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pivotCache/pivotCacheDefinition27.xml" ContentType="application/vnd.openxmlformats-officedocument.spreadsheetml.pivotCacheDefinition+xml"/>
  <Override PartName="/xl/pivotCache/pivotCacheDefinition28.xml" ContentType="application/vnd.openxmlformats-officedocument.spreadsheetml.pivotCacheDefinition+xml"/>
  <Override PartName="/xl/pivotCache/pivotCacheDefinition29.xml" ContentType="application/vnd.openxmlformats-officedocument.spreadsheetml.pivotCacheDefinition+xml"/>
  <Override PartName="/xl/pivotCache/pivotCacheDefinition30.xml" ContentType="application/vnd.openxmlformats-officedocument.spreadsheetml.pivotCacheDefinition+xml"/>
  <Override PartName="/xl/pivotCache/pivotCacheDefinition3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W:\Finance\Industrial Solutions\FY27\01. Jul 2026\"/>
    </mc:Choice>
  </mc:AlternateContent>
  <xr:revisionPtr revIDLastSave="0" documentId="13_ncr:1_{49EEBE7C-D3E7-4B2C-A520-7B39A7B381C1}" xr6:coauthVersionLast="47" xr6:coauthVersionMax="47" xr10:uidLastSave="{00000000-0000-0000-0000-000000000000}"/>
  <bookViews>
    <workbookView xWindow="-120" yWindow="-16320" windowWidth="29040" windowHeight="15720" tabRatio="538" firstSheet="3" activeTab="4" xr2:uid="{C13FEFF6-352D-4E11-8523-C26E49E8D497}"/>
  </bookViews>
  <sheets>
    <sheet name="Cognos_Office_Connection_Cache" sheetId="2" state="veryHidden" r:id="rId1"/>
    <sheet name="Parameters" sheetId="1" state="hidden" r:id="rId2"/>
    <sheet name="Lists" sheetId="6" state="hidden" r:id="rId3"/>
    <sheet name="Summary P&amp;L&gt;&gt;" sheetId="17" r:id="rId4"/>
    <sheet name="Group" sheetId="16" r:id="rId5"/>
    <sheet name="East" sheetId="18" r:id="rId6"/>
    <sheet name="North" sheetId="19" r:id="rId7"/>
    <sheet name="South" sheetId="20" r:id="rId8"/>
    <sheet name="West" sheetId="21" r:id="rId9"/>
    <sheet name="BU MTD YTD" sheetId="22" r:id="rId10"/>
    <sheet name="Detailed P&amp;L&gt;&gt;" sheetId="15" r:id="rId11"/>
    <sheet name="IS Total" sheetId="8" r:id="rId12"/>
    <sheet name="IS East" sheetId="10" r:id="rId13"/>
    <sheet name="IS North" sheetId="11" r:id="rId14"/>
    <sheet name="IS South" sheetId="13" r:id="rId15"/>
    <sheet name="IS West" sheetId="12" r:id="rId16"/>
    <sheet name="ACR&gt;&gt;" sheetId="14" state="hidden" r:id="rId17"/>
    <sheet name="TU_FU_Redline" sheetId="31" state="hidden" r:id="rId18"/>
    <sheet name="LY TU_FU_Redline" sheetId="33" state="hidden" r:id="rId19"/>
    <sheet name="ROC Calculation" sheetId="24" state="hidden" r:id="rId20"/>
    <sheet name="LY ROC Calculation" sheetId="26" state="hidden" r:id="rId21"/>
    <sheet name="EBIT" sheetId="25" state="hidden" r:id="rId22"/>
    <sheet name="EBIT (LY)" sheetId="28" state="hidden" r:id="rId23"/>
    <sheet name="Budget FU&amp;ROC" sheetId="34" state="hidden" r:id="rId24"/>
  </sheets>
  <definedNames>
    <definedName name="_xlnm._FilterDatabase" localSheetId="12" hidden="1">'IS East'!$A$1:$M$460</definedName>
    <definedName name="_xlnm._FilterDatabase" localSheetId="13" hidden="1">'IS North'!$A$1:$M$442</definedName>
    <definedName name="_xlnm._FilterDatabase" localSheetId="14" hidden="1">'IS South'!$A$1:$M$442</definedName>
    <definedName name="_xlnm._FilterDatabase" localSheetId="11" hidden="1">'IS Total'!$A$1:$M$442</definedName>
    <definedName name="_xlnm._FilterDatabase" localSheetId="15" hidden="1">'IS West'!$A$1:$M$442</definedName>
    <definedName name="_xlnm._FilterDatabase" localSheetId="20" hidden="1">'LY ROC Calculation'!$A$80:$B$717</definedName>
    <definedName name="_xlnm._FilterDatabase" localSheetId="19" hidden="1">'ROC Calculation'!$A$88:$B$939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Sort" hidden="1">#REF!</definedName>
    <definedName name="CUBE">Parameters!$B$1</definedName>
    <definedName name="East_List">Lists!$C$1:$C$10</definedName>
    <definedName name="ENTITY">Parameters!$B$2</definedName>
    <definedName name="ID" localSheetId="16" hidden="1">"8ac03aa2-398a-4190-a5f9-c7a430ee13aa"</definedName>
    <definedName name="ID" localSheetId="9" hidden="1">"2d74ea35-44a1-4bb8-8f30-23017d0cedd5"</definedName>
    <definedName name="ID" localSheetId="23" hidden="1">"fc5eeb51-c2b8-48a6-a930-232f5dc1efce"</definedName>
    <definedName name="ID" localSheetId="0" hidden="1">"ae264a51-a743-4d6f-9eba-cd06cbcdaf71"</definedName>
    <definedName name="ID" localSheetId="10" hidden="1">"2d573cb1-8008-4bff-97be-f8f334ea85ff"</definedName>
    <definedName name="ID" localSheetId="5" hidden="1">"1be662ff-7fd3-47ad-a2f7-9e78db46f784"</definedName>
    <definedName name="ID" localSheetId="21" hidden="1">"751cb7b3-f27a-47a4-83f3-ef8580d0aa36"</definedName>
    <definedName name="ID" localSheetId="22" hidden="1">"60d27d78-14ff-41f1-8596-e3ccc323c5d6"</definedName>
    <definedName name="ID" localSheetId="4" hidden="1">"bc340320-7bef-4893-99f4-cbf1754cbf5e"</definedName>
    <definedName name="ID" localSheetId="12" hidden="1">"c5a23e8d-fb45-4f2e-a96a-22bbc24e2411"</definedName>
    <definedName name="ID" localSheetId="13" hidden="1">"802a8939-f800-4501-a3ea-987aa96735b9"</definedName>
    <definedName name="ID" localSheetId="14" hidden="1">"d34091a1-0a6d-48e0-908b-8e8eb9d14d01"</definedName>
    <definedName name="ID" localSheetId="11" hidden="1">"4660ad7b-5664-42b5-b1b0-34f724874458"</definedName>
    <definedName name="ID" localSheetId="15" hidden="1">"05e2726c-a9be-451a-93b3-72ee00242a72"</definedName>
    <definedName name="ID" localSheetId="2" hidden="1">"3fd17fdc-7c9e-4a75-b475-2c21a07df8bd"</definedName>
    <definedName name="ID" localSheetId="20" hidden="1">"ded2a2d7-7ffe-430e-acba-9d5352dccf32"</definedName>
    <definedName name="ID" localSheetId="18" hidden="1">"9cf2ec97-152e-48d3-b095-54ff6988e7ab"</definedName>
    <definedName name="ID" localSheetId="6" hidden="1">"51de67a2-bdd4-4cff-9e06-0721200c821b"</definedName>
    <definedName name="ID" localSheetId="1" hidden="1">"ce17f3a2-2ca5-444e-aa8c-26514724a56a"</definedName>
    <definedName name="ID" localSheetId="19" hidden="1">"7945a315-cf91-45ff-bda0-5e5caeff9ee7"</definedName>
    <definedName name="ID" localSheetId="7" hidden="1">"dffc5c06-48e5-489c-81ea-fbf4c754ea9a"</definedName>
    <definedName name="ID" localSheetId="3" hidden="1">"dce150f0-1036-4c6e-ac89-51c00fc664e0"</definedName>
    <definedName name="ID" localSheetId="17" hidden="1">"647a2547-967f-4afb-ab3c-a4cd9f8469ee"</definedName>
    <definedName name="ID" localSheetId="8" hidden="1">"d23d5394-3d7b-4c9c-a899-96d4d60f502a"</definedName>
    <definedName name="ID_1" localSheetId="5" hidden="1">"9f00ac82-f7cb-4808-8091-e12b2d33ea15"</definedName>
    <definedName name="ID_1" localSheetId="12" hidden="1">"6854cd22-5635-45a5-88a4-bc545875b145"</definedName>
    <definedName name="ID_1" localSheetId="13" hidden="1">"6854cd22-5635-45a5-88a4-bc545875b145"</definedName>
    <definedName name="ID_1" localSheetId="14" hidden="1">"6854cd22-5635-45a5-88a4-bc545875b145"</definedName>
    <definedName name="ID_1" localSheetId="11" hidden="1">"6854cd22-5635-45a5-88a4-bc545875b145"</definedName>
    <definedName name="ID_1" localSheetId="15" hidden="1">"6854cd22-5635-45a5-88a4-bc545875b145"</definedName>
    <definedName name="ID_1" localSheetId="6" hidden="1">"9f00ac82-f7cb-4808-8091-e12b2d33ea15"</definedName>
    <definedName name="ID_1" localSheetId="7" hidden="1">"9f00ac82-f7cb-4808-8091-e12b2d33ea15"</definedName>
    <definedName name="ID_1" localSheetId="8" hidden="1">"9f00ac82-f7cb-4808-8091-e12b2d33ea15"</definedName>
    <definedName name="ID_1_1" localSheetId="12" hidden="1">"0eec1adb-2ef7-4e46-a0ba-ac3cb2a79323"</definedName>
    <definedName name="ID_1_1" localSheetId="13" hidden="1">"0eec1adb-2ef7-4e46-a0ba-ac3cb2a79323"</definedName>
    <definedName name="ID_1_1" localSheetId="14" hidden="1">"0eec1adb-2ef7-4e46-a0ba-ac3cb2a79323"</definedName>
    <definedName name="ID_1_1" localSheetId="11" hidden="1">"0eec1adb-2ef7-4e46-a0ba-ac3cb2a79323"</definedName>
    <definedName name="ID_1_1" localSheetId="15" hidden="1">"0eec1adb-2ef7-4e46-a0ba-ac3cb2a79323"</definedName>
    <definedName name="ID_2" localSheetId="12" hidden="1">"9f00ac82-f7cb-4808-8091-e12b2d33ea15"</definedName>
    <definedName name="ID_2" localSheetId="13" hidden="1">"9f00ac82-f7cb-4808-8091-e12b2d33ea15"</definedName>
    <definedName name="ID_2" localSheetId="14" hidden="1">"9f00ac82-f7cb-4808-8091-e12b2d33ea15"</definedName>
    <definedName name="ID_2" localSheetId="11" hidden="1">"9f00ac82-f7cb-4808-8091-e12b2d33ea15"</definedName>
    <definedName name="ID_2" localSheetId="15" hidden="1">"9f00ac82-f7cb-4808-8091-e12b2d33ea15"</definedName>
    <definedName name="MEASURE">Parameters!$B$3</definedName>
    <definedName name="Month">Parameters!$B$9</definedName>
    <definedName name="MONTH_CURRENT">Parameters!$C$9</definedName>
    <definedName name="MONTH_CURRENT_YTD">Parameters!$C$10</definedName>
    <definedName name="MONTH_LY">Parameters!$D$9</definedName>
    <definedName name="MONTH_LY_YTD">Parameters!$D$10</definedName>
    <definedName name="North_List">Lists!$E$1:$E$6</definedName>
    <definedName name="_xlnm.Print_Area" localSheetId="5">East!$C$8:$R$54</definedName>
    <definedName name="_xlnm.Print_Area" localSheetId="4">Group!$C$8:$R$54</definedName>
    <definedName name="_xlnm.Print_Area" localSheetId="6">North!$C$8:$R$54</definedName>
    <definedName name="_xlnm.Print_Area" localSheetId="7">South!$C$8:$R$54</definedName>
    <definedName name="_xlnm.Print_Area" localSheetId="8">West!$C$8:$R$54</definedName>
    <definedName name="South_List">Lists!$G$1:$G$9</definedName>
    <definedName name="West_List">Lists!$I$1:$I$9</definedName>
    <definedName name="YEAR">Parameters!$B$10</definedName>
  </definedNames>
  <calcPr calcId="191029"/>
  <pivotCaches>
    <pivotCache cacheId="713" r:id="rId25"/>
    <pivotCache cacheId="714" r:id="rId26"/>
    <pivotCache cacheId="715" r:id="rId27"/>
    <pivotCache cacheId="716" r:id="rId28"/>
    <pivotCache cacheId="717" r:id="rId29"/>
    <pivotCache cacheId="718" r:id="rId30"/>
    <pivotCache cacheId="719" r:id="rId31"/>
    <pivotCache cacheId="720" r:id="rId32"/>
    <pivotCache cacheId="721" r:id="rId33"/>
    <pivotCache cacheId="722" r:id="rId34"/>
    <pivotCache cacheId="723" r:id="rId35"/>
    <pivotCache cacheId="724" r:id="rId36"/>
    <pivotCache cacheId="725" r:id="rId37"/>
    <pivotCache cacheId="726" r:id="rId38"/>
    <pivotCache cacheId="727" r:id="rId39"/>
    <pivotCache cacheId="728" r:id="rId40"/>
    <pivotCache cacheId="729" r:id="rId41"/>
    <pivotCache cacheId="730" r:id="rId42"/>
    <pivotCache cacheId="731" r:id="rId43"/>
    <pivotCache cacheId="732" r:id="rId44"/>
    <pivotCache cacheId="733" r:id="rId45"/>
    <pivotCache cacheId="734" r:id="rId46"/>
    <pivotCache cacheId="735" r:id="rId47"/>
    <pivotCache cacheId="736" r:id="rId48"/>
    <pivotCache cacheId="737" r:id="rId49"/>
    <pivotCache cacheId="738" r:id="rId50"/>
    <pivotCache cacheId="739" r:id="rId51"/>
    <pivotCache cacheId="740" r:id="rId52"/>
    <pivotCache cacheId="741" r:id="rId53"/>
    <pivotCache cacheId="742" r:id="rId54"/>
    <pivotCache cacheId="743" r:id="rId5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7" i="12" l="1"/>
  <c r="BQ7" i="12"/>
  <c r="BI7" i="12"/>
  <c r="BA7" i="12"/>
  <c r="AS7" i="12"/>
  <c r="AK7" i="12"/>
  <c r="AC7" i="12"/>
  <c r="U7" i="12"/>
  <c r="M7" i="12"/>
  <c r="E7" i="12"/>
  <c r="L424" i="12"/>
  <c r="L424" i="13"/>
  <c r="L424" i="11"/>
  <c r="L424" i="8"/>
  <c r="B166" i="10"/>
  <c r="B166" i="11"/>
  <c r="B166" i="13"/>
  <c r="B166" i="12"/>
  <c r="B166" i="8"/>
  <c r="B102" i="10"/>
  <c r="B102" i="11"/>
  <c r="B102" i="13"/>
  <c r="B102" i="12"/>
  <c r="B102" i="8"/>
  <c r="B65" i="24"/>
  <c r="C65" i="24"/>
  <c r="D65" i="24"/>
  <c r="E65" i="24"/>
  <c r="F65" i="24"/>
  <c r="G65" i="24"/>
  <c r="H65" i="24"/>
  <c r="I65" i="24"/>
  <c r="J65" i="24"/>
  <c r="K65" i="24"/>
  <c r="L65" i="24"/>
  <c r="M65" i="24"/>
  <c r="N65" i="24"/>
  <c r="B66" i="24"/>
  <c r="C66" i="24"/>
  <c r="D66" i="24"/>
  <c r="E66" i="24"/>
  <c r="F66" i="24"/>
  <c r="G66" i="24"/>
  <c r="H66" i="24"/>
  <c r="I66" i="24"/>
  <c r="J66" i="24"/>
  <c r="K66" i="24"/>
  <c r="L66" i="24"/>
  <c r="M66" i="24"/>
  <c r="N66" i="24"/>
  <c r="B67" i="24"/>
  <c r="C67" i="24"/>
  <c r="D67" i="24"/>
  <c r="E67" i="24"/>
  <c r="F67" i="24"/>
  <c r="G67" i="24"/>
  <c r="H67" i="24"/>
  <c r="I67" i="24"/>
  <c r="J67" i="24"/>
  <c r="K67" i="24"/>
  <c r="L67" i="24"/>
  <c r="M67" i="24"/>
  <c r="N67" i="24"/>
  <c r="B3" i="28"/>
  <c r="A1" i="28"/>
  <c r="N80" i="26"/>
  <c r="C80" i="26"/>
  <c r="D80" i="26"/>
  <c r="E80" i="26"/>
  <c r="F80" i="26"/>
  <c r="G80" i="26"/>
  <c r="H80" i="26"/>
  <c r="I80" i="26"/>
  <c r="J80" i="26"/>
  <c r="K80" i="26"/>
  <c r="L80" i="26"/>
  <c r="M80" i="26"/>
  <c r="B80" i="26"/>
  <c r="N75" i="26"/>
  <c r="C75" i="26"/>
  <c r="D75" i="26"/>
  <c r="E75" i="26"/>
  <c r="F75" i="26"/>
  <c r="G75" i="26"/>
  <c r="H75" i="26"/>
  <c r="I75" i="26"/>
  <c r="J75" i="26"/>
  <c r="K75" i="26"/>
  <c r="L75" i="26"/>
  <c r="M75" i="26"/>
  <c r="B75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B72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B68" i="26"/>
  <c r="N58" i="26" l="1"/>
  <c r="N46" i="26"/>
  <c r="N48" i="26"/>
  <c r="N47" i="26"/>
  <c r="N59" i="26"/>
  <c r="N54" i="26"/>
  <c r="N45" i="26"/>
  <c r="N56" i="26"/>
  <c r="N53" i="26"/>
  <c r="N50" i="26"/>
  <c r="N55" i="26"/>
  <c r="N51" i="26"/>
  <c r="N61" i="26"/>
  <c r="N49" i="26"/>
  <c r="N60" i="26"/>
  <c r="N52" i="26"/>
  <c r="N57" i="26"/>
  <c r="B257" i="8" l="1"/>
  <c r="B256" i="8"/>
  <c r="B255" i="8"/>
  <c r="B254" i="8"/>
  <c r="B257" i="10"/>
  <c r="B256" i="10"/>
  <c r="B255" i="10"/>
  <c r="B254" i="10"/>
  <c r="B257" i="11"/>
  <c r="B256" i="11"/>
  <c r="B255" i="11"/>
  <c r="B254" i="11"/>
  <c r="B257" i="13"/>
  <c r="B256" i="13"/>
  <c r="B255" i="13"/>
  <c r="B254" i="13"/>
  <c r="B257" i="12"/>
  <c r="B256" i="12"/>
  <c r="B255" i="12"/>
  <c r="B254" i="12"/>
  <c r="B222" i="8"/>
  <c r="B222" i="10"/>
  <c r="B222" i="11"/>
  <c r="B222" i="13"/>
  <c r="B222" i="12"/>
  <c r="B168" i="8"/>
  <c r="B167" i="8"/>
  <c r="B165" i="8"/>
  <c r="B168" i="10"/>
  <c r="B167" i="10"/>
  <c r="B165" i="10"/>
  <c r="B168" i="11"/>
  <c r="B167" i="11"/>
  <c r="B165" i="11"/>
  <c r="B168" i="13"/>
  <c r="B167" i="13"/>
  <c r="B165" i="13"/>
  <c r="B168" i="12"/>
  <c r="B167" i="12"/>
  <c r="B165" i="12"/>
  <c r="B122" i="8"/>
  <c r="B122" i="10"/>
  <c r="B122" i="11"/>
  <c r="B122" i="13"/>
  <c r="B122" i="12"/>
  <c r="B111" i="8"/>
  <c r="B110" i="8"/>
  <c r="B109" i="8"/>
  <c r="B111" i="10"/>
  <c r="B110" i="10"/>
  <c r="B109" i="10"/>
  <c r="B111" i="11"/>
  <c r="B110" i="11"/>
  <c r="B109" i="11"/>
  <c r="B111" i="13"/>
  <c r="B110" i="13"/>
  <c r="B109" i="13"/>
  <c r="B111" i="12"/>
  <c r="B110" i="12"/>
  <c r="B109" i="12"/>
  <c r="B90" i="8"/>
  <c r="B89" i="8"/>
  <c r="B88" i="8"/>
  <c r="B90" i="10"/>
  <c r="B89" i="10"/>
  <c r="B88" i="10"/>
  <c r="B90" i="11"/>
  <c r="B89" i="11"/>
  <c r="B88" i="11"/>
  <c r="B90" i="13"/>
  <c r="B89" i="13"/>
  <c r="B88" i="13"/>
  <c r="B90" i="12"/>
  <c r="B89" i="12"/>
  <c r="B88" i="12"/>
  <c r="B69" i="10"/>
  <c r="B69" i="11"/>
  <c r="B69" i="13"/>
  <c r="B69" i="12"/>
  <c r="B69" i="8"/>
  <c r="B48" i="10"/>
  <c r="B48" i="11"/>
  <c r="B48" i="13"/>
  <c r="B48" i="12"/>
  <c r="B48" i="8"/>
  <c r="K59" i="16"/>
  <c r="K58" i="21"/>
  <c r="K58" i="20"/>
  <c r="K58" i="19"/>
  <c r="K58" i="18"/>
  <c r="K58" i="16"/>
  <c r="BT3" i="12" l="1"/>
  <c r="BN3" i="12"/>
  <c r="BL3" i="12"/>
  <c r="BJ3" i="12"/>
  <c r="BI3" i="12"/>
  <c r="BF3" i="12"/>
  <c r="BD3" i="12"/>
  <c r="BB3" i="12"/>
  <c r="BA3" i="12"/>
  <c r="AX3" i="12"/>
  <c r="AV3" i="12"/>
  <c r="AT3" i="12"/>
  <c r="AS3" i="12"/>
  <c r="AP3" i="12"/>
  <c r="AN3" i="12"/>
  <c r="AL3" i="12"/>
  <c r="AK3" i="12"/>
  <c r="AH3" i="12"/>
  <c r="AF3" i="12"/>
  <c r="AD3" i="12"/>
  <c r="AC3" i="12"/>
  <c r="Z3" i="12"/>
  <c r="X3" i="12"/>
  <c r="V3" i="12"/>
  <c r="U3" i="12"/>
  <c r="R3" i="12"/>
  <c r="P3" i="12"/>
  <c r="N3" i="12"/>
  <c r="M3" i="12"/>
  <c r="J3" i="12"/>
  <c r="H3" i="12"/>
  <c r="F3" i="12"/>
  <c r="E3" i="12"/>
  <c r="BN3" i="13"/>
  <c r="BL3" i="13"/>
  <c r="BJ3" i="13"/>
  <c r="BI3" i="13"/>
  <c r="BF3" i="13"/>
  <c r="BD3" i="13"/>
  <c r="BB3" i="13"/>
  <c r="BA3" i="13"/>
  <c r="AX3" i="13"/>
  <c r="AV3" i="13"/>
  <c r="AT3" i="13"/>
  <c r="AS3" i="13"/>
  <c r="AP3" i="13"/>
  <c r="AN3" i="13"/>
  <c r="AL3" i="13"/>
  <c r="AK3" i="13"/>
  <c r="AH3" i="13"/>
  <c r="AF3" i="13"/>
  <c r="AD3" i="13"/>
  <c r="AC3" i="13"/>
  <c r="Z3" i="13"/>
  <c r="X3" i="13"/>
  <c r="V3" i="13"/>
  <c r="U3" i="13"/>
  <c r="R3" i="13"/>
  <c r="P3" i="13"/>
  <c r="N3" i="13"/>
  <c r="M3" i="13"/>
  <c r="J3" i="13"/>
  <c r="H3" i="13"/>
  <c r="F3" i="13"/>
  <c r="E3" i="13"/>
  <c r="BN3" i="11"/>
  <c r="BL3" i="11"/>
  <c r="BJ3" i="11"/>
  <c r="BI3" i="11"/>
  <c r="BF3" i="11"/>
  <c r="BD3" i="11"/>
  <c r="BB3" i="11"/>
  <c r="BA3" i="11"/>
  <c r="AX3" i="11"/>
  <c r="AV3" i="11"/>
  <c r="AT3" i="11"/>
  <c r="AS3" i="11"/>
  <c r="AP3" i="11"/>
  <c r="AN3" i="11"/>
  <c r="AL3" i="11"/>
  <c r="AK3" i="11"/>
  <c r="AH3" i="11"/>
  <c r="AF3" i="11"/>
  <c r="AD3" i="11"/>
  <c r="AC3" i="11"/>
  <c r="Z3" i="11"/>
  <c r="X3" i="11"/>
  <c r="V3" i="11"/>
  <c r="U3" i="11"/>
  <c r="R3" i="11"/>
  <c r="P3" i="11"/>
  <c r="N3" i="11"/>
  <c r="M3" i="11"/>
  <c r="J3" i="11"/>
  <c r="H3" i="11"/>
  <c r="F3" i="11"/>
  <c r="E3" i="11"/>
  <c r="BN3" i="10"/>
  <c r="BL3" i="10"/>
  <c r="BJ3" i="10"/>
  <c r="BI3" i="10"/>
  <c r="BF3" i="10"/>
  <c r="BD3" i="10"/>
  <c r="BB3" i="10"/>
  <c r="BA3" i="10"/>
  <c r="AX3" i="10"/>
  <c r="AV3" i="10"/>
  <c r="AT3" i="10"/>
  <c r="AS3" i="10"/>
  <c r="AP3" i="10"/>
  <c r="AN3" i="10"/>
  <c r="AL3" i="10"/>
  <c r="AK3" i="10"/>
  <c r="AH3" i="10"/>
  <c r="AF3" i="10"/>
  <c r="AD3" i="10"/>
  <c r="AC3" i="10"/>
  <c r="Z3" i="10"/>
  <c r="X3" i="10"/>
  <c r="V3" i="10"/>
  <c r="U3" i="10"/>
  <c r="H3" i="10"/>
  <c r="L411" i="8"/>
  <c r="L411" i="12"/>
  <c r="BT5" i="12"/>
  <c r="CB5" i="12" s="1"/>
  <c r="BR5" i="12"/>
  <c r="BQ5" i="12"/>
  <c r="BY5" i="12" s="1"/>
  <c r="BT4" i="12"/>
  <c r="CB4" i="12" s="1"/>
  <c r="BR4" i="12"/>
  <c r="BZ4" i="12" s="1"/>
  <c r="BQ4" i="12"/>
  <c r="CD3" i="12"/>
  <c r="CB3" i="12"/>
  <c r="BZ3" i="12"/>
  <c r="BY3" i="12"/>
  <c r="BV3" i="12"/>
  <c r="BR3" i="12"/>
  <c r="BQ3" i="12"/>
  <c r="BQ2" i="12" a="1"/>
  <c r="BQ2" i="12" s="1"/>
  <c r="BR1" i="12"/>
  <c r="BS1" i="12" s="1"/>
  <c r="BT1" i="12" s="1"/>
  <c r="BU1" i="12" s="1"/>
  <c r="BV1" i="12" s="1"/>
  <c r="BW1" i="12" s="1"/>
  <c r="BX1" i="12" s="1"/>
  <c r="BY1" i="12" s="1"/>
  <c r="BZ1" i="12" s="1"/>
  <c r="CA1" i="12" s="1"/>
  <c r="CB1" i="12" s="1"/>
  <c r="CC1" i="12" s="1"/>
  <c r="CD1" i="12" s="1"/>
  <c r="CE1" i="12" s="1"/>
  <c r="BA2" i="12" a="1"/>
  <c r="BA2" i="12" s="1"/>
  <c r="AK2" i="12" a="1"/>
  <c r="AK2" i="12" s="1"/>
  <c r="U2" i="12" a="1"/>
  <c r="U2" i="12" s="1"/>
  <c r="E2" i="12" a="1"/>
  <c r="E2" i="12" s="1"/>
  <c r="B410" i="12"/>
  <c r="B409" i="12"/>
  <c r="B408" i="12"/>
  <c r="B407" i="12"/>
  <c r="B406" i="12"/>
  <c r="B405" i="12"/>
  <c r="B404" i="12"/>
  <c r="B403" i="12"/>
  <c r="B402" i="12"/>
  <c r="B401" i="12"/>
  <c r="B400" i="12"/>
  <c r="B399" i="12"/>
  <c r="B398" i="12"/>
  <c r="B397" i="12"/>
  <c r="B396" i="12"/>
  <c r="B395" i="12"/>
  <c r="B394" i="12"/>
  <c r="B393" i="12"/>
  <c r="B392" i="12"/>
  <c r="B391" i="12"/>
  <c r="B390" i="12"/>
  <c r="B389" i="12"/>
  <c r="B388" i="12"/>
  <c r="B387" i="12"/>
  <c r="B386" i="12"/>
  <c r="B385" i="12"/>
  <c r="B384" i="12"/>
  <c r="B383" i="12"/>
  <c r="B382" i="12"/>
  <c r="B381" i="12"/>
  <c r="B380" i="12"/>
  <c r="B379" i="12"/>
  <c r="B378" i="12"/>
  <c r="B377" i="12"/>
  <c r="B376" i="12"/>
  <c r="B375" i="12"/>
  <c r="B374" i="12"/>
  <c r="B373" i="12"/>
  <c r="B372" i="12"/>
  <c r="B371" i="12"/>
  <c r="B370" i="12"/>
  <c r="B369" i="12"/>
  <c r="B368" i="12"/>
  <c r="B367" i="12"/>
  <c r="B366" i="12"/>
  <c r="B365" i="12"/>
  <c r="B364" i="12"/>
  <c r="B363" i="12"/>
  <c r="B362" i="12"/>
  <c r="B361" i="12"/>
  <c r="B360" i="12"/>
  <c r="B359" i="12"/>
  <c r="B358" i="12"/>
  <c r="B357" i="12"/>
  <c r="B356" i="12"/>
  <c r="B355" i="12"/>
  <c r="B354" i="12"/>
  <c r="B353" i="12"/>
  <c r="B352" i="12"/>
  <c r="B351" i="12"/>
  <c r="B350" i="12"/>
  <c r="B349" i="12"/>
  <c r="B348" i="12"/>
  <c r="B347" i="12"/>
  <c r="B346" i="12"/>
  <c r="B345" i="12"/>
  <c r="B344" i="12"/>
  <c r="B343" i="12"/>
  <c r="B342" i="12"/>
  <c r="B341" i="12"/>
  <c r="B340" i="12"/>
  <c r="B339" i="12"/>
  <c r="B338" i="12"/>
  <c r="B337" i="12"/>
  <c r="B336" i="12"/>
  <c r="B335" i="12"/>
  <c r="B334" i="12"/>
  <c r="B333" i="12"/>
  <c r="B332" i="12"/>
  <c r="B331" i="12"/>
  <c r="B330" i="12"/>
  <c r="B329" i="12"/>
  <c r="B328" i="12"/>
  <c r="B327" i="12"/>
  <c r="B326" i="12"/>
  <c r="B325" i="12"/>
  <c r="B324" i="12"/>
  <c r="B323" i="12"/>
  <c r="B322" i="12"/>
  <c r="B321" i="12"/>
  <c r="B320" i="12"/>
  <c r="B319" i="12"/>
  <c r="B318" i="12"/>
  <c r="B317" i="12"/>
  <c r="B316" i="12"/>
  <c r="B315" i="12"/>
  <c r="B314" i="12"/>
  <c r="B313" i="12"/>
  <c r="B312" i="12"/>
  <c r="B311" i="12"/>
  <c r="B310" i="12"/>
  <c r="B309" i="12"/>
  <c r="B308" i="12"/>
  <c r="B307" i="12"/>
  <c r="B306" i="12"/>
  <c r="B305" i="12"/>
  <c r="B304" i="12"/>
  <c r="B303" i="12"/>
  <c r="B302" i="12"/>
  <c r="B301" i="12"/>
  <c r="B300" i="12"/>
  <c r="B299" i="12"/>
  <c r="B298" i="12"/>
  <c r="B297" i="12"/>
  <c r="B296" i="12"/>
  <c r="B295" i="12"/>
  <c r="B294" i="12"/>
  <c r="B293" i="12"/>
  <c r="B292" i="12"/>
  <c r="B291" i="12"/>
  <c r="B290" i="12"/>
  <c r="B289" i="12"/>
  <c r="B288" i="12"/>
  <c r="B287" i="12"/>
  <c r="B286" i="12"/>
  <c r="B285" i="12"/>
  <c r="B284" i="12"/>
  <c r="B283" i="12"/>
  <c r="B282" i="12"/>
  <c r="B281" i="12"/>
  <c r="B280" i="12"/>
  <c r="B279" i="12"/>
  <c r="B278" i="12"/>
  <c r="B277" i="12"/>
  <c r="B276" i="12"/>
  <c r="B275" i="12"/>
  <c r="B274" i="12"/>
  <c r="B273" i="12"/>
  <c r="B272" i="12"/>
  <c r="B271" i="12"/>
  <c r="B270" i="12"/>
  <c r="B269" i="12"/>
  <c r="B268" i="12"/>
  <c r="B267" i="12"/>
  <c r="B266" i="12"/>
  <c r="B265" i="12"/>
  <c r="B264" i="12"/>
  <c r="B263" i="12"/>
  <c r="B262" i="12"/>
  <c r="B261" i="12"/>
  <c r="B260" i="12"/>
  <c r="B259" i="12"/>
  <c r="B258" i="12"/>
  <c r="B253" i="12"/>
  <c r="B252" i="12"/>
  <c r="B251" i="12"/>
  <c r="B250" i="12"/>
  <c r="B249" i="12"/>
  <c r="B248" i="12"/>
  <c r="B247" i="12"/>
  <c r="B246" i="12"/>
  <c r="B245" i="12"/>
  <c r="B244" i="12"/>
  <c r="B243" i="12"/>
  <c r="B242" i="12"/>
  <c r="B241" i="12"/>
  <c r="B240" i="12"/>
  <c r="B239" i="12"/>
  <c r="B238" i="12"/>
  <c r="B237" i="12"/>
  <c r="B235" i="12"/>
  <c r="B234" i="12"/>
  <c r="B233" i="12"/>
  <c r="B232" i="12"/>
  <c r="B231" i="12"/>
  <c r="B230" i="12"/>
  <c r="B229" i="12"/>
  <c r="B228" i="12"/>
  <c r="B227" i="12"/>
  <c r="B226" i="12"/>
  <c r="B225" i="12"/>
  <c r="B224" i="12"/>
  <c r="B223" i="12"/>
  <c r="B221" i="12"/>
  <c r="B220" i="12"/>
  <c r="B219" i="12"/>
  <c r="B218" i="12"/>
  <c r="B217" i="12"/>
  <c r="B216" i="12"/>
  <c r="B215" i="12"/>
  <c r="B214" i="12"/>
  <c r="B213" i="12"/>
  <c r="B212" i="12"/>
  <c r="B211" i="12"/>
  <c r="B210" i="12"/>
  <c r="B209" i="12"/>
  <c r="B208" i="12"/>
  <c r="B207" i="12"/>
  <c r="B206" i="12"/>
  <c r="B205" i="12"/>
  <c r="B204" i="12"/>
  <c r="B203" i="12"/>
  <c r="B202" i="12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6" i="12"/>
  <c r="B125" i="12"/>
  <c r="B124" i="12"/>
  <c r="B123" i="12"/>
  <c r="B121" i="12"/>
  <c r="B120" i="12"/>
  <c r="B119" i="12"/>
  <c r="B118" i="12"/>
  <c r="B117" i="12"/>
  <c r="B116" i="12"/>
  <c r="B115" i="12"/>
  <c r="B114" i="12"/>
  <c r="B113" i="12"/>
  <c r="B112" i="12"/>
  <c r="B108" i="12"/>
  <c r="B107" i="12"/>
  <c r="B106" i="12"/>
  <c r="B105" i="12"/>
  <c r="B104" i="12"/>
  <c r="B103" i="12"/>
  <c r="B101" i="12"/>
  <c r="B100" i="12"/>
  <c r="B99" i="12"/>
  <c r="B98" i="12"/>
  <c r="B97" i="12"/>
  <c r="B96" i="12"/>
  <c r="B95" i="12"/>
  <c r="B94" i="12"/>
  <c r="B93" i="12"/>
  <c r="B92" i="12"/>
  <c r="B91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8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M6" i="12"/>
  <c r="BD5" i="12"/>
  <c r="BL5" i="12" s="1"/>
  <c r="BB5" i="12"/>
  <c r="BF5" i="12" s="1"/>
  <c r="BN5" i="12" s="1"/>
  <c r="BA5" i="12"/>
  <c r="BI5" i="12" s="1"/>
  <c r="AN5" i="12"/>
  <c r="AV5" i="12" s="1"/>
  <c r="AL5" i="12"/>
  <c r="AK5" i="12"/>
  <c r="AS5" i="12" s="1"/>
  <c r="X5" i="12"/>
  <c r="AF5" i="12" s="1"/>
  <c r="V5" i="12"/>
  <c r="AD5" i="12" s="1"/>
  <c r="U5" i="12"/>
  <c r="AC5" i="12" s="1"/>
  <c r="H5" i="12"/>
  <c r="P5" i="12" s="1"/>
  <c r="F5" i="12"/>
  <c r="N5" i="12" s="1"/>
  <c r="E5" i="12"/>
  <c r="M5" i="12" s="1"/>
  <c r="BD4" i="12"/>
  <c r="BL4" i="12" s="1"/>
  <c r="BB4" i="12"/>
  <c r="BJ4" i="12" s="1"/>
  <c r="BA4" i="12"/>
  <c r="AN4" i="12"/>
  <c r="AV4" i="12" s="1"/>
  <c r="AL4" i="12"/>
  <c r="AT4" i="12" s="1"/>
  <c r="AK4" i="12"/>
  <c r="AS4" i="12" s="1"/>
  <c r="X4" i="12"/>
  <c r="AF4" i="12" s="1"/>
  <c r="V4" i="12"/>
  <c r="AD4" i="12" s="1"/>
  <c r="U4" i="12"/>
  <c r="AC4" i="12" s="1"/>
  <c r="H4" i="12"/>
  <c r="P4" i="12" s="1"/>
  <c r="F4" i="12"/>
  <c r="N4" i="12" s="1"/>
  <c r="E4" i="12"/>
  <c r="L2" i="12" a="1"/>
  <c r="L2" i="12" s="1"/>
  <c r="BB1" i="12"/>
  <c r="BC1" i="12" s="1"/>
  <c r="BD1" i="12" s="1"/>
  <c r="BE1" i="12" s="1"/>
  <c r="BF1" i="12" s="1"/>
  <c r="BG1" i="12" s="1"/>
  <c r="BH1" i="12" s="1"/>
  <c r="AL1" i="12"/>
  <c r="AM1" i="12" s="1"/>
  <c r="AN1" i="12" s="1"/>
  <c r="AO1" i="12" s="1"/>
  <c r="AP1" i="12" s="1"/>
  <c r="AQ1" i="12" s="1"/>
  <c r="AR1" i="12" s="1"/>
  <c r="V1" i="12"/>
  <c r="W1" i="12" s="1"/>
  <c r="X1" i="12" s="1"/>
  <c r="Y1" i="12" s="1"/>
  <c r="Z1" i="12" s="1"/>
  <c r="AA1" i="12" s="1"/>
  <c r="AB1" i="12" s="1"/>
  <c r="AK2" i="13" a="1"/>
  <c r="AK2" i="13" s="1"/>
  <c r="U2" i="13" a="1"/>
  <c r="U2" i="13" s="1"/>
  <c r="E2" i="13" a="1"/>
  <c r="E2" i="13" s="1"/>
  <c r="L411" i="13"/>
  <c r="B410" i="13"/>
  <c r="B409" i="13"/>
  <c r="B408" i="13"/>
  <c r="B407" i="13"/>
  <c r="B406" i="13"/>
  <c r="B405" i="13"/>
  <c r="B404" i="13"/>
  <c r="B403" i="13"/>
  <c r="B402" i="13"/>
  <c r="B401" i="13"/>
  <c r="B400" i="13"/>
  <c r="B399" i="13"/>
  <c r="B398" i="13"/>
  <c r="B397" i="13"/>
  <c r="B396" i="13"/>
  <c r="B395" i="13"/>
  <c r="B394" i="13"/>
  <c r="B393" i="13"/>
  <c r="B392" i="13"/>
  <c r="B391" i="13"/>
  <c r="B390" i="13"/>
  <c r="B389" i="13"/>
  <c r="B388" i="13"/>
  <c r="B387" i="13"/>
  <c r="B386" i="13"/>
  <c r="B385" i="13"/>
  <c r="B384" i="13"/>
  <c r="B383" i="13"/>
  <c r="B382" i="13"/>
  <c r="B381" i="13"/>
  <c r="B380" i="13"/>
  <c r="B379" i="13"/>
  <c r="B378" i="13"/>
  <c r="B377" i="13"/>
  <c r="B376" i="13"/>
  <c r="B375" i="13"/>
  <c r="B374" i="13"/>
  <c r="B373" i="13"/>
  <c r="B372" i="13"/>
  <c r="B371" i="13"/>
  <c r="B370" i="13"/>
  <c r="B369" i="13"/>
  <c r="B368" i="13"/>
  <c r="B367" i="13"/>
  <c r="B366" i="13"/>
  <c r="B365" i="13"/>
  <c r="B364" i="13"/>
  <c r="B363" i="13"/>
  <c r="B362" i="13"/>
  <c r="B361" i="13"/>
  <c r="B360" i="13"/>
  <c r="B359" i="13"/>
  <c r="B358" i="13"/>
  <c r="B357" i="13"/>
  <c r="B356" i="13"/>
  <c r="B355" i="13"/>
  <c r="B354" i="13"/>
  <c r="B353" i="13"/>
  <c r="B352" i="13"/>
  <c r="B351" i="13"/>
  <c r="B350" i="13"/>
  <c r="B349" i="13"/>
  <c r="B348" i="13"/>
  <c r="B347" i="13"/>
  <c r="B346" i="13"/>
  <c r="B345" i="13"/>
  <c r="B344" i="13"/>
  <c r="B343" i="13"/>
  <c r="B342" i="13"/>
  <c r="B341" i="13"/>
  <c r="B340" i="13"/>
  <c r="B339" i="13"/>
  <c r="B338" i="13"/>
  <c r="B337" i="13"/>
  <c r="B336" i="13"/>
  <c r="B335" i="13"/>
  <c r="B334" i="13"/>
  <c r="B333" i="13"/>
  <c r="B332" i="13"/>
  <c r="B331" i="13"/>
  <c r="B330" i="13"/>
  <c r="B329" i="13"/>
  <c r="B328" i="13"/>
  <c r="B327" i="13"/>
  <c r="B326" i="13"/>
  <c r="B325" i="13"/>
  <c r="B324" i="13"/>
  <c r="B323" i="13"/>
  <c r="B322" i="13"/>
  <c r="B321" i="13"/>
  <c r="B320" i="13"/>
  <c r="B319" i="13"/>
  <c r="B318" i="13"/>
  <c r="B317" i="13"/>
  <c r="B316" i="13"/>
  <c r="B315" i="13"/>
  <c r="B314" i="13"/>
  <c r="B313" i="13"/>
  <c r="B312" i="13"/>
  <c r="B311" i="13"/>
  <c r="B310" i="13"/>
  <c r="B309" i="13"/>
  <c r="B308" i="13"/>
  <c r="B307" i="13"/>
  <c r="B306" i="13"/>
  <c r="B305" i="13"/>
  <c r="B304" i="13"/>
  <c r="B303" i="13"/>
  <c r="B302" i="13"/>
  <c r="B301" i="13"/>
  <c r="B300" i="13"/>
  <c r="B299" i="13"/>
  <c r="B298" i="13"/>
  <c r="B297" i="13"/>
  <c r="B296" i="13"/>
  <c r="B295" i="13"/>
  <c r="B294" i="13"/>
  <c r="B293" i="13"/>
  <c r="B292" i="13"/>
  <c r="B291" i="13"/>
  <c r="B290" i="13"/>
  <c r="B289" i="13"/>
  <c r="B288" i="13"/>
  <c r="B287" i="13"/>
  <c r="B286" i="13"/>
  <c r="B285" i="13"/>
  <c r="B284" i="13"/>
  <c r="B283" i="13"/>
  <c r="B282" i="13"/>
  <c r="B281" i="13"/>
  <c r="B280" i="13"/>
  <c r="B279" i="13"/>
  <c r="B278" i="13"/>
  <c r="B277" i="13"/>
  <c r="B276" i="13"/>
  <c r="B275" i="13"/>
  <c r="B274" i="13"/>
  <c r="B273" i="13"/>
  <c r="B272" i="13"/>
  <c r="B271" i="13"/>
  <c r="B270" i="13"/>
  <c r="B269" i="13"/>
  <c r="B268" i="13"/>
  <c r="B267" i="13"/>
  <c r="B266" i="13"/>
  <c r="B265" i="13"/>
  <c r="B264" i="13"/>
  <c r="B263" i="13"/>
  <c r="B262" i="13"/>
  <c r="B261" i="13"/>
  <c r="B260" i="13"/>
  <c r="B259" i="13"/>
  <c r="B258" i="13"/>
  <c r="B253" i="13"/>
  <c r="B252" i="13"/>
  <c r="B251" i="13"/>
  <c r="B250" i="13"/>
  <c r="B249" i="13"/>
  <c r="B248" i="13"/>
  <c r="B247" i="13"/>
  <c r="B246" i="13"/>
  <c r="B245" i="13"/>
  <c r="B244" i="13"/>
  <c r="B243" i="13"/>
  <c r="B242" i="13"/>
  <c r="B241" i="13"/>
  <c r="B240" i="13"/>
  <c r="B239" i="13"/>
  <c r="B238" i="13"/>
  <c r="B237" i="13"/>
  <c r="B235" i="13"/>
  <c r="B234" i="13"/>
  <c r="B233" i="13"/>
  <c r="B232" i="13"/>
  <c r="B231" i="13"/>
  <c r="B230" i="13"/>
  <c r="B229" i="13"/>
  <c r="B228" i="13"/>
  <c r="B227" i="13"/>
  <c r="B226" i="13"/>
  <c r="B225" i="13"/>
  <c r="B224" i="13"/>
  <c r="B223" i="13"/>
  <c r="B221" i="13"/>
  <c r="B220" i="13"/>
  <c r="B219" i="13"/>
  <c r="B218" i="13"/>
  <c r="B217" i="13"/>
  <c r="B216" i="13"/>
  <c r="B215" i="13"/>
  <c r="B214" i="13"/>
  <c r="B213" i="13"/>
  <c r="B212" i="13"/>
  <c r="B211" i="13"/>
  <c r="B210" i="13"/>
  <c r="B209" i="13"/>
  <c r="B208" i="13"/>
  <c r="B207" i="13"/>
  <c r="B206" i="13"/>
  <c r="B205" i="13"/>
  <c r="B204" i="13"/>
  <c r="B203" i="13"/>
  <c r="B202" i="13"/>
  <c r="B201" i="13"/>
  <c r="B200" i="13"/>
  <c r="B199" i="13"/>
  <c r="B198" i="13"/>
  <c r="B197" i="13"/>
  <c r="B196" i="13"/>
  <c r="B195" i="13"/>
  <c r="B194" i="13"/>
  <c r="B193" i="13"/>
  <c r="B192" i="13"/>
  <c r="B191" i="13"/>
  <c r="B190" i="13"/>
  <c r="B189" i="13"/>
  <c r="B188" i="13"/>
  <c r="B187" i="13"/>
  <c r="B186" i="13"/>
  <c r="B185" i="13"/>
  <c r="B184" i="13"/>
  <c r="B183" i="13"/>
  <c r="B182" i="13"/>
  <c r="B181" i="13"/>
  <c r="B180" i="13"/>
  <c r="B179" i="13"/>
  <c r="B178" i="13"/>
  <c r="B177" i="13"/>
  <c r="B176" i="13"/>
  <c r="B175" i="13"/>
  <c r="B174" i="13"/>
  <c r="B173" i="13"/>
  <c r="B172" i="13"/>
  <c r="B171" i="13"/>
  <c r="B170" i="13"/>
  <c r="B169" i="13"/>
  <c r="B164" i="13"/>
  <c r="B163" i="13"/>
  <c r="B162" i="13"/>
  <c r="B161" i="13"/>
  <c r="B160" i="13"/>
  <c r="B159" i="13"/>
  <c r="B158" i="13"/>
  <c r="B157" i="13"/>
  <c r="B156" i="13"/>
  <c r="B155" i="13"/>
  <c r="B154" i="13"/>
  <c r="B153" i="13"/>
  <c r="B152" i="13"/>
  <c r="B151" i="13"/>
  <c r="B150" i="13"/>
  <c r="B149" i="13"/>
  <c r="B148" i="13"/>
  <c r="B147" i="13"/>
  <c r="B146" i="13"/>
  <c r="B145" i="13"/>
  <c r="B144" i="13"/>
  <c r="B143" i="13"/>
  <c r="B142" i="13"/>
  <c r="B141" i="13"/>
  <c r="B140" i="13"/>
  <c r="B139" i="13"/>
  <c r="B138" i="13"/>
  <c r="B137" i="13"/>
  <c r="B136" i="13"/>
  <c r="B135" i="13"/>
  <c r="B134" i="13"/>
  <c r="B133" i="13"/>
  <c r="B132" i="13"/>
  <c r="B131" i="13"/>
  <c r="B130" i="13"/>
  <c r="B129" i="13"/>
  <c r="B128" i="13"/>
  <c r="B126" i="13"/>
  <c r="B125" i="13"/>
  <c r="B124" i="13"/>
  <c r="B123" i="13"/>
  <c r="B121" i="13"/>
  <c r="B120" i="13"/>
  <c r="B119" i="13"/>
  <c r="B118" i="13"/>
  <c r="B117" i="13"/>
  <c r="B116" i="13"/>
  <c r="B115" i="13"/>
  <c r="B114" i="13"/>
  <c r="B113" i="13"/>
  <c r="B112" i="13"/>
  <c r="B108" i="13"/>
  <c r="B107" i="13"/>
  <c r="B106" i="13"/>
  <c r="B105" i="13"/>
  <c r="B104" i="13"/>
  <c r="B103" i="13"/>
  <c r="B101" i="13"/>
  <c r="B100" i="13"/>
  <c r="B99" i="13"/>
  <c r="B98" i="13"/>
  <c r="B97" i="13"/>
  <c r="B96" i="13"/>
  <c r="B95" i="13"/>
  <c r="B94" i="13"/>
  <c r="B93" i="13"/>
  <c r="B92" i="13"/>
  <c r="B91" i="13"/>
  <c r="B87" i="13"/>
  <c r="B86" i="13"/>
  <c r="B85" i="13"/>
  <c r="B84" i="13"/>
  <c r="B83" i="13"/>
  <c r="B82" i="13"/>
  <c r="B81" i="13"/>
  <c r="B80" i="13"/>
  <c r="B79" i="13"/>
  <c r="B78" i="13"/>
  <c r="B77" i="13"/>
  <c r="B76" i="13"/>
  <c r="B75" i="13"/>
  <c r="B74" i="13"/>
  <c r="B73" i="13"/>
  <c r="B72" i="13"/>
  <c r="B71" i="13"/>
  <c r="B70" i="13"/>
  <c r="B68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M6" i="13"/>
  <c r="AN5" i="13"/>
  <c r="AV5" i="13" s="1"/>
  <c r="AL5" i="13"/>
  <c r="AK5" i="13"/>
  <c r="AS5" i="13" s="1"/>
  <c r="X5" i="13"/>
  <c r="AF5" i="13" s="1"/>
  <c r="V5" i="13"/>
  <c r="AD5" i="13" s="1"/>
  <c r="U5" i="13"/>
  <c r="AC5" i="13" s="1"/>
  <c r="H5" i="13"/>
  <c r="P5" i="13" s="1"/>
  <c r="F5" i="13"/>
  <c r="N5" i="13" s="1"/>
  <c r="E5" i="13"/>
  <c r="AN4" i="13"/>
  <c r="AV4" i="13" s="1"/>
  <c r="AL4" i="13"/>
  <c r="AT4" i="13" s="1"/>
  <c r="AK4" i="13"/>
  <c r="AS4" i="13" s="1"/>
  <c r="X4" i="13"/>
  <c r="AF4" i="13" s="1"/>
  <c r="V4" i="13"/>
  <c r="AD4" i="13" s="1"/>
  <c r="U4" i="13"/>
  <c r="AC4" i="13" s="1"/>
  <c r="H4" i="13"/>
  <c r="P4" i="13" s="1"/>
  <c r="F4" i="13"/>
  <c r="N4" i="13" s="1"/>
  <c r="E4" i="13"/>
  <c r="L2" i="13" a="1"/>
  <c r="L2" i="13" s="1"/>
  <c r="AL1" i="13"/>
  <c r="AM1" i="13" s="1"/>
  <c r="AN1" i="13" s="1"/>
  <c r="AO1" i="13" s="1"/>
  <c r="AP1" i="13" s="1"/>
  <c r="AQ1" i="13" s="1"/>
  <c r="AR1" i="13" s="1"/>
  <c r="V1" i="13"/>
  <c r="W1" i="13" s="1"/>
  <c r="X1" i="13" s="1"/>
  <c r="Y1" i="13" s="1"/>
  <c r="Z1" i="13" s="1"/>
  <c r="AA1" i="13" s="1"/>
  <c r="AB1" i="13" s="1"/>
  <c r="BA2" i="10" a="1"/>
  <c r="BA2" i="10" s="1"/>
  <c r="AK2" i="10" a="1"/>
  <c r="AK2" i="10" s="1"/>
  <c r="U2" i="10" a="1"/>
  <c r="U2" i="10" s="1"/>
  <c r="L411" i="11"/>
  <c r="BA2" i="11" a="1"/>
  <c r="BA2" i="11" s="1"/>
  <c r="AK2" i="11" a="1"/>
  <c r="AK2" i="11" s="1"/>
  <c r="U2" i="11" a="1"/>
  <c r="U2" i="11" s="1"/>
  <c r="E2" i="11" a="1"/>
  <c r="E2" i="11" s="1"/>
  <c r="B410" i="11"/>
  <c r="B409" i="11"/>
  <c r="B408" i="11"/>
  <c r="B407" i="11"/>
  <c r="B406" i="11"/>
  <c r="B405" i="11"/>
  <c r="B404" i="11"/>
  <c r="B403" i="11"/>
  <c r="B402" i="11"/>
  <c r="B401" i="11"/>
  <c r="B400" i="11"/>
  <c r="B399" i="11"/>
  <c r="B398" i="11"/>
  <c r="B397" i="11"/>
  <c r="B396" i="11"/>
  <c r="B395" i="11"/>
  <c r="B394" i="11"/>
  <c r="B393" i="11"/>
  <c r="B392" i="11"/>
  <c r="B391" i="11"/>
  <c r="B390" i="11"/>
  <c r="B389" i="11"/>
  <c r="B388" i="11"/>
  <c r="B387" i="11"/>
  <c r="B386" i="11"/>
  <c r="B385" i="11"/>
  <c r="B384" i="11"/>
  <c r="B383" i="11"/>
  <c r="B382" i="11"/>
  <c r="B381" i="11"/>
  <c r="B380" i="11"/>
  <c r="B379" i="11"/>
  <c r="B378" i="11"/>
  <c r="B377" i="11"/>
  <c r="B376" i="11"/>
  <c r="B375" i="11"/>
  <c r="B374" i="11"/>
  <c r="B373" i="11"/>
  <c r="B372" i="11"/>
  <c r="B371" i="11"/>
  <c r="B370" i="11"/>
  <c r="B369" i="11"/>
  <c r="B368" i="11"/>
  <c r="B367" i="11"/>
  <c r="B366" i="11"/>
  <c r="B365" i="11"/>
  <c r="B364" i="11"/>
  <c r="B363" i="11"/>
  <c r="B362" i="11"/>
  <c r="B361" i="11"/>
  <c r="B360" i="11"/>
  <c r="B359" i="11"/>
  <c r="B358" i="11"/>
  <c r="B357" i="11"/>
  <c r="B356" i="11"/>
  <c r="B355" i="11"/>
  <c r="B354" i="11"/>
  <c r="B353" i="11"/>
  <c r="B352" i="11"/>
  <c r="B351" i="11"/>
  <c r="B350" i="11"/>
  <c r="B349" i="11"/>
  <c r="B348" i="11"/>
  <c r="B347" i="11"/>
  <c r="B346" i="11"/>
  <c r="B345" i="11"/>
  <c r="B344" i="11"/>
  <c r="B343" i="11"/>
  <c r="B342" i="11"/>
  <c r="B341" i="11"/>
  <c r="B340" i="11"/>
  <c r="B339" i="11"/>
  <c r="B338" i="11"/>
  <c r="B337" i="11"/>
  <c r="B336" i="11"/>
  <c r="B335" i="11"/>
  <c r="B334" i="11"/>
  <c r="B333" i="11"/>
  <c r="B332" i="11"/>
  <c r="B331" i="11"/>
  <c r="B330" i="11"/>
  <c r="B329" i="11"/>
  <c r="B328" i="11"/>
  <c r="B327" i="11"/>
  <c r="B326" i="11"/>
  <c r="B325" i="11"/>
  <c r="B324" i="11"/>
  <c r="B323" i="11"/>
  <c r="B322" i="11"/>
  <c r="B321" i="11"/>
  <c r="B320" i="11"/>
  <c r="B319" i="11"/>
  <c r="B318" i="11"/>
  <c r="B317" i="11"/>
  <c r="B316" i="11"/>
  <c r="B315" i="11"/>
  <c r="B314" i="11"/>
  <c r="B313" i="11"/>
  <c r="B312" i="11"/>
  <c r="B311" i="11"/>
  <c r="B310" i="11"/>
  <c r="B309" i="11"/>
  <c r="B308" i="11"/>
  <c r="B307" i="11"/>
  <c r="B306" i="11"/>
  <c r="B305" i="11"/>
  <c r="B304" i="11"/>
  <c r="B303" i="11"/>
  <c r="B302" i="11"/>
  <c r="B301" i="11"/>
  <c r="B300" i="11"/>
  <c r="B299" i="11"/>
  <c r="B298" i="11"/>
  <c r="B297" i="11"/>
  <c r="B296" i="11"/>
  <c r="B295" i="11"/>
  <c r="B294" i="11"/>
  <c r="B293" i="11"/>
  <c r="B292" i="11"/>
  <c r="B291" i="11"/>
  <c r="B290" i="11"/>
  <c r="B289" i="11"/>
  <c r="B288" i="11"/>
  <c r="B287" i="11"/>
  <c r="B286" i="11"/>
  <c r="B285" i="11"/>
  <c r="B284" i="11"/>
  <c r="B283" i="11"/>
  <c r="B282" i="11"/>
  <c r="B281" i="11"/>
  <c r="B280" i="11"/>
  <c r="B279" i="11"/>
  <c r="B278" i="11"/>
  <c r="B277" i="11"/>
  <c r="B276" i="11"/>
  <c r="B275" i="11"/>
  <c r="B274" i="11"/>
  <c r="B273" i="11"/>
  <c r="B272" i="11"/>
  <c r="B271" i="11"/>
  <c r="B270" i="11"/>
  <c r="B269" i="11"/>
  <c r="B268" i="11"/>
  <c r="B267" i="11"/>
  <c r="B266" i="11"/>
  <c r="B265" i="11"/>
  <c r="B264" i="11"/>
  <c r="B263" i="11"/>
  <c r="B262" i="11"/>
  <c r="B261" i="11"/>
  <c r="B260" i="11"/>
  <c r="B259" i="11"/>
  <c r="B258" i="11"/>
  <c r="B253" i="11"/>
  <c r="B252" i="11"/>
  <c r="B251" i="11"/>
  <c r="B250" i="11"/>
  <c r="B249" i="11"/>
  <c r="B248" i="11"/>
  <c r="B247" i="11"/>
  <c r="B246" i="11"/>
  <c r="B245" i="11"/>
  <c r="B244" i="11"/>
  <c r="B243" i="11"/>
  <c r="B242" i="11"/>
  <c r="B241" i="11"/>
  <c r="B240" i="11"/>
  <c r="B239" i="11"/>
  <c r="B238" i="11"/>
  <c r="B237" i="11"/>
  <c r="B235" i="11"/>
  <c r="B234" i="11"/>
  <c r="B233" i="11"/>
  <c r="B232" i="11"/>
  <c r="B231" i="11"/>
  <c r="B230" i="11"/>
  <c r="B229" i="11"/>
  <c r="B228" i="11"/>
  <c r="B227" i="11"/>
  <c r="B226" i="11"/>
  <c r="B225" i="11"/>
  <c r="B224" i="11"/>
  <c r="B223" i="11"/>
  <c r="B221" i="11"/>
  <c r="B220" i="11"/>
  <c r="B219" i="11"/>
  <c r="B218" i="11"/>
  <c r="B217" i="11"/>
  <c r="B216" i="11"/>
  <c r="B215" i="11"/>
  <c r="B214" i="11"/>
  <c r="B213" i="11"/>
  <c r="B212" i="11"/>
  <c r="B211" i="11"/>
  <c r="B210" i="11"/>
  <c r="B209" i="11"/>
  <c r="B208" i="11"/>
  <c r="B207" i="11"/>
  <c r="B206" i="11"/>
  <c r="B205" i="11"/>
  <c r="B204" i="11"/>
  <c r="B203" i="11"/>
  <c r="B202" i="11"/>
  <c r="B201" i="11"/>
  <c r="B200" i="11"/>
  <c r="B199" i="11"/>
  <c r="B198" i="11"/>
  <c r="B197" i="11"/>
  <c r="B196" i="11"/>
  <c r="B195" i="11"/>
  <c r="B194" i="11"/>
  <c r="B193" i="11"/>
  <c r="B192" i="11"/>
  <c r="B191" i="11"/>
  <c r="B190" i="11"/>
  <c r="B189" i="11"/>
  <c r="B188" i="11"/>
  <c r="B187" i="11"/>
  <c r="B186" i="11"/>
  <c r="B185" i="11"/>
  <c r="B184" i="11"/>
  <c r="B183" i="11"/>
  <c r="B182" i="11"/>
  <c r="B181" i="11"/>
  <c r="B180" i="11"/>
  <c r="B179" i="11"/>
  <c r="B178" i="11"/>
  <c r="B177" i="11"/>
  <c r="B176" i="11"/>
  <c r="B175" i="11"/>
  <c r="B174" i="11"/>
  <c r="B173" i="11"/>
  <c r="B172" i="11"/>
  <c r="B171" i="11"/>
  <c r="B170" i="11"/>
  <c r="B169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139" i="11"/>
  <c r="B138" i="11"/>
  <c r="B137" i="11"/>
  <c r="B136" i="11"/>
  <c r="B135" i="11"/>
  <c r="B134" i="11"/>
  <c r="B133" i="11"/>
  <c r="B132" i="11"/>
  <c r="B131" i="11"/>
  <c r="B130" i="11"/>
  <c r="B129" i="11"/>
  <c r="B128" i="11"/>
  <c r="B126" i="11"/>
  <c r="B125" i="11"/>
  <c r="B124" i="11"/>
  <c r="B123" i="11"/>
  <c r="B121" i="11"/>
  <c r="B120" i="11"/>
  <c r="B119" i="11"/>
  <c r="B118" i="11"/>
  <c r="B117" i="11"/>
  <c r="B116" i="11"/>
  <c r="B115" i="11"/>
  <c r="B114" i="11"/>
  <c r="B113" i="11"/>
  <c r="B112" i="11"/>
  <c r="B108" i="11"/>
  <c r="B107" i="11"/>
  <c r="B106" i="11"/>
  <c r="B105" i="11"/>
  <c r="B104" i="11"/>
  <c r="B103" i="11"/>
  <c r="B101" i="11"/>
  <c r="B100" i="11"/>
  <c r="B99" i="11"/>
  <c r="B98" i="11"/>
  <c r="B97" i="11"/>
  <c r="B96" i="11"/>
  <c r="B95" i="11"/>
  <c r="B94" i="11"/>
  <c r="B93" i="11"/>
  <c r="B92" i="11"/>
  <c r="B91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8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M6" i="11"/>
  <c r="BD5" i="11"/>
  <c r="BL5" i="11" s="1"/>
  <c r="BB5" i="11"/>
  <c r="BF5" i="11" s="1"/>
  <c r="BN5" i="11" s="1"/>
  <c r="BA5" i="11"/>
  <c r="BI5" i="11" s="1"/>
  <c r="AN5" i="11"/>
  <c r="AV5" i="11" s="1"/>
  <c r="AL5" i="11"/>
  <c r="AP5" i="11" s="1"/>
  <c r="AX5" i="11" s="1"/>
  <c r="AK5" i="11"/>
  <c r="AS5" i="11" s="1"/>
  <c r="X5" i="11"/>
  <c r="AF5" i="11" s="1"/>
  <c r="V5" i="11"/>
  <c r="AD5" i="11" s="1"/>
  <c r="U5" i="11"/>
  <c r="AC5" i="11" s="1"/>
  <c r="H5" i="11"/>
  <c r="P5" i="11" s="1"/>
  <c r="F5" i="11"/>
  <c r="E5" i="11"/>
  <c r="BD4" i="11"/>
  <c r="BL4" i="11" s="1"/>
  <c r="BB4" i="11"/>
  <c r="BJ4" i="11" s="1"/>
  <c r="BA4" i="11"/>
  <c r="BI4" i="11" s="1"/>
  <c r="AN4" i="11"/>
  <c r="AV4" i="11" s="1"/>
  <c r="AL4" i="11"/>
  <c r="AT4" i="11" s="1"/>
  <c r="AK4" i="11"/>
  <c r="AS4" i="11" s="1"/>
  <c r="X4" i="11"/>
  <c r="AF4" i="11" s="1"/>
  <c r="V4" i="11"/>
  <c r="AD4" i="11" s="1"/>
  <c r="U4" i="11"/>
  <c r="H4" i="11"/>
  <c r="P4" i="11" s="1"/>
  <c r="F4" i="11"/>
  <c r="N4" i="11" s="1"/>
  <c r="E4" i="11"/>
  <c r="M4" i="11" s="1"/>
  <c r="L2" i="11" a="1"/>
  <c r="L2" i="11" s="1"/>
  <c r="BB1" i="11"/>
  <c r="BC1" i="11" s="1"/>
  <c r="BD1" i="11" s="1"/>
  <c r="BE1" i="11" s="1"/>
  <c r="BF1" i="11" s="1"/>
  <c r="BG1" i="11" s="1"/>
  <c r="BH1" i="11" s="1"/>
  <c r="BI1" i="11" s="1"/>
  <c r="AL1" i="11"/>
  <c r="AM1" i="11" s="1"/>
  <c r="AN1" i="11" s="1"/>
  <c r="AO1" i="11" s="1"/>
  <c r="AP1" i="11" s="1"/>
  <c r="AQ1" i="11" s="1"/>
  <c r="AR1" i="11" s="1"/>
  <c r="AR2" i="11" s="1" a="1"/>
  <c r="AR2" i="11" s="1"/>
  <c r="V1" i="11"/>
  <c r="W1" i="11" s="1"/>
  <c r="X1" i="11" s="1"/>
  <c r="Y1" i="11" s="1"/>
  <c r="Z1" i="11" s="1"/>
  <c r="AA1" i="11" s="1"/>
  <c r="AB1" i="11" s="1"/>
  <c r="BD5" i="10"/>
  <c r="BL5" i="10" s="1"/>
  <c r="BB5" i="10"/>
  <c r="BJ5" i="10" s="1"/>
  <c r="BA5" i="10"/>
  <c r="BI5" i="10" s="1"/>
  <c r="BD4" i="10"/>
  <c r="BL4" i="10" s="1"/>
  <c r="BB4" i="10"/>
  <c r="BJ4" i="10" s="1"/>
  <c r="BA4" i="10"/>
  <c r="BF4" i="10" s="1"/>
  <c r="BN4" i="10" s="1"/>
  <c r="BB1" i="10"/>
  <c r="BC1" i="10" s="1"/>
  <c r="BD1" i="10" s="1"/>
  <c r="BE1" i="10" s="1"/>
  <c r="BF1" i="10" s="1"/>
  <c r="BG1" i="10" s="1"/>
  <c r="BH1" i="10" s="1"/>
  <c r="BH2" i="10" s="1" a="1"/>
  <c r="BH2" i="10" s="1"/>
  <c r="AN5" i="10"/>
  <c r="AV5" i="10" s="1"/>
  <c r="AL5" i="10"/>
  <c r="AP5" i="10" s="1"/>
  <c r="AX5" i="10" s="1"/>
  <c r="AK5" i="10"/>
  <c r="AS5" i="10" s="1"/>
  <c r="AN4" i="10"/>
  <c r="AV4" i="10" s="1"/>
  <c r="AL4" i="10"/>
  <c r="AT4" i="10" s="1"/>
  <c r="AK4" i="10"/>
  <c r="AP4" i="10" s="1"/>
  <c r="AX4" i="10" s="1"/>
  <c r="AL1" i="10"/>
  <c r="AM1" i="10" s="1"/>
  <c r="AN1" i="10" s="1"/>
  <c r="AO1" i="10" s="1"/>
  <c r="AP1" i="10" s="1"/>
  <c r="AQ1" i="10" s="1"/>
  <c r="AR1" i="10" s="1"/>
  <c r="AR2" i="10" s="1" a="1"/>
  <c r="AR2" i="10" s="1"/>
  <c r="V1" i="10"/>
  <c r="W1" i="10" s="1"/>
  <c r="X1" i="10" s="1"/>
  <c r="Y1" i="10" s="1"/>
  <c r="Z1" i="10" s="1"/>
  <c r="AA1" i="10" s="1"/>
  <c r="AB1" i="10" s="1"/>
  <c r="AB2" i="10" s="1" a="1"/>
  <c r="AB2" i="10" s="1"/>
  <c r="X5" i="10"/>
  <c r="AF5" i="10" s="1"/>
  <c r="V5" i="10"/>
  <c r="Z5" i="10" s="1"/>
  <c r="AH5" i="10" s="1"/>
  <c r="U5" i="10"/>
  <c r="AC5" i="10" s="1"/>
  <c r="X4" i="10"/>
  <c r="AF4" i="10" s="1"/>
  <c r="V4" i="10"/>
  <c r="AD4" i="10" s="1"/>
  <c r="U4" i="10"/>
  <c r="AC4" i="10" s="1"/>
  <c r="P3" i="8"/>
  <c r="P3" i="10"/>
  <c r="H3" i="8"/>
  <c r="H4" i="10"/>
  <c r="P4" i="10" s="1"/>
  <c r="H4" i="8"/>
  <c r="P4" i="8" s="1"/>
  <c r="H5" i="10"/>
  <c r="P5" i="10" s="1"/>
  <c r="H5" i="8"/>
  <c r="P5" i="8" s="1"/>
  <c r="P40" i="18"/>
  <c r="P39" i="18"/>
  <c r="P40" i="19"/>
  <c r="P39" i="19"/>
  <c r="P40" i="20"/>
  <c r="P39" i="20"/>
  <c r="P40" i="21"/>
  <c r="P39" i="21"/>
  <c r="P40" i="16"/>
  <c r="P39" i="16"/>
  <c r="G6" i="19"/>
  <c r="G6" i="20"/>
  <c r="O6" i="20" s="1"/>
  <c r="G6" i="21"/>
  <c r="O6" i="21" s="1"/>
  <c r="G6" i="18"/>
  <c r="O6" i="18" s="1"/>
  <c r="G6" i="16"/>
  <c r="O6" i="16" s="1"/>
  <c r="O6" i="19"/>
  <c r="G5" i="18"/>
  <c r="O5" i="18" s="1"/>
  <c r="G4" i="18"/>
  <c r="O4" i="18" s="1"/>
  <c r="G5" i="19"/>
  <c r="O5" i="19" s="1"/>
  <c r="G4" i="19"/>
  <c r="O4" i="19" s="1"/>
  <c r="G5" i="20"/>
  <c r="O5" i="20" s="1"/>
  <c r="G4" i="20"/>
  <c r="O4" i="20" s="1"/>
  <c r="G5" i="21"/>
  <c r="O5" i="21" s="1"/>
  <c r="G4" i="21"/>
  <c r="O4" i="21" s="1"/>
  <c r="G5" i="16"/>
  <c r="O5" i="16" s="1"/>
  <c r="G4" i="16"/>
  <c r="O4" i="16" s="1"/>
  <c r="M45" i="26"/>
  <c r="M46" i="26"/>
  <c r="M47" i="26"/>
  <c r="M48" i="26"/>
  <c r="M49" i="26"/>
  <c r="M50" i="26"/>
  <c r="M51" i="26"/>
  <c r="M52" i="26"/>
  <c r="M53" i="26"/>
  <c r="M54" i="26"/>
  <c r="M55" i="26"/>
  <c r="M56" i="26"/>
  <c r="M57" i="26"/>
  <c r="M58" i="26"/>
  <c r="M59" i="26"/>
  <c r="M60" i="26"/>
  <c r="M61" i="26"/>
  <c r="M6" i="10"/>
  <c r="M5" i="11" l="1"/>
  <c r="U7" i="11"/>
  <c r="M7" i="11"/>
  <c r="E7" i="11"/>
  <c r="BI7" i="11"/>
  <c r="BA7" i="11"/>
  <c r="AS7" i="11"/>
  <c r="AK7" i="11"/>
  <c r="AC7" i="11"/>
  <c r="M5" i="13"/>
  <c r="U7" i="13"/>
  <c r="M7" i="13"/>
  <c r="E7" i="13"/>
  <c r="AS7" i="13"/>
  <c r="AK7" i="13"/>
  <c r="AC7" i="13"/>
  <c r="BI4" i="10"/>
  <c r="Z4" i="10"/>
  <c r="AH4" i="10" s="1"/>
  <c r="BB2" i="12"/>
  <c r="AC2" i="11"/>
  <c r="M2" i="11"/>
  <c r="F2" i="11"/>
  <c r="Z5" i="12"/>
  <c r="AH5" i="12" s="1"/>
  <c r="BF5" i="10"/>
  <c r="BN5" i="10" s="1"/>
  <c r="AP4" i="13"/>
  <c r="AX4" i="13" s="1"/>
  <c r="F2" i="13"/>
  <c r="M2" i="13"/>
  <c r="AS1" i="13"/>
  <c r="AT1" i="13" s="1"/>
  <c r="AU1" i="13" s="1"/>
  <c r="AV1" i="13" s="1"/>
  <c r="AW1" i="13" s="1"/>
  <c r="AX1" i="13" s="1"/>
  <c r="AY1" i="13" s="1"/>
  <c r="AR2" i="13" a="1"/>
  <c r="AR2" i="13" s="1"/>
  <c r="Z4" i="12"/>
  <c r="AH4" i="12" s="1"/>
  <c r="J5" i="13"/>
  <c r="R5" i="13" s="1"/>
  <c r="AD5" i="10"/>
  <c r="AS4" i="10"/>
  <c r="Z4" i="13"/>
  <c r="AH4" i="13" s="1"/>
  <c r="AT5" i="10"/>
  <c r="J5" i="12"/>
  <c r="R5" i="12" s="1"/>
  <c r="Z5" i="13"/>
  <c r="AH5" i="13" s="1"/>
  <c r="BQ413" i="12"/>
  <c r="BQ415" i="12"/>
  <c r="BQ414" i="12"/>
  <c r="BY2" i="12"/>
  <c r="BQ6" i="12"/>
  <c r="BY6" i="12" s="1"/>
  <c r="BR2" i="12"/>
  <c r="BZ5" i="12"/>
  <c r="BV5" i="12"/>
  <c r="CD5" i="12" s="1"/>
  <c r="BX2" i="12" a="1"/>
  <c r="BX2" i="12" s="1"/>
  <c r="BY4" i="12"/>
  <c r="BV4" i="12"/>
  <c r="CD4" i="12" s="1"/>
  <c r="BH2" i="12" a="1"/>
  <c r="BH2" i="12" s="1"/>
  <c r="BI1" i="12"/>
  <c r="BJ1" i="12" s="1"/>
  <c r="BK1" i="12" s="1"/>
  <c r="BL1" i="12" s="1"/>
  <c r="BM1" i="12" s="1"/>
  <c r="BN1" i="12" s="1"/>
  <c r="BO1" i="12" s="1"/>
  <c r="AB2" i="12" a="1"/>
  <c r="AB2" i="12" s="1"/>
  <c r="AC1" i="12"/>
  <c r="AD1" i="12" s="1"/>
  <c r="AE1" i="12" s="1"/>
  <c r="AF1" i="12" s="1"/>
  <c r="AG1" i="12" s="1"/>
  <c r="AH1" i="12" s="1"/>
  <c r="AI1" i="12" s="1"/>
  <c r="AR2" i="12" a="1"/>
  <c r="AR2" i="12" s="1"/>
  <c r="AS1" i="12"/>
  <c r="AT1" i="12" s="1"/>
  <c r="AU1" i="12" s="1"/>
  <c r="AV1" i="12" s="1"/>
  <c r="AW1" i="12" s="1"/>
  <c r="AX1" i="12" s="1"/>
  <c r="AY1" i="12" s="1"/>
  <c r="J4" i="12"/>
  <c r="R4" i="12" s="1"/>
  <c r="M4" i="12"/>
  <c r="BJ5" i="12"/>
  <c r="AK414" i="12"/>
  <c r="AK415" i="12"/>
  <c r="AK413" i="12"/>
  <c r="AS2" i="12"/>
  <c r="AK6" i="12"/>
  <c r="AS6" i="12" s="1"/>
  <c r="AL2" i="12"/>
  <c r="E415" i="12"/>
  <c r="E414" i="12"/>
  <c r="E413" i="12"/>
  <c r="M2" i="12"/>
  <c r="F2" i="12"/>
  <c r="U415" i="12"/>
  <c r="U413" i="12"/>
  <c r="U414" i="12"/>
  <c r="V2" i="12"/>
  <c r="U6" i="12"/>
  <c r="AC6" i="12" s="1"/>
  <c r="AC2" i="12"/>
  <c r="AT5" i="12"/>
  <c r="AP5" i="12"/>
  <c r="AX5" i="12" s="1"/>
  <c r="BA413" i="12"/>
  <c r="BA414" i="12"/>
  <c r="BA415" i="12"/>
  <c r="BI2" i="12"/>
  <c r="BA6" i="12"/>
  <c r="BI6" i="12" s="1"/>
  <c r="BI4" i="12"/>
  <c r="BF4" i="12"/>
  <c r="BN4" i="12" s="1"/>
  <c r="AP4" i="12"/>
  <c r="AX4" i="12" s="1"/>
  <c r="AC2" i="13"/>
  <c r="U6" i="13"/>
  <c r="AC6" i="13" s="1"/>
  <c r="M4" i="13"/>
  <c r="J4" i="13"/>
  <c r="R4" i="13" s="1"/>
  <c r="AK415" i="13"/>
  <c r="AK414" i="13"/>
  <c r="AK413" i="13"/>
  <c r="AS2" i="13"/>
  <c r="AL2" i="13"/>
  <c r="AK6" i="13"/>
  <c r="AS6" i="13" s="1"/>
  <c r="AB2" i="13" a="1"/>
  <c r="AB2" i="13" s="1"/>
  <c r="AC1" i="13"/>
  <c r="AD1" i="13" s="1"/>
  <c r="AE1" i="13" s="1"/>
  <c r="AF1" i="13" s="1"/>
  <c r="AG1" i="13" s="1"/>
  <c r="AH1" i="13" s="1"/>
  <c r="AI1" i="13" s="1"/>
  <c r="AP5" i="13"/>
  <c r="AX5" i="13" s="1"/>
  <c r="AT5" i="13"/>
  <c r="U413" i="13"/>
  <c r="U414" i="13"/>
  <c r="U415" i="13"/>
  <c r="V2" i="13"/>
  <c r="E414" i="13"/>
  <c r="E415" i="13"/>
  <c r="E413" i="13"/>
  <c r="BI2" i="10"/>
  <c r="BA6" i="10"/>
  <c r="BI6" i="10" s="1"/>
  <c r="BB2" i="10"/>
  <c r="AL2" i="10"/>
  <c r="AS2" i="10"/>
  <c r="AK6" i="10"/>
  <c r="AS6" i="10" s="1"/>
  <c r="V2" i="10"/>
  <c r="U6" i="10"/>
  <c r="AC6" i="10" s="1"/>
  <c r="AC2" i="10"/>
  <c r="AT5" i="11"/>
  <c r="AP4" i="11"/>
  <c r="AX4" i="11" s="1"/>
  <c r="BF4" i="11"/>
  <c r="BN4" i="11" s="1"/>
  <c r="BJ5" i="11"/>
  <c r="J4" i="11"/>
  <c r="R4" i="11" s="1"/>
  <c r="Z5" i="11"/>
  <c r="AH5" i="11" s="1"/>
  <c r="BH2" i="11" a="1"/>
  <c r="BH2" i="11" s="1"/>
  <c r="BI2" i="11"/>
  <c r="BB2" i="11"/>
  <c r="AS2" i="11"/>
  <c r="AL2" i="11"/>
  <c r="V2" i="11"/>
  <c r="AC1" i="11"/>
  <c r="AB2" i="11" a="1"/>
  <c r="AB2" i="11" s="1"/>
  <c r="BJ1" i="11"/>
  <c r="BK1" i="11" s="1"/>
  <c r="BL1" i="11" s="1"/>
  <c r="BM1" i="11" s="1"/>
  <c r="BN1" i="11" s="1"/>
  <c r="BO1" i="11" s="1"/>
  <c r="N5" i="11"/>
  <c r="J5" i="11"/>
  <c r="R5" i="11" s="1"/>
  <c r="AK414" i="11"/>
  <c r="AK415" i="11"/>
  <c r="AK413" i="11"/>
  <c r="AK6" i="11"/>
  <c r="AS6" i="11" s="1"/>
  <c r="BA413" i="11"/>
  <c r="BA415" i="11"/>
  <c r="BA414" i="11"/>
  <c r="BA6" i="11"/>
  <c r="BI6" i="11" s="1"/>
  <c r="AC4" i="11"/>
  <c r="Z4" i="11"/>
  <c r="AH4" i="11" s="1"/>
  <c r="AS1" i="11"/>
  <c r="U415" i="11"/>
  <c r="U413" i="11"/>
  <c r="U414" i="11"/>
  <c r="U6" i="11"/>
  <c r="AC6" i="11" s="1"/>
  <c r="E415" i="11"/>
  <c r="E413" i="11"/>
  <c r="E414" i="11"/>
  <c r="BI1" i="10"/>
  <c r="BA414" i="10"/>
  <c r="BA415" i="10"/>
  <c r="BA413" i="10"/>
  <c r="AS1" i="10"/>
  <c r="AK414" i="10"/>
  <c r="AK415" i="10"/>
  <c r="AK413" i="10"/>
  <c r="AC1" i="10"/>
  <c r="U413" i="10"/>
  <c r="U415" i="10"/>
  <c r="U414" i="10"/>
  <c r="L45" i="26"/>
  <c r="L46" i="26"/>
  <c r="L47" i="26"/>
  <c r="L48" i="26"/>
  <c r="L49" i="26"/>
  <c r="L50" i="26"/>
  <c r="L51" i="26"/>
  <c r="L52" i="26"/>
  <c r="L53" i="26"/>
  <c r="L54" i="26"/>
  <c r="L55" i="26"/>
  <c r="L56" i="26"/>
  <c r="L57" i="26"/>
  <c r="L58" i="26"/>
  <c r="L59" i="26"/>
  <c r="L60" i="26"/>
  <c r="L61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B69" i="24"/>
  <c r="B70" i="24"/>
  <c r="B71" i="24"/>
  <c r="B73" i="24"/>
  <c r="B74" i="24"/>
  <c r="B76" i="24"/>
  <c r="B77" i="24"/>
  <c r="B78" i="24"/>
  <c r="B79" i="24"/>
  <c r="C69" i="24"/>
  <c r="U416" i="11" s="1"/>
  <c r="D69" i="24"/>
  <c r="E69" i="24"/>
  <c r="F69" i="24"/>
  <c r="G69" i="24"/>
  <c r="H69" i="24"/>
  <c r="I69" i="24"/>
  <c r="C70" i="24"/>
  <c r="AK416" i="11" s="1"/>
  <c r="D70" i="24"/>
  <c r="E70" i="24"/>
  <c r="F70" i="24"/>
  <c r="G70" i="24"/>
  <c r="H70" i="24"/>
  <c r="I70" i="24"/>
  <c r="C71" i="24"/>
  <c r="BA416" i="11" s="1"/>
  <c r="D71" i="24"/>
  <c r="E71" i="24"/>
  <c r="F71" i="24"/>
  <c r="G71" i="24"/>
  <c r="H71" i="24"/>
  <c r="I71" i="24"/>
  <c r="C73" i="24"/>
  <c r="U416" i="13" s="1"/>
  <c r="D73" i="24"/>
  <c r="E73" i="24"/>
  <c r="F73" i="24"/>
  <c r="G73" i="24"/>
  <c r="H73" i="24"/>
  <c r="I73" i="24"/>
  <c r="C74" i="24"/>
  <c r="AK416" i="13" s="1"/>
  <c r="D74" i="24"/>
  <c r="E74" i="24"/>
  <c r="F74" i="24"/>
  <c r="G74" i="24"/>
  <c r="H74" i="24"/>
  <c r="I74" i="24"/>
  <c r="C76" i="24"/>
  <c r="U416" i="12" s="1"/>
  <c r="D76" i="24"/>
  <c r="E76" i="24"/>
  <c r="F76" i="24"/>
  <c r="G76" i="24"/>
  <c r="H76" i="24"/>
  <c r="I76" i="24"/>
  <c r="C77" i="24"/>
  <c r="AK416" i="12" s="1"/>
  <c r="D77" i="24"/>
  <c r="E77" i="24"/>
  <c r="F77" i="24"/>
  <c r="G77" i="24"/>
  <c r="H77" i="24"/>
  <c r="I77" i="24"/>
  <c r="C78" i="24"/>
  <c r="BA416" i="12" s="1"/>
  <c r="D78" i="24"/>
  <c r="E78" i="24"/>
  <c r="F78" i="24"/>
  <c r="G78" i="24"/>
  <c r="H78" i="24"/>
  <c r="I78" i="24"/>
  <c r="C79" i="24"/>
  <c r="BQ416" i="12" s="1"/>
  <c r="BY416" i="12" s="1"/>
  <c r="D79" i="24"/>
  <c r="E79" i="24"/>
  <c r="F79" i="24"/>
  <c r="G79" i="24"/>
  <c r="H79" i="24"/>
  <c r="I79" i="24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M415" i="13" l="1"/>
  <c r="O415" i="13" s="1"/>
  <c r="M413" i="13"/>
  <c r="BC2" i="12"/>
  <c r="BD2" i="12" s="1"/>
  <c r="M414" i="13"/>
  <c r="O414" i="13" s="1"/>
  <c r="M413" i="11"/>
  <c r="M414" i="11"/>
  <c r="O414" i="11" s="1"/>
  <c r="BC2" i="10"/>
  <c r="BD2" i="10" s="1"/>
  <c r="G2" i="11"/>
  <c r="H2" i="11" s="1"/>
  <c r="AD2" i="11"/>
  <c r="BJ2" i="10"/>
  <c r="N2" i="13"/>
  <c r="G2" i="13"/>
  <c r="H2" i="13" s="1"/>
  <c r="AC413" i="13"/>
  <c r="AD2" i="10"/>
  <c r="W2" i="10"/>
  <c r="X2" i="10" s="1"/>
  <c r="N2" i="11"/>
  <c r="M415" i="11"/>
  <c r="O415" i="11" s="1"/>
  <c r="AT2" i="10"/>
  <c r="AM2" i="10"/>
  <c r="AN2" i="10" s="1"/>
  <c r="AC415" i="13"/>
  <c r="AE415" i="13" s="1"/>
  <c r="AC414" i="13"/>
  <c r="AE414" i="13" s="1"/>
  <c r="CA416" i="12"/>
  <c r="BS2" i="12"/>
  <c r="BT2" i="12" s="1"/>
  <c r="BY413" i="12"/>
  <c r="BZ2" i="12"/>
  <c r="BY414" i="12"/>
  <c r="BY415" i="12"/>
  <c r="AS416" i="12"/>
  <c r="W2" i="12"/>
  <c r="X2" i="12" s="1"/>
  <c r="M413" i="12"/>
  <c r="M415" i="12"/>
  <c r="M414" i="12"/>
  <c r="N2" i="12"/>
  <c r="BI415" i="12"/>
  <c r="BI414" i="12"/>
  <c r="BI413" i="12"/>
  <c r="BJ2" i="12"/>
  <c r="AM2" i="12"/>
  <c r="AN2" i="12" s="1"/>
  <c r="AC416" i="12"/>
  <c r="AS414" i="12"/>
  <c r="AS413" i="12"/>
  <c r="AS415" i="12"/>
  <c r="AT2" i="12"/>
  <c r="G2" i="12"/>
  <c r="H2" i="12" s="1"/>
  <c r="BI416" i="12"/>
  <c r="AC415" i="12"/>
  <c r="AC413" i="12"/>
  <c r="AC414" i="12"/>
  <c r="AD2" i="12"/>
  <c r="AT2" i="13"/>
  <c r="AM2" i="13"/>
  <c r="AC416" i="13"/>
  <c r="AS413" i="13"/>
  <c r="AS414" i="13"/>
  <c r="AS415" i="13"/>
  <c r="AS416" i="13"/>
  <c r="W2" i="13"/>
  <c r="AD2" i="13"/>
  <c r="BJ2" i="11"/>
  <c r="BC2" i="11"/>
  <c r="AT2" i="11"/>
  <c r="AM2" i="11"/>
  <c r="W2" i="11"/>
  <c r="AC416" i="11"/>
  <c r="AS416" i="11"/>
  <c r="AT1" i="11"/>
  <c r="AU1" i="11" s="1"/>
  <c r="AV1" i="11" s="1"/>
  <c r="AW1" i="11" s="1"/>
  <c r="AX1" i="11" s="1"/>
  <c r="AY1" i="11" s="1"/>
  <c r="BI415" i="11"/>
  <c r="BI414" i="11"/>
  <c r="BI413" i="11"/>
  <c r="BI416" i="11"/>
  <c r="AD1" i="11"/>
  <c r="AE1" i="11" s="1"/>
  <c r="AF1" i="11" s="1"/>
  <c r="AG1" i="11" s="1"/>
  <c r="AH1" i="11" s="1"/>
  <c r="AI1" i="11" s="1"/>
  <c r="BJ1" i="10"/>
  <c r="BK1" i="10" s="1"/>
  <c r="BL1" i="10" s="1"/>
  <c r="BM1" i="10" s="1"/>
  <c r="BN1" i="10" s="1"/>
  <c r="BO1" i="10" s="1"/>
  <c r="AT1" i="10"/>
  <c r="AU1" i="10" s="1"/>
  <c r="AV1" i="10" s="1"/>
  <c r="AW1" i="10" s="1"/>
  <c r="AX1" i="10" s="1"/>
  <c r="AY1" i="10" s="1"/>
  <c r="AD1" i="10"/>
  <c r="AE1" i="10" s="1"/>
  <c r="AF1" i="10" s="1"/>
  <c r="AG1" i="10" s="1"/>
  <c r="AH1" i="10" s="1"/>
  <c r="AI1" i="10" s="1"/>
  <c r="B80" i="24"/>
  <c r="B75" i="24"/>
  <c r="H68" i="24"/>
  <c r="H75" i="24"/>
  <c r="D68" i="24"/>
  <c r="F75" i="24"/>
  <c r="I72" i="24"/>
  <c r="G80" i="24"/>
  <c r="B72" i="24"/>
  <c r="G75" i="24"/>
  <c r="E68" i="24"/>
  <c r="I68" i="24"/>
  <c r="I75" i="24"/>
  <c r="H80" i="24"/>
  <c r="F72" i="24"/>
  <c r="E72" i="24"/>
  <c r="B68" i="24"/>
  <c r="G72" i="24"/>
  <c r="F80" i="24"/>
  <c r="E75" i="24"/>
  <c r="I80" i="24"/>
  <c r="D72" i="24"/>
  <c r="C72" i="24"/>
  <c r="E416" i="11" s="1"/>
  <c r="M416" i="11" s="1"/>
  <c r="H72" i="24"/>
  <c r="C68" i="24"/>
  <c r="G68" i="24"/>
  <c r="D80" i="24"/>
  <c r="F68" i="24"/>
  <c r="E80" i="24"/>
  <c r="D75" i="24"/>
  <c r="C75" i="24"/>
  <c r="E416" i="13" s="1"/>
  <c r="M416" i="13" s="1"/>
  <c r="C80" i="24"/>
  <c r="E416" i="12" s="1"/>
  <c r="M416" i="12" s="1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B3" i="25"/>
  <c r="A1" i="25"/>
  <c r="O2" i="11" l="1"/>
  <c r="P2" i="11" s="1"/>
  <c r="BE2" i="12"/>
  <c r="BF2" i="12" s="1"/>
  <c r="AO2" i="10"/>
  <c r="AP2" i="10" s="1"/>
  <c r="AU2" i="10"/>
  <c r="AV2" i="10" s="1"/>
  <c r="I2" i="13"/>
  <c r="J2" i="13" s="1"/>
  <c r="BE2" i="10"/>
  <c r="BF2" i="10" s="1"/>
  <c r="BK2" i="10"/>
  <c r="BL2" i="10" s="1"/>
  <c r="I2" i="11"/>
  <c r="J2" i="11" s="1"/>
  <c r="Y2" i="10"/>
  <c r="Z2" i="10" s="1"/>
  <c r="O2" i="13"/>
  <c r="P2" i="13" s="1"/>
  <c r="AE2" i="10"/>
  <c r="AF2" i="10" s="1"/>
  <c r="CA415" i="12"/>
  <c r="CA414" i="12"/>
  <c r="CA2" i="12"/>
  <c r="CB2" i="12" s="1"/>
  <c r="BU2" i="12"/>
  <c r="BV2" i="12" s="1"/>
  <c r="BK2" i="12"/>
  <c r="BL2" i="12" s="1"/>
  <c r="AO2" i="12"/>
  <c r="AP2" i="12" s="1"/>
  <c r="AE2" i="12"/>
  <c r="AF2" i="12" s="1"/>
  <c r="Y2" i="12"/>
  <c r="Z2" i="12" s="1"/>
  <c r="AE415" i="12"/>
  <c r="AU2" i="12"/>
  <c r="AV2" i="12" s="1"/>
  <c r="BK414" i="12"/>
  <c r="I2" i="12"/>
  <c r="J2" i="12" s="1"/>
  <c r="O2" i="12"/>
  <c r="P2" i="12" s="1"/>
  <c r="AU414" i="12"/>
  <c r="AE414" i="12"/>
  <c r="O416" i="12"/>
  <c r="BK416" i="12"/>
  <c r="BK415" i="12"/>
  <c r="AU415" i="12"/>
  <c r="AE416" i="12"/>
  <c r="O414" i="12"/>
  <c r="AU416" i="12"/>
  <c r="O415" i="12"/>
  <c r="AE2" i="13"/>
  <c r="X2" i="13"/>
  <c r="AU416" i="13"/>
  <c r="AU2" i="13"/>
  <c r="AN2" i="13"/>
  <c r="AE416" i="13"/>
  <c r="O416" i="13"/>
  <c r="AU415" i="13"/>
  <c r="AU414" i="13"/>
  <c r="X2" i="11"/>
  <c r="AE2" i="11"/>
  <c r="BK2" i="11"/>
  <c r="BD2" i="11"/>
  <c r="AN2" i="11"/>
  <c r="AU2" i="11"/>
  <c r="O416" i="11"/>
  <c r="BK416" i="11"/>
  <c r="AU416" i="11"/>
  <c r="AE416" i="11"/>
  <c r="AC413" i="11"/>
  <c r="AC414" i="11"/>
  <c r="AC415" i="11"/>
  <c r="BK414" i="11"/>
  <c r="BK415" i="11"/>
  <c r="AS414" i="11"/>
  <c r="AS415" i="11"/>
  <c r="AS413" i="11"/>
  <c r="BI413" i="10"/>
  <c r="BI414" i="10"/>
  <c r="BK414" i="10" s="1"/>
  <c r="BI415" i="10"/>
  <c r="BK415" i="10" s="1"/>
  <c r="AS413" i="10"/>
  <c r="AS415" i="10"/>
  <c r="AS414" i="10"/>
  <c r="AC414" i="10"/>
  <c r="AE414" i="10" s="1"/>
  <c r="AC413" i="10"/>
  <c r="AC415" i="10"/>
  <c r="AE415" i="10" s="1"/>
  <c r="M61" i="24"/>
  <c r="M55" i="24"/>
  <c r="M45" i="24"/>
  <c r="M56" i="24"/>
  <c r="M46" i="24"/>
  <c r="M57" i="24"/>
  <c r="M47" i="24"/>
  <c r="M58" i="24"/>
  <c r="M48" i="24"/>
  <c r="M59" i="24"/>
  <c r="M49" i="24"/>
  <c r="M60" i="24"/>
  <c r="M50" i="24"/>
  <c r="M51" i="24"/>
  <c r="M52" i="24"/>
  <c r="M53" i="24"/>
  <c r="M54" i="24"/>
  <c r="L57" i="24"/>
  <c r="L60" i="24"/>
  <c r="L55" i="24"/>
  <c r="L47" i="24"/>
  <c r="L51" i="24"/>
  <c r="L52" i="24"/>
  <c r="L56" i="24"/>
  <c r="L59" i="24"/>
  <c r="L50" i="24"/>
  <c r="L54" i="24"/>
  <c r="L61" i="24"/>
  <c r="L45" i="24"/>
  <c r="L46" i="24"/>
  <c r="L58" i="24"/>
  <c r="L48" i="24"/>
  <c r="L53" i="24"/>
  <c r="L49" i="24"/>
  <c r="B81" i="24"/>
  <c r="K61" i="24"/>
  <c r="K55" i="24"/>
  <c r="K48" i="24"/>
  <c r="K59" i="24"/>
  <c r="K51" i="24"/>
  <c r="K56" i="24"/>
  <c r="K47" i="24"/>
  <c r="K58" i="24"/>
  <c r="K52" i="24"/>
  <c r="K57" i="24"/>
  <c r="K46" i="24"/>
  <c r="K49" i="24"/>
  <c r="K50" i="24"/>
  <c r="K45" i="24"/>
  <c r="K60" i="24"/>
  <c r="K54" i="24"/>
  <c r="K53" i="24"/>
  <c r="E81" i="24"/>
  <c r="I81" i="24"/>
  <c r="D81" i="24"/>
  <c r="F81" i="24"/>
  <c r="G81" i="24"/>
  <c r="H81" i="24"/>
  <c r="J56" i="24"/>
  <c r="J52" i="24"/>
  <c r="J45" i="24"/>
  <c r="J46" i="24"/>
  <c r="J58" i="24"/>
  <c r="J59" i="24"/>
  <c r="J51" i="24"/>
  <c r="J50" i="24"/>
  <c r="J48" i="24"/>
  <c r="J61" i="24"/>
  <c r="J57" i="24"/>
  <c r="J49" i="24"/>
  <c r="J47" i="24"/>
  <c r="J60" i="24"/>
  <c r="J54" i="24"/>
  <c r="J53" i="24"/>
  <c r="J55" i="24"/>
  <c r="C81" i="24"/>
  <c r="I52" i="24"/>
  <c r="I55" i="24"/>
  <c r="I56" i="24"/>
  <c r="I57" i="24"/>
  <c r="I53" i="24"/>
  <c r="I61" i="24"/>
  <c r="I54" i="24"/>
  <c r="I46" i="24"/>
  <c r="I45" i="24"/>
  <c r="I60" i="24"/>
  <c r="I49" i="24"/>
  <c r="I58" i="24"/>
  <c r="I48" i="24"/>
  <c r="I59" i="24"/>
  <c r="I50" i="24"/>
  <c r="I51" i="24"/>
  <c r="H47" i="24"/>
  <c r="H59" i="24"/>
  <c r="H52" i="24"/>
  <c r="H55" i="24"/>
  <c r="H46" i="24"/>
  <c r="H58" i="24"/>
  <c r="H49" i="24"/>
  <c r="H45" i="24"/>
  <c r="H53" i="24"/>
  <c r="H50" i="24"/>
  <c r="H57" i="24"/>
  <c r="H61" i="24"/>
  <c r="H54" i="24"/>
  <c r="H48" i="24"/>
  <c r="H60" i="24"/>
  <c r="H51" i="24"/>
  <c r="H56" i="24"/>
  <c r="G58" i="24"/>
  <c r="F52" i="24"/>
  <c r="G45" i="24"/>
  <c r="F60" i="24"/>
  <c r="G51" i="24"/>
  <c r="F50" i="24"/>
  <c r="F45" i="24"/>
  <c r="G50" i="24"/>
  <c r="G56" i="24"/>
  <c r="G57" i="24"/>
  <c r="G52" i="24"/>
  <c r="G54" i="24"/>
  <c r="G60" i="24"/>
  <c r="F61" i="24"/>
  <c r="G55" i="24"/>
  <c r="F56" i="24"/>
  <c r="F51" i="24"/>
  <c r="F46" i="24"/>
  <c r="F57" i="24"/>
  <c r="G46" i="24"/>
  <c r="F58" i="24"/>
  <c r="F53" i="24"/>
  <c r="F48" i="24"/>
  <c r="G53" i="24"/>
  <c r="F59" i="24"/>
  <c r="G48" i="24"/>
  <c r="F54" i="24"/>
  <c r="G59" i="24"/>
  <c r="F49" i="24"/>
  <c r="G49" i="24"/>
  <c r="F55" i="24"/>
  <c r="G61" i="24"/>
  <c r="BN3" i="8"/>
  <c r="BL3" i="8"/>
  <c r="BK3" i="8"/>
  <c r="BH3" i="8"/>
  <c r="BF3" i="8"/>
  <c r="BE3" i="8"/>
  <c r="BB3" i="8"/>
  <c r="AZ3" i="8"/>
  <c r="AY3" i="8"/>
  <c r="AV3" i="8"/>
  <c r="AT3" i="8"/>
  <c r="AS3" i="8"/>
  <c r="AP3" i="8"/>
  <c r="AN3" i="8"/>
  <c r="AM3" i="8"/>
  <c r="AJ3" i="8"/>
  <c r="AH3" i="8"/>
  <c r="AG3" i="8"/>
  <c r="AD3" i="8"/>
  <c r="AB3" i="8"/>
  <c r="AA3" i="8"/>
  <c r="X3" i="8"/>
  <c r="V3" i="8"/>
  <c r="U3" i="8"/>
  <c r="R3" i="8"/>
  <c r="N3" i="8"/>
  <c r="M3" i="8"/>
  <c r="R3" i="10"/>
  <c r="N3" i="10"/>
  <c r="M3" i="10"/>
  <c r="J3" i="8"/>
  <c r="J3" i="10"/>
  <c r="F3" i="8"/>
  <c r="F3" i="10"/>
  <c r="E3" i="8"/>
  <c r="E3" i="10"/>
  <c r="D9" i="1"/>
  <c r="C9" i="1"/>
  <c r="Q2" i="11" l="1"/>
  <c r="R2" i="11" s="1"/>
  <c r="BF415" i="12"/>
  <c r="BG415" i="12" s="1"/>
  <c r="BF414" i="12"/>
  <c r="BG414" i="12" s="1"/>
  <c r="BF413" i="12"/>
  <c r="BG413" i="12" s="1"/>
  <c r="BG2" i="12"/>
  <c r="BF416" i="12"/>
  <c r="AA2" i="10"/>
  <c r="AW2" i="10"/>
  <c r="AX2" i="10" s="1"/>
  <c r="J414" i="11"/>
  <c r="K414" i="11" s="1"/>
  <c r="J415" i="11"/>
  <c r="K415" i="11" s="1"/>
  <c r="J413" i="11"/>
  <c r="K413" i="11" s="1"/>
  <c r="K2" i="11"/>
  <c r="AQ2" i="10"/>
  <c r="AG2" i="10"/>
  <c r="AH2" i="10" s="1"/>
  <c r="BM2" i="10"/>
  <c r="BN2" i="10" s="1"/>
  <c r="Q2" i="13"/>
  <c r="R2" i="13" s="1"/>
  <c r="BG2" i="10"/>
  <c r="K2" i="13"/>
  <c r="J414" i="13"/>
  <c r="K414" i="13" s="1"/>
  <c r="J413" i="13"/>
  <c r="K413" i="13" s="1"/>
  <c r="J415" i="13"/>
  <c r="K415" i="13" s="1"/>
  <c r="Y2" i="11"/>
  <c r="Z2" i="11" s="1"/>
  <c r="CC2" i="12"/>
  <c r="CD2" i="12" s="1"/>
  <c r="BV413" i="12"/>
  <c r="BW413" i="12" s="1"/>
  <c r="BV415" i="12"/>
  <c r="BW415" i="12" s="1"/>
  <c r="BV416" i="12"/>
  <c r="BV414" i="12"/>
  <c r="BW414" i="12" s="1"/>
  <c r="BW2" i="12"/>
  <c r="AW2" i="12"/>
  <c r="AX2" i="12" s="1"/>
  <c r="Z413" i="12"/>
  <c r="AA413" i="12" s="1"/>
  <c r="Z416" i="12"/>
  <c r="Z415" i="12"/>
  <c r="AA415" i="12" s="1"/>
  <c r="Z414" i="12"/>
  <c r="AA414" i="12" s="1"/>
  <c r="AA2" i="12"/>
  <c r="AG2" i="12"/>
  <c r="AH2" i="12" s="1"/>
  <c r="BM2" i="12"/>
  <c r="BN2" i="12" s="1"/>
  <c r="J415" i="12"/>
  <c r="K415" i="12" s="1"/>
  <c r="J413" i="12"/>
  <c r="K413" i="12" s="1"/>
  <c r="J414" i="12"/>
  <c r="K414" i="12" s="1"/>
  <c r="K2" i="12"/>
  <c r="AP416" i="12"/>
  <c r="AP413" i="12"/>
  <c r="AQ413" i="12" s="1"/>
  <c r="AP414" i="12"/>
  <c r="AQ414" i="12" s="1"/>
  <c r="AP415" i="12"/>
  <c r="AQ415" i="12" s="1"/>
  <c r="AQ2" i="12"/>
  <c r="Q2" i="12"/>
  <c r="R2" i="12" s="1"/>
  <c r="AV2" i="13"/>
  <c r="AO2" i="13"/>
  <c r="Y2" i="13"/>
  <c r="AF2" i="13"/>
  <c r="AF2" i="11"/>
  <c r="BL2" i="11"/>
  <c r="BE2" i="11"/>
  <c r="AV2" i="11"/>
  <c r="AO2" i="11"/>
  <c r="AU414" i="11"/>
  <c r="AE415" i="11"/>
  <c r="AU415" i="11"/>
  <c r="AE414" i="11"/>
  <c r="BF414" i="10"/>
  <c r="BG414" i="10" s="1"/>
  <c r="BF413" i="10"/>
  <c r="BG413" i="10" s="1"/>
  <c r="BF415" i="10"/>
  <c r="BG415" i="10" s="1"/>
  <c r="AU414" i="10"/>
  <c r="AU415" i="10"/>
  <c r="AP413" i="10"/>
  <c r="AQ413" i="10" s="1"/>
  <c r="AP415" i="10"/>
  <c r="AQ415" i="10" s="1"/>
  <c r="AP414" i="10"/>
  <c r="AQ414" i="10" s="1"/>
  <c r="Z413" i="10"/>
  <c r="AA413" i="10" s="1"/>
  <c r="Z415" i="10"/>
  <c r="AA415" i="10" s="1"/>
  <c r="Z414" i="10"/>
  <c r="AA414" i="10" s="1"/>
  <c r="G47" i="24"/>
  <c r="F47" i="24"/>
  <c r="I47" i="24"/>
  <c r="D10" i="1"/>
  <c r="C10" i="1"/>
  <c r="R414" i="11" l="1"/>
  <c r="S414" i="11" s="1"/>
  <c r="R413" i="11"/>
  <c r="S413" i="11" s="1"/>
  <c r="AG2" i="11"/>
  <c r="S2" i="11"/>
  <c r="R415" i="11"/>
  <c r="S415" i="11" s="1"/>
  <c r="BN416" i="12"/>
  <c r="BO416" i="12" s="1"/>
  <c r="BG416" i="12"/>
  <c r="Z414" i="11"/>
  <c r="AA414" i="11" s="1"/>
  <c r="R414" i="13"/>
  <c r="S414" i="13" s="1"/>
  <c r="R415" i="13"/>
  <c r="S415" i="13" s="1"/>
  <c r="R413" i="13"/>
  <c r="S413" i="13" s="1"/>
  <c r="S2" i="13"/>
  <c r="BO2" i="10"/>
  <c r="AI2" i="10"/>
  <c r="AY2" i="10"/>
  <c r="Z416" i="11"/>
  <c r="AH416" i="11" s="1"/>
  <c r="AI416" i="11" s="1"/>
  <c r="Z415" i="11"/>
  <c r="AA415" i="11" s="1"/>
  <c r="CD416" i="12"/>
  <c r="CE416" i="12" s="1"/>
  <c r="BW416" i="12"/>
  <c r="CD413" i="12"/>
  <c r="CE413" i="12" s="1"/>
  <c r="CD414" i="12"/>
  <c r="CE414" i="12" s="1"/>
  <c r="CE2" i="12"/>
  <c r="CD415" i="12"/>
  <c r="CE415" i="12" s="1"/>
  <c r="BN415" i="12"/>
  <c r="BO415" i="12" s="1"/>
  <c r="BN413" i="12"/>
  <c r="BO413" i="12" s="1"/>
  <c r="BN414" i="12"/>
  <c r="BO414" i="12" s="1"/>
  <c r="BO2" i="12"/>
  <c r="AH413" i="12"/>
  <c r="AI413" i="12" s="1"/>
  <c r="AH414" i="12"/>
  <c r="AI414" i="12" s="1"/>
  <c r="AH415" i="12"/>
  <c r="AI415" i="12" s="1"/>
  <c r="AI2" i="12"/>
  <c r="AH416" i="12"/>
  <c r="AI416" i="12" s="1"/>
  <c r="AA416" i="12"/>
  <c r="R414" i="12"/>
  <c r="S414" i="12" s="1"/>
  <c r="R415" i="12"/>
  <c r="S415" i="12" s="1"/>
  <c r="R413" i="12"/>
  <c r="S413" i="12" s="1"/>
  <c r="S2" i="12"/>
  <c r="AX414" i="12"/>
  <c r="AY414" i="12" s="1"/>
  <c r="AX415" i="12"/>
  <c r="AY415" i="12" s="1"/>
  <c r="AX413" i="12"/>
  <c r="AY413" i="12" s="1"/>
  <c r="AY2" i="12"/>
  <c r="AX416" i="12"/>
  <c r="AY416" i="12" s="1"/>
  <c r="AQ416" i="12"/>
  <c r="AG2" i="13"/>
  <c r="Z2" i="13"/>
  <c r="AP2" i="13"/>
  <c r="AW2" i="13"/>
  <c r="AA2" i="11"/>
  <c r="AI2" i="11" s="1"/>
  <c r="Z413" i="11"/>
  <c r="AA413" i="11" s="1"/>
  <c r="AH2" i="11"/>
  <c r="BM2" i="11"/>
  <c r="BF2" i="11"/>
  <c r="AW2" i="11"/>
  <c r="AP2" i="11"/>
  <c r="E45" i="24"/>
  <c r="E46" i="24"/>
  <c r="E47" i="24"/>
  <c r="E48" i="24"/>
  <c r="E49" i="24"/>
  <c r="E50" i="24"/>
  <c r="E51" i="24"/>
  <c r="E52" i="24"/>
  <c r="E53" i="24"/>
  <c r="E54" i="24"/>
  <c r="E55" i="24"/>
  <c r="E56" i="24"/>
  <c r="E57" i="24"/>
  <c r="E58" i="24"/>
  <c r="E59" i="24"/>
  <c r="E60" i="24"/>
  <c r="E61" i="24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AY49" i="12" l="1"/>
  <c r="S10" i="12"/>
  <c r="S191" i="13"/>
  <c r="AY212" i="12"/>
  <c r="AI84" i="12"/>
  <c r="CE342" i="12"/>
  <c r="CE272" i="12"/>
  <c r="AI323" i="12"/>
  <c r="AI230" i="12"/>
  <c r="S76" i="13"/>
  <c r="S380" i="12"/>
  <c r="BO137" i="12"/>
  <c r="AI138" i="12"/>
  <c r="AY185" i="12"/>
  <c r="CE31" i="12"/>
  <c r="S234" i="13"/>
  <c r="S276" i="13"/>
  <c r="BO320" i="12"/>
  <c r="CE22" i="12"/>
  <c r="BO163" i="12"/>
  <c r="AI43" i="12"/>
  <c r="AI175" i="12"/>
  <c r="BO357" i="12"/>
  <c r="CE261" i="12"/>
  <c r="CE185" i="12"/>
  <c r="S77" i="13"/>
  <c r="AI107" i="12"/>
  <c r="AI380" i="12"/>
  <c r="BO398" i="12"/>
  <c r="CE64" i="12"/>
  <c r="CE213" i="12"/>
  <c r="AY258" i="12"/>
  <c r="S104" i="12"/>
  <c r="AY106" i="12"/>
  <c r="AI233" i="12"/>
  <c r="AI381" i="12"/>
  <c r="S293" i="12"/>
  <c r="AI320" i="12"/>
  <c r="S347" i="12"/>
  <c r="BO399" i="12"/>
  <c r="AI144" i="12"/>
  <c r="AI435" i="12"/>
  <c r="S248" i="12"/>
  <c r="AI95" i="12"/>
  <c r="AI362" i="12"/>
  <c r="CE136" i="12"/>
  <c r="AI130" i="12"/>
  <c r="AY128" i="12"/>
  <c r="S118" i="12"/>
  <c r="AY46" i="12"/>
  <c r="S62" i="13"/>
  <c r="S137" i="13"/>
  <c r="BO350" i="12"/>
  <c r="AI190" i="12"/>
  <c r="S169" i="12"/>
  <c r="CE216" i="12"/>
  <c r="AY384" i="12"/>
  <c r="AY180" i="12"/>
  <c r="CE277" i="12"/>
  <c r="S149" i="12"/>
  <c r="AI360" i="12"/>
  <c r="S153" i="12"/>
  <c r="BO281" i="12"/>
  <c r="CE140" i="12"/>
  <c r="BO21" i="12"/>
  <c r="AI342" i="12"/>
  <c r="CE322" i="12"/>
  <c r="AI378" i="12"/>
  <c r="S267" i="12"/>
  <c r="S72" i="13"/>
  <c r="BO400" i="12"/>
  <c r="AY20" i="12"/>
  <c r="S392" i="12"/>
  <c r="S439" i="12"/>
  <c r="S147" i="12"/>
  <c r="AI340" i="12"/>
  <c r="AY330" i="12"/>
  <c r="AY59" i="12"/>
  <c r="CE50" i="12"/>
  <c r="BO248" i="12"/>
  <c r="AI25" i="12"/>
  <c r="CE220" i="12"/>
  <c r="CE390" i="12"/>
  <c r="S406" i="12"/>
  <c r="BO172" i="12"/>
  <c r="AY64" i="12"/>
  <c r="AY217" i="12"/>
  <c r="CE294" i="12"/>
  <c r="AI200" i="12"/>
  <c r="AI260" i="12"/>
  <c r="AY293" i="12"/>
  <c r="S356" i="13"/>
  <c r="S35" i="13"/>
  <c r="S178" i="13"/>
  <c r="S162" i="13"/>
  <c r="S58" i="13"/>
  <c r="S217" i="13"/>
  <c r="S381" i="13"/>
  <c r="S332" i="13"/>
  <c r="S310" i="13"/>
  <c r="S142" i="11"/>
  <c r="S313" i="11"/>
  <c r="S209" i="11"/>
  <c r="S350" i="11"/>
  <c r="S326" i="11"/>
  <c r="AY91" i="12"/>
  <c r="CE15" i="12"/>
  <c r="AI96" i="12"/>
  <c r="CE32" i="12"/>
  <c r="CE21" i="12"/>
  <c r="CE265" i="12"/>
  <c r="AG208" i="10"/>
  <c r="AW199" i="10"/>
  <c r="BK348" i="10"/>
  <c r="BK427" i="10"/>
  <c r="BM80" i="10"/>
  <c r="AG373" i="10"/>
  <c r="AG113" i="10"/>
  <c r="BM55" i="10"/>
  <c r="BK68" i="10"/>
  <c r="AW386" i="10"/>
  <c r="AW378" i="10"/>
  <c r="AW327" i="10"/>
  <c r="AE15" i="10"/>
  <c r="BK185" i="10"/>
  <c r="AU108" i="10"/>
  <c r="AG35" i="10"/>
  <c r="AG95" i="10"/>
  <c r="BK374" i="10"/>
  <c r="AE21" i="10"/>
  <c r="BM320" i="10"/>
  <c r="AU386" i="10"/>
  <c r="AG251" i="10"/>
  <c r="BK308" i="10"/>
  <c r="AE342" i="10"/>
  <c r="AW297" i="13"/>
  <c r="AW72" i="13"/>
  <c r="Q187" i="13"/>
  <c r="Q402" i="13"/>
  <c r="O223" i="13"/>
  <c r="Q368" i="13"/>
  <c r="O42" i="13"/>
  <c r="O250" i="13"/>
  <c r="O26" i="13"/>
  <c r="AY162" i="12"/>
  <c r="AY362" i="12"/>
  <c r="BO185" i="12"/>
  <c r="AY153" i="12"/>
  <c r="AI55" i="12"/>
  <c r="AY320" i="12"/>
  <c r="AI259" i="12"/>
  <c r="S244" i="13"/>
  <c r="S214" i="11"/>
  <c r="S380" i="11"/>
  <c r="S220" i="11"/>
  <c r="S219" i="11"/>
  <c r="S365" i="11"/>
  <c r="CE288" i="12"/>
  <c r="AY305" i="12"/>
  <c r="CE235" i="12"/>
  <c r="AY26" i="12"/>
  <c r="CE81" i="12"/>
  <c r="BO363" i="12"/>
  <c r="CE244" i="12"/>
  <c r="AW183" i="10"/>
  <c r="AW136" i="10"/>
  <c r="AG379" i="10"/>
  <c r="AW273" i="10"/>
  <c r="AG301" i="10"/>
  <c r="AG159" i="10"/>
  <c r="AE442" i="10"/>
  <c r="BM437" i="10"/>
  <c r="AG154" i="10"/>
  <c r="AW98" i="10"/>
  <c r="AU371" i="10"/>
  <c r="AW396" i="11"/>
  <c r="AE135" i="10"/>
  <c r="BK240" i="10"/>
  <c r="BK258" i="10"/>
  <c r="BK259" i="10"/>
  <c r="BK407" i="10"/>
  <c r="AW96" i="13"/>
  <c r="AG24" i="10"/>
  <c r="AE439" i="10"/>
  <c r="AU200" i="10"/>
  <c r="AE283" i="10"/>
  <c r="BK294" i="10"/>
  <c r="BM54" i="10"/>
  <c r="AU163" i="10"/>
  <c r="AW80" i="10"/>
  <c r="BK390" i="10"/>
  <c r="BM140" i="10"/>
  <c r="AU74" i="10"/>
  <c r="AE265" i="10"/>
  <c r="AG80" i="13"/>
  <c r="Q327" i="13"/>
  <c r="Q276" i="13"/>
  <c r="Q379" i="13"/>
  <c r="Q294" i="13"/>
  <c r="Q12" i="13"/>
  <c r="Q264" i="13"/>
  <c r="Q318" i="13"/>
  <c r="AU144" i="12"/>
  <c r="AY171" i="12"/>
  <c r="BO391" i="12"/>
  <c r="AI261" i="12"/>
  <c r="S336" i="11"/>
  <c r="S174" i="11"/>
  <c r="S29" i="11"/>
  <c r="S328" i="11"/>
  <c r="CE26" i="12"/>
  <c r="CE196" i="12"/>
  <c r="S150" i="12"/>
  <c r="CE200" i="12"/>
  <c r="AI118" i="12"/>
  <c r="S362" i="12"/>
  <c r="S84" i="12"/>
  <c r="AY12" i="12"/>
  <c r="AY367" i="12"/>
  <c r="AY218" i="12"/>
  <c r="AW434" i="10"/>
  <c r="BM283" i="10"/>
  <c r="BM427" i="10"/>
  <c r="AG382" i="10"/>
  <c r="AG268" i="10"/>
  <c r="AG239" i="10"/>
  <c r="AE253" i="10"/>
  <c r="BM292" i="10"/>
  <c r="BK364" i="10"/>
  <c r="AW302" i="13"/>
  <c r="AE221" i="10"/>
  <c r="BM162" i="10"/>
  <c r="BK343" i="10"/>
  <c r="BK82" i="10"/>
  <c r="AE50" i="10"/>
  <c r="BM367" i="10"/>
  <c r="AG405" i="10"/>
  <c r="AU170" i="10"/>
  <c r="AU429" i="10"/>
  <c r="AW127" i="10"/>
  <c r="AG235" i="10"/>
  <c r="AG93" i="13"/>
  <c r="AW178" i="13"/>
  <c r="AE268" i="10"/>
  <c r="AG253" i="10"/>
  <c r="AW44" i="10"/>
  <c r="AG310" i="10"/>
  <c r="AW27" i="10"/>
  <c r="AW211" i="10"/>
  <c r="AG68" i="10"/>
  <c r="AW332" i="13"/>
  <c r="Q131" i="13"/>
  <c r="O349" i="13"/>
  <c r="Q100" i="13"/>
  <c r="O85" i="13"/>
  <c r="O83" i="13"/>
  <c r="O156" i="13"/>
  <c r="Q96" i="13"/>
  <c r="Q179" i="13"/>
  <c r="BO332" i="12"/>
  <c r="CE198" i="12"/>
  <c r="BO240" i="12"/>
  <c r="BO173" i="12"/>
  <c r="BO397" i="12"/>
  <c r="AY133" i="12"/>
  <c r="AY51" i="12"/>
  <c r="AI65" i="12"/>
  <c r="S385" i="13"/>
  <c r="S75" i="13"/>
  <c r="S80" i="13"/>
  <c r="S145" i="11"/>
  <c r="S311" i="11"/>
  <c r="S158" i="11"/>
  <c r="S71" i="11"/>
  <c r="S355" i="11"/>
  <c r="CE39" i="12"/>
  <c r="S145" i="12"/>
  <c r="AI132" i="12"/>
  <c r="S63" i="12"/>
  <c r="AY170" i="12"/>
  <c r="BM164" i="10"/>
  <c r="AE366" i="10"/>
  <c r="BK19" i="10"/>
  <c r="AW106" i="10"/>
  <c r="BM390" i="10"/>
  <c r="AG153" i="10"/>
  <c r="AG50" i="10"/>
  <c r="AG21" i="10"/>
  <c r="AG368" i="13"/>
  <c r="AU118" i="10"/>
  <c r="AU79" i="10"/>
  <c r="AE237" i="10"/>
  <c r="AW185" i="10"/>
  <c r="AG11" i="10"/>
  <c r="BM104" i="10"/>
  <c r="BK430" i="10"/>
  <c r="AW367" i="13"/>
  <c r="AU36" i="10"/>
  <c r="BK209" i="10"/>
  <c r="AE147" i="10"/>
  <c r="AG272" i="10"/>
  <c r="AG10" i="10"/>
  <c r="BM57" i="10"/>
  <c r="BM45" i="10"/>
  <c r="AG403" i="10"/>
  <c r="AW52" i="13"/>
  <c r="AW288" i="10"/>
  <c r="AU308" i="10"/>
  <c r="AU34" i="10"/>
  <c r="AE57" i="10"/>
  <c r="BK262" i="10"/>
  <c r="AG207" i="11"/>
  <c r="BM135" i="10"/>
  <c r="AG179" i="10"/>
  <c r="AG438" i="11"/>
  <c r="AW241" i="10"/>
  <c r="BM21" i="11"/>
  <c r="Q284" i="13"/>
  <c r="O32" i="13"/>
  <c r="Q279" i="13"/>
  <c r="O174" i="13"/>
  <c r="O140" i="13"/>
  <c r="Q285" i="13"/>
  <c r="O205" i="13"/>
  <c r="S196" i="13"/>
  <c r="Q62" i="13"/>
  <c r="O350" i="13"/>
  <c r="CE113" i="12"/>
  <c r="BK402" i="12"/>
  <c r="CA247" i="12"/>
  <c r="S224" i="12"/>
  <c r="AI47" i="12"/>
  <c r="AY318" i="12"/>
  <c r="S55" i="11"/>
  <c r="S85" i="11"/>
  <c r="S201" i="11"/>
  <c r="S442" i="11"/>
  <c r="S283" i="11"/>
  <c r="S238" i="11"/>
  <c r="CE370" i="12"/>
  <c r="AI115" i="12"/>
  <c r="S365" i="12"/>
  <c r="CE355" i="12"/>
  <c r="CE423" i="12"/>
  <c r="CE163" i="12"/>
  <c r="AY24" i="12"/>
  <c r="CE192" i="12"/>
  <c r="S310" i="12"/>
  <c r="BO266" i="12"/>
  <c r="AY437" i="12"/>
  <c r="AY161" i="12"/>
  <c r="CE149" i="12"/>
  <c r="BM248" i="11"/>
  <c r="BM286" i="10"/>
  <c r="BM183" i="10"/>
  <c r="AW93" i="10"/>
  <c r="AE228" i="10"/>
  <c r="AG399" i="10"/>
  <c r="AE87" i="10"/>
  <c r="AG240" i="10"/>
  <c r="BM300" i="11"/>
  <c r="AG321" i="13"/>
  <c r="AG419" i="10"/>
  <c r="BK60" i="10"/>
  <c r="AG327" i="10"/>
  <c r="AG181" i="10"/>
  <c r="BM260" i="11"/>
  <c r="BK59" i="10"/>
  <c r="AG224" i="10"/>
  <c r="AU428" i="10"/>
  <c r="BM391" i="10"/>
  <c r="BK216" i="10"/>
  <c r="BK238" i="10"/>
  <c r="AW74" i="10"/>
  <c r="AG320" i="10"/>
  <c r="AG365" i="11"/>
  <c r="AE101" i="10"/>
  <c r="AW78" i="11"/>
  <c r="AG294" i="11"/>
  <c r="AU211" i="10"/>
  <c r="BK431" i="10"/>
  <c r="AE176" i="10"/>
  <c r="BM94" i="10"/>
  <c r="BK106" i="10"/>
  <c r="BM378" i="10"/>
  <c r="AU43" i="10"/>
  <c r="AG173" i="10"/>
  <c r="AE160" i="10"/>
  <c r="AE77" i="10"/>
  <c r="AW310" i="13"/>
  <c r="BM348" i="11"/>
  <c r="Q158" i="13"/>
  <c r="Q343" i="13"/>
  <c r="Q198" i="13"/>
  <c r="Q148" i="13"/>
  <c r="Q383" i="11"/>
  <c r="S224" i="13"/>
  <c r="O274" i="13"/>
  <c r="O209" i="13"/>
  <c r="O378" i="13"/>
  <c r="O266" i="13"/>
  <c r="CE59" i="12"/>
  <c r="CE302" i="12"/>
  <c r="BK321" i="12"/>
  <c r="BK87" i="12"/>
  <c r="AY241" i="12"/>
  <c r="AY354" i="12"/>
  <c r="CE144" i="12"/>
  <c r="AI421" i="12"/>
  <c r="CE306" i="12"/>
  <c r="AY95" i="12"/>
  <c r="S295" i="13"/>
  <c r="S249" i="13"/>
  <c r="S155" i="13"/>
  <c r="S260" i="13"/>
  <c r="S92" i="11"/>
  <c r="S305" i="11"/>
  <c r="S144" i="11"/>
  <c r="S346" i="11"/>
  <c r="S59" i="11"/>
  <c r="S114" i="11"/>
  <c r="CE19" i="12"/>
  <c r="S354" i="12"/>
  <c r="AY295" i="12"/>
  <c r="BO196" i="12"/>
  <c r="BO200" i="12"/>
  <c r="AI281" i="12"/>
  <c r="AY341" i="12"/>
  <c r="AY67" i="12"/>
  <c r="AY208" i="12"/>
  <c r="AY140" i="12"/>
  <c r="CE233" i="12"/>
  <c r="AY34" i="12"/>
  <c r="CE152" i="12"/>
  <c r="BO438" i="12"/>
  <c r="AY382" i="12"/>
  <c r="AY116" i="12"/>
  <c r="AG121" i="10"/>
  <c r="AW234" i="10"/>
  <c r="AG79" i="10"/>
  <c r="AG171" i="10"/>
  <c r="AG210" i="10"/>
  <c r="BM407" i="10"/>
  <c r="AW233" i="10"/>
  <c r="AW428" i="10"/>
  <c r="AW151" i="10"/>
  <c r="AG139" i="11"/>
  <c r="AG234" i="10"/>
  <c r="BM402" i="11"/>
  <c r="BM277" i="10"/>
  <c r="AE200" i="10"/>
  <c r="AG364" i="10"/>
  <c r="AE406" i="10"/>
  <c r="AG381" i="11"/>
  <c r="BK409" i="10"/>
  <c r="AW40" i="10"/>
  <c r="AG158" i="13"/>
  <c r="BM20" i="11"/>
  <c r="AE252" i="10"/>
  <c r="AE408" i="10"/>
  <c r="AG180" i="10"/>
  <c r="BM112" i="10"/>
  <c r="BK190" i="10"/>
  <c r="AW179" i="10"/>
  <c r="AU73" i="10"/>
  <c r="AG250" i="10"/>
  <c r="AG57" i="13"/>
  <c r="AW152" i="10"/>
  <c r="AW148" i="10"/>
  <c r="BM29" i="10"/>
  <c r="BM381" i="10"/>
  <c r="AW139" i="11"/>
  <c r="AG75" i="13"/>
  <c r="Q159" i="13"/>
  <c r="Q162" i="13"/>
  <c r="Q440" i="13"/>
  <c r="Q323" i="13"/>
  <c r="O51" i="13"/>
  <c r="Q34" i="13"/>
  <c r="S268" i="11"/>
  <c r="O152" i="13"/>
  <c r="O245" i="13"/>
  <c r="CE34" i="12"/>
  <c r="CA182" i="12"/>
  <c r="AI224" i="12"/>
  <c r="AY282" i="12"/>
  <c r="CA400" i="12"/>
  <c r="BO405" i="12"/>
  <c r="BO322" i="12"/>
  <c r="CE338" i="12"/>
  <c r="CE385" i="12"/>
  <c r="S261" i="13"/>
  <c r="S436" i="13"/>
  <c r="S183" i="13"/>
  <c r="S265" i="13"/>
  <c r="S350" i="13"/>
  <c r="S437" i="11"/>
  <c r="S138" i="11"/>
  <c r="S118" i="11"/>
  <c r="S274" i="11"/>
  <c r="S76" i="11"/>
  <c r="S213" i="11"/>
  <c r="S15" i="11"/>
  <c r="CE194" i="12"/>
  <c r="CE123" i="12"/>
  <c r="AI97" i="12"/>
  <c r="AY375" i="12"/>
  <c r="CE143" i="12"/>
  <c r="S261" i="12"/>
  <c r="CE116" i="12"/>
  <c r="AI248" i="12"/>
  <c r="CE251" i="12"/>
  <c r="AY267" i="12"/>
  <c r="AI26" i="12"/>
  <c r="CE147" i="12"/>
  <c r="AY158" i="12"/>
  <c r="AW144" i="10"/>
  <c r="AG142" i="10"/>
  <c r="BM78" i="10"/>
  <c r="BM385" i="10"/>
  <c r="AW21" i="10"/>
  <c r="AW270" i="11"/>
  <c r="AE383" i="10"/>
  <c r="AW390" i="10"/>
  <c r="AG136" i="10"/>
  <c r="BM200" i="10"/>
  <c r="BM52" i="11"/>
  <c r="BK103" i="10"/>
  <c r="BM234" i="10"/>
  <c r="AW22" i="10"/>
  <c r="AG130" i="13"/>
  <c r="AE211" i="10"/>
  <c r="AW174" i="10"/>
  <c r="AE294" i="10"/>
  <c r="AG196" i="13"/>
  <c r="BK217" i="10"/>
  <c r="AE187" i="10"/>
  <c r="BK366" i="10"/>
  <c r="AE263" i="10"/>
  <c r="AW389" i="10"/>
  <c r="AU240" i="10"/>
  <c r="AW262" i="10"/>
  <c r="BM282" i="11"/>
  <c r="BK139" i="10"/>
  <c r="AG76" i="13"/>
  <c r="AG291" i="10"/>
  <c r="AW164" i="10"/>
  <c r="AW400" i="10"/>
  <c r="AW253" i="11"/>
  <c r="AE174" i="10"/>
  <c r="AG91" i="10"/>
  <c r="AW197" i="10"/>
  <c r="AG213" i="10"/>
  <c r="AU210" i="10"/>
  <c r="AW382" i="10"/>
  <c r="AW259" i="11"/>
  <c r="AW407" i="11"/>
  <c r="AG430" i="11"/>
  <c r="O192" i="13"/>
  <c r="Q75" i="13"/>
  <c r="O386" i="13"/>
  <c r="Q435" i="13"/>
  <c r="O100" i="13"/>
  <c r="Q50" i="13"/>
  <c r="O344" i="13"/>
  <c r="Q236" i="13"/>
  <c r="Q259" i="11"/>
  <c r="CE62" i="12"/>
  <c r="AI241" i="12"/>
  <c r="CA340" i="12"/>
  <c r="S376" i="12"/>
  <c r="BO17" i="12"/>
  <c r="S27" i="12"/>
  <c r="AI141" i="12"/>
  <c r="AY27" i="12"/>
  <c r="AI419" i="12"/>
  <c r="CE13" i="12"/>
  <c r="S358" i="13"/>
  <c r="S64" i="13"/>
  <c r="S20" i="13"/>
  <c r="S262" i="13"/>
  <c r="S243" i="13"/>
  <c r="S403" i="13"/>
  <c r="S302" i="11"/>
  <c r="S169" i="11"/>
  <c r="S211" i="11"/>
  <c r="S391" i="11"/>
  <c r="S156" i="11"/>
  <c r="CE278" i="12"/>
  <c r="S404" i="12"/>
  <c r="BO351" i="12"/>
  <c r="AY351" i="12"/>
  <c r="AY219" i="12"/>
  <c r="CE299" i="12"/>
  <c r="S32" i="12"/>
  <c r="S215" i="12"/>
  <c r="AY353" i="12"/>
  <c r="AY169" i="12"/>
  <c r="CE323" i="12"/>
  <c r="AI195" i="12"/>
  <c r="CE270" i="12"/>
  <c r="AY120" i="12"/>
  <c r="AG206" i="10"/>
  <c r="BM83" i="10"/>
  <c r="BK231" i="10"/>
  <c r="AG75" i="10"/>
  <c r="AE296" i="10"/>
  <c r="AW314" i="10"/>
  <c r="AG298" i="10"/>
  <c r="BM123" i="10"/>
  <c r="AW430" i="13"/>
  <c r="AU372" i="10"/>
  <c r="AW104" i="10"/>
  <c r="AE115" i="10"/>
  <c r="BM114" i="10"/>
  <c r="AG118" i="11"/>
  <c r="BK210" i="10"/>
  <c r="BK32" i="10"/>
  <c r="AW274" i="10"/>
  <c r="AG82" i="11"/>
  <c r="AG203" i="10"/>
  <c r="BM311" i="10"/>
  <c r="AE260" i="10"/>
  <c r="BK361" i="10"/>
  <c r="BM159" i="10"/>
  <c r="AW236" i="10"/>
  <c r="BM272" i="11"/>
  <c r="AG356" i="11"/>
  <c r="AW420" i="11"/>
  <c r="BM341" i="10"/>
  <c r="AU178" i="10"/>
  <c r="AG245" i="11"/>
  <c r="AG422" i="10"/>
  <c r="BM265" i="11"/>
  <c r="AE387" i="10"/>
  <c r="AW338" i="13"/>
  <c r="O394" i="13"/>
  <c r="Q203" i="13"/>
  <c r="Q68" i="13"/>
  <c r="O146" i="13"/>
  <c r="O435" i="13"/>
  <c r="Q320" i="13"/>
  <c r="Q79" i="13"/>
  <c r="O183" i="13"/>
  <c r="O221" i="13"/>
  <c r="O267" i="13"/>
  <c r="O208" i="13"/>
  <c r="O131" i="13"/>
  <c r="O225" i="13"/>
  <c r="CA176" i="12"/>
  <c r="CE73" i="12"/>
  <c r="CE191" i="12"/>
  <c r="O34" i="12"/>
  <c r="AE92" i="12"/>
  <c r="AI11" i="12"/>
  <c r="AG33" i="12"/>
  <c r="AI299" i="12"/>
  <c r="S320" i="12"/>
  <c r="BO275" i="12"/>
  <c r="AY344" i="12"/>
  <c r="S270" i="12"/>
  <c r="AW290" i="13"/>
  <c r="S328" i="12"/>
  <c r="BO342" i="12"/>
  <c r="AW20" i="13"/>
  <c r="BK34" i="12"/>
  <c r="BO95" i="12"/>
  <c r="O101" i="12"/>
  <c r="AE280" i="13"/>
  <c r="O131" i="11"/>
  <c r="O92" i="11"/>
  <c r="CA183" i="12"/>
  <c r="O118" i="12"/>
  <c r="O288" i="12"/>
  <c r="CA373" i="12"/>
  <c r="O134" i="12"/>
  <c r="CA359" i="12"/>
  <c r="CA244" i="12"/>
  <c r="O80" i="12"/>
  <c r="O274" i="12"/>
  <c r="O308" i="12"/>
  <c r="CA353" i="12"/>
  <c r="CA430" i="12"/>
  <c r="AU21" i="12"/>
  <c r="O361" i="12"/>
  <c r="CA56" i="12"/>
  <c r="CA135" i="12"/>
  <c r="CA41" i="12"/>
  <c r="CA347" i="12"/>
  <c r="O333" i="12"/>
  <c r="CA134" i="12"/>
  <c r="O207" i="12"/>
  <c r="AU169" i="12"/>
  <c r="AE297" i="12"/>
  <c r="AU237" i="13"/>
  <c r="AU351" i="13"/>
  <c r="Q215" i="11"/>
  <c r="AE291" i="12"/>
  <c r="BK193" i="12"/>
  <c r="BK342" i="12"/>
  <c r="BK337" i="11"/>
  <c r="AE79" i="12"/>
  <c r="AU210" i="13"/>
  <c r="BK124" i="12"/>
  <c r="BK332" i="12"/>
  <c r="BK291" i="11"/>
  <c r="BK58" i="12"/>
  <c r="AU152" i="12"/>
  <c r="AE354" i="13"/>
  <c r="AU346" i="12"/>
  <c r="AE328" i="12"/>
  <c r="AE317" i="12"/>
  <c r="BK160" i="12"/>
  <c r="AU66" i="12"/>
  <c r="BM10" i="12"/>
  <c r="BK376" i="12"/>
  <c r="AE271" i="13"/>
  <c r="AU232" i="12"/>
  <c r="AE150" i="12"/>
  <c r="Q176" i="11"/>
  <c r="BK202" i="12"/>
  <c r="BK351" i="12"/>
  <c r="BK66" i="11"/>
  <c r="AE355" i="12"/>
  <c r="BK194" i="11"/>
  <c r="AU211" i="12"/>
  <c r="AU423" i="12"/>
  <c r="AE107" i="12"/>
  <c r="AE321" i="12"/>
  <c r="Q296" i="11"/>
  <c r="BK410" i="12"/>
  <c r="AU336" i="13"/>
  <c r="AU97" i="12"/>
  <c r="AE100" i="12"/>
  <c r="Q99" i="11"/>
  <c r="Q270" i="11"/>
  <c r="BK312" i="12"/>
  <c r="AE219" i="13"/>
  <c r="BK199" i="11"/>
  <c r="AU76" i="12"/>
  <c r="AE337" i="12"/>
  <c r="BK407" i="12"/>
  <c r="AU300" i="13"/>
  <c r="AU112" i="13"/>
  <c r="AU399" i="12"/>
  <c r="AU156" i="13"/>
  <c r="BK19" i="12"/>
  <c r="BK384" i="12"/>
  <c r="BK405" i="12"/>
  <c r="BK139" i="11"/>
  <c r="Q274" i="11"/>
  <c r="Q79" i="11"/>
  <c r="BK108" i="11"/>
  <c r="Q393" i="11"/>
  <c r="AG47" i="12"/>
  <c r="CC217" i="12"/>
  <c r="AW327" i="12"/>
  <c r="BM58" i="12"/>
  <c r="BM322" i="12"/>
  <c r="Q34" i="12"/>
  <c r="AW297" i="12"/>
  <c r="BM405" i="12"/>
  <c r="CC30" i="12"/>
  <c r="CC258" i="12"/>
  <c r="Q14" i="12"/>
  <c r="Q169" i="12"/>
  <c r="BM181" i="12"/>
  <c r="AG85" i="12"/>
  <c r="AG251" i="12"/>
  <c r="CC201" i="12"/>
  <c r="Q379" i="12"/>
  <c r="CC229" i="12"/>
  <c r="Q24" i="12"/>
  <c r="BM313" i="12"/>
  <c r="AG66" i="12"/>
  <c r="BM175" i="12"/>
  <c r="CC370" i="12"/>
  <c r="AY289" i="12"/>
  <c r="AI436" i="12"/>
  <c r="CE328" i="12"/>
  <c r="AI169" i="12"/>
  <c r="BK403" i="11"/>
  <c r="AY177" i="12"/>
  <c r="O201" i="12"/>
  <c r="AG441" i="13"/>
  <c r="AU64" i="13"/>
  <c r="BK326" i="11"/>
  <c r="BO125" i="12"/>
  <c r="BK188" i="11"/>
  <c r="O393" i="11"/>
  <c r="O218" i="11"/>
  <c r="O27" i="11"/>
  <c r="O25" i="11"/>
  <c r="O162" i="11"/>
  <c r="O361" i="11"/>
  <c r="BM115" i="11"/>
  <c r="O285" i="12"/>
  <c r="CA370" i="12"/>
  <c r="CA79" i="12"/>
  <c r="O329" i="12"/>
  <c r="AU120" i="12"/>
  <c r="AU270" i="12"/>
  <c r="CA22" i="12"/>
  <c r="CA293" i="12"/>
  <c r="O66" i="12"/>
  <c r="O220" i="12"/>
  <c r="AU153" i="12"/>
  <c r="CA198" i="12"/>
  <c r="CA70" i="12"/>
  <c r="CA192" i="12"/>
  <c r="AU305" i="12"/>
  <c r="CA169" i="12"/>
  <c r="CA28" i="12"/>
  <c r="O76" i="12"/>
  <c r="O277" i="12"/>
  <c r="CA119" i="12"/>
  <c r="O161" i="12"/>
  <c r="O408" i="12"/>
  <c r="CA141" i="12"/>
  <c r="CA341" i="12"/>
  <c r="O314" i="12"/>
  <c r="O430" i="12"/>
  <c r="CA130" i="12"/>
  <c r="CA94" i="12"/>
  <c r="O20" i="12"/>
  <c r="O190" i="12"/>
  <c r="AE362" i="12"/>
  <c r="BK283" i="12"/>
  <c r="AE151" i="13"/>
  <c r="BK225" i="11"/>
  <c r="AE169" i="12"/>
  <c r="AU176" i="13"/>
  <c r="Q151" i="11"/>
  <c r="AE376" i="12"/>
  <c r="BK159" i="12"/>
  <c r="AU118" i="13"/>
  <c r="AU231" i="12"/>
  <c r="AU23" i="13"/>
  <c r="O95" i="12"/>
  <c r="AE214" i="13"/>
  <c r="O372" i="12"/>
  <c r="AE175" i="12"/>
  <c r="AU392" i="13"/>
  <c r="AE297" i="11"/>
  <c r="Q395" i="11"/>
  <c r="AU328" i="12"/>
  <c r="BK27" i="12"/>
  <c r="AE342" i="12"/>
  <c r="BK313" i="12"/>
  <c r="AE52" i="13"/>
  <c r="BK262" i="11"/>
  <c r="AU157" i="12"/>
  <c r="AU345" i="13"/>
  <c r="AU437" i="12"/>
  <c r="AE57" i="12"/>
  <c r="AU219" i="12"/>
  <c r="AE107" i="13"/>
  <c r="AG239" i="11"/>
  <c r="AE200" i="12"/>
  <c r="Q172" i="11"/>
  <c r="Q251" i="11"/>
  <c r="AE407" i="12"/>
  <c r="BK21" i="12"/>
  <c r="BK240" i="11"/>
  <c r="BK107" i="12"/>
  <c r="AE379" i="13"/>
  <c r="BK299" i="11"/>
  <c r="AU244" i="12"/>
  <c r="AE211" i="12"/>
  <c r="Q51" i="11"/>
  <c r="BK163" i="12"/>
  <c r="AE289" i="13"/>
  <c r="AE281" i="12"/>
  <c r="BK281" i="12"/>
  <c r="BK191" i="11"/>
  <c r="AE86" i="12"/>
  <c r="BK77" i="11"/>
  <c r="AU129" i="12"/>
  <c r="AE138" i="12"/>
  <c r="AU175" i="13"/>
  <c r="Q59" i="11"/>
  <c r="Q219" i="11"/>
  <c r="Q103" i="11"/>
  <c r="CC374" i="12"/>
  <c r="CC216" i="12"/>
  <c r="AW202" i="12"/>
  <c r="AW397" i="12"/>
  <c r="BM21" i="12"/>
  <c r="BM289" i="12"/>
  <c r="AG261" i="12"/>
  <c r="CC60" i="12"/>
  <c r="CC399" i="12"/>
  <c r="AW208" i="12"/>
  <c r="AG28" i="12"/>
  <c r="CC86" i="12"/>
  <c r="CC198" i="12"/>
  <c r="AG62" i="12"/>
  <c r="AW329" i="12"/>
  <c r="BM385" i="12"/>
  <c r="AG279" i="12"/>
  <c r="Q374" i="12"/>
  <c r="AW301" i="12"/>
  <c r="AU196" i="11"/>
  <c r="BM312" i="12"/>
  <c r="BM390" i="12"/>
  <c r="AG325" i="12"/>
  <c r="AG361" i="12"/>
  <c r="AW352" i="12"/>
  <c r="BM220" i="12"/>
  <c r="AG201" i="12"/>
  <c r="Q171" i="12"/>
  <c r="CC234" i="12"/>
  <c r="BM198" i="12"/>
  <c r="AI40" i="12"/>
  <c r="AU114" i="12"/>
  <c r="AY314" i="12"/>
  <c r="AE142" i="12"/>
  <c r="CE33" i="12"/>
  <c r="AU441" i="13"/>
  <c r="BK371" i="11"/>
  <c r="AE198" i="13"/>
  <c r="AG400" i="13"/>
  <c r="BM11" i="11"/>
  <c r="Q281" i="12"/>
  <c r="O438" i="12"/>
  <c r="O158" i="11"/>
  <c r="O94" i="11"/>
  <c r="O299" i="11"/>
  <c r="O297" i="11"/>
  <c r="O80" i="11"/>
  <c r="O133" i="11"/>
  <c r="O207" i="11"/>
  <c r="O327" i="11"/>
  <c r="O378" i="11"/>
  <c r="CA264" i="12"/>
  <c r="CA161" i="12"/>
  <c r="O123" i="12"/>
  <c r="CA21" i="12"/>
  <c r="CA189" i="12"/>
  <c r="CA434" i="12"/>
  <c r="O346" i="12"/>
  <c r="CA66" i="12"/>
  <c r="CA376" i="12"/>
  <c r="O129" i="12"/>
  <c r="O351" i="12"/>
  <c r="CA240" i="12"/>
  <c r="CA133" i="12"/>
  <c r="CA284" i="12"/>
  <c r="O158" i="12"/>
  <c r="O87" i="12"/>
  <c r="O235" i="12"/>
  <c r="AU315" i="12"/>
  <c r="CA432" i="12"/>
  <c r="CA272" i="12"/>
  <c r="O194" i="12"/>
  <c r="O354" i="12"/>
  <c r="CA399" i="12"/>
  <c r="O383" i="12"/>
  <c r="CA184" i="12"/>
  <c r="CA87" i="12"/>
  <c r="O382" i="12"/>
  <c r="O287" i="12"/>
  <c r="BK117" i="12"/>
  <c r="AU47" i="12"/>
  <c r="BK442" i="12"/>
  <c r="AE360" i="13"/>
  <c r="BK357" i="11"/>
  <c r="AG85" i="11"/>
  <c r="AE36" i="12"/>
  <c r="AE405" i="12"/>
  <c r="BK242" i="12"/>
  <c r="AE114" i="13"/>
  <c r="AW10" i="12"/>
  <c r="AE290" i="13"/>
  <c r="AE402" i="12"/>
  <c r="AE59" i="13"/>
  <c r="BK311" i="11"/>
  <c r="AU330" i="12"/>
  <c r="AE305" i="12"/>
  <c r="Q185" i="11"/>
  <c r="AE359" i="12"/>
  <c r="BK35" i="11"/>
  <c r="AE419" i="12"/>
  <c r="BK234" i="12"/>
  <c r="AE74" i="13"/>
  <c r="AU419" i="13"/>
  <c r="AU350" i="12"/>
  <c r="AE128" i="12"/>
  <c r="AU216" i="13"/>
  <c r="AU396" i="12"/>
  <c r="AE197" i="12"/>
  <c r="AE340" i="12"/>
  <c r="BK147" i="12"/>
  <c r="Q353" i="11"/>
  <c r="AU44" i="12"/>
  <c r="AE296" i="13"/>
  <c r="AW12" i="12"/>
  <c r="AU190" i="13"/>
  <c r="BK243" i="12"/>
  <c r="BK140" i="11"/>
  <c r="AE233" i="12"/>
  <c r="BK245" i="12"/>
  <c r="BK329" i="12"/>
  <c r="BK185" i="11"/>
  <c r="AU331" i="12"/>
  <c r="BK435" i="12"/>
  <c r="Q133" i="11"/>
  <c r="AE380" i="12"/>
  <c r="BK161" i="12"/>
  <c r="BK143" i="12"/>
  <c r="BK154" i="11"/>
  <c r="AU202" i="12"/>
  <c r="AU319" i="13"/>
  <c r="BK125" i="12"/>
  <c r="AU268" i="12"/>
  <c r="AE127" i="12"/>
  <c r="AE336" i="12"/>
  <c r="AE436" i="12"/>
  <c r="AU231" i="11"/>
  <c r="AU135" i="12"/>
  <c r="AE17" i="12"/>
  <c r="AE371" i="12"/>
  <c r="Q98" i="11"/>
  <c r="Q159" i="11"/>
  <c r="AU238" i="12"/>
  <c r="AE324" i="13"/>
  <c r="AE419" i="13"/>
  <c r="Q175" i="11"/>
  <c r="Q379" i="11"/>
  <c r="Q433" i="11"/>
  <c r="Q365" i="11"/>
  <c r="Q317" i="11"/>
  <c r="CC73" i="12"/>
  <c r="AG143" i="12"/>
  <c r="AG210" i="12"/>
  <c r="AG442" i="12"/>
  <c r="CC434" i="12"/>
  <c r="Q316" i="12"/>
  <c r="BM227" i="12"/>
  <c r="CC115" i="12"/>
  <c r="BM345" i="12"/>
  <c r="AG158" i="12"/>
  <c r="AG349" i="12"/>
  <c r="BM64" i="12"/>
  <c r="AW407" i="12"/>
  <c r="CC226" i="12"/>
  <c r="AG431" i="12"/>
  <c r="Q287" i="12"/>
  <c r="BM81" i="12"/>
  <c r="BM253" i="12"/>
  <c r="Q103" i="12"/>
  <c r="AG246" i="12"/>
  <c r="AG378" i="12"/>
  <c r="AW105" i="12"/>
  <c r="AW248" i="12"/>
  <c r="BM422" i="12"/>
  <c r="Q270" i="12"/>
  <c r="BM315" i="12"/>
  <c r="CC364" i="12"/>
  <c r="Q44" i="12"/>
  <c r="AW419" i="12"/>
  <c r="AG121" i="12"/>
  <c r="CC260" i="12"/>
  <c r="AI151" i="12"/>
  <c r="AY118" i="12"/>
  <c r="BO14" i="12"/>
  <c r="BO304" i="12"/>
  <c r="O181" i="12"/>
  <c r="AE81" i="13"/>
  <c r="S65" i="12"/>
  <c r="AE357" i="13"/>
  <c r="S385" i="12"/>
  <c r="AW153" i="13"/>
  <c r="BO360" i="12"/>
  <c r="O82" i="11"/>
  <c r="O386" i="11"/>
  <c r="O226" i="11"/>
  <c r="O152" i="11"/>
  <c r="O72" i="11"/>
  <c r="O79" i="11"/>
  <c r="O136" i="11"/>
  <c r="O237" i="11"/>
  <c r="O38" i="11"/>
  <c r="O310" i="12"/>
  <c r="CA194" i="12"/>
  <c r="CA117" i="12"/>
  <c r="O209" i="12"/>
  <c r="CA420" i="12"/>
  <c r="O14" i="12"/>
  <c r="O293" i="12"/>
  <c r="O404" i="12"/>
  <c r="AU147" i="12"/>
  <c r="CA123" i="12"/>
  <c r="CA204" i="12"/>
  <c r="CA136" i="12"/>
  <c r="CA422" i="12"/>
  <c r="O147" i="12"/>
  <c r="O349" i="12"/>
  <c r="CA243" i="12"/>
  <c r="O27" i="12"/>
  <c r="CA312" i="12"/>
  <c r="O240" i="12"/>
  <c r="CA286" i="12"/>
  <c r="CA278" i="12"/>
  <c r="O307" i="12"/>
  <c r="CA131" i="12"/>
  <c r="CA113" i="12"/>
  <c r="O248" i="12"/>
  <c r="CA38" i="12"/>
  <c r="CA258" i="12"/>
  <c r="O180" i="12"/>
  <c r="AU58" i="12"/>
  <c r="AE121" i="12"/>
  <c r="AE434" i="13"/>
  <c r="AU140" i="12"/>
  <c r="AE241" i="12"/>
  <c r="AU134" i="12"/>
  <c r="BK197" i="12"/>
  <c r="BK345" i="12"/>
  <c r="AE306" i="13"/>
  <c r="AU124" i="12"/>
  <c r="AE95" i="12"/>
  <c r="AE234" i="12"/>
  <c r="AW114" i="11"/>
  <c r="AU142" i="12"/>
  <c r="AU288" i="12"/>
  <c r="AE20" i="12"/>
  <c r="AE199" i="12"/>
  <c r="AU140" i="13"/>
  <c r="Q233" i="11"/>
  <c r="AE320" i="12"/>
  <c r="BK107" i="11"/>
  <c r="AU300" i="12"/>
  <c r="AU213" i="13"/>
  <c r="AU186" i="12"/>
  <c r="AE24" i="12"/>
  <c r="AU164" i="13"/>
  <c r="Q194" i="11"/>
  <c r="BK70" i="12"/>
  <c r="AU84" i="12"/>
  <c r="BK196" i="12"/>
  <c r="AE286" i="13"/>
  <c r="AU116" i="12"/>
  <c r="AU294" i="12"/>
  <c r="AE282" i="12"/>
  <c r="AE161" i="12"/>
  <c r="AE422" i="12"/>
  <c r="AU388" i="12"/>
  <c r="BK230" i="12"/>
  <c r="AU84" i="13"/>
  <c r="AU143" i="12"/>
  <c r="AU285" i="12"/>
  <c r="AU132" i="13"/>
  <c r="Q273" i="11"/>
  <c r="AE145" i="12"/>
  <c r="AE312" i="12"/>
  <c r="BK268" i="12"/>
  <c r="AU179" i="13"/>
  <c r="AU30" i="12"/>
  <c r="BK331" i="12"/>
  <c r="AE148" i="13"/>
  <c r="AU206" i="12"/>
  <c r="BK431" i="12"/>
  <c r="AE282" i="13"/>
  <c r="AE139" i="12"/>
  <c r="AE434" i="12"/>
  <c r="Q125" i="11"/>
  <c r="Q345" i="11"/>
  <c r="O232" i="12"/>
  <c r="BK38" i="12"/>
  <c r="AE22" i="13"/>
  <c r="BK395" i="12"/>
  <c r="AE184" i="13"/>
  <c r="BK350" i="11"/>
  <c r="BK228" i="11"/>
  <c r="AU55" i="12"/>
  <c r="AU380" i="12"/>
  <c r="AE288" i="12"/>
  <c r="AE358" i="12"/>
  <c r="Q288" i="11"/>
  <c r="Q84" i="11"/>
  <c r="Q398" i="11"/>
  <c r="Q198" i="11"/>
  <c r="CC368" i="12"/>
  <c r="Q31" i="12"/>
  <c r="Q357" i="12"/>
  <c r="AG235" i="12"/>
  <c r="CC141" i="12"/>
  <c r="Q248" i="12"/>
  <c r="Q251" i="12"/>
  <c r="AW214" i="12"/>
  <c r="CC292" i="12"/>
  <c r="BM154" i="12"/>
  <c r="BM184" i="12"/>
  <c r="AG136" i="12"/>
  <c r="AG291" i="12"/>
  <c r="AW53" i="12"/>
  <c r="AW235" i="12"/>
  <c r="CC271" i="12"/>
  <c r="Q369" i="12"/>
  <c r="AG337" i="12"/>
  <c r="CC104" i="12"/>
  <c r="BM284" i="12"/>
  <c r="AG185" i="12"/>
  <c r="AG86" i="12"/>
  <c r="AG376" i="12"/>
  <c r="Q225" i="12"/>
  <c r="Q160" i="12"/>
  <c r="BM55" i="12"/>
  <c r="BM143" i="12"/>
  <c r="AG228" i="12"/>
  <c r="AW49" i="12"/>
  <c r="AW274" i="12"/>
  <c r="Q333" i="12"/>
  <c r="AW160" i="12"/>
  <c r="CC385" i="12"/>
  <c r="BM39" i="12"/>
  <c r="CC105" i="12"/>
  <c r="BO334" i="12"/>
  <c r="AW324" i="12"/>
  <c r="AG273" i="12"/>
  <c r="AG300" i="12"/>
  <c r="AU294" i="13"/>
  <c r="Q325" i="12"/>
  <c r="BK74" i="12"/>
  <c r="O176" i="12"/>
  <c r="O33" i="12"/>
  <c r="S226" i="12"/>
  <c r="O398" i="11"/>
  <c r="O43" i="11"/>
  <c r="O263" i="11"/>
  <c r="O354" i="11"/>
  <c r="O403" i="11"/>
  <c r="O390" i="11"/>
  <c r="O264" i="11"/>
  <c r="O211" i="11"/>
  <c r="O217" i="11"/>
  <c r="O221" i="11"/>
  <c r="O145" i="11"/>
  <c r="O29" i="12"/>
  <c r="CA187" i="12"/>
  <c r="CA294" i="12"/>
  <c r="CA288" i="12"/>
  <c r="CA186" i="12"/>
  <c r="O406" i="12"/>
  <c r="O353" i="12"/>
  <c r="CA346" i="12"/>
  <c r="CA384" i="12"/>
  <c r="AU24" i="12"/>
  <c r="O162" i="12"/>
  <c r="O322" i="12"/>
  <c r="AU27" i="12"/>
  <c r="AU146" i="12"/>
  <c r="AU374" i="12"/>
  <c r="CA201" i="12"/>
  <c r="CA236" i="12"/>
  <c r="CA387" i="12"/>
  <c r="O74" i="12"/>
  <c r="O344" i="12"/>
  <c r="CA129" i="12"/>
  <c r="CA350" i="12"/>
  <c r="O56" i="12"/>
  <c r="CA363" i="12"/>
  <c r="O210" i="12"/>
  <c r="CA326" i="12"/>
  <c r="O53" i="12"/>
  <c r="CA32" i="12"/>
  <c r="O384" i="12"/>
  <c r="CA139" i="12"/>
  <c r="AE113" i="12"/>
  <c r="AE344" i="12"/>
  <c r="BK36" i="12"/>
  <c r="BK62" i="12"/>
  <c r="CA386" i="12"/>
  <c r="AU105" i="12"/>
  <c r="AE400" i="13"/>
  <c r="AE236" i="12"/>
  <c r="BK287" i="12"/>
  <c r="AU118" i="12"/>
  <c r="AE299" i="13"/>
  <c r="BK402" i="11"/>
  <c r="O196" i="12"/>
  <c r="AU34" i="12"/>
  <c r="AE180" i="12"/>
  <c r="AU313" i="13"/>
  <c r="Q148" i="11"/>
  <c r="AE154" i="12"/>
  <c r="AE431" i="12"/>
  <c r="BK223" i="12"/>
  <c r="BK340" i="12"/>
  <c r="BK343" i="11"/>
  <c r="AE238" i="12"/>
  <c r="AE393" i="12"/>
  <c r="AU282" i="12"/>
  <c r="AE431" i="13"/>
  <c r="AU295" i="12"/>
  <c r="AU149" i="13"/>
  <c r="BK156" i="12"/>
  <c r="BK378" i="12"/>
  <c r="BK340" i="11"/>
  <c r="BK236" i="12"/>
  <c r="BK379" i="11"/>
  <c r="AU377" i="12"/>
  <c r="AU301" i="13"/>
  <c r="AE84" i="12"/>
  <c r="BK251" i="12"/>
  <c r="AW392" i="11"/>
  <c r="AE323" i="12"/>
  <c r="BK304" i="12"/>
  <c r="BK135" i="11"/>
  <c r="AU106" i="12"/>
  <c r="AU262" i="12"/>
  <c r="AU77" i="13"/>
  <c r="AE287" i="12"/>
  <c r="BK300" i="12"/>
  <c r="AU339" i="12"/>
  <c r="BK181" i="12"/>
  <c r="AE247" i="12"/>
  <c r="BK77" i="12"/>
  <c r="O306" i="12"/>
  <c r="AU121" i="12"/>
  <c r="BK385" i="12"/>
  <c r="AU52" i="13"/>
  <c r="Q381" i="11"/>
  <c r="Q117" i="11"/>
  <c r="Q230" i="11"/>
  <c r="BK260" i="11"/>
  <c r="BK33" i="11"/>
  <c r="CC56" i="12"/>
  <c r="CC284" i="12"/>
  <c r="AW46" i="12"/>
  <c r="Q84" i="12"/>
  <c r="Q400" i="12"/>
  <c r="BM342" i="12"/>
  <c r="AW212" i="12"/>
  <c r="CC243" i="12"/>
  <c r="AG223" i="12"/>
  <c r="AG285" i="12"/>
  <c r="Q104" i="12"/>
  <c r="Q296" i="12"/>
  <c r="BM326" i="12"/>
  <c r="CC293" i="12"/>
  <c r="CC113" i="12"/>
  <c r="AG175" i="12"/>
  <c r="AW25" i="12"/>
  <c r="Q302" i="12"/>
  <c r="Q355" i="12"/>
  <c r="BM116" i="12"/>
  <c r="BM275" i="12"/>
  <c r="AW346" i="12"/>
  <c r="Q63" i="12"/>
  <c r="AG193" i="12"/>
  <c r="AW183" i="12"/>
  <c r="AW356" i="12"/>
  <c r="Q212" i="12"/>
  <c r="AG96" i="12"/>
  <c r="Q211" i="12"/>
  <c r="BM77" i="12"/>
  <c r="Q359" i="12"/>
  <c r="BM398" i="12"/>
  <c r="Q305" i="12"/>
  <c r="Q399" i="12"/>
  <c r="AY392" i="12"/>
  <c r="BK354" i="12"/>
  <c r="AG189" i="12"/>
  <c r="AW85" i="12"/>
  <c r="AU149" i="12"/>
  <c r="AE399" i="12"/>
  <c r="CA211" i="12"/>
  <c r="AE294" i="12"/>
  <c r="CE335" i="12"/>
  <c r="BM419" i="12"/>
  <c r="BK386" i="11"/>
  <c r="AG316" i="13"/>
  <c r="O375" i="12"/>
  <c r="BM351" i="11"/>
  <c r="S204" i="12"/>
  <c r="O239" i="12"/>
  <c r="O175" i="11"/>
  <c r="O170" i="11"/>
  <c r="BM442" i="11"/>
  <c r="O428" i="11"/>
  <c r="O36" i="11"/>
  <c r="O311" i="11"/>
  <c r="O348" i="11"/>
  <c r="O216" i="11"/>
  <c r="O105" i="11"/>
  <c r="O260" i="11"/>
  <c r="O196" i="11"/>
  <c r="CA177" i="12"/>
  <c r="CA335" i="12"/>
  <c r="CA96" i="12"/>
  <c r="AU49" i="12"/>
  <c r="O355" i="12"/>
  <c r="CA219" i="12"/>
  <c r="AU248" i="12"/>
  <c r="O260" i="12"/>
  <c r="O332" i="12"/>
  <c r="AU154" i="12"/>
  <c r="CA85" i="12"/>
  <c r="CA260" i="12"/>
  <c r="O343" i="12"/>
  <c r="CA270" i="12"/>
  <c r="CA273" i="12"/>
  <c r="O112" i="12"/>
  <c r="O32" i="12"/>
  <c r="O271" i="12"/>
  <c r="O419" i="12"/>
  <c r="CA196" i="12"/>
  <c r="CA351" i="12"/>
  <c r="O217" i="12"/>
  <c r="O229" i="12"/>
  <c r="CA336" i="12"/>
  <c r="CA271" i="12"/>
  <c r="BK67" i="12"/>
  <c r="BK162" i="12"/>
  <c r="AE393" i="13"/>
  <c r="O336" i="12"/>
  <c r="AU173" i="12"/>
  <c r="BK278" i="12"/>
  <c r="AE441" i="13"/>
  <c r="BK25" i="12"/>
  <c r="BK180" i="12"/>
  <c r="O77" i="12"/>
  <c r="AU171" i="12"/>
  <c r="BK178" i="12"/>
  <c r="AE391" i="13"/>
  <c r="BK186" i="12"/>
  <c r="AE179" i="13"/>
  <c r="BK372" i="11"/>
  <c r="AU408" i="12"/>
  <c r="AE147" i="12"/>
  <c r="Q58" i="11"/>
  <c r="AE439" i="12"/>
  <c r="BK343" i="12"/>
  <c r="BK151" i="11"/>
  <c r="BK85" i="12"/>
  <c r="BK188" i="12"/>
  <c r="AE375" i="13"/>
  <c r="BK323" i="11"/>
  <c r="AU439" i="12"/>
  <c r="AU408" i="13"/>
  <c r="BK45" i="12"/>
  <c r="BK133" i="12"/>
  <c r="O191" i="12"/>
  <c r="AU182" i="12"/>
  <c r="AE433" i="13"/>
  <c r="AU395" i="12"/>
  <c r="AU202" i="13"/>
  <c r="AG210" i="11"/>
  <c r="BK137" i="12"/>
  <c r="BK437" i="12"/>
  <c r="BK198" i="11"/>
  <c r="BK40" i="12"/>
  <c r="BK216" i="12"/>
  <c r="BK213" i="11"/>
  <c r="AU351" i="12"/>
  <c r="AU234" i="13"/>
  <c r="BM11" i="12"/>
  <c r="BK81" i="12"/>
  <c r="AE381" i="12"/>
  <c r="BK76" i="12"/>
  <c r="BK207" i="12"/>
  <c r="BK238" i="11"/>
  <c r="AU56" i="12"/>
  <c r="AU331" i="13"/>
  <c r="AG205" i="11"/>
  <c r="AE421" i="12"/>
  <c r="BK279" i="12"/>
  <c r="AU338" i="12"/>
  <c r="AE315" i="12"/>
  <c r="BK20" i="12"/>
  <c r="AU275" i="12"/>
  <c r="AE43" i="12"/>
  <c r="BK310" i="12"/>
  <c r="BK389" i="11"/>
  <c r="AU52" i="12"/>
  <c r="AU164" i="12"/>
  <c r="BK170" i="12"/>
  <c r="BK314" i="12"/>
  <c r="Q216" i="11"/>
  <c r="BK396" i="11"/>
  <c r="Q30" i="11"/>
  <c r="Q409" i="11"/>
  <c r="BK438" i="11"/>
  <c r="CC18" i="12"/>
  <c r="CC92" i="12"/>
  <c r="Q249" i="12"/>
  <c r="BM384" i="12"/>
  <c r="AG144" i="12"/>
  <c r="AG281" i="12"/>
  <c r="AW116" i="12"/>
  <c r="BM234" i="12"/>
  <c r="BM117" i="12"/>
  <c r="AW227" i="12"/>
  <c r="CC127" i="12"/>
  <c r="AG382" i="12"/>
  <c r="Q150" i="12"/>
  <c r="Q247" i="12"/>
  <c r="Q371" i="12"/>
  <c r="BM291" i="12"/>
  <c r="AW220" i="12"/>
  <c r="AW439" i="12"/>
  <c r="CC27" i="12"/>
  <c r="CC345" i="12"/>
  <c r="BM348" i="12"/>
  <c r="AW58" i="12"/>
  <c r="Q288" i="12"/>
  <c r="BM38" i="12"/>
  <c r="BM304" i="12"/>
  <c r="AW390" i="12"/>
  <c r="CC121" i="12"/>
  <c r="CC200" i="12"/>
  <c r="AG115" i="12"/>
  <c r="AG410" i="12"/>
  <c r="AW384" i="12"/>
  <c r="AG169" i="12"/>
  <c r="Q29" i="12"/>
  <c r="BM72" i="12"/>
  <c r="CC421" i="12"/>
  <c r="Q293" i="12"/>
  <c r="Q53" i="12"/>
  <c r="AG171" i="12"/>
  <c r="Q380" i="12"/>
  <c r="AE152" i="12"/>
  <c r="BM440" i="12"/>
  <c r="CA170" i="12"/>
  <c r="CE58" i="12"/>
  <c r="BK371" i="12"/>
  <c r="BM49" i="12"/>
  <c r="O71" i="12"/>
  <c r="AU357" i="12"/>
  <c r="AU205" i="12"/>
  <c r="M411" i="12"/>
  <c r="AY329" i="12"/>
  <c r="BK103" i="12"/>
  <c r="Q338" i="12"/>
  <c r="BO261" i="12"/>
  <c r="AG45" i="13"/>
  <c r="AG169" i="13"/>
  <c r="Q107" i="12"/>
  <c r="Q422" i="12"/>
  <c r="S285" i="12"/>
  <c r="AU119" i="13"/>
  <c r="O46" i="11"/>
  <c r="O87" i="11"/>
  <c r="O154" i="11"/>
  <c r="O334" i="11"/>
  <c r="O129" i="11"/>
  <c r="O57" i="11"/>
  <c r="O59" i="11"/>
  <c r="O103" i="11"/>
  <c r="O179" i="11"/>
  <c r="O403" i="12"/>
  <c r="CA103" i="12"/>
  <c r="CA178" i="12"/>
  <c r="CA37" i="12"/>
  <c r="O348" i="12"/>
  <c r="AU60" i="12"/>
  <c r="CA81" i="12"/>
  <c r="CA132" i="12"/>
  <c r="CA381" i="12"/>
  <c r="CA305" i="12"/>
  <c r="CA408" i="12"/>
  <c r="O24" i="12"/>
  <c r="CA217" i="12"/>
  <c r="O153" i="12"/>
  <c r="O298" i="12"/>
  <c r="O399" i="12"/>
  <c r="O73" i="12"/>
  <c r="CA333" i="12"/>
  <c r="O381" i="12"/>
  <c r="CA142" i="12"/>
  <c r="O281" i="12"/>
  <c r="O334" i="12"/>
  <c r="CA229" i="12"/>
  <c r="CA265" i="12"/>
  <c r="O302" i="12"/>
  <c r="AU133" i="12"/>
  <c r="BK298" i="12"/>
  <c r="AE427" i="13"/>
  <c r="AU137" i="12"/>
  <c r="AE140" i="12"/>
  <c r="AE375" i="12"/>
  <c r="BK28" i="12"/>
  <c r="AU375" i="12"/>
  <c r="AE383" i="13"/>
  <c r="AU427" i="12"/>
  <c r="AE105" i="12"/>
  <c r="AE378" i="12"/>
  <c r="AU278" i="12"/>
  <c r="AU381" i="12"/>
  <c r="AE47" i="12"/>
  <c r="BK194" i="12"/>
  <c r="AU321" i="13"/>
  <c r="Q292" i="11"/>
  <c r="BK49" i="12"/>
  <c r="BK363" i="12"/>
  <c r="BK206" i="11"/>
  <c r="AU304" i="12"/>
  <c r="AU143" i="13"/>
  <c r="AU348" i="12"/>
  <c r="AU162" i="13"/>
  <c r="Q45" i="11"/>
  <c r="AE160" i="12"/>
  <c r="BK263" i="12"/>
  <c r="BK421" i="12"/>
  <c r="AU41" i="12"/>
  <c r="AE279" i="13"/>
  <c r="Q16" i="11"/>
  <c r="AU175" i="12"/>
  <c r="AE34" i="12"/>
  <c r="AE346" i="12"/>
  <c r="AU301" i="12"/>
  <c r="AE68" i="12"/>
  <c r="AE326" i="12"/>
  <c r="BK94" i="12"/>
  <c r="BK432" i="11"/>
  <c r="AU292" i="12"/>
  <c r="AU385" i="12"/>
  <c r="AU201" i="13"/>
  <c r="O331" i="12"/>
  <c r="AU242" i="12"/>
  <c r="AU386" i="12"/>
  <c r="AU219" i="13"/>
  <c r="BK204" i="12"/>
  <c r="AU73" i="12"/>
  <c r="BK433" i="12"/>
  <c r="AE406" i="13"/>
  <c r="AU67" i="12"/>
  <c r="AU198" i="12"/>
  <c r="BK267" i="12"/>
  <c r="AU187" i="13"/>
  <c r="Q355" i="11"/>
  <c r="AE258" i="12"/>
  <c r="BK99" i="12"/>
  <c r="AU200" i="11"/>
  <c r="AU108" i="12"/>
  <c r="AE428" i="13"/>
  <c r="BK220" i="12"/>
  <c r="AU291" i="13"/>
  <c r="BK431" i="11"/>
  <c r="BK47" i="12"/>
  <c r="BK211" i="12"/>
  <c r="AE105" i="13"/>
  <c r="BK405" i="11"/>
  <c r="AE98" i="12"/>
  <c r="AE408" i="12"/>
  <c r="Q396" i="11"/>
  <c r="Q212" i="11"/>
  <c r="Q242" i="11"/>
  <c r="Q351" i="11"/>
  <c r="CC295" i="12"/>
  <c r="Q306" i="12"/>
  <c r="BM47" i="12"/>
  <c r="AW236" i="12"/>
  <c r="AW228" i="12"/>
  <c r="CC79" i="12"/>
  <c r="BM186" i="12"/>
  <c r="BM437" i="12"/>
  <c r="AG76" i="12"/>
  <c r="AG377" i="12"/>
  <c r="CC196" i="12"/>
  <c r="Q394" i="12"/>
  <c r="CC302" i="12"/>
  <c r="BM282" i="12"/>
  <c r="AG197" i="12"/>
  <c r="AG311" i="12"/>
  <c r="CC240" i="12"/>
  <c r="Q154" i="12"/>
  <c r="Q435" i="12"/>
  <c r="BM332" i="12"/>
  <c r="AG247" i="12"/>
  <c r="Q290" i="12"/>
  <c r="CC76" i="12"/>
  <c r="CC285" i="12"/>
  <c r="AG288" i="12"/>
  <c r="AW315" i="12"/>
  <c r="BM205" i="12"/>
  <c r="AW322" i="12"/>
  <c r="Q360" i="12"/>
  <c r="BM363" i="12"/>
  <c r="CC408" i="12"/>
  <c r="BM174" i="12"/>
  <c r="CC187" i="12"/>
  <c r="AW186" i="12"/>
  <c r="AE207" i="12"/>
  <c r="AI385" i="12"/>
  <c r="O221" i="12"/>
  <c r="AU159" i="13"/>
  <c r="O228" i="11"/>
  <c r="O435" i="11"/>
  <c r="O73" i="11"/>
  <c r="O172" i="11"/>
  <c r="O50" i="12"/>
  <c r="O358" i="12"/>
  <c r="O392" i="12"/>
  <c r="CA266" i="12"/>
  <c r="O44" i="12"/>
  <c r="O65" i="12"/>
  <c r="O359" i="12"/>
  <c r="AU158" i="12"/>
  <c r="CA249" i="12"/>
  <c r="O289" i="12"/>
  <c r="O380" i="12"/>
  <c r="CA302" i="12"/>
  <c r="CA277" i="12"/>
  <c r="CA409" i="12"/>
  <c r="CA369" i="12"/>
  <c r="O291" i="12"/>
  <c r="CA63" i="12"/>
  <c r="CA303" i="12"/>
  <c r="CA158" i="12"/>
  <c r="CA300" i="12"/>
  <c r="O45" i="12"/>
  <c r="O86" i="12"/>
  <c r="O431" i="12"/>
  <c r="CA251" i="12"/>
  <c r="O37" i="12"/>
  <c r="CA321" i="12"/>
  <c r="CA295" i="12"/>
  <c r="AE347" i="13"/>
  <c r="BK435" i="11"/>
  <c r="AU95" i="12"/>
  <c r="AE23" i="12"/>
  <c r="AE215" i="12"/>
  <c r="AU250" i="13"/>
  <c r="AU435" i="13"/>
  <c r="O84" i="12"/>
  <c r="BK326" i="12"/>
  <c r="AE341" i="13"/>
  <c r="AE262" i="12"/>
  <c r="O61" i="12"/>
  <c r="AU390" i="12"/>
  <c r="AU188" i="13"/>
  <c r="AG344" i="11"/>
  <c r="AE38" i="12"/>
  <c r="AE325" i="12"/>
  <c r="BK173" i="12"/>
  <c r="AU49" i="13"/>
  <c r="AU293" i="12"/>
  <c r="AE207" i="13"/>
  <c r="AU432" i="13"/>
  <c r="AE52" i="12"/>
  <c r="AE391" i="12"/>
  <c r="BK105" i="12"/>
  <c r="AE20" i="13"/>
  <c r="AU197" i="12"/>
  <c r="AE56" i="12"/>
  <c r="AU366" i="13"/>
  <c r="AU334" i="12"/>
  <c r="AU384" i="12"/>
  <c r="AE190" i="12"/>
  <c r="AE309" i="12"/>
  <c r="AU228" i="12"/>
  <c r="BK265" i="12"/>
  <c r="AE342" i="13"/>
  <c r="O405" i="12"/>
  <c r="AU252" i="12"/>
  <c r="BK285" i="12"/>
  <c r="AE364" i="13"/>
  <c r="AU393" i="12"/>
  <c r="AE237" i="12"/>
  <c r="AE387" i="12"/>
  <c r="BM12" i="12"/>
  <c r="BK247" i="12"/>
  <c r="AE397" i="13"/>
  <c r="AU155" i="12"/>
  <c r="AE203" i="13"/>
  <c r="AU141" i="12"/>
  <c r="AE278" i="12"/>
  <c r="AU227" i="13"/>
  <c r="BK248" i="11"/>
  <c r="BK145" i="12"/>
  <c r="BK336" i="11"/>
  <c r="BK39" i="12"/>
  <c r="BK352" i="12"/>
  <c r="AE118" i="13"/>
  <c r="BK292" i="11"/>
  <c r="AE389" i="12"/>
  <c r="AE156" i="13"/>
  <c r="AU315" i="13"/>
  <c r="BK68" i="11"/>
  <c r="AU187" i="12"/>
  <c r="AE273" i="12"/>
  <c r="Q118" i="11"/>
  <c r="Q394" i="11"/>
  <c r="Q214" i="11"/>
  <c r="Q202" i="11"/>
  <c r="BK420" i="11"/>
  <c r="BK282" i="11"/>
  <c r="Q132" i="11"/>
  <c r="Q390" i="11"/>
  <c r="Q310" i="11"/>
  <c r="BK295" i="11"/>
  <c r="Q331" i="11"/>
  <c r="CC367" i="12"/>
  <c r="CC172" i="12"/>
  <c r="Q144" i="12"/>
  <c r="Q294" i="12"/>
  <c r="AW75" i="12"/>
  <c r="AW381" i="12"/>
  <c r="AU53" i="11"/>
  <c r="CC195" i="12"/>
  <c r="BM56" i="12"/>
  <c r="BM197" i="12"/>
  <c r="AG147" i="12"/>
  <c r="AG212" i="12"/>
  <c r="CC440" i="12"/>
  <c r="CC261" i="12"/>
  <c r="AG405" i="12"/>
  <c r="AW386" i="12"/>
  <c r="BM59" i="12"/>
  <c r="AG248" i="12"/>
  <c r="CC31" i="12"/>
  <c r="CC34" i="12"/>
  <c r="BM211" i="12"/>
  <c r="AG95" i="12"/>
  <c r="AG241" i="12"/>
  <c r="BM41" i="12"/>
  <c r="CC93" i="12"/>
  <c r="BM380" i="12"/>
  <c r="AG155" i="12"/>
  <c r="AG379" i="12"/>
  <c r="AW188" i="12"/>
  <c r="Q73" i="12"/>
  <c r="Q431" i="12"/>
  <c r="AG61" i="12"/>
  <c r="AW171" i="12"/>
  <c r="Q202" i="12"/>
  <c r="AW344" i="12"/>
  <c r="CC158" i="12"/>
  <c r="Q348" i="12"/>
  <c r="AG363" i="12"/>
  <c r="AW219" i="12"/>
  <c r="CC80" i="12"/>
  <c r="BM101" i="12"/>
  <c r="AG161" i="12"/>
  <c r="AG310" i="12"/>
  <c r="Q214" i="12"/>
  <c r="Q347" i="12"/>
  <c r="BM156" i="12"/>
  <c r="AW363" i="12"/>
  <c r="CC253" i="12"/>
  <c r="CC186" i="12"/>
  <c r="Q227" i="12"/>
  <c r="AW161" i="12"/>
  <c r="Q243" i="12"/>
  <c r="BM353" i="12"/>
  <c r="CC114" i="12"/>
  <c r="CC324" i="12"/>
  <c r="Q280" i="12"/>
  <c r="AG341" i="12"/>
  <c r="AG422" i="12"/>
  <c r="AW104" i="12"/>
  <c r="BM298" i="12"/>
  <c r="BM410" i="12"/>
  <c r="AG194" i="12"/>
  <c r="Q375" i="12"/>
  <c r="CC350" i="12"/>
  <c r="AG56" i="12"/>
  <c r="AG191" i="12"/>
  <c r="AG391" i="12"/>
  <c r="Q261" i="12"/>
  <c r="BM19" i="12"/>
  <c r="CC359" i="12"/>
  <c r="CC427" i="12"/>
  <c r="AG180" i="12"/>
  <c r="AW32" i="12"/>
  <c r="AW151" i="12"/>
  <c r="AU302" i="11"/>
  <c r="AE20" i="11"/>
  <c r="AU374" i="11"/>
  <c r="AE213" i="11"/>
  <c r="AU22" i="11"/>
  <c r="AE375" i="11"/>
  <c r="AU333" i="11"/>
  <c r="AU354" i="11"/>
  <c r="AE101" i="11"/>
  <c r="AU227" i="11"/>
  <c r="AU107" i="10"/>
  <c r="AW58" i="11"/>
  <c r="AG31" i="11"/>
  <c r="AW191" i="13"/>
  <c r="AG58" i="13"/>
  <c r="AG47" i="13"/>
  <c r="AW322" i="13"/>
  <c r="BM378" i="11"/>
  <c r="BM201" i="11"/>
  <c r="AU214" i="10"/>
  <c r="BM112" i="11"/>
  <c r="AW199" i="13"/>
  <c r="AU230" i="10"/>
  <c r="AW310" i="11"/>
  <c r="BK84" i="10"/>
  <c r="AW190" i="11"/>
  <c r="BM94" i="11"/>
  <c r="AW171" i="13"/>
  <c r="AW133" i="11"/>
  <c r="AW155" i="13"/>
  <c r="BO88" i="12"/>
  <c r="AW89" i="13"/>
  <c r="BO111" i="10"/>
  <c r="AY222" i="10"/>
  <c r="BM255" i="11"/>
  <c r="BO256" i="12"/>
  <c r="BM260" i="12"/>
  <c r="AG107" i="12"/>
  <c r="AG134" i="12"/>
  <c r="CC342" i="12"/>
  <c r="Q314" i="12"/>
  <c r="AW37" i="12"/>
  <c r="CC124" i="12"/>
  <c r="BM196" i="12"/>
  <c r="BM387" i="12"/>
  <c r="AG366" i="12"/>
  <c r="CC308" i="12"/>
  <c r="Q284" i="12"/>
  <c r="BM16" i="12"/>
  <c r="AW359" i="12"/>
  <c r="CC318" i="12"/>
  <c r="CC218" i="12"/>
  <c r="AG327" i="12"/>
  <c r="AW22" i="12"/>
  <c r="CC94" i="12"/>
  <c r="Q286" i="12"/>
  <c r="Q346" i="12"/>
  <c r="Q45" i="12"/>
  <c r="AG112" i="12"/>
  <c r="AW339" i="12"/>
  <c r="AW337" i="12"/>
  <c r="CC347" i="12"/>
  <c r="AG98" i="12"/>
  <c r="CC391" i="12"/>
  <c r="Q332" i="12"/>
  <c r="AW59" i="12"/>
  <c r="AW377" i="12"/>
  <c r="CC291" i="12"/>
  <c r="BM433" i="12"/>
  <c r="AG403" i="12"/>
  <c r="Q361" i="12"/>
  <c r="BM139" i="12"/>
  <c r="AW441" i="12"/>
  <c r="AU419" i="11"/>
  <c r="AU350" i="11"/>
  <c r="AE351" i="11"/>
  <c r="AE385" i="11"/>
  <c r="AE288" i="11"/>
  <c r="AE308" i="11"/>
  <c r="AE145" i="11"/>
  <c r="AE399" i="11"/>
  <c r="AU106" i="11"/>
  <c r="AU367" i="11"/>
  <c r="AE114" i="10"/>
  <c r="AG138" i="13"/>
  <c r="BM258" i="11"/>
  <c r="AW128" i="13"/>
  <c r="AW433" i="11"/>
  <c r="AW77" i="13"/>
  <c r="AE374" i="10"/>
  <c r="BM430" i="11"/>
  <c r="AG296" i="11"/>
  <c r="AE369" i="10"/>
  <c r="AG313" i="13"/>
  <c r="AE217" i="10"/>
  <c r="AG302" i="13"/>
  <c r="AE164" i="10"/>
  <c r="AG356" i="13"/>
  <c r="AE141" i="10"/>
  <c r="AG250" i="13"/>
  <c r="AW385" i="11"/>
  <c r="AW266" i="13"/>
  <c r="BM263" i="11"/>
  <c r="AG308" i="13"/>
  <c r="BO48" i="10"/>
  <c r="CE111" i="12"/>
  <c r="AI122" i="10"/>
  <c r="AG257" i="13"/>
  <c r="S254" i="13"/>
  <c r="AW102" i="11"/>
  <c r="CC15" i="12"/>
  <c r="AG242" i="12"/>
  <c r="AG401" i="12"/>
  <c r="Q37" i="12"/>
  <c r="BM27" i="12"/>
  <c r="BM177" i="12"/>
  <c r="AW317" i="12"/>
  <c r="Q27" i="12"/>
  <c r="BM421" i="12"/>
  <c r="AG324" i="12"/>
  <c r="Q368" i="12"/>
  <c r="CC184" i="12"/>
  <c r="Q19" i="12"/>
  <c r="Q263" i="12"/>
  <c r="AW139" i="12"/>
  <c r="AW306" i="12"/>
  <c r="AG79" i="12"/>
  <c r="AG339" i="12"/>
  <c r="CC142" i="12"/>
  <c r="Q164" i="12"/>
  <c r="BM107" i="12"/>
  <c r="CC439" i="12"/>
  <c r="CC273" i="12"/>
  <c r="AW96" i="12"/>
  <c r="Q392" i="12"/>
  <c r="BM435" i="12"/>
  <c r="AW427" i="12"/>
  <c r="Q65" i="12"/>
  <c r="AG216" i="12"/>
  <c r="AW348" i="12"/>
  <c r="BM22" i="12"/>
  <c r="BM265" i="12"/>
  <c r="AG284" i="12"/>
  <c r="CC355" i="12"/>
  <c r="Q364" i="12"/>
  <c r="AW98" i="12"/>
  <c r="CC26" i="12"/>
  <c r="BM247" i="12"/>
  <c r="AG17" i="12"/>
  <c r="AG188" i="12"/>
  <c r="AG392" i="12"/>
  <c r="AW192" i="12"/>
  <c r="Q135" i="12"/>
  <c r="BM261" i="12"/>
  <c r="AW246" i="12"/>
  <c r="AE241" i="11"/>
  <c r="AU439" i="11"/>
  <c r="AE225" i="11"/>
  <c r="AE43" i="11"/>
  <c r="AE328" i="11"/>
  <c r="AU258" i="11"/>
  <c r="AE422" i="11"/>
  <c r="AE307" i="11"/>
  <c r="AE395" i="11"/>
  <c r="AU317" i="11"/>
  <c r="AE190" i="10"/>
  <c r="AG39" i="13"/>
  <c r="AW408" i="13"/>
  <c r="BM198" i="11"/>
  <c r="AG64" i="13"/>
  <c r="AW38" i="13"/>
  <c r="AW430" i="11"/>
  <c r="AW23" i="13"/>
  <c r="AG336" i="11"/>
  <c r="AW309" i="13"/>
  <c r="AE236" i="10"/>
  <c r="AG68" i="13"/>
  <c r="AE372" i="10"/>
  <c r="AG297" i="13"/>
  <c r="AW306" i="10"/>
  <c r="AE142" i="10"/>
  <c r="AG276" i="13"/>
  <c r="AE332" i="10"/>
  <c r="AG272" i="13"/>
  <c r="AW231" i="11"/>
  <c r="AW42" i="13"/>
  <c r="AI48" i="10"/>
  <c r="AG69" i="11"/>
  <c r="AW110" i="13"/>
  <c r="CE110" i="12"/>
  <c r="AY168" i="12"/>
  <c r="BO222" i="12"/>
  <c r="S257" i="13"/>
  <c r="Q289" i="12"/>
  <c r="BM140" i="12"/>
  <c r="BM301" i="12"/>
  <c r="Q51" i="12"/>
  <c r="AG239" i="12"/>
  <c r="AG434" i="12"/>
  <c r="AW170" i="12"/>
  <c r="AW264" i="12"/>
  <c r="BM336" i="12"/>
  <c r="AG43" i="12"/>
  <c r="Q295" i="12"/>
  <c r="AW242" i="12"/>
  <c r="AW375" i="12"/>
  <c r="CC95" i="12"/>
  <c r="AG260" i="12"/>
  <c r="AG350" i="12"/>
  <c r="AE400" i="11"/>
  <c r="AE58" i="11"/>
  <c r="AE355" i="11"/>
  <c r="N411" i="11"/>
  <c r="AE278" i="11"/>
  <c r="AU100" i="11"/>
  <c r="AE242" i="11"/>
  <c r="AE344" i="11"/>
  <c r="AU177" i="11"/>
  <c r="AE277" i="11"/>
  <c r="AE191" i="11"/>
  <c r="AU43" i="11"/>
  <c r="AU207" i="11"/>
  <c r="AW311" i="11"/>
  <c r="AG362" i="11"/>
  <c r="AW361" i="13"/>
  <c r="BM141" i="11"/>
  <c r="AU438" i="10"/>
  <c r="BM14" i="11"/>
  <c r="AG352" i="13"/>
  <c r="AG16" i="11"/>
  <c r="AW267" i="13"/>
  <c r="AW95" i="11"/>
  <c r="BK85" i="10"/>
  <c r="AW118" i="11"/>
  <c r="BK373" i="10"/>
  <c r="AG253" i="11"/>
  <c r="AW91" i="13"/>
  <c r="BK321" i="10"/>
  <c r="BM306" i="11"/>
  <c r="AW323" i="13"/>
  <c r="BK229" i="10"/>
  <c r="AG35" i="11"/>
  <c r="AW327" i="13"/>
  <c r="BM276" i="11"/>
  <c r="AW169" i="13"/>
  <c r="CE90" i="12"/>
  <c r="BO109" i="12"/>
  <c r="S111" i="13"/>
  <c r="CE165" i="12"/>
  <c r="BM167" i="11"/>
  <c r="S255" i="12"/>
  <c r="CC353" i="12"/>
  <c r="CC276" i="12"/>
  <c r="AG409" i="12"/>
  <c r="AW12" i="11"/>
  <c r="Q373" i="12"/>
  <c r="BM320" i="12"/>
  <c r="CC380" i="12"/>
  <c r="AW338" i="12"/>
  <c r="BM431" i="12"/>
  <c r="CC156" i="12"/>
  <c r="Q187" i="12"/>
  <c r="Q396" i="12"/>
  <c r="AW106" i="12"/>
  <c r="CC131" i="12"/>
  <c r="CC123" i="12"/>
  <c r="BM378" i="12"/>
  <c r="AG38" i="12"/>
  <c r="AG437" i="12"/>
  <c r="BM98" i="12"/>
  <c r="CC129" i="12"/>
  <c r="Q191" i="12"/>
  <c r="AG124" i="12"/>
  <c r="AW65" i="12"/>
  <c r="AW205" i="12"/>
  <c r="AG72" i="12"/>
  <c r="CC225" i="12"/>
  <c r="Q128" i="12"/>
  <c r="Q240" i="12"/>
  <c r="AG342" i="12"/>
  <c r="AW82" i="12"/>
  <c r="CC57" i="12"/>
  <c r="BM263" i="12"/>
  <c r="BM319" i="12"/>
  <c r="AG268" i="12"/>
  <c r="Q278" i="12"/>
  <c r="BM223" i="12"/>
  <c r="AW150" i="12"/>
  <c r="CC21" i="12"/>
  <c r="AW27" i="12"/>
  <c r="Q337" i="12"/>
  <c r="BM187" i="12"/>
  <c r="BM241" i="12"/>
  <c r="AG330" i="12"/>
  <c r="AW331" i="12"/>
  <c r="AU395" i="11"/>
  <c r="AE437" i="11"/>
  <c r="AE24" i="11"/>
  <c r="AE128" i="11"/>
  <c r="AE261" i="11"/>
  <c r="AW10" i="11"/>
  <c r="AU274" i="11"/>
  <c r="AE83" i="11"/>
  <c r="AE209" i="11"/>
  <c r="AU379" i="11"/>
  <c r="AE323" i="11"/>
  <c r="AU148" i="10"/>
  <c r="BM217" i="11"/>
  <c r="BM269" i="11"/>
  <c r="AE60" i="10"/>
  <c r="AG147" i="13"/>
  <c r="AG279" i="13"/>
  <c r="AW384" i="13"/>
  <c r="AW292" i="11"/>
  <c r="BM323" i="11"/>
  <c r="AU401" i="10"/>
  <c r="BM103" i="11"/>
  <c r="AU112" i="10"/>
  <c r="AW72" i="11"/>
  <c r="AU193" i="10"/>
  <c r="AW125" i="11"/>
  <c r="AW11" i="10"/>
  <c r="AW99" i="11"/>
  <c r="AW66" i="13"/>
  <c r="BM53" i="11"/>
  <c r="AW105" i="13"/>
  <c r="AI88" i="12"/>
  <c r="AI110" i="10"/>
  <c r="BO167" i="12"/>
  <c r="AI222" i="10"/>
  <c r="AG222" i="11"/>
  <c r="AY256" i="12"/>
  <c r="Q383" i="12"/>
  <c r="BM229" i="12"/>
  <c r="CC132" i="12"/>
  <c r="CC358" i="12"/>
  <c r="AG203" i="12"/>
  <c r="AW120" i="12"/>
  <c r="AW146" i="12"/>
  <c r="BM99" i="12"/>
  <c r="BM317" i="12"/>
  <c r="CC382" i="12"/>
  <c r="Q231" i="12"/>
  <c r="AG353" i="12"/>
  <c r="CC299" i="12"/>
  <c r="BM106" i="12"/>
  <c r="AG283" i="12"/>
  <c r="CC185" i="12"/>
  <c r="Q274" i="12"/>
  <c r="BM135" i="12"/>
  <c r="AW158" i="12"/>
  <c r="AW311" i="12"/>
  <c r="CC84" i="12"/>
  <c r="CC259" i="12"/>
  <c r="BM337" i="12"/>
  <c r="AW175" i="12"/>
  <c r="BM259" i="12"/>
  <c r="CC309" i="12"/>
  <c r="AG204" i="12"/>
  <c r="AG343" i="12"/>
  <c r="AW97" i="12"/>
  <c r="AW282" i="12"/>
  <c r="Q439" i="12"/>
  <c r="AG105" i="12"/>
  <c r="Q307" i="12"/>
  <c r="AG381" i="12"/>
  <c r="AW408" i="12"/>
  <c r="CC232" i="12"/>
  <c r="AG297" i="12"/>
  <c r="AG404" i="12"/>
  <c r="Q180" i="12"/>
  <c r="Q335" i="12"/>
  <c r="BM118" i="12"/>
  <c r="AG118" i="12"/>
  <c r="AW244" i="12"/>
  <c r="AW383" i="12"/>
  <c r="CC37" i="12"/>
  <c r="CC193" i="12"/>
  <c r="AW172" i="12"/>
  <c r="AU329" i="11"/>
  <c r="AU85" i="11"/>
  <c r="AU283" i="11"/>
  <c r="AU150" i="11"/>
  <c r="AU286" i="11"/>
  <c r="AE267" i="11"/>
  <c r="AE311" i="11"/>
  <c r="AU361" i="11"/>
  <c r="AU224" i="11"/>
  <c r="AE423" i="11"/>
  <c r="AU212" i="11"/>
  <c r="AU409" i="11"/>
  <c r="AE148" i="11"/>
  <c r="AU215" i="10"/>
  <c r="AW57" i="11"/>
  <c r="AG327" i="13"/>
  <c r="AU156" i="10"/>
  <c r="AE302" i="10"/>
  <c r="AG265" i="13"/>
  <c r="BM375" i="11"/>
  <c r="AG17" i="13"/>
  <c r="AW351" i="11"/>
  <c r="AU278" i="10"/>
  <c r="BM184" i="11"/>
  <c r="BK332" i="10"/>
  <c r="AU130" i="10"/>
  <c r="BM125" i="11"/>
  <c r="BK28" i="10"/>
  <c r="AW229" i="11"/>
  <c r="BK131" i="10"/>
  <c r="BK20" i="10"/>
  <c r="AW373" i="11"/>
  <c r="AW306" i="13"/>
  <c r="AG323" i="13"/>
  <c r="AW24" i="11"/>
  <c r="AW262" i="13"/>
  <c r="AG110" i="13"/>
  <c r="AG122" i="11"/>
  <c r="AW222" i="13"/>
  <c r="BM257" i="11"/>
  <c r="BO257" i="12"/>
  <c r="AU166" i="11"/>
  <c r="O102" i="12"/>
  <c r="BK102" i="10"/>
  <c r="O255" i="12"/>
  <c r="O166" i="13"/>
  <c r="AU166" i="10"/>
  <c r="BK257" i="10"/>
  <c r="CA102" i="12"/>
  <c r="AU102" i="11"/>
  <c r="BK255" i="10"/>
  <c r="O257" i="13"/>
  <c r="BK102" i="12"/>
  <c r="AE102" i="13"/>
  <c r="BK166" i="12"/>
  <c r="BK256" i="12"/>
  <c r="O256" i="12"/>
  <c r="AE254" i="10"/>
  <c r="O256" i="13"/>
  <c r="AE256" i="10"/>
  <c r="O255" i="11"/>
  <c r="AE167" i="13"/>
  <c r="AE165" i="11"/>
  <c r="AU165" i="11"/>
  <c r="O165" i="11"/>
  <c r="O168" i="12"/>
  <c r="AE168" i="12"/>
  <c r="AE109" i="10"/>
  <c r="AU110" i="13"/>
  <c r="BK88" i="12"/>
  <c r="AU88" i="13"/>
  <c r="AE90" i="11"/>
  <c r="AU69" i="13"/>
  <c r="BK48" i="10"/>
  <c r="BK48" i="11"/>
  <c r="AE255" i="12"/>
  <c r="AE222" i="13"/>
  <c r="AE168" i="13"/>
  <c r="BK167" i="12"/>
  <c r="AE167" i="12"/>
  <c r="BK109" i="10"/>
  <c r="AU90" i="12"/>
  <c r="CA88" i="12"/>
  <c r="AE256" i="11"/>
  <c r="AU257" i="13"/>
  <c r="CA257" i="12"/>
  <c r="AU122" i="11"/>
  <c r="O122" i="11"/>
  <c r="O122" i="12"/>
  <c r="O122" i="13"/>
  <c r="AE122" i="10"/>
  <c r="AE122" i="12"/>
  <c r="O109" i="12"/>
  <c r="AE111" i="11"/>
  <c r="CA111" i="12"/>
  <c r="O69" i="13"/>
  <c r="O48" i="13"/>
  <c r="AE48" i="11"/>
  <c r="O102" i="13"/>
  <c r="CA256" i="12"/>
  <c r="BK222" i="12"/>
  <c r="AU165" i="12"/>
  <c r="CA165" i="12"/>
  <c r="AU165" i="13"/>
  <c r="AU90" i="11"/>
  <c r="AE90" i="13"/>
  <c r="O254" i="12"/>
  <c r="BK257" i="11"/>
  <c r="AU254" i="12"/>
  <c r="AU168" i="12"/>
  <c r="CA168" i="12"/>
  <c r="AU109" i="11"/>
  <c r="BK109" i="12"/>
  <c r="O88" i="12"/>
  <c r="BK88" i="10"/>
  <c r="CA48" i="12"/>
  <c r="AU257" i="11"/>
  <c r="AE255" i="13"/>
  <c r="AU165" i="10"/>
  <c r="O111" i="13"/>
  <c r="O110" i="11"/>
  <c r="AE110" i="12"/>
  <c r="BK89" i="11"/>
  <c r="AE90" i="12"/>
  <c r="BK257" i="12"/>
  <c r="BK255" i="11"/>
  <c r="O257" i="11"/>
  <c r="AU122" i="10"/>
  <c r="AU122" i="12"/>
  <c r="CA122" i="12"/>
  <c r="AU109" i="10"/>
  <c r="AE89" i="10"/>
  <c r="O89" i="13"/>
  <c r="AU89" i="10"/>
  <c r="AU69" i="12"/>
  <c r="O69" i="11"/>
  <c r="AE257" i="13"/>
  <c r="BK256" i="11"/>
  <c r="AU254" i="10"/>
  <c r="AE165" i="13"/>
  <c r="BK165" i="12"/>
  <c r="AE167" i="11"/>
  <c r="O167" i="11"/>
  <c r="O165" i="12"/>
  <c r="O165" i="13"/>
  <c r="AE168" i="10"/>
  <c r="AE165" i="12"/>
  <c r="BK111" i="10"/>
  <c r="O109" i="11"/>
  <c r="AE90" i="10"/>
  <c r="AU88" i="12"/>
  <c r="O88" i="13"/>
  <c r="AU90" i="10"/>
  <c r="AE48" i="10"/>
  <c r="AW148" i="12"/>
  <c r="AW201" i="12"/>
  <c r="AG81" i="12"/>
  <c r="CC87" i="12"/>
  <c r="Q116" i="12"/>
  <c r="Q390" i="12"/>
  <c r="AW360" i="12"/>
  <c r="CC328" i="12"/>
  <c r="BM62" i="12"/>
  <c r="AG220" i="12"/>
  <c r="AG315" i="12"/>
  <c r="Q112" i="12"/>
  <c r="Q351" i="12"/>
  <c r="BM155" i="12"/>
  <c r="AW20" i="12"/>
  <c r="CC270" i="12"/>
  <c r="CC207" i="12"/>
  <c r="AG16" i="12"/>
  <c r="AG127" i="12"/>
  <c r="AG365" i="12"/>
  <c r="AW334" i="12"/>
  <c r="CC235" i="12"/>
  <c r="BM397" i="12"/>
  <c r="CC143" i="12"/>
  <c r="CC356" i="12"/>
  <c r="Q262" i="12"/>
  <c r="AW399" i="12"/>
  <c r="BM18" i="12"/>
  <c r="BM245" i="12"/>
  <c r="AG83" i="12"/>
  <c r="Q57" i="12"/>
  <c r="Q151" i="12"/>
  <c r="AW284" i="12"/>
  <c r="CC33" i="12"/>
  <c r="AG230" i="12"/>
  <c r="AG280" i="12"/>
  <c r="AG436" i="12"/>
  <c r="Q72" i="12"/>
  <c r="Q215" i="12"/>
  <c r="BM37" i="12"/>
  <c r="BM67" i="12"/>
  <c r="CC264" i="12"/>
  <c r="CC252" i="12"/>
  <c r="Q16" i="12"/>
  <c r="AG50" i="12"/>
  <c r="AG312" i="12"/>
  <c r="AW135" i="12"/>
  <c r="AW320" i="12"/>
  <c r="Q317" i="12"/>
  <c r="BM46" i="12"/>
  <c r="AG21" i="12"/>
  <c r="AE298" i="11"/>
  <c r="AE317" i="11"/>
  <c r="AE442" i="11"/>
  <c r="AU239" i="11"/>
  <c r="AU305" i="11"/>
  <c r="AU228" i="11"/>
  <c r="AE134" i="11"/>
  <c r="AE245" i="11"/>
  <c r="AE343" i="11"/>
  <c r="AE431" i="11"/>
  <c r="AU226" i="11"/>
  <c r="AE28" i="11"/>
  <c r="AE208" i="11"/>
  <c r="AG243" i="11"/>
  <c r="AG226" i="13"/>
  <c r="AW148" i="13"/>
  <c r="AG243" i="13"/>
  <c r="AW241" i="13"/>
  <c r="AU45" i="10"/>
  <c r="AW151" i="11"/>
  <c r="AW312" i="11"/>
  <c r="BM116" i="11"/>
  <c r="AG40" i="13"/>
  <c r="BM118" i="11"/>
  <c r="AE28" i="10"/>
  <c r="AG29" i="13"/>
  <c r="AG58" i="11"/>
  <c r="AW63" i="13"/>
  <c r="BK355" i="10"/>
  <c r="AG170" i="11"/>
  <c r="AG252" i="13"/>
  <c r="AG420" i="11"/>
  <c r="AG234" i="13"/>
  <c r="AG433" i="11"/>
  <c r="AG116" i="13"/>
  <c r="AW299" i="11"/>
  <c r="AG234" i="11"/>
  <c r="AG174" i="13"/>
  <c r="AG48" i="11"/>
  <c r="BO69" i="12"/>
  <c r="AY88" i="10"/>
  <c r="AY111" i="12"/>
  <c r="BM111" i="11"/>
  <c r="AY111" i="10"/>
  <c r="AY165" i="10"/>
  <c r="S168" i="12"/>
  <c r="BO255" i="10"/>
  <c r="S254" i="11"/>
  <c r="AW256" i="11"/>
  <c r="BO254" i="12"/>
  <c r="AY102" i="12"/>
  <c r="BO102" i="12"/>
  <c r="AY166" i="10"/>
  <c r="Q260" i="12"/>
  <c r="BM208" i="12"/>
  <c r="BM391" i="12"/>
  <c r="Q64" i="12"/>
  <c r="Q241" i="12"/>
  <c r="AG307" i="12"/>
  <c r="AW79" i="12"/>
  <c r="AW305" i="12"/>
  <c r="CC145" i="12"/>
  <c r="CC369" i="12"/>
  <c r="BM53" i="12"/>
  <c r="BM276" i="12"/>
  <c r="AG217" i="12"/>
  <c r="AG218" i="12"/>
  <c r="CC183" i="12"/>
  <c r="Q100" i="12"/>
  <c r="BM40" i="12"/>
  <c r="CC99" i="12"/>
  <c r="CC164" i="12"/>
  <c r="Q117" i="12"/>
  <c r="Q198" i="12"/>
  <c r="AG77" i="12"/>
  <c r="AG355" i="12"/>
  <c r="AW140" i="12"/>
  <c r="Q331" i="12"/>
  <c r="BM97" i="12"/>
  <c r="BM224" i="12"/>
  <c r="CC393" i="12"/>
  <c r="Q108" i="12"/>
  <c r="AG172" i="12"/>
  <c r="AW252" i="12"/>
  <c r="BM129" i="12"/>
  <c r="BM331" i="12"/>
  <c r="AG133" i="12"/>
  <c r="CC22" i="12"/>
  <c r="Q50" i="12"/>
  <c r="Q285" i="12"/>
  <c r="AG439" i="12"/>
  <c r="AW330" i="12"/>
  <c r="CC135" i="12"/>
  <c r="BM219" i="12"/>
  <c r="AG200" i="12"/>
  <c r="AG360" i="12"/>
  <c r="Q430" i="12"/>
  <c r="AW213" i="12"/>
  <c r="CC242" i="12"/>
  <c r="CC191" i="12"/>
  <c r="BM423" i="12"/>
  <c r="AW153" i="12"/>
  <c r="CC130" i="12"/>
  <c r="BM178" i="12"/>
  <c r="CC363" i="12"/>
  <c r="CC321" i="12"/>
  <c r="AG432" i="12"/>
  <c r="AW112" i="12"/>
  <c r="AW362" i="12"/>
  <c r="AE38" i="11"/>
  <c r="AU324" i="11"/>
  <c r="AU373" i="11"/>
  <c r="AU20" i="11"/>
  <c r="AE408" i="11"/>
  <c r="AE262" i="11"/>
  <c r="AE154" i="11"/>
  <c r="AE406" i="11"/>
  <c r="AE428" i="11"/>
  <c r="AU439" i="10"/>
  <c r="BM134" i="11"/>
  <c r="BM287" i="11"/>
  <c r="AG193" i="13"/>
  <c r="AW100" i="13"/>
  <c r="AE104" i="10"/>
  <c r="AG269" i="13"/>
  <c r="BM98" i="11"/>
  <c r="AG389" i="13"/>
  <c r="AW70" i="13"/>
  <c r="AW214" i="11"/>
  <c r="AE362" i="10"/>
  <c r="BM432" i="11"/>
  <c r="AU247" i="10"/>
  <c r="AU307" i="10"/>
  <c r="BM262" i="11"/>
  <c r="AU191" i="10"/>
  <c r="BM37" i="11"/>
  <c r="AU66" i="10"/>
  <c r="AW15" i="11"/>
  <c r="BM290" i="10"/>
  <c r="AU70" i="10"/>
  <c r="BM16" i="11"/>
  <c r="AG279" i="11"/>
  <c r="AG52" i="13"/>
  <c r="BM96" i="11"/>
  <c r="CE48" i="12"/>
  <c r="AG88" i="11"/>
  <c r="AW90" i="13"/>
  <c r="S88" i="13"/>
  <c r="BO109" i="10"/>
  <c r="AI165" i="12"/>
  <c r="AW165" i="13"/>
  <c r="S165" i="12"/>
  <c r="AG167" i="11"/>
  <c r="AW222" i="11"/>
  <c r="S167" i="11"/>
  <c r="S255" i="11"/>
  <c r="BO255" i="12"/>
  <c r="CE255" i="12"/>
  <c r="AI255" i="12"/>
  <c r="AG102" i="11"/>
  <c r="BO166" i="10"/>
  <c r="K336" i="12"/>
  <c r="K401" i="12"/>
  <c r="BW243" i="12"/>
  <c r="K237" i="12"/>
  <c r="K362" i="12"/>
  <c r="K233" i="13"/>
  <c r="AA383" i="12"/>
  <c r="K149" i="13"/>
  <c r="BW240" i="12"/>
  <c r="BG380" i="12"/>
  <c r="K342" i="12"/>
  <c r="BG70" i="12"/>
  <c r="K267" i="12"/>
  <c r="BW316" i="12"/>
  <c r="AO95" i="13"/>
  <c r="Y284" i="13"/>
  <c r="Y210" i="11"/>
  <c r="W201" i="13"/>
  <c r="AO408" i="13"/>
  <c r="W291" i="13"/>
  <c r="AA75" i="12"/>
  <c r="Y253" i="11"/>
  <c r="W10" i="13"/>
  <c r="BE368" i="11"/>
  <c r="Y135" i="13"/>
  <c r="G13" i="13"/>
  <c r="W24" i="13"/>
  <c r="Y363" i="13"/>
  <c r="AO208" i="11"/>
  <c r="W132" i="13"/>
  <c r="AO278" i="13"/>
  <c r="BE358" i="11"/>
  <c r="W12" i="13"/>
  <c r="BE369" i="11"/>
  <c r="BE393" i="11"/>
  <c r="BE440" i="11"/>
  <c r="Y240" i="11"/>
  <c r="AO34" i="11"/>
  <c r="BC12" i="11"/>
  <c r="G115" i="12"/>
  <c r="AM56" i="12"/>
  <c r="BS186" i="12"/>
  <c r="BS274" i="12"/>
  <c r="F424" i="12"/>
  <c r="G348" i="12"/>
  <c r="G49" i="12"/>
  <c r="W54" i="12"/>
  <c r="AO51" i="11"/>
  <c r="AM141" i="12"/>
  <c r="AO35" i="11"/>
  <c r="G204" i="12"/>
  <c r="G314" i="12"/>
  <c r="W349" i="12"/>
  <c r="G297" i="12"/>
  <c r="BS227" i="12"/>
  <c r="AM189" i="13"/>
  <c r="W47" i="13"/>
  <c r="AM223" i="13"/>
  <c r="W28" i="12"/>
  <c r="AM73" i="13"/>
  <c r="W308" i="12"/>
  <c r="AM408" i="13"/>
  <c r="W163" i="10"/>
  <c r="W333" i="13"/>
  <c r="AM156" i="13"/>
  <c r="W56" i="13"/>
  <c r="BS201" i="12"/>
  <c r="W420" i="12"/>
  <c r="AM229" i="11"/>
  <c r="W29" i="13"/>
  <c r="AM395" i="13"/>
  <c r="W279" i="11"/>
  <c r="BS365" i="12"/>
  <c r="W125" i="12"/>
  <c r="W423" i="13"/>
  <c r="AM117" i="13"/>
  <c r="AM74" i="13"/>
  <c r="W217" i="13"/>
  <c r="AM293" i="13"/>
  <c r="AM387" i="12"/>
  <c r="W315" i="12"/>
  <c r="W64" i="13"/>
  <c r="BC41" i="11"/>
  <c r="W120" i="11"/>
  <c r="W62" i="11"/>
  <c r="AM364" i="11"/>
  <c r="W253" i="11"/>
  <c r="BC427" i="10"/>
  <c r="AM208" i="11"/>
  <c r="AM223" i="11"/>
  <c r="BC182" i="11"/>
  <c r="BC29" i="10"/>
  <c r="BC288" i="10"/>
  <c r="BC358" i="11"/>
  <c r="BC42" i="11"/>
  <c r="W97" i="10"/>
  <c r="AM98" i="10"/>
  <c r="W226" i="10"/>
  <c r="AM38" i="11"/>
  <c r="W325" i="10"/>
  <c r="BC368" i="11"/>
  <c r="AM329" i="10"/>
  <c r="BC440" i="11"/>
  <c r="AM212" i="10"/>
  <c r="W68" i="10"/>
  <c r="AM360" i="13"/>
  <c r="BC393" i="11"/>
  <c r="BC430" i="10"/>
  <c r="I128" i="12"/>
  <c r="BU384" i="12"/>
  <c r="BU348" i="12"/>
  <c r="BU162" i="12"/>
  <c r="BU328" i="12"/>
  <c r="AO351" i="12"/>
  <c r="BC79" i="11"/>
  <c r="AM34" i="11"/>
  <c r="BU349" i="12"/>
  <c r="I273" i="12"/>
  <c r="I354" i="12"/>
  <c r="BU288" i="12"/>
  <c r="Y169" i="12"/>
  <c r="AO162" i="12"/>
  <c r="BC332" i="10"/>
  <c r="AM385" i="10"/>
  <c r="W240" i="11"/>
  <c r="AO201" i="12"/>
  <c r="AM93" i="10"/>
  <c r="I101" i="12"/>
  <c r="I159" i="12"/>
  <c r="BU386" i="12"/>
  <c r="Y182" i="12"/>
  <c r="AO47" i="12"/>
  <c r="I287" i="12"/>
  <c r="BE196" i="10"/>
  <c r="I376" i="12"/>
  <c r="Y374" i="12"/>
  <c r="I362" i="12"/>
  <c r="Y224" i="12"/>
  <c r="AO310" i="10"/>
  <c r="AO46" i="12"/>
  <c r="AO95" i="12"/>
  <c r="AO284" i="12"/>
  <c r="I184" i="12"/>
  <c r="AO141" i="12"/>
  <c r="BE326" i="10"/>
  <c r="AO84" i="12"/>
  <c r="Y228" i="12"/>
  <c r="AO71" i="12"/>
  <c r="I137" i="12"/>
  <c r="AO134" i="12"/>
  <c r="AO169" i="12"/>
  <c r="Y304" i="10"/>
  <c r="I336" i="12"/>
  <c r="Y208" i="12"/>
  <c r="Y49" i="10"/>
  <c r="Y331" i="12"/>
  <c r="Y311" i="12"/>
  <c r="AO41" i="12"/>
  <c r="Y420" i="10"/>
  <c r="BE291" i="10"/>
  <c r="BE374" i="10"/>
  <c r="Y328" i="10"/>
  <c r="BE377" i="10"/>
  <c r="AO407" i="10"/>
  <c r="Y232" i="10"/>
  <c r="AO235" i="10"/>
  <c r="BE336" i="10"/>
  <c r="AO298" i="10"/>
  <c r="AO253" i="10"/>
  <c r="Y378" i="10"/>
  <c r="AO28" i="10"/>
  <c r="Y385" i="11"/>
  <c r="AO368" i="10"/>
  <c r="AO331" i="13"/>
  <c r="AO292" i="10"/>
  <c r="BE393" i="10"/>
  <c r="BE278" i="10"/>
  <c r="Y381" i="11"/>
  <c r="Y41" i="11"/>
  <c r="Y206" i="11"/>
  <c r="Y406" i="13"/>
  <c r="BM48" i="12"/>
  <c r="AG48" i="10"/>
  <c r="CC69" i="12"/>
  <c r="AW89" i="10"/>
  <c r="BE88" i="11"/>
  <c r="AG88" i="10"/>
  <c r="BM89" i="10"/>
  <c r="AG110" i="12"/>
  <c r="CC110" i="12"/>
  <c r="Q109" i="13"/>
  <c r="BM111" i="10"/>
  <c r="AW111" i="10"/>
  <c r="Q111" i="11"/>
  <c r="AG167" i="10"/>
  <c r="CC165" i="12"/>
  <c r="AQ48" i="12"/>
  <c r="BM48" i="10"/>
  <c r="Q69" i="12"/>
  <c r="AW90" i="10"/>
  <c r="BE89" i="11"/>
  <c r="BM88" i="12"/>
  <c r="AG89" i="10"/>
  <c r="CC88" i="12"/>
  <c r="BM90" i="10"/>
  <c r="AW109" i="12"/>
  <c r="Q89" i="11"/>
  <c r="AA167" i="12"/>
  <c r="AG168" i="10"/>
  <c r="BM167" i="12"/>
  <c r="AW122" i="10"/>
  <c r="AO131" i="13"/>
  <c r="Y193" i="11"/>
  <c r="AW48" i="10"/>
  <c r="AW69" i="10"/>
  <c r="AW69" i="12"/>
  <c r="BG89" i="10"/>
  <c r="BM89" i="12"/>
  <c r="AG90" i="10"/>
  <c r="BG88" i="12"/>
  <c r="K109" i="13"/>
  <c r="AW110" i="12"/>
  <c r="Q109" i="12"/>
  <c r="Q90" i="11"/>
  <c r="Q165" i="13"/>
  <c r="BM122" i="10"/>
  <c r="BM165" i="12"/>
  <c r="Y231" i="11"/>
  <c r="Y69" i="11"/>
  <c r="AA69" i="12"/>
  <c r="BM90" i="12"/>
  <c r="AG89" i="12"/>
  <c r="AQ88" i="12"/>
  <c r="CC90" i="12"/>
  <c r="BM111" i="12"/>
  <c r="BG111" i="12"/>
  <c r="AW111" i="12"/>
  <c r="Q110" i="12"/>
  <c r="Q88" i="11"/>
  <c r="Q167" i="13"/>
  <c r="BM165" i="10"/>
  <c r="AQ167" i="10"/>
  <c r="Y362" i="11"/>
  <c r="Y409" i="11"/>
  <c r="Y204" i="13"/>
  <c r="BW48" i="12"/>
  <c r="Q48" i="13"/>
  <c r="AG69" i="10"/>
  <c r="Q88" i="12"/>
  <c r="K89" i="13"/>
  <c r="AG90" i="12"/>
  <c r="Q88" i="13"/>
  <c r="BG111" i="10"/>
  <c r="AG109" i="10"/>
  <c r="Q111" i="12"/>
  <c r="Q69" i="11"/>
  <c r="AG168" i="12"/>
  <c r="AA122" i="10"/>
  <c r="BM167" i="10"/>
  <c r="Y243" i="11"/>
  <c r="Y60" i="11"/>
  <c r="Y339" i="11"/>
  <c r="Y43" i="13"/>
  <c r="Y354" i="11"/>
  <c r="CC48" i="12"/>
  <c r="BG48" i="10"/>
  <c r="AA69" i="10"/>
  <c r="AA89" i="12"/>
  <c r="AO88" i="13"/>
  <c r="Q90" i="13"/>
  <c r="AG110" i="10"/>
  <c r="AA109" i="10"/>
  <c r="Y141" i="11"/>
  <c r="AO45" i="13"/>
  <c r="Y333" i="11"/>
  <c r="Q69" i="13"/>
  <c r="BM69" i="12"/>
  <c r="AO88" i="11"/>
  <c r="Q90" i="12"/>
  <c r="Q89" i="13"/>
  <c r="AA90" i="10"/>
  <c r="AQ110" i="10"/>
  <c r="AG111" i="10"/>
  <c r="BM109" i="10"/>
  <c r="AW109" i="10"/>
  <c r="AA110" i="12"/>
  <c r="AQ168" i="12"/>
  <c r="AG122" i="10"/>
  <c r="BE365" i="11"/>
  <c r="Y289" i="11"/>
  <c r="AO91" i="13"/>
  <c r="AQ48" i="10"/>
  <c r="AQ90" i="10"/>
  <c r="AW89" i="12"/>
  <c r="BM88" i="10"/>
  <c r="AG109" i="12"/>
  <c r="CC109" i="12"/>
  <c r="Q110" i="13"/>
  <c r="BM110" i="10"/>
  <c r="AW110" i="10"/>
  <c r="AA168" i="10"/>
  <c r="CC168" i="12"/>
  <c r="CC111" i="12"/>
  <c r="Q111" i="13"/>
  <c r="Q110" i="11"/>
  <c r="AQ167" i="12"/>
  <c r="AG167" i="12"/>
  <c r="Q168" i="13"/>
  <c r="CC167" i="12"/>
  <c r="Y165" i="11"/>
  <c r="BG165" i="10"/>
  <c r="AW222" i="12"/>
  <c r="BM222" i="12"/>
  <c r="AQ257" i="10"/>
  <c r="BM257" i="12"/>
  <c r="AG256" i="10"/>
  <c r="Q257" i="13"/>
  <c r="Q256" i="11"/>
  <c r="BM102" i="12"/>
  <c r="CC166" i="12"/>
  <c r="AW168" i="12"/>
  <c r="AQ256" i="10"/>
  <c r="AG255" i="12"/>
  <c r="BM254" i="12"/>
  <c r="AG257" i="10"/>
  <c r="Q256" i="13"/>
  <c r="AW102" i="12"/>
  <c r="BM102" i="10"/>
  <c r="AW166" i="12"/>
  <c r="AG166" i="10"/>
  <c r="AW165" i="12"/>
  <c r="AQ222" i="10"/>
  <c r="CC222" i="12"/>
  <c r="AG254" i="12"/>
  <c r="AQ256" i="12"/>
  <c r="AG254" i="10"/>
  <c r="Q254" i="13"/>
  <c r="Q254" i="11"/>
  <c r="AA102" i="12"/>
  <c r="Q102" i="12"/>
  <c r="Q102" i="11"/>
  <c r="Q166" i="13"/>
  <c r="AM166" i="13"/>
  <c r="G166" i="13"/>
  <c r="G166" i="11"/>
  <c r="AM257" i="11"/>
  <c r="W256" i="11"/>
  <c r="W255" i="12"/>
  <c r="G255" i="12"/>
  <c r="G255" i="13"/>
  <c r="G165" i="13"/>
  <c r="BC165" i="10"/>
  <c r="G168" i="12"/>
  <c r="AM165" i="10"/>
  <c r="G167" i="11"/>
  <c r="AM167" i="12"/>
  <c r="BC111" i="11"/>
  <c r="BC89" i="10"/>
  <c r="AM90" i="10"/>
  <c r="W257" i="11"/>
  <c r="AM254" i="12"/>
  <c r="W256" i="12"/>
  <c r="W122" i="10"/>
  <c r="G122" i="12"/>
  <c r="W122" i="13"/>
  <c r="G122" i="11"/>
  <c r="AM111" i="10"/>
  <c r="W90" i="12"/>
  <c r="AM69" i="10"/>
  <c r="G48" i="11"/>
  <c r="W102" i="13"/>
  <c r="BC255" i="10"/>
  <c r="G254" i="11"/>
  <c r="BS222" i="12"/>
  <c r="AM165" i="11"/>
  <c r="AM168" i="13"/>
  <c r="W165" i="11"/>
  <c r="AM110" i="12"/>
  <c r="W109" i="12"/>
  <c r="BC111" i="12"/>
  <c r="W254" i="11"/>
  <c r="BC254" i="10"/>
  <c r="AM168" i="11"/>
  <c r="AM167" i="13"/>
  <c r="AM109" i="10"/>
  <c r="W111" i="12"/>
  <c r="BC166" i="11"/>
  <c r="BS255" i="12"/>
  <c r="AM257" i="10"/>
  <c r="BC255" i="12"/>
  <c r="W255" i="13"/>
  <c r="W257" i="10"/>
  <c r="G222" i="11"/>
  <c r="AM222" i="13"/>
  <c r="AM167" i="11"/>
  <c r="W110" i="12"/>
  <c r="G111" i="11"/>
  <c r="AM102" i="12"/>
  <c r="BS254" i="12"/>
  <c r="BC222" i="11"/>
  <c r="G222" i="12"/>
  <c r="AM122" i="11"/>
  <c r="G110" i="12"/>
  <c r="G111" i="13"/>
  <c r="AM255" i="10"/>
  <c r="W257" i="13"/>
  <c r="W168" i="10"/>
  <c r="W168" i="13"/>
  <c r="G165" i="11"/>
  <c r="AM165" i="12"/>
  <c r="AM110" i="13"/>
  <c r="G89" i="11"/>
  <c r="BS256" i="12"/>
  <c r="W222" i="12"/>
  <c r="AM222" i="12"/>
  <c r="W167" i="10"/>
  <c r="BC168" i="12"/>
  <c r="AM167" i="10"/>
  <c r="W167" i="13"/>
  <c r="W111" i="10"/>
  <c r="G109" i="13"/>
  <c r="W110" i="13"/>
  <c r="AM88" i="13"/>
  <c r="W89" i="10"/>
  <c r="W89" i="11"/>
  <c r="W48" i="12"/>
  <c r="AM48" i="12"/>
  <c r="G48" i="12"/>
  <c r="AM69" i="11"/>
  <c r="BC48" i="11"/>
  <c r="W88" i="12"/>
  <c r="BC88" i="11"/>
  <c r="AM69" i="13"/>
  <c r="AM88" i="10"/>
  <c r="G69" i="12"/>
  <c r="BC90" i="10"/>
  <c r="AM90" i="13"/>
  <c r="W90" i="10"/>
  <c r="BE166" i="10"/>
  <c r="I102" i="12"/>
  <c r="BE102" i="10"/>
  <c r="BE102" i="12"/>
  <c r="Y255" i="12"/>
  <c r="AO166" i="12"/>
  <c r="Y254" i="10"/>
  <c r="BU255" i="12"/>
  <c r="BE167" i="12"/>
  <c r="BU167" i="12"/>
  <c r="I111" i="13"/>
  <c r="AO90" i="10"/>
  <c r="Y69" i="12"/>
  <c r="BE255" i="10"/>
  <c r="I255" i="11"/>
  <c r="AO255" i="10"/>
  <c r="I257" i="12"/>
  <c r="I110" i="13"/>
  <c r="AO109" i="10"/>
  <c r="Y90" i="12"/>
  <c r="I254" i="11"/>
  <c r="AO254" i="10"/>
  <c r="I254" i="12"/>
  <c r="BE122" i="12"/>
  <c r="Y122" i="10"/>
  <c r="I109" i="13"/>
  <c r="BE110" i="12"/>
  <c r="AO111" i="10"/>
  <c r="BU110" i="12"/>
  <c r="BE69" i="12"/>
  <c r="AO69" i="10"/>
  <c r="Y48" i="12"/>
  <c r="BU256" i="12"/>
  <c r="BE168" i="10"/>
  <c r="I168" i="11"/>
  <c r="AO168" i="12"/>
  <c r="I165" i="13"/>
  <c r="BU109" i="12"/>
  <c r="BU90" i="12"/>
  <c r="I69" i="12"/>
  <c r="AO255" i="12"/>
  <c r="AO167" i="12"/>
  <c r="I88" i="12"/>
  <c r="BU89" i="12"/>
  <c r="AO48" i="12"/>
  <c r="BE166" i="12"/>
  <c r="BE165" i="10"/>
  <c r="BE111" i="10"/>
  <c r="Y256" i="10"/>
  <c r="Y122" i="12"/>
  <c r="BE88" i="12"/>
  <c r="BE48" i="10"/>
  <c r="BE255" i="12"/>
  <c r="I256" i="12"/>
  <c r="Y168" i="10"/>
  <c r="I109" i="12"/>
  <c r="Y110" i="12"/>
  <c r="Q122" i="11"/>
  <c r="AO122" i="11"/>
  <c r="Q122" i="12"/>
  <c r="AW222" i="10"/>
  <c r="BG222" i="12"/>
  <c r="BM222" i="10"/>
  <c r="K256" i="12"/>
  <c r="AA256" i="12"/>
  <c r="AG256" i="12"/>
  <c r="BM256" i="12"/>
  <c r="AG255" i="10"/>
  <c r="Q255" i="13"/>
  <c r="Q255" i="11"/>
  <c r="BG255" i="10"/>
  <c r="K102" i="13"/>
  <c r="BG102" i="12"/>
  <c r="K165" i="13"/>
  <c r="AW165" i="10"/>
  <c r="Q165" i="11"/>
  <c r="Q168" i="12"/>
  <c r="BE222" i="11"/>
  <c r="Q222" i="11"/>
  <c r="BM256" i="10"/>
  <c r="AW257" i="12"/>
  <c r="BE254" i="11"/>
  <c r="AO257" i="13"/>
  <c r="AO102" i="13"/>
  <c r="AO102" i="11"/>
  <c r="Q166" i="12"/>
  <c r="Q167" i="11"/>
  <c r="AO167" i="11"/>
  <c r="AG222" i="10"/>
  <c r="BM257" i="10"/>
  <c r="Q254" i="12"/>
  <c r="AW254" i="12"/>
  <c r="K254" i="11"/>
  <c r="BG102" i="10"/>
  <c r="BM166" i="12"/>
  <c r="Q166" i="11"/>
  <c r="AW168" i="10"/>
  <c r="BW165" i="12"/>
  <c r="Q168" i="11"/>
  <c r="Q165" i="12"/>
  <c r="BG222" i="10"/>
  <c r="AO222" i="13"/>
  <c r="Q222" i="13"/>
  <c r="K256" i="13"/>
  <c r="BM254" i="10"/>
  <c r="AW255" i="12"/>
  <c r="AO255" i="13"/>
  <c r="CC255" i="12"/>
  <c r="AW254" i="10"/>
  <c r="CC102" i="12"/>
  <c r="Q102" i="13"/>
  <c r="AW102" i="10"/>
  <c r="BG166" i="12"/>
  <c r="Q109" i="11"/>
  <c r="AQ122" i="12"/>
  <c r="AG122" i="12"/>
  <c r="Q122" i="13"/>
  <c r="K122" i="11"/>
  <c r="Y122" i="13"/>
  <c r="Y122" i="11"/>
  <c r="BG122" i="10"/>
  <c r="K257" i="13"/>
  <c r="BM255" i="10"/>
  <c r="Q256" i="12"/>
  <c r="AW256" i="12"/>
  <c r="AO256" i="13"/>
  <c r="CC256" i="12"/>
  <c r="AW255" i="10"/>
  <c r="K166" i="12"/>
  <c r="BW166" i="12"/>
  <c r="BM166" i="10"/>
  <c r="BK244" i="10"/>
  <c r="AW373" i="13"/>
  <c r="AW404" i="13"/>
  <c r="AG101" i="13"/>
  <c r="AI166" i="11"/>
  <c r="AQ166" i="11"/>
  <c r="BM379" i="11"/>
  <c r="CE128" i="12"/>
  <c r="S70" i="11"/>
  <c r="AW268" i="12"/>
  <c r="AW309" i="11"/>
  <c r="S249" i="12"/>
  <c r="AI287" i="12"/>
  <c r="BM101" i="11"/>
  <c r="S13" i="12"/>
  <c r="AI158" i="12"/>
  <c r="S284" i="11"/>
  <c r="S27" i="11"/>
  <c r="S84" i="11"/>
  <c r="BM314" i="11"/>
  <c r="BM121" i="11"/>
  <c r="BM181" i="11"/>
  <c r="AG62" i="13"/>
  <c r="BO176" i="12"/>
  <c r="CE79" i="12"/>
  <c r="CE327" i="12"/>
  <c r="S163" i="11"/>
  <c r="AW206" i="11"/>
  <c r="AG55" i="11"/>
  <c r="AW80" i="11"/>
  <c r="AI215" i="12"/>
  <c r="AG114" i="11"/>
  <c r="AG264" i="11"/>
  <c r="AG227" i="11"/>
  <c r="BM30" i="11"/>
  <c r="CE159" i="12"/>
  <c r="CE187" i="12"/>
  <c r="S242" i="11"/>
  <c r="S258" i="13"/>
  <c r="Q281" i="11"/>
  <c r="AW55" i="11"/>
  <c r="AI16" i="12"/>
  <c r="S276" i="11"/>
  <c r="S439" i="11"/>
  <c r="S372" i="11"/>
  <c r="AW28" i="11"/>
  <c r="BM320" i="11"/>
  <c r="BM289" i="11"/>
  <c r="BM145" i="11"/>
  <c r="BM107" i="11"/>
  <c r="AW181" i="13"/>
  <c r="AW286" i="13"/>
  <c r="AY363" i="12"/>
  <c r="S374" i="12"/>
  <c r="S115" i="11"/>
  <c r="S25" i="13"/>
  <c r="BK342" i="10"/>
  <c r="BG102" i="11"/>
  <c r="AI102" i="11"/>
  <c r="AG22" i="13"/>
  <c r="S213" i="13"/>
  <c r="S19" i="13"/>
  <c r="S121" i="13"/>
  <c r="S31" i="13"/>
  <c r="AG157" i="13"/>
  <c r="S363" i="13"/>
  <c r="AW177" i="13"/>
  <c r="S427" i="13"/>
  <c r="AG143" i="13"/>
  <c r="S199" i="13"/>
  <c r="S116" i="13"/>
  <c r="AW107" i="13"/>
  <c r="AG179" i="13"/>
  <c r="AW261" i="13"/>
  <c r="S98" i="13"/>
  <c r="S438" i="13"/>
  <c r="BM31" i="11"/>
  <c r="AG229" i="11"/>
  <c r="AG151" i="11"/>
  <c r="AG95" i="11"/>
  <c r="AG376" i="11"/>
  <c r="AW43" i="11"/>
  <c r="AW130" i="11"/>
  <c r="S330" i="11"/>
  <c r="AA416" i="11"/>
  <c r="S171" i="11"/>
  <c r="BM239" i="11"/>
  <c r="S435" i="11"/>
  <c r="S292" i="11"/>
  <c r="S227" i="11"/>
  <c r="AW242" i="11"/>
  <c r="BM376" i="11"/>
  <c r="BM234" i="11"/>
  <c r="AW225" i="13"/>
  <c r="AU364" i="13"/>
  <c r="S301" i="11"/>
  <c r="AQ257" i="11"/>
  <c r="AA254" i="13"/>
  <c r="AA256" i="13"/>
  <c r="AI254" i="11"/>
  <c r="AI256" i="11"/>
  <c r="AW211" i="11"/>
  <c r="BM215" i="11"/>
  <c r="BM372" i="11"/>
  <c r="Q306" i="11"/>
  <c r="BK403" i="10"/>
  <c r="AU114" i="10"/>
  <c r="AG59" i="11"/>
  <c r="Q193" i="11"/>
  <c r="Q205" i="11"/>
  <c r="Q346" i="11"/>
  <c r="AI222" i="11"/>
  <c r="AY285" i="12"/>
  <c r="AI325" i="12"/>
  <c r="BO241" i="12"/>
  <c r="BO231" i="12"/>
  <c r="BO300" i="12"/>
  <c r="S91" i="11"/>
  <c r="AE39" i="10"/>
  <c r="BM131" i="11"/>
  <c r="AW216" i="13"/>
  <c r="AG70" i="11"/>
  <c r="BO407" i="12"/>
  <c r="AU281" i="13"/>
  <c r="AY386" i="12"/>
  <c r="S233" i="12"/>
  <c r="BO186" i="12"/>
  <c r="S325" i="11"/>
  <c r="S300" i="11"/>
  <c r="BO70" i="12"/>
  <c r="BO116" i="12"/>
  <c r="BO390" i="12"/>
  <c r="S103" i="11"/>
  <c r="AY346" i="12"/>
  <c r="S210" i="12"/>
  <c r="CE108" i="12"/>
  <c r="S194" i="11"/>
  <c r="AQ168" i="13"/>
  <c r="BG167" i="11"/>
  <c r="AI122" i="11"/>
  <c r="AI165" i="11"/>
  <c r="AI167" i="11"/>
  <c r="AI168" i="11"/>
  <c r="S91" i="13"/>
  <c r="S152" i="13"/>
  <c r="BO358" i="12"/>
  <c r="AG182" i="11"/>
  <c r="BK439" i="10"/>
  <c r="O246" i="11"/>
  <c r="BK428" i="10"/>
  <c r="AY323" i="12"/>
  <c r="AY396" i="12"/>
  <c r="CE286" i="12"/>
  <c r="BM176" i="12"/>
  <c r="AW232" i="12"/>
  <c r="BK390" i="12"/>
  <c r="BK203" i="12"/>
  <c r="AW421" i="11"/>
  <c r="BO313" i="12"/>
  <c r="CE359" i="12"/>
  <c r="Q145" i="12"/>
  <c r="AE250" i="12"/>
  <c r="BK304" i="11"/>
  <c r="BK173" i="11"/>
  <c r="BK186" i="11"/>
  <c r="BM335" i="11"/>
  <c r="BM32" i="11"/>
  <c r="AW20" i="11"/>
  <c r="AG180" i="11"/>
  <c r="S75" i="12"/>
  <c r="AW374" i="12"/>
  <c r="AW262" i="11"/>
  <c r="AG145" i="11"/>
  <c r="AG152" i="11"/>
  <c r="AW235" i="13"/>
  <c r="AW393" i="13"/>
  <c r="AG125" i="13"/>
  <c r="S285" i="11"/>
  <c r="S351" i="11"/>
  <c r="S144" i="13"/>
  <c r="S431" i="13"/>
  <c r="S60" i="13"/>
  <c r="S373" i="13"/>
  <c r="S353" i="13"/>
  <c r="Q140" i="11"/>
  <c r="AG291" i="11"/>
  <c r="AW34" i="13"/>
  <c r="AW363" i="13"/>
  <c r="AW279" i="13"/>
  <c r="S339" i="11"/>
  <c r="AW307" i="13"/>
  <c r="S148" i="11"/>
  <c r="S36" i="11"/>
  <c r="S115" i="13"/>
  <c r="AW40" i="11"/>
  <c r="AW214" i="13"/>
  <c r="AG286" i="13"/>
  <c r="S53" i="13"/>
  <c r="BM173" i="11"/>
  <c r="S241" i="13"/>
  <c r="S207" i="13"/>
  <c r="AW194" i="11"/>
  <c r="AW220" i="11"/>
  <c r="AG404" i="11"/>
  <c r="AW105" i="11"/>
  <c r="AG25" i="11"/>
  <c r="BM440" i="11"/>
  <c r="AG86" i="13"/>
  <c r="S77" i="11"/>
  <c r="S393" i="11"/>
  <c r="S193" i="11"/>
  <c r="AU406" i="11"/>
  <c r="AU38" i="11"/>
  <c r="Q240" i="11"/>
  <c r="S176" i="13"/>
  <c r="S80" i="12"/>
  <c r="S158" i="13"/>
  <c r="AI160" i="12"/>
  <c r="BM369" i="11"/>
  <c r="BM290" i="11"/>
  <c r="BM84" i="11"/>
  <c r="AW248" i="13"/>
  <c r="AW292" i="13"/>
  <c r="S172" i="12"/>
  <c r="S377" i="11"/>
  <c r="Q159" i="12"/>
  <c r="AG420" i="12"/>
  <c r="AE381" i="10"/>
  <c r="AE338" i="10"/>
  <c r="S128" i="12"/>
  <c r="S193" i="12"/>
  <c r="S229" i="12"/>
  <c r="BO401" i="12"/>
  <c r="S331" i="11"/>
  <c r="S25" i="11"/>
  <c r="S94" i="13"/>
  <c r="BK37" i="10"/>
  <c r="BM315" i="11"/>
  <c r="AG182" i="13"/>
  <c r="AG325" i="13"/>
  <c r="CE249" i="12"/>
  <c r="S251" i="11"/>
  <c r="AG284" i="11"/>
  <c r="BM365" i="11"/>
  <c r="BM261" i="11"/>
  <c r="AW201" i="13"/>
  <c r="AW299" i="13"/>
  <c r="AY345" i="12"/>
  <c r="S290" i="13"/>
  <c r="AI304" i="12"/>
  <c r="AI408" i="12"/>
  <c r="AG318" i="13"/>
  <c r="AI236" i="12"/>
  <c r="S159" i="11"/>
  <c r="AW81" i="13"/>
  <c r="AY186" i="12"/>
  <c r="AY440" i="12"/>
  <c r="AG251" i="11"/>
  <c r="BM404" i="11"/>
  <c r="BM87" i="11"/>
  <c r="AG180" i="13"/>
  <c r="AY377" i="12"/>
  <c r="S85" i="12"/>
  <c r="AI81" i="12"/>
  <c r="AG300" i="13"/>
  <c r="S367" i="11"/>
  <c r="S359" i="11"/>
  <c r="AG50" i="13"/>
  <c r="S390" i="11"/>
  <c r="S320" i="13"/>
  <c r="AG176" i="11"/>
  <c r="AG364" i="13"/>
  <c r="AW210" i="11"/>
  <c r="AG108" i="11"/>
  <c r="BM119" i="11"/>
  <c r="AW261" i="11"/>
  <c r="BK365" i="10"/>
  <c r="AW387" i="11"/>
  <c r="AG408" i="11"/>
  <c r="BM40" i="11"/>
  <c r="AW80" i="13"/>
  <c r="AG175" i="13"/>
  <c r="AG369" i="13"/>
  <c r="AY427" i="12"/>
  <c r="BO28" i="12"/>
  <c r="CE175" i="12"/>
  <c r="S186" i="11"/>
  <c r="S291" i="11"/>
  <c r="AW236" i="11"/>
  <c r="AW18" i="13"/>
  <c r="AW381" i="13"/>
  <c r="S41" i="13"/>
  <c r="AW294" i="11"/>
  <c r="AW340" i="11"/>
  <c r="AW419" i="11"/>
  <c r="AG181" i="11"/>
  <c r="AG274" i="11"/>
  <c r="AW175" i="13"/>
  <c r="S327" i="11"/>
  <c r="S232" i="11"/>
  <c r="AE101" i="13"/>
  <c r="O328" i="11"/>
  <c r="AW422" i="11"/>
  <c r="AW43" i="13"/>
  <c r="AG21" i="11"/>
  <c r="AW355" i="13"/>
  <c r="AG60" i="13"/>
  <c r="S139" i="11"/>
  <c r="S329" i="11"/>
  <c r="AQ109" i="11"/>
  <c r="BG111" i="11"/>
  <c r="BG109" i="11"/>
  <c r="AI109" i="11"/>
  <c r="AI110" i="11"/>
  <c r="AW121" i="11"/>
  <c r="AW138" i="11"/>
  <c r="Q153" i="11"/>
  <c r="Q17" i="11"/>
  <c r="AW359" i="11"/>
  <c r="S133" i="11"/>
  <c r="S345" i="11"/>
  <c r="AE17" i="11"/>
  <c r="BM68" i="11"/>
  <c r="S81" i="11"/>
  <c r="AW271" i="13"/>
  <c r="S37" i="11"/>
  <c r="AE235" i="11"/>
  <c r="AW158" i="13"/>
  <c r="AW147" i="11"/>
  <c r="AW22" i="11"/>
  <c r="AW75" i="11"/>
  <c r="AG56" i="11"/>
  <c r="AG357" i="11"/>
  <c r="BM355" i="11"/>
  <c r="AG331" i="13"/>
  <c r="S60" i="11"/>
  <c r="S210" i="11"/>
  <c r="Q146" i="11"/>
  <c r="BK216" i="11"/>
  <c r="BM202" i="11"/>
  <c r="S18" i="11"/>
  <c r="AW279" i="11"/>
  <c r="AW283" i="13"/>
  <c r="AG163" i="13"/>
  <c r="AG324" i="13"/>
  <c r="S277" i="11"/>
  <c r="S228" i="13"/>
  <c r="S180" i="13"/>
  <c r="S146" i="13"/>
  <c r="S285" i="13"/>
  <c r="S386" i="13"/>
  <c r="AW51" i="11"/>
  <c r="AW107" i="11"/>
  <c r="AW371" i="11"/>
  <c r="BM383" i="11"/>
  <c r="BM344" i="11"/>
  <c r="BM235" i="11"/>
  <c r="BM190" i="11"/>
  <c r="BM42" i="11"/>
  <c r="BM41" i="11"/>
  <c r="AW49" i="13"/>
  <c r="O320" i="11"/>
  <c r="AW158" i="11"/>
  <c r="AW21" i="11"/>
  <c r="AW100" i="11"/>
  <c r="AW281" i="11"/>
  <c r="AW325" i="11"/>
  <c r="AW395" i="11"/>
  <c r="AG45" i="11"/>
  <c r="AG221" i="11"/>
  <c r="AG361" i="11"/>
  <c r="AG230" i="11"/>
  <c r="AG366" i="11"/>
  <c r="AG431" i="11"/>
  <c r="BM420" i="11"/>
  <c r="BM431" i="11"/>
  <c r="BM274" i="11"/>
  <c r="BM361" i="11"/>
  <c r="BM193" i="11"/>
  <c r="BM65" i="11"/>
  <c r="BM251" i="11"/>
  <c r="BM129" i="11"/>
  <c r="BM72" i="11"/>
  <c r="AW251" i="13"/>
  <c r="AW92" i="13"/>
  <c r="AW392" i="13"/>
  <c r="AW58" i="13"/>
  <c r="AG44" i="13"/>
  <c r="AG98" i="13"/>
  <c r="AG219" i="13"/>
  <c r="AY359" i="12"/>
  <c r="S135" i="12"/>
  <c r="S182" i="12"/>
  <c r="AI331" i="12"/>
  <c r="BO210" i="12"/>
  <c r="BO384" i="12"/>
  <c r="CE155" i="12"/>
  <c r="CE37" i="12"/>
  <c r="CE226" i="12"/>
  <c r="S338" i="11"/>
  <c r="S427" i="11"/>
  <c r="S384" i="11"/>
  <c r="S211" i="13"/>
  <c r="S388" i="13"/>
  <c r="S105" i="13"/>
  <c r="S317" i="13"/>
  <c r="S407" i="13"/>
  <c r="AW31" i="11"/>
  <c r="AW428" i="11"/>
  <c r="AG160" i="11"/>
  <c r="BM427" i="11"/>
  <c r="BM44" i="11"/>
  <c r="BM154" i="11"/>
  <c r="AW137" i="13"/>
  <c r="AW127" i="13"/>
  <c r="AG87" i="13"/>
  <c r="AI201" i="12"/>
  <c r="S183" i="11"/>
  <c r="S65" i="11"/>
  <c r="S36" i="13"/>
  <c r="S82" i="13"/>
  <c r="AG26" i="12"/>
  <c r="AW275" i="12"/>
  <c r="Q271" i="11"/>
  <c r="Q299" i="11"/>
  <c r="Q184" i="11"/>
  <c r="Q303" i="11"/>
  <c r="AG135" i="13"/>
  <c r="AG264" i="13"/>
  <c r="AI218" i="12"/>
  <c r="S23" i="11"/>
  <c r="S420" i="11"/>
  <c r="S22" i="11"/>
  <c r="AW129" i="11"/>
  <c r="AW398" i="11"/>
  <c r="AG68" i="11"/>
  <c r="AG203" i="11"/>
  <c r="BM395" i="11"/>
  <c r="BM275" i="11"/>
  <c r="BM284" i="11"/>
  <c r="AG77" i="13"/>
  <c r="AG230" i="13"/>
  <c r="AY309" i="12"/>
  <c r="AI262" i="12"/>
  <c r="AI405" i="12"/>
  <c r="S116" i="11"/>
  <c r="S97" i="11"/>
  <c r="S143" i="11"/>
  <c r="S114" i="13"/>
  <c r="S306" i="13"/>
  <c r="S16" i="13"/>
  <c r="BM358" i="12"/>
  <c r="Q149" i="12"/>
  <c r="CC177" i="12"/>
  <c r="Q144" i="11"/>
  <c r="S269" i="13"/>
  <c r="AU389" i="13"/>
  <c r="CC29" i="12"/>
  <c r="AW60" i="12"/>
  <c r="Q203" i="11"/>
  <c r="Q309" i="11"/>
  <c r="AG133" i="13"/>
  <c r="S289" i="12"/>
  <c r="BO220" i="12"/>
  <c r="S309" i="11"/>
  <c r="S352" i="11"/>
  <c r="S236" i="11"/>
  <c r="S396" i="11"/>
  <c r="S112" i="13"/>
  <c r="AG99" i="11"/>
  <c r="BM381" i="11"/>
  <c r="AW82" i="13"/>
  <c r="BM63" i="11"/>
  <c r="BO171" i="12"/>
  <c r="CE84" i="12"/>
  <c r="S80" i="11"/>
  <c r="S247" i="13"/>
  <c r="AW124" i="11"/>
  <c r="AW241" i="11"/>
  <c r="AG94" i="11"/>
  <c r="BM390" i="11"/>
  <c r="AW210" i="13"/>
  <c r="AW135" i="13"/>
  <c r="AG49" i="13"/>
  <c r="BO178" i="12"/>
  <c r="BO380" i="12"/>
  <c r="CE347" i="12"/>
  <c r="S30" i="11"/>
  <c r="S154" i="13"/>
  <c r="BK199" i="10"/>
  <c r="BM392" i="11"/>
  <c r="AW305" i="13"/>
  <c r="AG378" i="13"/>
  <c r="S207" i="11"/>
  <c r="AG205" i="13"/>
  <c r="AG338" i="13"/>
  <c r="S389" i="11"/>
  <c r="AW403" i="11"/>
  <c r="AG250" i="11"/>
  <c r="BM100" i="11"/>
  <c r="BM180" i="11"/>
  <c r="AW33" i="13"/>
  <c r="AW320" i="13"/>
  <c r="AW190" i="13"/>
  <c r="AG107" i="13"/>
  <c r="AG199" i="13"/>
  <c r="BM39" i="11"/>
  <c r="AI239" i="12"/>
  <c r="CE115" i="12"/>
  <c r="AW437" i="11"/>
  <c r="BM405" i="11"/>
  <c r="BM24" i="11"/>
  <c r="BM36" i="11"/>
  <c r="AW240" i="13"/>
  <c r="AW318" i="13"/>
  <c r="AW336" i="13"/>
  <c r="AG218" i="13"/>
  <c r="BO16" i="12"/>
  <c r="BO395" i="12"/>
  <c r="S41" i="11"/>
  <c r="AQ90" i="13"/>
  <c r="AI88" i="11"/>
  <c r="AI89" i="11"/>
  <c r="AI90" i="11"/>
  <c r="BM128" i="11"/>
  <c r="BM203" i="11"/>
  <c r="AW86" i="11"/>
  <c r="AW169" i="11"/>
  <c r="AW369" i="11"/>
  <c r="AW362" i="11"/>
  <c r="AG206" i="11"/>
  <c r="AG64" i="11"/>
  <c r="AG421" i="11"/>
  <c r="BM410" i="11"/>
  <c r="AW21" i="13"/>
  <c r="AW312" i="13"/>
  <c r="AW212" i="13"/>
  <c r="AG170" i="13"/>
  <c r="AG31" i="13"/>
  <c r="AI237" i="12"/>
  <c r="BM238" i="12"/>
  <c r="AU368" i="11"/>
  <c r="AW71" i="12"/>
  <c r="BK335" i="11"/>
  <c r="O442" i="12"/>
  <c r="BM224" i="11"/>
  <c r="AG244" i="11"/>
  <c r="AW77" i="11"/>
  <c r="AW358" i="11"/>
  <c r="AG423" i="11"/>
  <c r="BM322" i="11"/>
  <c r="AW278" i="13"/>
  <c r="AW335" i="13"/>
  <c r="AG129" i="13"/>
  <c r="S226" i="11"/>
  <c r="AW333" i="11"/>
  <c r="AW302" i="11"/>
  <c r="AG298" i="11"/>
  <c r="AG371" i="11"/>
  <c r="BM311" i="11"/>
  <c r="BM304" i="11"/>
  <c r="AW364" i="11"/>
  <c r="S176" i="11"/>
  <c r="S296" i="11"/>
  <c r="AW47" i="11"/>
  <c r="BM367" i="11"/>
  <c r="BM433" i="11"/>
  <c r="BM305" i="11"/>
  <c r="AI291" i="12"/>
  <c r="CE35" i="12"/>
  <c r="S175" i="11"/>
  <c r="AW341" i="12"/>
  <c r="AG364" i="12"/>
  <c r="AG36" i="12"/>
  <c r="CC64" i="12"/>
  <c r="Q98" i="12"/>
  <c r="Q210" i="11"/>
  <c r="O243" i="12"/>
  <c r="CA39" i="12"/>
  <c r="AY271" i="12"/>
  <c r="BO378" i="12"/>
  <c r="BO394" i="12"/>
  <c r="BO235" i="12"/>
  <c r="CE344" i="12"/>
  <c r="CE129" i="12"/>
  <c r="CE300" i="12"/>
  <c r="AI124" i="12"/>
  <c r="AI393" i="12"/>
  <c r="CE204" i="12"/>
  <c r="CE104" i="12"/>
  <c r="CE382" i="12"/>
  <c r="AW68" i="12"/>
  <c r="BM163" i="12"/>
  <c r="CC322" i="12"/>
  <c r="AG407" i="12"/>
  <c r="BM365" i="12"/>
  <c r="BM57" i="12"/>
  <c r="AW39" i="12"/>
  <c r="BK365" i="12"/>
  <c r="AG346" i="12"/>
  <c r="AY146" i="12"/>
  <c r="AY150" i="12"/>
  <c r="S359" i="12"/>
  <c r="BO249" i="12"/>
  <c r="BO212" i="12"/>
  <c r="Q442" i="12"/>
  <c r="AY390" i="12"/>
  <c r="AI346" i="12"/>
  <c r="AY262" i="12"/>
  <c r="AI19" i="12"/>
  <c r="AI431" i="12"/>
  <c r="BO91" i="12"/>
  <c r="BO99" i="12"/>
  <c r="CE87" i="12"/>
  <c r="CE184" i="12"/>
  <c r="CE341" i="12"/>
  <c r="AY244" i="12"/>
  <c r="BO352" i="12"/>
  <c r="CE245" i="12"/>
  <c r="AY284" i="12"/>
  <c r="BO192" i="12"/>
  <c r="AY123" i="12"/>
  <c r="AY221" i="12"/>
  <c r="AY294" i="12"/>
  <c r="AY322" i="12"/>
  <c r="AY421" i="12"/>
  <c r="S22" i="12"/>
  <c r="S96" i="12"/>
  <c r="S231" i="12"/>
  <c r="S260" i="12"/>
  <c r="AI67" i="12"/>
  <c r="AI183" i="12"/>
  <c r="AI56" i="12"/>
  <c r="AI297" i="12"/>
  <c r="AI295" i="12"/>
  <c r="AI406" i="12"/>
  <c r="AI404" i="12"/>
  <c r="AI432" i="12"/>
  <c r="BO156" i="12"/>
  <c r="CC119" i="12"/>
  <c r="AG262" i="12"/>
  <c r="BM206" i="12"/>
  <c r="AY56" i="12"/>
  <c r="AY232" i="12"/>
  <c r="AY242" i="12"/>
  <c r="S123" i="12"/>
  <c r="S209" i="12"/>
  <c r="BO62" i="12"/>
  <c r="BO202" i="12"/>
  <c r="AY423" i="12"/>
  <c r="S11" i="12"/>
  <c r="S307" i="12"/>
  <c r="AI54" i="12"/>
  <c r="AI387" i="12"/>
  <c r="AI337" i="12"/>
  <c r="BO348" i="12"/>
  <c r="CE361" i="12"/>
  <c r="CE391" i="12"/>
  <c r="CE307" i="12"/>
  <c r="AG116" i="12"/>
  <c r="BM124" i="12"/>
  <c r="Q32" i="12"/>
  <c r="CC282" i="12"/>
  <c r="AW40" i="12"/>
  <c r="AG129" i="12"/>
  <c r="CC422" i="12"/>
  <c r="AG250" i="12"/>
  <c r="CC289" i="12"/>
  <c r="CC50" i="12"/>
  <c r="AG199" i="12"/>
  <c r="BM164" i="12"/>
  <c r="BM162" i="12"/>
  <c r="Q336" i="12"/>
  <c r="CC46" i="12"/>
  <c r="BK315" i="12"/>
  <c r="CA391" i="12"/>
  <c r="O125" i="12"/>
  <c r="CA393" i="12"/>
  <c r="CE252" i="12"/>
  <c r="CE234" i="12"/>
  <c r="CE202" i="12"/>
  <c r="AW275" i="13"/>
  <c r="AW395" i="13"/>
  <c r="AG61" i="13"/>
  <c r="AG136" i="13"/>
  <c r="S340" i="13"/>
  <c r="AG288" i="13"/>
  <c r="S106" i="13"/>
  <c r="S324" i="13"/>
  <c r="AW202" i="13"/>
  <c r="S150" i="13"/>
  <c r="S334" i="13"/>
  <c r="S378" i="13"/>
  <c r="AE147" i="13"/>
  <c r="S341" i="13"/>
  <c r="S394" i="13"/>
  <c r="AW213" i="13"/>
  <c r="AG160" i="13"/>
  <c r="AG244" i="13"/>
  <c r="AG114" i="13"/>
  <c r="AG156" i="13"/>
  <c r="AG340" i="13"/>
  <c r="S201" i="13"/>
  <c r="S281" i="13"/>
  <c r="S360" i="13"/>
  <c r="S219" i="13"/>
  <c r="S220" i="13"/>
  <c r="AU275" i="13"/>
  <c r="AE273" i="13"/>
  <c r="AW101" i="13"/>
  <c r="AW61" i="13"/>
  <c r="AW339" i="13"/>
  <c r="S145" i="13"/>
  <c r="S186" i="13"/>
  <c r="AW79" i="13"/>
  <c r="AW351" i="13"/>
  <c r="AG271" i="13"/>
  <c r="AG261" i="13"/>
  <c r="S215" i="13"/>
  <c r="S359" i="13"/>
  <c r="S342" i="13"/>
  <c r="AW115" i="13"/>
  <c r="AW289" i="13"/>
  <c r="AG34" i="13"/>
  <c r="AG213" i="13"/>
  <c r="S85" i="13"/>
  <c r="AW149" i="13"/>
  <c r="AW112" i="13"/>
  <c r="AW379" i="13"/>
  <c r="AW162" i="13"/>
  <c r="AW108" i="13"/>
  <c r="AW187" i="13"/>
  <c r="AG74" i="13"/>
  <c r="AG225" i="13"/>
  <c r="S26" i="13"/>
  <c r="S160" i="13"/>
  <c r="S408" i="13"/>
  <c r="S354" i="13"/>
  <c r="S423" i="13"/>
  <c r="AW172" i="13"/>
  <c r="AW291" i="13"/>
  <c r="AG55" i="13"/>
  <c r="AG355" i="13"/>
  <c r="S333" i="13"/>
  <c r="AG23" i="13"/>
  <c r="AG162" i="13"/>
  <c r="AG253" i="13"/>
  <c r="S49" i="13"/>
  <c r="AQ69" i="13"/>
  <c r="AA69" i="13"/>
  <c r="AG140" i="13"/>
  <c r="AG428" i="13"/>
  <c r="AW420" i="13"/>
  <c r="AE82" i="13"/>
  <c r="AW196" i="11"/>
  <c r="AG347" i="11"/>
  <c r="BM387" i="11"/>
  <c r="BM33" i="11"/>
  <c r="BM140" i="11"/>
  <c r="BM241" i="11"/>
  <c r="S152" i="11"/>
  <c r="BK55" i="11"/>
  <c r="S343" i="11"/>
  <c r="AG240" i="11"/>
  <c r="BM17" i="11"/>
  <c r="S267" i="11"/>
  <c r="BM389" i="11"/>
  <c r="BM149" i="11"/>
  <c r="S263" i="11"/>
  <c r="S45" i="11"/>
  <c r="AG252" i="11"/>
  <c r="BM421" i="11"/>
  <c r="S322" i="11"/>
  <c r="S323" i="11"/>
  <c r="Q301" i="11"/>
  <c r="Q442" i="11"/>
  <c r="Q267" i="11"/>
  <c r="AW202" i="11"/>
  <c r="AW334" i="11"/>
  <c r="AG324" i="11"/>
  <c r="BM185" i="11"/>
  <c r="BM62" i="11"/>
  <c r="BM66" i="11"/>
  <c r="S68" i="11"/>
  <c r="S318" i="11"/>
  <c r="Q342" i="11"/>
  <c r="AG127" i="11"/>
  <c r="BM59" i="11"/>
  <c r="Q180" i="11"/>
  <c r="S178" i="11"/>
  <c r="BM75" i="11"/>
  <c r="BM133" i="11"/>
  <c r="BM169" i="11"/>
  <c r="BM132" i="11"/>
  <c r="O208" i="11"/>
  <c r="BK59" i="11"/>
  <c r="BK373" i="11"/>
  <c r="O350" i="11"/>
  <c r="S16" i="11"/>
  <c r="S278" i="11"/>
  <c r="AE141" i="11"/>
  <c r="BK133" i="11"/>
  <c r="BK387" i="11"/>
  <c r="BK17" i="11"/>
  <c r="Q272" i="11"/>
  <c r="O342" i="11"/>
  <c r="O267" i="11"/>
  <c r="O369" i="11"/>
  <c r="O442" i="11"/>
  <c r="S349" i="11"/>
  <c r="S12" i="11"/>
  <c r="Q68" i="11"/>
  <c r="Q369" i="11"/>
  <c r="AI69" i="11"/>
  <c r="S127" i="11"/>
  <c r="S120" i="11"/>
  <c r="S106" i="11"/>
  <c r="BM299" i="11"/>
  <c r="S204" i="11"/>
  <c r="S215" i="11"/>
  <c r="BM270" i="11"/>
  <c r="AW273" i="11"/>
  <c r="BM281" i="11"/>
  <c r="S434" i="11"/>
  <c r="S172" i="11"/>
  <c r="BM388" i="11"/>
  <c r="BM38" i="11"/>
  <c r="AW390" i="11"/>
  <c r="Q174" i="11"/>
  <c r="AE231" i="13"/>
  <c r="CA84" i="12"/>
  <c r="AW79" i="11"/>
  <c r="AW221" i="11"/>
  <c r="AW288" i="11"/>
  <c r="AW380" i="11"/>
  <c r="AG41" i="11"/>
  <c r="AG275" i="11"/>
  <c r="AG391" i="11"/>
  <c r="BM163" i="11"/>
  <c r="BM205" i="11"/>
  <c r="AG241" i="13"/>
  <c r="AY52" i="12"/>
  <c r="S54" i="13"/>
  <c r="AW155" i="11"/>
  <c r="AG352" i="11"/>
  <c r="BM273" i="11"/>
  <c r="BM208" i="11"/>
  <c r="BO193" i="12"/>
  <c r="AE70" i="11"/>
  <c r="AW117" i="12"/>
  <c r="AE365" i="12"/>
  <c r="O262" i="11"/>
  <c r="AW386" i="11"/>
  <c r="AG28" i="11"/>
  <c r="AG267" i="13"/>
  <c r="BK72" i="11"/>
  <c r="AG368" i="11"/>
  <c r="S235" i="12"/>
  <c r="AI235" i="12"/>
  <c r="BO278" i="12"/>
  <c r="CE181" i="12"/>
  <c r="S374" i="11"/>
  <c r="S38" i="13"/>
  <c r="S273" i="13"/>
  <c r="CC288" i="12"/>
  <c r="AW120" i="11"/>
  <c r="AW368" i="11"/>
  <c r="AG71" i="11"/>
  <c r="S337" i="12"/>
  <c r="AI358" i="12"/>
  <c r="CE253" i="12"/>
  <c r="S266" i="11"/>
  <c r="CC116" i="12"/>
  <c r="Q371" i="11"/>
  <c r="AI48" i="11"/>
  <c r="AU113" i="11"/>
  <c r="AU253" i="11"/>
  <c r="AU292" i="13"/>
  <c r="AE247" i="13"/>
  <c r="AE136" i="13"/>
  <c r="CA95" i="12"/>
  <c r="O294" i="11"/>
  <c r="Q237" i="12"/>
  <c r="Q349" i="12"/>
  <c r="BM407" i="12"/>
  <c r="AE54" i="13"/>
  <c r="AU306" i="12"/>
  <c r="AU100" i="13"/>
  <c r="AE70" i="13"/>
  <c r="Q436" i="11"/>
  <c r="AG373" i="13"/>
  <c r="S419" i="11"/>
  <c r="AG392" i="11"/>
  <c r="AW60" i="13"/>
  <c r="AG236" i="13"/>
  <c r="AW134" i="13"/>
  <c r="BM85" i="11"/>
  <c r="S159" i="12"/>
  <c r="S354" i="11"/>
  <c r="S188" i="11"/>
  <c r="S96" i="11"/>
  <c r="S226" i="13"/>
  <c r="S323" i="13"/>
  <c r="S322" i="13"/>
  <c r="S42" i="12"/>
  <c r="S398" i="12"/>
  <c r="AG247" i="13"/>
  <c r="S52" i="11"/>
  <c r="S373" i="12"/>
  <c r="AI113" i="12"/>
  <c r="BO422" i="12"/>
  <c r="AE367" i="10"/>
  <c r="BK158" i="10"/>
  <c r="AG346" i="13"/>
  <c r="AG78" i="11"/>
  <c r="BM391" i="11"/>
  <c r="BM399" i="11"/>
  <c r="BM232" i="11"/>
  <c r="AW126" i="13"/>
  <c r="AG67" i="13"/>
  <c r="AG246" i="13"/>
  <c r="AY100" i="12"/>
  <c r="AY236" i="12"/>
  <c r="AY395" i="12"/>
  <c r="S53" i="12"/>
  <c r="S317" i="12"/>
  <c r="AI238" i="12"/>
  <c r="BO159" i="12"/>
  <c r="BO75" i="12"/>
  <c r="BO246" i="12"/>
  <c r="BO317" i="12"/>
  <c r="S164" i="11"/>
  <c r="S206" i="11"/>
  <c r="S128" i="11"/>
  <c r="S319" i="11"/>
  <c r="S288" i="11"/>
  <c r="S33" i="11"/>
  <c r="S218" i="13"/>
  <c r="S428" i="13"/>
  <c r="S225" i="13"/>
  <c r="S308" i="13"/>
  <c r="S81" i="13"/>
  <c r="CE348" i="12"/>
  <c r="CE121" i="12"/>
  <c r="CE427" i="12"/>
  <c r="S151" i="11"/>
  <c r="S141" i="11"/>
  <c r="S382" i="11"/>
  <c r="S314" i="11"/>
  <c r="S223" i="11"/>
  <c r="S46" i="13"/>
  <c r="S377" i="13"/>
  <c r="S245" i="13"/>
  <c r="BK177" i="10"/>
  <c r="AY220" i="12"/>
  <c r="BO236" i="12"/>
  <c r="CE334" i="12"/>
  <c r="S147" i="11"/>
  <c r="S112" i="11"/>
  <c r="AW423" i="11"/>
  <c r="AW50" i="13"/>
  <c r="AG290" i="13"/>
  <c r="AY55" i="12"/>
  <c r="AY135" i="12"/>
  <c r="AY227" i="12"/>
  <c r="AY246" i="12"/>
  <c r="AY439" i="12"/>
  <c r="BO13" i="12"/>
  <c r="BO105" i="12"/>
  <c r="S72" i="11"/>
  <c r="S177" i="13"/>
  <c r="S314" i="13"/>
  <c r="Q186" i="11"/>
  <c r="Q138" i="11"/>
  <c r="AW226" i="11"/>
  <c r="AG195" i="11"/>
  <c r="AW427" i="13"/>
  <c r="AG49" i="11"/>
  <c r="AG242" i="11"/>
  <c r="AW25" i="13"/>
  <c r="AW303" i="13"/>
  <c r="AG194" i="13"/>
  <c r="AG437" i="13"/>
  <c r="S196" i="12"/>
  <c r="S220" i="12"/>
  <c r="S335" i="12"/>
  <c r="AW33" i="11"/>
  <c r="AW308" i="11"/>
  <c r="AG200" i="11"/>
  <c r="BM362" i="11"/>
  <c r="BM219" i="11"/>
  <c r="BM114" i="11"/>
  <c r="BM49" i="11"/>
  <c r="AW311" i="13"/>
  <c r="AW296" i="13"/>
  <c r="AW206" i="13"/>
  <c r="AG41" i="13"/>
  <c r="AG221" i="13"/>
  <c r="AG284" i="13"/>
  <c r="AY389" i="12"/>
  <c r="S300" i="12"/>
  <c r="S87" i="12"/>
  <c r="S348" i="12"/>
  <c r="AI194" i="12"/>
  <c r="CE96" i="12"/>
  <c r="CE65" i="12"/>
  <c r="CE371" i="12"/>
  <c r="S177" i="11"/>
  <c r="S247" i="11"/>
  <c r="S123" i="11"/>
  <c r="S198" i="11"/>
  <c r="S376" i="13"/>
  <c r="S27" i="13"/>
  <c r="S208" i="13"/>
  <c r="S352" i="13"/>
  <c r="S316" i="13"/>
  <c r="S348" i="13"/>
  <c r="S275" i="13"/>
  <c r="AW278" i="11"/>
  <c r="AW218" i="13"/>
  <c r="AG209" i="13"/>
  <c r="AG320" i="13"/>
  <c r="S355" i="12"/>
  <c r="S148" i="13"/>
  <c r="BO179" i="12"/>
  <c r="CE321" i="12"/>
  <c r="S73" i="11"/>
  <c r="S421" i="11"/>
  <c r="S146" i="11"/>
  <c r="S404" i="11"/>
  <c r="S237" i="11"/>
  <c r="S253" i="11"/>
  <c r="S408" i="11"/>
  <c r="S132" i="11"/>
  <c r="S199" i="11"/>
  <c r="S136" i="11"/>
  <c r="S252" i="13"/>
  <c r="S442" i="13"/>
  <c r="S268" i="13"/>
  <c r="S216" i="13"/>
  <c r="S315" i="13"/>
  <c r="S100" i="13"/>
  <c r="S435" i="13"/>
  <c r="S68" i="13"/>
  <c r="AU86" i="11"/>
  <c r="AU380" i="11"/>
  <c r="BM42" i="12"/>
  <c r="Q283" i="12"/>
  <c r="AG331" i="12"/>
  <c r="BM66" i="12"/>
  <c r="Q354" i="12"/>
  <c r="AG390" i="12"/>
  <c r="AW294" i="12"/>
  <c r="AW141" i="12"/>
  <c r="BM65" i="12"/>
  <c r="Q407" i="11"/>
  <c r="Q248" i="11"/>
  <c r="Q362" i="11"/>
  <c r="AU134" i="13"/>
  <c r="Q269" i="11"/>
  <c r="AU28" i="12"/>
  <c r="Q134" i="11"/>
  <c r="Q336" i="11"/>
  <c r="AU325" i="12"/>
  <c r="Q228" i="11"/>
  <c r="O61" i="11"/>
  <c r="O326" i="11"/>
  <c r="CC429" i="12"/>
  <c r="AW100" i="12"/>
  <c r="AG265" i="12"/>
  <c r="CC161" i="12"/>
  <c r="AW44" i="12"/>
  <c r="Q329" i="12"/>
  <c r="Q114" i="11"/>
  <c r="O317" i="12"/>
  <c r="O203" i="11"/>
  <c r="O316" i="11"/>
  <c r="AU325" i="11"/>
  <c r="AG84" i="12"/>
  <c r="Q22" i="12"/>
  <c r="AW95" i="12"/>
  <c r="Q316" i="11"/>
  <c r="Q70" i="11"/>
  <c r="AE288" i="13"/>
  <c r="Q163" i="11"/>
  <c r="AU342" i="12"/>
  <c r="AU427" i="13"/>
  <c r="O64" i="11"/>
  <c r="AG317" i="12"/>
  <c r="AG335" i="12"/>
  <c r="AG211" i="12"/>
  <c r="AG323" i="12"/>
  <c r="Q287" i="11"/>
  <c r="Q63" i="11"/>
  <c r="Q112" i="11"/>
  <c r="Q314" i="11"/>
  <c r="AU324" i="13"/>
  <c r="BK53" i="12"/>
  <c r="AI335" i="12"/>
  <c r="BO107" i="12"/>
  <c r="BO22" i="12"/>
  <c r="CE18" i="12"/>
  <c r="CE369" i="12"/>
  <c r="S287" i="11"/>
  <c r="S281" i="11"/>
  <c r="S64" i="11"/>
  <c r="S97" i="13"/>
  <c r="S338" i="13"/>
  <c r="S311" i="13"/>
  <c r="S389" i="13"/>
  <c r="S250" i="13"/>
  <c r="S395" i="13"/>
  <c r="S189" i="13"/>
  <c r="BM209" i="12"/>
  <c r="AE49" i="11"/>
  <c r="Q193" i="12"/>
  <c r="BK103" i="11"/>
  <c r="BK134" i="11"/>
  <c r="BK24" i="11"/>
  <c r="AU367" i="12"/>
  <c r="O331" i="11"/>
  <c r="AW35" i="11"/>
  <c r="AE21" i="11"/>
  <c r="AW367" i="12"/>
  <c r="AG238" i="12"/>
  <c r="AG215" i="12"/>
  <c r="AE236" i="13"/>
  <c r="AE269" i="13"/>
  <c r="AE355" i="13"/>
  <c r="BK232" i="11"/>
  <c r="AE253" i="13"/>
  <c r="CA431" i="12"/>
  <c r="CA175" i="12"/>
  <c r="O288" i="11"/>
  <c r="AW361" i="11"/>
  <c r="AG43" i="11"/>
  <c r="AG191" i="11"/>
  <c r="AG277" i="11"/>
  <c r="BM439" i="11"/>
  <c r="AU47" i="11"/>
  <c r="Q427" i="11"/>
  <c r="AG208" i="11"/>
  <c r="AU343" i="11"/>
  <c r="AU66" i="11"/>
  <c r="AE274" i="11"/>
  <c r="AE392" i="11"/>
  <c r="AU312" i="11"/>
  <c r="AW55" i="12"/>
  <c r="AW296" i="12"/>
  <c r="AW91" i="12"/>
  <c r="CC384" i="12"/>
  <c r="CC155" i="12"/>
  <c r="BK98" i="12"/>
  <c r="AU339" i="13"/>
  <c r="BK127" i="11"/>
  <c r="AE162" i="13"/>
  <c r="AU267" i="12"/>
  <c r="AE267" i="13"/>
  <c r="AU379" i="13"/>
  <c r="O220" i="11"/>
  <c r="O186" i="11"/>
  <c r="AE326" i="11"/>
  <c r="AE383" i="11"/>
  <c r="AE434" i="11"/>
  <c r="AE371" i="11"/>
  <c r="BM131" i="12"/>
  <c r="Q179" i="12"/>
  <c r="BK390" i="11"/>
  <c r="AE203" i="12"/>
  <c r="AU61" i="13"/>
  <c r="AE31" i="12"/>
  <c r="BK439" i="11"/>
  <c r="AU398" i="11"/>
  <c r="AU437" i="11"/>
  <c r="AE160" i="11"/>
  <c r="Q353" i="12"/>
  <c r="Q229" i="12"/>
  <c r="AE335" i="12"/>
  <c r="AE61" i="13"/>
  <c r="CA423" i="12"/>
  <c r="AU422" i="11"/>
  <c r="AE187" i="11"/>
  <c r="AE420" i="11"/>
  <c r="CC213" i="12"/>
  <c r="BM70" i="12"/>
  <c r="AW245" i="12"/>
  <c r="BK306" i="11"/>
  <c r="Q368" i="11"/>
  <c r="AE17" i="13"/>
  <c r="BK219" i="12"/>
  <c r="AE130" i="13"/>
  <c r="BK315" i="11"/>
  <c r="Q80" i="11"/>
  <c r="AU79" i="13"/>
  <c r="AU193" i="13"/>
  <c r="CA355" i="12"/>
  <c r="O339" i="11"/>
  <c r="AG63" i="11"/>
  <c r="AG354" i="11"/>
  <c r="AG434" i="11"/>
  <c r="AG289" i="13"/>
  <c r="BO219" i="12"/>
  <c r="CC250" i="12"/>
  <c r="BM145" i="12"/>
  <c r="O121" i="12"/>
  <c r="AE151" i="11"/>
  <c r="AG68" i="12"/>
  <c r="Q325" i="11"/>
  <c r="AU150" i="12"/>
  <c r="BK331" i="11"/>
  <c r="AE261" i="13"/>
  <c r="AG144" i="11"/>
  <c r="AW294" i="10"/>
  <c r="AW382" i="11"/>
  <c r="AG126" i="11"/>
  <c r="AG436" i="11"/>
  <c r="Q182" i="12"/>
  <c r="CC423" i="12"/>
  <c r="BK131" i="11"/>
  <c r="Q129" i="11"/>
  <c r="AG323" i="10"/>
  <c r="AW219" i="11"/>
  <c r="AG280" i="11"/>
  <c r="BM150" i="11"/>
  <c r="AW116" i="13"/>
  <c r="AU332" i="11"/>
  <c r="Q220" i="12"/>
  <c r="CC38" i="12"/>
  <c r="AG63" i="12"/>
  <c r="BM45" i="12"/>
  <c r="BM137" i="12"/>
  <c r="AG275" i="12"/>
  <c r="AW267" i="12"/>
  <c r="Q22" i="11"/>
  <c r="BK284" i="11"/>
  <c r="BK121" i="11"/>
  <c r="Q141" i="11"/>
  <c r="Q421" i="11"/>
  <c r="BK289" i="11"/>
  <c r="AE41" i="13"/>
  <c r="BK229" i="11"/>
  <c r="Q107" i="11"/>
  <c r="AU279" i="12"/>
  <c r="CA250" i="12"/>
  <c r="O223" i="11"/>
  <c r="O242" i="11"/>
  <c r="AW345" i="12"/>
  <c r="AG145" i="12"/>
  <c r="BK85" i="11"/>
  <c r="BK294" i="12"/>
  <c r="CA33" i="12"/>
  <c r="O286" i="11"/>
  <c r="O141" i="11"/>
  <c r="O419" i="11"/>
  <c r="Q177" i="12"/>
  <c r="AW142" i="12"/>
  <c r="CC236" i="12"/>
  <c r="BK348" i="11"/>
  <c r="BK253" i="12"/>
  <c r="AU124" i="13"/>
  <c r="AU350" i="13"/>
  <c r="AW141" i="11"/>
  <c r="AW401" i="11"/>
  <c r="AG320" i="11"/>
  <c r="BM26" i="11"/>
  <c r="AG85" i="13"/>
  <c r="AG142" i="13"/>
  <c r="AY337" i="12"/>
  <c r="AI317" i="12"/>
  <c r="CC277" i="12"/>
  <c r="BO181" i="12"/>
  <c r="CE158" i="12"/>
  <c r="AW175" i="11"/>
  <c r="AW174" i="11"/>
  <c r="AG79" i="11"/>
  <c r="AG98" i="11"/>
  <c r="BM240" i="11"/>
  <c r="AW130" i="13"/>
  <c r="AW377" i="13"/>
  <c r="AW265" i="13"/>
  <c r="AG150" i="13"/>
  <c r="AG189" i="13"/>
  <c r="AE140" i="11"/>
  <c r="AE390" i="12"/>
  <c r="AU242" i="13"/>
  <c r="AE217" i="13"/>
  <c r="BK140" i="12"/>
  <c r="BK207" i="11"/>
  <c r="BK118" i="11"/>
  <c r="AE313" i="13"/>
  <c r="O345" i="12"/>
  <c r="O303" i="11"/>
  <c r="O251" i="11"/>
  <c r="O232" i="11"/>
  <c r="Q118" i="12"/>
  <c r="Q298" i="11"/>
  <c r="O346" i="11"/>
  <c r="AU163" i="11"/>
  <c r="AU369" i="11"/>
  <c r="CC194" i="12"/>
  <c r="Q162" i="11"/>
  <c r="AG39" i="11"/>
  <c r="AG288" i="11"/>
  <c r="BM293" i="11"/>
  <c r="BM139" i="11"/>
  <c r="AW51" i="13"/>
  <c r="AW205" i="13"/>
  <c r="AW163" i="13"/>
  <c r="AW432" i="13"/>
  <c r="AG120" i="13"/>
  <c r="AG51" i="13"/>
  <c r="AG360" i="13"/>
  <c r="AG251" i="13"/>
  <c r="AY407" i="12"/>
  <c r="S160" i="12"/>
  <c r="S213" i="12"/>
  <c r="AI191" i="12"/>
  <c r="AI162" i="12"/>
  <c r="BO162" i="12"/>
  <c r="BO187" i="12"/>
  <c r="BO195" i="12"/>
  <c r="CE350" i="12"/>
  <c r="CE363" i="12"/>
  <c r="S125" i="11"/>
  <c r="S107" i="11"/>
  <c r="S392" i="11"/>
  <c r="S298" i="11"/>
  <c r="S205" i="11"/>
  <c r="S53" i="11"/>
  <c r="S401" i="11"/>
  <c r="S306" i="11"/>
  <c r="S290" i="11"/>
  <c r="S202" i="11"/>
  <c r="S125" i="13"/>
  <c r="S410" i="11"/>
  <c r="AW322" i="11"/>
  <c r="AG103" i="11"/>
  <c r="AE171" i="13"/>
  <c r="AE216" i="13"/>
  <c r="AU409" i="13"/>
  <c r="O213" i="11"/>
  <c r="O144" i="11"/>
  <c r="O240" i="11"/>
  <c r="AE154" i="13"/>
  <c r="AW321" i="11"/>
  <c r="AW399" i="11"/>
  <c r="AW442" i="11"/>
  <c r="AG72" i="11"/>
  <c r="BM218" i="11"/>
  <c r="BM81" i="11"/>
  <c r="BM197" i="11"/>
  <c r="AW30" i="13"/>
  <c r="AW56" i="13"/>
  <c r="AW375" i="13"/>
  <c r="AW152" i="13"/>
  <c r="AW147" i="13"/>
  <c r="AW439" i="13"/>
  <c r="AG173" i="13"/>
  <c r="AG53" i="13"/>
  <c r="AY141" i="12"/>
  <c r="AY250" i="12"/>
  <c r="AY200" i="12"/>
  <c r="AY312" i="12"/>
  <c r="S20" i="12"/>
  <c r="S62" i="12"/>
  <c r="S198" i="12"/>
  <c r="S137" i="12"/>
  <c r="AI209" i="12"/>
  <c r="BO442" i="12"/>
  <c r="CE258" i="12"/>
  <c r="CE324" i="12"/>
  <c r="CE429" i="12"/>
  <c r="S63" i="11"/>
  <c r="S310" i="11"/>
  <c r="S190" i="11"/>
  <c r="S19" i="11"/>
  <c r="S295" i="11"/>
  <c r="S320" i="11"/>
  <c r="S299" i="11"/>
  <c r="S170" i="11"/>
  <c r="S301" i="13"/>
  <c r="S272" i="13"/>
  <c r="S11" i="13"/>
  <c r="AE304" i="11"/>
  <c r="AE356" i="12"/>
  <c r="AW60" i="11"/>
  <c r="AW366" i="11"/>
  <c r="AG17" i="11"/>
  <c r="AG20" i="11"/>
  <c r="AG47" i="11"/>
  <c r="BM419" i="11"/>
  <c r="BM407" i="11"/>
  <c r="BM331" i="11"/>
  <c r="BM194" i="11"/>
  <c r="BM113" i="11"/>
  <c r="BM93" i="11"/>
  <c r="AW95" i="13"/>
  <c r="AW238" i="13"/>
  <c r="AW67" i="13"/>
  <c r="AW285" i="13"/>
  <c r="AW333" i="13"/>
  <c r="AW429" i="13"/>
  <c r="AG144" i="13"/>
  <c r="AG134" i="13"/>
  <c r="AG164" i="13"/>
  <c r="AE66" i="11"/>
  <c r="AU186" i="11"/>
  <c r="AE143" i="12"/>
  <c r="Q375" i="11"/>
  <c r="CA230" i="12"/>
  <c r="O270" i="11"/>
  <c r="AW402" i="11"/>
  <c r="AG23" i="11"/>
  <c r="AG435" i="11"/>
  <c r="BM437" i="11"/>
  <c r="BM92" i="11"/>
  <c r="BM341" i="11"/>
  <c r="AW200" i="13"/>
  <c r="AW93" i="13"/>
  <c r="AY328" i="12"/>
  <c r="AY183" i="12"/>
  <c r="AY317" i="12"/>
  <c r="S180" i="12"/>
  <c r="BO324" i="12"/>
  <c r="CE206" i="12"/>
  <c r="CE43" i="12"/>
  <c r="S99" i="11"/>
  <c r="S153" i="11"/>
  <c r="BK224" i="11"/>
  <c r="AG66" i="11"/>
  <c r="BM238" i="11"/>
  <c r="AW42" i="11"/>
  <c r="AW81" i="11"/>
  <c r="AG14" i="11"/>
  <c r="AG295" i="11"/>
  <c r="AG360" i="11"/>
  <c r="AG370" i="11"/>
  <c r="AG442" i="11"/>
  <c r="BM396" i="11"/>
  <c r="BM334" i="11"/>
  <c r="BM245" i="11"/>
  <c r="BM221" i="11"/>
  <c r="BM359" i="11"/>
  <c r="AW39" i="13"/>
  <c r="AW161" i="13"/>
  <c r="AW369" i="13"/>
  <c r="AW400" i="13"/>
  <c r="AG216" i="13"/>
  <c r="AG376" i="13"/>
  <c r="AG91" i="13"/>
  <c r="AG388" i="13"/>
  <c r="AG309" i="13"/>
  <c r="AY187" i="12"/>
  <c r="AY195" i="12"/>
  <c r="S191" i="12"/>
  <c r="S368" i="12"/>
  <c r="AI366" i="12"/>
  <c r="BO57" i="12"/>
  <c r="BO206" i="12"/>
  <c r="CE63" i="12"/>
  <c r="S375" i="11"/>
  <c r="S131" i="13"/>
  <c r="AU399" i="11"/>
  <c r="O60" i="11"/>
  <c r="CC286" i="12"/>
  <c r="Q147" i="12"/>
  <c r="AG19" i="12"/>
  <c r="Q92" i="11"/>
  <c r="Q441" i="11"/>
  <c r="Q196" i="11"/>
  <c r="AE19" i="12"/>
  <c r="AE59" i="12"/>
  <c r="AU170" i="12"/>
  <c r="Q206" i="11"/>
  <c r="AW312" i="12"/>
  <c r="Q381" i="12"/>
  <c r="AW295" i="12"/>
  <c r="Q46" i="12"/>
  <c r="BM258" i="12"/>
  <c r="CC154" i="12"/>
  <c r="Q232" i="11"/>
  <c r="Q261" i="11"/>
  <c r="Q81" i="11"/>
  <c r="Q14" i="11"/>
  <c r="AU218" i="13"/>
  <c r="Q29" i="11"/>
  <c r="AU353" i="12"/>
  <c r="AE132" i="12"/>
  <c r="AU108" i="13"/>
  <c r="AE195" i="12"/>
  <c r="AE170" i="12"/>
  <c r="AE68" i="13"/>
  <c r="AE230" i="13"/>
  <c r="AU312" i="12"/>
  <c r="Q249" i="11"/>
  <c r="O188" i="11"/>
  <c r="O273" i="11"/>
  <c r="O132" i="11"/>
  <c r="O210" i="11"/>
  <c r="AG202" i="13"/>
  <c r="AG315" i="13"/>
  <c r="AG35" i="13"/>
  <c r="AG153" i="13"/>
  <c r="AG401" i="13"/>
  <c r="AG298" i="13"/>
  <c r="AY44" i="12"/>
  <c r="AY264" i="12"/>
  <c r="AY383" i="12"/>
  <c r="S384" i="12"/>
  <c r="AI87" i="12"/>
  <c r="AI199" i="12"/>
  <c r="AI341" i="12"/>
  <c r="AI315" i="12"/>
  <c r="BO42" i="12"/>
  <c r="BO213" i="12"/>
  <c r="BO404" i="12"/>
  <c r="CE394" i="12"/>
  <c r="CE177" i="12"/>
  <c r="S182" i="11"/>
  <c r="S333" i="11"/>
  <c r="S324" i="11"/>
  <c r="S28" i="11"/>
  <c r="S407" i="11"/>
  <c r="S197" i="11"/>
  <c r="S32" i="13"/>
  <c r="S205" i="13"/>
  <c r="S430" i="13"/>
  <c r="S375" i="13"/>
  <c r="S410" i="13"/>
  <c r="S337" i="13"/>
  <c r="S300" i="13"/>
  <c r="CC43" i="12"/>
  <c r="Q131" i="12"/>
  <c r="Q328" i="11"/>
  <c r="Q322" i="11"/>
  <c r="CC361" i="12"/>
  <c r="Q327" i="11"/>
  <c r="AW243" i="13"/>
  <c r="AG248" i="13"/>
  <c r="S259" i="13"/>
  <c r="AG335" i="13"/>
  <c r="AG334" i="13"/>
  <c r="AG436" i="13"/>
  <c r="S402" i="13"/>
  <c r="AW380" i="13"/>
  <c r="AG24" i="13"/>
  <c r="AG393" i="13"/>
  <c r="AG207" i="13"/>
  <c r="AG433" i="13"/>
  <c r="S246" i="13"/>
  <c r="AE442" i="13"/>
  <c r="AE283" i="13"/>
  <c r="AU82" i="13"/>
  <c r="AU74" i="13"/>
  <c r="AW76" i="13"/>
  <c r="AG19" i="13"/>
  <c r="S133" i="13"/>
  <c r="AW440" i="13"/>
  <c r="S99" i="13"/>
  <c r="AW150" i="13"/>
  <c r="AG128" i="13"/>
  <c r="AG361" i="13"/>
  <c r="S140" i="13"/>
  <c r="S434" i="13"/>
  <c r="AE439" i="13"/>
  <c r="AE381" i="13"/>
  <c r="AW330" i="13"/>
  <c r="AG299" i="13"/>
  <c r="AG422" i="13"/>
  <c r="S151" i="13"/>
  <c r="S212" i="13"/>
  <c r="S401" i="13"/>
  <c r="AW239" i="13"/>
  <c r="AG83" i="13"/>
  <c r="AG399" i="13"/>
  <c r="AW73" i="13"/>
  <c r="S227" i="13"/>
  <c r="AE24" i="13"/>
  <c r="AE317" i="13"/>
  <c r="AE19" i="13"/>
  <c r="S271" i="13"/>
  <c r="S440" i="13"/>
  <c r="S187" i="13"/>
  <c r="S392" i="13"/>
  <c r="S188" i="13"/>
  <c r="AU40" i="13"/>
  <c r="AE305" i="13"/>
  <c r="S297" i="13"/>
  <c r="S347" i="13"/>
  <c r="S197" i="13"/>
  <c r="S55" i="13"/>
  <c r="S206" i="13"/>
  <c r="AW104" i="13"/>
  <c r="AG430" i="13"/>
  <c r="S266" i="13"/>
  <c r="AG359" i="13"/>
  <c r="AW59" i="13"/>
  <c r="AW125" i="13"/>
  <c r="AG333" i="13"/>
  <c r="AW280" i="13"/>
  <c r="S335" i="13"/>
  <c r="AW47" i="13"/>
  <c r="AW301" i="13"/>
  <c r="AW143" i="13"/>
  <c r="S399" i="13"/>
  <c r="S24" i="13"/>
  <c r="AG406" i="13"/>
  <c r="AU71" i="13"/>
  <c r="AW360" i="13"/>
  <c r="S264" i="13"/>
  <c r="S312" i="13"/>
  <c r="S372" i="13"/>
  <c r="S303" i="13"/>
  <c r="AE402" i="13"/>
  <c r="AU398" i="13"/>
  <c r="AU125" i="13"/>
  <c r="AW281" i="13"/>
  <c r="AW176" i="13"/>
  <c r="AG79" i="13"/>
  <c r="AG172" i="13"/>
  <c r="S346" i="13"/>
  <c r="S391" i="13"/>
  <c r="S231" i="13"/>
  <c r="AW29" i="13"/>
  <c r="AW24" i="13"/>
  <c r="AW15" i="13"/>
  <c r="AW35" i="13"/>
  <c r="AW313" i="13"/>
  <c r="AG15" i="13"/>
  <c r="S355" i="13"/>
  <c r="AW103" i="13"/>
  <c r="AW364" i="13"/>
  <c r="AG319" i="13"/>
  <c r="S351" i="13"/>
  <c r="AW26" i="13"/>
  <c r="AW315" i="13"/>
  <c r="AG59" i="13"/>
  <c r="AG132" i="13"/>
  <c r="AG115" i="13"/>
  <c r="AG382" i="13"/>
  <c r="S242" i="13"/>
  <c r="AW71" i="13"/>
  <c r="AW117" i="13"/>
  <c r="AG151" i="13"/>
  <c r="S164" i="13"/>
  <c r="S130" i="13"/>
  <c r="S370" i="13"/>
  <c r="S86" i="13"/>
  <c r="AE333" i="13"/>
  <c r="AU104" i="13"/>
  <c r="AW269" i="13"/>
  <c r="AW157" i="13"/>
  <c r="AW398" i="13"/>
  <c r="AG65" i="13"/>
  <c r="AG186" i="13"/>
  <c r="AG84" i="13"/>
  <c r="AG201" i="13"/>
  <c r="AG259" i="13"/>
  <c r="AW142" i="13"/>
  <c r="AE21" i="13"/>
  <c r="AG435" i="13"/>
  <c r="S45" i="13"/>
  <c r="S66" i="13"/>
  <c r="S238" i="13"/>
  <c r="AI180" i="12"/>
  <c r="BO265" i="12"/>
  <c r="S361" i="11"/>
  <c r="S46" i="11"/>
  <c r="BM253" i="11"/>
  <c r="BO81" i="12"/>
  <c r="CE422" i="12"/>
  <c r="S162" i="11"/>
  <c r="S363" i="11"/>
  <c r="S66" i="11"/>
  <c r="S155" i="11"/>
  <c r="S297" i="11"/>
  <c r="S382" i="13"/>
  <c r="AE221" i="11"/>
  <c r="AE339" i="11"/>
  <c r="AU188" i="11"/>
  <c r="CC140" i="12"/>
  <c r="Q406" i="12"/>
  <c r="AW197" i="12"/>
  <c r="BM76" i="12"/>
  <c r="AU115" i="11"/>
  <c r="CC312" i="12"/>
  <c r="Q66" i="12"/>
  <c r="Q169" i="11"/>
  <c r="Q126" i="11"/>
  <c r="Q319" i="11"/>
  <c r="AE353" i="13"/>
  <c r="AU208" i="13"/>
  <c r="AY339" i="12"/>
  <c r="BO11" i="12"/>
  <c r="CE345" i="12"/>
  <c r="S157" i="11"/>
  <c r="AU120" i="13"/>
  <c r="AU224" i="12"/>
  <c r="AE213" i="12"/>
  <c r="BM398" i="11"/>
  <c r="AW97" i="13"/>
  <c r="AW41" i="13"/>
  <c r="AW247" i="13"/>
  <c r="AW208" i="13"/>
  <c r="AW219" i="13"/>
  <c r="AW253" i="13"/>
  <c r="AG305" i="13"/>
  <c r="AI76" i="12"/>
  <c r="S318" i="13"/>
  <c r="S136" i="13"/>
  <c r="AU259" i="11"/>
  <c r="Q162" i="12"/>
  <c r="BM408" i="11"/>
  <c r="BM77" i="11"/>
  <c r="BM138" i="11"/>
  <c r="BM23" i="11"/>
  <c r="AW186" i="13"/>
  <c r="AW113" i="13"/>
  <c r="AW226" i="13"/>
  <c r="AW274" i="13"/>
  <c r="AW434" i="13"/>
  <c r="AG229" i="13"/>
  <c r="AG423" i="13"/>
  <c r="AG220" i="13"/>
  <c r="AG149" i="13"/>
  <c r="AG421" i="13"/>
  <c r="AG427" i="13"/>
  <c r="AY37" i="12"/>
  <c r="S273" i="12"/>
  <c r="AI105" i="12"/>
  <c r="AI326" i="12"/>
  <c r="BO50" i="12"/>
  <c r="CE308" i="12"/>
  <c r="CE229" i="12"/>
  <c r="CE169" i="12"/>
  <c r="S87" i="11"/>
  <c r="S399" i="11"/>
  <c r="S365" i="13"/>
  <c r="S405" i="13"/>
  <c r="S329" i="13"/>
  <c r="BO284" i="12"/>
  <c r="AW52" i="11"/>
  <c r="AG341" i="11"/>
  <c r="BM249" i="11"/>
  <c r="AW308" i="13"/>
  <c r="AG118" i="13"/>
  <c r="AG73" i="13"/>
  <c r="AG278" i="13"/>
  <c r="AG82" i="13"/>
  <c r="AG362" i="13"/>
  <c r="BO283" i="12"/>
  <c r="BO282" i="12"/>
  <c r="BO298" i="12"/>
  <c r="S105" i="11"/>
  <c r="S224" i="11"/>
  <c r="S298" i="13"/>
  <c r="AW183" i="11"/>
  <c r="AW246" i="13"/>
  <c r="AI140" i="12"/>
  <c r="S96" i="13"/>
  <c r="AW188" i="11"/>
  <c r="AW246" i="11"/>
  <c r="BM220" i="11"/>
  <c r="BM209" i="11"/>
  <c r="BM80" i="11"/>
  <c r="AW397" i="13"/>
  <c r="AY53" i="12"/>
  <c r="AW29" i="11"/>
  <c r="AW227" i="11"/>
  <c r="AW400" i="11"/>
  <c r="AW268" i="11"/>
  <c r="AW374" i="11"/>
  <c r="AW409" i="11"/>
  <c r="AG220" i="11"/>
  <c r="AG267" i="11"/>
  <c r="BM211" i="11"/>
  <c r="BM47" i="11"/>
  <c r="BM73" i="11"/>
  <c r="BM285" i="11"/>
  <c r="BM137" i="11"/>
  <c r="AG66" i="13"/>
  <c r="AG96" i="13"/>
  <c r="AG123" i="13"/>
  <c r="AG384" i="13"/>
  <c r="AG342" i="13"/>
  <c r="AG240" i="13"/>
  <c r="AG239" i="13"/>
  <c r="AG420" i="13"/>
  <c r="AY373" i="12"/>
  <c r="S64" i="12"/>
  <c r="S78" i="12"/>
  <c r="AI216" i="12"/>
  <c r="AI377" i="12"/>
  <c r="CE266" i="12"/>
  <c r="CE54" i="12"/>
  <c r="CE74" i="12"/>
  <c r="CE387" i="12"/>
  <c r="S270" i="11"/>
  <c r="S31" i="11"/>
  <c r="S404" i="13"/>
  <c r="AW124" i="10"/>
  <c r="S33" i="13"/>
  <c r="AE56" i="13"/>
  <c r="AW228" i="10"/>
  <c r="AW404" i="11"/>
  <c r="BM117" i="11"/>
  <c r="AW260" i="13"/>
  <c r="AW224" i="13"/>
  <c r="AW362" i="13"/>
  <c r="AW390" i="13"/>
  <c r="AG124" i="13"/>
  <c r="S74" i="12"/>
  <c r="S247" i="12"/>
  <c r="S434" i="12"/>
  <c r="S371" i="12"/>
  <c r="AI268" i="12"/>
  <c r="BO106" i="12"/>
  <c r="CE172" i="12"/>
  <c r="S334" i="11"/>
  <c r="S44" i="11"/>
  <c r="S428" i="11"/>
  <c r="S394" i="11"/>
  <c r="S73" i="13"/>
  <c r="S29" i="13"/>
  <c r="S67" i="13"/>
  <c r="AW54" i="11"/>
  <c r="S420" i="13"/>
  <c r="S266" i="12"/>
  <c r="BO386" i="12"/>
  <c r="S403" i="11"/>
  <c r="S348" i="11"/>
  <c r="S209" i="13"/>
  <c r="BM337" i="11"/>
  <c r="S124" i="11"/>
  <c r="S23" i="13"/>
  <c r="BM342" i="11"/>
  <c r="AG395" i="13"/>
  <c r="AI49" i="12"/>
  <c r="AE103" i="11"/>
  <c r="AW380" i="12"/>
  <c r="O251" i="12"/>
  <c r="AW106" i="11"/>
  <c r="AW397" i="11"/>
  <c r="BM70" i="11"/>
  <c r="AW86" i="13"/>
  <c r="AW179" i="13"/>
  <c r="AW314" i="13"/>
  <c r="AW352" i="13"/>
  <c r="AG311" i="13"/>
  <c r="AG307" i="13"/>
  <c r="AG432" i="13"/>
  <c r="S24" i="12"/>
  <c r="AI356" i="12"/>
  <c r="AI376" i="12"/>
  <c r="BO197" i="12"/>
  <c r="CE157" i="12"/>
  <c r="S398" i="11"/>
  <c r="S368" i="11"/>
  <c r="S229" i="11"/>
  <c r="S341" i="11"/>
  <c r="S187" i="11"/>
  <c r="S47" i="13"/>
  <c r="S156" i="13"/>
  <c r="S12" i="13"/>
  <c r="BM438" i="12"/>
  <c r="S433" i="13"/>
  <c r="AG316" i="11"/>
  <c r="CE293" i="12"/>
  <c r="S364" i="13"/>
  <c r="S170" i="13"/>
  <c r="S17" i="13"/>
  <c r="AG14" i="13"/>
  <c r="AU218" i="11"/>
  <c r="AU185" i="13"/>
  <c r="AW324" i="11"/>
  <c r="BM32" i="12"/>
  <c r="AW164" i="12"/>
  <c r="BM285" i="12"/>
  <c r="Q428" i="11"/>
  <c r="AW16" i="11"/>
  <c r="AW83" i="11"/>
  <c r="AW37" i="13"/>
  <c r="AG231" i="13"/>
  <c r="AG314" i="13"/>
  <c r="AY105" i="12"/>
  <c r="BO242" i="12"/>
  <c r="CE80" i="12"/>
  <c r="S117" i="11"/>
  <c r="S113" i="13"/>
  <c r="CC376" i="12"/>
  <c r="AG309" i="12"/>
  <c r="CC420" i="12"/>
  <c r="Q31" i="11"/>
  <c r="AU383" i="12"/>
  <c r="O368" i="12"/>
  <c r="O375" i="11"/>
  <c r="BK395" i="11"/>
  <c r="AU199" i="13"/>
  <c r="AU385" i="13"/>
  <c r="BK327" i="11"/>
  <c r="AE260" i="13"/>
  <c r="AE124" i="13"/>
  <c r="BK91" i="11"/>
  <c r="AE409" i="12"/>
  <c r="AE134" i="12"/>
  <c r="CA80" i="12"/>
  <c r="O187" i="12"/>
  <c r="O174" i="11"/>
  <c r="O368" i="11"/>
  <c r="AG396" i="13"/>
  <c r="AY245" i="12"/>
  <c r="AY306" i="12"/>
  <c r="S100" i="12"/>
  <c r="AI307" i="12"/>
  <c r="BO269" i="12"/>
  <c r="BO441" i="12"/>
  <c r="CE357" i="12"/>
  <c r="S289" i="11"/>
  <c r="S265" i="11"/>
  <c r="S409" i="11"/>
  <c r="S94" i="11"/>
  <c r="S18" i="13"/>
  <c r="S393" i="13"/>
  <c r="S366" i="13"/>
  <c r="S173" i="13"/>
  <c r="AE335" i="11"/>
  <c r="CC219" i="12"/>
  <c r="AW30" i="12"/>
  <c r="Q387" i="12"/>
  <c r="Q35" i="11"/>
  <c r="Q127" i="11"/>
  <c r="Q334" i="11"/>
  <c r="AE248" i="13"/>
  <c r="AU388" i="13"/>
  <c r="AE432" i="13"/>
  <c r="AE429" i="13"/>
  <c r="Q276" i="11"/>
  <c r="AE66" i="12"/>
  <c r="O290" i="12"/>
  <c r="O289" i="11"/>
  <c r="O370" i="11"/>
  <c r="CC65" i="12"/>
  <c r="Q94" i="11"/>
  <c r="BK300" i="11"/>
  <c r="AU309" i="12"/>
  <c r="Q320" i="11"/>
  <c r="AU397" i="13"/>
  <c r="AE100" i="13"/>
  <c r="AU442" i="13"/>
  <c r="AU226" i="13"/>
  <c r="Q164" i="11"/>
  <c r="AE386" i="12"/>
  <c r="AE176" i="13"/>
  <c r="AE382" i="12"/>
  <c r="O353" i="11"/>
  <c r="O199" i="11"/>
  <c r="Q382" i="11"/>
  <c r="AU42" i="12"/>
  <c r="BK100" i="11"/>
  <c r="BK126" i="12"/>
  <c r="AE393" i="11"/>
  <c r="AE357" i="11"/>
  <c r="CC230" i="12"/>
  <c r="Q61" i="12"/>
  <c r="AE307" i="12"/>
  <c r="BK387" i="12"/>
  <c r="BK209" i="11"/>
  <c r="AU76" i="13"/>
  <c r="AE42" i="13"/>
  <c r="AE268" i="13"/>
  <c r="AE95" i="13"/>
  <c r="AU266" i="13"/>
  <c r="Q76" i="11"/>
  <c r="AE43" i="13"/>
  <c r="O382" i="11"/>
  <c r="AG232" i="11"/>
  <c r="BM91" i="11"/>
  <c r="BM231" i="11"/>
  <c r="AW188" i="13"/>
  <c r="AW211" i="13"/>
  <c r="AG33" i="13"/>
  <c r="AG326" i="13"/>
  <c r="S227" i="12"/>
  <c r="S56" i="12"/>
  <c r="AI343" i="12"/>
  <c r="BO142" i="12"/>
  <c r="BO126" i="12"/>
  <c r="BO129" i="12"/>
  <c r="CE295" i="12"/>
  <c r="S385" i="11"/>
  <c r="S248" i="11"/>
  <c r="S429" i="13"/>
  <c r="S369" i="13"/>
  <c r="AG441" i="12"/>
  <c r="AW203" i="12"/>
  <c r="AW147" i="12"/>
  <c r="AW307" i="12"/>
  <c r="Q235" i="12"/>
  <c r="BK183" i="11"/>
  <c r="Q223" i="11"/>
  <c r="AE398" i="13"/>
  <c r="BK319" i="11"/>
  <c r="AE326" i="13"/>
  <c r="AE310" i="13"/>
  <c r="AE262" i="13"/>
  <c r="CA121" i="12"/>
  <c r="O295" i="11"/>
  <c r="BM347" i="11"/>
  <c r="AG113" i="13"/>
  <c r="AW14" i="11"/>
  <c r="AW192" i="11"/>
  <c r="AW406" i="11"/>
  <c r="AG339" i="11"/>
  <c r="BM267" i="11"/>
  <c r="BM54" i="11"/>
  <c r="AW203" i="13"/>
  <c r="AW382" i="13"/>
  <c r="AG139" i="13"/>
  <c r="AG146" i="13"/>
  <c r="AG126" i="13"/>
  <c r="AG438" i="13"/>
  <c r="S336" i="12"/>
  <c r="AW17" i="11"/>
  <c r="AW37" i="11"/>
  <c r="AW212" i="11"/>
  <c r="AW315" i="11"/>
  <c r="AW178" i="11"/>
  <c r="AW271" i="11"/>
  <c r="AW343" i="11"/>
  <c r="AG133" i="11"/>
  <c r="AG87" i="11"/>
  <c r="AG124" i="11"/>
  <c r="AG119" i="11"/>
  <c r="AG175" i="11"/>
  <c r="AG150" i="11"/>
  <c r="AG117" i="11"/>
  <c r="AG309" i="11"/>
  <c r="AG292" i="11"/>
  <c r="BM330" i="11"/>
  <c r="BM243" i="11"/>
  <c r="BM28" i="11"/>
  <c r="BM22" i="11"/>
  <c r="AW40" i="13"/>
  <c r="AW121" i="13"/>
  <c r="AW194" i="13"/>
  <c r="AW217" i="13"/>
  <c r="AW228" i="13"/>
  <c r="AW378" i="13"/>
  <c r="AW359" i="13"/>
  <c r="AW326" i="13"/>
  <c r="AW407" i="13"/>
  <c r="AW365" i="13"/>
  <c r="AW410" i="13"/>
  <c r="AW442" i="13"/>
  <c r="AG92" i="13"/>
  <c r="AG242" i="13"/>
  <c r="AG30" i="13"/>
  <c r="AG270" i="13"/>
  <c r="AG228" i="13"/>
  <c r="AG306" i="13"/>
  <c r="AG353" i="13"/>
  <c r="AG54" i="13"/>
  <c r="AG330" i="13"/>
  <c r="AG332" i="13"/>
  <c r="AG402" i="13"/>
  <c r="AY99" i="12"/>
  <c r="AW84" i="11"/>
  <c r="AW172" i="11"/>
  <c r="AG40" i="11"/>
  <c r="BM406" i="11"/>
  <c r="BM247" i="11"/>
  <c r="BM164" i="11"/>
  <c r="BM67" i="11"/>
  <c r="BM51" i="11"/>
  <c r="AW366" i="13"/>
  <c r="AW383" i="13"/>
  <c r="AW403" i="13"/>
  <c r="AG337" i="13"/>
  <c r="AG249" i="13"/>
  <c r="AG294" i="13"/>
  <c r="AG329" i="13"/>
  <c r="CE397" i="12"/>
  <c r="S315" i="11"/>
  <c r="AW179" i="11"/>
  <c r="AG285" i="11"/>
  <c r="AG330" i="11"/>
  <c r="BM46" i="11"/>
  <c r="AW44" i="13"/>
  <c r="AW192" i="13"/>
  <c r="AW357" i="13"/>
  <c r="AW428" i="13"/>
  <c r="AG358" i="13"/>
  <c r="S294" i="12"/>
  <c r="S329" i="12"/>
  <c r="AI39" i="12"/>
  <c r="AI85" i="12"/>
  <c r="AI334" i="12"/>
  <c r="S34" i="13"/>
  <c r="AE359" i="11"/>
  <c r="AW87" i="11"/>
  <c r="AW144" i="11"/>
  <c r="AW349" i="11"/>
  <c r="AW272" i="11"/>
  <c r="AW391" i="11"/>
  <c r="AG171" i="11"/>
  <c r="BM350" i="11"/>
  <c r="BM294" i="11"/>
  <c r="BM200" i="11"/>
  <c r="BM135" i="11"/>
  <c r="BM183" i="11"/>
  <c r="BM207" i="11"/>
  <c r="AW74" i="13"/>
  <c r="AG398" i="13"/>
  <c r="AY315" i="12"/>
  <c r="S283" i="12"/>
  <c r="AI127" i="12"/>
  <c r="AI409" i="12"/>
  <c r="BO12" i="12"/>
  <c r="BO184" i="12"/>
  <c r="CE145" i="12"/>
  <c r="CE380" i="12"/>
  <c r="S78" i="11"/>
  <c r="S282" i="11"/>
  <c r="S126" i="11"/>
  <c r="S134" i="11"/>
  <c r="S335" i="11"/>
  <c r="S316" i="11"/>
  <c r="S208" i="11"/>
  <c r="S42" i="11"/>
  <c r="S82" i="11"/>
  <c r="S51" i="11"/>
  <c r="S347" i="11"/>
  <c r="S262" i="11"/>
  <c r="S84" i="13"/>
  <c r="S124" i="13"/>
  <c r="S368" i="13"/>
  <c r="S163" i="13"/>
  <c r="S294" i="13"/>
  <c r="S138" i="13"/>
  <c r="AW115" i="11"/>
  <c r="AW186" i="11"/>
  <c r="AW300" i="11"/>
  <c r="AW408" i="11"/>
  <c r="AG155" i="11"/>
  <c r="AG140" i="11"/>
  <c r="AG141" i="11"/>
  <c r="AG321" i="11"/>
  <c r="BM358" i="11"/>
  <c r="BM354" i="11"/>
  <c r="BM264" i="11"/>
  <c r="BM99" i="11"/>
  <c r="BM127" i="11"/>
  <c r="AW83" i="13"/>
  <c r="AW345" i="13"/>
  <c r="AW343" i="13"/>
  <c r="AW401" i="13"/>
  <c r="AW204" i="13"/>
  <c r="AW376" i="13"/>
  <c r="AW388" i="13"/>
  <c r="AW422" i="13"/>
  <c r="AG26" i="13"/>
  <c r="AG42" i="13"/>
  <c r="AG262" i="13"/>
  <c r="AG336" i="13"/>
  <c r="AG78" i="13"/>
  <c r="AG375" i="13"/>
  <c r="AG281" i="13"/>
  <c r="AG341" i="13"/>
  <c r="AY157" i="12"/>
  <c r="S288" i="12"/>
  <c r="S387" i="12"/>
  <c r="AI86" i="12"/>
  <c r="AI52" i="12"/>
  <c r="AI369" i="12"/>
  <c r="AW157" i="12"/>
  <c r="AG30" i="12"/>
  <c r="CC307" i="12"/>
  <c r="AW237" i="11"/>
  <c r="AW328" i="11"/>
  <c r="AG375" i="11"/>
  <c r="BM328" i="11"/>
  <c r="BM339" i="11"/>
  <c r="BM279" i="11"/>
  <c r="BM170" i="11"/>
  <c r="AW14" i="13"/>
  <c r="AW344" i="13"/>
  <c r="AW348" i="13"/>
  <c r="AW264" i="13"/>
  <c r="AW293" i="13"/>
  <c r="AW249" i="13"/>
  <c r="AW250" i="13"/>
  <c r="AW331" i="13"/>
  <c r="AG176" i="13"/>
  <c r="AG363" i="13"/>
  <c r="AG154" i="13"/>
  <c r="AG203" i="13"/>
  <c r="AG347" i="13"/>
  <c r="AG131" i="13"/>
  <c r="AG345" i="13"/>
  <c r="AG377" i="13"/>
  <c r="AG397" i="13"/>
  <c r="AI283" i="12"/>
  <c r="BO43" i="12"/>
  <c r="BO170" i="12"/>
  <c r="BO209" i="12"/>
  <c r="CE114" i="12"/>
  <c r="S362" i="11"/>
  <c r="S400" i="11"/>
  <c r="S317" i="11"/>
  <c r="S218" i="11"/>
  <c r="S319" i="13"/>
  <c r="S15" i="13"/>
  <c r="S441" i="13"/>
  <c r="AW285" i="11"/>
  <c r="AW236" i="13"/>
  <c r="S337" i="11"/>
  <c r="Q123" i="11"/>
  <c r="AW25" i="11"/>
  <c r="AW152" i="11"/>
  <c r="AW208" i="11"/>
  <c r="AW306" i="11"/>
  <c r="AG143" i="11"/>
  <c r="AG159" i="11"/>
  <c r="AG373" i="11"/>
  <c r="AG396" i="11"/>
  <c r="BM409" i="11"/>
  <c r="BM108" i="11"/>
  <c r="BM229" i="11"/>
  <c r="AW31" i="13"/>
  <c r="AW436" i="13"/>
  <c r="AG366" i="13"/>
  <c r="AY325" i="12"/>
  <c r="AI103" i="12"/>
  <c r="S358" i="11"/>
  <c r="CC306" i="12"/>
  <c r="AW200" i="12"/>
  <c r="AW63" i="11"/>
  <c r="AW239" i="11"/>
  <c r="AG235" i="11"/>
  <c r="AG305" i="11"/>
  <c r="AG314" i="11"/>
  <c r="BM384" i="11"/>
  <c r="BM324" i="11"/>
  <c r="BM246" i="11"/>
  <c r="AW106" i="13"/>
  <c r="AW234" i="13"/>
  <c r="AW276" i="13"/>
  <c r="AG105" i="13"/>
  <c r="AG328" i="13"/>
  <c r="AG434" i="13"/>
  <c r="AY47" i="12"/>
  <c r="AY215" i="12"/>
  <c r="S131" i="12"/>
  <c r="AI312" i="12"/>
  <c r="BO410" i="12"/>
  <c r="CE71" i="12"/>
  <c r="S249" i="11"/>
  <c r="S357" i="11"/>
  <c r="S376" i="11"/>
  <c r="S140" i="11"/>
  <c r="S195" i="13"/>
  <c r="S223" i="13"/>
  <c r="S78" i="13"/>
  <c r="AG356" i="12"/>
  <c r="S294" i="11"/>
  <c r="S92" i="13"/>
  <c r="S129" i="13"/>
  <c r="CC266" i="12"/>
  <c r="AW364" i="12"/>
  <c r="Q341" i="11"/>
  <c r="Q104" i="11"/>
  <c r="Q330" i="11"/>
  <c r="BK187" i="12"/>
  <c r="AE35" i="13"/>
  <c r="O347" i="12"/>
  <c r="AW265" i="11"/>
  <c r="AW177" i="11"/>
  <c r="AW181" i="11"/>
  <c r="AG22" i="11"/>
  <c r="AG172" i="11"/>
  <c r="AG273" i="11"/>
  <c r="BM422" i="11"/>
  <c r="BM316" i="11"/>
  <c r="BM356" i="11"/>
  <c r="BM143" i="11"/>
  <c r="BM177" i="11"/>
  <c r="BM27" i="11"/>
  <c r="AW94" i="13"/>
  <c r="AW368" i="13"/>
  <c r="AG385" i="13"/>
  <c r="AY419" i="12"/>
  <c r="AI309" i="12"/>
  <c r="S49" i="11"/>
  <c r="AG187" i="12"/>
  <c r="Q190" i="11"/>
  <c r="AE82" i="10"/>
  <c r="AG134" i="11"/>
  <c r="AG329" i="11"/>
  <c r="AW268" i="13"/>
  <c r="AW341" i="13"/>
  <c r="AW435" i="13"/>
  <c r="AG171" i="13"/>
  <c r="AY301" i="12"/>
  <c r="S372" i="12"/>
  <c r="CE130" i="12"/>
  <c r="CE186" i="12"/>
  <c r="CE420" i="12"/>
  <c r="S271" i="11"/>
  <c r="S47" i="11"/>
  <c r="S108" i="11"/>
  <c r="S214" i="13"/>
  <c r="S34" i="11"/>
  <c r="CC81" i="12"/>
  <c r="AU397" i="11"/>
  <c r="BM352" i="12"/>
  <c r="Q374" i="11"/>
  <c r="AU235" i="13"/>
  <c r="AG231" i="11"/>
  <c r="AG385" i="11"/>
  <c r="BK233" i="11"/>
  <c r="AE430" i="11"/>
  <c r="CC371" i="12"/>
  <c r="Q87" i="12"/>
  <c r="Q391" i="11"/>
  <c r="Q78" i="11"/>
  <c r="Q52" i="11"/>
  <c r="BK366" i="11"/>
  <c r="AE335" i="13"/>
  <c r="AU191" i="13"/>
  <c r="AW11" i="13"/>
  <c r="Q66" i="11"/>
  <c r="Q178" i="11"/>
  <c r="BK93" i="11"/>
  <c r="BK200" i="12"/>
  <c r="AW34" i="11"/>
  <c r="AG19" i="11"/>
  <c r="CC251" i="12"/>
  <c r="CC269" i="12"/>
  <c r="CC298" i="12"/>
  <c r="Q337" i="11"/>
  <c r="Q195" i="11"/>
  <c r="AW221" i="12"/>
  <c r="BM439" i="12"/>
  <c r="AE91" i="13"/>
  <c r="AE97" i="12"/>
  <c r="O362" i="11"/>
  <c r="O376" i="11"/>
  <c r="BM321" i="11"/>
  <c r="AG37" i="13"/>
  <c r="AW259" i="13"/>
  <c r="AG94" i="13"/>
  <c r="Q300" i="12"/>
  <c r="AW253" i="12"/>
  <c r="AW370" i="11"/>
  <c r="AG247" i="11"/>
  <c r="AU294" i="11"/>
  <c r="AE368" i="11"/>
  <c r="AU359" i="11"/>
  <c r="CC19" i="12"/>
  <c r="AW215" i="12"/>
  <c r="BM324" i="12"/>
  <c r="AW278" i="12"/>
  <c r="CA356" i="12"/>
  <c r="BK32" i="11"/>
  <c r="AE44" i="13"/>
  <c r="AE146" i="12"/>
  <c r="Q297" i="11"/>
  <c r="BK258" i="11"/>
  <c r="Q358" i="11"/>
  <c r="AE368" i="13"/>
  <c r="BK238" i="12"/>
  <c r="CA225" i="12"/>
  <c r="CA60" i="12"/>
  <c r="O427" i="11"/>
  <c r="O31" i="11"/>
  <c r="O271" i="11"/>
  <c r="O284" i="11"/>
  <c r="AW45" i="11"/>
  <c r="AG112" i="11"/>
  <c r="AU318" i="11"/>
  <c r="BM161" i="12"/>
  <c r="Q377" i="11"/>
  <c r="AE77" i="13"/>
  <c r="BK163" i="11"/>
  <c r="AU66" i="13"/>
  <c r="Q23" i="11"/>
  <c r="AU264" i="13"/>
  <c r="CA191" i="12"/>
  <c r="CA213" i="12"/>
  <c r="O363" i="11"/>
  <c r="AW204" i="11"/>
  <c r="AU57" i="11"/>
  <c r="AE92" i="11"/>
  <c r="AE159" i="11"/>
  <c r="Q385" i="11"/>
  <c r="AE94" i="13"/>
  <c r="AU136" i="13"/>
  <c r="AE328" i="13"/>
  <c r="AE78" i="13"/>
  <c r="AE123" i="13"/>
  <c r="O106" i="11"/>
  <c r="AW215" i="11"/>
  <c r="AW197" i="11"/>
  <c r="AG148" i="11"/>
  <c r="BM343" i="11"/>
  <c r="BM25" i="11"/>
  <c r="BM29" i="11"/>
  <c r="AW180" i="13"/>
  <c r="AG206" i="13"/>
  <c r="S192" i="11"/>
  <c r="S304" i="13"/>
  <c r="AU214" i="11"/>
  <c r="AU79" i="11"/>
  <c r="AU28" i="11"/>
  <c r="AW198" i="12"/>
  <c r="AG176" i="12"/>
  <c r="AG359" i="12"/>
  <c r="CC386" i="12"/>
  <c r="AW406" i="12"/>
  <c r="AG305" i="12"/>
  <c r="AG344" i="12"/>
  <c r="Q170" i="11"/>
  <c r="Q354" i="11"/>
  <c r="Q357" i="11"/>
  <c r="AE383" i="12"/>
  <c r="BK242" i="11"/>
  <c r="AE60" i="12"/>
  <c r="AE314" i="12"/>
  <c r="BK97" i="10"/>
  <c r="AW41" i="11"/>
  <c r="AG115" i="11"/>
  <c r="AG340" i="11"/>
  <c r="AG379" i="11"/>
  <c r="BM329" i="11"/>
  <c r="AW405" i="13"/>
  <c r="AG208" i="13"/>
  <c r="AW159" i="11"/>
  <c r="BM313" i="11"/>
  <c r="AW245" i="13"/>
  <c r="AW300" i="13"/>
  <c r="AW391" i="13"/>
  <c r="CE134" i="12"/>
  <c r="AE410" i="11"/>
  <c r="AU104" i="11"/>
  <c r="AU97" i="13"/>
  <c r="O238" i="11"/>
  <c r="O20" i="11"/>
  <c r="AW13" i="11"/>
  <c r="AE26" i="11"/>
  <c r="Q40" i="11"/>
  <c r="AU107" i="13"/>
  <c r="BK397" i="11"/>
  <c r="AE304" i="13"/>
  <c r="AU323" i="13"/>
  <c r="CA367" i="12"/>
  <c r="Q30" i="12"/>
  <c r="BK374" i="11"/>
  <c r="AU139" i="11"/>
  <c r="AE432" i="11"/>
  <c r="AW210" i="12"/>
  <c r="AU152" i="13"/>
  <c r="AW96" i="11"/>
  <c r="AE280" i="11"/>
  <c r="AU144" i="11"/>
  <c r="AU68" i="11"/>
  <c r="CC278" i="12"/>
  <c r="AG419" i="12"/>
  <c r="BM75" i="12"/>
  <c r="AW343" i="12"/>
  <c r="AG183" i="12"/>
  <c r="Q437" i="11"/>
  <c r="AE126" i="13"/>
  <c r="BK276" i="11"/>
  <c r="AE16" i="13"/>
  <c r="BK322" i="11"/>
  <c r="AU123" i="12"/>
  <c r="Q171" i="11"/>
  <c r="AE239" i="13"/>
  <c r="Q380" i="11"/>
  <c r="AE27" i="13"/>
  <c r="AU214" i="13"/>
  <c r="AE31" i="13"/>
  <c r="AE153" i="13"/>
  <c r="O237" i="12"/>
  <c r="Q11" i="12"/>
  <c r="O439" i="12"/>
  <c r="O103" i="12"/>
  <c r="O230" i="11"/>
  <c r="O372" i="11"/>
  <c r="O183" i="11"/>
  <c r="AU42" i="11"/>
  <c r="AU74" i="11"/>
  <c r="AU105" i="11"/>
  <c r="AU131" i="11"/>
  <c r="AU237" i="11"/>
  <c r="AG367" i="12"/>
  <c r="CC310" i="12"/>
  <c r="BM283" i="12"/>
  <c r="BK251" i="11"/>
  <c r="BK356" i="11"/>
  <c r="AU42" i="13"/>
  <c r="Q224" i="11"/>
  <c r="AE145" i="13"/>
  <c r="AU25" i="12"/>
  <c r="AU340" i="13"/>
  <c r="AE298" i="12"/>
  <c r="O400" i="12"/>
  <c r="AU236" i="12"/>
  <c r="O393" i="12"/>
  <c r="O219" i="11"/>
  <c r="O206" i="11"/>
  <c r="O292" i="11"/>
  <c r="O394" i="11"/>
  <c r="O78" i="11"/>
  <c r="O357" i="11"/>
  <c r="AE244" i="13"/>
  <c r="AU61" i="11"/>
  <c r="AE358" i="13"/>
  <c r="AU355" i="13"/>
  <c r="Q403" i="11"/>
  <c r="AU380" i="13"/>
  <c r="AG317" i="11"/>
  <c r="AW164" i="13"/>
  <c r="AE156" i="11"/>
  <c r="AU210" i="12"/>
  <c r="BK75" i="12"/>
  <c r="Q329" i="11"/>
  <c r="BK342" i="11"/>
  <c r="AE369" i="11"/>
  <c r="AG298" i="12"/>
  <c r="Q139" i="11"/>
  <c r="BK409" i="11"/>
  <c r="AE377" i="12"/>
  <c r="O53" i="11"/>
  <c r="O117" i="11"/>
  <c r="AW61" i="11"/>
  <c r="AU82" i="10"/>
  <c r="AW50" i="11"/>
  <c r="AW103" i="11"/>
  <c r="BM353" i="11"/>
  <c r="AE163" i="11"/>
  <c r="AG10" i="11"/>
  <c r="AE59" i="11"/>
  <c r="AU311" i="11"/>
  <c r="AE78" i="11"/>
  <c r="AE112" i="11"/>
  <c r="CC245" i="12"/>
  <c r="AU204" i="11"/>
  <c r="AW211" i="12"/>
  <c r="AG114" i="12"/>
  <c r="BM281" i="12"/>
  <c r="AU33" i="13"/>
  <c r="AU163" i="12"/>
  <c r="AE46" i="13"/>
  <c r="BK332" i="11"/>
  <c r="AE268" i="12"/>
  <c r="BK278" i="11"/>
  <c r="O329" i="11"/>
  <c r="AG369" i="11"/>
  <c r="AG38" i="11"/>
  <c r="AW353" i="11"/>
  <c r="AW170" i="11"/>
  <c r="S241" i="12"/>
  <c r="BO208" i="12"/>
  <c r="CC326" i="12"/>
  <c r="Q38" i="11"/>
  <c r="AE243" i="13"/>
  <c r="AE270" i="12"/>
  <c r="Q143" i="11"/>
  <c r="AU359" i="12"/>
  <c r="AE366" i="13"/>
  <c r="O143" i="11"/>
  <c r="BM179" i="12"/>
  <c r="AE408" i="13"/>
  <c r="AU276" i="13"/>
  <c r="AW247" i="11"/>
  <c r="AG212" i="11"/>
  <c r="AU385" i="11"/>
  <c r="AU58" i="11"/>
  <c r="AU295" i="11"/>
  <c r="AU119" i="11"/>
  <c r="AU71" i="11"/>
  <c r="BK25" i="11"/>
  <c r="BK215" i="11"/>
  <c r="BK308" i="11"/>
  <c r="AE34" i="13"/>
  <c r="AU147" i="13"/>
  <c r="AE388" i="13"/>
  <c r="AE380" i="13"/>
  <c r="AG405" i="11"/>
  <c r="AE62" i="11"/>
  <c r="AU107" i="11"/>
  <c r="AU291" i="11"/>
  <c r="AU217" i="11"/>
  <c r="AU132" i="11"/>
  <c r="AE216" i="11"/>
  <c r="AE77" i="11"/>
  <c r="Q365" i="12"/>
  <c r="BK334" i="11"/>
  <c r="BK156" i="11"/>
  <c r="AU40" i="12"/>
  <c r="AE152" i="13"/>
  <c r="BK354" i="11"/>
  <c r="CA99" i="12"/>
  <c r="Q12" i="11"/>
  <c r="AG364" i="11"/>
  <c r="AG342" i="11"/>
  <c r="AG300" i="11"/>
  <c r="AW388" i="11"/>
  <c r="AG331" i="11"/>
  <c r="AU370" i="11"/>
  <c r="AE19" i="11"/>
  <c r="CC179" i="12"/>
  <c r="Q158" i="12"/>
  <c r="Q80" i="12"/>
  <c r="AU312" i="13"/>
  <c r="AW10" i="13"/>
  <c r="BK190" i="11"/>
  <c r="AU181" i="13"/>
  <c r="BK275" i="11"/>
  <c r="CA145" i="12"/>
  <c r="CA50" i="12"/>
  <c r="O23" i="11"/>
  <c r="O148" i="11"/>
  <c r="AU115" i="10"/>
  <c r="AU116" i="10"/>
  <c r="AW171" i="11"/>
  <c r="AW394" i="11"/>
  <c r="AU35" i="11"/>
  <c r="AU215" i="12"/>
  <c r="AW94" i="11"/>
  <c r="AW350" i="11"/>
  <c r="AW431" i="11"/>
  <c r="AG258" i="11"/>
  <c r="AE212" i="11"/>
  <c r="AU247" i="11"/>
  <c r="AU396" i="11"/>
  <c r="O400" i="11"/>
  <c r="AG353" i="11"/>
  <c r="AG384" i="11"/>
  <c r="Q172" i="12"/>
  <c r="Q137" i="12"/>
  <c r="AG295" i="12"/>
  <c r="Q108" i="11"/>
  <c r="Q97" i="11"/>
  <c r="AU394" i="11"/>
  <c r="AW261" i="12"/>
  <c r="AU157" i="11"/>
  <c r="AU135" i="11"/>
  <c r="AW67" i="10"/>
  <c r="AW205" i="10"/>
  <c r="AW287" i="10"/>
  <c r="AW366" i="10"/>
  <c r="AU283" i="10"/>
  <c r="AU302" i="10"/>
  <c r="AW162" i="11"/>
  <c r="AW275" i="11"/>
  <c r="AW289" i="11"/>
  <c r="AW274" i="11"/>
  <c r="AG36" i="11"/>
  <c r="AG161" i="11"/>
  <c r="AG201" i="11"/>
  <c r="AG197" i="11"/>
  <c r="AG260" i="11"/>
  <c r="AG400" i="11"/>
  <c r="BM146" i="11"/>
  <c r="BO243" i="12"/>
  <c r="AE226" i="11"/>
  <c r="AU63" i="11"/>
  <c r="AU408" i="11"/>
  <c r="AU393" i="11"/>
  <c r="AE401" i="11"/>
  <c r="AU141" i="11"/>
  <c r="AE144" i="11"/>
  <c r="AU199" i="11"/>
  <c r="AE30" i="11"/>
  <c r="AU262" i="11"/>
  <c r="AE403" i="11"/>
  <c r="AU297" i="11"/>
  <c r="AG149" i="12"/>
  <c r="BM36" i="12"/>
  <c r="AG387" i="12"/>
  <c r="Q408" i="12"/>
  <c r="AG138" i="12"/>
  <c r="BM92" i="12"/>
  <c r="BM314" i="12"/>
  <c r="Q253" i="12"/>
  <c r="AU154" i="11"/>
  <c r="BM395" i="12"/>
  <c r="AW378" i="12"/>
  <c r="AW137" i="12"/>
  <c r="AU65" i="11"/>
  <c r="AW124" i="12"/>
  <c r="BK436" i="11"/>
  <c r="Q56" i="11"/>
  <c r="Q349" i="11"/>
  <c r="Q116" i="11"/>
  <c r="AG57" i="10"/>
  <c r="AW268" i="10"/>
  <c r="BM149" i="10"/>
  <c r="BM206" i="10"/>
  <c r="AW27" i="11"/>
  <c r="AW249" i="11"/>
  <c r="AG351" i="11"/>
  <c r="BM393" i="11"/>
  <c r="AG127" i="13"/>
  <c r="AU339" i="11"/>
  <c r="AU386" i="13"/>
  <c r="AU431" i="11"/>
  <c r="AW326" i="11"/>
  <c r="AW318" i="11"/>
  <c r="BK208" i="10"/>
  <c r="AW286" i="11"/>
  <c r="AW243" i="11"/>
  <c r="AW434" i="11"/>
  <c r="AW295" i="11"/>
  <c r="AG120" i="11"/>
  <c r="AG246" i="11"/>
  <c r="AG106" i="11"/>
  <c r="AG226" i="11"/>
  <c r="AG266" i="11"/>
  <c r="AG359" i="11"/>
  <c r="AG394" i="11"/>
  <c r="BM244" i="11"/>
  <c r="BM228" i="11"/>
  <c r="AW221" i="13"/>
  <c r="AW123" i="13"/>
  <c r="AG277" i="13"/>
  <c r="AG351" i="13"/>
  <c r="AY66" i="12"/>
  <c r="S195" i="11"/>
  <c r="S328" i="13"/>
  <c r="S349" i="13"/>
  <c r="AU310" i="11"/>
  <c r="AG339" i="13"/>
  <c r="AY261" i="12"/>
  <c r="AI359" i="12"/>
  <c r="BO92" i="12"/>
  <c r="AG71" i="10"/>
  <c r="AW93" i="11"/>
  <c r="AW182" i="11"/>
  <c r="AW71" i="11"/>
  <c r="AW62" i="11"/>
  <c r="AW53" i="11"/>
  <c r="AW64" i="11"/>
  <c r="AW363" i="11"/>
  <c r="AW377" i="11"/>
  <c r="AG149" i="11"/>
  <c r="AG173" i="11"/>
  <c r="AG162" i="11"/>
  <c r="AG125" i="11"/>
  <c r="AG75" i="11"/>
  <c r="AG188" i="11"/>
  <c r="AG312" i="11"/>
  <c r="AG363" i="11"/>
  <c r="AG432" i="11"/>
  <c r="BM357" i="11"/>
  <c r="BM225" i="11"/>
  <c r="BM213" i="11"/>
  <c r="BM308" i="11"/>
  <c r="BM64" i="11"/>
  <c r="AW118" i="13"/>
  <c r="AW237" i="13"/>
  <c r="AW223" i="13"/>
  <c r="AW340" i="13"/>
  <c r="AW139" i="13"/>
  <c r="AW316" i="13"/>
  <c r="AW421" i="13"/>
  <c r="AG177" i="13"/>
  <c r="AG141" i="13"/>
  <c r="AG117" i="13"/>
  <c r="AG184" i="13"/>
  <c r="AG371" i="13"/>
  <c r="AY16" i="12"/>
  <c r="AY310" i="12"/>
  <c r="S327" i="12"/>
  <c r="S345" i="12"/>
  <c r="S357" i="12"/>
  <c r="AI161" i="12"/>
  <c r="AI246" i="12"/>
  <c r="BO326" i="12"/>
  <c r="CE93" i="12"/>
  <c r="S14" i="11"/>
  <c r="S67" i="11"/>
  <c r="S113" i="11"/>
  <c r="S17" i="11"/>
  <c r="S56" i="11"/>
  <c r="S441" i="11"/>
  <c r="S147" i="13"/>
  <c r="S193" i="13"/>
  <c r="S292" i="13"/>
  <c r="AG193" i="11"/>
  <c r="AG34" i="10"/>
  <c r="AW146" i="10"/>
  <c r="AW260" i="11"/>
  <c r="AW354" i="11"/>
  <c r="AG318" i="11"/>
  <c r="AG395" i="11"/>
  <c r="AU146" i="10"/>
  <c r="BK309" i="10"/>
  <c r="AW67" i="11"/>
  <c r="AW91" i="11"/>
  <c r="AW339" i="11"/>
  <c r="AW393" i="11"/>
  <c r="AG164" i="11"/>
  <c r="AG37" i="11"/>
  <c r="AG18" i="11"/>
  <c r="AG100" i="11"/>
  <c r="AG269" i="11"/>
  <c r="AG303" i="11"/>
  <c r="AG319" i="11"/>
  <c r="AG374" i="11"/>
  <c r="AG358" i="11"/>
  <c r="BM147" i="11"/>
  <c r="AW22" i="13"/>
  <c r="AW136" i="13"/>
  <c r="AW195" i="13"/>
  <c r="AW232" i="13"/>
  <c r="AW325" i="13"/>
  <c r="AG152" i="13"/>
  <c r="AG295" i="13"/>
  <c r="AG370" i="13"/>
  <c r="BO132" i="12"/>
  <c r="BO229" i="12"/>
  <c r="S200" i="11"/>
  <c r="S57" i="11"/>
  <c r="S342" i="11"/>
  <c r="S192" i="13"/>
  <c r="O22" i="12"/>
  <c r="O33" i="11"/>
  <c r="Q113" i="11"/>
  <c r="BK421" i="11"/>
  <c r="Q197" i="11"/>
  <c r="AE113" i="13"/>
  <c r="BK370" i="11"/>
  <c r="AU106" i="13"/>
  <c r="AE53" i="13"/>
  <c r="BK129" i="12"/>
  <c r="BK20" i="11"/>
  <c r="AU396" i="13"/>
  <c r="AE386" i="13"/>
  <c r="BK154" i="12"/>
  <c r="AE176" i="12"/>
  <c r="BK181" i="11"/>
  <c r="AE98" i="13"/>
  <c r="BK272" i="11"/>
  <c r="Q105" i="11"/>
  <c r="AE192" i="13"/>
  <c r="Q231" i="11"/>
  <c r="BK16" i="11"/>
  <c r="AE348" i="13"/>
  <c r="Q67" i="11"/>
  <c r="AU359" i="13"/>
  <c r="AU172" i="13"/>
  <c r="BK210" i="12"/>
  <c r="Q324" i="11"/>
  <c r="AU54" i="13"/>
  <c r="AU160" i="13"/>
  <c r="AE72" i="13"/>
  <c r="Q200" i="11"/>
  <c r="Q37" i="11"/>
  <c r="AE150" i="13"/>
  <c r="AE125" i="13"/>
  <c r="Q142" i="11"/>
  <c r="BK169" i="11"/>
  <c r="AE252" i="13"/>
  <c r="AU46" i="12"/>
  <c r="O164" i="12"/>
  <c r="O186" i="12"/>
  <c r="O441" i="11"/>
  <c r="O324" i="11"/>
  <c r="O140" i="11"/>
  <c r="O300" i="11"/>
  <c r="O63" i="11"/>
  <c r="O84" i="11"/>
  <c r="O169" i="11"/>
  <c r="O325" i="11"/>
  <c r="O211" i="12"/>
  <c r="O422" i="11"/>
  <c r="AU44" i="11"/>
  <c r="AE275" i="11"/>
  <c r="AE196" i="11"/>
  <c r="AE200" i="11"/>
  <c r="AU181" i="11"/>
  <c r="AU37" i="11"/>
  <c r="BM369" i="12"/>
  <c r="CC332" i="12"/>
  <c r="AW389" i="12"/>
  <c r="AW217" i="12"/>
  <c r="Q403" i="12"/>
  <c r="AG266" i="12"/>
  <c r="BM202" i="12"/>
  <c r="AG393" i="12"/>
  <c r="CC159" i="12"/>
  <c r="CC390" i="12"/>
  <c r="BM28" i="12"/>
  <c r="AG278" i="12"/>
  <c r="AG271" i="12"/>
  <c r="AE35" i="11"/>
  <c r="AE40" i="11"/>
  <c r="AU219" i="11"/>
  <c r="AE366" i="11"/>
  <c r="Q267" i="12"/>
  <c r="AG60" i="12"/>
  <c r="CC267" i="12"/>
  <c r="AG208" i="12"/>
  <c r="AW423" i="12"/>
  <c r="Q207" i="12"/>
  <c r="Q233" i="12"/>
  <c r="CC128" i="12"/>
  <c r="AG113" i="12"/>
  <c r="AW325" i="12"/>
  <c r="BM249" i="12"/>
  <c r="Q246" i="12"/>
  <c r="AU272" i="11"/>
  <c r="AU285" i="11"/>
  <c r="AW195" i="12"/>
  <c r="AW309" i="12"/>
  <c r="AG135" i="12"/>
  <c r="BM268" i="12"/>
  <c r="AG287" i="12"/>
  <c r="AW24" i="12"/>
  <c r="AW99" i="12"/>
  <c r="Q345" i="12"/>
  <c r="CC25" i="12"/>
  <c r="CC431" i="12"/>
  <c r="AG54" i="12"/>
  <c r="CC406" i="12"/>
  <c r="AW310" i="12"/>
  <c r="AG213" i="12"/>
  <c r="AW76" i="12"/>
  <c r="BM63" i="12"/>
  <c r="AG190" i="12"/>
  <c r="CC402" i="12"/>
  <c r="AW28" i="12"/>
  <c r="CC35" i="12"/>
  <c r="Q208" i="11"/>
  <c r="Q60" i="11"/>
  <c r="Q247" i="11"/>
  <c r="Q183" i="11"/>
  <c r="Q53" i="11"/>
  <c r="BK27" i="11"/>
  <c r="AE178" i="13"/>
  <c r="BK243" i="11"/>
  <c r="AE164" i="13"/>
  <c r="AU21" i="13"/>
  <c r="BK231" i="11"/>
  <c r="AU217" i="12"/>
  <c r="AU225" i="13"/>
  <c r="AE338" i="13"/>
  <c r="Q284" i="11"/>
  <c r="AU131" i="13"/>
  <c r="AU130" i="13"/>
  <c r="BK267" i="11"/>
  <c r="AU205" i="13"/>
  <c r="BK113" i="11"/>
  <c r="BK232" i="12"/>
  <c r="AU264" i="12"/>
  <c r="Q75" i="11"/>
  <c r="AU32" i="13"/>
  <c r="AU45" i="13"/>
  <c r="BK320" i="12"/>
  <c r="AE331" i="12"/>
  <c r="CA172" i="12"/>
  <c r="CA318" i="12"/>
  <c r="O322" i="11"/>
  <c r="O404" i="11"/>
  <c r="BM278" i="12"/>
  <c r="BM180" i="12"/>
  <c r="Q20" i="12"/>
  <c r="AU15" i="11"/>
  <c r="CC265" i="12"/>
  <c r="BM376" i="12"/>
  <c r="AW437" i="12"/>
  <c r="Q419" i="11"/>
  <c r="Q263" i="11"/>
  <c r="Q213" i="11"/>
  <c r="Q156" i="11"/>
  <c r="BK234" i="11"/>
  <c r="AU51" i="13"/>
  <c r="AU65" i="13"/>
  <c r="AU65" i="12"/>
  <c r="Q27" i="11"/>
  <c r="AE232" i="13"/>
  <c r="Q347" i="11"/>
  <c r="AU305" i="13"/>
  <c r="AU146" i="13"/>
  <c r="AU311" i="12"/>
  <c r="AE270" i="13"/>
  <c r="AE204" i="12"/>
  <c r="AE364" i="12"/>
  <c r="AE129" i="13"/>
  <c r="Q326" i="11"/>
  <c r="Q352" i="11"/>
  <c r="BK341" i="11"/>
  <c r="AE189" i="12"/>
  <c r="AU51" i="12"/>
  <c r="BK317" i="12"/>
  <c r="AE242" i="12"/>
  <c r="O313" i="12"/>
  <c r="O261" i="12"/>
  <c r="O276" i="11"/>
  <c r="O408" i="11"/>
  <c r="O17" i="11"/>
  <c r="O185" i="11"/>
  <c r="O18" i="11"/>
  <c r="O433" i="11"/>
  <c r="O421" i="11"/>
  <c r="O138" i="11"/>
  <c r="Q428" i="12"/>
  <c r="BM310" i="12"/>
  <c r="AW36" i="12"/>
  <c r="Q186" i="12"/>
  <c r="CC52" i="12"/>
  <c r="Q188" i="11"/>
  <c r="BK38" i="11"/>
  <c r="Q439" i="11"/>
  <c r="Q422" i="11"/>
  <c r="Q260" i="11"/>
  <c r="AU30" i="13"/>
  <c r="AU137" i="13"/>
  <c r="AU19" i="13"/>
  <c r="AE345" i="12"/>
  <c r="AU50" i="13"/>
  <c r="Q253" i="11"/>
  <c r="AE276" i="13"/>
  <c r="Q305" i="11"/>
  <c r="AE405" i="13"/>
  <c r="Q158" i="11"/>
  <c r="BK406" i="11"/>
  <c r="BK364" i="11"/>
  <c r="AE351" i="13"/>
  <c r="AE350" i="12"/>
  <c r="AU105" i="13"/>
  <c r="AE201" i="12"/>
  <c r="AE129" i="12"/>
  <c r="Q372" i="11"/>
  <c r="AE293" i="13"/>
  <c r="CA368" i="12"/>
  <c r="O51" i="11"/>
  <c r="O42" i="11"/>
  <c r="O313" i="11"/>
  <c r="AG12" i="11"/>
  <c r="AU175" i="11"/>
  <c r="BK376" i="11"/>
  <c r="AU173" i="13"/>
  <c r="BK386" i="12"/>
  <c r="O77" i="11"/>
  <c r="AE386" i="10"/>
  <c r="AE224" i="10"/>
  <c r="AE53" i="10"/>
  <c r="BK96" i="10"/>
  <c r="AE331" i="11"/>
  <c r="Q42" i="12"/>
  <c r="BK30" i="11"/>
  <c r="AE226" i="13"/>
  <c r="AU200" i="13"/>
  <c r="BK235" i="11"/>
  <c r="AE170" i="13"/>
  <c r="AG304" i="12"/>
  <c r="CC300" i="12"/>
  <c r="AG97" i="12"/>
  <c r="Q207" i="11"/>
  <c r="Q47" i="11"/>
  <c r="AU248" i="13"/>
  <c r="AU34" i="11"/>
  <c r="AE106" i="11"/>
  <c r="O51" i="12"/>
  <c r="AG164" i="10"/>
  <c r="AW188" i="10"/>
  <c r="AW377" i="10"/>
  <c r="BM213" i="10"/>
  <c r="AE44" i="10"/>
  <c r="AU207" i="10"/>
  <c r="AU204" i="10"/>
  <c r="BK133" i="10"/>
  <c r="AU344" i="10"/>
  <c r="AU260" i="11"/>
  <c r="AU206" i="13"/>
  <c r="BK81" i="11"/>
  <c r="BK128" i="11"/>
  <c r="AU138" i="13"/>
  <c r="BK172" i="11"/>
  <c r="AU139" i="13"/>
  <c r="AU169" i="13"/>
  <c r="BK353" i="12"/>
  <c r="BM184" i="10"/>
  <c r="AE164" i="11"/>
  <c r="AE95" i="11"/>
  <c r="AE94" i="11"/>
  <c r="AE180" i="13"/>
  <c r="BM96" i="10"/>
  <c r="AW164" i="11"/>
  <c r="AG332" i="11"/>
  <c r="AG270" i="11"/>
  <c r="BM292" i="11"/>
  <c r="AE39" i="11"/>
  <c r="AE79" i="11"/>
  <c r="AE334" i="11"/>
  <c r="Q276" i="12"/>
  <c r="AG160" i="12"/>
  <c r="AG67" i="12"/>
  <c r="AW395" i="12"/>
  <c r="AG348" i="12"/>
  <c r="BK293" i="11"/>
  <c r="Q36" i="11"/>
  <c r="Q91" i="11"/>
  <c r="BK290" i="11"/>
  <c r="AU360" i="13"/>
  <c r="Q19" i="11"/>
  <c r="AU283" i="13"/>
  <c r="AG303" i="10"/>
  <c r="AG434" i="10"/>
  <c r="AG32" i="10"/>
  <c r="AU184" i="10"/>
  <c r="BK183" i="10"/>
  <c r="AW263" i="11"/>
  <c r="AG29" i="11"/>
  <c r="BM192" i="11"/>
  <c r="AE251" i="11"/>
  <c r="AE126" i="11"/>
  <c r="AU121" i="11"/>
  <c r="AE172" i="11"/>
  <c r="AE130" i="11"/>
  <c r="AE305" i="11"/>
  <c r="AU153" i="11"/>
  <c r="AE215" i="11"/>
  <c r="AU130" i="11"/>
  <c r="AE138" i="11"/>
  <c r="AU269" i="11"/>
  <c r="AE320" i="11"/>
  <c r="CC169" i="12"/>
  <c r="CC387" i="12"/>
  <c r="BM386" i="12"/>
  <c r="Q264" i="12"/>
  <c r="AW66" i="12"/>
  <c r="AE42" i="11"/>
  <c r="Q123" i="12"/>
  <c r="BK36" i="11"/>
  <c r="BK433" i="11"/>
  <c r="AU59" i="13"/>
  <c r="AU341" i="13"/>
  <c r="BK316" i="11"/>
  <c r="Q155" i="11"/>
  <c r="BK440" i="11"/>
  <c r="BK218" i="11"/>
  <c r="AE201" i="13"/>
  <c r="Q399" i="11"/>
  <c r="BK244" i="11"/>
  <c r="Q367" i="11"/>
  <c r="AE175" i="13"/>
  <c r="BK344" i="11"/>
  <c r="Q55" i="11"/>
  <c r="AE265" i="13"/>
  <c r="BK92" i="11"/>
  <c r="AE206" i="13"/>
  <c r="AG25" i="10"/>
  <c r="AU81" i="10"/>
  <c r="BK192" i="10"/>
  <c r="BK130" i="10"/>
  <c r="AW185" i="11"/>
  <c r="AW365" i="11"/>
  <c r="BM158" i="11"/>
  <c r="AE64" i="11"/>
  <c r="AE394" i="11"/>
  <c r="AE276" i="10"/>
  <c r="AE409" i="10"/>
  <c r="AE189" i="10"/>
  <c r="AW117" i="11"/>
  <c r="AW331" i="11"/>
  <c r="AG67" i="11"/>
  <c r="AG136" i="11"/>
  <c r="AG91" i="11"/>
  <c r="AW394" i="13"/>
  <c r="AE180" i="11"/>
  <c r="AU170" i="11"/>
  <c r="AU94" i="11"/>
  <c r="AE181" i="11"/>
  <c r="AE170" i="11"/>
  <c r="AE291" i="11"/>
  <c r="AU321" i="11"/>
  <c r="AU440" i="11"/>
  <c r="AE100" i="11"/>
  <c r="AE318" i="11"/>
  <c r="BM400" i="12"/>
  <c r="CC396" i="12"/>
  <c r="AW382" i="12"/>
  <c r="BM172" i="12"/>
  <c r="BM242" i="12"/>
  <c r="CC71" i="12"/>
  <c r="AU129" i="11"/>
  <c r="BK94" i="11"/>
  <c r="AE334" i="12"/>
  <c r="BK321" i="11"/>
  <c r="BK319" i="12"/>
  <c r="AU183" i="12"/>
  <c r="BK367" i="11"/>
  <c r="AU386" i="11"/>
  <c r="AU340" i="11"/>
  <c r="AE37" i="11"/>
  <c r="AU243" i="11"/>
  <c r="AE353" i="11"/>
  <c r="AE324" i="11"/>
  <c r="Q372" i="12"/>
  <c r="CC204" i="12"/>
  <c r="AG140" i="12"/>
  <c r="AU180" i="11"/>
  <c r="AG263" i="12"/>
  <c r="BM218" i="12"/>
  <c r="AG237" i="12"/>
  <c r="Q15" i="11"/>
  <c r="AE435" i="13"/>
  <c r="AU429" i="13"/>
  <c r="AE373" i="13"/>
  <c r="BK384" i="11"/>
  <c r="AE406" i="12"/>
  <c r="AU70" i="13"/>
  <c r="AU322" i="13"/>
  <c r="BK422" i="12"/>
  <c r="AE34" i="10"/>
  <c r="BK203" i="10"/>
  <c r="BK213" i="10"/>
  <c r="AE46" i="10"/>
  <c r="AE436" i="10"/>
  <c r="AE159" i="10"/>
  <c r="AE341" i="10"/>
  <c r="BK233" i="10"/>
  <c r="AW320" i="11"/>
  <c r="AE99" i="11"/>
  <c r="AE247" i="11"/>
  <c r="AE361" i="11"/>
  <c r="AE294" i="11"/>
  <c r="AU77" i="11"/>
  <c r="AU289" i="11"/>
  <c r="AE182" i="11"/>
  <c r="AU29" i="11"/>
  <c r="AU67" i="11"/>
  <c r="AE230" i="11"/>
  <c r="AE195" i="11"/>
  <c r="CC63" i="12"/>
  <c r="CC249" i="12"/>
  <c r="BM105" i="12"/>
  <c r="O19" i="11"/>
  <c r="O96" i="11"/>
  <c r="AU253" i="12"/>
  <c r="AE241" i="13"/>
  <c r="Q339" i="11"/>
  <c r="BK87" i="11"/>
  <c r="AU214" i="12"/>
  <c r="AU299" i="13"/>
  <c r="AU405" i="13"/>
  <c r="AE208" i="13"/>
  <c r="AU240" i="13"/>
  <c r="Q265" i="11"/>
  <c r="O300" i="12"/>
  <c r="CA157" i="12"/>
  <c r="O85" i="12"/>
  <c r="O160" i="12"/>
  <c r="O172" i="12"/>
  <c r="O91" i="11"/>
  <c r="O119" i="11"/>
  <c r="BM192" i="12"/>
  <c r="CC357" i="12"/>
  <c r="AU91" i="11"/>
  <c r="CC134" i="12"/>
  <c r="AU37" i="13"/>
  <c r="AE67" i="13"/>
  <c r="AE55" i="13"/>
  <c r="BK283" i="11"/>
  <c r="AE246" i="13"/>
  <c r="O145" i="12"/>
  <c r="O70" i="12"/>
  <c r="O180" i="11"/>
  <c r="AE131" i="13"/>
  <c r="O96" i="12"/>
  <c r="O37" i="11"/>
  <c r="O317" i="11"/>
  <c r="AU81" i="11"/>
  <c r="AE173" i="11"/>
  <c r="AE155" i="11"/>
  <c r="AE147" i="11"/>
  <c r="AU238" i="11"/>
  <c r="AE176" i="11"/>
  <c r="AE258" i="11"/>
  <c r="AE300" i="11"/>
  <c r="AU197" i="11"/>
  <c r="Q96" i="12"/>
  <c r="BM213" i="12"/>
  <c r="AW361" i="12"/>
  <c r="CC77" i="12"/>
  <c r="AW129" i="12"/>
  <c r="AG408" i="12"/>
  <c r="BK423" i="11"/>
  <c r="BK359" i="11"/>
  <c r="AU115" i="13"/>
  <c r="AU335" i="13"/>
  <c r="AU238" i="13"/>
  <c r="AE115" i="13"/>
  <c r="AU307" i="13"/>
  <c r="Q192" i="11"/>
  <c r="BK29" i="11"/>
  <c r="BK369" i="11"/>
  <c r="AU91" i="13"/>
  <c r="AE172" i="13"/>
  <c r="BK204" i="11"/>
  <c r="BK284" i="12"/>
  <c r="BK391" i="11"/>
  <c r="AU161" i="13"/>
  <c r="AE160" i="13"/>
  <c r="AU310" i="12"/>
  <c r="Q124" i="11"/>
  <c r="CA439" i="12"/>
  <c r="O198" i="12"/>
  <c r="O42" i="12"/>
  <c r="O159" i="11"/>
  <c r="O385" i="11"/>
  <c r="O194" i="11"/>
  <c r="AU196" i="13"/>
  <c r="O233" i="12"/>
  <c r="CA246" i="12"/>
  <c r="O70" i="11"/>
  <c r="AU117" i="13"/>
  <c r="BK366" i="12"/>
  <c r="AE319" i="13"/>
  <c r="AU71" i="12"/>
  <c r="BK339" i="11"/>
  <c r="AE51" i="13"/>
  <c r="AU363" i="12"/>
  <c r="AU155" i="13"/>
  <c r="O149" i="12"/>
  <c r="CA298" i="12"/>
  <c r="O15" i="11"/>
  <c r="O290" i="11"/>
  <c r="AE427" i="11"/>
  <c r="AU371" i="11"/>
  <c r="AU179" i="11"/>
  <c r="AE120" i="11"/>
  <c r="AU401" i="11"/>
  <c r="AU31" i="11"/>
  <c r="AU93" i="11"/>
  <c r="Q386" i="12"/>
  <c r="BM200" i="12"/>
  <c r="AG406" i="12"/>
  <c r="AW34" i="12"/>
  <c r="AG35" i="12"/>
  <c r="Q398" i="12"/>
  <c r="AW199" i="12"/>
  <c r="AG103" i="12"/>
  <c r="Q77" i="11"/>
  <c r="Q149" i="11"/>
  <c r="Q400" i="11"/>
  <c r="AU180" i="13"/>
  <c r="AU44" i="13"/>
  <c r="AU287" i="13"/>
  <c r="BK28" i="11"/>
  <c r="Q85" i="11"/>
  <c r="AU246" i="13"/>
  <c r="AE80" i="13"/>
  <c r="BK202" i="11"/>
  <c r="AE62" i="13"/>
  <c r="BK219" i="11"/>
  <c r="BK174" i="12"/>
  <c r="BK338" i="11"/>
  <c r="AU280" i="13"/>
  <c r="AU17" i="13"/>
  <c r="Q106" i="11"/>
  <c r="AE35" i="12"/>
  <c r="AE187" i="12"/>
  <c r="AE143" i="13"/>
  <c r="AU158" i="13"/>
  <c r="AU60" i="13"/>
  <c r="CA280" i="12"/>
  <c r="CA289" i="12"/>
  <c r="O377" i="11"/>
  <c r="O310" i="11"/>
  <c r="O184" i="11"/>
  <c r="O179" i="12"/>
  <c r="CA361" i="12"/>
  <c r="AE339" i="13"/>
  <c r="AE158" i="13"/>
  <c r="AE173" i="13"/>
  <c r="AE225" i="13"/>
  <c r="AU83" i="13"/>
  <c r="Q73" i="11"/>
  <c r="O374" i="12"/>
  <c r="O281" i="11"/>
  <c r="O384" i="11"/>
  <c r="O407" i="11"/>
  <c r="O113" i="11"/>
  <c r="O349" i="11"/>
  <c r="AU148" i="12"/>
  <c r="BK310" i="11"/>
  <c r="AU144" i="13"/>
  <c r="AE47" i="13"/>
  <c r="AE370" i="13"/>
  <c r="BK112" i="11"/>
  <c r="AU184" i="13"/>
  <c r="O182" i="12"/>
  <c r="CA128" i="12"/>
  <c r="O98" i="12"/>
  <c r="CA348" i="12"/>
  <c r="O146" i="11"/>
  <c r="O195" i="11"/>
  <c r="O163" i="11"/>
  <c r="O247" i="11"/>
  <c r="AU299" i="11"/>
  <c r="AU215" i="11"/>
  <c r="AW52" i="12"/>
  <c r="AW250" i="12"/>
  <c r="AG236" i="12"/>
  <c r="AU60" i="11"/>
  <c r="Q163" i="12"/>
  <c r="Q234" i="11"/>
  <c r="BK365" i="11"/>
  <c r="BK116" i="11"/>
  <c r="AE374" i="13"/>
  <c r="Q285" i="11"/>
  <c r="BK252" i="11"/>
  <c r="AU268" i="13"/>
  <c r="BK145" i="11"/>
  <c r="AU103" i="13"/>
  <c r="BK361" i="11"/>
  <c r="Q338" i="11"/>
  <c r="AE177" i="13"/>
  <c r="Q115" i="11"/>
  <c r="O159" i="12"/>
  <c r="O107" i="11"/>
  <c r="O392" i="11"/>
  <c r="O14" i="11"/>
  <c r="BM310" i="10"/>
  <c r="BM182" i="10"/>
  <c r="AU374" i="10"/>
  <c r="AU198" i="10"/>
  <c r="AU390" i="10"/>
  <c r="AU237" i="10"/>
  <c r="AU137" i="11"/>
  <c r="AU372" i="11"/>
  <c r="AU363" i="11"/>
  <c r="AU45" i="11"/>
  <c r="AE436" i="11"/>
  <c r="AE321" i="13"/>
  <c r="AU289" i="13"/>
  <c r="AE85" i="12"/>
  <c r="BK301" i="11"/>
  <c r="AU309" i="13"/>
  <c r="AU291" i="12"/>
  <c r="O441" i="12"/>
  <c r="O264" i="12"/>
  <c r="O355" i="11"/>
  <c r="O200" i="11"/>
  <c r="O360" i="11"/>
  <c r="AG273" i="10"/>
  <c r="AG117" i="10"/>
  <c r="AW85" i="11"/>
  <c r="AW128" i="11"/>
  <c r="AW232" i="11"/>
  <c r="AW330" i="11"/>
  <c r="AG93" i="11"/>
  <c r="AG74" i="11"/>
  <c r="AG313" i="11"/>
  <c r="AG237" i="11"/>
  <c r="AG304" i="11"/>
  <c r="AU123" i="11"/>
  <c r="AU296" i="11"/>
  <c r="AE270" i="11"/>
  <c r="AU21" i="11"/>
  <c r="AU125" i="11"/>
  <c r="AU288" i="11"/>
  <c r="AU242" i="11"/>
  <c r="AE46" i="11"/>
  <c r="AE197" i="11"/>
  <c r="AU309" i="11"/>
  <c r="AE292" i="11"/>
  <c r="AE336" i="11"/>
  <c r="AW47" i="12"/>
  <c r="AW185" i="12"/>
  <c r="Q91" i="12"/>
  <c r="AG186" i="12"/>
  <c r="AG345" i="12"/>
  <c r="BM270" i="12"/>
  <c r="CC174" i="12"/>
  <c r="AU268" i="11"/>
  <c r="AW328" i="12"/>
  <c r="Q229" i="11"/>
  <c r="AU221" i="13"/>
  <c r="AE249" i="13"/>
  <c r="BK116" i="12"/>
  <c r="AU249" i="13"/>
  <c r="BK149" i="11"/>
  <c r="BK279" i="11"/>
  <c r="AW175" i="10"/>
  <c r="AG282" i="11"/>
  <c r="BM108" i="10"/>
  <c r="AW30" i="11"/>
  <c r="AW74" i="11"/>
  <c r="AW150" i="11"/>
  <c r="AW291" i="11"/>
  <c r="AG138" i="11"/>
  <c r="AG177" i="11"/>
  <c r="AG307" i="11"/>
  <c r="AG308" i="11"/>
  <c r="AG393" i="11"/>
  <c r="AG377" i="11"/>
  <c r="BM271" i="11"/>
  <c r="BM60" i="11"/>
  <c r="BM196" i="11"/>
  <c r="AG214" i="13"/>
  <c r="AU171" i="11"/>
  <c r="AU195" i="11"/>
  <c r="AE296" i="11"/>
  <c r="AE133" i="11"/>
  <c r="AE299" i="11"/>
  <c r="AU138" i="11"/>
  <c r="AU284" i="11"/>
  <c r="AE333" i="11"/>
  <c r="AU278" i="11"/>
  <c r="CC192" i="12"/>
  <c r="AG258" i="12"/>
  <c r="Q301" i="12"/>
  <c r="Q244" i="12"/>
  <c r="CC341" i="12"/>
  <c r="AW277" i="12"/>
  <c r="AG358" i="12"/>
  <c r="BM193" i="12"/>
  <c r="BM233" i="12"/>
  <c r="AW421" i="12"/>
  <c r="BM404" i="12"/>
  <c r="CC98" i="12"/>
  <c r="AG139" i="12"/>
  <c r="Q348" i="11"/>
  <c r="BK192" i="11"/>
  <c r="Q237" i="11"/>
  <c r="BK434" i="11"/>
  <c r="AU133" i="13"/>
  <c r="AE199" i="13"/>
  <c r="BK353" i="11"/>
  <c r="BK330" i="11"/>
  <c r="AE410" i="12"/>
  <c r="AG436" i="10"/>
  <c r="AG341" i="10"/>
  <c r="AG345" i="10"/>
  <c r="AG82" i="10"/>
  <c r="AW181" i="10"/>
  <c r="AU199" i="10"/>
  <c r="AW149" i="11"/>
  <c r="AW66" i="11"/>
  <c r="AW46" i="11"/>
  <c r="AW293" i="11"/>
  <c r="AW199" i="11"/>
  <c r="AW381" i="11"/>
  <c r="AW438" i="11"/>
  <c r="AG52" i="11"/>
  <c r="AG183" i="11"/>
  <c r="AG383" i="11"/>
  <c r="AG157" i="11"/>
  <c r="AG228" i="11"/>
  <c r="AG268" i="11"/>
  <c r="AW173" i="13"/>
  <c r="AW321" i="13"/>
  <c r="AG32" i="13"/>
  <c r="S274" i="12"/>
  <c r="AI339" i="12"/>
  <c r="BO433" i="12"/>
  <c r="AU24" i="11"/>
  <c r="AE218" i="11"/>
  <c r="AU169" i="11"/>
  <c r="AE125" i="11"/>
  <c r="AE330" i="11"/>
  <c r="AU172" i="11"/>
  <c r="AE276" i="11"/>
  <c r="AU349" i="11"/>
  <c r="AE433" i="11"/>
  <c r="AE373" i="11"/>
  <c r="AE282" i="11"/>
  <c r="Q232" i="12"/>
  <c r="Q129" i="12"/>
  <c r="CC75" i="12"/>
  <c r="AE338" i="11"/>
  <c r="AE93" i="11"/>
  <c r="AE263" i="11"/>
  <c r="AE313" i="11"/>
  <c r="AU17" i="11"/>
  <c r="AU306" i="11"/>
  <c r="AU16" i="13"/>
  <c r="O305" i="12"/>
  <c r="O266" i="12"/>
  <c r="CA31" i="12"/>
  <c r="O155" i="11"/>
  <c r="O319" i="11"/>
  <c r="O147" i="11"/>
  <c r="AE14" i="11"/>
  <c r="AE23" i="11"/>
  <c r="AU46" i="11"/>
  <c r="AU249" i="11"/>
  <c r="AU18" i="11"/>
  <c r="AE227" i="11"/>
  <c r="BK271" i="11"/>
  <c r="AU73" i="13"/>
  <c r="BK171" i="11"/>
  <c r="AE49" i="13"/>
  <c r="AE308" i="13"/>
  <c r="BK76" i="11"/>
  <c r="AE58" i="13"/>
  <c r="Q356" i="11"/>
  <c r="AE130" i="12"/>
  <c r="AU284" i="13"/>
  <c r="AG13" i="13"/>
  <c r="AU239" i="13"/>
  <c r="O267" i="12"/>
  <c r="O134" i="11"/>
  <c r="AU351" i="10"/>
  <c r="BK204" i="10"/>
  <c r="BK269" i="10"/>
  <c r="AG218" i="11"/>
  <c r="AG398" i="11"/>
  <c r="AE259" i="11"/>
  <c r="AU240" i="11"/>
  <c r="AE169" i="11"/>
  <c r="AU136" i="11"/>
  <c r="AE264" i="11"/>
  <c r="AU304" i="11"/>
  <c r="AE50" i="11"/>
  <c r="AU263" i="11"/>
  <c r="AE47" i="11"/>
  <c r="AU103" i="11"/>
  <c r="AE252" i="11"/>
  <c r="AU98" i="11"/>
  <c r="AE190" i="11"/>
  <c r="AU117" i="11"/>
  <c r="AG31" i="12"/>
  <c r="Q358" i="12"/>
  <c r="BM230" i="12"/>
  <c r="AG369" i="12"/>
  <c r="BM273" i="12"/>
  <c r="Q389" i="11"/>
  <c r="Q294" i="11"/>
  <c r="AW12" i="13"/>
  <c r="BK193" i="11"/>
  <c r="AW132" i="11"/>
  <c r="AG123" i="11"/>
  <c r="AG427" i="11"/>
  <c r="BK288" i="11"/>
  <c r="AE163" i="13"/>
  <c r="AE246" i="11"/>
  <c r="AU78" i="11"/>
  <c r="AU51" i="11"/>
  <c r="AE356" i="11"/>
  <c r="BM134" i="10"/>
  <c r="AU247" i="13"/>
  <c r="BK358" i="11"/>
  <c r="AU407" i="13"/>
  <c r="AE205" i="13"/>
  <c r="AE218" i="13"/>
  <c r="Q120" i="11"/>
  <c r="AU203" i="13"/>
  <c r="AE116" i="13"/>
  <c r="BK73" i="12"/>
  <c r="BK158" i="11"/>
  <c r="AU25" i="13"/>
  <c r="Q131" i="11"/>
  <c r="AU85" i="13"/>
  <c r="AU178" i="13"/>
  <c r="AE307" i="13"/>
  <c r="Q302" i="11"/>
  <c r="AE356" i="13"/>
  <c r="AE83" i="13"/>
  <c r="BK31" i="11"/>
  <c r="AE376" i="13"/>
  <c r="AU64" i="12"/>
  <c r="AG10" i="13"/>
  <c r="BK179" i="12"/>
  <c r="AE223" i="13"/>
  <c r="BK119" i="11"/>
  <c r="AE149" i="12"/>
  <c r="CA64" i="12"/>
  <c r="O241" i="12"/>
  <c r="O231" i="12"/>
  <c r="O18" i="12"/>
  <c r="O78" i="12"/>
  <c r="CA65" i="12"/>
  <c r="O380" i="11"/>
  <c r="O97" i="11"/>
  <c r="O352" i="11"/>
  <c r="O24" i="11"/>
  <c r="O49" i="11"/>
  <c r="O277" i="11"/>
  <c r="O66" i="11"/>
  <c r="O301" i="11"/>
  <c r="O214" i="11"/>
  <c r="O250" i="11"/>
  <c r="O437" i="11"/>
  <c r="BK82" i="11"/>
  <c r="AE323" i="13"/>
  <c r="Q211" i="11"/>
  <c r="BK64" i="11"/>
  <c r="AU16" i="12"/>
  <c r="AU78" i="13"/>
  <c r="BK227" i="11"/>
  <c r="AE336" i="13"/>
  <c r="AU59" i="12"/>
  <c r="Q157" i="11"/>
  <c r="AU39" i="13"/>
  <c r="AU322" i="12"/>
  <c r="BK268" i="11"/>
  <c r="AU123" i="13"/>
  <c r="AE234" i="13"/>
  <c r="Q145" i="11"/>
  <c r="AE144" i="12"/>
  <c r="O283" i="12"/>
  <c r="O30" i="11"/>
  <c r="O29" i="11"/>
  <c r="O67" i="11"/>
  <c r="O440" i="11"/>
  <c r="O56" i="11"/>
  <c r="AW438" i="12"/>
  <c r="BK180" i="11"/>
  <c r="AU297" i="13"/>
  <c r="AE37" i="13"/>
  <c r="AE440" i="12"/>
  <c r="BK269" i="11"/>
  <c r="AE367" i="12"/>
  <c r="AU284" i="12"/>
  <c r="AU34" i="13"/>
  <c r="AE420" i="13"/>
  <c r="AU259" i="13"/>
  <c r="AE300" i="13"/>
  <c r="AU348" i="13"/>
  <c r="AE229" i="13"/>
  <c r="BK375" i="11"/>
  <c r="AU286" i="13"/>
  <c r="BK303" i="11"/>
  <c r="AU186" i="13"/>
  <c r="AE146" i="13"/>
  <c r="AE314" i="13"/>
  <c r="BK328" i="11"/>
  <c r="AE86" i="13"/>
  <c r="AE155" i="13"/>
  <c r="Q201" i="11"/>
  <c r="AU406" i="13"/>
  <c r="AU148" i="13"/>
  <c r="AU381" i="13"/>
  <c r="AE295" i="13"/>
  <c r="BK419" i="11"/>
  <c r="AE127" i="13"/>
  <c r="AU364" i="12"/>
  <c r="AU117" i="12"/>
  <c r="AU369" i="13"/>
  <c r="O116" i="12"/>
  <c r="O364" i="12"/>
  <c r="O150" i="12"/>
  <c r="CA216" i="12"/>
  <c r="CA75" i="12"/>
  <c r="O40" i="11"/>
  <c r="O47" i="11"/>
  <c r="O236" i="11"/>
  <c r="O125" i="11"/>
  <c r="O333" i="11"/>
  <c r="O22" i="11"/>
  <c r="O164" i="11"/>
  <c r="O293" i="11"/>
  <c r="AU243" i="13"/>
  <c r="AU376" i="13"/>
  <c r="AU308" i="13"/>
  <c r="AE32" i="13"/>
  <c r="AU220" i="12"/>
  <c r="Q57" i="11"/>
  <c r="AE285" i="13"/>
  <c r="AE14" i="13"/>
  <c r="AE251" i="12"/>
  <c r="AU38" i="13"/>
  <c r="AE297" i="13"/>
  <c r="AE332" i="13"/>
  <c r="AE221" i="13"/>
  <c r="BK129" i="11"/>
  <c r="AU104" i="12"/>
  <c r="AE128" i="13"/>
  <c r="CA322" i="12"/>
  <c r="O62" i="12"/>
  <c r="O64" i="12"/>
  <c r="O169" i="12"/>
  <c r="O81" i="11"/>
  <c r="AU303" i="13"/>
  <c r="AE103" i="12"/>
  <c r="BK146" i="11"/>
  <c r="BK309" i="12"/>
  <c r="Q218" i="11"/>
  <c r="O358" i="11"/>
  <c r="AU436" i="13"/>
  <c r="Q376" i="11"/>
  <c r="O190" i="11"/>
  <c r="O336" i="11"/>
  <c r="AU344" i="13"/>
  <c r="AE396" i="13"/>
  <c r="AU314" i="13"/>
  <c r="CA105" i="12"/>
  <c r="BM136" i="10"/>
  <c r="AE232" i="11"/>
  <c r="AU322" i="11"/>
  <c r="AE72" i="11"/>
  <c r="BK388" i="11"/>
  <c r="BK249" i="11"/>
  <c r="AU274" i="13"/>
  <c r="AG185" i="11"/>
  <c r="AG189" i="11"/>
  <c r="AG213" i="11"/>
  <c r="AU404" i="11"/>
  <c r="AE423" i="13"/>
  <c r="AU194" i="13"/>
  <c r="AU402" i="12"/>
  <c r="AU316" i="11"/>
  <c r="AU133" i="11"/>
  <c r="AU221" i="11"/>
  <c r="AU442" i="11"/>
  <c r="AE419" i="11"/>
  <c r="AE388" i="11"/>
  <c r="AU431" i="13"/>
  <c r="BK404" i="12"/>
  <c r="AE271" i="12"/>
  <c r="AE162" i="11"/>
  <c r="BK246" i="11"/>
  <c r="AE76" i="12"/>
  <c r="AU213" i="12"/>
  <c r="AU82" i="11"/>
  <c r="AE387" i="11"/>
  <c r="AU292" i="11"/>
  <c r="AU232" i="11"/>
  <c r="AU64" i="11"/>
  <c r="AU377" i="11"/>
  <c r="AU96" i="13"/>
  <c r="BK174" i="11"/>
  <c r="BK392" i="11"/>
  <c r="AU128" i="13"/>
  <c r="BK407" i="11"/>
  <c r="AU269" i="13"/>
  <c r="O315" i="11"/>
  <c r="CA344" i="12"/>
  <c r="AG262" i="11"/>
  <c r="AW316" i="11"/>
  <c r="AE82" i="11"/>
  <c r="AU366" i="11"/>
  <c r="AE381" i="11"/>
  <c r="AE228" i="13"/>
  <c r="O359" i="11"/>
  <c r="AG80" i="11"/>
  <c r="AG390" i="11"/>
  <c r="AU62" i="11"/>
  <c r="AU382" i="11"/>
  <c r="AE309" i="11"/>
  <c r="AU315" i="11"/>
  <c r="AE185" i="11"/>
  <c r="AE66" i="13"/>
  <c r="AU245" i="13"/>
  <c r="BK294" i="11"/>
  <c r="AU35" i="13"/>
  <c r="BK241" i="12"/>
  <c r="BK175" i="12"/>
  <c r="AG419" i="11"/>
  <c r="AU402" i="11"/>
  <c r="AU184" i="11"/>
  <c r="AE349" i="11"/>
  <c r="AU118" i="11"/>
  <c r="AW13" i="13"/>
  <c r="BK184" i="11"/>
  <c r="Q34" i="11"/>
  <c r="O337" i="12"/>
  <c r="CA115" i="12"/>
  <c r="O31" i="12"/>
  <c r="O245" i="11"/>
  <c r="O283" i="11"/>
  <c r="O229" i="11"/>
  <c r="O234" i="11"/>
  <c r="BK336" i="12"/>
  <c r="AU253" i="13"/>
  <c r="AU53" i="12"/>
  <c r="CC11" i="12"/>
  <c r="AU27" i="11"/>
  <c r="AE15" i="13"/>
  <c r="BK80" i="11"/>
  <c r="BK208" i="11"/>
  <c r="AE264" i="13"/>
  <c r="CA342" i="12"/>
  <c r="CA35" i="12"/>
  <c r="CA181" i="12"/>
  <c r="CA155" i="12"/>
  <c r="CA245" i="12"/>
  <c r="O239" i="11"/>
  <c r="O302" i="11"/>
  <c r="O434" i="11"/>
  <c r="O420" i="11"/>
  <c r="O285" i="11"/>
  <c r="O249" i="11"/>
  <c r="O204" i="11"/>
  <c r="AU420" i="13"/>
  <c r="AU36" i="13"/>
  <c r="AU302" i="13"/>
  <c r="CA218" i="12"/>
  <c r="AE19" i="10"/>
  <c r="AE156" i="10"/>
  <c r="AU92" i="10"/>
  <c r="BK36" i="10"/>
  <c r="AE398" i="11"/>
  <c r="BK378" i="11"/>
  <c r="BK83" i="11"/>
  <c r="AE277" i="13"/>
  <c r="AU318" i="13"/>
  <c r="AE220" i="13"/>
  <c r="CA253" i="12"/>
  <c r="O192" i="11"/>
  <c r="AE410" i="13"/>
  <c r="CA398" i="12"/>
  <c r="BK118" i="10"/>
  <c r="AG128" i="11"/>
  <c r="AE248" i="11"/>
  <c r="AU159" i="11"/>
  <c r="AE189" i="11"/>
  <c r="AE115" i="11"/>
  <c r="AE80" i="11"/>
  <c r="AU84" i="11"/>
  <c r="AW11" i="11"/>
  <c r="AU151" i="11"/>
  <c r="AU26" i="13"/>
  <c r="AU142" i="13"/>
  <c r="BK362" i="11"/>
  <c r="BK383" i="11"/>
  <c r="BK95" i="12"/>
  <c r="CA274" i="12"/>
  <c r="O151" i="12"/>
  <c r="O131" i="12"/>
  <c r="O114" i="11"/>
  <c r="O176" i="11"/>
  <c r="O118" i="11"/>
  <c r="O399" i="11"/>
  <c r="O209" i="11"/>
  <c r="BK276" i="12"/>
  <c r="AE347" i="10"/>
  <c r="AU179" i="10"/>
  <c r="AE229" i="11"/>
  <c r="AE98" i="11"/>
  <c r="AE374" i="11"/>
  <c r="AU270" i="11"/>
  <c r="AE273" i="11"/>
  <c r="AE52" i="11"/>
  <c r="AU16" i="11"/>
  <c r="BK153" i="11"/>
  <c r="BK247" i="11"/>
  <c r="BK73" i="11"/>
  <c r="AE79" i="13"/>
  <c r="AE251" i="13"/>
  <c r="AE437" i="13"/>
  <c r="AE242" i="13"/>
  <c r="Q278" i="11"/>
  <c r="BK65" i="11"/>
  <c r="BK355" i="11"/>
  <c r="AU392" i="12"/>
  <c r="O104" i="12"/>
  <c r="CA19" i="12"/>
  <c r="CA114" i="12"/>
  <c r="CA380" i="12"/>
  <c r="O75" i="12"/>
  <c r="O343" i="11"/>
  <c r="O367" i="11"/>
  <c r="O298" i="11"/>
  <c r="O265" i="11"/>
  <c r="O99" i="11"/>
  <c r="Q10" i="11"/>
  <c r="AU43" i="13"/>
  <c r="AU113" i="13"/>
  <c r="AU327" i="13"/>
  <c r="BK16" i="12"/>
  <c r="BK329" i="11"/>
  <c r="AU342" i="13"/>
  <c r="BK398" i="11"/>
  <c r="AU352" i="12"/>
  <c r="O284" i="12"/>
  <c r="O35" i="12"/>
  <c r="O244" i="12"/>
  <c r="O19" i="12"/>
  <c r="CA200" i="12"/>
  <c r="O409" i="11"/>
  <c r="Q13" i="11"/>
  <c r="O337" i="11"/>
  <c r="O128" i="11"/>
  <c r="O35" i="11"/>
  <c r="O338" i="11"/>
  <c r="O197" i="11"/>
  <c r="O21" i="11"/>
  <c r="AU278" i="13"/>
  <c r="BK91" i="12"/>
  <c r="AE16" i="11"/>
  <c r="AU273" i="11"/>
  <c r="BK217" i="11"/>
  <c r="AE349" i="13"/>
  <c r="BK201" i="11"/>
  <c r="AE357" i="12"/>
  <c r="AU383" i="13"/>
  <c r="AE182" i="12"/>
  <c r="AU98" i="12"/>
  <c r="BK261" i="11"/>
  <c r="AE259" i="13"/>
  <c r="BK281" i="11"/>
  <c r="AU267" i="13"/>
  <c r="O357" i="12"/>
  <c r="CA62" i="12"/>
  <c r="O135" i="12"/>
  <c r="CA104" i="12"/>
  <c r="CA46" i="12"/>
  <c r="O323" i="12"/>
  <c r="O395" i="11"/>
  <c r="O291" i="11"/>
  <c r="O323" i="11"/>
  <c r="O356" i="11"/>
  <c r="O347" i="11"/>
  <c r="O108" i="11"/>
  <c r="O153" i="11"/>
  <c r="O116" i="11"/>
  <c r="O201" i="11"/>
  <c r="AU174" i="13"/>
  <c r="O28" i="12"/>
  <c r="BM13" i="12"/>
  <c r="AU75" i="12"/>
  <c r="CA299" i="12"/>
  <c r="CA143" i="12"/>
  <c r="AE329" i="11"/>
  <c r="BM207" i="12"/>
  <c r="BK253" i="11"/>
  <c r="AU250" i="12"/>
  <c r="AE318" i="13"/>
  <c r="BK203" i="11"/>
  <c r="Q226" i="11"/>
  <c r="AU368" i="13"/>
  <c r="BK99" i="11"/>
  <c r="AU127" i="13"/>
  <c r="AU126" i="13"/>
  <c r="AE33" i="13"/>
  <c r="BK245" i="11"/>
  <c r="AE173" i="12"/>
  <c r="BK49" i="11"/>
  <c r="BK305" i="11"/>
  <c r="AE186" i="13"/>
  <c r="O213" i="12"/>
  <c r="CA147" i="12"/>
  <c r="O296" i="11"/>
  <c r="O156" i="11"/>
  <c r="AU428" i="11"/>
  <c r="AU364" i="11"/>
  <c r="AU388" i="11"/>
  <c r="AU345" i="11"/>
  <c r="AE421" i="11"/>
  <c r="BM78" i="12"/>
  <c r="Q384" i="12"/>
  <c r="AG182" i="12"/>
  <c r="Q420" i="11"/>
  <c r="BK209" i="12"/>
  <c r="AE239" i="12"/>
  <c r="AU306" i="13"/>
  <c r="AE409" i="13"/>
  <c r="Q359" i="11"/>
  <c r="AE378" i="13"/>
  <c r="AE39" i="13"/>
  <c r="BK324" i="11"/>
  <c r="AE65" i="13"/>
  <c r="BK44" i="11"/>
  <c r="AU367" i="13"/>
  <c r="AE26" i="13"/>
  <c r="AE217" i="12"/>
  <c r="CA30" i="12"/>
  <c r="BK213" i="12"/>
  <c r="AE382" i="13"/>
  <c r="AU163" i="13"/>
  <c r="AU262" i="13"/>
  <c r="O341" i="11"/>
  <c r="O398" i="12"/>
  <c r="AU200" i="12"/>
  <c r="AG27" i="11"/>
  <c r="AW345" i="11"/>
  <c r="AG92" i="11"/>
  <c r="AE136" i="11"/>
  <c r="AE71" i="11"/>
  <c r="AE118" i="11"/>
  <c r="AE41" i="11"/>
  <c r="AE206" i="11"/>
  <c r="Q213" i="12"/>
  <c r="AU190" i="11"/>
  <c r="BK285" i="11"/>
  <c r="Q315" i="11"/>
  <c r="O193" i="12"/>
  <c r="BK39" i="11"/>
  <c r="AE87" i="12"/>
  <c r="BK205" i="11"/>
  <c r="AU310" i="13"/>
  <c r="AE208" i="12"/>
  <c r="BK170" i="11"/>
  <c r="AE30" i="13"/>
  <c r="AU93" i="13"/>
  <c r="AE363" i="12"/>
  <c r="O126" i="11"/>
  <c r="O55" i="11"/>
  <c r="O202" i="11"/>
  <c r="Q12" i="12"/>
  <c r="CA156" i="12"/>
  <c r="AG388" i="11"/>
  <c r="AE384" i="11"/>
  <c r="AU326" i="11"/>
  <c r="AE27" i="11"/>
  <c r="AU120" i="11"/>
  <c r="AE279" i="11"/>
  <c r="AG87" i="12"/>
  <c r="AU236" i="11"/>
  <c r="Q46" i="11"/>
  <c r="AU363" i="13"/>
  <c r="AE132" i="13"/>
  <c r="BK15" i="11"/>
  <c r="Q361" i="11"/>
  <c r="AU47" i="13"/>
  <c r="BK114" i="11"/>
  <c r="AE359" i="13"/>
  <c r="Q291" i="11"/>
  <c r="Q33" i="11"/>
  <c r="AE104" i="12"/>
  <c r="BK46" i="12"/>
  <c r="BK177" i="11"/>
  <c r="BK438" i="12"/>
  <c r="O127" i="11"/>
  <c r="O439" i="11"/>
  <c r="O274" i="11"/>
  <c r="AU177" i="13"/>
  <c r="CA159" i="12"/>
  <c r="AU343" i="12"/>
  <c r="AE112" i="12"/>
  <c r="AU360" i="12"/>
  <c r="Q321" i="13"/>
  <c r="O321" i="13"/>
  <c r="Q38" i="13"/>
  <c r="O38" i="13"/>
  <c r="Q247" i="13"/>
  <c r="O247" i="13"/>
  <c r="Q41" i="13"/>
  <c r="O41" i="13"/>
  <c r="Q65" i="13"/>
  <c r="O65" i="13"/>
  <c r="Q388" i="13"/>
  <c r="O388" i="13"/>
  <c r="O119" i="13"/>
  <c r="Q119" i="13"/>
  <c r="Q237" i="13"/>
  <c r="O237" i="13"/>
  <c r="Q269" i="13"/>
  <c r="O269" i="13"/>
  <c r="Q228" i="13"/>
  <c r="O228" i="13"/>
  <c r="Q304" i="13"/>
  <c r="O304" i="13"/>
  <c r="Q21" i="13"/>
  <c r="O21" i="13"/>
  <c r="O154" i="13"/>
  <c r="Q154" i="13"/>
  <c r="Q403" i="13"/>
  <c r="O403" i="13"/>
  <c r="Q290" i="13"/>
  <c r="O290" i="13"/>
  <c r="O386" i="12"/>
  <c r="O286" i="12"/>
  <c r="AU216" i="12"/>
  <c r="BK225" i="12"/>
  <c r="AE49" i="12"/>
  <c r="AU221" i="12"/>
  <c r="Q17" i="13"/>
  <c r="O17" i="13"/>
  <c r="Q23" i="13"/>
  <c r="O23" i="13"/>
  <c r="Q113" i="13"/>
  <c r="O113" i="13"/>
  <c r="Q244" i="13"/>
  <c r="O244" i="13"/>
  <c r="Q42" i="13"/>
  <c r="O136" i="13"/>
  <c r="Q136" i="13"/>
  <c r="Q278" i="13"/>
  <c r="O278" i="13"/>
  <c r="O229" i="13"/>
  <c r="Q229" i="13"/>
  <c r="O153" i="13"/>
  <c r="Q153" i="13"/>
  <c r="Q209" i="13"/>
  <c r="Q433" i="13"/>
  <c r="O433" i="13"/>
  <c r="Q405" i="13"/>
  <c r="O405" i="13"/>
  <c r="Q420" i="13"/>
  <c r="O420" i="13"/>
  <c r="AU356" i="11"/>
  <c r="AE286" i="11"/>
  <c r="AE341" i="11"/>
  <c r="AU335" i="11"/>
  <c r="AE96" i="12"/>
  <c r="CA16" i="12"/>
  <c r="BK50" i="12"/>
  <c r="Q120" i="13"/>
  <c r="O120" i="13"/>
  <c r="Q169" i="13"/>
  <c r="O169" i="13"/>
  <c r="Q72" i="13"/>
  <c r="O72" i="13"/>
  <c r="Q80" i="13"/>
  <c r="O80" i="13"/>
  <c r="O47" i="13"/>
  <c r="Q47" i="13"/>
  <c r="O365" i="13"/>
  <c r="Q365" i="13"/>
  <c r="Q307" i="13"/>
  <c r="O307" i="13"/>
  <c r="O217" i="13"/>
  <c r="Q217" i="13"/>
  <c r="Q147" i="13"/>
  <c r="O147" i="13"/>
  <c r="O341" i="13"/>
  <c r="Q341" i="13"/>
  <c r="Q372" i="13"/>
  <c r="O372" i="13"/>
  <c r="O73" i="13"/>
  <c r="Q73" i="13"/>
  <c r="O198" i="13"/>
  <c r="Q394" i="13"/>
  <c r="Q382" i="13"/>
  <c r="O382" i="13"/>
  <c r="O203" i="13"/>
  <c r="O390" i="13"/>
  <c r="Q390" i="13"/>
  <c r="AE350" i="10"/>
  <c r="AE260" i="11"/>
  <c r="AU127" i="11"/>
  <c r="AE31" i="11"/>
  <c r="AE238" i="11"/>
  <c r="AU26" i="11"/>
  <c r="AE271" i="11"/>
  <c r="AU161" i="11"/>
  <c r="AU75" i="11"/>
  <c r="BK46" i="11"/>
  <c r="BK352" i="11"/>
  <c r="BK211" i="11"/>
  <c r="BK74" i="11"/>
  <c r="AU438" i="13"/>
  <c r="AE29" i="13"/>
  <c r="AU272" i="13"/>
  <c r="AE76" i="13"/>
  <c r="BK179" i="11"/>
  <c r="O46" i="12"/>
  <c r="BK195" i="12"/>
  <c r="AU323" i="12"/>
  <c r="AU341" i="12"/>
  <c r="O104" i="13"/>
  <c r="Q104" i="13"/>
  <c r="O75" i="13"/>
  <c r="O201" i="13"/>
  <c r="Q201" i="13"/>
  <c r="O126" i="13"/>
  <c r="Q126" i="13"/>
  <c r="Q129" i="13"/>
  <c r="O129" i="13"/>
  <c r="O91" i="13"/>
  <c r="Q91" i="13"/>
  <c r="O160" i="13"/>
  <c r="Q160" i="13"/>
  <c r="Q152" i="13"/>
  <c r="O292" i="13"/>
  <c r="Q292" i="13"/>
  <c r="O334" i="13"/>
  <c r="Q334" i="13"/>
  <c r="O294" i="13"/>
  <c r="Q296" i="13"/>
  <c r="O296" i="13"/>
  <c r="Q150" i="13"/>
  <c r="O150" i="13"/>
  <c r="Q300" i="13"/>
  <c r="O300" i="13"/>
  <c r="O408" i="13"/>
  <c r="Q408" i="13"/>
  <c r="O132" i="13"/>
  <c r="Q132" i="13"/>
  <c r="O368" i="13"/>
  <c r="Q337" i="13"/>
  <c r="O337" i="13"/>
  <c r="Q350" i="13"/>
  <c r="Q378" i="13"/>
  <c r="Q234" i="13"/>
  <c r="O234" i="13"/>
  <c r="AE250" i="11"/>
  <c r="AU146" i="11"/>
  <c r="AE231" i="11"/>
  <c r="AU403" i="11"/>
  <c r="AE171" i="11"/>
  <c r="AU427" i="11"/>
  <c r="AE295" i="11"/>
  <c r="AE312" i="11"/>
  <c r="AU235" i="11"/>
  <c r="BK23" i="11"/>
  <c r="AU333" i="13"/>
  <c r="BK322" i="12"/>
  <c r="AE41" i="12"/>
  <c r="AU378" i="12"/>
  <c r="Q221" i="13"/>
  <c r="Q35" i="13"/>
  <c r="O35" i="13"/>
  <c r="Q297" i="13"/>
  <c r="O99" i="13"/>
  <c r="Q99" i="13"/>
  <c r="O117" i="13"/>
  <c r="Q117" i="13"/>
  <c r="Q133" i="13"/>
  <c r="O133" i="13"/>
  <c r="Q392" i="13"/>
  <c r="O392" i="13"/>
  <c r="Q384" i="13"/>
  <c r="O384" i="13"/>
  <c r="O161" i="13"/>
  <c r="Q161" i="13"/>
  <c r="O212" i="13"/>
  <c r="Q212" i="13"/>
  <c r="AE398" i="10"/>
  <c r="AE320" i="10"/>
  <c r="BK83" i="10"/>
  <c r="AW250" i="11"/>
  <c r="AG97" i="11"/>
  <c r="AG323" i="11"/>
  <c r="AE380" i="11"/>
  <c r="AU331" i="11"/>
  <c r="AE220" i="11"/>
  <c r="AE405" i="11"/>
  <c r="AE272" i="11"/>
  <c r="AE268" i="11"/>
  <c r="AU201" i="11"/>
  <c r="AU158" i="11"/>
  <c r="AU46" i="13"/>
  <c r="AE372" i="13"/>
  <c r="AU326" i="13"/>
  <c r="BK259" i="11"/>
  <c r="BK263" i="11"/>
  <c r="BK144" i="11"/>
  <c r="O410" i="12"/>
  <c r="AU192" i="12"/>
  <c r="AE369" i="12"/>
  <c r="O141" i="13"/>
  <c r="Q141" i="13"/>
  <c r="O233" i="13"/>
  <c r="Q233" i="13"/>
  <c r="Q118" i="13"/>
  <c r="O118" i="13"/>
  <c r="O318" i="13"/>
  <c r="Q33" i="13"/>
  <c r="O33" i="13"/>
  <c r="O170" i="13"/>
  <c r="Q170" i="13"/>
  <c r="Q157" i="13"/>
  <c r="O157" i="13"/>
  <c r="Q404" i="13"/>
  <c r="O404" i="13"/>
  <c r="O364" i="13"/>
  <c r="Q364" i="13"/>
  <c r="O92" i="13"/>
  <c r="Q92" i="13"/>
  <c r="O40" i="13"/>
  <c r="Q40" i="13"/>
  <c r="Q406" i="13"/>
  <c r="O406" i="13"/>
  <c r="O182" i="13"/>
  <c r="Q182" i="13"/>
  <c r="O96" i="13"/>
  <c r="Q29" i="13"/>
  <c r="O29" i="13"/>
  <c r="O279" i="13"/>
  <c r="Q287" i="13"/>
  <c r="O287" i="13"/>
  <c r="O440" i="13"/>
  <c r="Q298" i="13"/>
  <c r="O298" i="13"/>
  <c r="Q305" i="13"/>
  <c r="O305" i="13"/>
  <c r="Q299" i="13"/>
  <c r="O299" i="13"/>
  <c r="AE142" i="11"/>
  <c r="AU220" i="11"/>
  <c r="AE303" i="11"/>
  <c r="AU164" i="11"/>
  <c r="AU73" i="11"/>
  <c r="BK45" i="11"/>
  <c r="AE387" i="13"/>
  <c r="AU352" i="13"/>
  <c r="AU211" i="13"/>
  <c r="BK282" i="12"/>
  <c r="CA308" i="12"/>
  <c r="Q302" i="13"/>
  <c r="O302" i="13"/>
  <c r="Q139" i="13"/>
  <c r="O139" i="13"/>
  <c r="O50" i="13"/>
  <c r="Q288" i="13"/>
  <c r="O288" i="13"/>
  <c r="O402" i="13"/>
  <c r="O22" i="13"/>
  <c r="Q22" i="13"/>
  <c r="Q174" i="13"/>
  <c r="Q95" i="13"/>
  <c r="O95" i="13"/>
  <c r="O325" i="13"/>
  <c r="Q325" i="13"/>
  <c r="O162" i="13"/>
  <c r="Q246" i="13"/>
  <c r="O246" i="13"/>
  <c r="Q422" i="13"/>
  <c r="O422" i="13"/>
  <c r="O259" i="13"/>
  <c r="Q259" i="13"/>
  <c r="Q347" i="13"/>
  <c r="O347" i="13"/>
  <c r="Q387" i="13"/>
  <c r="O387" i="13"/>
  <c r="AE74" i="11"/>
  <c r="AE340" i="11"/>
  <c r="AU250" i="11"/>
  <c r="AU422" i="13"/>
  <c r="Q13" i="12"/>
  <c r="AU161" i="12"/>
  <c r="AE61" i="12"/>
  <c r="Q189" i="13"/>
  <c r="O189" i="13"/>
  <c r="O163" i="13"/>
  <c r="Q163" i="13"/>
  <c r="O395" i="13"/>
  <c r="Q395" i="13"/>
  <c r="Q197" i="13"/>
  <c r="O197" i="13"/>
  <c r="O380" i="13"/>
  <c r="Q380" i="13"/>
  <c r="Q74" i="13"/>
  <c r="O74" i="13"/>
  <c r="O379" i="13"/>
  <c r="O187" i="13"/>
  <c r="O429" i="13"/>
  <c r="Q429" i="13"/>
  <c r="Q401" i="13"/>
  <c r="O401" i="13"/>
  <c r="O280" i="13"/>
  <c r="Q280" i="13"/>
  <c r="Q432" i="13"/>
  <c r="O432" i="13"/>
  <c r="AE43" i="10"/>
  <c r="AU67" i="10"/>
  <c r="AU97" i="10"/>
  <c r="AG129" i="11"/>
  <c r="AU391" i="11"/>
  <c r="AU261" i="11"/>
  <c r="AE150" i="11"/>
  <c r="AU277" i="11"/>
  <c r="AE211" i="11"/>
  <c r="AE321" i="11"/>
  <c r="AU420" i="11"/>
  <c r="AU293" i="11"/>
  <c r="AU178" i="11"/>
  <c r="AU346" i="11"/>
  <c r="AE365" i="11"/>
  <c r="AE283" i="11"/>
  <c r="AU56" i="11"/>
  <c r="AE237" i="11"/>
  <c r="AU300" i="11"/>
  <c r="AE137" i="13"/>
  <c r="BK381" i="11"/>
  <c r="AU365" i="13"/>
  <c r="BM10" i="11"/>
  <c r="O228" i="12"/>
  <c r="BK380" i="12"/>
  <c r="AE77" i="12"/>
  <c r="O55" i="13"/>
  <c r="Q55" i="13"/>
  <c r="Q32" i="13"/>
  <c r="O151" i="13"/>
  <c r="Q151" i="13"/>
  <c r="O179" i="13"/>
  <c r="O112" i="13"/>
  <c r="Q112" i="13"/>
  <c r="Q140" i="13"/>
  <c r="Q271" i="13"/>
  <c r="O271" i="13"/>
  <c r="Q204" i="13"/>
  <c r="O204" i="13"/>
  <c r="O93" i="13"/>
  <c r="Q93" i="13"/>
  <c r="O227" i="13"/>
  <c r="Q227" i="13"/>
  <c r="Q206" i="13"/>
  <c r="O206" i="13"/>
  <c r="O310" i="13"/>
  <c r="Q310" i="13"/>
  <c r="O293" i="13"/>
  <c r="Q293" i="13"/>
  <c r="O434" i="13"/>
  <c r="Q434" i="13"/>
  <c r="O262" i="13"/>
  <c r="Q262" i="13"/>
  <c r="AU271" i="11"/>
  <c r="AU192" i="11"/>
  <c r="BK437" i="11"/>
  <c r="AU55" i="13"/>
  <c r="BK18" i="12"/>
  <c r="O246" i="12"/>
  <c r="O226" i="12"/>
  <c r="AU86" i="13"/>
  <c r="Q190" i="13"/>
  <c r="O190" i="13"/>
  <c r="O188" i="13"/>
  <c r="Q188" i="13"/>
  <c r="Q76" i="13"/>
  <c r="O76" i="13"/>
  <c r="O329" i="13"/>
  <c r="Q329" i="13"/>
  <c r="Q134" i="13"/>
  <c r="O134" i="13"/>
  <c r="O171" i="13"/>
  <c r="Q171" i="13"/>
  <c r="Q52" i="13"/>
  <c r="O52" i="13"/>
  <c r="Q156" i="13"/>
  <c r="Q357" i="13"/>
  <c r="O357" i="13"/>
  <c r="O276" i="13"/>
  <c r="O366" i="13"/>
  <c r="Q366" i="13"/>
  <c r="O362" i="13"/>
  <c r="Q362" i="13"/>
  <c r="Q358" i="13"/>
  <c r="O358" i="13"/>
  <c r="AU343" i="13"/>
  <c r="O138" i="12"/>
  <c r="AU212" i="13"/>
  <c r="AU410" i="13"/>
  <c r="AU182" i="13"/>
  <c r="CA206" i="12"/>
  <c r="AU195" i="12"/>
  <c r="O202" i="13"/>
  <c r="Q202" i="13"/>
  <c r="O62" i="13"/>
  <c r="O98" i="13"/>
  <c r="Q98" i="13"/>
  <c r="Q138" i="13"/>
  <c r="O138" i="13"/>
  <c r="Q194" i="13"/>
  <c r="O194" i="13"/>
  <c r="O20" i="13"/>
  <c r="Q20" i="13"/>
  <c r="O68" i="13"/>
  <c r="O282" i="13"/>
  <c r="Q282" i="13"/>
  <c r="O327" i="13"/>
  <c r="O178" i="13"/>
  <c r="Q178" i="13"/>
  <c r="O343" i="13"/>
  <c r="Q427" i="13"/>
  <c r="O427" i="13"/>
  <c r="Q309" i="13"/>
  <c r="O309" i="13"/>
  <c r="O352" i="13"/>
  <c r="Q352" i="13"/>
  <c r="Q438" i="13"/>
  <c r="O438" i="13"/>
  <c r="Q363" i="13"/>
  <c r="O363" i="13"/>
  <c r="AU41" i="13"/>
  <c r="O100" i="12"/>
  <c r="AU204" i="13"/>
  <c r="AU373" i="13"/>
  <c r="AU244" i="13"/>
  <c r="CA14" i="12"/>
  <c r="O241" i="13"/>
  <c r="Q241" i="13"/>
  <c r="Q39" i="13"/>
  <c r="O39" i="13"/>
  <c r="O175" i="13"/>
  <c r="Q175" i="13"/>
  <c r="Q60" i="13"/>
  <c r="O60" i="13"/>
  <c r="O207" i="13"/>
  <c r="Q207" i="13"/>
  <c r="O31" i="13"/>
  <c r="Q31" i="13"/>
  <c r="O213" i="13"/>
  <c r="Q213" i="13"/>
  <c r="O14" i="13"/>
  <c r="Q14" i="13"/>
  <c r="O121" i="13"/>
  <c r="Q121" i="13"/>
  <c r="O19" i="13"/>
  <c r="Q19" i="13"/>
  <c r="Q267" i="13"/>
  <c r="Q103" i="13"/>
  <c r="O103" i="13"/>
  <c r="Q421" i="13"/>
  <c r="O421" i="13"/>
  <c r="Q431" i="13"/>
  <c r="O431" i="13"/>
  <c r="Q373" i="13"/>
  <c r="O373" i="13"/>
  <c r="AW161" i="11"/>
  <c r="AW282" i="11"/>
  <c r="AG192" i="11"/>
  <c r="AU41" i="11"/>
  <c r="AU421" i="12"/>
  <c r="AE277" i="12"/>
  <c r="BK22" i="12"/>
  <c r="AE172" i="12"/>
  <c r="AE136" i="12"/>
  <c r="Q51" i="13"/>
  <c r="Q251" i="13"/>
  <c r="O251" i="13"/>
  <c r="Q180" i="13"/>
  <c r="O180" i="13"/>
  <c r="O79" i="13"/>
  <c r="Q345" i="13"/>
  <c r="O345" i="13"/>
  <c r="Q27" i="13"/>
  <c r="O27" i="13"/>
  <c r="O338" i="13"/>
  <c r="Q338" i="13"/>
  <c r="O284" i="13"/>
  <c r="O353" i="13"/>
  <c r="Q353" i="13"/>
  <c r="O81" i="13"/>
  <c r="Q81" i="13"/>
  <c r="Q348" i="13"/>
  <c r="O348" i="13"/>
  <c r="O236" i="13"/>
  <c r="O409" i="13"/>
  <c r="Q409" i="13"/>
  <c r="O430" i="13"/>
  <c r="Q430" i="13"/>
  <c r="Q87" i="13"/>
  <c r="O87" i="13"/>
  <c r="Q274" i="13"/>
  <c r="AE244" i="11"/>
  <c r="AW44" i="11"/>
  <c r="AW137" i="11"/>
  <c r="AW154" i="11"/>
  <c r="AW198" i="11"/>
  <c r="AW217" i="11"/>
  <c r="AW305" i="11"/>
  <c r="AW435" i="11"/>
  <c r="AG326" i="11"/>
  <c r="AG163" i="11"/>
  <c r="AG238" i="11"/>
  <c r="AG348" i="11"/>
  <c r="AG225" i="11"/>
  <c r="AG335" i="11"/>
  <c r="BM178" i="11"/>
  <c r="BM156" i="11"/>
  <c r="AW272" i="13"/>
  <c r="AU434" i="11"/>
  <c r="AE243" i="11"/>
  <c r="AU435" i="11"/>
  <c r="AE302" i="11"/>
  <c r="AU140" i="11"/>
  <c r="AE192" i="11"/>
  <c r="AU156" i="11"/>
  <c r="AE183" i="11"/>
  <c r="AE396" i="11"/>
  <c r="AU341" i="11"/>
  <c r="AU378" i="11"/>
  <c r="AE316" i="11"/>
  <c r="AU189" i="11"/>
  <c r="AU230" i="11"/>
  <c r="AU344" i="11"/>
  <c r="AE119" i="11"/>
  <c r="AU348" i="11"/>
  <c r="AU23" i="11"/>
  <c r="AE149" i="11"/>
  <c r="AU362" i="11"/>
  <c r="AE139" i="11"/>
  <c r="BM142" i="12"/>
  <c r="Q86" i="12"/>
  <c r="BM351" i="12"/>
  <c r="Q322" i="12"/>
  <c r="AW187" i="12"/>
  <c r="AG170" i="12"/>
  <c r="AG326" i="12"/>
  <c r="BM210" i="12"/>
  <c r="Q259" i="12"/>
  <c r="CC20" i="12"/>
  <c r="CC181" i="12"/>
  <c r="AW154" i="12"/>
  <c r="AU50" i="11"/>
  <c r="BM442" i="12"/>
  <c r="AW33" i="12"/>
  <c r="BM225" i="12"/>
  <c r="Q271" i="12"/>
  <c r="Q311" i="11"/>
  <c r="Q24" i="11"/>
  <c r="BK22" i="11"/>
  <c r="Q264" i="11"/>
  <c r="BK124" i="11"/>
  <c r="Q44" i="11"/>
  <c r="Q289" i="11"/>
  <c r="BK221" i="11"/>
  <c r="BK239" i="11"/>
  <c r="AE422" i="13"/>
  <c r="BK75" i="11"/>
  <c r="AE343" i="13"/>
  <c r="AE62" i="12"/>
  <c r="AU151" i="12"/>
  <c r="AU171" i="13"/>
  <c r="AE343" i="12"/>
  <c r="AG12" i="13"/>
  <c r="O171" i="12"/>
  <c r="AE275" i="13"/>
  <c r="AU421" i="13"/>
  <c r="BK250" i="11"/>
  <c r="AE159" i="13"/>
  <c r="AE185" i="12"/>
  <c r="AU160" i="12"/>
  <c r="AE99" i="13"/>
  <c r="AE39" i="12"/>
  <c r="BK136" i="11"/>
  <c r="BK398" i="12"/>
  <c r="AE216" i="12"/>
  <c r="AU58" i="13"/>
  <c r="Q21" i="11"/>
  <c r="BK401" i="11"/>
  <c r="AU403" i="13"/>
  <c r="BK233" i="12"/>
  <c r="BK266" i="11"/>
  <c r="Q246" i="11"/>
  <c r="BM13" i="11"/>
  <c r="AU394" i="13"/>
  <c r="AE344" i="13"/>
  <c r="AE141" i="12"/>
  <c r="AU36" i="12"/>
  <c r="AU98" i="13"/>
  <c r="AE280" i="12"/>
  <c r="AU439" i="13"/>
  <c r="AE292" i="13"/>
  <c r="AU32" i="12"/>
  <c r="AU192" i="13"/>
  <c r="AE385" i="12"/>
  <c r="CA334" i="12"/>
  <c r="CA389" i="12"/>
  <c r="O63" i="12"/>
  <c r="O282" i="12"/>
  <c r="O376" i="12"/>
  <c r="O214" i="12"/>
  <c r="CA74" i="12"/>
  <c r="O369" i="12"/>
  <c r="CA67" i="12"/>
  <c r="O182" i="11"/>
  <c r="O16" i="11"/>
  <c r="O366" i="11"/>
  <c r="O75" i="11"/>
  <c r="O278" i="11"/>
  <c r="O269" i="11"/>
  <c r="O171" i="11"/>
  <c r="AU241" i="13"/>
  <c r="CA261" i="12"/>
  <c r="AU441" i="12"/>
  <c r="AE403" i="12"/>
  <c r="O360" i="13"/>
  <c r="Q360" i="13"/>
  <c r="Q26" i="13"/>
  <c r="Q135" i="13"/>
  <c r="O135" i="13"/>
  <c r="O84" i="13"/>
  <c r="Q84" i="13"/>
  <c r="Q49" i="13"/>
  <c r="O49" i="13"/>
  <c r="Q265" i="13"/>
  <c r="O265" i="13"/>
  <c r="Q58" i="13"/>
  <c r="O58" i="13"/>
  <c r="O220" i="13"/>
  <c r="Q220" i="13"/>
  <c r="Q200" i="13"/>
  <c r="O200" i="13"/>
  <c r="Q375" i="13"/>
  <c r="O375" i="13"/>
  <c r="Q85" i="13"/>
  <c r="O268" i="13"/>
  <c r="Q268" i="13"/>
  <c r="O354" i="13"/>
  <c r="Q354" i="13"/>
  <c r="O59" i="13"/>
  <c r="O216" i="13"/>
  <c r="Q216" i="13"/>
  <c r="Q281" i="13"/>
  <c r="O281" i="13"/>
  <c r="AW73" i="11"/>
  <c r="AU25" i="11"/>
  <c r="AW104" i="11"/>
  <c r="AW228" i="11"/>
  <c r="AG50" i="11"/>
  <c r="AG24" i="11"/>
  <c r="AG299" i="11"/>
  <c r="AG343" i="11"/>
  <c r="BM179" i="11"/>
  <c r="AW45" i="13"/>
  <c r="AW396" i="13"/>
  <c r="AG349" i="13"/>
  <c r="AW143" i="11"/>
  <c r="AW205" i="11"/>
  <c r="AW218" i="11"/>
  <c r="AW70" i="11"/>
  <c r="AW68" i="11"/>
  <c r="AW148" i="11"/>
  <c r="AW191" i="11"/>
  <c r="AW290" i="11"/>
  <c r="AW355" i="11"/>
  <c r="AW327" i="11"/>
  <c r="AG76" i="11"/>
  <c r="AG156" i="11"/>
  <c r="AG15" i="11"/>
  <c r="AG196" i="11"/>
  <c r="AG306" i="11"/>
  <c r="AG241" i="11"/>
  <c r="AG355" i="11"/>
  <c r="AG399" i="11"/>
  <c r="BM303" i="11"/>
  <c r="BM82" i="11"/>
  <c r="BM233" i="11"/>
  <c r="BM83" i="11"/>
  <c r="BM56" i="11"/>
  <c r="BM151" i="11"/>
  <c r="AW85" i="13"/>
  <c r="AW196" i="13"/>
  <c r="AW329" i="13"/>
  <c r="AW324" i="13"/>
  <c r="AW227" i="13"/>
  <c r="AW402" i="13"/>
  <c r="AG103" i="13"/>
  <c r="AG72" i="13"/>
  <c r="AG145" i="13"/>
  <c r="AG344" i="13"/>
  <c r="AG232" i="13"/>
  <c r="AG104" i="13"/>
  <c r="AG282" i="13"/>
  <c r="AG381" i="13"/>
  <c r="AG379" i="13"/>
  <c r="AG386" i="13"/>
  <c r="AG394" i="13"/>
  <c r="AY39" i="12"/>
  <c r="AY22" i="12"/>
  <c r="AU40" i="11"/>
  <c r="AU429" i="11"/>
  <c r="AE379" i="11"/>
  <c r="AE407" i="11"/>
  <c r="AE236" i="11"/>
  <c r="AE174" i="11"/>
  <c r="AE239" i="11"/>
  <c r="AE87" i="11"/>
  <c r="AE348" i="11"/>
  <c r="AU83" i="11"/>
  <c r="AE354" i="11"/>
  <c r="AW237" i="12"/>
  <c r="Q75" i="12"/>
  <c r="AW163" i="12"/>
  <c r="AG34" i="12"/>
  <c r="Q327" i="12"/>
  <c r="AG132" i="12"/>
  <c r="BK429" i="11"/>
  <c r="Q238" i="11"/>
  <c r="Q262" i="11"/>
  <c r="AE440" i="13"/>
  <c r="AE115" i="12"/>
  <c r="AE140" i="13"/>
  <c r="AW230" i="11"/>
  <c r="AW98" i="11"/>
  <c r="AW180" i="11"/>
  <c r="AW216" i="11"/>
  <c r="AW344" i="11"/>
  <c r="AW65" i="11"/>
  <c r="AW258" i="11"/>
  <c r="AW348" i="11"/>
  <c r="AW441" i="11"/>
  <c r="AG60" i="11"/>
  <c r="AG107" i="11"/>
  <c r="AU209" i="11"/>
  <c r="AE332" i="11"/>
  <c r="AE193" i="11"/>
  <c r="AE117" i="11"/>
  <c r="AE438" i="11"/>
  <c r="AU203" i="11"/>
  <c r="AU246" i="11"/>
  <c r="AU76" i="11"/>
  <c r="AE84" i="11"/>
  <c r="AG11" i="11"/>
  <c r="AE54" i="11"/>
  <c r="AU428" i="13"/>
  <c r="BK171" i="12"/>
  <c r="AU26" i="12"/>
  <c r="Q191" i="11"/>
  <c r="AU62" i="13"/>
  <c r="BM12" i="11"/>
  <c r="AU357" i="13"/>
  <c r="BK63" i="12"/>
  <c r="BK348" i="12"/>
  <c r="AG209" i="11"/>
  <c r="BM401" i="11"/>
  <c r="AG18" i="13"/>
  <c r="S189" i="11"/>
  <c r="AE441" i="11"/>
  <c r="AU320" i="11"/>
  <c r="BK175" i="11"/>
  <c r="AU337" i="11"/>
  <c r="BM291" i="11"/>
  <c r="AW23" i="11"/>
  <c r="AW56" i="11"/>
  <c r="AW184" i="11"/>
  <c r="AW19" i="11"/>
  <c r="AW276" i="11"/>
  <c r="AW127" i="11"/>
  <c r="AW76" i="11"/>
  <c r="AW223" i="11"/>
  <c r="AW277" i="11"/>
  <c r="AW336" i="11"/>
  <c r="AW367" i="11"/>
  <c r="AW379" i="11"/>
  <c r="AW341" i="11"/>
  <c r="AW337" i="11"/>
  <c r="AW439" i="11"/>
  <c r="AG61" i="11"/>
  <c r="AG401" i="11"/>
  <c r="AG65" i="11"/>
  <c r="AG278" i="11"/>
  <c r="AG272" i="11"/>
  <c r="AG338" i="11"/>
  <c r="AG422" i="11"/>
  <c r="AG380" i="11"/>
  <c r="AG407" i="11"/>
  <c r="BM428" i="11"/>
  <c r="BM336" i="11"/>
  <c r="BM242" i="11"/>
  <c r="BM50" i="11"/>
  <c r="AW53" i="13"/>
  <c r="AW46" i="13"/>
  <c r="AW55" i="13"/>
  <c r="AW54" i="13"/>
  <c r="AW386" i="13"/>
  <c r="AG27" i="13"/>
  <c r="AG365" i="13"/>
  <c r="AG99" i="13"/>
  <c r="AG274" i="13"/>
  <c r="AG442" i="13"/>
  <c r="AG387" i="13"/>
  <c r="S164" i="12"/>
  <c r="S98" i="12"/>
  <c r="S232" i="12"/>
  <c r="S151" i="12"/>
  <c r="BO98" i="12"/>
  <c r="AU327" i="11"/>
  <c r="AE213" i="13"/>
  <c r="AU121" i="13"/>
  <c r="AE327" i="13"/>
  <c r="AE399" i="13"/>
  <c r="AE352" i="13"/>
  <c r="AU236" i="13"/>
  <c r="BK42" i="12"/>
  <c r="AW97" i="11"/>
  <c r="AW207" i="11"/>
  <c r="AW235" i="11"/>
  <c r="AW82" i="11"/>
  <c r="AG147" i="11"/>
  <c r="AG101" i="11"/>
  <c r="AG62" i="11"/>
  <c r="AG259" i="11"/>
  <c r="AG142" i="11"/>
  <c r="AG403" i="11"/>
  <c r="AG333" i="11"/>
  <c r="AG248" i="11"/>
  <c r="AG441" i="11"/>
  <c r="BM434" i="11"/>
  <c r="BM307" i="11"/>
  <c r="BM204" i="11"/>
  <c r="BM171" i="11"/>
  <c r="BM327" i="11"/>
  <c r="BM172" i="11"/>
  <c r="BM34" i="11"/>
  <c r="BM191" i="11"/>
  <c r="AW174" i="13"/>
  <c r="AW84" i="13"/>
  <c r="AW287" i="13"/>
  <c r="AW87" i="13"/>
  <c r="AW151" i="13"/>
  <c r="AW354" i="13"/>
  <c r="AW370" i="13"/>
  <c r="AW374" i="13"/>
  <c r="AG235" i="13"/>
  <c r="AG38" i="13"/>
  <c r="AG46" i="13"/>
  <c r="AG304" i="13"/>
  <c r="AG192" i="13"/>
  <c r="AY374" i="12"/>
  <c r="AY388" i="12"/>
  <c r="AY404" i="12"/>
  <c r="S103" i="12"/>
  <c r="S154" i="12"/>
  <c r="AI172" i="12"/>
  <c r="AI139" i="12"/>
  <c r="AI197" i="12"/>
  <c r="AI112" i="12"/>
  <c r="BO39" i="12"/>
  <c r="BO67" i="12"/>
  <c r="BO230" i="12"/>
  <c r="CE264" i="12"/>
  <c r="CE142" i="12"/>
  <c r="CE403" i="12"/>
  <c r="S406" i="11"/>
  <c r="S196" i="11"/>
  <c r="S40" i="11"/>
  <c r="S58" i="11"/>
  <c r="S234" i="11"/>
  <c r="S75" i="11"/>
  <c r="S386" i="11"/>
  <c r="S21" i="11"/>
  <c r="S296" i="13"/>
  <c r="S42" i="13"/>
  <c r="S169" i="13"/>
  <c r="S171" i="13"/>
  <c r="S190" i="13"/>
  <c r="S307" i="13"/>
  <c r="S278" i="13"/>
  <c r="S51" i="13"/>
  <c r="S135" i="13"/>
  <c r="AU210" i="11"/>
  <c r="AE337" i="13"/>
  <c r="AU390" i="13"/>
  <c r="AE134" i="13"/>
  <c r="O429" i="12"/>
  <c r="AE75" i="13"/>
  <c r="O303" i="13"/>
  <c r="Q303" i="13"/>
  <c r="Q83" i="13"/>
  <c r="Q270" i="13"/>
  <c r="O270" i="13"/>
  <c r="O381" i="13"/>
  <c r="Q381" i="13"/>
  <c r="AW131" i="11"/>
  <c r="AW119" i="11"/>
  <c r="AW38" i="11"/>
  <c r="AW116" i="11"/>
  <c r="AW136" i="11"/>
  <c r="AW189" i="11"/>
  <c r="AW284" i="11"/>
  <c r="AW213" i="11"/>
  <c r="AW225" i="11"/>
  <c r="AW429" i="11"/>
  <c r="AG372" i="11"/>
  <c r="AG169" i="11"/>
  <c r="AG190" i="11"/>
  <c r="AG429" i="11"/>
  <c r="AG283" i="11"/>
  <c r="AG311" i="11"/>
  <c r="BM435" i="11"/>
  <c r="BM364" i="11"/>
  <c r="BM250" i="11"/>
  <c r="BM227" i="11"/>
  <c r="BM297" i="11"/>
  <c r="BM319" i="11"/>
  <c r="BM176" i="11"/>
  <c r="BM18" i="11"/>
  <c r="BM230" i="11"/>
  <c r="BM35" i="11"/>
  <c r="BM76" i="11"/>
  <c r="BM19" i="11"/>
  <c r="BM74" i="11"/>
  <c r="BM55" i="11"/>
  <c r="AW62" i="13"/>
  <c r="AW423" i="13"/>
  <c r="AW99" i="13"/>
  <c r="AW347" i="13"/>
  <c r="AW78" i="13"/>
  <c r="AW317" i="13"/>
  <c r="AG317" i="13"/>
  <c r="AG292" i="13"/>
  <c r="AG155" i="13"/>
  <c r="AG210" i="13"/>
  <c r="AG178" i="13"/>
  <c r="AG404" i="13"/>
  <c r="AG285" i="13"/>
  <c r="AG405" i="13"/>
  <c r="AY33" i="12"/>
  <c r="AY58" i="12"/>
  <c r="AY68" i="12"/>
  <c r="AY231" i="12"/>
  <c r="AY198" i="12"/>
  <c r="AY288" i="12"/>
  <c r="S194" i="12"/>
  <c r="S305" i="12"/>
  <c r="S394" i="12"/>
  <c r="S382" i="12"/>
  <c r="BO135" i="12"/>
  <c r="BO268" i="12"/>
  <c r="BO194" i="12"/>
  <c r="CE164" i="12"/>
  <c r="S43" i="11"/>
  <c r="S24" i="11"/>
  <c r="S429" i="11"/>
  <c r="S86" i="11"/>
  <c r="S440" i="11"/>
  <c r="S160" i="11"/>
  <c r="S293" i="11"/>
  <c r="S217" i="11"/>
  <c r="S149" i="11"/>
  <c r="S202" i="13"/>
  <c r="S119" i="13"/>
  <c r="S50" i="13"/>
  <c r="S21" i="13"/>
  <c r="S284" i="13"/>
  <c r="S279" i="13"/>
  <c r="S384" i="13"/>
  <c r="S126" i="13"/>
  <c r="S229" i="13"/>
  <c r="S175" i="13"/>
  <c r="S52" i="13"/>
  <c r="AU279" i="11"/>
  <c r="AE347" i="11"/>
  <c r="AE228" i="11"/>
  <c r="AE281" i="11"/>
  <c r="AU355" i="11"/>
  <c r="AE234" i="11"/>
  <c r="AU319" i="11"/>
  <c r="AE76" i="11"/>
  <c r="AE127" i="11"/>
  <c r="AU351" i="11"/>
  <c r="AE319" i="11"/>
  <c r="AU267" i="11"/>
  <c r="AU407" i="11"/>
  <c r="AU134" i="11"/>
  <c r="AU30" i="11"/>
  <c r="AE131" i="11"/>
  <c r="AE75" i="11"/>
  <c r="AE132" i="11"/>
  <c r="Q125" i="12"/>
  <c r="CC157" i="12"/>
  <c r="BM204" i="12"/>
  <c r="Q62" i="12"/>
  <c r="CC136" i="12"/>
  <c r="AW292" i="12"/>
  <c r="CC74" i="12"/>
  <c r="AG440" i="12"/>
  <c r="BM370" i="12"/>
  <c r="AG24" i="12"/>
  <c r="AU96" i="11"/>
  <c r="BM394" i="12"/>
  <c r="CC335" i="12"/>
  <c r="AG39" i="12"/>
  <c r="BM188" i="12"/>
  <c r="Q26" i="12"/>
  <c r="AU229" i="11"/>
  <c r="Q366" i="11"/>
  <c r="Q363" i="11"/>
  <c r="Q189" i="11"/>
  <c r="BK223" i="11"/>
  <c r="Q350" i="11"/>
  <c r="Q82" i="11"/>
  <c r="BK63" i="11"/>
  <c r="AU370" i="13"/>
  <c r="AE91" i="12"/>
  <c r="AU230" i="13"/>
  <c r="Q209" i="11"/>
  <c r="Q160" i="11"/>
  <c r="AU330" i="13"/>
  <c r="O249" i="12"/>
  <c r="BK21" i="11"/>
  <c r="AU185" i="12"/>
  <c r="AE329" i="13"/>
  <c r="AU378" i="13"/>
  <c r="AE149" i="13"/>
  <c r="AU373" i="12"/>
  <c r="Q293" i="11"/>
  <c r="BK54" i="11"/>
  <c r="AE362" i="13"/>
  <c r="AU99" i="12"/>
  <c r="BK349" i="11"/>
  <c r="BK137" i="11"/>
  <c r="AU358" i="13"/>
  <c r="BK265" i="11"/>
  <c r="AU135" i="13"/>
  <c r="AE327" i="12"/>
  <c r="Q61" i="11"/>
  <c r="AU288" i="13"/>
  <c r="BK56" i="11"/>
  <c r="AE191" i="12"/>
  <c r="AU371" i="13"/>
  <c r="AU195" i="13"/>
  <c r="AE200" i="13"/>
  <c r="BK235" i="12"/>
  <c r="Q404" i="11"/>
  <c r="BK399" i="12"/>
  <c r="CA116" i="12"/>
  <c r="CA207" i="12"/>
  <c r="CA343" i="12"/>
  <c r="CA429" i="12"/>
  <c r="CA25" i="12"/>
  <c r="CA310" i="12"/>
  <c r="CA421" i="12"/>
  <c r="O215" i="11"/>
  <c r="O151" i="11"/>
  <c r="O120" i="11"/>
  <c r="O191" i="11"/>
  <c r="O139" i="11"/>
  <c r="BK274" i="12"/>
  <c r="AE16" i="12"/>
  <c r="BK237" i="12"/>
  <c r="O28" i="13"/>
  <c r="Q28" i="13"/>
  <c r="O159" i="13"/>
  <c r="Q106" i="13"/>
  <c r="O106" i="13"/>
  <c r="Q272" i="13"/>
  <c r="O272" i="13"/>
  <c r="Q252" i="13"/>
  <c r="O252" i="13"/>
  <c r="Q205" i="13"/>
  <c r="Q333" i="13"/>
  <c r="O333" i="13"/>
  <c r="O385" i="13"/>
  <c r="Q385" i="13"/>
  <c r="Q342" i="13"/>
  <c r="O342" i="13"/>
  <c r="Q155" i="13"/>
  <c r="O155" i="13"/>
  <c r="O324" i="13"/>
  <c r="Q324" i="13"/>
  <c r="AG96" i="11"/>
  <c r="AG54" i="11"/>
  <c r="AG187" i="11"/>
  <c r="AG77" i="11"/>
  <c r="AG286" i="11"/>
  <c r="AG178" i="11"/>
  <c r="BM397" i="11"/>
  <c r="BM332" i="11"/>
  <c r="BM199" i="11"/>
  <c r="BM288" i="11"/>
  <c r="BM174" i="11"/>
  <c r="BM298" i="11"/>
  <c r="BM182" i="11"/>
  <c r="BM206" i="11"/>
  <c r="BM58" i="11"/>
  <c r="AW140" i="13"/>
  <c r="AW120" i="13"/>
  <c r="AW32" i="13"/>
  <c r="AW98" i="13"/>
  <c r="AW244" i="13"/>
  <c r="AW124" i="13"/>
  <c r="AW242" i="13"/>
  <c r="AW406" i="13"/>
  <c r="AG100" i="13"/>
  <c r="AG43" i="13"/>
  <c r="AG343" i="13"/>
  <c r="AG380" i="13"/>
  <c r="AG211" i="13"/>
  <c r="AG260" i="13"/>
  <c r="AG223" i="13"/>
  <c r="AG159" i="13"/>
  <c r="AG310" i="13"/>
  <c r="AG372" i="13"/>
  <c r="AG431" i="13"/>
  <c r="AY25" i="12"/>
  <c r="AY213" i="12"/>
  <c r="AY197" i="12"/>
  <c r="AY124" i="12"/>
  <c r="AY343" i="12"/>
  <c r="S117" i="12"/>
  <c r="S36" i="12"/>
  <c r="S308" i="12"/>
  <c r="AI34" i="12"/>
  <c r="AI357" i="12"/>
  <c r="BO203" i="12"/>
  <c r="BO234" i="12"/>
  <c r="CE183" i="12"/>
  <c r="CE29" i="12"/>
  <c r="CE336" i="12"/>
  <c r="CE326" i="12"/>
  <c r="CE399" i="12"/>
  <c r="S269" i="11"/>
  <c r="S79" i="11"/>
  <c r="S179" i="11"/>
  <c r="S180" i="11"/>
  <c r="S280" i="11"/>
  <c r="S83" i="11"/>
  <c r="S369" i="11"/>
  <c r="S274" i="13"/>
  <c r="S299" i="13"/>
  <c r="S117" i="13"/>
  <c r="S203" i="13"/>
  <c r="S345" i="13"/>
  <c r="S293" i="13"/>
  <c r="S267" i="13"/>
  <c r="S65" i="13"/>
  <c r="S134" i="13"/>
  <c r="S139" i="13"/>
  <c r="AU392" i="11"/>
  <c r="AU198" i="11"/>
  <c r="AE390" i="11"/>
  <c r="AW319" i="11"/>
  <c r="AW123" i="11"/>
  <c r="AW224" i="11"/>
  <c r="AW134" i="11"/>
  <c r="AW314" i="11"/>
  <c r="AW108" i="11"/>
  <c r="AW332" i="11"/>
  <c r="AW335" i="11"/>
  <c r="AG32" i="11"/>
  <c r="AG131" i="11"/>
  <c r="AG33" i="11"/>
  <c r="AG271" i="11"/>
  <c r="AG132" i="11"/>
  <c r="AG130" i="11"/>
  <c r="AG174" i="11"/>
  <c r="AG211" i="11"/>
  <c r="AG236" i="11"/>
  <c r="AG265" i="11"/>
  <c r="AG350" i="11"/>
  <c r="AG387" i="11"/>
  <c r="AG437" i="11"/>
  <c r="BM423" i="11"/>
  <c r="BM382" i="11"/>
  <c r="BM429" i="11"/>
  <c r="BM301" i="11"/>
  <c r="BM223" i="11"/>
  <c r="BM152" i="11"/>
  <c r="BM187" i="11"/>
  <c r="BM283" i="11"/>
  <c r="BM161" i="11"/>
  <c r="BM266" i="11"/>
  <c r="BM175" i="11"/>
  <c r="AW141" i="13"/>
  <c r="AW36" i="13"/>
  <c r="AW146" i="13"/>
  <c r="AW133" i="13"/>
  <c r="AW350" i="13"/>
  <c r="AW233" i="13"/>
  <c r="AW385" i="13"/>
  <c r="AW184" i="13"/>
  <c r="AW156" i="13"/>
  <c r="AW328" i="13"/>
  <c r="AW409" i="13"/>
  <c r="AW419" i="13"/>
  <c r="AW371" i="13"/>
  <c r="AG56" i="13"/>
  <c r="AG97" i="13"/>
  <c r="AG148" i="13"/>
  <c r="AG191" i="13"/>
  <c r="AG440" i="13"/>
  <c r="AG217" i="13"/>
  <c r="AG293" i="13"/>
  <c r="AG348" i="13"/>
  <c r="AG200" i="13"/>
  <c r="AG268" i="13"/>
  <c r="AY117" i="12"/>
  <c r="AY216" i="12"/>
  <c r="AY28" i="12"/>
  <c r="AY331" i="12"/>
  <c r="AW201" i="11"/>
  <c r="AW156" i="11"/>
  <c r="AW203" i="11"/>
  <c r="AW240" i="11"/>
  <c r="AW209" i="11"/>
  <c r="AW146" i="11"/>
  <c r="AW135" i="11"/>
  <c r="AW352" i="11"/>
  <c r="AW346" i="11"/>
  <c r="AG289" i="11"/>
  <c r="AG26" i="11"/>
  <c r="AG84" i="11"/>
  <c r="AG281" i="11"/>
  <c r="AG302" i="11"/>
  <c r="AG439" i="11"/>
  <c r="BM438" i="11"/>
  <c r="BM352" i="11"/>
  <c r="BM268" i="11"/>
  <c r="BM374" i="11"/>
  <c r="BM280" i="11"/>
  <c r="BM130" i="11"/>
  <c r="BM195" i="11"/>
  <c r="BM136" i="11"/>
  <c r="BM79" i="11"/>
  <c r="AW65" i="13"/>
  <c r="AW144" i="13"/>
  <c r="AW138" i="13"/>
  <c r="AW16" i="13"/>
  <c r="AW182" i="13"/>
  <c r="AW358" i="13"/>
  <c r="AG137" i="13"/>
  <c r="AG20" i="13"/>
  <c r="AG119" i="13"/>
  <c r="AG275" i="13"/>
  <c r="AG273" i="13"/>
  <c r="AG204" i="13"/>
  <c r="AG383" i="13"/>
  <c r="AG439" i="13"/>
  <c r="AY205" i="12"/>
  <c r="AY276" i="12"/>
  <c r="AY334" i="12"/>
  <c r="S148" i="12"/>
  <c r="S262" i="12"/>
  <c r="AI135" i="12"/>
  <c r="AI126" i="12"/>
  <c r="AI228" i="12"/>
  <c r="AI271" i="12"/>
  <c r="BO19" i="12"/>
  <c r="BO47" i="12"/>
  <c r="BO175" i="12"/>
  <c r="BO437" i="12"/>
  <c r="AW195" i="11"/>
  <c r="AW140" i="11"/>
  <c r="AW298" i="11"/>
  <c r="AW18" i="11"/>
  <c r="AW153" i="11"/>
  <c r="AW304" i="11"/>
  <c r="AW157" i="11"/>
  <c r="AW267" i="11"/>
  <c r="AW297" i="11"/>
  <c r="AW356" i="11"/>
  <c r="AW378" i="11"/>
  <c r="AW375" i="11"/>
  <c r="AG34" i="11"/>
  <c r="AG113" i="11"/>
  <c r="AG154" i="11"/>
  <c r="AG349" i="11"/>
  <c r="AG406" i="11"/>
  <c r="AG428" i="11"/>
  <c r="BM349" i="11"/>
  <c r="BM373" i="11"/>
  <c r="BM309" i="11"/>
  <c r="BM278" i="11"/>
  <c r="BM216" i="11"/>
  <c r="BM142" i="11"/>
  <c r="BM153" i="11"/>
  <c r="BM144" i="11"/>
  <c r="BM45" i="11"/>
  <c r="BM162" i="11"/>
  <c r="BM124" i="11"/>
  <c r="BM97" i="11"/>
  <c r="BM71" i="11"/>
  <c r="AW160" i="13"/>
  <c r="AW17" i="13"/>
  <c r="AW270" i="13"/>
  <c r="AW19" i="13"/>
  <c r="AW132" i="13"/>
  <c r="AW185" i="13"/>
  <c r="AW197" i="13"/>
  <c r="AW230" i="13"/>
  <c r="AW431" i="13"/>
  <c r="AG187" i="13"/>
  <c r="AG36" i="13"/>
  <c r="AG296" i="13"/>
  <c r="AG287" i="13"/>
  <c r="AG16" i="13"/>
  <c r="AG70" i="13"/>
  <c r="AG312" i="13"/>
  <c r="AG301" i="13"/>
  <c r="AG354" i="13"/>
  <c r="AG419" i="13"/>
  <c r="AY163" i="12"/>
  <c r="AY237" i="12"/>
  <c r="AY75" i="12"/>
  <c r="AY277" i="12"/>
  <c r="AY399" i="12"/>
  <c r="S57" i="12"/>
  <c r="S18" i="12"/>
  <c r="S73" i="12"/>
  <c r="S129" i="12"/>
  <c r="S361" i="12"/>
  <c r="S383" i="12"/>
  <c r="AI24" i="12"/>
  <c r="AI120" i="12"/>
  <c r="AI41" i="12"/>
  <c r="AI251" i="12"/>
  <c r="AI367" i="12"/>
  <c r="AI353" i="12"/>
  <c r="BO41" i="12"/>
  <c r="BO115" i="12"/>
  <c r="BO270" i="12"/>
  <c r="BO216" i="12"/>
  <c r="CE98" i="12"/>
  <c r="CE289" i="12"/>
  <c r="CE56" i="12"/>
  <c r="CE12" i="12"/>
  <c r="CE276" i="12"/>
  <c r="CE310" i="12"/>
  <c r="S10" i="11"/>
  <c r="S13" i="11"/>
  <c r="S360" i="11"/>
  <c r="S119" i="11"/>
  <c r="S395" i="11"/>
  <c r="S356" i="11"/>
  <c r="S131" i="11"/>
  <c r="S246" i="11"/>
  <c r="S371" i="11"/>
  <c r="S245" i="11"/>
  <c r="S221" i="11"/>
  <c r="S83" i="13"/>
  <c r="S161" i="13"/>
  <c r="S344" i="13"/>
  <c r="S40" i="13"/>
  <c r="S288" i="13"/>
  <c r="S221" i="13"/>
  <c r="S153" i="13"/>
  <c r="S22" i="13"/>
  <c r="S406" i="13"/>
  <c r="AE61" i="11"/>
  <c r="AE36" i="11"/>
  <c r="AU87" i="11"/>
  <c r="AG13" i="11"/>
  <c r="AE363" i="11"/>
  <c r="AE60" i="11"/>
  <c r="AU112" i="11"/>
  <c r="AE376" i="11"/>
  <c r="AU353" i="11"/>
  <c r="AE439" i="11"/>
  <c r="AE113" i="11"/>
  <c r="AU275" i="11"/>
  <c r="AU182" i="11"/>
  <c r="AU298" i="11"/>
  <c r="AU162" i="11"/>
  <c r="AE108" i="11"/>
  <c r="AE391" i="11"/>
  <c r="AE253" i="11"/>
  <c r="AE15" i="11"/>
  <c r="AE114" i="11"/>
  <c r="AE63" i="11"/>
  <c r="AE22" i="11"/>
  <c r="AG320" i="12"/>
  <c r="Q209" i="12"/>
  <c r="CC246" i="12"/>
  <c r="AG130" i="12"/>
  <c r="CC244" i="12"/>
  <c r="BM91" i="12"/>
  <c r="CC210" i="12"/>
  <c r="AW271" i="12"/>
  <c r="AG59" i="12"/>
  <c r="Q18" i="12"/>
  <c r="BM267" i="12"/>
  <c r="Q148" i="12"/>
  <c r="AW152" i="12"/>
  <c r="CC147" i="12"/>
  <c r="AW123" i="12"/>
  <c r="CC202" i="12"/>
  <c r="AU308" i="11"/>
  <c r="BM87" i="12"/>
  <c r="AU72" i="11"/>
  <c r="CC348" i="12"/>
  <c r="CC14" i="12"/>
  <c r="Q405" i="12"/>
  <c r="AW323" i="12"/>
  <c r="AW436" i="12"/>
  <c r="CC394" i="12"/>
  <c r="Q245" i="11"/>
  <c r="Q364" i="11"/>
  <c r="Q239" i="11"/>
  <c r="Q220" i="11"/>
  <c r="Q401" i="11"/>
  <c r="Q333" i="11"/>
  <c r="Q370" i="11"/>
  <c r="BK34" i="11"/>
  <c r="AE361" i="13"/>
  <c r="AE183" i="12"/>
  <c r="BK200" i="11"/>
  <c r="AE421" i="13"/>
  <c r="AU203" i="12"/>
  <c r="BK18" i="11"/>
  <c r="AU423" i="13"/>
  <c r="AE204" i="13"/>
  <c r="BK172" i="12"/>
  <c r="AE188" i="12"/>
  <c r="AU82" i="12"/>
  <c r="AU404" i="13"/>
  <c r="AE191" i="13"/>
  <c r="BK309" i="11"/>
  <c r="AE133" i="13"/>
  <c r="AE339" i="12"/>
  <c r="AU237" i="12"/>
  <c r="Q28" i="11"/>
  <c r="BK280" i="11"/>
  <c r="Q221" i="11"/>
  <c r="BK142" i="11"/>
  <c r="AE301" i="13"/>
  <c r="BK313" i="11"/>
  <c r="AE97" i="13"/>
  <c r="BK98" i="11"/>
  <c r="AE363" i="13"/>
  <c r="AE182" i="13"/>
  <c r="BK182" i="11"/>
  <c r="AU80" i="13"/>
  <c r="AU39" i="12"/>
  <c r="BK346" i="12"/>
  <c r="AE265" i="12"/>
  <c r="AU320" i="13"/>
  <c r="BK40" i="11"/>
  <c r="AU430" i="13"/>
  <c r="AE384" i="13"/>
  <c r="AE246" i="12"/>
  <c r="AU151" i="13"/>
  <c r="AU296" i="12"/>
  <c r="BK176" i="11"/>
  <c r="AU402" i="13"/>
  <c r="AE311" i="13"/>
  <c r="AE228" i="12"/>
  <c r="BK195" i="11"/>
  <c r="AU94" i="13"/>
  <c r="BK357" i="12"/>
  <c r="AU393" i="13"/>
  <c r="AE174" i="13"/>
  <c r="AE85" i="13"/>
  <c r="AU95" i="13"/>
  <c r="CA15" i="12"/>
  <c r="CA324" i="12"/>
  <c r="CA309" i="12"/>
  <c r="O195" i="12"/>
  <c r="CA52" i="12"/>
  <c r="O148" i="12"/>
  <c r="CC13" i="12"/>
  <c r="CA195" i="12"/>
  <c r="O142" i="11"/>
  <c r="O364" i="11"/>
  <c r="O124" i="11"/>
  <c r="O287" i="11"/>
  <c r="O52" i="11"/>
  <c r="O335" i="11"/>
  <c r="O231" i="11"/>
  <c r="O112" i="11"/>
  <c r="O212" i="11"/>
  <c r="O272" i="11"/>
  <c r="O351" i="11"/>
  <c r="AU14" i="13"/>
  <c r="AU251" i="13"/>
  <c r="O365" i="12"/>
  <c r="CA71" i="12"/>
  <c r="AE395" i="12"/>
  <c r="O16" i="12"/>
  <c r="O137" i="12"/>
  <c r="AU320" i="12"/>
  <c r="AE230" i="12"/>
  <c r="Q192" i="13"/>
  <c r="O176" i="13"/>
  <c r="Q176" i="13"/>
  <c r="Q260" i="13"/>
  <c r="O260" i="13"/>
  <c r="O218" i="13"/>
  <c r="Q218" i="13"/>
  <c r="O158" i="13"/>
  <c r="Q64" i="13"/>
  <c r="O64" i="13"/>
  <c r="Q208" i="13"/>
  <c r="Q124" i="13"/>
  <c r="O124" i="13"/>
  <c r="Q301" i="13"/>
  <c r="O301" i="13"/>
  <c r="O243" i="13"/>
  <c r="Q243" i="13"/>
  <c r="O193" i="13"/>
  <c r="Q193" i="13"/>
  <c r="Q322" i="13"/>
  <c r="O322" i="13"/>
  <c r="O323" i="13"/>
  <c r="O441" i="13"/>
  <c r="Q441" i="13"/>
  <c r="Q275" i="13"/>
  <c r="O275" i="13"/>
  <c r="O328" i="13"/>
  <c r="Q328" i="13"/>
  <c r="Q349" i="13"/>
  <c r="Q217" i="11"/>
  <c r="BK150" i="11"/>
  <c r="AU260" i="13"/>
  <c r="AE157" i="13"/>
  <c r="BK164" i="12"/>
  <c r="BK50" i="11"/>
  <c r="AE240" i="13"/>
  <c r="BK132" i="11"/>
  <c r="AE308" i="12"/>
  <c r="AU271" i="12"/>
  <c r="CA405" i="12"/>
  <c r="CA54" i="12"/>
  <c r="O156" i="12"/>
  <c r="O215" i="12"/>
  <c r="O263" i="12"/>
  <c r="CA395" i="12"/>
  <c r="O362" i="12"/>
  <c r="O316" i="12"/>
  <c r="CA98" i="12"/>
  <c r="O34" i="11"/>
  <c r="O307" i="11"/>
  <c r="O280" i="11"/>
  <c r="O261" i="11"/>
  <c r="O44" i="11"/>
  <c r="O104" i="11"/>
  <c r="O282" i="11"/>
  <c r="AU296" i="13"/>
  <c r="AU293" i="13"/>
  <c r="AE263" i="12"/>
  <c r="AE63" i="12"/>
  <c r="AU419" i="12"/>
  <c r="AU397" i="12"/>
  <c r="AE366" i="12"/>
  <c r="CA306" i="12"/>
  <c r="AU382" i="12"/>
  <c r="CA282" i="12"/>
  <c r="O410" i="11"/>
  <c r="Q410" i="11"/>
  <c r="Q54" i="13"/>
  <c r="O54" i="13"/>
  <c r="Q195" i="13"/>
  <c r="O195" i="13"/>
  <c r="Q125" i="13"/>
  <c r="O125" i="13"/>
  <c r="Q144" i="13"/>
  <c r="O144" i="13"/>
  <c r="O285" i="13"/>
  <c r="O214" i="13"/>
  <c r="Q214" i="13"/>
  <c r="Q11" i="13"/>
  <c r="Q82" i="13"/>
  <c r="O82" i="13"/>
  <c r="Q316" i="13"/>
  <c r="Q177" i="13"/>
  <c r="O177" i="13"/>
  <c r="O78" i="13"/>
  <c r="Q78" i="13"/>
  <c r="Q225" i="13"/>
  <c r="Q146" i="13"/>
  <c r="O249" i="13"/>
  <c r="Q249" i="13"/>
  <c r="O428" i="13"/>
  <c r="Q428" i="13"/>
  <c r="Q386" i="13"/>
  <c r="O105" i="13"/>
  <c r="Q105" i="13"/>
  <c r="Q223" i="13"/>
  <c r="O332" i="13"/>
  <c r="Q332" i="13"/>
  <c r="AE342" i="11"/>
  <c r="AE397" i="11"/>
  <c r="AE435" i="11"/>
  <c r="AE207" i="11"/>
  <c r="AE68" i="11"/>
  <c r="AE306" i="11"/>
  <c r="AU276" i="11"/>
  <c r="AU55" i="11"/>
  <c r="AU441" i="11"/>
  <c r="AE157" i="11"/>
  <c r="AE25" i="11"/>
  <c r="AE67" i="11"/>
  <c r="AE32" i="11"/>
  <c r="BM149" i="12"/>
  <c r="Q77" i="12"/>
  <c r="AG386" i="12"/>
  <c r="BM334" i="12"/>
  <c r="Q201" i="12"/>
  <c r="CC108" i="12"/>
  <c r="AW285" i="12"/>
  <c r="AG49" i="12"/>
  <c r="AW350" i="12"/>
  <c r="BM266" i="12"/>
  <c r="CC96" i="12"/>
  <c r="Q310" i="12"/>
  <c r="CC373" i="12"/>
  <c r="AG41" i="12"/>
  <c r="AU19" i="11"/>
  <c r="BM399" i="12"/>
  <c r="CC294" i="12"/>
  <c r="AW216" i="12"/>
  <c r="AU358" i="11"/>
  <c r="AW288" i="12"/>
  <c r="BM235" i="12"/>
  <c r="Q360" i="11"/>
  <c r="BK125" i="11"/>
  <c r="Q152" i="11"/>
  <c r="BK197" i="11"/>
  <c r="AU382" i="13"/>
  <c r="AE340" i="13"/>
  <c r="AE348" i="12"/>
  <c r="BK47" i="11"/>
  <c r="AU132" i="12"/>
  <c r="BK37" i="11"/>
  <c r="BK266" i="12"/>
  <c r="AE103" i="13"/>
  <c r="BK152" i="11"/>
  <c r="Q147" i="11"/>
  <c r="BK430" i="11"/>
  <c r="AE334" i="13"/>
  <c r="AU176" i="12"/>
  <c r="AU252" i="13"/>
  <c r="AE272" i="13"/>
  <c r="Q435" i="11"/>
  <c r="AU138" i="12"/>
  <c r="BK230" i="11"/>
  <c r="AU372" i="13"/>
  <c r="AE187" i="13"/>
  <c r="AE220" i="12"/>
  <c r="AU67" i="13"/>
  <c r="AE119" i="13"/>
  <c r="BK187" i="11"/>
  <c r="AU91" i="12"/>
  <c r="AU157" i="13"/>
  <c r="AE294" i="13"/>
  <c r="AU401" i="13"/>
  <c r="AE28" i="12"/>
  <c r="Q429" i="11"/>
  <c r="BK297" i="11"/>
  <c r="AU72" i="13"/>
  <c r="AU259" i="12"/>
  <c r="AE278" i="13"/>
  <c r="AU228" i="13"/>
  <c r="AE40" i="13"/>
  <c r="Q42" i="11"/>
  <c r="AU377" i="13"/>
  <c r="AE377" i="13"/>
  <c r="AE118" i="12"/>
  <c r="AU15" i="13"/>
  <c r="AE324" i="12"/>
  <c r="CA26" i="12"/>
  <c r="O394" i="12"/>
  <c r="CA125" i="12"/>
  <c r="O91" i="12"/>
  <c r="CA86" i="12"/>
  <c r="O327" i="12"/>
  <c r="O58" i="11"/>
  <c r="O224" i="11"/>
  <c r="O305" i="11"/>
  <c r="O436" i="11"/>
  <c r="O187" i="11"/>
  <c r="O429" i="11"/>
  <c r="O248" i="11"/>
  <c r="O205" i="11"/>
  <c r="AU311" i="13"/>
  <c r="BK84" i="12"/>
  <c r="O312" i="12"/>
  <c r="AU101" i="13"/>
  <c r="AE420" i="12"/>
  <c r="AU274" i="12"/>
  <c r="Q46" i="13"/>
  <c r="O46" i="13"/>
  <c r="Q250" i="13"/>
  <c r="Q215" i="13"/>
  <c r="O215" i="13"/>
  <c r="O123" i="13"/>
  <c r="Q123" i="13"/>
  <c r="Q423" i="13"/>
  <c r="O423" i="13"/>
  <c r="O340" i="13"/>
  <c r="Q340" i="13"/>
  <c r="O116" i="13"/>
  <c r="Q116" i="13"/>
  <c r="O145" i="13"/>
  <c r="Q145" i="13"/>
  <c r="O148" i="13"/>
  <c r="Q389" i="13"/>
  <c r="O389" i="13"/>
  <c r="Q219" i="13"/>
  <c r="O219" i="13"/>
  <c r="Q436" i="13"/>
  <c r="O436" i="13"/>
  <c r="O199" i="13"/>
  <c r="Q199" i="13"/>
  <c r="O186" i="13"/>
  <c r="Q186" i="13"/>
  <c r="Q359" i="13"/>
  <c r="O359" i="13"/>
  <c r="AE362" i="11"/>
  <c r="AU54" i="11"/>
  <c r="AE177" i="11"/>
  <c r="AU290" i="11"/>
  <c r="AE370" i="11"/>
  <c r="AE129" i="11"/>
  <c r="AE97" i="11"/>
  <c r="AU152" i="11"/>
  <c r="AE45" i="11"/>
  <c r="AU191" i="11"/>
  <c r="AE143" i="11"/>
  <c r="AU128" i="11"/>
  <c r="AE56" i="11"/>
  <c r="AU33" i="11"/>
  <c r="AE219" i="11"/>
  <c r="AE124" i="11"/>
  <c r="AU430" i="11"/>
  <c r="AU433" i="11"/>
  <c r="AW224" i="12"/>
  <c r="BM203" i="12"/>
  <c r="AW393" i="12"/>
  <c r="BM216" i="12"/>
  <c r="AW26" i="12"/>
  <c r="AG23" i="12"/>
  <c r="Q434" i="12"/>
  <c r="CC435" i="12"/>
  <c r="AG233" i="12"/>
  <c r="Q121" i="12"/>
  <c r="Q273" i="12"/>
  <c r="CC97" i="12"/>
  <c r="AU149" i="11"/>
  <c r="Q429" i="12"/>
  <c r="CC59" i="12"/>
  <c r="AW16" i="12"/>
  <c r="Q362" i="12"/>
  <c r="BM195" i="12"/>
  <c r="AU80" i="11"/>
  <c r="Q441" i="12"/>
  <c r="CC334" i="12"/>
  <c r="AG162" i="12"/>
  <c r="BM212" i="12"/>
  <c r="Q210" i="12"/>
  <c r="Q182" i="11"/>
  <c r="Q179" i="11"/>
  <c r="BK196" i="11"/>
  <c r="Q295" i="11"/>
  <c r="Q318" i="11"/>
  <c r="Q290" i="11"/>
  <c r="BK84" i="11"/>
  <c r="AU317" i="13"/>
  <c r="AE38" i="13"/>
  <c r="AU361" i="13"/>
  <c r="O227" i="12"/>
  <c r="AU375" i="13"/>
  <c r="AU362" i="13"/>
  <c r="BK162" i="11"/>
  <c r="AE394" i="13"/>
  <c r="BK393" i="11"/>
  <c r="AU270" i="13"/>
  <c r="Q154" i="11"/>
  <c r="BK79" i="11"/>
  <c r="BK347" i="11"/>
  <c r="AE142" i="13"/>
  <c r="Q384" i="11"/>
  <c r="BK58" i="11"/>
  <c r="AE274" i="13"/>
  <c r="AE438" i="13"/>
  <c r="AU265" i="13"/>
  <c r="AE117" i="13"/>
  <c r="AE353" i="12"/>
  <c r="AU332" i="13"/>
  <c r="BK56" i="12"/>
  <c r="Q408" i="11"/>
  <c r="Q119" i="11"/>
  <c r="AU347" i="13"/>
  <c r="AE395" i="13"/>
  <c r="BK53" i="11"/>
  <c r="AE139" i="13"/>
  <c r="Q187" i="11"/>
  <c r="AE401" i="13"/>
  <c r="BK270" i="12"/>
  <c r="Q392" i="11"/>
  <c r="BK161" i="11"/>
  <c r="CA185" i="12"/>
  <c r="O83" i="12"/>
  <c r="O225" i="12"/>
  <c r="CA174" i="12"/>
  <c r="CA440" i="12"/>
  <c r="CA382" i="12"/>
  <c r="CA390" i="12"/>
  <c r="O76" i="11"/>
  <c r="O389" i="11"/>
  <c r="O253" i="11"/>
  <c r="O193" i="11"/>
  <c r="O160" i="11"/>
  <c r="BK101" i="12"/>
  <c r="AU223" i="13"/>
  <c r="BK401" i="12"/>
  <c r="CA291" i="12"/>
  <c r="AU258" i="12"/>
  <c r="AE218" i="12"/>
  <c r="AU440" i="12"/>
  <c r="O128" i="12"/>
  <c r="AE304" i="12"/>
  <c r="O41" i="11"/>
  <c r="Q94" i="13"/>
  <c r="O94" i="13"/>
  <c r="Q263" i="13"/>
  <c r="O263" i="13"/>
  <c r="Q295" i="13"/>
  <c r="O295" i="13"/>
  <c r="O36" i="13"/>
  <c r="Q36" i="13"/>
  <c r="Q211" i="13"/>
  <c r="O211" i="13"/>
  <c r="Q114" i="13"/>
  <c r="O114" i="13"/>
  <c r="O320" i="13"/>
  <c r="Q261" i="13"/>
  <c r="O261" i="13"/>
  <c r="O71" i="13"/>
  <c r="Q71" i="13"/>
  <c r="Q25" i="13"/>
  <c r="O25" i="13"/>
  <c r="O230" i="13"/>
  <c r="Q230" i="13"/>
  <c r="S86" i="12"/>
  <c r="S171" i="12"/>
  <c r="S237" i="12"/>
  <c r="S83" i="12"/>
  <c r="S264" i="12"/>
  <c r="S403" i="12"/>
  <c r="AI31" i="12"/>
  <c r="AI207" i="12"/>
  <c r="AI280" i="12"/>
  <c r="AI28" i="12"/>
  <c r="AI324" i="12"/>
  <c r="AI288" i="12"/>
  <c r="BO76" i="12"/>
  <c r="BO10" i="12"/>
  <c r="BO161" i="12"/>
  <c r="BO233" i="12"/>
  <c r="BO336" i="12"/>
  <c r="S370" i="11"/>
  <c r="S303" i="11"/>
  <c r="S154" i="11"/>
  <c r="S104" i="11"/>
  <c r="S233" i="11"/>
  <c r="S20" i="11"/>
  <c r="S307" i="11"/>
  <c r="S250" i="11"/>
  <c r="S240" i="11"/>
  <c r="S35" i="11"/>
  <c r="S302" i="13"/>
  <c r="S104" i="13"/>
  <c r="S287" i="13"/>
  <c r="S409" i="13"/>
  <c r="S74" i="13"/>
  <c r="S343" i="13"/>
  <c r="S179" i="13"/>
  <c r="S204" i="13"/>
  <c r="S270" i="13"/>
  <c r="S159" i="13"/>
  <c r="S390" i="13"/>
  <c r="AU381" i="11"/>
  <c r="AU225" i="11"/>
  <c r="AE377" i="11"/>
  <c r="AU206" i="11"/>
  <c r="AE178" i="11"/>
  <c r="AU241" i="11"/>
  <c r="AE372" i="11"/>
  <c r="AE360" i="11"/>
  <c r="AE285" i="11"/>
  <c r="AE358" i="11"/>
  <c r="AU421" i="11"/>
  <c r="AU216" i="11"/>
  <c r="AE188" i="11"/>
  <c r="AU438" i="11"/>
  <c r="AU194" i="11"/>
  <c r="AE199" i="11"/>
  <c r="AU99" i="11"/>
  <c r="AE18" i="11"/>
  <c r="AE161" i="11"/>
  <c r="AU265" i="11"/>
  <c r="AE65" i="11"/>
  <c r="AU116" i="11"/>
  <c r="AU387" i="11"/>
  <c r="AW351" i="12"/>
  <c r="AG308" i="12"/>
  <c r="BM231" i="12"/>
  <c r="Q138" i="12"/>
  <c r="AG380" i="12"/>
  <c r="CC54" i="12"/>
  <c r="AW169" i="12"/>
  <c r="CC125" i="12"/>
  <c r="AG100" i="12"/>
  <c r="AG195" i="12"/>
  <c r="BM194" i="12"/>
  <c r="CC389" i="12"/>
  <c r="BM159" i="12"/>
  <c r="Q134" i="12"/>
  <c r="CC39" i="12"/>
  <c r="Q308" i="12"/>
  <c r="CC82" i="12"/>
  <c r="BM401" i="12"/>
  <c r="Q334" i="12"/>
  <c r="CC336" i="12"/>
  <c r="AU52" i="11"/>
  <c r="AU143" i="11"/>
  <c r="CC68" i="12"/>
  <c r="AG389" i="12"/>
  <c r="BM343" i="12"/>
  <c r="BM60" i="12"/>
  <c r="CC272" i="12"/>
  <c r="AW262" i="12"/>
  <c r="Q35" i="12"/>
  <c r="AU330" i="11"/>
  <c r="CC118" i="12"/>
  <c r="AG209" i="12"/>
  <c r="Q74" i="12"/>
  <c r="Q300" i="11"/>
  <c r="Q49" i="11"/>
  <c r="Q18" i="11"/>
  <c r="Q386" i="11"/>
  <c r="BK62" i="11"/>
  <c r="AU316" i="13"/>
  <c r="AE144" i="13"/>
  <c r="AE50" i="12"/>
  <c r="BK67" i="11"/>
  <c r="AU279" i="13"/>
  <c r="AE346" i="13"/>
  <c r="BK190" i="12"/>
  <c r="AE284" i="13"/>
  <c r="AE345" i="13"/>
  <c r="AE26" i="12"/>
  <c r="Q313" i="11"/>
  <c r="AE385" i="13"/>
  <c r="BK275" i="12"/>
  <c r="AU29" i="13"/>
  <c r="AE36" i="13"/>
  <c r="BK51" i="11"/>
  <c r="AE371" i="13"/>
  <c r="AU53" i="13"/>
  <c r="AE330" i="13"/>
  <c r="AE81" i="12"/>
  <c r="AU20" i="12"/>
  <c r="BK178" i="11"/>
  <c r="AU354" i="13"/>
  <c r="AE57" i="13"/>
  <c r="O57" i="12"/>
  <c r="AU328" i="13"/>
  <c r="AE60" i="13"/>
  <c r="AE432" i="12"/>
  <c r="Q64" i="11"/>
  <c r="BK164" i="11"/>
  <c r="AU440" i="13"/>
  <c r="AE202" i="13"/>
  <c r="BK135" i="12"/>
  <c r="O385" i="12"/>
  <c r="BK92" i="12"/>
  <c r="AU22" i="13"/>
  <c r="AU391" i="13"/>
  <c r="AE196" i="13"/>
  <c r="Q378" i="11"/>
  <c r="BK241" i="11"/>
  <c r="BK394" i="12"/>
  <c r="AE120" i="13"/>
  <c r="BK320" i="11"/>
  <c r="AU33" i="12"/>
  <c r="AU285" i="13"/>
  <c r="AE404" i="13"/>
  <c r="AU63" i="13"/>
  <c r="AE104" i="13"/>
  <c r="BK106" i="12"/>
  <c r="Q335" i="11"/>
  <c r="BK274" i="11"/>
  <c r="BK337" i="12"/>
  <c r="CA77" i="12"/>
  <c r="CA93" i="12"/>
  <c r="O437" i="12"/>
  <c r="O262" i="12"/>
  <c r="CA179" i="12"/>
  <c r="CA235" i="12"/>
  <c r="CA97" i="12"/>
  <c r="BK410" i="11"/>
  <c r="O28" i="11"/>
  <c r="O374" i="11"/>
  <c r="O381" i="11"/>
  <c r="O177" i="11"/>
  <c r="O391" i="11"/>
  <c r="O98" i="11"/>
  <c r="O189" i="11"/>
  <c r="O314" i="11"/>
  <c r="O401" i="11"/>
  <c r="O233" i="11"/>
  <c r="AU129" i="13"/>
  <c r="O278" i="12"/>
  <c r="BK206" i="12"/>
  <c r="AU317" i="12"/>
  <c r="CA215" i="12"/>
  <c r="AU361" i="12"/>
  <c r="AE116" i="12"/>
  <c r="O355" i="13"/>
  <c r="Q355" i="13"/>
  <c r="Q86" i="13"/>
  <c r="O86" i="13"/>
  <c r="O264" i="13"/>
  <c r="O231" i="13"/>
  <c r="Q231" i="13"/>
  <c r="Q24" i="13"/>
  <c r="O24" i="13"/>
  <c r="O66" i="13"/>
  <c r="Q66" i="13"/>
  <c r="Q335" i="13"/>
  <c r="O335" i="13"/>
  <c r="Q370" i="13"/>
  <c r="O370" i="13"/>
  <c r="Q346" i="13"/>
  <c r="O346" i="13"/>
  <c r="Q238" i="13"/>
  <c r="O238" i="13"/>
  <c r="O45" i="13"/>
  <c r="Q45" i="13"/>
  <c r="O312" i="13"/>
  <c r="Q312" i="13"/>
  <c r="Q191" i="13"/>
  <c r="O191" i="13"/>
  <c r="Q399" i="13"/>
  <c r="O399" i="13"/>
  <c r="CE86" i="12"/>
  <c r="CE271" i="12"/>
  <c r="CE395" i="12"/>
  <c r="CE125" i="12"/>
  <c r="CE374" i="12"/>
  <c r="CE421" i="12"/>
  <c r="S203" i="11"/>
  <c r="S239" i="11"/>
  <c r="S212" i="11"/>
  <c r="S261" i="11"/>
  <c r="S422" i="11"/>
  <c r="S272" i="11"/>
  <c r="S191" i="11"/>
  <c r="S230" i="11"/>
  <c r="S174" i="13"/>
  <c r="S233" i="13"/>
  <c r="S422" i="13"/>
  <c r="S28" i="13"/>
  <c r="S194" i="13"/>
  <c r="S200" i="13"/>
  <c r="S357" i="13"/>
  <c r="S39" i="13"/>
  <c r="S120" i="13"/>
  <c r="S236" i="13"/>
  <c r="S327" i="13"/>
  <c r="S237" i="13"/>
  <c r="S251" i="13"/>
  <c r="AU147" i="11"/>
  <c r="AU213" i="11"/>
  <c r="AE203" i="11"/>
  <c r="AU281" i="11"/>
  <c r="AE123" i="11"/>
  <c r="AE352" i="11"/>
  <c r="AE404" i="11"/>
  <c r="AE350" i="11"/>
  <c r="AE266" i="11"/>
  <c r="AU70" i="11"/>
  <c r="AE91" i="11"/>
  <c r="AE55" i="11"/>
  <c r="AE269" i="11"/>
  <c r="AU400" i="11"/>
  <c r="AU282" i="11"/>
  <c r="AU423" i="11"/>
  <c r="AE29" i="11"/>
  <c r="AU365" i="11"/>
  <c r="AU124" i="11"/>
  <c r="AU211" i="11"/>
  <c r="AU334" i="11"/>
  <c r="AE240" i="11"/>
  <c r="AE53" i="11"/>
  <c r="AU352" i="11"/>
  <c r="AU174" i="11"/>
  <c r="Q28" i="12"/>
  <c r="AG277" i="12"/>
  <c r="Q70" i="12"/>
  <c r="CC62" i="12"/>
  <c r="CC32" i="12"/>
  <c r="AG40" i="12"/>
  <c r="Q385" i="12"/>
  <c r="BM50" i="12"/>
  <c r="AG153" i="12"/>
  <c r="BM190" i="12"/>
  <c r="Q124" i="12"/>
  <c r="CC70" i="12"/>
  <c r="AG438" i="12"/>
  <c r="Q266" i="12"/>
  <c r="AW64" i="12"/>
  <c r="AU97" i="11"/>
  <c r="AG368" i="12"/>
  <c r="CC16" i="12"/>
  <c r="BM25" i="12"/>
  <c r="AU185" i="11"/>
  <c r="AW42" i="12"/>
  <c r="CC305" i="12"/>
  <c r="AG52" i="12"/>
  <c r="CC395" i="12"/>
  <c r="Q266" i="11"/>
  <c r="Q43" i="11"/>
  <c r="BK314" i="11"/>
  <c r="Q41" i="11"/>
  <c r="Q406" i="11"/>
  <c r="Q343" i="11"/>
  <c r="Q307" i="11"/>
  <c r="Q286" i="11"/>
  <c r="Q87" i="11"/>
  <c r="Q96" i="11"/>
  <c r="Q136" i="11"/>
  <c r="AE96" i="13"/>
  <c r="Q72" i="11"/>
  <c r="BK42" i="11"/>
  <c r="AE135" i="13"/>
  <c r="BK208" i="12"/>
  <c r="AU81" i="13"/>
  <c r="AE87" i="13"/>
  <c r="AE155" i="12"/>
  <c r="BK147" i="11"/>
  <c r="AE320" i="13"/>
  <c r="BK258" i="12"/>
  <c r="Q83" i="11"/>
  <c r="AU31" i="13"/>
  <c r="AG11" i="13"/>
  <c r="AU345" i="12"/>
  <c r="BK101" i="11"/>
  <c r="BK422" i="11"/>
  <c r="AE211" i="13"/>
  <c r="Q282" i="11"/>
  <c r="BK270" i="11"/>
  <c r="AU434" i="13"/>
  <c r="AE189" i="13"/>
  <c r="AE302" i="13"/>
  <c r="BK231" i="12"/>
  <c r="AE124" i="12"/>
  <c r="BK264" i="11"/>
  <c r="AU141" i="13"/>
  <c r="AE93" i="13"/>
  <c r="AE379" i="12"/>
  <c r="Q128" i="11"/>
  <c r="BK117" i="11"/>
  <c r="AU374" i="13"/>
  <c r="AE21" i="12"/>
  <c r="AU395" i="13"/>
  <c r="AE287" i="13"/>
  <c r="AU261" i="13"/>
  <c r="AE275" i="12"/>
  <c r="AU150" i="13"/>
  <c r="AE331" i="13"/>
  <c r="BK41" i="12"/>
  <c r="AE37" i="12"/>
  <c r="Q434" i="11"/>
  <c r="BK96" i="11"/>
  <c r="AU87" i="13"/>
  <c r="BK358" i="12"/>
  <c r="Q71" i="11"/>
  <c r="BK184" i="12"/>
  <c r="AE126" i="12"/>
  <c r="BK60" i="11"/>
  <c r="AE309" i="13"/>
  <c r="BK259" i="12"/>
  <c r="AE193" i="12"/>
  <c r="AU232" i="13"/>
  <c r="AE73" i="13"/>
  <c r="BK399" i="11"/>
  <c r="AU271" i="13"/>
  <c r="AE369" i="13"/>
  <c r="AU407" i="12"/>
  <c r="Q323" i="11"/>
  <c r="AE436" i="13"/>
  <c r="AE248" i="12"/>
  <c r="AU212" i="12"/>
  <c r="O434" i="12"/>
  <c r="O335" i="12"/>
  <c r="CA18" i="12"/>
  <c r="O68" i="12"/>
  <c r="CA108" i="12"/>
  <c r="O85" i="11"/>
  <c r="O309" i="11"/>
  <c r="O149" i="11"/>
  <c r="O198" i="11"/>
  <c r="O365" i="11"/>
  <c r="O83" i="11"/>
  <c r="O68" i="11"/>
  <c r="O157" i="11"/>
  <c r="O123" i="11"/>
  <c r="O396" i="11"/>
  <c r="O371" i="12"/>
  <c r="AU235" i="12"/>
  <c r="AE151" i="12"/>
  <c r="AU204" i="12"/>
  <c r="CA307" i="12"/>
  <c r="CA385" i="12"/>
  <c r="CA140" i="12"/>
  <c r="O34" i="13"/>
  <c r="Q369" i="13"/>
  <c r="O369" i="13"/>
  <c r="Q67" i="13"/>
  <c r="O67" i="13"/>
  <c r="O351" i="13"/>
  <c r="Q351" i="13"/>
  <c r="Q273" i="13"/>
  <c r="O273" i="13"/>
  <c r="O130" i="13"/>
  <c r="Q130" i="13"/>
  <c r="O164" i="13"/>
  <c r="Q164" i="13"/>
  <c r="N411" i="13"/>
  <c r="Q319" i="13"/>
  <c r="O319" i="13"/>
  <c r="O15" i="13"/>
  <c r="Q15" i="13"/>
  <c r="Q173" i="13"/>
  <c r="O173" i="13"/>
  <c r="Q266" i="13"/>
  <c r="O393" i="13"/>
  <c r="Q393" i="13"/>
  <c r="Q391" i="13"/>
  <c r="O391" i="13"/>
  <c r="Q242" i="13"/>
  <c r="O242" i="13"/>
  <c r="O18" i="13"/>
  <c r="Q18" i="13"/>
  <c r="O356" i="13"/>
  <c r="Q356" i="13"/>
  <c r="S28" i="12"/>
  <c r="S162" i="12"/>
  <c r="S334" i="12"/>
  <c r="AI149" i="12"/>
  <c r="AI61" i="12"/>
  <c r="AI129" i="12"/>
  <c r="AI382" i="12"/>
  <c r="BO61" i="12"/>
  <c r="BO258" i="12"/>
  <c r="BO273" i="12"/>
  <c r="BO387" i="12"/>
  <c r="CE75" i="12"/>
  <c r="CE70" i="12"/>
  <c r="CE408" i="12"/>
  <c r="CE262" i="12"/>
  <c r="S381" i="11"/>
  <c r="S61" i="11"/>
  <c r="S378" i="11"/>
  <c r="S273" i="11"/>
  <c r="S185" i="11"/>
  <c r="S228" i="11"/>
  <c r="S364" i="11"/>
  <c r="S264" i="11"/>
  <c r="S79" i="13"/>
  <c r="S309" i="13"/>
  <c r="S305" i="13"/>
  <c r="S379" i="13"/>
  <c r="S157" i="13"/>
  <c r="S325" i="13"/>
  <c r="S87" i="13"/>
  <c r="S387" i="13"/>
  <c r="S280" i="13"/>
  <c r="S95" i="13"/>
  <c r="AU108" i="11"/>
  <c r="AU155" i="11"/>
  <c r="AE429" i="11"/>
  <c r="AU148" i="11"/>
  <c r="AE314" i="11"/>
  <c r="AE175" i="11"/>
  <c r="AE364" i="11"/>
  <c r="AU95" i="11"/>
  <c r="AE284" i="11"/>
  <c r="AU223" i="11"/>
  <c r="AE34" i="11"/>
  <c r="AU375" i="11"/>
  <c r="AU193" i="11"/>
  <c r="AE289" i="11"/>
  <c r="AE152" i="11"/>
  <c r="AU183" i="11"/>
  <c r="AU336" i="11"/>
  <c r="AU14" i="11"/>
  <c r="AE107" i="11"/>
  <c r="AE440" i="11"/>
  <c r="AU202" i="11"/>
  <c r="AU314" i="11"/>
  <c r="AG314" i="12"/>
  <c r="BM171" i="12"/>
  <c r="AG357" i="12"/>
  <c r="BM157" i="12"/>
  <c r="CC144" i="12"/>
  <c r="AW56" i="12"/>
  <c r="BM357" i="12"/>
  <c r="Q343" i="12"/>
  <c r="AW196" i="12"/>
  <c r="AG259" i="12"/>
  <c r="Q85" i="12"/>
  <c r="CC28" i="12"/>
  <c r="BM243" i="12"/>
  <c r="Q277" i="12"/>
  <c r="BM338" i="12"/>
  <c r="Q282" i="12"/>
  <c r="BM151" i="12"/>
  <c r="AG336" i="12"/>
  <c r="CC398" i="12"/>
  <c r="Q404" i="12"/>
  <c r="CC175" i="12"/>
  <c r="BM84" i="12"/>
  <c r="AU208" i="11"/>
  <c r="Q323" i="12"/>
  <c r="CC344" i="12"/>
  <c r="Q25" i="11"/>
  <c r="BK141" i="11"/>
  <c r="Q227" i="11"/>
  <c r="Q65" i="11"/>
  <c r="BK382" i="11"/>
  <c r="Q440" i="11"/>
  <c r="Q199" i="11"/>
  <c r="Q250" i="11"/>
  <c r="AU325" i="13"/>
  <c r="BK149" i="12"/>
  <c r="Q86" i="11"/>
  <c r="BK151" i="12"/>
  <c r="AU18" i="13"/>
  <c r="AE250" i="13"/>
  <c r="BK427" i="11"/>
  <c r="AE281" i="13"/>
  <c r="BK26" i="11"/>
  <c r="AE298" i="13"/>
  <c r="AE284" i="12"/>
  <c r="BK298" i="11"/>
  <c r="AU329" i="13"/>
  <c r="AE92" i="13"/>
  <c r="AE312" i="13"/>
  <c r="Q277" i="11"/>
  <c r="AU224" i="13"/>
  <c r="Q283" i="11"/>
  <c r="AE365" i="13"/>
  <c r="AU68" i="12"/>
  <c r="BK52" i="11"/>
  <c r="AU197" i="13"/>
  <c r="BK273" i="11"/>
  <c r="AU116" i="13"/>
  <c r="AE18" i="13"/>
  <c r="Q177" i="11"/>
  <c r="BK41" i="11"/>
  <c r="AE315" i="13"/>
  <c r="AE193" i="13"/>
  <c r="AE162" i="12"/>
  <c r="AU56" i="13"/>
  <c r="AE209" i="12"/>
  <c r="AU99" i="13"/>
  <c r="AE325" i="13"/>
  <c r="BK150" i="12"/>
  <c r="Q280" i="11"/>
  <c r="AE260" i="12"/>
  <c r="Q236" i="11"/>
  <c r="BK408" i="11"/>
  <c r="AU400" i="13"/>
  <c r="BK130" i="11"/>
  <c r="AU233" i="13"/>
  <c r="AE138" i="13"/>
  <c r="BK157" i="12"/>
  <c r="AE210" i="12"/>
  <c r="AU338" i="13"/>
  <c r="AE23" i="13"/>
  <c r="Q204" i="11"/>
  <c r="AE64" i="13"/>
  <c r="CA234" i="12"/>
  <c r="CA252" i="12"/>
  <c r="O30" i="12"/>
  <c r="CA82" i="12"/>
  <c r="O276" i="12"/>
  <c r="O26" i="12"/>
  <c r="CA29" i="12"/>
  <c r="CA304" i="12"/>
  <c r="O406" i="11"/>
  <c r="O65" i="11"/>
  <c r="O86" i="11"/>
  <c r="O318" i="11"/>
  <c r="O45" i="11"/>
  <c r="O266" i="11"/>
  <c r="O115" i="11"/>
  <c r="O178" i="11"/>
  <c r="O330" i="11"/>
  <c r="O371" i="11"/>
  <c r="O227" i="11"/>
  <c r="O373" i="12"/>
  <c r="AU246" i="12"/>
  <c r="AE295" i="12"/>
  <c r="AU240" i="12"/>
  <c r="CA371" i="12"/>
  <c r="AU389" i="12"/>
  <c r="AE158" i="12"/>
  <c r="O115" i="13"/>
  <c r="Q115" i="13"/>
  <c r="O137" i="13"/>
  <c r="Q137" i="13"/>
  <c r="Q183" i="13"/>
  <c r="O377" i="13"/>
  <c r="Q377" i="13"/>
  <c r="O226" i="13"/>
  <c r="Q226" i="13"/>
  <c r="O53" i="13"/>
  <c r="Q53" i="13"/>
  <c r="O258" i="13"/>
  <c r="Q258" i="13"/>
  <c r="Q317" i="13"/>
  <c r="O317" i="13"/>
  <c r="O97" i="13"/>
  <c r="Q97" i="13"/>
  <c r="Q306" i="13"/>
  <c r="O306" i="13"/>
  <c r="Q245" i="13"/>
  <c r="Q315" i="13"/>
  <c r="O315" i="13"/>
  <c r="Q16" i="13"/>
  <c r="O16" i="13"/>
  <c r="Q410" i="13"/>
  <c r="O410" i="13"/>
  <c r="M411" i="13"/>
  <c r="Q407" i="13"/>
  <c r="O407" i="13"/>
  <c r="O376" i="13"/>
  <c r="Q376" i="13"/>
  <c r="Q308" i="13"/>
  <c r="O308" i="13"/>
  <c r="Q311" i="13"/>
  <c r="O311" i="13"/>
  <c r="O77" i="13"/>
  <c r="Q77" i="13"/>
  <c r="O442" i="13"/>
  <c r="Q442" i="13"/>
  <c r="AE390" i="10"/>
  <c r="AE230" i="10"/>
  <c r="BK123" i="10"/>
  <c r="BK55" i="10"/>
  <c r="AE70" i="10"/>
  <c r="AE247" i="10"/>
  <c r="BK182" i="10"/>
  <c r="BK419" i="10"/>
  <c r="AE151" i="10"/>
  <c r="BM115" i="10"/>
  <c r="BM239" i="10"/>
  <c r="BM306" i="10"/>
  <c r="BM205" i="10"/>
  <c r="BM50" i="10"/>
  <c r="AW398" i="10"/>
  <c r="BM265" i="10"/>
  <c r="AG350" i="10"/>
  <c r="AW207" i="10"/>
  <c r="AW56" i="10"/>
  <c r="AW298" i="10"/>
  <c r="AW195" i="10"/>
  <c r="AW351" i="10"/>
  <c r="AW324" i="10"/>
  <c r="AW349" i="10"/>
  <c r="BM176" i="10"/>
  <c r="BK164" i="10"/>
  <c r="BK337" i="10"/>
  <c r="BK153" i="10"/>
  <c r="BK377" i="10"/>
  <c r="BK206" i="10"/>
  <c r="BM312" i="10"/>
  <c r="BM336" i="10"/>
  <c r="BM119" i="10"/>
  <c r="BM131" i="10"/>
  <c r="BM156" i="10"/>
  <c r="BM398" i="10"/>
  <c r="BK29" i="10"/>
  <c r="BK218" i="10"/>
  <c r="BK138" i="10"/>
  <c r="BK129" i="10"/>
  <c r="BM430" i="10"/>
  <c r="BM144" i="10"/>
  <c r="BM348" i="10"/>
  <c r="BM152" i="10"/>
  <c r="BM285" i="10"/>
  <c r="BK17" i="10"/>
  <c r="BK261" i="10"/>
  <c r="BK77" i="10"/>
  <c r="BK284" i="10"/>
  <c r="BM66" i="10"/>
  <c r="BM240" i="10"/>
  <c r="BM432" i="10"/>
  <c r="BM300" i="10"/>
  <c r="BK61" i="10"/>
  <c r="BK382" i="10"/>
  <c r="BK381" i="10"/>
  <c r="BK344" i="10"/>
  <c r="BM199" i="10"/>
  <c r="BM268" i="10"/>
  <c r="BM308" i="10"/>
  <c r="BM266" i="10"/>
  <c r="BM305" i="10"/>
  <c r="BM361" i="10"/>
  <c r="BK134" i="10"/>
  <c r="BK420" i="10"/>
  <c r="AU340" i="10"/>
  <c r="AU38" i="10"/>
  <c r="AU265" i="10"/>
  <c r="AU65" i="10"/>
  <c r="AU126" i="10"/>
  <c r="AW383" i="10"/>
  <c r="AW231" i="10"/>
  <c r="AW276" i="10"/>
  <c r="AW392" i="10"/>
  <c r="AW375" i="10"/>
  <c r="AW247" i="10"/>
  <c r="AW137" i="10"/>
  <c r="AW85" i="10"/>
  <c r="AW87" i="10"/>
  <c r="AU339" i="10"/>
  <c r="AU60" i="10"/>
  <c r="AW432" i="10"/>
  <c r="AW427" i="10"/>
  <c r="AW99" i="10"/>
  <c r="AW14" i="10"/>
  <c r="AW186" i="10"/>
  <c r="AW203" i="10"/>
  <c r="AU352" i="10"/>
  <c r="AU76" i="10"/>
  <c r="AU375" i="10"/>
  <c r="AU432" i="10"/>
  <c r="AU59" i="10"/>
  <c r="AW215" i="10"/>
  <c r="AW243" i="10"/>
  <c r="AU279" i="10"/>
  <c r="AU258" i="10"/>
  <c r="AU353" i="10"/>
  <c r="AU331" i="10"/>
  <c r="AU231" i="10"/>
  <c r="AU117" i="10"/>
  <c r="AW26" i="10"/>
  <c r="AU243" i="10"/>
  <c r="AW135" i="10"/>
  <c r="AW328" i="10"/>
  <c r="AW101" i="10"/>
  <c r="AW258" i="10"/>
  <c r="AW360" i="10"/>
  <c r="AW295" i="10"/>
  <c r="AU357" i="10"/>
  <c r="AU332" i="10"/>
  <c r="AU336" i="10"/>
  <c r="AE23" i="10"/>
  <c r="AE24" i="10"/>
  <c r="AE345" i="10"/>
  <c r="AE128" i="10"/>
  <c r="AG355" i="10"/>
  <c r="AG284" i="10"/>
  <c r="AG279" i="10"/>
  <c r="AG420" i="10"/>
  <c r="AG155" i="10"/>
  <c r="AG126" i="10"/>
  <c r="AE75" i="10"/>
  <c r="AG66" i="10"/>
  <c r="AG37" i="10"/>
  <c r="AG78" i="10"/>
  <c r="AG315" i="10"/>
  <c r="AG204" i="10"/>
  <c r="AE249" i="10"/>
  <c r="AG349" i="10"/>
  <c r="AG304" i="10"/>
  <c r="AG94" i="10"/>
  <c r="AG104" i="10"/>
  <c r="AG292" i="10"/>
  <c r="AG55" i="10"/>
  <c r="AG187" i="10"/>
  <c r="AG49" i="10"/>
  <c r="AG20" i="10"/>
  <c r="AE440" i="10"/>
  <c r="AG209" i="10"/>
  <c r="AG427" i="10"/>
  <c r="AG437" i="10"/>
  <c r="AG261" i="10"/>
  <c r="AE94" i="10"/>
  <c r="AE42" i="10"/>
  <c r="AE324" i="10"/>
  <c r="AE225" i="10"/>
  <c r="AE344" i="10"/>
  <c r="AG390" i="10"/>
  <c r="AG258" i="10"/>
  <c r="AG114" i="10"/>
  <c r="AG259" i="10"/>
  <c r="AG70" i="10"/>
  <c r="AE17" i="10"/>
  <c r="AE419" i="10"/>
  <c r="AE349" i="10"/>
  <c r="AE118" i="10"/>
  <c r="AG225" i="10"/>
  <c r="AG245" i="10"/>
  <c r="AE259" i="10"/>
  <c r="AE103" i="10"/>
  <c r="AG12" i="10"/>
  <c r="AE304" i="10"/>
  <c r="AE136" i="10"/>
  <c r="AE158" i="10"/>
  <c r="AE339" i="10"/>
  <c r="AE379" i="10"/>
  <c r="AG352" i="10"/>
  <c r="AG307" i="10"/>
  <c r="AG17" i="10"/>
  <c r="AE380" i="10"/>
  <c r="AE83" i="10"/>
  <c r="AE346" i="10"/>
  <c r="AG207" i="10"/>
  <c r="AG421" i="10"/>
  <c r="AG178" i="10"/>
  <c r="AG42" i="10"/>
  <c r="AE91" i="10"/>
  <c r="AE138" i="10"/>
  <c r="AE370" i="10"/>
  <c r="AG286" i="10"/>
  <c r="AG230" i="10"/>
  <c r="AE421" i="10"/>
  <c r="AE315" i="10"/>
  <c r="AE97" i="10"/>
  <c r="AE266" i="10"/>
  <c r="S410" i="12"/>
  <c r="AP416" i="13"/>
  <c r="AP415" i="13"/>
  <c r="AQ415" i="13" s="1"/>
  <c r="AP414" i="13"/>
  <c r="AQ414" i="13" s="1"/>
  <c r="AX2" i="13"/>
  <c r="AP413" i="13"/>
  <c r="AQ413" i="13" s="1"/>
  <c r="AQ2" i="13"/>
  <c r="AY2" i="13" s="1"/>
  <c r="Z415" i="13"/>
  <c r="AA415" i="13" s="1"/>
  <c r="Z416" i="13"/>
  <c r="Z414" i="13"/>
  <c r="AA414" i="13" s="1"/>
  <c r="Z413" i="13"/>
  <c r="AA413" i="13" s="1"/>
  <c r="AH2" i="13"/>
  <c r="AA2" i="13"/>
  <c r="AI2" i="13" s="1"/>
  <c r="BK433" i="10"/>
  <c r="BM327" i="10"/>
  <c r="BM225" i="10"/>
  <c r="BM198" i="10"/>
  <c r="BM419" i="10"/>
  <c r="BM17" i="10"/>
  <c r="BK35" i="10"/>
  <c r="BM379" i="10"/>
  <c r="BM197" i="10"/>
  <c r="BM397" i="10"/>
  <c r="BM155" i="10"/>
  <c r="BM304" i="10"/>
  <c r="BM264" i="10"/>
  <c r="BM228" i="10"/>
  <c r="BM344" i="10"/>
  <c r="BM163" i="10"/>
  <c r="BM421" i="10"/>
  <c r="BK151" i="10"/>
  <c r="BK319" i="10"/>
  <c r="BK334" i="10"/>
  <c r="BK325" i="10"/>
  <c r="BK392" i="10"/>
  <c r="BK356" i="10"/>
  <c r="BK22" i="10"/>
  <c r="BM154" i="10"/>
  <c r="BM125" i="10"/>
  <c r="BK62" i="10"/>
  <c r="BK58" i="10"/>
  <c r="BM382" i="10"/>
  <c r="BM58" i="10"/>
  <c r="BK441" i="10"/>
  <c r="BK336" i="10"/>
  <c r="BM376" i="10"/>
  <c r="BM93" i="10"/>
  <c r="BK93" i="10"/>
  <c r="BK41" i="10"/>
  <c r="BK70" i="10"/>
  <c r="BK121" i="10"/>
  <c r="BK119" i="10"/>
  <c r="BK56" i="10"/>
  <c r="BK162" i="10"/>
  <c r="BK155" i="10"/>
  <c r="BK200" i="10"/>
  <c r="BK273" i="10"/>
  <c r="BK302" i="10"/>
  <c r="BK383" i="10"/>
  <c r="BK393" i="10"/>
  <c r="BM284" i="10"/>
  <c r="BM128" i="10"/>
  <c r="BK205" i="10"/>
  <c r="BK312" i="10"/>
  <c r="BK146" i="10"/>
  <c r="BK154" i="10"/>
  <c r="BK270" i="10"/>
  <c r="BK359" i="10"/>
  <c r="BK347" i="10"/>
  <c r="BK316" i="10"/>
  <c r="BK105" i="10"/>
  <c r="BM121" i="10"/>
  <c r="BM77" i="10"/>
  <c r="BK71" i="10"/>
  <c r="BK136" i="10"/>
  <c r="BK63" i="10"/>
  <c r="BK174" i="10"/>
  <c r="BK181" i="10"/>
  <c r="BK357" i="10"/>
  <c r="BK179" i="10"/>
  <c r="BK264" i="10"/>
  <c r="BK378" i="10"/>
  <c r="BK310" i="10"/>
  <c r="BK401" i="10"/>
  <c r="BK421" i="10"/>
  <c r="BK338" i="10"/>
  <c r="BK363" i="10"/>
  <c r="BK242" i="10"/>
  <c r="BK422" i="10"/>
  <c r="BK293" i="10"/>
  <c r="BM303" i="10"/>
  <c r="BM291" i="10"/>
  <c r="BM39" i="10"/>
  <c r="BK114" i="10"/>
  <c r="BK175" i="10"/>
  <c r="BK178" i="10"/>
  <c r="BK176" i="10"/>
  <c r="BK267" i="10"/>
  <c r="BK140" i="10"/>
  <c r="BK405" i="10"/>
  <c r="BK435" i="10"/>
  <c r="BK360" i="10"/>
  <c r="BK436" i="10"/>
  <c r="BK380" i="10"/>
  <c r="BK47" i="10"/>
  <c r="BK54" i="10"/>
  <c r="BK125" i="10"/>
  <c r="BK265" i="10"/>
  <c r="BK438" i="10"/>
  <c r="BK278" i="10"/>
  <c r="BK296" i="10"/>
  <c r="BK324" i="10"/>
  <c r="BK245" i="10"/>
  <c r="BK98" i="10"/>
  <c r="BK74" i="10"/>
  <c r="BM203" i="10"/>
  <c r="BK14" i="10"/>
  <c r="BK394" i="10"/>
  <c r="BM351" i="10"/>
  <c r="BM364" i="10"/>
  <c r="BM215" i="10"/>
  <c r="BM178" i="10"/>
  <c r="BM70" i="10"/>
  <c r="BK152" i="10"/>
  <c r="BK30" i="10"/>
  <c r="BK156" i="10"/>
  <c r="BK75" i="10"/>
  <c r="BK311" i="10"/>
  <c r="BK341" i="10"/>
  <c r="BK272" i="10"/>
  <c r="BK387" i="10"/>
  <c r="BK150" i="10"/>
  <c r="BM420" i="10"/>
  <c r="BM315" i="10"/>
  <c r="BM145" i="10"/>
  <c r="BM63" i="10"/>
  <c r="BM73" i="10"/>
  <c r="BM72" i="10"/>
  <c r="BM62" i="10"/>
  <c r="BM261" i="10"/>
  <c r="BM18" i="10"/>
  <c r="BK128" i="10"/>
  <c r="BK51" i="10"/>
  <c r="BK292" i="10"/>
  <c r="BK376" i="10"/>
  <c r="AW431" i="10"/>
  <c r="AU248" i="10"/>
  <c r="AU127" i="10"/>
  <c r="AW45" i="10"/>
  <c r="AU335" i="10"/>
  <c r="AW296" i="10"/>
  <c r="AW357" i="10"/>
  <c r="AU225" i="10"/>
  <c r="AU208" i="10"/>
  <c r="AU239" i="10"/>
  <c r="AU19" i="10"/>
  <c r="AU14" i="10"/>
  <c r="AW250" i="10"/>
  <c r="AW338" i="10"/>
  <c r="AW332" i="10"/>
  <c r="AW158" i="10"/>
  <c r="AU153" i="10"/>
  <c r="AU55" i="10"/>
  <c r="AU241" i="10"/>
  <c r="AW150" i="10"/>
  <c r="AW184" i="10"/>
  <c r="AW354" i="10"/>
  <c r="AW391" i="10"/>
  <c r="AW13" i="10"/>
  <c r="AU185" i="10"/>
  <c r="AU57" i="10"/>
  <c r="AW393" i="10"/>
  <c r="AW373" i="10"/>
  <c r="AU300" i="10"/>
  <c r="AU26" i="10"/>
  <c r="AW248" i="10"/>
  <c r="AU135" i="10"/>
  <c r="AW279" i="10"/>
  <c r="AW130" i="10"/>
  <c r="AU354" i="10"/>
  <c r="AU360" i="10"/>
  <c r="AU267" i="10"/>
  <c r="AU155" i="10"/>
  <c r="AU138" i="10"/>
  <c r="AU124" i="10"/>
  <c r="AU158" i="10"/>
  <c r="AU46" i="10"/>
  <c r="AU189" i="10"/>
  <c r="AU30" i="10"/>
  <c r="AW352" i="10"/>
  <c r="AU266" i="10"/>
  <c r="AU329" i="10"/>
  <c r="AU276" i="10"/>
  <c r="AU133" i="10"/>
  <c r="AU203" i="10"/>
  <c r="AU195" i="10"/>
  <c r="AU139" i="10"/>
  <c r="AU333" i="10"/>
  <c r="AU326" i="10"/>
  <c r="AW68" i="10"/>
  <c r="AW117" i="10"/>
  <c r="AW57" i="10"/>
  <c r="AW237" i="10"/>
  <c r="AU373" i="10"/>
  <c r="AU125" i="10"/>
  <c r="AU293" i="10"/>
  <c r="AW339" i="10"/>
  <c r="AW129" i="10"/>
  <c r="AW329" i="10"/>
  <c r="AU120" i="10"/>
  <c r="AU378" i="10"/>
  <c r="AW36" i="10"/>
  <c r="AW108" i="10"/>
  <c r="AW153" i="10"/>
  <c r="AW300" i="10"/>
  <c r="AU338" i="10"/>
  <c r="AU224" i="10"/>
  <c r="AU144" i="10"/>
  <c r="AW125" i="10"/>
  <c r="AW198" i="10"/>
  <c r="AW309" i="10"/>
  <c r="AW374" i="10"/>
  <c r="AU366" i="10"/>
  <c r="AU395" i="10"/>
  <c r="AU262" i="10"/>
  <c r="AU436" i="10"/>
  <c r="AU150" i="10"/>
  <c r="AW76" i="10"/>
  <c r="AW336" i="10"/>
  <c r="AW350" i="10"/>
  <c r="AW437" i="10"/>
  <c r="AG339" i="10"/>
  <c r="AG274" i="10"/>
  <c r="AE175" i="10"/>
  <c r="AG266" i="10"/>
  <c r="AG440" i="10"/>
  <c r="AE388" i="10"/>
  <c r="AG147" i="10"/>
  <c r="AE394" i="10"/>
  <c r="AE192" i="10"/>
  <c r="AG247" i="10"/>
  <c r="AG344" i="10"/>
  <c r="AG192" i="10"/>
  <c r="AE420" i="10"/>
  <c r="AG346" i="10"/>
  <c r="AE212" i="10"/>
  <c r="AE280" i="10"/>
  <c r="AE148" i="10"/>
  <c r="AE288" i="10"/>
  <c r="AE403" i="10"/>
  <c r="AE377" i="10"/>
  <c r="AE319" i="10"/>
  <c r="AE209" i="10"/>
  <c r="AE305" i="10"/>
  <c r="AE45" i="10"/>
  <c r="AE299" i="10"/>
  <c r="AE178" i="10"/>
  <c r="AE274" i="10"/>
  <c r="AE310" i="10"/>
  <c r="AG332" i="10"/>
  <c r="AG16" i="10"/>
  <c r="AG441" i="10"/>
  <c r="AG45" i="10"/>
  <c r="AG183" i="10"/>
  <c r="AG189" i="10"/>
  <c r="AG370" i="10"/>
  <c r="AE41" i="10"/>
  <c r="AE335" i="10"/>
  <c r="AE245" i="10"/>
  <c r="AE27" i="10"/>
  <c r="AE218" i="10"/>
  <c r="AE307" i="10"/>
  <c r="AE258" i="10"/>
  <c r="AE361" i="10"/>
  <c r="AE61" i="10"/>
  <c r="AE204" i="10"/>
  <c r="AE30" i="10"/>
  <c r="AE226" i="10"/>
  <c r="AE292" i="10"/>
  <c r="AE337" i="10"/>
  <c r="AE270" i="10"/>
  <c r="AE286" i="10"/>
  <c r="AE401" i="10"/>
  <c r="AG175" i="10"/>
  <c r="AG58" i="10"/>
  <c r="AG223" i="10"/>
  <c r="AE78" i="10"/>
  <c r="AE55" i="10"/>
  <c r="AE352" i="10"/>
  <c r="AE153" i="10"/>
  <c r="AE303" i="10"/>
  <c r="AE389" i="10"/>
  <c r="AE437" i="10"/>
  <c r="AE25" i="10"/>
  <c r="AG439" i="10"/>
  <c r="AG103" i="10"/>
  <c r="AE18" i="10"/>
  <c r="AE108" i="10"/>
  <c r="AE199" i="10"/>
  <c r="P411" i="11"/>
  <c r="AA410" i="11"/>
  <c r="BN2" i="11"/>
  <c r="BG2" i="11"/>
  <c r="BO2" i="11" s="1"/>
  <c r="BF415" i="11"/>
  <c r="BG415" i="11" s="1"/>
  <c r="BF413" i="11"/>
  <c r="BG413" i="11" s="1"/>
  <c r="BF414" i="11"/>
  <c r="BG414" i="11" s="1"/>
  <c r="BF416" i="11"/>
  <c r="AQ2" i="11"/>
  <c r="AY2" i="11" s="1"/>
  <c r="AX2" i="11"/>
  <c r="AP414" i="11"/>
  <c r="AQ414" i="11" s="1"/>
  <c r="AP416" i="11"/>
  <c r="AP413" i="11"/>
  <c r="AQ413" i="11" s="1"/>
  <c r="AP415" i="11"/>
  <c r="AQ415" i="11" s="1"/>
  <c r="AH415" i="11"/>
  <c r="AI415" i="11" s="1"/>
  <c r="AH413" i="11"/>
  <c r="AI413" i="11" s="1"/>
  <c r="AH414" i="11"/>
  <c r="AI414" i="11" s="1"/>
  <c r="AG410" i="11"/>
  <c r="AW235" i="10"/>
  <c r="AG219" i="10"/>
  <c r="AW72" i="10"/>
  <c r="AW95" i="10"/>
  <c r="AW301" i="10"/>
  <c r="AG129" i="10"/>
  <c r="AG316" i="10"/>
  <c r="AG267" i="10"/>
  <c r="AW73" i="10"/>
  <c r="AG361" i="10"/>
  <c r="AW143" i="10"/>
  <c r="AG80" i="10"/>
  <c r="AG237" i="10"/>
  <c r="AG30" i="10"/>
  <c r="AG31" i="10"/>
  <c r="AU290" i="10"/>
  <c r="AG293" i="10"/>
  <c r="AW397" i="10"/>
  <c r="AG372" i="10"/>
  <c r="AW82" i="10"/>
  <c r="AE355" i="10"/>
  <c r="AU68" i="10"/>
  <c r="BK170" i="10"/>
  <c r="AG386" i="10"/>
  <c r="AG423" i="10"/>
  <c r="AG343" i="10"/>
  <c r="AG138" i="10"/>
  <c r="AG190" i="10"/>
  <c r="AW394" i="10"/>
  <c r="AW331" i="10"/>
  <c r="AW429" i="10"/>
  <c r="AE284" i="10"/>
  <c r="AG336" i="10"/>
  <c r="AG324" i="10"/>
  <c r="AG200" i="10"/>
  <c r="BM71" i="10"/>
  <c r="BM170" i="10"/>
  <c r="AE279" i="10"/>
  <c r="AE207" i="10"/>
  <c r="AU391" i="10"/>
  <c r="BK303" i="10"/>
  <c r="AE29" i="10"/>
  <c r="AU396" i="10"/>
  <c r="AU292" i="10"/>
  <c r="BK132" i="10"/>
  <c r="AW141" i="10"/>
  <c r="AW369" i="10"/>
  <c r="AW115" i="10"/>
  <c r="AW79" i="10"/>
  <c r="AW284" i="10"/>
  <c r="BM329" i="10"/>
  <c r="BM212" i="10"/>
  <c r="AE290" i="10"/>
  <c r="AG276" i="10"/>
  <c r="AG396" i="10"/>
  <c r="BM175" i="10"/>
  <c r="BM31" i="10"/>
  <c r="BM322" i="10"/>
  <c r="AU238" i="10"/>
  <c r="AG131" i="10"/>
  <c r="AE64" i="10"/>
  <c r="AU321" i="10"/>
  <c r="AU78" i="10"/>
  <c r="AU21" i="10"/>
  <c r="AE179" i="10"/>
  <c r="AU261" i="10"/>
  <c r="AU212" i="10"/>
  <c r="AU71" i="10"/>
  <c r="AG328" i="10"/>
  <c r="AG241" i="10"/>
  <c r="AG265" i="10"/>
  <c r="AW229" i="10"/>
  <c r="BM208" i="10"/>
  <c r="BM20" i="10"/>
  <c r="AE360" i="10"/>
  <c r="AW31" i="10"/>
  <c r="AW196" i="10"/>
  <c r="BM106" i="10"/>
  <c r="BM251" i="10"/>
  <c r="AW318" i="10"/>
  <c r="BM210" i="10"/>
  <c r="BM153" i="10"/>
  <c r="AG59" i="10"/>
  <c r="AW345" i="10"/>
  <c r="BM394" i="10"/>
  <c r="BM324" i="10"/>
  <c r="BM177" i="10"/>
  <c r="AG331" i="10"/>
  <c r="AG232" i="10"/>
  <c r="AW239" i="10"/>
  <c r="AW253" i="10"/>
  <c r="AW286" i="10"/>
  <c r="AW320" i="10"/>
  <c r="BM279" i="10"/>
  <c r="BM37" i="10"/>
  <c r="BM337" i="10"/>
  <c r="AU227" i="10"/>
  <c r="BK115" i="10"/>
  <c r="BK372" i="10"/>
  <c r="BK318" i="10"/>
  <c r="BK388" i="10"/>
  <c r="AU381" i="10"/>
  <c r="AU93" i="10"/>
  <c r="AG400" i="10"/>
  <c r="AG264" i="10"/>
  <c r="AG105" i="10"/>
  <c r="AW172" i="10"/>
  <c r="AW131" i="10"/>
  <c r="AE395" i="10"/>
  <c r="BK39" i="10"/>
  <c r="AG280" i="10"/>
  <c r="AG163" i="10"/>
  <c r="AG270" i="10"/>
  <c r="AW66" i="10"/>
  <c r="AW138" i="10"/>
  <c r="AW225" i="10"/>
  <c r="AW403" i="10"/>
  <c r="BM217" i="10"/>
  <c r="AE79" i="10"/>
  <c r="AE328" i="10"/>
  <c r="AU253" i="10"/>
  <c r="AU406" i="10"/>
  <c r="AG398" i="10"/>
  <c r="AG63" i="10"/>
  <c r="AW81" i="10"/>
  <c r="AW422" i="10"/>
  <c r="BM293" i="10"/>
  <c r="BM192" i="10"/>
  <c r="BM270" i="10"/>
  <c r="BM223" i="10"/>
  <c r="BM51" i="10"/>
  <c r="BM30" i="10"/>
  <c r="BM405" i="10"/>
  <c r="AE117" i="10"/>
  <c r="AE325" i="10"/>
  <c r="AE35" i="10"/>
  <c r="AE163" i="10"/>
  <c r="AE250" i="10"/>
  <c r="AE208" i="10"/>
  <c r="AE137" i="10"/>
  <c r="AU380" i="10"/>
  <c r="AU313" i="10"/>
  <c r="AU202" i="10"/>
  <c r="AU213" i="10"/>
  <c r="AU157" i="10"/>
  <c r="AU194" i="10"/>
  <c r="BK249" i="10"/>
  <c r="BK239" i="10"/>
  <c r="AE202" i="10"/>
  <c r="AG442" i="10"/>
  <c r="AG202" i="10"/>
  <c r="AG134" i="10"/>
  <c r="AG321" i="10"/>
  <c r="AG196" i="10"/>
  <c r="AE356" i="10"/>
  <c r="AU303" i="10"/>
  <c r="AU190" i="10"/>
  <c r="AU63" i="10"/>
  <c r="BK161" i="10"/>
  <c r="BK260" i="10"/>
  <c r="AE95" i="10"/>
  <c r="AU355" i="10"/>
  <c r="AU187" i="10"/>
  <c r="AG290" i="10"/>
  <c r="AW194" i="10"/>
  <c r="AW330" i="10"/>
  <c r="AW343" i="10"/>
  <c r="AW407" i="10"/>
  <c r="AW399" i="10"/>
  <c r="AW430" i="10"/>
  <c r="BM370" i="10"/>
  <c r="BM388" i="10"/>
  <c r="BM317" i="10"/>
  <c r="BM127" i="10"/>
  <c r="BM148" i="10"/>
  <c r="AG429" i="10"/>
  <c r="AG87" i="10"/>
  <c r="AW157" i="10"/>
  <c r="BM359" i="10"/>
  <c r="BM278" i="10"/>
  <c r="BM258" i="10"/>
  <c r="BM43" i="10"/>
  <c r="BM130" i="10"/>
  <c r="BM41" i="10"/>
  <c r="BM79" i="10"/>
  <c r="BK72" i="10"/>
  <c r="AG360" i="10"/>
  <c r="AG137" i="10"/>
  <c r="AG64" i="10"/>
  <c r="AG65" i="10"/>
  <c r="AG67" i="10"/>
  <c r="AG43" i="10"/>
  <c r="AW19" i="10"/>
  <c r="AW270" i="10"/>
  <c r="AW83" i="10"/>
  <c r="AW78" i="10"/>
  <c r="AG325" i="10"/>
  <c r="AG358" i="10"/>
  <c r="AW28" i="10"/>
  <c r="AW365" i="10"/>
  <c r="BM335" i="10"/>
  <c r="AE129" i="10"/>
  <c r="AE219" i="10"/>
  <c r="AE272" i="10"/>
  <c r="AE351" i="10"/>
  <c r="AE392" i="10"/>
  <c r="AU287" i="10"/>
  <c r="BK104" i="10"/>
  <c r="AU328" i="10"/>
  <c r="AU327" i="10"/>
  <c r="AU205" i="10"/>
  <c r="AU334" i="10"/>
  <c r="AU99" i="10"/>
  <c r="BK108" i="10"/>
  <c r="BK191" i="10"/>
  <c r="BK126" i="10"/>
  <c r="AG395" i="10"/>
  <c r="AG308" i="10"/>
  <c r="AG194" i="10"/>
  <c r="AG62" i="10"/>
  <c r="AG130" i="10"/>
  <c r="AG22" i="10"/>
  <c r="AG44" i="10"/>
  <c r="AW75" i="10"/>
  <c r="AW281" i="10"/>
  <c r="AW340" i="10"/>
  <c r="AW421" i="10"/>
  <c r="BM260" i="10"/>
  <c r="BM191" i="10"/>
  <c r="BM74" i="10"/>
  <c r="BM296" i="10"/>
  <c r="BM85" i="10"/>
  <c r="BM133" i="10"/>
  <c r="AE58" i="10"/>
  <c r="AE348" i="10"/>
  <c r="AE251" i="10"/>
  <c r="AU370" i="10"/>
  <c r="AU320" i="10"/>
  <c r="AU180" i="10"/>
  <c r="BK45" i="10"/>
  <c r="BK127" i="10"/>
  <c r="BK143" i="10"/>
  <c r="BK148" i="10"/>
  <c r="BK301" i="10"/>
  <c r="BK379" i="10"/>
  <c r="BK315" i="10"/>
  <c r="AG380" i="10"/>
  <c r="AG299" i="10"/>
  <c r="AG277" i="10"/>
  <c r="AG287" i="10"/>
  <c r="AG394" i="10"/>
  <c r="AG29" i="10"/>
  <c r="AG123" i="10"/>
  <c r="AW370" i="10"/>
  <c r="AW38" i="10"/>
  <c r="AW303" i="10"/>
  <c r="AW315" i="10"/>
  <c r="BM433" i="10"/>
  <c r="BM349" i="10"/>
  <c r="BM150" i="10"/>
  <c r="AE31" i="10"/>
  <c r="AE321" i="10"/>
  <c r="AE407" i="10"/>
  <c r="AU365" i="10"/>
  <c r="AU296" i="10"/>
  <c r="AU342" i="10"/>
  <c r="AU186" i="10"/>
  <c r="AU94" i="10"/>
  <c r="BK49" i="10"/>
  <c r="BK147" i="10"/>
  <c r="BK163" i="10"/>
  <c r="BK322" i="10"/>
  <c r="BK331" i="10"/>
  <c r="BK268" i="10"/>
  <c r="BK107" i="10"/>
  <c r="AG53" i="10"/>
  <c r="BM249" i="10"/>
  <c r="BK184" i="10"/>
  <c r="BK386" i="10"/>
  <c r="AG354" i="10"/>
  <c r="AG338" i="10"/>
  <c r="AG389" i="10"/>
  <c r="AG27" i="10"/>
  <c r="AW438" i="10"/>
  <c r="BM318" i="10"/>
  <c r="BM342" i="10"/>
  <c r="BM396" i="10"/>
  <c r="BM84" i="10"/>
  <c r="BM33" i="10"/>
  <c r="BM141" i="10"/>
  <c r="BM263" i="10"/>
  <c r="BM179" i="10"/>
  <c r="AE316" i="10"/>
  <c r="AU235" i="10"/>
  <c r="AU28" i="10"/>
  <c r="BK396" i="10"/>
  <c r="AG369" i="10"/>
  <c r="AG242" i="10"/>
  <c r="AE241" i="10"/>
  <c r="AU236" i="10"/>
  <c r="AG387" i="10"/>
  <c r="AG77" i="10"/>
  <c r="AW94" i="10"/>
  <c r="AW223" i="10"/>
  <c r="AW208" i="10"/>
  <c r="AW334" i="10"/>
  <c r="AW264" i="10"/>
  <c r="AW214" i="10"/>
  <c r="AW313" i="10"/>
  <c r="AW353" i="10"/>
  <c r="AW335" i="10"/>
  <c r="BM301" i="10"/>
  <c r="BM386" i="10"/>
  <c r="BM22" i="10"/>
  <c r="BM118" i="10"/>
  <c r="AU181" i="10"/>
  <c r="BK291" i="10"/>
  <c r="BK335" i="10"/>
  <c r="BM68" i="10"/>
  <c r="AG295" i="10"/>
  <c r="AG312" i="10"/>
  <c r="AG40" i="10"/>
  <c r="AG119" i="10"/>
  <c r="AW32" i="10"/>
  <c r="BM403" i="10"/>
  <c r="BM440" i="10"/>
  <c r="BM52" i="10"/>
  <c r="BM42" i="10"/>
  <c r="AE119" i="10"/>
  <c r="AE52" i="10"/>
  <c r="AE152" i="10"/>
  <c r="BK180" i="10"/>
  <c r="BK195" i="10"/>
  <c r="AE125" i="10"/>
  <c r="AE84" i="10"/>
  <c r="AG378" i="10"/>
  <c r="AG375" i="10"/>
  <c r="AG376" i="10"/>
  <c r="AG41" i="10"/>
  <c r="AW189" i="10"/>
  <c r="AW46" i="10"/>
  <c r="AW297" i="10"/>
  <c r="AW440" i="10"/>
  <c r="BM369" i="10"/>
  <c r="BM383" i="10"/>
  <c r="BM216" i="10"/>
  <c r="BM24" i="10"/>
  <c r="BM38" i="10"/>
  <c r="AE54" i="10"/>
  <c r="AE93" i="10"/>
  <c r="AE106" i="10"/>
  <c r="AE289" i="10"/>
  <c r="AU403" i="10"/>
  <c r="AU297" i="10"/>
  <c r="BK112" i="10"/>
  <c r="BK237" i="10"/>
  <c r="BK34" i="10"/>
  <c r="BK251" i="10"/>
  <c r="BK223" i="10"/>
  <c r="BK400" i="10"/>
  <c r="AU384" i="10"/>
  <c r="AU356" i="10"/>
  <c r="AU83" i="10"/>
  <c r="BK317" i="10"/>
  <c r="AG393" i="10"/>
  <c r="AG381" i="10"/>
  <c r="AG329" i="10"/>
  <c r="AG149" i="10"/>
  <c r="AG162" i="10"/>
  <c r="AG300" i="10"/>
  <c r="AG98" i="10"/>
  <c r="AW65" i="10"/>
  <c r="AW116" i="10"/>
  <c r="AW118" i="10"/>
  <c r="AW326" i="10"/>
  <c r="AW280" i="10"/>
  <c r="AW436" i="10"/>
  <c r="AW387" i="10"/>
  <c r="BM247" i="10"/>
  <c r="BM100" i="10"/>
  <c r="BM282" i="10"/>
  <c r="BM281" i="10"/>
  <c r="BM172" i="10"/>
  <c r="BM262" i="10"/>
  <c r="BM23" i="10"/>
  <c r="BM211" i="10"/>
  <c r="BM81" i="10"/>
  <c r="AG367" i="10"/>
  <c r="AG218" i="10"/>
  <c r="AG148" i="10"/>
  <c r="AG146" i="10"/>
  <c r="BM393" i="10"/>
  <c r="AG431" i="10"/>
  <c r="AE193" i="10"/>
  <c r="AE244" i="10"/>
  <c r="AU312" i="10"/>
  <c r="AU291" i="10"/>
  <c r="AU246" i="10"/>
  <c r="AU20" i="10"/>
  <c r="BK38" i="10"/>
  <c r="BK367" i="10"/>
  <c r="BK214" i="10"/>
  <c r="BK275" i="10"/>
  <c r="BK78" i="10"/>
  <c r="AE22" i="10"/>
  <c r="AU430" i="10"/>
  <c r="BK306" i="10"/>
  <c r="BK243" i="10"/>
  <c r="BK299" i="10"/>
  <c r="AE92" i="10"/>
  <c r="AE404" i="10"/>
  <c r="AE382" i="10"/>
  <c r="AE157" i="10"/>
  <c r="AE285" i="10"/>
  <c r="AE329" i="10"/>
  <c r="AU388" i="10"/>
  <c r="AU318" i="10"/>
  <c r="AU337" i="10"/>
  <c r="AU233" i="10"/>
  <c r="AU197" i="10"/>
  <c r="AU44" i="10"/>
  <c r="AU106" i="10"/>
  <c r="AU132" i="10"/>
  <c r="AU39" i="10"/>
  <c r="BK23" i="10"/>
  <c r="BK27" i="10"/>
  <c r="BK402" i="10"/>
  <c r="BK227" i="10"/>
  <c r="BK79" i="10"/>
  <c r="BK404" i="10"/>
  <c r="BK385" i="10"/>
  <c r="AU348" i="10"/>
  <c r="AU103" i="10"/>
  <c r="AU175" i="10"/>
  <c r="AU206" i="10"/>
  <c r="BK221" i="10"/>
  <c r="BK169" i="10"/>
  <c r="BM241" i="10"/>
  <c r="AG314" i="10"/>
  <c r="AG263" i="10"/>
  <c r="AG278" i="10"/>
  <c r="AG236" i="10"/>
  <c r="AG124" i="10"/>
  <c r="AG305" i="10"/>
  <c r="AG243" i="10"/>
  <c r="AG156" i="10"/>
  <c r="AG81" i="10"/>
  <c r="AG28" i="10"/>
  <c r="AW20" i="10"/>
  <c r="AW16" i="10"/>
  <c r="AW149" i="10"/>
  <c r="AW92" i="10"/>
  <c r="AW291" i="10"/>
  <c r="AW128" i="10"/>
  <c r="AW132" i="10"/>
  <c r="AW346" i="10"/>
  <c r="AW238" i="10"/>
  <c r="AW337" i="10"/>
  <c r="BM360" i="10"/>
  <c r="BM245" i="10"/>
  <c r="BM190" i="10"/>
  <c r="BM246" i="10"/>
  <c r="BM392" i="10"/>
  <c r="BM233" i="10"/>
  <c r="BM53" i="10"/>
  <c r="BM64" i="10"/>
  <c r="BM328" i="10"/>
  <c r="BM252" i="10"/>
  <c r="BM95" i="10"/>
  <c r="AU159" i="10"/>
  <c r="AU61" i="10"/>
  <c r="AG362" i="10"/>
  <c r="AG99" i="10"/>
  <c r="AG205" i="10"/>
  <c r="AU408" i="10"/>
  <c r="AG60" i="10"/>
  <c r="AG319" i="10"/>
  <c r="AG100" i="10"/>
  <c r="AU410" i="10"/>
  <c r="AW232" i="10"/>
  <c r="AW145" i="10"/>
  <c r="AW293" i="10"/>
  <c r="BM242" i="10"/>
  <c r="AG333" i="10"/>
  <c r="AG54" i="10"/>
  <c r="AG52" i="10"/>
  <c r="AW439" i="10"/>
  <c r="BM98" i="10"/>
  <c r="AE282" i="10"/>
  <c r="AG428" i="10"/>
  <c r="AG157" i="10"/>
  <c r="AW252" i="10"/>
  <c r="AE16" i="10"/>
  <c r="AE405" i="10"/>
  <c r="AU288" i="10"/>
  <c r="AE116" i="10"/>
  <c r="AE85" i="10"/>
  <c r="AE206" i="10"/>
  <c r="AE331" i="10"/>
  <c r="BK330" i="10"/>
  <c r="AG340" i="10"/>
  <c r="AG309" i="10"/>
  <c r="AG401" i="10"/>
  <c r="AG191" i="10"/>
  <c r="AG118" i="10"/>
  <c r="AG14" i="10"/>
  <c r="AG56" i="10"/>
  <c r="AW204" i="10"/>
  <c r="AW103" i="10"/>
  <c r="AW302" i="10"/>
  <c r="AW423" i="10"/>
  <c r="AW384" i="10"/>
  <c r="BM339" i="10"/>
  <c r="AE308" i="10"/>
  <c r="AE81" i="10"/>
  <c r="AE169" i="10"/>
  <c r="AU435" i="10"/>
  <c r="AU188" i="10"/>
  <c r="BK86" i="10"/>
  <c r="BK64" i="10"/>
  <c r="BK224" i="10"/>
  <c r="AU141" i="10"/>
  <c r="AW344" i="10"/>
  <c r="AU91" i="10"/>
  <c r="AE399" i="10"/>
  <c r="AE229" i="10"/>
  <c r="AW265" i="10"/>
  <c r="AE300" i="10"/>
  <c r="AE150" i="10"/>
  <c r="AE36" i="10"/>
  <c r="AG282" i="10"/>
  <c r="AW91" i="10"/>
  <c r="AW333" i="10"/>
  <c r="BM441" i="10"/>
  <c r="BM214" i="10"/>
  <c r="AE177" i="10"/>
  <c r="BK101" i="10"/>
  <c r="BK189" i="10"/>
  <c r="BK339" i="10"/>
  <c r="AU161" i="10"/>
  <c r="BK410" i="10"/>
  <c r="AG74" i="10"/>
  <c r="AW17" i="10"/>
  <c r="AW177" i="10"/>
  <c r="AW359" i="10"/>
  <c r="BM362" i="10"/>
  <c r="BM194" i="10"/>
  <c r="BM297" i="10"/>
  <c r="BM253" i="10"/>
  <c r="BM47" i="10"/>
  <c r="BM271" i="10"/>
  <c r="AU218" i="10"/>
  <c r="AU31" i="10"/>
  <c r="AE149" i="10"/>
  <c r="AE295" i="10"/>
  <c r="AU324" i="10"/>
  <c r="AU245" i="10"/>
  <c r="AU173" i="10"/>
  <c r="AW271" i="10"/>
  <c r="AW61" i="10"/>
  <c r="AW58" i="10"/>
  <c r="AW218" i="10"/>
  <c r="AW209" i="10"/>
  <c r="AW401" i="10"/>
  <c r="AW362" i="10"/>
  <c r="BM103" i="10"/>
  <c r="AE333" i="10"/>
  <c r="AE105" i="10"/>
  <c r="AU387" i="10"/>
  <c r="AU252" i="10"/>
  <c r="AU289" i="10"/>
  <c r="AU16" i="10"/>
  <c r="AU149" i="10"/>
  <c r="AG432" i="10"/>
  <c r="AG152" i="10"/>
  <c r="AG128" i="10"/>
  <c r="AG406" i="10"/>
  <c r="AW30" i="10"/>
  <c r="AW43" i="10"/>
  <c r="AW322" i="10"/>
  <c r="AW372" i="10"/>
  <c r="BM347" i="10"/>
  <c r="BM334" i="10"/>
  <c r="BM267" i="10"/>
  <c r="BM21" i="10"/>
  <c r="BM365" i="10"/>
  <c r="AE59" i="10"/>
  <c r="AE431" i="10"/>
  <c r="AE131" i="10"/>
  <c r="AE378" i="10"/>
  <c r="AU322" i="10"/>
  <c r="AU359" i="10"/>
  <c r="AU128" i="10"/>
  <c r="BK247" i="10"/>
  <c r="BK81" i="10"/>
  <c r="AE80" i="10"/>
  <c r="AU377" i="10"/>
  <c r="AU86" i="10"/>
  <c r="BK250" i="10"/>
  <c r="AG383" i="10"/>
  <c r="AG260" i="10"/>
  <c r="AG169" i="10"/>
  <c r="AG73" i="10"/>
  <c r="AW29" i="10"/>
  <c r="AW120" i="10"/>
  <c r="AW289" i="10"/>
  <c r="AW311" i="10"/>
  <c r="AW376" i="10"/>
  <c r="BM330" i="10"/>
  <c r="BM408" i="10"/>
  <c r="BM280" i="10"/>
  <c r="BM207" i="10"/>
  <c r="BM363" i="10"/>
  <c r="BM435" i="10"/>
  <c r="AG13" i="10"/>
  <c r="AE40" i="10"/>
  <c r="AE96" i="10"/>
  <c r="AE51" i="10"/>
  <c r="AE243" i="10"/>
  <c r="AE313" i="10"/>
  <c r="AU311" i="10"/>
  <c r="AU182" i="10"/>
  <c r="AU25" i="10"/>
  <c r="BK24" i="10"/>
  <c r="BK232" i="10"/>
  <c r="BK246" i="10"/>
  <c r="AE271" i="10"/>
  <c r="AU369" i="10"/>
  <c r="AU52" i="10"/>
  <c r="AU23" i="10"/>
  <c r="BK329" i="10"/>
  <c r="BM13" i="10"/>
  <c r="BK65" i="10"/>
  <c r="AE231" i="10"/>
  <c r="AE113" i="10"/>
  <c r="AE121" i="10"/>
  <c r="AE432" i="10"/>
  <c r="AE385" i="10"/>
  <c r="AU273" i="10"/>
  <c r="AU310" i="10"/>
  <c r="AU232" i="10"/>
  <c r="AU282" i="10"/>
  <c r="AU143" i="10"/>
  <c r="AU196" i="10"/>
  <c r="BM12" i="10"/>
  <c r="BK43" i="10"/>
  <c r="BK241" i="10"/>
  <c r="BK369" i="10"/>
  <c r="BK442" i="10"/>
  <c r="AE410" i="10"/>
  <c r="AE26" i="10"/>
  <c r="AU364" i="10"/>
  <c r="AU105" i="10"/>
  <c r="AG377" i="10"/>
  <c r="AW107" i="10"/>
  <c r="AW139" i="10"/>
  <c r="AW114" i="10"/>
  <c r="AW96" i="10"/>
  <c r="AW249" i="10"/>
  <c r="AW305" i="10"/>
  <c r="AW325" i="10"/>
  <c r="BM326" i="10"/>
  <c r="BM187" i="10"/>
  <c r="BM243" i="10"/>
  <c r="BM250" i="10"/>
  <c r="BM273" i="10"/>
  <c r="BM171" i="10"/>
  <c r="AE194" i="10"/>
  <c r="AE205" i="10"/>
  <c r="AE99" i="10"/>
  <c r="AE143" i="10"/>
  <c r="AE293" i="10"/>
  <c r="AE312" i="10"/>
  <c r="AU281" i="10"/>
  <c r="AU299" i="10"/>
  <c r="AU154" i="10"/>
  <c r="AU56" i="10"/>
  <c r="BK171" i="10"/>
  <c r="BK252" i="10"/>
  <c r="BK160" i="10"/>
  <c r="BK326" i="10"/>
  <c r="AE261" i="10"/>
  <c r="AU263" i="10"/>
  <c r="AU85" i="10"/>
  <c r="AU22" i="10"/>
  <c r="BK288" i="10"/>
  <c r="BK73" i="10"/>
  <c r="BK327" i="10"/>
  <c r="AG374" i="10"/>
  <c r="AG311" i="10"/>
  <c r="AG337" i="10"/>
  <c r="AG322" i="10"/>
  <c r="AG93" i="10"/>
  <c r="AG26" i="10"/>
  <c r="AG47" i="10"/>
  <c r="AW162" i="10"/>
  <c r="AW23" i="10"/>
  <c r="AW112" i="10"/>
  <c r="AW260" i="10"/>
  <c r="AW388" i="10"/>
  <c r="BM436" i="10"/>
  <c r="BM274" i="10"/>
  <c r="BM238" i="10"/>
  <c r="BM132" i="10"/>
  <c r="BM229" i="10"/>
  <c r="BM32" i="10"/>
  <c r="AG288" i="10"/>
  <c r="AG233" i="10"/>
  <c r="AG115" i="10"/>
  <c r="AG36" i="10"/>
  <c r="AG229" i="10"/>
  <c r="AG97" i="10"/>
  <c r="AG96" i="10"/>
  <c r="AW155" i="10"/>
  <c r="AW49" i="10"/>
  <c r="AW173" i="10"/>
  <c r="AW278" i="10"/>
  <c r="AW266" i="10"/>
  <c r="AW408" i="10"/>
  <c r="BM319" i="10"/>
  <c r="BM434" i="10"/>
  <c r="BM355" i="10"/>
  <c r="BM248" i="10"/>
  <c r="BM402" i="10"/>
  <c r="BM218" i="10"/>
  <c r="BM224" i="10"/>
  <c r="BM160" i="10"/>
  <c r="BM56" i="10"/>
  <c r="BM269" i="10"/>
  <c r="BM323" i="10"/>
  <c r="BM76" i="10"/>
  <c r="BM126" i="10"/>
  <c r="BM101" i="10"/>
  <c r="AG112" i="10"/>
  <c r="AG318" i="10"/>
  <c r="AG221" i="10"/>
  <c r="AG151" i="10"/>
  <c r="AG172" i="10"/>
  <c r="AW160" i="10"/>
  <c r="AW51" i="10"/>
  <c r="AW18" i="10"/>
  <c r="AW123" i="10"/>
  <c r="AW126" i="10"/>
  <c r="AW282" i="10"/>
  <c r="AW263" i="10"/>
  <c r="AW395" i="10"/>
  <c r="BM442" i="10"/>
  <c r="BM350" i="10"/>
  <c r="BM422" i="10"/>
  <c r="BM387" i="10"/>
  <c r="BM180" i="10"/>
  <c r="BM173" i="10"/>
  <c r="AE242" i="10"/>
  <c r="AE183" i="10"/>
  <c r="AE37" i="10"/>
  <c r="AE132" i="10"/>
  <c r="AE309" i="10"/>
  <c r="AE154" i="10"/>
  <c r="AE180" i="10"/>
  <c r="AE438" i="10"/>
  <c r="AE391" i="10"/>
  <c r="AU349" i="10"/>
  <c r="AU325" i="10"/>
  <c r="AU219" i="10"/>
  <c r="AU177" i="10"/>
  <c r="AU96" i="10"/>
  <c r="AU35" i="10"/>
  <c r="BK67" i="10"/>
  <c r="BK188" i="10"/>
  <c r="BK362" i="10"/>
  <c r="BK207" i="10"/>
  <c r="BK76" i="10"/>
  <c r="BK220" i="10"/>
  <c r="BK281" i="10"/>
  <c r="BK406" i="10"/>
  <c r="AE323" i="10"/>
  <c r="AU405" i="10"/>
  <c r="AU234" i="10"/>
  <c r="AU131" i="10"/>
  <c r="AU229" i="10"/>
  <c r="AU136" i="10"/>
  <c r="BK266" i="10"/>
  <c r="AG408" i="10"/>
  <c r="AG351" i="10"/>
  <c r="AG384" i="10"/>
  <c r="AG397" i="10"/>
  <c r="AG83" i="10"/>
  <c r="AG289" i="10"/>
  <c r="AG160" i="10"/>
  <c r="AG86" i="10"/>
  <c r="AG76" i="10"/>
  <c r="AG85" i="10"/>
  <c r="AG46" i="10"/>
  <c r="AW319" i="10"/>
  <c r="AW180" i="10"/>
  <c r="AW105" i="10"/>
  <c r="AW142" i="10"/>
  <c r="AW267" i="10"/>
  <c r="AW206" i="10"/>
  <c r="AW227" i="10"/>
  <c r="AW290" i="10"/>
  <c r="AW317" i="10"/>
  <c r="AW307" i="10"/>
  <c r="AW402" i="10"/>
  <c r="AW405" i="10"/>
  <c r="BM404" i="10"/>
  <c r="BM325" i="10"/>
  <c r="BM299" i="10"/>
  <c r="BM195" i="10"/>
  <c r="BM316" i="10"/>
  <c r="BM169" i="10"/>
  <c r="BM138" i="10"/>
  <c r="BM143" i="10"/>
  <c r="BM75" i="10"/>
  <c r="BM147" i="10"/>
  <c r="BM158" i="10"/>
  <c r="BM35" i="10"/>
  <c r="BM236" i="10"/>
  <c r="AE32" i="10"/>
  <c r="AE71" i="10"/>
  <c r="AE213" i="10"/>
  <c r="AE267" i="10"/>
  <c r="AE210" i="10"/>
  <c r="AE134" i="10"/>
  <c r="AE340" i="10"/>
  <c r="AE318" i="10"/>
  <c r="AE393" i="10"/>
  <c r="AU260" i="10"/>
  <c r="AU440" i="10"/>
  <c r="AU315" i="10"/>
  <c r="AU174" i="10"/>
  <c r="AU32" i="10"/>
  <c r="BK21" i="10"/>
  <c r="BK253" i="10"/>
  <c r="BK304" i="10"/>
  <c r="BK66" i="10"/>
  <c r="BK194" i="10"/>
  <c r="BK228" i="10"/>
  <c r="BK320" i="10"/>
  <c r="BK353" i="10"/>
  <c r="BK371" i="10"/>
  <c r="AE429" i="10"/>
  <c r="AU382" i="10"/>
  <c r="AU309" i="10"/>
  <c r="AU286" i="10"/>
  <c r="AU172" i="10"/>
  <c r="BK135" i="10"/>
  <c r="AG353" i="10"/>
  <c r="AG212" i="10"/>
  <c r="AG220" i="10"/>
  <c r="AG216" i="10"/>
  <c r="AG297" i="10"/>
  <c r="AG197" i="10"/>
  <c r="AG116" i="10"/>
  <c r="AG150" i="10"/>
  <c r="AG188" i="10"/>
  <c r="AG139" i="10"/>
  <c r="AW299" i="10"/>
  <c r="AW42" i="10"/>
  <c r="AW245" i="10"/>
  <c r="AW161" i="10"/>
  <c r="AW134" i="10"/>
  <c r="AW156" i="10"/>
  <c r="AW396" i="10"/>
  <c r="AW406" i="10"/>
  <c r="AW442" i="10"/>
  <c r="BM354" i="10"/>
  <c r="BM189" i="10"/>
  <c r="BM352" i="10"/>
  <c r="BM220" i="10"/>
  <c r="BM116" i="10"/>
  <c r="BM105" i="10"/>
  <c r="BM61" i="10"/>
  <c r="BM272" i="10"/>
  <c r="BM161" i="10"/>
  <c r="AE74" i="10"/>
  <c r="AE72" i="10"/>
  <c r="AE100" i="10"/>
  <c r="AE123" i="10"/>
  <c r="AE112" i="10"/>
  <c r="AE427" i="10"/>
  <c r="AE196" i="10"/>
  <c r="AE301" i="10"/>
  <c r="AE139" i="10"/>
  <c r="AE233" i="10"/>
  <c r="AE375" i="10"/>
  <c r="AE428" i="10"/>
  <c r="AU434" i="10"/>
  <c r="AU305" i="10"/>
  <c r="AU284" i="10"/>
  <c r="AU250" i="10"/>
  <c r="AU298" i="10"/>
  <c r="AU176" i="10"/>
  <c r="AU394" i="10"/>
  <c r="AU113" i="10"/>
  <c r="AU409" i="10"/>
  <c r="AU49" i="10"/>
  <c r="AU147" i="10"/>
  <c r="BK211" i="10"/>
  <c r="BK370" i="10"/>
  <c r="AE277" i="10"/>
  <c r="AU398" i="10"/>
  <c r="AU358" i="10"/>
  <c r="AU64" i="10"/>
  <c r="BK397" i="10"/>
  <c r="BK346" i="10"/>
  <c r="BK236" i="10"/>
  <c r="BK33" i="10"/>
  <c r="AG348" i="10"/>
  <c r="AG391" i="10"/>
  <c r="AG335" i="10"/>
  <c r="AG342" i="10"/>
  <c r="AG347" i="10"/>
  <c r="AG177" i="10"/>
  <c r="AG193" i="10"/>
  <c r="AG198" i="10"/>
  <c r="AG72" i="10"/>
  <c r="AG18" i="10"/>
  <c r="AG135" i="10"/>
  <c r="AG313" i="10"/>
  <c r="AG176" i="10"/>
  <c r="AW62" i="10"/>
  <c r="AW25" i="10"/>
  <c r="AW64" i="10"/>
  <c r="AW100" i="10"/>
  <c r="AW163" i="10"/>
  <c r="AW71" i="10"/>
  <c r="AW212" i="10"/>
  <c r="AW182" i="10"/>
  <c r="AW381" i="10"/>
  <c r="AW433" i="10"/>
  <c r="AW363" i="10"/>
  <c r="AW342" i="10"/>
  <c r="AW312" i="10"/>
  <c r="AW380" i="10"/>
  <c r="BM333" i="10"/>
  <c r="BM346" i="10"/>
  <c r="BM332" i="10"/>
  <c r="BM377" i="10"/>
  <c r="BM431" i="10"/>
  <c r="BM188" i="10"/>
  <c r="BM294" i="10"/>
  <c r="BM113" i="10"/>
  <c r="BM221" i="10"/>
  <c r="BM288" i="10"/>
  <c r="BM97" i="10"/>
  <c r="BM60" i="10"/>
  <c r="BM49" i="10"/>
  <c r="BM129" i="10"/>
  <c r="BM25" i="10"/>
  <c r="BM86" i="10"/>
  <c r="AE47" i="10"/>
  <c r="AE127" i="10"/>
  <c r="AE373" i="10"/>
  <c r="AE232" i="10"/>
  <c r="AE65" i="10"/>
  <c r="AE297" i="10"/>
  <c r="AE327" i="10"/>
  <c r="AE140" i="10"/>
  <c r="AE162" i="10"/>
  <c r="AE291" i="10"/>
  <c r="AE354" i="10"/>
  <c r="AU442" i="10"/>
  <c r="AU385" i="10"/>
  <c r="AU389" i="10"/>
  <c r="AU294" i="10"/>
  <c r="AU221" i="10"/>
  <c r="AU162" i="10"/>
  <c r="AU95" i="10"/>
  <c r="AU319" i="10"/>
  <c r="AU33" i="10"/>
  <c r="AU18" i="10"/>
  <c r="AU100" i="10"/>
  <c r="BK351" i="10"/>
  <c r="BK434" i="10"/>
  <c r="BK172" i="10"/>
  <c r="BK230" i="10"/>
  <c r="AU397" i="10"/>
  <c r="AU437" i="10"/>
  <c r="AU421" i="10"/>
  <c r="AU75" i="10"/>
  <c r="BK391" i="10"/>
  <c r="BK149" i="10"/>
  <c r="AG195" i="10"/>
  <c r="AG271" i="10"/>
  <c r="AW113" i="10"/>
  <c r="AW63" i="10"/>
  <c r="AW55" i="10"/>
  <c r="AW133" i="10"/>
  <c r="AW176" i="10"/>
  <c r="AW230" i="10"/>
  <c r="AW356" i="10"/>
  <c r="BM275" i="10"/>
  <c r="BM380" i="10"/>
  <c r="BM59" i="10"/>
  <c r="BM181" i="10"/>
  <c r="BM46" i="10"/>
  <c r="BM82" i="10"/>
  <c r="AE182" i="10"/>
  <c r="AE197" i="10"/>
  <c r="AE184" i="10"/>
  <c r="AE107" i="10"/>
  <c r="AE144" i="10"/>
  <c r="AE170" i="10"/>
  <c r="AU346" i="10"/>
  <c r="AU271" i="10"/>
  <c r="AU399" i="10"/>
  <c r="AU295" i="10"/>
  <c r="AU362" i="10"/>
  <c r="AU72" i="10"/>
  <c r="AU42" i="10"/>
  <c r="BK201" i="10"/>
  <c r="BK25" i="10"/>
  <c r="BK173" i="10"/>
  <c r="BK282" i="10"/>
  <c r="BK283" i="10"/>
  <c r="AE20" i="10"/>
  <c r="BK429" i="10"/>
  <c r="BK313" i="10"/>
  <c r="AG249" i="10"/>
  <c r="AG184" i="10"/>
  <c r="AG302" i="10"/>
  <c r="AG217" i="10"/>
  <c r="AG231" i="10"/>
  <c r="AG23" i="10"/>
  <c r="AG269" i="10"/>
  <c r="AW35" i="10"/>
  <c r="AW39" i="10"/>
  <c r="AW86" i="10"/>
  <c r="AW216" i="10"/>
  <c r="AW409" i="10"/>
  <c r="AW213" i="10"/>
  <c r="AW283" i="10"/>
  <c r="AW368" i="10"/>
  <c r="AW435" i="10"/>
  <c r="AW355" i="10"/>
  <c r="BM401" i="10"/>
  <c r="BM357" i="10"/>
  <c r="BM353" i="10"/>
  <c r="BM399" i="10"/>
  <c r="BM227" i="10"/>
  <c r="BM313" i="10"/>
  <c r="BM99" i="10"/>
  <c r="BM36" i="10"/>
  <c r="BM356" i="10"/>
  <c r="BM429" i="10"/>
  <c r="BM34" i="10"/>
  <c r="BM151" i="10"/>
  <c r="AE67" i="10"/>
  <c r="AE278" i="10"/>
  <c r="AE275" i="10"/>
  <c r="AE188" i="10"/>
  <c r="AE191" i="10"/>
  <c r="AE358" i="10"/>
  <c r="AU423" i="10"/>
  <c r="AU402" i="10"/>
  <c r="AU270" i="10"/>
  <c r="AU419" i="10"/>
  <c r="AU249" i="10"/>
  <c r="AU216" i="10"/>
  <c r="AU280" i="10"/>
  <c r="BK52" i="10"/>
  <c r="BK42" i="10"/>
  <c r="BK46" i="10"/>
  <c r="BK18" i="10"/>
  <c r="BK263" i="10"/>
  <c r="BK280" i="10"/>
  <c r="BK187" i="10"/>
  <c r="BK408" i="10"/>
  <c r="BK333" i="10"/>
  <c r="AE223" i="10"/>
  <c r="AU392" i="10"/>
  <c r="AU223" i="10"/>
  <c r="AU101" i="10"/>
  <c r="AU264" i="10"/>
  <c r="BK198" i="10"/>
  <c r="AG438" i="10"/>
  <c r="AG385" i="10"/>
  <c r="AG226" i="10"/>
  <c r="AG182" i="10"/>
  <c r="AG170" i="10"/>
  <c r="AG158" i="10"/>
  <c r="AG61" i="10"/>
  <c r="AG262" i="10"/>
  <c r="AG388" i="10"/>
  <c r="AG141" i="10"/>
  <c r="AG15" i="10"/>
  <c r="AG19" i="10"/>
  <c r="AG51" i="10"/>
  <c r="AG125" i="10"/>
  <c r="AW70" i="10"/>
  <c r="AW84" i="10"/>
  <c r="AW59" i="10"/>
  <c r="AW221" i="10"/>
  <c r="AW159" i="10"/>
  <c r="AW379" i="10"/>
  <c r="AW219" i="10"/>
  <c r="AW187" i="10"/>
  <c r="AW419" i="10"/>
  <c r="AW348" i="10"/>
  <c r="BM395" i="10"/>
  <c r="BM372" i="10"/>
  <c r="BM438" i="10"/>
  <c r="BM331" i="10"/>
  <c r="BM204" i="10"/>
  <c r="BM302" i="10"/>
  <c r="BM244" i="10"/>
  <c r="BM15" i="10"/>
  <c r="BM230" i="10"/>
  <c r="BM235" i="10"/>
  <c r="BM28" i="10"/>
  <c r="BM146" i="10"/>
  <c r="AE66" i="10"/>
  <c r="AE33" i="10"/>
  <c r="AE124" i="10"/>
  <c r="AE400" i="10"/>
  <c r="AE203" i="10"/>
  <c r="AE273" i="10"/>
  <c r="AE198" i="10"/>
  <c r="AE186" i="10"/>
  <c r="AE376" i="10"/>
  <c r="AE146" i="10"/>
  <c r="AE172" i="10"/>
  <c r="AE322" i="10"/>
  <c r="AE396" i="10"/>
  <c r="AE441" i="10"/>
  <c r="AU383" i="10"/>
  <c r="AU427" i="10"/>
  <c r="AU393" i="10"/>
  <c r="AU317" i="10"/>
  <c r="AU192" i="10"/>
  <c r="AU160" i="10"/>
  <c r="AU98" i="10"/>
  <c r="AU29" i="10"/>
  <c r="AU123" i="10"/>
  <c r="AU343" i="10"/>
  <c r="BK248" i="10"/>
  <c r="BK57" i="10"/>
  <c r="BK15" i="10"/>
  <c r="BK95" i="10"/>
  <c r="BK323" i="10"/>
  <c r="BK215" i="10"/>
  <c r="BK423" i="10"/>
  <c r="BK271" i="10"/>
  <c r="BK300" i="10"/>
  <c r="BK297" i="10"/>
  <c r="AE343" i="10"/>
  <c r="AU431" i="10"/>
  <c r="BK285" i="10"/>
  <c r="BK197" i="10"/>
  <c r="BK94" i="10"/>
  <c r="BK80" i="10"/>
  <c r="BK398" i="10"/>
  <c r="AG404" i="10"/>
  <c r="AG275" i="10"/>
  <c r="AG186" i="10"/>
  <c r="AW97" i="10"/>
  <c r="AW202" i="10"/>
  <c r="AW385" i="10"/>
  <c r="BM232" i="10"/>
  <c r="AE56" i="10"/>
  <c r="AE269" i="10"/>
  <c r="AU407" i="10"/>
  <c r="AU330" i="10"/>
  <c r="AU145" i="10"/>
  <c r="BK279" i="10"/>
  <c r="AU84" i="10"/>
  <c r="AG392" i="10"/>
  <c r="AG244" i="10"/>
  <c r="AG84" i="10"/>
  <c r="AG211" i="10"/>
  <c r="AW240" i="10"/>
  <c r="BM439" i="10"/>
  <c r="BM91" i="10"/>
  <c r="AE130" i="10"/>
  <c r="AE63" i="10"/>
  <c r="AE281" i="10"/>
  <c r="AE365" i="10"/>
  <c r="AE171" i="10"/>
  <c r="AE298" i="10"/>
  <c r="AU345" i="10"/>
  <c r="AU58" i="10"/>
  <c r="AU15" i="10"/>
  <c r="BK113" i="10"/>
  <c r="BK432" i="10"/>
  <c r="BK440" i="10"/>
  <c r="BK212" i="10"/>
  <c r="BK141" i="10"/>
  <c r="AG365" i="10"/>
  <c r="AG363" i="10"/>
  <c r="AG356" i="10"/>
  <c r="AG407" i="10"/>
  <c r="AG144" i="10"/>
  <c r="AG108" i="10"/>
  <c r="AG106" i="10"/>
  <c r="AG281" i="10"/>
  <c r="AG107" i="10"/>
  <c r="AG199" i="10"/>
  <c r="AG92" i="10"/>
  <c r="AW147" i="10"/>
  <c r="AW15" i="10"/>
  <c r="AW154" i="10"/>
  <c r="AW33" i="10"/>
  <c r="AW192" i="10"/>
  <c r="AW37" i="10"/>
  <c r="AW190" i="10"/>
  <c r="AW191" i="10"/>
  <c r="AW224" i="10"/>
  <c r="AW321" i="10"/>
  <c r="AW261" i="10"/>
  <c r="AW310" i="10"/>
  <c r="BM373" i="10"/>
  <c r="BM409" i="10"/>
  <c r="BM321" i="10"/>
  <c r="BM309" i="10"/>
  <c r="BM237" i="10"/>
  <c r="BM174" i="10"/>
  <c r="BM107" i="10"/>
  <c r="BM343" i="10"/>
  <c r="BM371" i="10"/>
  <c r="BM400" i="10"/>
  <c r="BM14" i="10"/>
  <c r="AE86" i="10"/>
  <c r="AE98" i="10"/>
  <c r="AE14" i="10"/>
  <c r="AE220" i="10"/>
  <c r="AE314" i="10"/>
  <c r="AE216" i="10"/>
  <c r="AE173" i="10"/>
  <c r="AE433" i="10"/>
  <c r="AE262" i="10"/>
  <c r="AE397" i="10"/>
  <c r="AE311" i="10"/>
  <c r="AE353" i="10"/>
  <c r="AU379" i="10"/>
  <c r="AU422" i="10"/>
  <c r="AU268" i="10"/>
  <c r="AU363" i="10"/>
  <c r="AU301" i="10"/>
  <c r="AU314" i="10"/>
  <c r="AU183" i="10"/>
  <c r="AU142" i="10"/>
  <c r="AU209" i="10"/>
  <c r="AU51" i="10"/>
  <c r="AU228" i="10"/>
  <c r="AU17" i="10"/>
  <c r="AU62" i="10"/>
  <c r="AU80" i="10"/>
  <c r="AU40" i="10"/>
  <c r="BK31" i="10"/>
  <c r="BM10" i="10"/>
  <c r="BM11" i="10"/>
  <c r="BK100" i="10"/>
  <c r="BK225" i="10"/>
  <c r="BK53" i="10"/>
  <c r="BK99" i="10"/>
  <c r="BK145" i="10"/>
  <c r="BK235" i="10"/>
  <c r="BK349" i="10"/>
  <c r="BK328" i="10"/>
  <c r="BK354" i="10"/>
  <c r="BK437" i="10"/>
  <c r="AU137" i="10"/>
  <c r="AU87" i="10"/>
  <c r="BK305" i="10"/>
  <c r="BK144" i="10"/>
  <c r="BN414" i="10"/>
  <c r="BO414" i="10" s="1"/>
  <c r="BN413" i="10"/>
  <c r="BO413" i="10" s="1"/>
  <c r="BN415" i="10"/>
  <c r="BO415" i="10" s="1"/>
  <c r="BM410" i="10"/>
  <c r="AX413" i="10"/>
  <c r="AY413" i="10" s="1"/>
  <c r="AX415" i="10"/>
  <c r="AY415" i="10" s="1"/>
  <c r="AX414" i="10"/>
  <c r="AY414" i="10" s="1"/>
  <c r="AW410" i="10"/>
  <c r="AG410" i="10"/>
  <c r="AH413" i="10"/>
  <c r="AI413" i="10" s="1"/>
  <c r="AH414" i="10"/>
  <c r="AI414" i="10" s="1"/>
  <c r="AH415" i="10"/>
  <c r="AI415" i="10" s="1"/>
  <c r="AE29" i="34"/>
  <c r="AF29" i="34"/>
  <c r="AG29" i="34"/>
  <c r="AH29" i="34"/>
  <c r="AI29" i="34"/>
  <c r="AJ29" i="34"/>
  <c r="AK29" i="34"/>
  <c r="AL29" i="34"/>
  <c r="AM29" i="34"/>
  <c r="AN29" i="34"/>
  <c r="AO29" i="34"/>
  <c r="AP29" i="34"/>
  <c r="AR29" i="34"/>
  <c r="AS29" i="34"/>
  <c r="AT29" i="34"/>
  <c r="AU29" i="34"/>
  <c r="AV29" i="34"/>
  <c r="AW29" i="34"/>
  <c r="AX29" i="34"/>
  <c r="AY29" i="34"/>
  <c r="AZ29" i="34"/>
  <c r="BA29" i="34"/>
  <c r="BB29" i="34"/>
  <c r="BC29" i="34"/>
  <c r="AE30" i="34"/>
  <c r="AF30" i="34"/>
  <c r="AG30" i="34"/>
  <c r="AH30" i="34"/>
  <c r="AI30" i="34"/>
  <c r="AJ30" i="34"/>
  <c r="AK30" i="34"/>
  <c r="AL30" i="34"/>
  <c r="AM30" i="34"/>
  <c r="AN30" i="34"/>
  <c r="AO30" i="34"/>
  <c r="AP30" i="34"/>
  <c r="AR30" i="34"/>
  <c r="AS30" i="34"/>
  <c r="AT30" i="34"/>
  <c r="AU30" i="34"/>
  <c r="AV30" i="34"/>
  <c r="AW30" i="34"/>
  <c r="AX30" i="34"/>
  <c r="AY30" i="34"/>
  <c r="AZ30" i="34"/>
  <c r="BA30" i="34"/>
  <c r="BB30" i="34"/>
  <c r="BC30" i="34"/>
  <c r="AE31" i="34"/>
  <c r="AF31" i="34"/>
  <c r="AG31" i="34"/>
  <c r="AH31" i="34"/>
  <c r="AI31" i="34"/>
  <c r="AJ31" i="34"/>
  <c r="AK31" i="34"/>
  <c r="AL31" i="34"/>
  <c r="AM31" i="34"/>
  <c r="AN31" i="34"/>
  <c r="AO31" i="34"/>
  <c r="AP31" i="34"/>
  <c r="AR31" i="34"/>
  <c r="AS31" i="34"/>
  <c r="AT31" i="34"/>
  <c r="AU31" i="34"/>
  <c r="AV31" i="34"/>
  <c r="AW31" i="34"/>
  <c r="AX31" i="34"/>
  <c r="AY31" i="34"/>
  <c r="AZ31" i="34"/>
  <c r="BA31" i="34"/>
  <c r="BB31" i="34"/>
  <c r="BC31" i="34"/>
  <c r="AE32" i="34"/>
  <c r="AF32" i="34"/>
  <c r="AG32" i="34"/>
  <c r="AH32" i="34"/>
  <c r="AI32" i="34"/>
  <c r="AJ32" i="34"/>
  <c r="AK32" i="34"/>
  <c r="AL32" i="34"/>
  <c r="AM32" i="34"/>
  <c r="AN32" i="34"/>
  <c r="AO32" i="34"/>
  <c r="AP32" i="34"/>
  <c r="AR32" i="34"/>
  <c r="AS32" i="34"/>
  <c r="AT32" i="34"/>
  <c r="AU32" i="34"/>
  <c r="AV32" i="34"/>
  <c r="AW32" i="34"/>
  <c r="AX32" i="34"/>
  <c r="AY32" i="34"/>
  <c r="AZ32" i="34"/>
  <c r="BA32" i="34"/>
  <c r="BB32" i="34"/>
  <c r="BC32" i="34"/>
  <c r="AE33" i="34"/>
  <c r="AF33" i="34"/>
  <c r="AG33" i="34"/>
  <c r="AH33" i="34"/>
  <c r="AI33" i="34"/>
  <c r="AJ33" i="34"/>
  <c r="AK33" i="34"/>
  <c r="AL33" i="34"/>
  <c r="AM33" i="34"/>
  <c r="AN33" i="34"/>
  <c r="AO33" i="34"/>
  <c r="AP33" i="34"/>
  <c r="AR33" i="34"/>
  <c r="AS33" i="34"/>
  <c r="AT33" i="34"/>
  <c r="AU33" i="34"/>
  <c r="AV33" i="34"/>
  <c r="AW33" i="34"/>
  <c r="AX33" i="34"/>
  <c r="AY33" i="34"/>
  <c r="AZ33" i="34"/>
  <c r="BA33" i="34"/>
  <c r="BB33" i="34"/>
  <c r="BC33" i="34"/>
  <c r="AE34" i="34"/>
  <c r="AF34" i="34"/>
  <c r="AG34" i="34"/>
  <c r="AH34" i="34"/>
  <c r="AI34" i="34"/>
  <c r="AJ34" i="34"/>
  <c r="AK34" i="34"/>
  <c r="AL34" i="34"/>
  <c r="AM34" i="34"/>
  <c r="AN34" i="34"/>
  <c r="AO34" i="34"/>
  <c r="AP34" i="34"/>
  <c r="AR34" i="34"/>
  <c r="AS34" i="34"/>
  <c r="AT34" i="34"/>
  <c r="AU34" i="34"/>
  <c r="AV34" i="34"/>
  <c r="AW34" i="34"/>
  <c r="AX34" i="34"/>
  <c r="AY34" i="34"/>
  <c r="AZ34" i="34"/>
  <c r="BA34" i="34"/>
  <c r="BB34" i="34"/>
  <c r="BC34" i="34"/>
  <c r="AE35" i="34"/>
  <c r="AF35" i="34"/>
  <c r="AG35" i="34"/>
  <c r="AH35" i="34"/>
  <c r="AI35" i="34"/>
  <c r="AJ35" i="34"/>
  <c r="AK35" i="34"/>
  <c r="AL35" i="34"/>
  <c r="AM35" i="34"/>
  <c r="AN35" i="34"/>
  <c r="AO35" i="34"/>
  <c r="AP35" i="34"/>
  <c r="AR35" i="34"/>
  <c r="AS35" i="34"/>
  <c r="AT35" i="34"/>
  <c r="AU35" i="34"/>
  <c r="AV35" i="34"/>
  <c r="AW35" i="34"/>
  <c r="AX35" i="34"/>
  <c r="AY35" i="34"/>
  <c r="AZ35" i="34"/>
  <c r="BA35" i="34"/>
  <c r="BB35" i="34"/>
  <c r="BC35" i="34"/>
  <c r="AE36" i="34"/>
  <c r="AF36" i="34"/>
  <c r="AG36" i="34"/>
  <c r="AH36" i="34"/>
  <c r="AI36" i="34"/>
  <c r="AJ36" i="34"/>
  <c r="AK36" i="34"/>
  <c r="AL36" i="34"/>
  <c r="AM36" i="34"/>
  <c r="AN36" i="34"/>
  <c r="AO36" i="34"/>
  <c r="AP36" i="34"/>
  <c r="AR36" i="34"/>
  <c r="AS36" i="34"/>
  <c r="AT36" i="34"/>
  <c r="AU36" i="34"/>
  <c r="AV36" i="34"/>
  <c r="AW36" i="34"/>
  <c r="AX36" i="34"/>
  <c r="AY36" i="34"/>
  <c r="AZ36" i="34"/>
  <c r="BA36" i="34"/>
  <c r="BB36" i="34"/>
  <c r="BC36" i="34"/>
  <c r="AE37" i="34"/>
  <c r="AF37" i="34"/>
  <c r="AG37" i="34"/>
  <c r="AH37" i="34"/>
  <c r="AI37" i="34"/>
  <c r="AJ37" i="34"/>
  <c r="AK37" i="34"/>
  <c r="AL37" i="34"/>
  <c r="AM37" i="34"/>
  <c r="AN37" i="34"/>
  <c r="AO37" i="34"/>
  <c r="AP37" i="34"/>
  <c r="AR37" i="34"/>
  <c r="AS37" i="34"/>
  <c r="AT37" i="34"/>
  <c r="AU37" i="34"/>
  <c r="AV37" i="34"/>
  <c r="AW37" i="34"/>
  <c r="AX37" i="34"/>
  <c r="AY37" i="34"/>
  <c r="AZ37" i="34"/>
  <c r="BA37" i="34"/>
  <c r="BB37" i="34"/>
  <c r="BC37" i="34"/>
  <c r="AE38" i="34"/>
  <c r="AF38" i="34"/>
  <c r="AG38" i="34"/>
  <c r="AH38" i="34"/>
  <c r="AI38" i="34"/>
  <c r="AJ38" i="34"/>
  <c r="AK38" i="34"/>
  <c r="AL38" i="34"/>
  <c r="AM38" i="34"/>
  <c r="AN38" i="34"/>
  <c r="AO38" i="34"/>
  <c r="AP38" i="34"/>
  <c r="AR38" i="34"/>
  <c r="AS38" i="34"/>
  <c r="AT38" i="34"/>
  <c r="AU38" i="34"/>
  <c r="AV38" i="34"/>
  <c r="AW38" i="34"/>
  <c r="AX38" i="34"/>
  <c r="AY38" i="34"/>
  <c r="AZ38" i="34"/>
  <c r="BA38" i="34"/>
  <c r="BB38" i="34"/>
  <c r="BC38" i="34"/>
  <c r="AE39" i="34"/>
  <c r="AF39" i="34"/>
  <c r="AG39" i="34"/>
  <c r="AH39" i="34"/>
  <c r="AI39" i="34"/>
  <c r="AJ39" i="34"/>
  <c r="AK39" i="34"/>
  <c r="AL39" i="34"/>
  <c r="AM39" i="34"/>
  <c r="AN39" i="34"/>
  <c r="AO39" i="34"/>
  <c r="AP39" i="34"/>
  <c r="AR39" i="34"/>
  <c r="AS39" i="34"/>
  <c r="AT39" i="34"/>
  <c r="AU39" i="34"/>
  <c r="AV39" i="34"/>
  <c r="AW39" i="34"/>
  <c r="AX39" i="34"/>
  <c r="AY39" i="34"/>
  <c r="AZ39" i="34"/>
  <c r="BA39" i="34"/>
  <c r="BB39" i="34"/>
  <c r="BC39" i="34"/>
  <c r="AE40" i="34"/>
  <c r="AF40" i="34"/>
  <c r="AG40" i="34"/>
  <c r="AH40" i="34"/>
  <c r="AI40" i="34"/>
  <c r="AJ40" i="34"/>
  <c r="AK40" i="34"/>
  <c r="AL40" i="34"/>
  <c r="AM40" i="34"/>
  <c r="AN40" i="34"/>
  <c r="AO40" i="34"/>
  <c r="AP40" i="34"/>
  <c r="AR40" i="34"/>
  <c r="AS40" i="34"/>
  <c r="AT40" i="34"/>
  <c r="AU40" i="34"/>
  <c r="AV40" i="34"/>
  <c r="AW40" i="34"/>
  <c r="AX40" i="34"/>
  <c r="AY40" i="34"/>
  <c r="AZ40" i="34"/>
  <c r="BA40" i="34"/>
  <c r="BB40" i="34"/>
  <c r="BC40" i="34"/>
  <c r="AE41" i="34"/>
  <c r="AF41" i="34"/>
  <c r="AG41" i="34"/>
  <c r="AH41" i="34"/>
  <c r="AI41" i="34"/>
  <c r="AJ41" i="34"/>
  <c r="AK41" i="34"/>
  <c r="AL41" i="34"/>
  <c r="AM41" i="34"/>
  <c r="AN41" i="34"/>
  <c r="AO41" i="34"/>
  <c r="AP41" i="34"/>
  <c r="AR41" i="34"/>
  <c r="AS41" i="34"/>
  <c r="AT41" i="34"/>
  <c r="AU41" i="34"/>
  <c r="AV41" i="34"/>
  <c r="AW41" i="34"/>
  <c r="AX41" i="34"/>
  <c r="AY41" i="34"/>
  <c r="AZ41" i="34"/>
  <c r="BA41" i="34"/>
  <c r="BB41" i="34"/>
  <c r="BC41" i="34"/>
  <c r="AE13" i="34"/>
  <c r="AF13" i="34"/>
  <c r="AG13" i="34"/>
  <c r="AH13" i="34"/>
  <c r="AI13" i="34"/>
  <c r="AJ13" i="34"/>
  <c r="AK13" i="34"/>
  <c r="AL13" i="34"/>
  <c r="AM13" i="34"/>
  <c r="AN13" i="34"/>
  <c r="AO13" i="34"/>
  <c r="AP13" i="34"/>
  <c r="AR13" i="34"/>
  <c r="AS13" i="34"/>
  <c r="AT13" i="34"/>
  <c r="AU13" i="34"/>
  <c r="AV13" i="34"/>
  <c r="AW13" i="34"/>
  <c r="AX13" i="34"/>
  <c r="AY13" i="34"/>
  <c r="AZ13" i="34"/>
  <c r="BA13" i="34"/>
  <c r="BB13" i="34"/>
  <c r="BC13" i="34"/>
  <c r="AE14" i="34"/>
  <c r="AF14" i="34"/>
  <c r="AG14" i="34"/>
  <c r="AH14" i="34"/>
  <c r="AI14" i="34"/>
  <c r="AJ14" i="34"/>
  <c r="AK14" i="34"/>
  <c r="AL14" i="34"/>
  <c r="AM14" i="34"/>
  <c r="AN14" i="34"/>
  <c r="AO14" i="34"/>
  <c r="AP14" i="34"/>
  <c r="AR14" i="34"/>
  <c r="AS14" i="34"/>
  <c r="AT14" i="34"/>
  <c r="AU14" i="34"/>
  <c r="AV14" i="34"/>
  <c r="AW14" i="34"/>
  <c r="AX14" i="34"/>
  <c r="AY14" i="34"/>
  <c r="AZ14" i="34"/>
  <c r="BA14" i="34"/>
  <c r="BB14" i="34"/>
  <c r="BC14" i="34"/>
  <c r="AE15" i="34"/>
  <c r="AF15" i="34"/>
  <c r="AG15" i="34"/>
  <c r="AH15" i="34"/>
  <c r="AI15" i="34"/>
  <c r="AJ15" i="34"/>
  <c r="AK15" i="34"/>
  <c r="AL15" i="34"/>
  <c r="AM15" i="34"/>
  <c r="AN15" i="34"/>
  <c r="AO15" i="34"/>
  <c r="AP15" i="34"/>
  <c r="AR15" i="34"/>
  <c r="AS15" i="34"/>
  <c r="AT15" i="34"/>
  <c r="AU15" i="34"/>
  <c r="AV15" i="34"/>
  <c r="AW15" i="34"/>
  <c r="AX15" i="34"/>
  <c r="AY15" i="34"/>
  <c r="AZ15" i="34"/>
  <c r="BA15" i="34"/>
  <c r="BB15" i="34"/>
  <c r="BC15" i="34"/>
  <c r="AE16" i="34"/>
  <c r="AF16" i="34"/>
  <c r="AG16" i="34"/>
  <c r="AH16" i="34"/>
  <c r="AI16" i="34"/>
  <c r="AJ16" i="34"/>
  <c r="AK16" i="34"/>
  <c r="AL16" i="34"/>
  <c r="AM16" i="34"/>
  <c r="AN16" i="34"/>
  <c r="AO16" i="34"/>
  <c r="AP16" i="34"/>
  <c r="AR16" i="34"/>
  <c r="AS16" i="34"/>
  <c r="AT16" i="34"/>
  <c r="AU16" i="34"/>
  <c r="AV16" i="34"/>
  <c r="AW16" i="34"/>
  <c r="AX16" i="34"/>
  <c r="AY16" i="34"/>
  <c r="AZ16" i="34"/>
  <c r="BA16" i="34"/>
  <c r="BB16" i="34"/>
  <c r="BC16" i="34"/>
  <c r="AE17" i="34"/>
  <c r="AF17" i="34"/>
  <c r="AG17" i="34"/>
  <c r="AH17" i="34"/>
  <c r="AI17" i="34"/>
  <c r="AJ17" i="34"/>
  <c r="AK17" i="34"/>
  <c r="AL17" i="34"/>
  <c r="AM17" i="34"/>
  <c r="AN17" i="34"/>
  <c r="AO17" i="34"/>
  <c r="AP17" i="34"/>
  <c r="AR17" i="34"/>
  <c r="AS17" i="34"/>
  <c r="AT17" i="34"/>
  <c r="AU17" i="34"/>
  <c r="AV17" i="34"/>
  <c r="AW17" i="34"/>
  <c r="AX17" i="34"/>
  <c r="AY17" i="34"/>
  <c r="AZ17" i="34"/>
  <c r="BA17" i="34"/>
  <c r="BB17" i="34"/>
  <c r="BC17" i="34"/>
  <c r="AE18" i="34"/>
  <c r="AF18" i="34"/>
  <c r="AG18" i="34"/>
  <c r="AH18" i="34"/>
  <c r="AI18" i="34"/>
  <c r="AJ18" i="34"/>
  <c r="AK18" i="34"/>
  <c r="AL18" i="34"/>
  <c r="AM18" i="34"/>
  <c r="AN18" i="34"/>
  <c r="AO18" i="34"/>
  <c r="AP18" i="34"/>
  <c r="AR18" i="34"/>
  <c r="AS18" i="34"/>
  <c r="AT18" i="34"/>
  <c r="AU18" i="34"/>
  <c r="AV18" i="34"/>
  <c r="AW18" i="34"/>
  <c r="AX18" i="34"/>
  <c r="AY18" i="34"/>
  <c r="AZ18" i="34"/>
  <c r="BA18" i="34"/>
  <c r="BB18" i="34"/>
  <c r="BC18" i="34"/>
  <c r="AE19" i="34"/>
  <c r="AF19" i="34"/>
  <c r="AG19" i="34"/>
  <c r="AH19" i="34"/>
  <c r="AI19" i="34"/>
  <c r="AJ19" i="34"/>
  <c r="AK19" i="34"/>
  <c r="AL19" i="34"/>
  <c r="AM19" i="34"/>
  <c r="AN19" i="34"/>
  <c r="AO19" i="34"/>
  <c r="AP19" i="34"/>
  <c r="AR19" i="34"/>
  <c r="AS19" i="34"/>
  <c r="AT19" i="34"/>
  <c r="AU19" i="34"/>
  <c r="AV19" i="34"/>
  <c r="AW19" i="34"/>
  <c r="AX19" i="34"/>
  <c r="AY19" i="34"/>
  <c r="AZ19" i="34"/>
  <c r="BA19" i="34"/>
  <c r="BB19" i="34"/>
  <c r="BC19" i="34"/>
  <c r="AE20" i="34"/>
  <c r="AF20" i="34"/>
  <c r="AG20" i="34"/>
  <c r="AH20" i="34"/>
  <c r="AI20" i="34"/>
  <c r="AJ20" i="34"/>
  <c r="AK20" i="34"/>
  <c r="AL20" i="34"/>
  <c r="AM20" i="34"/>
  <c r="AN20" i="34"/>
  <c r="AO20" i="34"/>
  <c r="AP20" i="34"/>
  <c r="AR20" i="34"/>
  <c r="AS20" i="34"/>
  <c r="AT20" i="34"/>
  <c r="AU20" i="34"/>
  <c r="AV20" i="34"/>
  <c r="AW20" i="34"/>
  <c r="AX20" i="34"/>
  <c r="AY20" i="34"/>
  <c r="AZ20" i="34"/>
  <c r="BA20" i="34"/>
  <c r="BB20" i="34"/>
  <c r="BC20" i="34"/>
  <c r="AE21" i="34"/>
  <c r="AF21" i="34"/>
  <c r="AG21" i="34"/>
  <c r="AH21" i="34"/>
  <c r="AI21" i="34"/>
  <c r="AJ21" i="34"/>
  <c r="AK21" i="34"/>
  <c r="AL21" i="34"/>
  <c r="AM21" i="34"/>
  <c r="AN21" i="34"/>
  <c r="AO21" i="34"/>
  <c r="AP21" i="34"/>
  <c r="AR21" i="34"/>
  <c r="AS21" i="34"/>
  <c r="AT21" i="34"/>
  <c r="AU21" i="34"/>
  <c r="AV21" i="34"/>
  <c r="AW21" i="34"/>
  <c r="AX21" i="34"/>
  <c r="AY21" i="34"/>
  <c r="AZ21" i="34"/>
  <c r="BA21" i="34"/>
  <c r="BB21" i="34"/>
  <c r="BC21" i="34"/>
  <c r="A28" i="34"/>
  <c r="A29" i="34"/>
  <c r="A30" i="34"/>
  <c r="A31" i="34"/>
  <c r="A32" i="34"/>
  <c r="A33" i="34"/>
  <c r="A34" i="34"/>
  <c r="A35" i="34"/>
  <c r="A36" i="34"/>
  <c r="A37" i="34"/>
  <c r="A38" i="34"/>
  <c r="A39" i="34"/>
  <c r="A40" i="34"/>
  <c r="A41" i="34"/>
  <c r="A13" i="34"/>
  <c r="A14" i="34"/>
  <c r="A15" i="34"/>
  <c r="A16" i="34"/>
  <c r="A17" i="34"/>
  <c r="A18" i="34"/>
  <c r="A19" i="34"/>
  <c r="A20" i="34"/>
  <c r="A21" i="34"/>
  <c r="C61" i="26"/>
  <c r="C60" i="26"/>
  <c r="C59" i="26"/>
  <c r="M39" i="26" s="1"/>
  <c r="C58" i="26"/>
  <c r="N38" i="26" s="1"/>
  <c r="C57" i="26"/>
  <c r="J37" i="26" s="1"/>
  <c r="C56" i="26"/>
  <c r="F36" i="26" s="1"/>
  <c r="C55" i="26"/>
  <c r="C54" i="26"/>
  <c r="G34" i="26" s="1"/>
  <c r="C53" i="26"/>
  <c r="D33" i="26" s="1"/>
  <c r="C52" i="26"/>
  <c r="C51" i="26"/>
  <c r="C50" i="26"/>
  <c r="C49" i="26"/>
  <c r="E29" i="26" s="1"/>
  <c r="C48" i="26"/>
  <c r="C47" i="26"/>
  <c r="F27" i="26" s="1"/>
  <c r="C46" i="26"/>
  <c r="D26" i="26" s="1"/>
  <c r="C45" i="26"/>
  <c r="N18" i="26"/>
  <c r="K18" i="26"/>
  <c r="J18" i="26"/>
  <c r="I18" i="26"/>
  <c r="G18" i="26"/>
  <c r="D18" i="26"/>
  <c r="L17" i="26"/>
  <c r="K17" i="26"/>
  <c r="J17" i="26"/>
  <c r="I17" i="26"/>
  <c r="H17" i="26"/>
  <c r="G17" i="26"/>
  <c r="F17" i="26"/>
  <c r="N16" i="26"/>
  <c r="J16" i="26"/>
  <c r="I16" i="26"/>
  <c r="H16" i="26"/>
  <c r="G16" i="26"/>
  <c r="F16" i="26"/>
  <c r="E16" i="26"/>
  <c r="L13" i="26"/>
  <c r="H13" i="26"/>
  <c r="K12" i="26"/>
  <c r="E12" i="26"/>
  <c r="D12" i="26"/>
  <c r="J416" i="11"/>
  <c r="N10" i="26"/>
  <c r="M10" i="26"/>
  <c r="J10" i="26"/>
  <c r="I10" i="26"/>
  <c r="H10" i="26"/>
  <c r="E10" i="26"/>
  <c r="D10" i="26"/>
  <c r="N9" i="26"/>
  <c r="M9" i="26"/>
  <c r="L9" i="26"/>
  <c r="M8" i="26"/>
  <c r="L8" i="26"/>
  <c r="K8" i="26"/>
  <c r="D8" i="26"/>
  <c r="L6" i="26"/>
  <c r="I6" i="26"/>
  <c r="H6" i="26"/>
  <c r="E6" i="26"/>
  <c r="D6" i="26"/>
  <c r="H5" i="26"/>
  <c r="G5" i="26"/>
  <c r="E5" i="26"/>
  <c r="D5" i="26"/>
  <c r="M4" i="26"/>
  <c r="I4" i="26"/>
  <c r="M18" i="26"/>
  <c r="L18" i="26"/>
  <c r="K16" i="26"/>
  <c r="N15" i="26"/>
  <c r="J15" i="26"/>
  <c r="I15" i="26"/>
  <c r="H15" i="26"/>
  <c r="G15" i="26"/>
  <c r="F15" i="26"/>
  <c r="E15" i="26"/>
  <c r="D15" i="26"/>
  <c r="G13" i="26"/>
  <c r="F13" i="26"/>
  <c r="E13" i="26"/>
  <c r="D13" i="26"/>
  <c r="N12" i="26"/>
  <c r="G12" i="26"/>
  <c r="F12" i="26"/>
  <c r="F10" i="26"/>
  <c r="H9" i="26"/>
  <c r="G9" i="26"/>
  <c r="F9" i="26"/>
  <c r="D9" i="26"/>
  <c r="N8" i="26"/>
  <c r="F8" i="26"/>
  <c r="E8" i="26"/>
  <c r="N6" i="26"/>
  <c r="M6" i="26"/>
  <c r="J6" i="26"/>
  <c r="N5" i="26"/>
  <c r="M5" i="26"/>
  <c r="L5" i="26"/>
  <c r="K5" i="26"/>
  <c r="J5" i="26"/>
  <c r="I5" i="26"/>
  <c r="L4" i="26"/>
  <c r="K4" i="26"/>
  <c r="J4" i="26"/>
  <c r="H4" i="26"/>
  <c r="G4" i="26"/>
  <c r="F4" i="26"/>
  <c r="N71" i="24"/>
  <c r="M71" i="24"/>
  <c r="L71" i="24"/>
  <c r="K71" i="24"/>
  <c r="J71" i="24"/>
  <c r="N70" i="24"/>
  <c r="M70" i="24"/>
  <c r="L70" i="24"/>
  <c r="K70" i="24"/>
  <c r="J70" i="24"/>
  <c r="N69" i="24"/>
  <c r="M69" i="24"/>
  <c r="L69" i="24"/>
  <c r="K69" i="24"/>
  <c r="J69" i="24"/>
  <c r="N74" i="24"/>
  <c r="M74" i="24"/>
  <c r="L74" i="24"/>
  <c r="K74" i="24"/>
  <c r="J74" i="24"/>
  <c r="N73" i="24"/>
  <c r="M73" i="24"/>
  <c r="L73" i="24"/>
  <c r="K73" i="24"/>
  <c r="J73" i="24"/>
  <c r="N79" i="24"/>
  <c r="M79" i="24"/>
  <c r="L79" i="24"/>
  <c r="K79" i="24"/>
  <c r="J79" i="24"/>
  <c r="N78" i="24"/>
  <c r="M78" i="24"/>
  <c r="L78" i="24"/>
  <c r="K78" i="24"/>
  <c r="J78" i="24"/>
  <c r="N77" i="24"/>
  <c r="M77" i="24"/>
  <c r="L77" i="24"/>
  <c r="K77" i="24"/>
  <c r="J77" i="24"/>
  <c r="N76" i="24"/>
  <c r="M76" i="24"/>
  <c r="L76" i="24"/>
  <c r="K76" i="24"/>
  <c r="J76" i="24"/>
  <c r="AM262" i="11" l="1"/>
  <c r="AW342" i="12"/>
  <c r="BK65" i="12"/>
  <c r="AE283" i="12"/>
  <c r="CC343" i="12"/>
  <c r="AG37" i="12"/>
  <c r="BK400" i="12"/>
  <c r="CA248" i="12"/>
  <c r="CA396" i="12"/>
  <c r="AG402" i="12"/>
  <c r="AU139" i="12"/>
  <c r="O435" i="12"/>
  <c r="AY175" i="12"/>
  <c r="S225" i="12"/>
  <c r="AI350" i="12"/>
  <c r="AI284" i="12"/>
  <c r="CE135" i="12"/>
  <c r="S263" i="12"/>
  <c r="AY42" i="12"/>
  <c r="CE119" i="12"/>
  <c r="CE16" i="12"/>
  <c r="AY147" i="12"/>
  <c r="CE28" i="12"/>
  <c r="CE312" i="12"/>
  <c r="AY224" i="12"/>
  <c r="AI348" i="12"/>
  <c r="CE368" i="12"/>
  <c r="BO124" i="12"/>
  <c r="S121" i="12"/>
  <c r="AI336" i="12"/>
  <c r="AY129" i="12"/>
  <c r="AY192" i="12"/>
  <c r="BO337" i="12"/>
  <c r="AI440" i="12"/>
  <c r="AY32" i="12"/>
  <c r="AI188" i="12"/>
  <c r="BO117" i="12"/>
  <c r="AI275" i="12"/>
  <c r="BO365" i="12"/>
  <c r="CE30" i="12"/>
  <c r="AI308" i="12"/>
  <c r="S364" i="12"/>
  <c r="BO435" i="12"/>
  <c r="BO431" i="12"/>
  <c r="AI379" i="12"/>
  <c r="AY203" i="12"/>
  <c r="AI147" i="12"/>
  <c r="O254" i="13"/>
  <c r="BK249" i="12"/>
  <c r="CC206" i="12"/>
  <c r="BK66" i="12"/>
  <c r="AU438" i="12"/>
  <c r="CA154" i="12"/>
  <c r="CA43" i="12"/>
  <c r="Q344" i="12"/>
  <c r="S243" i="12"/>
  <c r="AQ69" i="11"/>
  <c r="AA257" i="13"/>
  <c r="Y34" i="11"/>
  <c r="AW251" i="11"/>
  <c r="AU384" i="11"/>
  <c r="AG409" i="13"/>
  <c r="AW193" i="11"/>
  <c r="BK212" i="11"/>
  <c r="AE38" i="10"/>
  <c r="AW284" i="13"/>
  <c r="AG199" i="11"/>
  <c r="AU171" i="10"/>
  <c r="AW329" i="11"/>
  <c r="BM27" i="10"/>
  <c r="BK399" i="10"/>
  <c r="AE384" i="10"/>
  <c r="AU191" i="12"/>
  <c r="BM83" i="12"/>
  <c r="AU337" i="12"/>
  <c r="AQ167" i="11"/>
  <c r="BG255" i="11"/>
  <c r="BM254" i="11"/>
  <c r="AW168" i="13"/>
  <c r="AY69" i="10"/>
  <c r="BK255" i="12"/>
  <c r="Q342" i="12"/>
  <c r="O203" i="12"/>
  <c r="AG20" i="12"/>
  <c r="O253" i="12"/>
  <c r="AA48" i="13"/>
  <c r="AQ88" i="13"/>
  <c r="AQ102" i="11"/>
  <c r="AA166" i="13"/>
  <c r="BM89" i="11"/>
  <c r="BK109" i="11"/>
  <c r="AU255" i="13"/>
  <c r="AG215" i="11"/>
  <c r="BK289" i="10"/>
  <c r="AG33" i="10"/>
  <c r="S133" i="12"/>
  <c r="AE287" i="10"/>
  <c r="AU134" i="10"/>
  <c r="AW252" i="13"/>
  <c r="AW364" i="10"/>
  <c r="AE49" i="10"/>
  <c r="AW10" i="10"/>
  <c r="AW372" i="13"/>
  <c r="AE368" i="10"/>
  <c r="AG30" i="11"/>
  <c r="CA237" i="12"/>
  <c r="CA203" i="12"/>
  <c r="Q402" i="11"/>
  <c r="AW389" i="13"/>
  <c r="AU285" i="10"/>
  <c r="AW292" i="10"/>
  <c r="BM289" i="10"/>
  <c r="AW238" i="11"/>
  <c r="AW296" i="11"/>
  <c r="AG440" i="11"/>
  <c r="S375" i="12"/>
  <c r="CE105" i="12"/>
  <c r="BM191" i="12"/>
  <c r="O130" i="11"/>
  <c r="Q432" i="11"/>
  <c r="AG263" i="11"/>
  <c r="AW112" i="11"/>
  <c r="AG261" i="11"/>
  <c r="AG42" i="11"/>
  <c r="S390" i="12"/>
  <c r="AE352" i="12"/>
  <c r="O430" i="11"/>
  <c r="AW193" i="13"/>
  <c r="AG219" i="11"/>
  <c r="AG95" i="13"/>
  <c r="AY342" i="12"/>
  <c r="BM221" i="12"/>
  <c r="O100" i="11"/>
  <c r="AG391" i="13"/>
  <c r="BM259" i="11"/>
  <c r="AG46" i="11"/>
  <c r="AG283" i="13"/>
  <c r="AW372" i="11"/>
  <c r="AW283" i="11"/>
  <c r="AW438" i="13"/>
  <c r="CE367" i="12"/>
  <c r="S286" i="11"/>
  <c r="S50" i="12"/>
  <c r="S70" i="12"/>
  <c r="S45" i="12"/>
  <c r="CE381" i="12"/>
  <c r="AY296" i="12"/>
  <c r="S112" i="12"/>
  <c r="CE141" i="12"/>
  <c r="BO155" i="12"/>
  <c r="BO53" i="12"/>
  <c r="BO276" i="12"/>
  <c r="AI245" i="12"/>
  <c r="S284" i="12"/>
  <c r="S282" i="12"/>
  <c r="CE174" i="12"/>
  <c r="AI347" i="12"/>
  <c r="AI193" i="12"/>
  <c r="BO84" i="12"/>
  <c r="CE315" i="12"/>
  <c r="AY311" i="12"/>
  <c r="BO343" i="12"/>
  <c r="BO263" i="12"/>
  <c r="AI35" i="12"/>
  <c r="AI242" i="12"/>
  <c r="S441" i="12"/>
  <c r="S421" i="13"/>
  <c r="AI145" i="12"/>
  <c r="BO287" i="12"/>
  <c r="S379" i="12"/>
  <c r="AY393" i="12"/>
  <c r="S59" i="12"/>
  <c r="S431" i="12"/>
  <c r="S251" i="12"/>
  <c r="AI22" i="12"/>
  <c r="AI266" i="12"/>
  <c r="CE291" i="12"/>
  <c r="AE54" i="12"/>
  <c r="AU436" i="12"/>
  <c r="CA345" i="12"/>
  <c r="CA151" i="12"/>
  <c r="Q366" i="12"/>
  <c r="BM329" i="12"/>
  <c r="AW308" i="12"/>
  <c r="S77" i="12"/>
  <c r="CC133" i="12"/>
  <c r="CE364" i="12"/>
  <c r="AU428" i="12"/>
  <c r="AU22" i="12"/>
  <c r="AW231" i="12"/>
  <c r="AG131" i="12"/>
  <c r="AY210" i="12"/>
  <c r="S44" i="12"/>
  <c r="O360" i="12"/>
  <c r="CA427" i="12"/>
  <c r="AU112" i="12"/>
  <c r="O296" i="12"/>
  <c r="AW440" i="12"/>
  <c r="O177" i="12"/>
  <c r="O423" i="12"/>
  <c r="O144" i="12"/>
  <c r="CA357" i="12"/>
  <c r="BM217" i="12"/>
  <c r="Q393" i="12"/>
  <c r="AE252" i="12"/>
  <c r="BK439" i="12"/>
  <c r="BK142" i="12"/>
  <c r="AU261" i="12"/>
  <c r="Q196" i="12"/>
  <c r="Q303" i="12"/>
  <c r="BM126" i="12"/>
  <c r="CC311" i="12"/>
  <c r="BK324" i="12"/>
  <c r="BK192" i="12"/>
  <c r="AU100" i="12"/>
  <c r="BK212" i="12"/>
  <c r="O72" i="12"/>
  <c r="O273" i="12"/>
  <c r="O390" i="12"/>
  <c r="AE368" i="12"/>
  <c r="Q83" i="12"/>
  <c r="AW396" i="12"/>
  <c r="BM170" i="12"/>
  <c r="AU37" i="12"/>
  <c r="AU227" i="12"/>
  <c r="BK57" i="12"/>
  <c r="AE441" i="12"/>
  <c r="O124" i="12"/>
  <c r="CA364" i="12"/>
  <c r="CA202" i="12"/>
  <c r="CA267" i="12"/>
  <c r="CE195" i="12"/>
  <c r="AE360" i="12"/>
  <c r="CE267" i="12"/>
  <c r="CE386" i="12"/>
  <c r="AE404" i="12"/>
  <c r="AG347" i="12"/>
  <c r="Q389" i="12"/>
  <c r="AE429" i="12"/>
  <c r="Q156" i="12"/>
  <c r="S278" i="12"/>
  <c r="AE22" i="12"/>
  <c r="AU208" i="12"/>
  <c r="BM287" i="12"/>
  <c r="AG25" i="12"/>
  <c r="AU196" i="12"/>
  <c r="AE330" i="12"/>
  <c r="CC151" i="12"/>
  <c r="CA311" i="12"/>
  <c r="O154" i="12"/>
  <c r="O379" i="12"/>
  <c r="CC233" i="12"/>
  <c r="BK59" i="12"/>
  <c r="AE114" i="12"/>
  <c r="Q56" i="12"/>
  <c r="BM236" i="12"/>
  <c r="AW259" i="12"/>
  <c r="CA226" i="12"/>
  <c r="O247" i="12"/>
  <c r="O387" i="12"/>
  <c r="Q194" i="12"/>
  <c r="AG126" i="12"/>
  <c r="AW373" i="12"/>
  <c r="Q313" i="12"/>
  <c r="AE235" i="12"/>
  <c r="AE341" i="12"/>
  <c r="AU245" i="12"/>
  <c r="AE135" i="12"/>
  <c r="O294" i="12"/>
  <c r="O117" i="12"/>
  <c r="CA242" i="12"/>
  <c r="O212" i="12"/>
  <c r="AE67" i="12"/>
  <c r="S115" i="12"/>
  <c r="AY35" i="12"/>
  <c r="CE14" i="12"/>
  <c r="CE199" i="12"/>
  <c r="BO32" i="12"/>
  <c r="S14" i="12"/>
  <c r="AY196" i="12"/>
  <c r="AI143" i="12"/>
  <c r="BO314" i="12"/>
  <c r="AI278" i="12"/>
  <c r="CE178" i="12"/>
  <c r="CE284" i="12"/>
  <c r="CE132" i="12"/>
  <c r="AI427" i="12"/>
  <c r="S211" i="12"/>
  <c r="AY36" i="12"/>
  <c r="CE439" i="12"/>
  <c r="AY137" i="12"/>
  <c r="AI386" i="12"/>
  <c r="BO421" i="12"/>
  <c r="CE38" i="12"/>
  <c r="CC12" i="12"/>
  <c r="AG18" i="12"/>
  <c r="BK64" i="12"/>
  <c r="BM340" i="11"/>
  <c r="AY280" i="12"/>
  <c r="S253" i="12"/>
  <c r="S399" i="12"/>
  <c r="S187" i="12"/>
  <c r="CE282" i="12"/>
  <c r="BM251" i="12"/>
  <c r="AW143" i="12"/>
  <c r="AW388" i="12"/>
  <c r="CE219" i="12"/>
  <c r="AY142" i="12"/>
  <c r="AY408" i="12"/>
  <c r="AY356" i="12"/>
  <c r="CE95" i="12"/>
  <c r="CE250" i="12"/>
  <c r="AY139" i="12"/>
  <c r="S366" i="11"/>
  <c r="S246" i="12"/>
  <c r="BO18" i="12"/>
  <c r="AI258" i="12"/>
  <c r="AY235" i="12"/>
  <c r="BO345" i="12"/>
  <c r="S302" i="12"/>
  <c r="BO45" i="12"/>
  <c r="S19" i="12"/>
  <c r="S31" i="12"/>
  <c r="AY97" i="12"/>
  <c r="BO37" i="12"/>
  <c r="S381" i="12"/>
  <c r="AI389" i="12"/>
  <c r="BO285" i="12"/>
  <c r="AI68" i="12"/>
  <c r="CE376" i="12"/>
  <c r="BO319" i="12"/>
  <c r="CE343" i="12"/>
  <c r="CE305" i="12"/>
  <c r="AI422" i="12"/>
  <c r="S287" i="12"/>
  <c r="BO204" i="12"/>
  <c r="AI36" i="12"/>
  <c r="CE230" i="12"/>
  <c r="BO27" i="12"/>
  <c r="AI66" i="12"/>
  <c r="AY60" i="12"/>
  <c r="CE393" i="12"/>
  <c r="BO190" i="12"/>
  <c r="AI79" i="12"/>
  <c r="S158" i="12"/>
  <c r="AI217" i="12"/>
  <c r="AY148" i="12"/>
  <c r="BO59" i="12"/>
  <c r="CE97" i="12"/>
  <c r="BO423" i="12"/>
  <c r="S369" i="12"/>
  <c r="CE356" i="12"/>
  <c r="S91" i="12"/>
  <c r="BO149" i="12"/>
  <c r="AI98" i="12"/>
  <c r="BO312" i="12"/>
  <c r="BO154" i="12"/>
  <c r="CE77" i="12"/>
  <c r="CE396" i="12"/>
  <c r="S306" i="12"/>
  <c r="BO25" i="12"/>
  <c r="CE60" i="12"/>
  <c r="AY274" i="12"/>
  <c r="AI203" i="12"/>
  <c r="BO180" i="12"/>
  <c r="AI38" i="12"/>
  <c r="AY259" i="12"/>
  <c r="AY151" i="12"/>
  <c r="AI59" i="12"/>
  <c r="BO223" i="12"/>
  <c r="BO77" i="12"/>
  <c r="S322" i="12"/>
  <c r="CE260" i="12"/>
  <c r="S435" i="12"/>
  <c r="AI314" i="12"/>
  <c r="S124" i="12"/>
  <c r="BO151" i="12"/>
  <c r="S408" i="12"/>
  <c r="AY441" i="12"/>
  <c r="BO145" i="12"/>
  <c r="CC410" i="12"/>
  <c r="AG12" i="12"/>
  <c r="BK32" i="12"/>
  <c r="AW31" i="12"/>
  <c r="BO331" i="12"/>
  <c r="CE309" i="12"/>
  <c r="AI402" i="12"/>
  <c r="S12" i="12"/>
  <c r="AI60" i="12"/>
  <c r="AI114" i="12"/>
  <c r="BO439" i="12"/>
  <c r="S313" i="12"/>
  <c r="BO65" i="12"/>
  <c r="S331" i="12"/>
  <c r="S296" i="12"/>
  <c r="CE440" i="12"/>
  <c r="S358" i="12"/>
  <c r="AI204" i="12"/>
  <c r="S332" i="12"/>
  <c r="AY378" i="12"/>
  <c r="AI134" i="12"/>
  <c r="AI30" i="12"/>
  <c r="S351" i="12"/>
  <c r="AI345" i="12"/>
  <c r="AY338" i="12"/>
  <c r="AI185" i="12"/>
  <c r="CE131" i="12"/>
  <c r="BO385" i="12"/>
  <c r="S207" i="12"/>
  <c r="BO56" i="12"/>
  <c r="AY436" i="12"/>
  <c r="AI420" i="12"/>
  <c r="S429" i="12"/>
  <c r="S346" i="12"/>
  <c r="S400" i="12"/>
  <c r="S144" i="12"/>
  <c r="AI441" i="12"/>
  <c r="AY98" i="12"/>
  <c r="CE242" i="12"/>
  <c r="AI403" i="12"/>
  <c r="S353" i="12"/>
  <c r="CE82" i="12"/>
  <c r="AY364" i="12"/>
  <c r="S186" i="12"/>
  <c r="S286" i="12"/>
  <c r="S430" i="12"/>
  <c r="AI407" i="12"/>
  <c r="CE311" i="12"/>
  <c r="S46" i="12"/>
  <c r="AY268" i="12"/>
  <c r="AI23" i="12"/>
  <c r="AI50" i="12"/>
  <c r="AI100" i="12"/>
  <c r="S290" i="12"/>
  <c r="CE99" i="12"/>
  <c r="BO101" i="12"/>
  <c r="S349" i="12"/>
  <c r="BO174" i="12"/>
  <c r="AI277" i="12"/>
  <c r="AI116" i="12"/>
  <c r="S37" i="12"/>
  <c r="AY104" i="12"/>
  <c r="AY30" i="12"/>
  <c r="AI63" i="12"/>
  <c r="S333" i="12"/>
  <c r="AI434" i="12"/>
  <c r="S16" i="12"/>
  <c r="CE94" i="12"/>
  <c r="CE389" i="12"/>
  <c r="BO205" i="12"/>
  <c r="AE279" i="12"/>
  <c r="BK61" i="12"/>
  <c r="AU280" i="12"/>
  <c r="BO188" i="12"/>
  <c r="CE52" i="12"/>
  <c r="CE273" i="12"/>
  <c r="AY292" i="12"/>
  <c r="AE437" i="12"/>
  <c r="Q339" i="12"/>
  <c r="CA374" i="12"/>
  <c r="AG214" i="12"/>
  <c r="AI153" i="12"/>
  <c r="AG306" i="12"/>
  <c r="AY381" i="12"/>
  <c r="S271" i="12"/>
  <c r="CE154" i="12"/>
  <c r="AY40" i="12"/>
  <c r="BK383" i="12"/>
  <c r="CA297" i="12"/>
  <c r="AG362" i="12"/>
  <c r="AU218" i="12"/>
  <c r="AY350" i="12"/>
  <c r="BO46" i="12"/>
  <c r="S26" i="12"/>
  <c r="AW67" i="12"/>
  <c r="BK289" i="12"/>
  <c r="CE373" i="12"/>
  <c r="S51" i="12"/>
  <c r="CE217" i="12"/>
  <c r="CE218" i="12"/>
  <c r="S386" i="12"/>
  <c r="CE431" i="12"/>
  <c r="AY82" i="12"/>
  <c r="BK229" i="12"/>
  <c r="CE353" i="12"/>
  <c r="CE243" i="12"/>
  <c r="CE240" i="12"/>
  <c r="CE201" i="12"/>
  <c r="BK60" i="12"/>
  <c r="AY79" i="12"/>
  <c r="AG267" i="12"/>
  <c r="Q153" i="12"/>
  <c r="CC401" i="12"/>
  <c r="CA118" i="12"/>
  <c r="S276" i="12"/>
  <c r="AW258" i="12"/>
  <c r="Q10" i="12"/>
  <c r="AE438" i="12"/>
  <c r="AW353" i="12"/>
  <c r="AY348" i="12"/>
  <c r="CE384" i="12"/>
  <c r="AY278" i="12"/>
  <c r="AY211" i="12"/>
  <c r="S344" i="12"/>
  <c r="AI213" i="12"/>
  <c r="S343" i="12"/>
  <c r="AI171" i="12"/>
  <c r="CE207" i="12"/>
  <c r="AI391" i="12"/>
  <c r="AY248" i="12"/>
  <c r="BO376" i="12"/>
  <c r="S442" i="12"/>
  <c r="S35" i="12"/>
  <c r="CE11" i="12"/>
  <c r="S29" i="12"/>
  <c r="AI155" i="12"/>
  <c r="BO40" i="12"/>
  <c r="AI211" i="12"/>
  <c r="AI121" i="12"/>
  <c r="AI364" i="12"/>
  <c r="BO267" i="12"/>
  <c r="S66" i="12"/>
  <c r="S179" i="12"/>
  <c r="S116" i="12"/>
  <c r="AI37" i="12"/>
  <c r="AY361" i="12"/>
  <c r="CE179" i="12"/>
  <c r="AI208" i="12"/>
  <c r="AI410" i="12"/>
  <c r="AI265" i="12"/>
  <c r="CE156" i="12"/>
  <c r="S138" i="12"/>
  <c r="CE398" i="12"/>
  <c r="BO245" i="12"/>
  <c r="CE225" i="12"/>
  <c r="AY275" i="12"/>
  <c r="BO207" i="12"/>
  <c r="AI298" i="12"/>
  <c r="AI136" i="12"/>
  <c r="S125" i="12"/>
  <c r="BO143" i="12"/>
  <c r="CE434" i="12"/>
  <c r="BO211" i="12"/>
  <c r="AY154" i="12"/>
  <c r="CE161" i="12"/>
  <c r="BO66" i="12"/>
  <c r="S244" i="12"/>
  <c r="AI17" i="12"/>
  <c r="BO140" i="12"/>
  <c r="AY202" i="12"/>
  <c r="CE318" i="12"/>
  <c r="AY360" i="12"/>
  <c r="AY76" i="12"/>
  <c r="AI187" i="12"/>
  <c r="AI77" i="12"/>
  <c r="S61" i="12"/>
  <c r="BO315" i="12"/>
  <c r="AI21" i="12"/>
  <c r="CE25" i="12"/>
  <c r="AI363" i="12"/>
  <c r="AY253" i="12"/>
  <c r="AY112" i="12"/>
  <c r="AI247" i="12"/>
  <c r="BO247" i="12"/>
  <c r="AI170" i="12"/>
  <c r="BO36" i="12"/>
  <c r="S30" i="12"/>
  <c r="AY352" i="12"/>
  <c r="CE246" i="12"/>
  <c r="S405" i="12"/>
  <c r="AI355" i="12"/>
  <c r="AI439" i="12"/>
  <c r="AI250" i="12"/>
  <c r="S212" i="12"/>
  <c r="BO310" i="12"/>
  <c r="BO355" i="12"/>
  <c r="BK355" i="12"/>
  <c r="BM355" i="12"/>
  <c r="BO311" i="12"/>
  <c r="BM311" i="12"/>
  <c r="BK311" i="12"/>
  <c r="S420" i="12"/>
  <c r="Q420" i="12"/>
  <c r="S304" i="12"/>
  <c r="Q304" i="12"/>
  <c r="O304" i="12"/>
  <c r="BM428" i="12"/>
  <c r="BO428" i="12"/>
  <c r="BK428" i="12"/>
  <c r="BO374" i="12"/>
  <c r="BM374" i="12"/>
  <c r="BK374" i="12"/>
  <c r="BO215" i="12"/>
  <c r="BK215" i="12"/>
  <c r="BM215" i="12"/>
  <c r="AY96" i="12"/>
  <c r="AU96" i="12"/>
  <c r="AY38" i="12"/>
  <c r="AU38" i="12"/>
  <c r="AW38" i="12"/>
  <c r="Q272" i="12"/>
  <c r="S272" i="12"/>
  <c r="O272" i="12"/>
  <c r="BK214" i="12"/>
  <c r="BO214" i="12"/>
  <c r="BO189" i="12"/>
  <c r="BM189" i="12"/>
  <c r="BK189" i="12"/>
  <c r="Q54" i="12"/>
  <c r="S54" i="12"/>
  <c r="AY156" i="12"/>
  <c r="AW156" i="12"/>
  <c r="CE437" i="12"/>
  <c r="CC437" i="12"/>
  <c r="CA437" i="12"/>
  <c r="CC162" i="12"/>
  <c r="CE162" i="12"/>
  <c r="Q36" i="12"/>
  <c r="O36" i="12"/>
  <c r="BO430" i="12"/>
  <c r="BM430" i="12"/>
  <c r="BK430" i="12"/>
  <c r="AW298" i="12"/>
  <c r="AU298" i="12"/>
  <c r="AI311" i="12"/>
  <c r="AE311" i="12"/>
  <c r="AI72" i="12"/>
  <c r="AE72" i="12"/>
  <c r="AY29" i="12"/>
  <c r="AU29" i="12"/>
  <c r="AW29" i="12"/>
  <c r="AY391" i="12"/>
  <c r="AU391" i="12"/>
  <c r="AW391" i="12"/>
  <c r="AE290" i="12"/>
  <c r="AI290" i="12"/>
  <c r="AG290" i="12"/>
  <c r="BO100" i="12"/>
  <c r="BK100" i="12"/>
  <c r="BM100" i="12"/>
  <c r="Q352" i="12"/>
  <c r="O352" i="12"/>
  <c r="AI157" i="12"/>
  <c r="AE157" i="12"/>
  <c r="AG157" i="12"/>
  <c r="S325" i="12"/>
  <c r="O325" i="12"/>
  <c r="AW119" i="12"/>
  <c r="AY119" i="12"/>
  <c r="AU119" i="12"/>
  <c r="BO114" i="12"/>
  <c r="BM114" i="12"/>
  <c r="BK114" i="12"/>
  <c r="AY442" i="12"/>
  <c r="AU442" i="12"/>
  <c r="AW442" i="12"/>
  <c r="CA58" i="12"/>
  <c r="S92" i="12"/>
  <c r="O92" i="12"/>
  <c r="Q92" i="12"/>
  <c r="AY349" i="12"/>
  <c r="AW349" i="12"/>
  <c r="AU349" i="12"/>
  <c r="BM372" i="12"/>
  <c r="BK372" i="12"/>
  <c r="BO372" i="12"/>
  <c r="O107" i="12"/>
  <c r="S107" i="12"/>
  <c r="S312" i="12"/>
  <c r="Q312" i="12"/>
  <c r="Q139" i="12"/>
  <c r="S139" i="12"/>
  <c r="O139" i="12"/>
  <c r="S140" i="12"/>
  <c r="O140" i="12"/>
  <c r="BK224" i="12"/>
  <c r="BO224" i="12"/>
  <c r="BM303" i="12"/>
  <c r="BO303" i="12"/>
  <c r="BK303" i="12"/>
  <c r="BO371" i="12"/>
  <c r="BM371" i="12"/>
  <c r="BM226" i="12"/>
  <c r="BK226" i="12"/>
  <c r="CE330" i="12"/>
  <c r="CC330" i="12"/>
  <c r="CA330" i="12"/>
  <c r="S219" i="12"/>
  <c r="Q219" i="12"/>
  <c r="O219" i="12"/>
  <c r="BM262" i="12"/>
  <c r="BK262" i="12"/>
  <c r="BO262" i="12"/>
  <c r="BO296" i="12"/>
  <c r="BK296" i="12"/>
  <c r="S388" i="12"/>
  <c r="Q388" i="12"/>
  <c r="AI46" i="12"/>
  <c r="AG46" i="12"/>
  <c r="AE46" i="12"/>
  <c r="AY145" i="12"/>
  <c r="AU145" i="12"/>
  <c r="AW145" i="12"/>
  <c r="AY191" i="12"/>
  <c r="AW191" i="12"/>
  <c r="AU70" i="12"/>
  <c r="AY70" i="12"/>
  <c r="AW70" i="12"/>
  <c r="BO359" i="12"/>
  <c r="BK359" i="12"/>
  <c r="BM359" i="12"/>
  <c r="S188" i="12"/>
  <c r="Q188" i="12"/>
  <c r="BO330" i="12"/>
  <c r="BM330" i="12"/>
  <c r="BK330" i="12"/>
  <c r="BK123" i="12"/>
  <c r="BO123" i="12"/>
  <c r="BM123" i="12"/>
  <c r="AI300" i="12"/>
  <c r="AE300" i="12"/>
  <c r="AG74" i="12"/>
  <c r="AI74" i="12"/>
  <c r="AE74" i="12"/>
  <c r="CC409" i="12"/>
  <c r="CE409" i="12"/>
  <c r="AY172" i="12"/>
  <c r="AU172" i="12"/>
  <c r="AY41" i="12"/>
  <c r="AW41" i="12"/>
  <c r="AY333" i="12"/>
  <c r="AW333" i="12"/>
  <c r="AU333" i="12"/>
  <c r="AW136" i="12"/>
  <c r="AU136" i="12"/>
  <c r="AY136" i="12"/>
  <c r="AI229" i="12"/>
  <c r="AG229" i="12"/>
  <c r="AE229" i="12"/>
  <c r="BO15" i="12"/>
  <c r="BM15" i="12"/>
  <c r="BK15" i="12"/>
  <c r="BK119" i="12"/>
  <c r="BM119" i="12"/>
  <c r="S275" i="12"/>
  <c r="Q275" i="12"/>
  <c r="O275" i="12"/>
  <c r="BO72" i="12"/>
  <c r="BK72" i="12"/>
  <c r="Q292" i="12"/>
  <c r="S292" i="12"/>
  <c r="O292" i="12"/>
  <c r="AW435" i="12"/>
  <c r="AY435" i="12"/>
  <c r="Q132" i="12"/>
  <c r="O132" i="12"/>
  <c r="Q152" i="12"/>
  <c r="O152" i="12"/>
  <c r="BO427" i="12"/>
  <c r="BM427" i="12"/>
  <c r="BK427" i="12"/>
  <c r="BM74" i="12"/>
  <c r="Q141" i="12"/>
  <c r="Q82" i="12"/>
  <c r="BO199" i="12"/>
  <c r="BM199" i="12"/>
  <c r="BK199" i="12"/>
  <c r="AI430" i="12"/>
  <c r="AG430" i="12"/>
  <c r="AE430" i="12"/>
  <c r="AI286" i="12"/>
  <c r="AG286" i="12"/>
  <c r="AE286" i="12"/>
  <c r="BO158" i="12"/>
  <c r="BM158" i="12"/>
  <c r="BK158" i="12"/>
  <c r="AW335" i="12"/>
  <c r="AU335" i="12"/>
  <c r="CE124" i="12"/>
  <c r="CA124" i="12"/>
  <c r="AI301" i="12"/>
  <c r="AG301" i="12"/>
  <c r="AE301" i="12"/>
  <c r="AY121" i="12"/>
  <c r="AW121" i="12"/>
  <c r="AI10" i="12"/>
  <c r="AG10" i="12"/>
  <c r="CC403" i="12"/>
  <c r="CA403" i="12"/>
  <c r="BO272" i="12"/>
  <c r="BM272" i="12"/>
  <c r="Q41" i="12"/>
  <c r="S41" i="12"/>
  <c r="O41" i="12"/>
  <c r="CA323" i="12"/>
  <c r="CC323" i="12"/>
  <c r="CA227" i="12"/>
  <c r="CC227" i="12"/>
  <c r="CE227" i="12"/>
  <c r="AU207" i="12"/>
  <c r="AY207" i="12"/>
  <c r="AW207" i="12"/>
  <c r="AY304" i="12"/>
  <c r="AW304" i="12"/>
  <c r="CE339" i="12"/>
  <c r="CC339" i="12"/>
  <c r="CA339" i="12"/>
  <c r="AG321" i="12"/>
  <c r="AI321" i="12"/>
  <c r="AI82" i="12"/>
  <c r="AE82" i="12"/>
  <c r="AY159" i="12"/>
  <c r="AU159" i="12"/>
  <c r="AW159" i="12"/>
  <c r="AG202" i="12"/>
  <c r="AE202" i="12"/>
  <c r="S330" i="12"/>
  <c r="O330" i="12"/>
  <c r="BO71" i="12"/>
  <c r="BM71" i="12"/>
  <c r="CE280" i="12"/>
  <c r="CC280" i="12"/>
  <c r="AI27" i="12"/>
  <c r="AG27" i="12"/>
  <c r="AE27" i="12"/>
  <c r="AI108" i="12"/>
  <c r="AE108" i="12"/>
  <c r="AG108" i="12"/>
  <c r="CE106" i="12"/>
  <c r="CA106" i="12"/>
  <c r="CC106" i="12"/>
  <c r="AI253" i="12"/>
  <c r="AG253" i="12"/>
  <c r="BK52" i="12"/>
  <c r="BM52" i="12"/>
  <c r="BO52" i="12"/>
  <c r="AY335" i="12"/>
  <c r="BM244" i="12"/>
  <c r="BK244" i="12"/>
  <c r="BO244" i="12"/>
  <c r="O326" i="12"/>
  <c r="Q326" i="12"/>
  <c r="S326" i="12"/>
  <c r="AY434" i="12"/>
  <c r="AU434" i="12"/>
  <c r="AW434" i="12"/>
  <c r="AW209" i="12"/>
  <c r="AY209" i="12"/>
  <c r="AG184" i="12"/>
  <c r="AI184" i="12"/>
  <c r="AY54" i="12"/>
  <c r="AU54" i="12"/>
  <c r="AW54" i="12"/>
  <c r="AW402" i="12"/>
  <c r="AY402" i="12"/>
  <c r="Q318" i="12"/>
  <c r="O318" i="12"/>
  <c r="S318" i="12"/>
  <c r="CE66" i="12"/>
  <c r="CC66" i="12"/>
  <c r="CE405" i="12"/>
  <c r="CC405" i="12"/>
  <c r="AI373" i="12"/>
  <c r="AE373" i="12"/>
  <c r="AY194" i="12"/>
  <c r="AW194" i="12"/>
  <c r="AI80" i="12"/>
  <c r="AE80" i="12"/>
  <c r="AG80" i="12"/>
  <c r="O25" i="12"/>
  <c r="S25" i="12"/>
  <c r="Q25" i="12"/>
  <c r="O175" i="12"/>
  <c r="Q175" i="12"/>
  <c r="AI395" i="12"/>
  <c r="AG395" i="12"/>
  <c r="BM138" i="12"/>
  <c r="BO138" i="12"/>
  <c r="Q216" i="12"/>
  <c r="S216" i="12"/>
  <c r="O216" i="12"/>
  <c r="S280" i="12"/>
  <c r="O280" i="12"/>
  <c r="AI104" i="12"/>
  <c r="AG104" i="12"/>
  <c r="AG329" i="12"/>
  <c r="AI329" i="12"/>
  <c r="AE329" i="12"/>
  <c r="AE159" i="12"/>
  <c r="AG159" i="12"/>
  <c r="AI159" i="12"/>
  <c r="S395" i="12"/>
  <c r="O395" i="12"/>
  <c r="Q395" i="12"/>
  <c r="AY108" i="12"/>
  <c r="AW108" i="12"/>
  <c r="BO328" i="12"/>
  <c r="BM328" i="12"/>
  <c r="BK328" i="12"/>
  <c r="BK115" i="12"/>
  <c r="BM115" i="12"/>
  <c r="BO160" i="12"/>
  <c r="BM160" i="12"/>
  <c r="S230" i="12"/>
  <c r="O230" i="12"/>
  <c r="AI264" i="12"/>
  <c r="AG264" i="12"/>
  <c r="AE264" i="12"/>
  <c r="CE362" i="12"/>
  <c r="CC362" i="12"/>
  <c r="CA362" i="12"/>
  <c r="CA205" i="12"/>
  <c r="CE205" i="12"/>
  <c r="BK155" i="12"/>
  <c r="AY81" i="12"/>
  <c r="AU81" i="12"/>
  <c r="AW81" i="12"/>
  <c r="CA296" i="12"/>
  <c r="CC296" i="12"/>
  <c r="CE296" i="12"/>
  <c r="CE51" i="12"/>
  <c r="CA51" i="12"/>
  <c r="CC51" i="12"/>
  <c r="AE231" i="12"/>
  <c r="AI231" i="12"/>
  <c r="AG231" i="12"/>
  <c r="CE292" i="12"/>
  <c r="CA292" i="12"/>
  <c r="AU77" i="12"/>
  <c r="AY77" i="12"/>
  <c r="AW77" i="12"/>
  <c r="S127" i="12"/>
  <c r="Q127" i="12"/>
  <c r="AI328" i="12"/>
  <c r="AG328" i="12"/>
  <c r="AI330" i="12"/>
  <c r="BK272" i="12"/>
  <c r="AG165" i="12"/>
  <c r="AO217" i="12"/>
  <c r="BU203" i="12"/>
  <c r="S341" i="12"/>
  <c r="Q341" i="12"/>
  <c r="O341" i="12"/>
  <c r="S93" i="12"/>
  <c r="BO309" i="12"/>
  <c r="BM309" i="12"/>
  <c r="BO370" i="12"/>
  <c r="BK370" i="12"/>
  <c r="O428" i="12"/>
  <c r="S428" i="12"/>
  <c r="BK227" i="12"/>
  <c r="BO227" i="12"/>
  <c r="AW182" i="12"/>
  <c r="AG120" i="12"/>
  <c r="AE120" i="12"/>
  <c r="S195" i="12"/>
  <c r="Q195" i="12"/>
  <c r="S223" i="12"/>
  <c r="Q223" i="12"/>
  <c r="S52" i="12"/>
  <c r="Q52" i="12"/>
  <c r="O52" i="12"/>
  <c r="S43" i="12"/>
  <c r="O43" i="12"/>
  <c r="AY206" i="12"/>
  <c r="AW206" i="12"/>
  <c r="AG252" i="12"/>
  <c r="AI252" i="12"/>
  <c r="AI137" i="12"/>
  <c r="AG137" i="12"/>
  <c r="AE137" i="12"/>
  <c r="AW371" i="12"/>
  <c r="AY371" i="12"/>
  <c r="AU371" i="12"/>
  <c r="AU201" i="12"/>
  <c r="BM33" i="12"/>
  <c r="BK33" i="12"/>
  <c r="BK55" i="12"/>
  <c r="AU233" i="12"/>
  <c r="AY233" i="12"/>
  <c r="AU78" i="12"/>
  <c r="AW78" i="12"/>
  <c r="BO139" i="12"/>
  <c r="BK139" i="12"/>
  <c r="BO369" i="12"/>
  <c r="N411" i="12"/>
  <c r="S314" i="12"/>
  <c r="BO366" i="12"/>
  <c r="BM366" i="12"/>
  <c r="Q437" i="12"/>
  <c r="S437" i="12"/>
  <c r="Q79" i="12"/>
  <c r="S79" i="12"/>
  <c r="O79" i="12"/>
  <c r="AY299" i="12"/>
  <c r="AU299" i="12"/>
  <c r="AW299" i="12"/>
  <c r="CE20" i="12"/>
  <c r="CA20" i="12"/>
  <c r="S419" i="12"/>
  <c r="Q419" i="12"/>
  <c r="AI173" i="12"/>
  <c r="AG173" i="12"/>
  <c r="AI205" i="12"/>
  <c r="AE205" i="12"/>
  <c r="AI244" i="12"/>
  <c r="AG244" i="12"/>
  <c r="AE244" i="12"/>
  <c r="AE392" i="12"/>
  <c r="AI133" i="12"/>
  <c r="AE133" i="12"/>
  <c r="CE432" i="12"/>
  <c r="CC432" i="12"/>
  <c r="AU63" i="12"/>
  <c r="AY63" i="12"/>
  <c r="AY193" i="12"/>
  <c r="AU193" i="12"/>
  <c r="BO347" i="12"/>
  <c r="BK347" i="12"/>
  <c r="S242" i="12"/>
  <c r="Q242" i="12"/>
  <c r="O242" i="12"/>
  <c r="BK388" i="12"/>
  <c r="BM388" i="12"/>
  <c r="BO388" i="12"/>
  <c r="S108" i="12"/>
  <c r="O108" i="12"/>
  <c r="CC381" i="12"/>
  <c r="S421" i="12"/>
  <c r="Q421" i="12"/>
  <c r="AI146" i="12"/>
  <c r="AG146" i="12"/>
  <c r="AG245" i="12"/>
  <c r="AE245" i="12"/>
  <c r="AE266" i="12"/>
  <c r="AI384" i="12"/>
  <c r="AE384" i="12"/>
  <c r="AG384" i="12"/>
  <c r="AI117" i="12"/>
  <c r="AG117" i="12"/>
  <c r="CA239" i="12"/>
  <c r="CE239" i="12"/>
  <c r="CC239" i="12"/>
  <c r="AW23" i="12"/>
  <c r="AY23" i="12"/>
  <c r="AW291" i="12"/>
  <c r="Q59" i="12"/>
  <c r="O59" i="12"/>
  <c r="S205" i="12"/>
  <c r="O205" i="12"/>
  <c r="Q205" i="12"/>
  <c r="S228" i="12"/>
  <c r="Q228" i="12"/>
  <c r="BO408" i="12"/>
  <c r="BM408" i="12"/>
  <c r="BK408" i="12"/>
  <c r="BO232" i="12"/>
  <c r="BM232" i="12"/>
  <c r="AW125" i="12"/>
  <c r="AY125" i="12"/>
  <c r="AU125" i="12"/>
  <c r="AI186" i="12"/>
  <c r="AY279" i="12"/>
  <c r="AW279" i="12"/>
  <c r="AW132" i="12"/>
  <c r="AY132" i="12"/>
  <c r="AY372" i="12"/>
  <c r="AW372" i="12"/>
  <c r="AU372" i="12"/>
  <c r="S157" i="12"/>
  <c r="Q157" i="12"/>
  <c r="O157" i="12"/>
  <c r="BO73" i="12"/>
  <c r="BM73" i="12"/>
  <c r="S303" i="12"/>
  <c r="O303" i="12"/>
  <c r="BK396" i="12"/>
  <c r="CA107" i="12"/>
  <c r="CC107" i="12"/>
  <c r="BK169" i="12"/>
  <c r="BM169" i="12"/>
  <c r="O409" i="12"/>
  <c r="Q409" i="12"/>
  <c r="AI212" i="12"/>
  <c r="AE212" i="12"/>
  <c r="AI150" i="12"/>
  <c r="AG150" i="12"/>
  <c r="AE64" i="12"/>
  <c r="AI64" i="12"/>
  <c r="AG64" i="12"/>
  <c r="AI318" i="12"/>
  <c r="AG318" i="12"/>
  <c r="AE318" i="12"/>
  <c r="S378" i="12"/>
  <c r="Q378" i="12"/>
  <c r="O378" i="12"/>
  <c r="Q95" i="12"/>
  <c r="S95" i="12"/>
  <c r="O252" i="12"/>
  <c r="S252" i="12"/>
  <c r="AI310" i="12"/>
  <c r="AE310" i="12"/>
  <c r="CE329" i="12"/>
  <c r="CC329" i="12"/>
  <c r="CA329" i="12"/>
  <c r="AW239" i="12"/>
  <c r="AY229" i="12"/>
  <c r="AW229" i="12"/>
  <c r="AU229" i="12"/>
  <c r="AI370" i="12"/>
  <c r="AG370" i="12"/>
  <c r="AE370" i="12"/>
  <c r="AI128" i="12"/>
  <c r="AG128" i="12"/>
  <c r="AY409" i="12"/>
  <c r="AW409" i="12"/>
  <c r="BO218" i="12"/>
  <c r="BK218" i="12"/>
  <c r="S68" i="12"/>
  <c r="Q68" i="12"/>
  <c r="BO318" i="12"/>
  <c r="BK318" i="12"/>
  <c r="BM318" i="12"/>
  <c r="S189" i="12"/>
  <c r="O189" i="12"/>
  <c r="Q189" i="12"/>
  <c r="BO432" i="12"/>
  <c r="BM432" i="12"/>
  <c r="BK432" i="12"/>
  <c r="S234" i="12"/>
  <c r="Q234" i="12"/>
  <c r="O234" i="12"/>
  <c r="Q377" i="12"/>
  <c r="S377" i="12"/>
  <c r="O269" i="12"/>
  <c r="BK403" i="12"/>
  <c r="BM403" i="12"/>
  <c r="CE332" i="12"/>
  <c r="CA332" i="12"/>
  <c r="CE215" i="12"/>
  <c r="CC215" i="12"/>
  <c r="BM146" i="12"/>
  <c r="BK146" i="12"/>
  <c r="BO146" i="12"/>
  <c r="CC199" i="12"/>
  <c r="CA199" i="12"/>
  <c r="CE231" i="12"/>
  <c r="CC231" i="12"/>
  <c r="AE374" i="12"/>
  <c r="AG374" i="12"/>
  <c r="AI374" i="12"/>
  <c r="BM79" i="12"/>
  <c r="BK79" i="12"/>
  <c r="BO252" i="12"/>
  <c r="BK252" i="12"/>
  <c r="CA190" i="12"/>
  <c r="CE190" i="12"/>
  <c r="CC190" i="12"/>
  <c r="BO301" i="12"/>
  <c r="BK301" i="12"/>
  <c r="CA315" i="12"/>
  <c r="CC315" i="12"/>
  <c r="CE314" i="12"/>
  <c r="CA314" i="12"/>
  <c r="CC314" i="12"/>
  <c r="BM121" i="12"/>
  <c r="BO121" i="12"/>
  <c r="BK121" i="12"/>
  <c r="AY430" i="12"/>
  <c r="AU430" i="12"/>
  <c r="CC149" i="12"/>
  <c r="CA149" i="12"/>
  <c r="BO409" i="12"/>
  <c r="BM409" i="12"/>
  <c r="BK409" i="12"/>
  <c r="AI338" i="12"/>
  <c r="AE338" i="12"/>
  <c r="AG338" i="12"/>
  <c r="AI383" i="12"/>
  <c r="AG383" i="12"/>
  <c r="AY230" i="12"/>
  <c r="S340" i="12"/>
  <c r="O340" i="12"/>
  <c r="AE433" i="12"/>
  <c r="AI210" i="12"/>
  <c r="AG388" i="12"/>
  <c r="CA120" i="12"/>
  <c r="AU61" i="12"/>
  <c r="AW249" i="12"/>
  <c r="CA76" i="12"/>
  <c r="AY252" i="12"/>
  <c r="O421" i="12"/>
  <c r="CE151" i="12"/>
  <c r="AW177" i="12"/>
  <c r="BO55" i="12"/>
  <c r="CA338" i="12"/>
  <c r="Q93" i="12"/>
  <c r="Q269" i="12"/>
  <c r="BK334" i="12"/>
  <c r="AW133" i="12"/>
  <c r="BM17" i="12"/>
  <c r="AG385" i="12"/>
  <c r="AI392" i="12"/>
  <c r="AY291" i="12"/>
  <c r="S201" i="12"/>
  <c r="BO169" i="12"/>
  <c r="S366" i="12"/>
  <c r="BM125" i="12"/>
  <c r="AU162" i="12"/>
  <c r="BM173" i="12"/>
  <c r="AU289" i="12"/>
  <c r="O93" i="12"/>
  <c r="AW289" i="12"/>
  <c r="AE33" i="12"/>
  <c r="CE435" i="12"/>
  <c r="CA435" i="12"/>
  <c r="AE396" i="12"/>
  <c r="AI396" i="12"/>
  <c r="AG396" i="12"/>
  <c r="S202" i="12"/>
  <c r="O202" i="12"/>
  <c r="AW269" i="12"/>
  <c r="CE83" i="12"/>
  <c r="CC83" i="12"/>
  <c r="CA83" i="12"/>
  <c r="CA224" i="12"/>
  <c r="CE224" i="12"/>
  <c r="CC224" i="12"/>
  <c r="CE85" i="12"/>
  <c r="CC85" i="12"/>
  <c r="BO86" i="12"/>
  <c r="BM86" i="12"/>
  <c r="BK86" i="12"/>
  <c r="AU297" i="12"/>
  <c r="AY297" i="12"/>
  <c r="AE119" i="12"/>
  <c r="AI119" i="12"/>
  <c r="AG119" i="12"/>
  <c r="AG45" i="12"/>
  <c r="AE45" i="12"/>
  <c r="AY358" i="12"/>
  <c r="AW358" i="12"/>
  <c r="CA193" i="12"/>
  <c r="CE193" i="12"/>
  <c r="CC247" i="12"/>
  <c r="CE247" i="12"/>
  <c r="AI53" i="12"/>
  <c r="AE53" i="12"/>
  <c r="O183" i="12"/>
  <c r="S183" i="12"/>
  <c r="AE227" i="12"/>
  <c r="AI227" i="12"/>
  <c r="AG227" i="12"/>
  <c r="BO82" i="12"/>
  <c r="BM82" i="12"/>
  <c r="BK82" i="12"/>
  <c r="S55" i="12"/>
  <c r="Q55" i="12"/>
  <c r="O55" i="12"/>
  <c r="CC163" i="12"/>
  <c r="CA163" i="12"/>
  <c r="AU107" i="12"/>
  <c r="AW107" i="12"/>
  <c r="AW286" i="12"/>
  <c r="AU286" i="12"/>
  <c r="AY286" i="12"/>
  <c r="AY376" i="12"/>
  <c r="AU376" i="12"/>
  <c r="AW376" i="12"/>
  <c r="AI322" i="12"/>
  <c r="AE322" i="12"/>
  <c r="CE53" i="12"/>
  <c r="CA53" i="12"/>
  <c r="CC53" i="12"/>
  <c r="AW113" i="12"/>
  <c r="AY113" i="12"/>
  <c r="AU113" i="12"/>
  <c r="AY173" i="12"/>
  <c r="AW173" i="12"/>
  <c r="AY115" i="12"/>
  <c r="AW115" i="12"/>
  <c r="S436" i="12"/>
  <c r="O436" i="12"/>
  <c r="Q427" i="12"/>
  <c r="O427" i="12"/>
  <c r="S427" i="12"/>
  <c r="BO78" i="12"/>
  <c r="BK78" i="12"/>
  <c r="AW92" i="12"/>
  <c r="AY92" i="12"/>
  <c r="AU92" i="12"/>
  <c r="BM274" i="12"/>
  <c r="BO274" i="12"/>
  <c r="BO325" i="12"/>
  <c r="BM325" i="12"/>
  <c r="BK325" i="12"/>
  <c r="CC304" i="12"/>
  <c r="CE304" i="12"/>
  <c r="Q320" i="12"/>
  <c r="BK185" i="12"/>
  <c r="Q133" i="12"/>
  <c r="O133" i="12"/>
  <c r="AY290" i="12"/>
  <c r="AU290" i="12"/>
  <c r="AI276" i="12"/>
  <c r="AE276" i="12"/>
  <c r="AG276" i="12"/>
  <c r="BM294" i="12"/>
  <c r="BO294" i="12"/>
  <c r="BK344" i="12"/>
  <c r="BM344" i="12"/>
  <c r="BO103" i="12"/>
  <c r="BM103" i="12"/>
  <c r="BK392" i="12"/>
  <c r="BO392" i="12"/>
  <c r="CE117" i="12"/>
  <c r="CC117" i="12"/>
  <c r="AI178" i="12"/>
  <c r="AG178" i="12"/>
  <c r="AY85" i="12"/>
  <c r="AU85" i="12"/>
  <c r="AI106" i="12"/>
  <c r="AE106" i="12"/>
  <c r="AG106" i="12"/>
  <c r="Q174" i="12"/>
  <c r="S174" i="12"/>
  <c r="BM300" i="12"/>
  <c r="AI179" i="12"/>
  <c r="AG179" i="12"/>
  <c r="AE179" i="12"/>
  <c r="AY303" i="12"/>
  <c r="AU303" i="12"/>
  <c r="Q298" i="12"/>
  <c r="S298" i="12"/>
  <c r="AE351" i="12"/>
  <c r="AI351" i="12"/>
  <c r="AG351" i="12"/>
  <c r="AE428" i="12"/>
  <c r="AI428" i="12"/>
  <c r="BK441" i="12"/>
  <c r="BM441" i="12"/>
  <c r="AI58" i="12"/>
  <c r="AG58" i="12"/>
  <c r="AE58" i="12"/>
  <c r="Q199" i="12"/>
  <c r="O199" i="12"/>
  <c r="S199" i="12"/>
  <c r="S319" i="12"/>
  <c r="O319" i="12"/>
  <c r="Q319" i="12"/>
  <c r="BO389" i="12"/>
  <c r="BK389" i="12"/>
  <c r="AY19" i="12"/>
  <c r="AW19" i="12"/>
  <c r="AU19" i="12"/>
  <c r="S120" i="12"/>
  <c r="Q120" i="12"/>
  <c r="O120" i="12"/>
  <c r="AU180" i="12"/>
  <c r="AW180" i="12"/>
  <c r="CC42" i="12"/>
  <c r="CE42" i="12"/>
  <c r="CE91" i="12"/>
  <c r="CC91" i="12"/>
  <c r="CE402" i="12"/>
  <c r="CA402" i="12"/>
  <c r="CC171" i="12"/>
  <c r="CA171" i="12"/>
  <c r="CE171" i="12"/>
  <c r="CE126" i="12"/>
  <c r="CC126" i="12"/>
  <c r="CA126" i="12"/>
  <c r="BK248" i="12"/>
  <c r="BM308" i="12"/>
  <c r="BO308" i="12"/>
  <c r="BK308" i="12"/>
  <c r="AW422" i="12"/>
  <c r="AU422" i="12"/>
  <c r="AY422" i="12"/>
  <c r="AY265" i="12"/>
  <c r="AU265" i="12"/>
  <c r="AW265" i="12"/>
  <c r="BO120" i="12"/>
  <c r="BM120" i="12"/>
  <c r="CE392" i="12"/>
  <c r="CC392" i="12"/>
  <c r="CA392" i="12"/>
  <c r="AI429" i="12"/>
  <c r="AG429" i="12"/>
  <c r="AI303" i="12"/>
  <c r="AE303" i="12"/>
  <c r="AG303" i="12"/>
  <c r="AI198" i="12"/>
  <c r="AG198" i="12"/>
  <c r="AE198" i="12"/>
  <c r="AE75" i="12"/>
  <c r="AI75" i="12"/>
  <c r="AG75" i="12"/>
  <c r="Q115" i="12"/>
  <c r="O115" i="12"/>
  <c r="CC325" i="12"/>
  <c r="CE325" i="12"/>
  <c r="CA325" i="12"/>
  <c r="BO349" i="12"/>
  <c r="BM349" i="12"/>
  <c r="AE18" i="12"/>
  <c r="AW118" i="12"/>
  <c r="Q230" i="12"/>
  <c r="CC205" i="12"/>
  <c r="BM95" i="12"/>
  <c r="BO403" i="12"/>
  <c r="AE65" i="12"/>
  <c r="AU239" i="12"/>
  <c r="CC338" i="12"/>
  <c r="BO49" i="12"/>
  <c r="AG205" i="12"/>
  <c r="BM183" i="12"/>
  <c r="BO183" i="12"/>
  <c r="BK183" i="12"/>
  <c r="BO130" i="12"/>
  <c r="BM130" i="12"/>
  <c r="S236" i="12"/>
  <c r="Q236" i="12"/>
  <c r="O236" i="12"/>
  <c r="CC378" i="12"/>
  <c r="CA378" i="12"/>
  <c r="AY240" i="12"/>
  <c r="AW240" i="12"/>
  <c r="Q258" i="12"/>
  <c r="S258" i="12"/>
  <c r="BO177" i="12"/>
  <c r="BK177" i="12"/>
  <c r="AI302" i="12"/>
  <c r="AG302" i="12"/>
  <c r="AE302" i="12"/>
  <c r="AY281" i="12"/>
  <c r="AW281" i="12"/>
  <c r="AU281" i="12"/>
  <c r="S101" i="12"/>
  <c r="Q101" i="12"/>
  <c r="AI73" i="12"/>
  <c r="AG73" i="12"/>
  <c r="S126" i="12"/>
  <c r="O126" i="12"/>
  <c r="AE44" i="12"/>
  <c r="AG44" i="12"/>
  <c r="AI57" i="12"/>
  <c r="AG57" i="12"/>
  <c r="AW74" i="12"/>
  <c r="AU74" i="12"/>
  <c r="CC275" i="12"/>
  <c r="CE275" i="12"/>
  <c r="CA275" i="12"/>
  <c r="CC238" i="12"/>
  <c r="CE238" i="12"/>
  <c r="CA238" i="12"/>
  <c r="AW176" i="12"/>
  <c r="AY176" i="12"/>
  <c r="AY155" i="12"/>
  <c r="AW155" i="12"/>
  <c r="AU57" i="12"/>
  <c r="AW57" i="12"/>
  <c r="AY101" i="12"/>
  <c r="AW101" i="12"/>
  <c r="CC182" i="12"/>
  <c r="CE182" i="12"/>
  <c r="Q190" i="12"/>
  <c r="S190" i="12"/>
  <c r="AI349" i="12"/>
  <c r="AE349" i="12"/>
  <c r="BM377" i="12"/>
  <c r="BK377" i="12"/>
  <c r="BM295" i="12"/>
  <c r="BO295" i="12"/>
  <c r="CE379" i="12"/>
  <c r="CC379" i="12"/>
  <c r="CA379" i="12"/>
  <c r="AW431" i="12"/>
  <c r="S259" i="12"/>
  <c r="O259" i="12"/>
  <c r="AI272" i="12"/>
  <c r="AE272" i="12"/>
  <c r="AG272" i="12"/>
  <c r="CE137" i="12"/>
  <c r="CC137" i="12"/>
  <c r="CA137" i="12"/>
  <c r="CE375" i="12"/>
  <c r="CC375" i="12"/>
  <c r="CA375" i="12"/>
  <c r="CE349" i="12"/>
  <c r="CC349" i="12"/>
  <c r="CC351" i="12"/>
  <c r="CE351" i="12"/>
  <c r="CE365" i="12"/>
  <c r="CA365" i="12"/>
  <c r="CC365" i="12"/>
  <c r="CA73" i="12"/>
  <c r="AW51" i="12"/>
  <c r="Q410" i="12"/>
  <c r="P411" i="12"/>
  <c r="P424" i="12"/>
  <c r="Q423" i="12"/>
  <c r="S106" i="12"/>
  <c r="Q106" i="12"/>
  <c r="O106" i="12"/>
  <c r="AY251" i="12"/>
  <c r="AW251" i="12"/>
  <c r="AU251" i="12"/>
  <c r="S422" i="12"/>
  <c r="O422" i="12"/>
  <c r="S301" i="12"/>
  <c r="O301" i="12"/>
  <c r="AY134" i="12"/>
  <c r="AW134" i="12"/>
  <c r="BM112" i="12"/>
  <c r="BO112" i="12"/>
  <c r="CC100" i="12"/>
  <c r="CE100" i="12"/>
  <c r="AG399" i="12"/>
  <c r="AI399" i="12"/>
  <c r="AI232" i="12"/>
  <c r="AE232" i="12"/>
  <c r="AG232" i="12"/>
  <c r="BM307" i="12"/>
  <c r="BK307" i="12"/>
  <c r="BK362" i="12"/>
  <c r="BM362" i="12"/>
  <c r="AI91" i="12"/>
  <c r="AG91" i="12"/>
  <c r="AI29" i="12"/>
  <c r="AG29" i="12"/>
  <c r="AE29" i="12"/>
  <c r="Q217" i="12"/>
  <c r="S217" i="12"/>
  <c r="BO141" i="12"/>
  <c r="BK141" i="12"/>
  <c r="BM141" i="12"/>
  <c r="CE436" i="12"/>
  <c r="CC436" i="12"/>
  <c r="CA436" i="12"/>
  <c r="CE430" i="12"/>
  <c r="CC430" i="12"/>
  <c r="CE283" i="12"/>
  <c r="CA283" i="12"/>
  <c r="CC283" i="12"/>
  <c r="AG354" i="12"/>
  <c r="AE354" i="12"/>
  <c r="AI354" i="12"/>
  <c r="BM147" i="12"/>
  <c r="BO147" i="12"/>
  <c r="BM420" i="12"/>
  <c r="BO420" i="12"/>
  <c r="BK420" i="12"/>
  <c r="AY188" i="12"/>
  <c r="AU188" i="12"/>
  <c r="AI177" i="12"/>
  <c r="AE177" i="12"/>
  <c r="AG177" i="12"/>
  <c r="AY401" i="12"/>
  <c r="AW401" i="12"/>
  <c r="BO20" i="12"/>
  <c r="BM20" i="12"/>
  <c r="AU247" i="12"/>
  <c r="AW247" i="12"/>
  <c r="AY247" i="12"/>
  <c r="AY238" i="12"/>
  <c r="AW238" i="12"/>
  <c r="AY429" i="12"/>
  <c r="AW429" i="12"/>
  <c r="AU429" i="12"/>
  <c r="AI372" i="12"/>
  <c r="AG372" i="12"/>
  <c r="AE372" i="12"/>
  <c r="AE148" i="12"/>
  <c r="AI148" i="12"/>
  <c r="AG148" i="12"/>
  <c r="CC442" i="12"/>
  <c r="CE442" i="12"/>
  <c r="CA442" i="12"/>
  <c r="BO94" i="12"/>
  <c r="BM94" i="12"/>
  <c r="BM350" i="12"/>
  <c r="BK350" i="12"/>
  <c r="CA358" i="12"/>
  <c r="CE358" i="12"/>
  <c r="S170" i="12"/>
  <c r="O170" i="12"/>
  <c r="CE346" i="12"/>
  <c r="CC346" i="12"/>
  <c r="CE383" i="12"/>
  <c r="CA383" i="12"/>
  <c r="CC383" i="12"/>
  <c r="CC41" i="12"/>
  <c r="CE41" i="12"/>
  <c r="S295" i="12"/>
  <c r="O295" i="12"/>
  <c r="CE333" i="12"/>
  <c r="CC333" i="12"/>
  <c r="BO118" i="12"/>
  <c r="BK118" i="12"/>
  <c r="CC160" i="12"/>
  <c r="CE160" i="12"/>
  <c r="CA160" i="12"/>
  <c r="CC262" i="12"/>
  <c r="CA262" i="12"/>
  <c r="BO279" i="12"/>
  <c r="BM279" i="12"/>
  <c r="CE433" i="12"/>
  <c r="CC433" i="12"/>
  <c r="CE173" i="12"/>
  <c r="CC173" i="12"/>
  <c r="CA173" i="12"/>
  <c r="AW72" i="12"/>
  <c r="AY72" i="12"/>
  <c r="AU72" i="12"/>
  <c r="CC189" i="12"/>
  <c r="CC220" i="12"/>
  <c r="CA220" i="12"/>
  <c r="CC303" i="12"/>
  <c r="CE303" i="12"/>
  <c r="CC419" i="12"/>
  <c r="CE419" i="12"/>
  <c r="S39" i="12"/>
  <c r="Q39" i="12"/>
  <c r="O39" i="12"/>
  <c r="CE290" i="12"/>
  <c r="CA290" i="12"/>
  <c r="CC290" i="12"/>
  <c r="BO30" i="12"/>
  <c r="BK30" i="12"/>
  <c r="BM30" i="12"/>
  <c r="CC178" i="12"/>
  <c r="CC72" i="12"/>
  <c r="CA72" i="12"/>
  <c r="CE72" i="12"/>
  <c r="AY300" i="12"/>
  <c r="AW300" i="12"/>
  <c r="BO144" i="12"/>
  <c r="BM144" i="12"/>
  <c r="BK144" i="12"/>
  <c r="BO288" i="12"/>
  <c r="BK288" i="12"/>
  <c r="CE27" i="12"/>
  <c r="CA27" i="12"/>
  <c r="AI225" i="12"/>
  <c r="AG225" i="12"/>
  <c r="AE225" i="12"/>
  <c r="AG435" i="12"/>
  <c r="AE435" i="12"/>
  <c r="CA232" i="12"/>
  <c r="CE232" i="12"/>
  <c r="AW35" i="12"/>
  <c r="AU35" i="12"/>
  <c r="AE427" i="12"/>
  <c r="AG427" i="12"/>
  <c r="AY223" i="12"/>
  <c r="AU223" i="12"/>
  <c r="Q311" i="12"/>
  <c r="S311" i="12"/>
  <c r="AI70" i="12"/>
  <c r="AG70" i="12"/>
  <c r="CC103" i="12"/>
  <c r="CE103" i="12"/>
  <c r="CC279" i="12"/>
  <c r="CE279" i="12"/>
  <c r="AG282" i="12"/>
  <c r="S142" i="12"/>
  <c r="Q142" i="12"/>
  <c r="O142" i="12"/>
  <c r="Q161" i="12"/>
  <c r="S161" i="12"/>
  <c r="AW128" i="12"/>
  <c r="AU128" i="12"/>
  <c r="AY340" i="12"/>
  <c r="AW340" i="12"/>
  <c r="AU340" i="12"/>
  <c r="BO108" i="12"/>
  <c r="BK108" i="12"/>
  <c r="BM108" i="12"/>
  <c r="AY287" i="12"/>
  <c r="AW287" i="12"/>
  <c r="AU287" i="12"/>
  <c r="AY199" i="12"/>
  <c r="AU199" i="12"/>
  <c r="BK299" i="12"/>
  <c r="BO299" i="12"/>
  <c r="BM299" i="12"/>
  <c r="AY31" i="12"/>
  <c r="AU31" i="12"/>
  <c r="CE208" i="12"/>
  <c r="CA208" i="12"/>
  <c r="CC208" i="12"/>
  <c r="R424" i="12"/>
  <c r="S423" i="12"/>
  <c r="AE261" i="12"/>
  <c r="AG207" i="12"/>
  <c r="AE347" i="12"/>
  <c r="AU194" i="12"/>
  <c r="BK397" i="12"/>
  <c r="AE253" i="12"/>
  <c r="BK349" i="12"/>
  <c r="AU358" i="12"/>
  <c r="AW303" i="12"/>
  <c r="Q183" i="12"/>
  <c r="BK71" i="12"/>
  <c r="CA349" i="12"/>
  <c r="CE107" i="12"/>
  <c r="CA231" i="12"/>
  <c r="CA233" i="12"/>
  <c r="BM347" i="12"/>
  <c r="AI202" i="12"/>
  <c r="CA144" i="12"/>
  <c r="BO33" i="12"/>
  <c r="AU23" i="12"/>
  <c r="CA279" i="12"/>
  <c r="BK130" i="12"/>
  <c r="CA42" i="12"/>
  <c r="AU115" i="12"/>
  <c r="Q252" i="12"/>
  <c r="AG11" i="12"/>
  <c r="Q203" i="12"/>
  <c r="CA433" i="12"/>
  <c r="AE178" i="12"/>
  <c r="AG151" i="12"/>
  <c r="AU409" i="12"/>
  <c r="AU209" i="12"/>
  <c r="AU344" i="12"/>
  <c r="AW430" i="12"/>
  <c r="O328" i="12"/>
  <c r="CA100" i="12"/>
  <c r="BM396" i="12"/>
  <c r="Q170" i="12"/>
  <c r="BM288" i="12"/>
  <c r="BK120" i="12"/>
  <c r="AG224" i="12"/>
  <c r="AU401" i="12"/>
  <c r="O311" i="12"/>
  <c r="Q340" i="12"/>
  <c r="Q330" i="12"/>
  <c r="AU14" i="12"/>
  <c r="AY14" i="12"/>
  <c r="AW14" i="12"/>
  <c r="BM297" i="12"/>
  <c r="BO297" i="12"/>
  <c r="S438" i="12"/>
  <c r="Q438" i="12"/>
  <c r="AI333" i="12"/>
  <c r="AE333" i="12"/>
  <c r="AG333" i="12"/>
  <c r="O407" i="12"/>
  <c r="S407" i="12"/>
  <c r="Q407" i="12"/>
  <c r="AY266" i="12"/>
  <c r="AW266" i="12"/>
  <c r="AU266" i="12"/>
  <c r="BM80" i="12"/>
  <c r="BK80" i="12"/>
  <c r="BO80" i="12"/>
  <c r="BK83" i="12"/>
  <c r="BO83" i="12"/>
  <c r="BO291" i="12"/>
  <c r="BK291" i="12"/>
  <c r="BO381" i="12"/>
  <c r="BM381" i="12"/>
  <c r="BK381" i="12"/>
  <c r="CE101" i="12"/>
  <c r="CC101" i="12"/>
  <c r="CA101" i="12"/>
  <c r="AY308" i="12"/>
  <c r="AU308" i="12"/>
  <c r="CC287" i="12"/>
  <c r="CA287" i="12"/>
  <c r="CA438" i="12"/>
  <c r="CC438" i="12"/>
  <c r="CE438" i="12"/>
  <c r="BO335" i="12"/>
  <c r="BM335" i="12"/>
  <c r="BK335" i="12"/>
  <c r="AY43" i="12"/>
  <c r="AU43" i="12"/>
  <c r="AE51" i="12"/>
  <c r="AI51" i="12"/>
  <c r="CE138" i="12"/>
  <c r="CC138" i="12"/>
  <c r="AI296" i="12"/>
  <c r="AE296" i="12"/>
  <c r="AG296" i="12"/>
  <c r="BK93" i="12"/>
  <c r="BM93" i="12"/>
  <c r="CC360" i="12"/>
  <c r="CE360" i="12"/>
  <c r="CA360" i="12"/>
  <c r="Q391" i="12"/>
  <c r="O391" i="12"/>
  <c r="S391" i="12"/>
  <c r="AY13" i="12"/>
  <c r="AW13" i="12"/>
  <c r="AW241" i="12"/>
  <c r="AU241" i="12"/>
  <c r="AU370" i="12"/>
  <c r="AW370" i="12"/>
  <c r="AY11" i="12"/>
  <c r="AW11" i="12"/>
  <c r="S245" i="12"/>
  <c r="Q245" i="12"/>
  <c r="O245" i="12"/>
  <c r="AI285" i="12"/>
  <c r="AE285" i="12"/>
  <c r="BM393" i="12"/>
  <c r="BO393" i="12"/>
  <c r="Q184" i="12"/>
  <c r="S184" i="12"/>
  <c r="CA17" i="12"/>
  <c r="CC17" i="12"/>
  <c r="BK271" i="12"/>
  <c r="BO271" i="12"/>
  <c r="BM271" i="12"/>
  <c r="AU243" i="12"/>
  <c r="AW243" i="12"/>
  <c r="AY103" i="12"/>
  <c r="AW103" i="12"/>
  <c r="AU103" i="12"/>
  <c r="O141" i="12"/>
  <c r="S141" i="12"/>
  <c r="O119" i="12"/>
  <c r="Q119" i="12"/>
  <c r="S119" i="12"/>
  <c r="AI401" i="12"/>
  <c r="AE401" i="12"/>
  <c r="CC139" i="12"/>
  <c r="CE139" i="12"/>
  <c r="S82" i="12"/>
  <c r="O82" i="12"/>
  <c r="CE211" i="12"/>
  <c r="CC211" i="12"/>
  <c r="CE188" i="12"/>
  <c r="CC188" i="12"/>
  <c r="CA188" i="12"/>
  <c r="S76" i="12"/>
  <c r="Q76" i="12"/>
  <c r="AU15" i="12"/>
  <c r="AW15" i="12"/>
  <c r="AY406" i="12"/>
  <c r="AU406" i="12"/>
  <c r="BO217" i="12"/>
  <c r="BK217" i="12"/>
  <c r="BM43" i="12"/>
  <c r="BK43" i="12"/>
  <c r="S218" i="12"/>
  <c r="Q218" i="12"/>
  <c r="O218" i="12"/>
  <c r="BM264" i="12"/>
  <c r="BK264" i="12"/>
  <c r="BO264" i="12"/>
  <c r="BK14" i="12"/>
  <c r="BM14" i="12"/>
  <c r="AW276" i="12"/>
  <c r="AU276" i="12"/>
  <c r="AY327" i="12"/>
  <c r="AU327" i="12"/>
  <c r="BO44" i="12"/>
  <c r="BK44" i="12"/>
  <c r="BM44" i="12"/>
  <c r="CE248" i="12"/>
  <c r="CC248" i="12"/>
  <c r="AU130" i="12"/>
  <c r="AY130" i="12"/>
  <c r="AW130" i="12"/>
  <c r="Q58" i="12"/>
  <c r="S58" i="12"/>
  <c r="BO375" i="12"/>
  <c r="BK375" i="12"/>
  <c r="BO277" i="12"/>
  <c r="BM277" i="12"/>
  <c r="BK277" i="12"/>
  <c r="BO338" i="12"/>
  <c r="BK338" i="12"/>
  <c r="AY84" i="12"/>
  <c r="AW84" i="12"/>
  <c r="AY204" i="12"/>
  <c r="AW204" i="12"/>
  <c r="AY387" i="12"/>
  <c r="AU387" i="12"/>
  <c r="AW387" i="12"/>
  <c r="BO133" i="12"/>
  <c r="BM133" i="12"/>
  <c r="S397" i="12"/>
  <c r="Q397" i="12"/>
  <c r="O397" i="12"/>
  <c r="AI221" i="12"/>
  <c r="AG221" i="12"/>
  <c r="CE209" i="12"/>
  <c r="CC209" i="12"/>
  <c r="CA209" i="12"/>
  <c r="CE127" i="12"/>
  <c r="CA127" i="12"/>
  <c r="BM340" i="12"/>
  <c r="BO340" i="12"/>
  <c r="BK429" i="12"/>
  <c r="BO429" i="12"/>
  <c r="BM429" i="12"/>
  <c r="BO292" i="12"/>
  <c r="BK292" i="12"/>
  <c r="S389" i="12"/>
  <c r="O389" i="12"/>
  <c r="AY21" i="12"/>
  <c r="AW21" i="12"/>
  <c r="CE61" i="12"/>
  <c r="CA61" i="12"/>
  <c r="CC61" i="12"/>
  <c r="CE410" i="12"/>
  <c r="CA410" i="12"/>
  <c r="BK261" i="12"/>
  <c r="BM389" i="12"/>
  <c r="AE25" i="12"/>
  <c r="Q436" i="12"/>
  <c r="CA419" i="12"/>
  <c r="AU431" i="12"/>
  <c r="BK393" i="12"/>
  <c r="AU269" i="12"/>
  <c r="AG428" i="12"/>
  <c r="O366" i="12"/>
  <c r="AE224" i="12"/>
  <c r="AE117" i="12"/>
  <c r="Q239" i="12"/>
  <c r="CA91" i="12"/>
  <c r="BK440" i="12"/>
  <c r="AE259" i="12"/>
  <c r="AE40" i="12"/>
  <c r="BM292" i="12"/>
  <c r="AE131" i="12"/>
  <c r="O58" i="12"/>
  <c r="AW63" i="12"/>
  <c r="AG51" i="12"/>
  <c r="AY239" i="12"/>
  <c r="AI368" i="12"/>
  <c r="AW193" i="12"/>
  <c r="Q43" i="12"/>
  <c r="AG141" i="12"/>
  <c r="AG22" i="12"/>
  <c r="CA138" i="12"/>
  <c r="AE73" i="12"/>
  <c r="AU329" i="12"/>
  <c r="AE186" i="12"/>
  <c r="BM375" i="12"/>
  <c r="AW162" i="12"/>
  <c r="BK138" i="12"/>
  <c r="BM185" i="12"/>
  <c r="AW233" i="12"/>
  <c r="BM392" i="12"/>
  <c r="S156" i="12"/>
  <c r="BO362" i="12"/>
  <c r="AY78" i="12"/>
  <c r="O223" i="12"/>
  <c r="AW114" i="12"/>
  <c r="CE189" i="12"/>
  <c r="AY428" i="12"/>
  <c r="BK17" i="12"/>
  <c r="BK369" i="12"/>
  <c r="O377" i="12"/>
  <c r="O270" i="12"/>
  <c r="CA328" i="12"/>
  <c r="O174" i="12"/>
  <c r="AE221" i="12"/>
  <c r="BM248" i="12"/>
  <c r="AE70" i="12"/>
  <c r="BM252" i="12"/>
  <c r="AG82" i="12"/>
  <c r="AY57" i="12"/>
  <c r="CE378" i="12"/>
  <c r="AU101" i="12"/>
  <c r="BO182" i="12"/>
  <c r="BM182" i="12"/>
  <c r="CC397" i="12"/>
  <c r="CA55" i="12"/>
  <c r="CE55" i="12"/>
  <c r="CE223" i="12"/>
  <c r="CC223" i="12"/>
  <c r="CE68" i="12"/>
  <c r="CA68" i="12"/>
  <c r="Q382" i="12"/>
  <c r="BK23" i="12"/>
  <c r="BO23" i="12"/>
  <c r="CE153" i="12"/>
  <c r="CC153" i="12"/>
  <c r="CE406" i="12"/>
  <c r="BO152" i="12"/>
  <c r="BM152" i="12"/>
  <c r="BK152" i="12"/>
  <c r="AI182" i="12"/>
  <c r="BO85" i="12"/>
  <c r="BM85" i="12"/>
  <c r="Q291" i="12"/>
  <c r="S291" i="12"/>
  <c r="AI154" i="12"/>
  <c r="AG154" i="12"/>
  <c r="AE289" i="12"/>
  <c r="AG289" i="12"/>
  <c r="AI289" i="12"/>
  <c r="CA152" i="12"/>
  <c r="CC152" i="12"/>
  <c r="AG375" i="12"/>
  <c r="AI361" i="12"/>
  <c r="AE361" i="12"/>
  <c r="AI442" i="12"/>
  <c r="AE442" i="12"/>
  <c r="O324" i="12"/>
  <c r="S324" i="12"/>
  <c r="AY366" i="12"/>
  <c r="AW366" i="12"/>
  <c r="CE210" i="12"/>
  <c r="CA210" i="12"/>
  <c r="BM246" i="12"/>
  <c r="BK246" i="12"/>
  <c r="CE366" i="12"/>
  <c r="CC366" i="12"/>
  <c r="CA366" i="12"/>
  <c r="AW138" i="12"/>
  <c r="AG340" i="12"/>
  <c r="CE241" i="12"/>
  <c r="CC241" i="12"/>
  <c r="CA153" i="12"/>
  <c r="BK182" i="12"/>
  <c r="CA401" i="12"/>
  <c r="Q376" i="12"/>
  <c r="CA406" i="12"/>
  <c r="CA223" i="12"/>
  <c r="BK240" i="12"/>
  <c r="CC55" i="12"/>
  <c r="AE267" i="12"/>
  <c r="AI267" i="12"/>
  <c r="AI437" i="12"/>
  <c r="BM132" i="12"/>
  <c r="BK132" i="12"/>
  <c r="AE223" i="12"/>
  <c r="AI223" i="12"/>
  <c r="BM150" i="12"/>
  <c r="BO150" i="12"/>
  <c r="AE214" i="12"/>
  <c r="AI214" i="12"/>
  <c r="AE93" i="12"/>
  <c r="AI93" i="12"/>
  <c r="BK131" i="12"/>
  <c r="BO97" i="12"/>
  <c r="AY73" i="12"/>
  <c r="AW73" i="12"/>
  <c r="BO379" i="12"/>
  <c r="BK379" i="12"/>
  <c r="CC327" i="12"/>
  <c r="CE401" i="12"/>
  <c r="BM379" i="12"/>
  <c r="AI438" i="12"/>
  <c r="AI279" i="12"/>
  <c r="AU362" i="12"/>
  <c r="AE306" i="12"/>
  <c r="CA59" i="12"/>
  <c r="CA397" i="12"/>
  <c r="AW280" i="12"/>
  <c r="AW230" i="12"/>
  <c r="AY307" i="12"/>
  <c r="AU307" i="12"/>
  <c r="AI433" i="12"/>
  <c r="AG433" i="12"/>
  <c r="BO260" i="12"/>
  <c r="BK260" i="12"/>
  <c r="AW404" i="12"/>
  <c r="AU404" i="12"/>
  <c r="CE120" i="12"/>
  <c r="BK273" i="12"/>
  <c r="AG14" i="12"/>
  <c r="AI14" i="12"/>
  <c r="AE14" i="12"/>
  <c r="AW218" i="12"/>
  <c r="AY270" i="12"/>
  <c r="AW270" i="12"/>
  <c r="AI293" i="12"/>
  <c r="AG293" i="12"/>
  <c r="AE293" i="12"/>
  <c r="BO346" i="12"/>
  <c r="BM346" i="12"/>
  <c r="CE67" i="12"/>
  <c r="CC67" i="12"/>
  <c r="AW293" i="12"/>
  <c r="AY365" i="12"/>
  <c r="AW365" i="12"/>
  <c r="AU365" i="12"/>
  <c r="AI234" i="12"/>
  <c r="AG234" i="12"/>
  <c r="BO60" i="12"/>
  <c r="CA241" i="12"/>
  <c r="AU230" i="12"/>
  <c r="AG421" i="12"/>
  <c r="AW318" i="12"/>
  <c r="Q324" i="12"/>
  <c r="AU79" i="12"/>
  <c r="BM383" i="12"/>
  <c r="BK97" i="12"/>
  <c r="AI375" i="12"/>
  <c r="BM61" i="12"/>
  <c r="AU318" i="12"/>
  <c r="BM23" i="12"/>
  <c r="AU366" i="12"/>
  <c r="BM240" i="12"/>
  <c r="BO237" i="12"/>
  <c r="BM237" i="12"/>
  <c r="S339" i="12"/>
  <c r="O339" i="12"/>
  <c r="AI388" i="12"/>
  <c r="AE388" i="12"/>
  <c r="S15" i="12"/>
  <c r="Q15" i="12"/>
  <c r="AI394" i="12"/>
  <c r="AG394" i="12"/>
  <c r="AU354" i="12"/>
  <c r="AW354" i="12"/>
  <c r="CE297" i="12"/>
  <c r="CC297" i="12"/>
  <c r="AY61" i="12"/>
  <c r="AW61" i="12"/>
  <c r="AW302" i="12"/>
  <c r="AU302" i="12"/>
  <c r="AU249" i="12"/>
  <c r="AY249" i="12"/>
  <c r="AI398" i="12"/>
  <c r="AG398" i="12"/>
  <c r="AE398" i="12"/>
  <c r="AI270" i="12"/>
  <c r="AG270" i="12"/>
  <c r="CC274" i="12"/>
  <c r="CE274" i="12"/>
  <c r="BO289" i="12"/>
  <c r="BO353" i="12"/>
  <c r="CE269" i="12"/>
  <c r="CA269" i="12"/>
  <c r="AU394" i="12"/>
  <c r="AY394" i="12"/>
  <c r="AW394" i="12"/>
  <c r="CA164" i="12"/>
  <c r="AW263" i="12"/>
  <c r="AY263" i="12"/>
  <c r="AU263" i="12"/>
  <c r="BO383" i="12"/>
  <c r="AY138" i="12"/>
  <c r="CE118" i="12"/>
  <c r="AE153" i="12"/>
  <c r="CA327" i="12"/>
  <c r="AE394" i="12"/>
  <c r="AG55" i="12"/>
  <c r="AY302" i="12"/>
  <c r="CC120" i="12"/>
  <c r="Q255" i="12"/>
  <c r="CC254" i="12"/>
  <c r="Q257" i="12"/>
  <c r="AG88" i="12"/>
  <c r="AO388" i="12"/>
  <c r="Y156" i="12"/>
  <c r="I142" i="12"/>
  <c r="G44" i="12"/>
  <c r="AI168" i="12"/>
  <c r="O257" i="12"/>
  <c r="AG93" i="12"/>
  <c r="AW223" i="12"/>
  <c r="AW122" i="12"/>
  <c r="AG166" i="12"/>
  <c r="AG102" i="12"/>
  <c r="AW167" i="12"/>
  <c r="AG69" i="12"/>
  <c r="AW48" i="12"/>
  <c r="Y379" i="12"/>
  <c r="BK391" i="12"/>
  <c r="AG222" i="12"/>
  <c r="BM255" i="12"/>
  <c r="AW88" i="12"/>
  <c r="BM122" i="12"/>
  <c r="Y386" i="12"/>
  <c r="AO399" i="12"/>
  <c r="I59" i="12"/>
  <c r="BU269" i="12"/>
  <c r="AO338" i="12"/>
  <c r="G126" i="12"/>
  <c r="W75" i="12"/>
  <c r="BS428" i="12"/>
  <c r="AG65" i="12"/>
  <c r="AE55" i="12"/>
  <c r="O15" i="12"/>
  <c r="Q167" i="12"/>
  <c r="CC257" i="12"/>
  <c r="AG48" i="12"/>
  <c r="BM109" i="12"/>
  <c r="AW90" i="12"/>
  <c r="AO32" i="12"/>
  <c r="I240" i="12"/>
  <c r="Y75" i="12"/>
  <c r="BS99" i="12"/>
  <c r="BS358" i="12"/>
  <c r="AE423" i="10"/>
  <c r="BK14" i="11"/>
  <c r="CC58" i="12"/>
  <c r="AE235" i="13"/>
  <c r="O367" i="12"/>
  <c r="BK297" i="12"/>
  <c r="Q140" i="12"/>
  <c r="AE50" i="13"/>
  <c r="BK71" i="11"/>
  <c r="AU435" i="12"/>
  <c r="O244" i="11"/>
  <c r="AG53" i="11"/>
  <c r="O316" i="13"/>
  <c r="O314" i="13"/>
  <c r="AW246" i="10"/>
  <c r="AG397" i="11"/>
  <c r="AI33" i="12"/>
  <c r="S132" i="13"/>
  <c r="O297" i="13"/>
  <c r="AG408" i="13"/>
  <c r="BK276" i="10"/>
  <c r="AG276" i="11"/>
  <c r="BK16" i="10"/>
  <c r="AW358" i="10"/>
  <c r="BK91" i="10"/>
  <c r="AG39" i="10"/>
  <c r="AW119" i="10"/>
  <c r="AG140" i="10"/>
  <c r="BM338" i="10"/>
  <c r="BM67" i="10"/>
  <c r="S231" i="11"/>
  <c r="BM370" i="11"/>
  <c r="BM423" i="10"/>
  <c r="AG174" i="10"/>
  <c r="BK274" i="10"/>
  <c r="AG132" i="10"/>
  <c r="AG285" i="10"/>
  <c r="AY107" i="12"/>
  <c r="Q344" i="13"/>
  <c r="S184" i="11"/>
  <c r="S230" i="13"/>
  <c r="AI189" i="12"/>
  <c r="AY143" i="12"/>
  <c r="AY15" i="12"/>
  <c r="BG222" i="11"/>
  <c r="K168" i="12"/>
  <c r="AQ255" i="10"/>
  <c r="BE167" i="10"/>
  <c r="O111" i="12"/>
  <c r="AU89" i="12"/>
  <c r="AA167" i="13"/>
  <c r="Y69" i="10"/>
  <c r="AG109" i="11"/>
  <c r="AY222" i="12"/>
  <c r="AG322" i="12"/>
  <c r="AU89" i="13"/>
  <c r="AE88" i="13"/>
  <c r="CA167" i="12"/>
  <c r="AU255" i="12"/>
  <c r="BK167" i="11"/>
  <c r="AE102" i="12"/>
  <c r="AE126" i="10"/>
  <c r="K168" i="13"/>
  <c r="I168" i="13"/>
  <c r="G168" i="13"/>
  <c r="AG204" i="11"/>
  <c r="AG83" i="11"/>
  <c r="O420" i="12"/>
  <c r="CA162" i="12"/>
  <c r="AE141" i="13"/>
  <c r="AW101" i="11"/>
  <c r="BM16" i="10"/>
  <c r="AY74" i="12"/>
  <c r="Q314" i="13"/>
  <c r="AW113" i="11"/>
  <c r="AE62" i="10"/>
  <c r="AW193" i="10"/>
  <c r="BM366" i="11"/>
  <c r="AE306" i="10"/>
  <c r="AW12" i="10"/>
  <c r="AY370" i="12"/>
  <c r="AY243" i="12"/>
  <c r="BO64" i="12"/>
  <c r="AI131" i="12"/>
  <c r="BO251" i="12"/>
  <c r="AI18" i="12"/>
  <c r="S175" i="12"/>
  <c r="AO89" i="10"/>
  <c r="BS257" i="12"/>
  <c r="AE89" i="11"/>
  <c r="O90" i="12"/>
  <c r="AU168" i="13"/>
  <c r="AE109" i="11"/>
  <c r="AQ256" i="11"/>
  <c r="S216" i="11"/>
  <c r="S166" i="13"/>
  <c r="S123" i="13"/>
  <c r="AW163" i="11"/>
  <c r="AU368" i="10"/>
  <c r="AU272" i="10"/>
  <c r="AU129" i="10"/>
  <c r="BK116" i="10"/>
  <c r="CA78" i="12"/>
  <c r="AW52" i="10"/>
  <c r="AG433" i="10"/>
  <c r="BO74" i="12"/>
  <c r="AG316" i="12"/>
  <c r="AW400" i="12"/>
  <c r="CC10" i="12"/>
  <c r="AG216" i="11"/>
  <c r="AE133" i="10"/>
  <c r="AW427" i="11"/>
  <c r="AE434" i="10"/>
  <c r="BM389" i="10"/>
  <c r="BM428" i="10"/>
  <c r="AU50" i="10"/>
  <c r="AW26" i="11"/>
  <c r="AE246" i="10"/>
  <c r="AW60" i="10"/>
  <c r="AW131" i="13"/>
  <c r="BM201" i="10"/>
  <c r="CC263" i="12"/>
  <c r="AW385" i="12"/>
  <c r="BK395" i="10"/>
  <c r="BK350" i="10"/>
  <c r="BM65" i="10"/>
  <c r="AE336" i="10"/>
  <c r="AU47" i="10"/>
  <c r="AW317" i="11"/>
  <c r="AU405" i="12"/>
  <c r="CC221" i="12"/>
  <c r="AG328" i="11"/>
  <c r="AG143" i="10"/>
  <c r="AU433" i="10"/>
  <c r="AW269" i="11"/>
  <c r="AG409" i="10"/>
  <c r="AE371" i="10"/>
  <c r="AU420" i="10"/>
  <c r="AU37" i="10"/>
  <c r="BK50" i="10"/>
  <c r="AG374" i="13"/>
  <c r="AG127" i="10"/>
  <c r="BM406" i="10"/>
  <c r="S181" i="12"/>
  <c r="S132" i="12"/>
  <c r="AY298" i="12"/>
  <c r="BO119" i="12"/>
  <c r="S240" i="12"/>
  <c r="S118" i="13"/>
  <c r="BO440" i="12"/>
  <c r="AY269" i="12"/>
  <c r="S323" i="12"/>
  <c r="AY114" i="12"/>
  <c r="AY201" i="12"/>
  <c r="BO329" i="12"/>
  <c r="BO226" i="12"/>
  <c r="S281" i="12"/>
  <c r="AI20" i="12"/>
  <c r="AY160" i="12"/>
  <c r="BO344" i="12"/>
  <c r="BO63" i="12"/>
  <c r="S152" i="12"/>
  <c r="S239" i="12"/>
  <c r="S393" i="12"/>
  <c r="BO93" i="12"/>
  <c r="AI263" i="12"/>
  <c r="BO164" i="12"/>
  <c r="AI45" i="12"/>
  <c r="BO377" i="12"/>
  <c r="S177" i="12"/>
  <c r="AM169" i="12"/>
  <c r="AA298" i="12"/>
  <c r="AI176" i="12"/>
  <c r="AQ122" i="11"/>
  <c r="AQ122" i="13"/>
  <c r="S93" i="13"/>
  <c r="S182" i="13"/>
  <c r="BG48" i="11"/>
  <c r="AQ89" i="13"/>
  <c r="BO165" i="10"/>
  <c r="AA109" i="13"/>
  <c r="AQ255" i="13"/>
  <c r="K222" i="12"/>
  <c r="AA257" i="10"/>
  <c r="Y257" i="10"/>
  <c r="Y222" i="12"/>
  <c r="Y90" i="10"/>
  <c r="W69" i="10"/>
  <c r="AM111" i="12"/>
  <c r="W147" i="11"/>
  <c r="BG90" i="11"/>
  <c r="AO122" i="13"/>
  <c r="Y256" i="13"/>
  <c r="I222" i="12"/>
  <c r="Y102" i="10"/>
  <c r="I102" i="13"/>
  <c r="W256" i="13"/>
  <c r="AM89" i="13"/>
  <c r="AM255" i="12"/>
  <c r="AW88" i="13"/>
  <c r="AE111" i="10"/>
  <c r="AU222" i="11"/>
  <c r="AU222" i="12"/>
  <c r="BK89" i="10"/>
  <c r="AU109" i="13"/>
  <c r="AE254" i="12"/>
  <c r="BG89" i="11"/>
  <c r="AQ102" i="13"/>
  <c r="K165" i="12"/>
  <c r="K254" i="13"/>
  <c r="I111" i="12"/>
  <c r="I166" i="12"/>
  <c r="AM168" i="12"/>
  <c r="W90" i="11"/>
  <c r="G111" i="12"/>
  <c r="G165" i="12"/>
  <c r="AM122" i="13"/>
  <c r="AM255" i="13"/>
  <c r="W102" i="10"/>
  <c r="BC167" i="11"/>
  <c r="AM51" i="11"/>
  <c r="AO156" i="13"/>
  <c r="CE76" i="12"/>
  <c r="BM368" i="10"/>
  <c r="K300" i="11"/>
  <c r="AE96" i="11"/>
  <c r="AO69" i="12"/>
  <c r="I257" i="13"/>
  <c r="I48" i="12"/>
  <c r="AO109" i="12"/>
  <c r="BE254" i="10"/>
  <c r="AY110" i="10"/>
  <c r="O424" i="13"/>
  <c r="AA90" i="13"/>
  <c r="BG88" i="11"/>
  <c r="I122" i="12"/>
  <c r="BE222" i="12"/>
  <c r="AO256" i="10"/>
  <c r="BE48" i="12"/>
  <c r="BC48" i="12"/>
  <c r="AM256" i="10"/>
  <c r="W168" i="11"/>
  <c r="AE209" i="13"/>
  <c r="BM358" i="10"/>
  <c r="BK358" i="10"/>
  <c r="AE357" i="10"/>
  <c r="AG357" i="10"/>
  <c r="AE145" i="10"/>
  <c r="AG145" i="10"/>
  <c r="BK92" i="10"/>
  <c r="BM92" i="10"/>
  <c r="BK375" i="10"/>
  <c r="BM375" i="10"/>
  <c r="BM287" i="10"/>
  <c r="BK287" i="10"/>
  <c r="BM202" i="10"/>
  <c r="BK202" i="10"/>
  <c r="BM307" i="10"/>
  <c r="BK307" i="10"/>
  <c r="AU201" i="10"/>
  <c r="AW201" i="10"/>
  <c r="BM44" i="10"/>
  <c r="BK44" i="10"/>
  <c r="AW367" i="10"/>
  <c r="AU367" i="10"/>
  <c r="AG215" i="10"/>
  <c r="AE215" i="10"/>
  <c r="AG410" i="13"/>
  <c r="P411" i="13"/>
  <c r="AW304" i="10"/>
  <c r="AU304" i="10"/>
  <c r="AU341" i="10"/>
  <c r="AW341" i="10"/>
  <c r="AE248" i="10"/>
  <c r="AG248" i="10"/>
  <c r="BK157" i="10"/>
  <c r="BM157" i="10"/>
  <c r="BK117" i="10"/>
  <c r="BM117" i="10"/>
  <c r="AW24" i="10"/>
  <c r="AU24" i="10"/>
  <c r="AG135" i="11"/>
  <c r="AE135" i="11"/>
  <c r="AW49" i="11"/>
  <c r="AU49" i="11"/>
  <c r="AW145" i="11"/>
  <c r="AU145" i="11"/>
  <c r="AG153" i="11"/>
  <c r="AE153" i="11"/>
  <c r="AW405" i="11"/>
  <c r="AU405" i="11"/>
  <c r="AU360" i="11"/>
  <c r="AW360" i="11"/>
  <c r="BM318" i="11"/>
  <c r="BK318" i="11"/>
  <c r="BM120" i="11"/>
  <c r="BK120" i="11"/>
  <c r="BM157" i="11"/>
  <c r="BK157" i="11"/>
  <c r="BM345" i="11"/>
  <c r="BK345" i="11"/>
  <c r="BM29" i="12"/>
  <c r="BO29" i="12"/>
  <c r="BK29" i="12"/>
  <c r="AW27" i="13"/>
  <c r="AU27" i="13"/>
  <c r="AG367" i="13"/>
  <c r="AE367" i="13"/>
  <c r="AE233" i="13"/>
  <c r="AG233" i="13"/>
  <c r="AE185" i="13"/>
  <c r="AG185" i="13"/>
  <c r="BM323" i="12"/>
  <c r="BK323" i="12"/>
  <c r="BO323" i="12"/>
  <c r="Q197" i="12"/>
  <c r="O197" i="12"/>
  <c r="S197" i="12"/>
  <c r="BM290" i="12"/>
  <c r="BK290" i="12"/>
  <c r="AW399" i="13"/>
  <c r="AU399" i="13"/>
  <c r="AW263" i="13"/>
  <c r="AU263" i="13"/>
  <c r="S315" i="12"/>
  <c r="Q315" i="12"/>
  <c r="O315" i="12"/>
  <c r="AG245" i="13"/>
  <c r="AE245" i="13"/>
  <c r="S279" i="12"/>
  <c r="O279" i="12"/>
  <c r="Q279" i="12"/>
  <c r="BM293" i="12"/>
  <c r="BO293" i="12"/>
  <c r="BK293" i="12"/>
  <c r="O173" i="12"/>
  <c r="S173" i="12"/>
  <c r="Q173" i="12"/>
  <c r="S143" i="12"/>
  <c r="O143" i="12"/>
  <c r="Q143" i="12"/>
  <c r="BM302" i="12"/>
  <c r="BO302" i="12"/>
  <c r="BK302" i="12"/>
  <c r="AY260" i="12"/>
  <c r="AW260" i="12"/>
  <c r="AU260" i="12"/>
  <c r="AY178" i="12"/>
  <c r="AU178" i="12"/>
  <c r="AW178" i="12"/>
  <c r="AG378" i="11"/>
  <c r="AE378" i="11"/>
  <c r="AG315" i="11"/>
  <c r="AE315" i="11"/>
  <c r="AG184" i="11"/>
  <c r="AE184" i="11"/>
  <c r="AU142" i="11"/>
  <c r="AW142" i="11"/>
  <c r="AG402" i="11"/>
  <c r="AE402" i="11"/>
  <c r="AW323" i="11"/>
  <c r="AU323" i="11"/>
  <c r="AU187" i="11"/>
  <c r="AW187" i="11"/>
  <c r="AW173" i="11"/>
  <c r="AU173" i="11"/>
  <c r="AW36" i="11"/>
  <c r="AU36" i="11"/>
  <c r="BK160" i="11"/>
  <c r="BM160" i="11"/>
  <c r="BM210" i="11"/>
  <c r="BK210" i="11"/>
  <c r="AU433" i="13"/>
  <c r="AW433" i="13"/>
  <c r="AW170" i="13"/>
  <c r="AU170" i="13"/>
  <c r="AG407" i="13"/>
  <c r="AE407" i="13"/>
  <c r="Q268" i="12"/>
  <c r="O268" i="12"/>
  <c r="BO201" i="12"/>
  <c r="BM201" i="12"/>
  <c r="BK201" i="12"/>
  <c r="AE224" i="13"/>
  <c r="AG224" i="13"/>
  <c r="AE106" i="13"/>
  <c r="AG106" i="13"/>
  <c r="Q155" i="12"/>
  <c r="S155" i="12"/>
  <c r="O155" i="12"/>
  <c r="CA146" i="12"/>
  <c r="CC146" i="12"/>
  <c r="CE146" i="12"/>
  <c r="CE197" i="12"/>
  <c r="CA197" i="12"/>
  <c r="CC197" i="12"/>
  <c r="CA313" i="12"/>
  <c r="CE313" i="12"/>
  <c r="CC313" i="12"/>
  <c r="AG13" i="12"/>
  <c r="AI13" i="12"/>
  <c r="O321" i="12"/>
  <c r="Q321" i="12"/>
  <c r="S321" i="12"/>
  <c r="AG198" i="11"/>
  <c r="AE198" i="11"/>
  <c r="AW287" i="11"/>
  <c r="AU287" i="11"/>
  <c r="AG146" i="11"/>
  <c r="AE146" i="11"/>
  <c r="AU264" i="11"/>
  <c r="AW264" i="11"/>
  <c r="AW245" i="11"/>
  <c r="AU245" i="11"/>
  <c r="AU342" i="11"/>
  <c r="AW342" i="11"/>
  <c r="AU376" i="11"/>
  <c r="AW376" i="11"/>
  <c r="AE382" i="11"/>
  <c r="AG382" i="11"/>
  <c r="AU432" i="11"/>
  <c r="AW432" i="11"/>
  <c r="AG217" i="11"/>
  <c r="AE217" i="11"/>
  <c r="AG179" i="11"/>
  <c r="AE179" i="11"/>
  <c r="BM277" i="11"/>
  <c r="BK277" i="11"/>
  <c r="BM312" i="11"/>
  <c r="BK312" i="11"/>
  <c r="AW189" i="13"/>
  <c r="AU189" i="13"/>
  <c r="AW277" i="13"/>
  <c r="AU277" i="13"/>
  <c r="AE303" i="13"/>
  <c r="AG303" i="13"/>
  <c r="AG71" i="13"/>
  <c r="AE71" i="13"/>
  <c r="S192" i="12"/>
  <c r="Q192" i="12"/>
  <c r="O192" i="12"/>
  <c r="S146" i="12"/>
  <c r="Q146" i="12"/>
  <c r="O146" i="12"/>
  <c r="AU304" i="13"/>
  <c r="AW304" i="13"/>
  <c r="AW282" i="13"/>
  <c r="AU282" i="13"/>
  <c r="AW145" i="13"/>
  <c r="AU145" i="13"/>
  <c r="AG350" i="13"/>
  <c r="AE350" i="13"/>
  <c r="AW346" i="13"/>
  <c r="AU346" i="13"/>
  <c r="BM95" i="11"/>
  <c r="BK95" i="11"/>
  <c r="BK159" i="11"/>
  <c r="BM159" i="11"/>
  <c r="AW87" i="12"/>
  <c r="AU87" i="12"/>
  <c r="AY87" i="12"/>
  <c r="AG294" i="12"/>
  <c r="AI294" i="12"/>
  <c r="AI174" i="12"/>
  <c r="AE174" i="12"/>
  <c r="AY398" i="12"/>
  <c r="AW398" i="12"/>
  <c r="AU398" i="12"/>
  <c r="BO127" i="12"/>
  <c r="BM127" i="12"/>
  <c r="BK127" i="12"/>
  <c r="AY326" i="12"/>
  <c r="AU326" i="12"/>
  <c r="AW326" i="12"/>
  <c r="AW50" i="12"/>
  <c r="AU50" i="12"/>
  <c r="AY50" i="12"/>
  <c r="BK153" i="12"/>
  <c r="BO153" i="12"/>
  <c r="BM153" i="12"/>
  <c r="CE372" i="12"/>
  <c r="CA372" i="12"/>
  <c r="CC372" i="12"/>
  <c r="AG219" i="12"/>
  <c r="AE301" i="11"/>
  <c r="AG301" i="11"/>
  <c r="AE327" i="11"/>
  <c r="AG327" i="11"/>
  <c r="AG367" i="11"/>
  <c r="AE367" i="11"/>
  <c r="AW176" i="11"/>
  <c r="AU176" i="11"/>
  <c r="AU234" i="11"/>
  <c r="AW234" i="11"/>
  <c r="AG409" i="11"/>
  <c r="AE409" i="11"/>
  <c r="N424" i="12"/>
  <c r="BK423" i="12"/>
  <c r="AU410" i="11"/>
  <c r="M411" i="11"/>
  <c r="AW410" i="11"/>
  <c r="AG137" i="11"/>
  <c r="AE137" i="11"/>
  <c r="AU436" i="11"/>
  <c r="AW436" i="11"/>
  <c r="BM296" i="11"/>
  <c r="BK296" i="11"/>
  <c r="BM385" i="11"/>
  <c r="BK385" i="11"/>
  <c r="AW231" i="13"/>
  <c r="AU231" i="13"/>
  <c r="AG183" i="13"/>
  <c r="AE183" i="13"/>
  <c r="S299" i="12"/>
  <c r="O299" i="12"/>
  <c r="Q299" i="12"/>
  <c r="Q33" i="12"/>
  <c r="S33" i="12"/>
  <c r="AU349" i="13"/>
  <c r="AW349" i="13"/>
  <c r="BM286" i="11"/>
  <c r="BK286" i="11"/>
  <c r="AU334" i="13"/>
  <c r="AW334" i="13"/>
  <c r="AG322" i="13"/>
  <c r="AE322" i="13"/>
  <c r="S21" i="12"/>
  <c r="Q21" i="12"/>
  <c r="BM360" i="11"/>
  <c r="BK360" i="11"/>
  <c r="BM61" i="11"/>
  <c r="BK61" i="11"/>
  <c r="BM57" i="11"/>
  <c r="BK57" i="11"/>
  <c r="AW220" i="13"/>
  <c r="AU220" i="13"/>
  <c r="AY45" i="12"/>
  <c r="AW45" i="12"/>
  <c r="AU45" i="12"/>
  <c r="AI164" i="12"/>
  <c r="AG164" i="12"/>
  <c r="AE164" i="12"/>
  <c r="AI163" i="12"/>
  <c r="AE163" i="12"/>
  <c r="AW131" i="12"/>
  <c r="AU131" i="12"/>
  <c r="AU368" i="12"/>
  <c r="AY368" i="12"/>
  <c r="AW368" i="12"/>
  <c r="BO136" i="12"/>
  <c r="BK136" i="12"/>
  <c r="AW174" i="12"/>
  <c r="AU174" i="12"/>
  <c r="AY174" i="12"/>
  <c r="AU80" i="12"/>
  <c r="AW80" i="12"/>
  <c r="BK356" i="12"/>
  <c r="BO356" i="12"/>
  <c r="BM356" i="12"/>
  <c r="BO250" i="12"/>
  <c r="BK250" i="12"/>
  <c r="CA320" i="12"/>
  <c r="CE320" i="12"/>
  <c r="CC320" i="12"/>
  <c r="AG233" i="11"/>
  <c r="AE233" i="11"/>
  <c r="AG345" i="11"/>
  <c r="AE345" i="11"/>
  <c r="AE57" i="11"/>
  <c r="AG57" i="11"/>
  <c r="AW244" i="11"/>
  <c r="AU244" i="11"/>
  <c r="AG186" i="11"/>
  <c r="AE186" i="11"/>
  <c r="AW266" i="11"/>
  <c r="AU266" i="11"/>
  <c r="AE310" i="11"/>
  <c r="AG310" i="11"/>
  <c r="AW357" i="11"/>
  <c r="AU357" i="11"/>
  <c r="AG249" i="11"/>
  <c r="AE249" i="11"/>
  <c r="AU126" i="11"/>
  <c r="AW126" i="11"/>
  <c r="AG86" i="11"/>
  <c r="AE86" i="11"/>
  <c r="AU32" i="11"/>
  <c r="AE105" i="11"/>
  <c r="AG105" i="11"/>
  <c r="BM43" i="11"/>
  <c r="BK43" i="11"/>
  <c r="BK189" i="11"/>
  <c r="BM189" i="11"/>
  <c r="BM368" i="11"/>
  <c r="BK368" i="11"/>
  <c r="AW209" i="13"/>
  <c r="AU209" i="13"/>
  <c r="AG392" i="13"/>
  <c r="AE392" i="13"/>
  <c r="Q356" i="12"/>
  <c r="O356" i="12"/>
  <c r="Q40" i="12"/>
  <c r="S40" i="12"/>
  <c r="O40" i="12"/>
  <c r="S363" i="12"/>
  <c r="Q363" i="12"/>
  <c r="O363" i="12"/>
  <c r="S208" i="12"/>
  <c r="O208" i="12"/>
  <c r="AY403" i="12"/>
  <c r="AW403" i="12"/>
  <c r="AU403" i="12"/>
  <c r="AU183" i="13"/>
  <c r="AW183" i="13"/>
  <c r="AE161" i="13"/>
  <c r="AG161" i="13"/>
  <c r="AG258" i="13"/>
  <c r="AE258" i="13"/>
  <c r="S401" i="12"/>
  <c r="Q401" i="12"/>
  <c r="O401" i="12"/>
  <c r="S178" i="12"/>
  <c r="O178" i="12"/>
  <c r="Q178" i="12"/>
  <c r="Q350" i="12"/>
  <c r="S350" i="12"/>
  <c r="O350" i="12"/>
  <c r="S60" i="12"/>
  <c r="O60" i="12"/>
  <c r="Q60" i="12"/>
  <c r="AY347" i="12"/>
  <c r="AW347" i="12"/>
  <c r="AU347" i="12"/>
  <c r="AY189" i="12"/>
  <c r="AU189" i="12"/>
  <c r="AW189" i="12"/>
  <c r="S99" i="12"/>
  <c r="O99" i="12"/>
  <c r="CC319" i="12"/>
  <c r="CA319" i="12"/>
  <c r="CE354" i="12"/>
  <c r="CC354" i="12"/>
  <c r="CA354" i="12"/>
  <c r="AG214" i="11"/>
  <c r="AE214" i="11"/>
  <c r="AG44" i="11"/>
  <c r="AE44" i="11"/>
  <c r="AU59" i="11"/>
  <c r="AW59" i="11"/>
  <c r="AW248" i="11"/>
  <c r="AU248" i="11"/>
  <c r="AG224" i="11"/>
  <c r="AE224" i="11"/>
  <c r="AU280" i="11"/>
  <c r="AW280" i="11"/>
  <c r="AG290" i="11"/>
  <c r="AE290" i="11"/>
  <c r="AG116" i="11"/>
  <c r="AE116" i="11"/>
  <c r="AW301" i="11"/>
  <c r="AU301" i="11"/>
  <c r="AG223" i="11"/>
  <c r="AE223" i="11"/>
  <c r="BK104" i="11"/>
  <c r="BM104" i="11"/>
  <c r="BK302" i="11"/>
  <c r="BM302" i="11"/>
  <c r="BK333" i="11"/>
  <c r="BM333" i="11"/>
  <c r="AW198" i="13"/>
  <c r="AU198" i="13"/>
  <c r="AE263" i="13"/>
  <c r="AG263" i="13"/>
  <c r="S433" i="12"/>
  <c r="O433" i="12"/>
  <c r="Q433" i="12"/>
  <c r="Q238" i="12"/>
  <c r="O238" i="12"/>
  <c r="Q47" i="12"/>
  <c r="O47" i="12"/>
  <c r="BM436" i="12"/>
  <c r="BK436" i="12"/>
  <c r="BO436" i="12"/>
  <c r="AU298" i="13"/>
  <c r="AW298" i="13"/>
  <c r="AU207" i="13"/>
  <c r="AW207" i="13"/>
  <c r="AW154" i="13"/>
  <c r="AU154" i="13"/>
  <c r="BO333" i="12"/>
  <c r="BK333" i="12"/>
  <c r="BO316" i="12"/>
  <c r="BK316" i="12"/>
  <c r="AW215" i="13"/>
  <c r="BM78" i="11"/>
  <c r="BK78" i="11"/>
  <c r="AW273" i="13"/>
  <c r="AU273" i="13"/>
  <c r="AU17" i="12"/>
  <c r="AW17" i="12"/>
  <c r="AY17" i="12"/>
  <c r="AG249" i="12"/>
  <c r="AE249" i="12"/>
  <c r="AI249" i="12"/>
  <c r="AY332" i="12"/>
  <c r="AW332" i="12"/>
  <c r="AU332" i="12"/>
  <c r="AW126" i="12"/>
  <c r="AU126" i="12"/>
  <c r="BK31" i="12"/>
  <c r="BO31" i="12"/>
  <c r="BM31" i="12"/>
  <c r="AW83" i="12"/>
  <c r="AU83" i="12"/>
  <c r="AY83" i="12"/>
  <c r="AE73" i="11"/>
  <c r="AG73" i="11"/>
  <c r="AE287" i="11"/>
  <c r="AG287" i="11"/>
  <c r="AW347" i="11"/>
  <c r="AU347" i="11"/>
  <c r="AW303" i="11"/>
  <c r="AU303" i="11"/>
  <c r="AW389" i="11"/>
  <c r="AU389" i="11"/>
  <c r="AW233" i="11"/>
  <c r="AU233" i="11"/>
  <c r="AE202" i="11"/>
  <c r="AG202" i="11"/>
  <c r="BK236" i="11"/>
  <c r="BM236" i="11"/>
  <c r="BM123" i="11"/>
  <c r="BK123" i="11"/>
  <c r="BM214" i="11"/>
  <c r="BK214" i="11"/>
  <c r="BK346" i="11"/>
  <c r="BM346" i="11"/>
  <c r="BM126" i="11"/>
  <c r="BK126" i="11"/>
  <c r="AW229" i="13"/>
  <c r="AU229" i="13"/>
  <c r="AU68" i="13"/>
  <c r="AW68" i="13"/>
  <c r="AG403" i="13"/>
  <c r="AE403" i="13"/>
  <c r="AG197" i="13"/>
  <c r="AE197" i="13"/>
  <c r="AG28" i="13"/>
  <c r="AE28" i="13"/>
  <c r="AE181" i="13"/>
  <c r="AG181" i="13"/>
  <c r="S67" i="12"/>
  <c r="O67" i="12"/>
  <c r="Q67" i="12"/>
  <c r="BO406" i="12"/>
  <c r="BM406" i="12"/>
  <c r="BK406" i="12"/>
  <c r="AW437" i="13"/>
  <c r="AU437" i="13"/>
  <c r="AE121" i="13"/>
  <c r="AG121" i="13"/>
  <c r="O105" i="12"/>
  <c r="Q105" i="12"/>
  <c r="S105" i="12"/>
  <c r="S432" i="12"/>
  <c r="Q432" i="12"/>
  <c r="O432" i="12"/>
  <c r="S136" i="12"/>
  <c r="Q136" i="12"/>
  <c r="O136" i="12"/>
  <c r="Q130" i="12"/>
  <c r="S130" i="12"/>
  <c r="O130" i="12"/>
  <c r="BO305" i="12"/>
  <c r="BM305" i="12"/>
  <c r="BK305" i="12"/>
  <c r="AW420" i="12"/>
  <c r="AU420" i="12"/>
  <c r="AY420" i="12"/>
  <c r="AU18" i="12"/>
  <c r="AW18" i="12"/>
  <c r="AY18" i="12"/>
  <c r="AY86" i="12"/>
  <c r="AW86" i="12"/>
  <c r="AU86" i="12"/>
  <c r="BO148" i="12"/>
  <c r="BK148" i="12"/>
  <c r="BM148" i="12"/>
  <c r="BK26" i="12"/>
  <c r="BO26" i="12"/>
  <c r="BO286" i="12"/>
  <c r="BM286" i="12"/>
  <c r="BK286" i="12"/>
  <c r="BO361" i="12"/>
  <c r="BM361" i="12"/>
  <c r="BK361" i="12"/>
  <c r="CE150" i="12"/>
  <c r="CA150" i="12"/>
  <c r="CC150" i="12"/>
  <c r="AY379" i="12"/>
  <c r="AU379" i="12"/>
  <c r="AW379" i="12"/>
  <c r="S113" i="12"/>
  <c r="O113" i="12"/>
  <c r="CC404" i="12"/>
  <c r="CE404" i="12"/>
  <c r="CA404" i="12"/>
  <c r="CA316" i="12"/>
  <c r="CC316" i="12"/>
  <c r="CE316" i="12"/>
  <c r="AY184" i="12"/>
  <c r="AU184" i="12"/>
  <c r="AW184" i="12"/>
  <c r="AG346" i="11"/>
  <c r="AE346" i="11"/>
  <c r="AE293" i="11"/>
  <c r="AG293" i="11"/>
  <c r="AE322" i="11"/>
  <c r="AG322" i="11"/>
  <c r="AG325" i="11"/>
  <c r="AE325" i="11"/>
  <c r="AW39" i="11"/>
  <c r="AU39" i="11"/>
  <c r="AW252" i="11"/>
  <c r="AU252" i="11"/>
  <c r="AW338" i="11"/>
  <c r="AU338" i="11"/>
  <c r="AE51" i="11"/>
  <c r="AG51" i="11"/>
  <c r="AW313" i="11"/>
  <c r="AU313" i="11"/>
  <c r="BM86" i="11"/>
  <c r="BK86" i="11"/>
  <c r="BM155" i="11"/>
  <c r="BK155" i="11"/>
  <c r="BM106" i="11"/>
  <c r="BK106" i="11"/>
  <c r="BK226" i="11"/>
  <c r="BM226" i="11"/>
  <c r="BK380" i="11"/>
  <c r="BM380" i="11"/>
  <c r="BM148" i="11"/>
  <c r="BK148" i="11"/>
  <c r="S402" i="12"/>
  <c r="Q402" i="12"/>
  <c r="O402" i="12"/>
  <c r="S49" i="12"/>
  <c r="O49" i="12"/>
  <c r="BO34" i="12"/>
  <c r="BM34" i="12"/>
  <c r="AW353" i="13"/>
  <c r="AU353" i="13"/>
  <c r="AW356" i="13"/>
  <c r="AU356" i="13"/>
  <c r="AW57" i="13"/>
  <c r="AU57" i="13"/>
  <c r="AE112" i="13"/>
  <c r="AG112" i="13"/>
  <c r="AG237" i="13"/>
  <c r="AE237" i="13"/>
  <c r="AG25" i="13"/>
  <c r="AE25" i="13"/>
  <c r="BO306" i="12"/>
  <c r="BM306" i="12"/>
  <c r="BK306" i="12"/>
  <c r="AW295" i="13"/>
  <c r="AU295" i="13"/>
  <c r="AU114" i="13"/>
  <c r="AW114" i="13"/>
  <c r="AE63" i="13"/>
  <c r="AG63" i="13"/>
  <c r="AY179" i="12"/>
  <c r="AU179" i="12"/>
  <c r="AW179" i="12"/>
  <c r="BM339" i="12"/>
  <c r="BK339" i="12"/>
  <c r="AE99" i="12"/>
  <c r="AI99" i="12"/>
  <c r="AG99" i="12"/>
  <c r="AU355" i="12"/>
  <c r="AY355" i="12"/>
  <c r="AY93" i="12"/>
  <c r="AU93" i="12"/>
  <c r="AW93" i="12"/>
  <c r="BO104" i="12"/>
  <c r="BK104" i="12"/>
  <c r="S297" i="12"/>
  <c r="Q297" i="12"/>
  <c r="O297" i="12"/>
  <c r="AG42" i="12"/>
  <c r="AE42" i="12"/>
  <c r="AI42" i="12"/>
  <c r="AG226" i="12"/>
  <c r="AI226" i="12"/>
  <c r="AE226" i="12"/>
  <c r="CA49" i="12"/>
  <c r="CC49" i="12"/>
  <c r="AG299" i="12"/>
  <c r="AE299" i="12"/>
  <c r="AG400" i="12"/>
  <c r="AI400" i="12"/>
  <c r="AE400" i="12"/>
  <c r="AI181" i="12"/>
  <c r="AE181" i="12"/>
  <c r="AG181" i="12"/>
  <c r="AI371" i="12"/>
  <c r="AG371" i="12"/>
  <c r="Q38" i="12"/>
  <c r="O38" i="12"/>
  <c r="CE268" i="12"/>
  <c r="CA268" i="12"/>
  <c r="CC268" i="12"/>
  <c r="O26" i="11"/>
  <c r="Q26" i="11"/>
  <c r="O312" i="11"/>
  <c r="S312" i="11"/>
  <c r="Q312" i="11"/>
  <c r="S181" i="13"/>
  <c r="O181" i="13"/>
  <c r="Q181" i="13"/>
  <c r="S10" i="13"/>
  <c r="Q10" i="13"/>
  <c r="M424" i="11"/>
  <c r="S423" i="11"/>
  <c r="O423" i="11"/>
  <c r="O424" i="11" s="1"/>
  <c r="Q423" i="11"/>
  <c r="Q424" i="11" s="1"/>
  <c r="AE430" i="10"/>
  <c r="S235" i="11"/>
  <c r="O235" i="11"/>
  <c r="Q235" i="11"/>
  <c r="AU242" i="10"/>
  <c r="AW242" i="10"/>
  <c r="Q172" i="13"/>
  <c r="O172" i="13"/>
  <c r="S367" i="13"/>
  <c r="O367" i="13"/>
  <c r="Q367" i="13"/>
  <c r="S185" i="13"/>
  <c r="O185" i="13"/>
  <c r="Q185" i="13"/>
  <c r="AU140" i="10"/>
  <c r="AW140" i="10"/>
  <c r="AG201" i="10"/>
  <c r="AE201" i="10"/>
  <c r="AU361" i="10"/>
  <c r="AW361" i="10"/>
  <c r="BK193" i="10"/>
  <c r="BM193" i="10"/>
  <c r="BK124" i="10"/>
  <c r="BM124" i="10"/>
  <c r="AU217" i="10"/>
  <c r="AW217" i="10"/>
  <c r="BK219" i="10"/>
  <c r="BM219" i="10"/>
  <c r="AU275" i="10"/>
  <c r="AW275" i="10"/>
  <c r="BM26" i="10"/>
  <c r="BK26" i="10"/>
  <c r="BO341" i="12"/>
  <c r="BM341" i="12"/>
  <c r="BK341" i="12"/>
  <c r="AW190" i="12"/>
  <c r="AU190" i="12"/>
  <c r="S440" i="12"/>
  <c r="Q440" i="12"/>
  <c r="O440" i="12"/>
  <c r="AY181" i="12"/>
  <c r="AW181" i="12"/>
  <c r="AU181" i="12"/>
  <c r="AE83" i="12"/>
  <c r="AI83" i="12"/>
  <c r="AW283" i="12"/>
  <c r="AU283" i="12"/>
  <c r="S206" i="12"/>
  <c r="O206" i="12"/>
  <c r="Q206" i="12"/>
  <c r="CC47" i="12"/>
  <c r="CA47" i="12"/>
  <c r="CE352" i="12"/>
  <c r="CC352" i="12"/>
  <c r="CA352" i="12"/>
  <c r="Q309" i="12"/>
  <c r="O309" i="12"/>
  <c r="AG240" i="12"/>
  <c r="AE240" i="12"/>
  <c r="AI125" i="12"/>
  <c r="AG125" i="12"/>
  <c r="AE125" i="12"/>
  <c r="CC317" i="12"/>
  <c r="CA317" i="12"/>
  <c r="BM239" i="12"/>
  <c r="BO239" i="12"/>
  <c r="BK239" i="12"/>
  <c r="CC301" i="12"/>
  <c r="CE301" i="12"/>
  <c r="S150" i="11"/>
  <c r="Q150" i="11"/>
  <c r="O150" i="11"/>
  <c r="S135" i="11"/>
  <c r="O135" i="11"/>
  <c r="Q135" i="11"/>
  <c r="S13" i="13"/>
  <c r="Q13" i="13"/>
  <c r="O95" i="11"/>
  <c r="S95" i="11"/>
  <c r="Q95" i="11"/>
  <c r="O108" i="13"/>
  <c r="S108" i="13"/>
  <c r="S326" i="13"/>
  <c r="O326" i="13"/>
  <c r="Q326" i="13"/>
  <c r="S149" i="13"/>
  <c r="Q149" i="13"/>
  <c r="O149" i="13"/>
  <c r="S143" i="13"/>
  <c r="O143" i="13"/>
  <c r="Q143" i="13"/>
  <c r="S398" i="13"/>
  <c r="Q398" i="13"/>
  <c r="Q336" i="13"/>
  <c r="O336" i="13"/>
  <c r="S336" i="13"/>
  <c r="S439" i="13"/>
  <c r="O439" i="13"/>
  <c r="Q439" i="13"/>
  <c r="S313" i="13"/>
  <c r="Q313" i="13"/>
  <c r="AW404" i="10"/>
  <c r="AU404" i="10"/>
  <c r="BK295" i="10"/>
  <c r="BM295" i="10"/>
  <c r="AW54" i="10"/>
  <c r="AU54" i="10"/>
  <c r="AG334" i="10"/>
  <c r="AE334" i="10"/>
  <c r="AG227" i="10"/>
  <c r="AE227" i="10"/>
  <c r="BM142" i="10"/>
  <c r="BK142" i="10"/>
  <c r="AW387" i="13"/>
  <c r="AU387" i="13"/>
  <c r="BK367" i="12"/>
  <c r="BO367" i="12"/>
  <c r="BM367" i="12"/>
  <c r="CC407" i="12"/>
  <c r="CA407" i="12"/>
  <c r="CE407" i="12"/>
  <c r="AI319" i="12"/>
  <c r="AG319" i="12"/>
  <c r="AE319" i="12"/>
  <c r="BO434" i="12"/>
  <c r="BM434" i="12"/>
  <c r="Q250" i="12"/>
  <c r="S250" i="12"/>
  <c r="O250" i="12"/>
  <c r="AY226" i="12"/>
  <c r="AW226" i="12"/>
  <c r="AY234" i="12"/>
  <c r="AW234" i="12"/>
  <c r="AG94" i="12"/>
  <c r="AI94" i="12"/>
  <c r="AY369" i="12"/>
  <c r="AW369" i="12"/>
  <c r="AU369" i="12"/>
  <c r="BM113" i="12"/>
  <c r="BO113" i="12"/>
  <c r="BK113" i="12"/>
  <c r="AW273" i="12"/>
  <c r="AU273" i="12"/>
  <c r="AY273" i="12"/>
  <c r="AY127" i="12"/>
  <c r="AU127" i="12"/>
  <c r="AW127" i="12"/>
  <c r="BM24" i="12"/>
  <c r="BO24" i="12"/>
  <c r="BK24" i="12"/>
  <c r="AI397" i="12"/>
  <c r="AG397" i="12"/>
  <c r="AE397" i="12"/>
  <c r="O137" i="11"/>
  <c r="Q137" i="11"/>
  <c r="S137" i="11"/>
  <c r="Q101" i="11"/>
  <c r="S101" i="11"/>
  <c r="O101" i="11"/>
  <c r="Q373" i="11"/>
  <c r="S373" i="11"/>
  <c r="O373" i="11"/>
  <c r="Q431" i="11"/>
  <c r="O431" i="11"/>
  <c r="S431" i="11"/>
  <c r="S340" i="11"/>
  <c r="Q340" i="11"/>
  <c r="O340" i="11"/>
  <c r="S437" i="13"/>
  <c r="O437" i="13"/>
  <c r="Q437" i="13"/>
  <c r="S210" i="13"/>
  <c r="O210" i="13"/>
  <c r="Q210" i="13"/>
  <c r="S405" i="11"/>
  <c r="Q405" i="11"/>
  <c r="O405" i="11"/>
  <c r="S371" i="13"/>
  <c r="O371" i="13"/>
  <c r="Q371" i="13"/>
  <c r="S63" i="13"/>
  <c r="Q63" i="13"/>
  <c r="O63" i="13"/>
  <c r="S128" i="13"/>
  <c r="O128" i="13"/>
  <c r="Q128" i="13"/>
  <c r="S30" i="13"/>
  <c r="Q30" i="13"/>
  <c r="O30" i="13"/>
  <c r="S361" i="13"/>
  <c r="O361" i="13"/>
  <c r="Q361" i="13"/>
  <c r="AG435" i="10"/>
  <c r="AE435" i="10"/>
  <c r="AW269" i="10"/>
  <c r="AU269" i="10"/>
  <c r="BM87" i="10"/>
  <c r="BK87" i="10"/>
  <c r="AE238" i="10"/>
  <c r="AG238" i="10"/>
  <c r="AE330" i="10"/>
  <c r="AG330" i="10"/>
  <c r="BK137" i="10"/>
  <c r="BM137" i="10"/>
  <c r="AU220" i="10"/>
  <c r="AW220" i="10"/>
  <c r="BM105" i="11"/>
  <c r="BK105" i="11"/>
  <c r="BM35" i="12"/>
  <c r="BO35" i="12"/>
  <c r="AU316" i="12"/>
  <c r="AW316" i="12"/>
  <c r="AW432" i="12"/>
  <c r="AU432" i="12"/>
  <c r="CE180" i="12"/>
  <c r="CC180" i="12"/>
  <c r="CA180" i="12"/>
  <c r="AI243" i="12"/>
  <c r="AE243" i="12"/>
  <c r="AG243" i="12"/>
  <c r="BO51" i="12"/>
  <c r="BM51" i="12"/>
  <c r="BM68" i="12"/>
  <c r="BO68" i="12"/>
  <c r="AY62" i="12"/>
  <c r="AU62" i="12"/>
  <c r="BK280" i="12"/>
  <c r="BO280" i="12"/>
  <c r="BM280" i="12"/>
  <c r="CA44" i="12"/>
  <c r="CE44" i="12"/>
  <c r="AY319" i="12"/>
  <c r="AW319" i="12"/>
  <c r="AU319" i="12"/>
  <c r="CE92" i="12"/>
  <c r="CA92" i="12"/>
  <c r="Q74" i="11"/>
  <c r="S74" i="11"/>
  <c r="O74" i="11"/>
  <c r="Q275" i="11"/>
  <c r="O275" i="11"/>
  <c r="S275" i="11"/>
  <c r="S121" i="11"/>
  <c r="O121" i="11"/>
  <c r="Q121" i="11"/>
  <c r="S11" i="11"/>
  <c r="Q11" i="11"/>
  <c r="S396" i="13"/>
  <c r="O396" i="13"/>
  <c r="S107" i="13"/>
  <c r="O107" i="13"/>
  <c r="Q107" i="13"/>
  <c r="S379" i="11"/>
  <c r="O379" i="11"/>
  <c r="Q438" i="11"/>
  <c r="O438" i="11"/>
  <c r="Q225" i="11"/>
  <c r="S225" i="11"/>
  <c r="O225" i="11"/>
  <c r="Q62" i="11"/>
  <c r="S62" i="11"/>
  <c r="S330" i="13"/>
  <c r="Q330" i="13"/>
  <c r="O330" i="13"/>
  <c r="O240" i="13"/>
  <c r="Q240" i="13"/>
  <c r="S286" i="13"/>
  <c r="Q286" i="13"/>
  <c r="O286" i="13"/>
  <c r="BK340" i="10"/>
  <c r="BM340" i="10"/>
  <c r="BK345" i="10"/>
  <c r="BM345" i="10"/>
  <c r="BM384" i="10"/>
  <c r="BK384" i="10"/>
  <c r="AW244" i="10"/>
  <c r="AU244" i="10"/>
  <c r="AW277" i="10"/>
  <c r="AU277" i="10"/>
  <c r="BK40" i="10"/>
  <c r="BM40" i="10"/>
  <c r="AU77" i="10"/>
  <c r="AW77" i="10"/>
  <c r="CA57" i="12"/>
  <c r="CE57" i="12"/>
  <c r="BM128" i="12"/>
  <c r="BK128" i="12"/>
  <c r="BO128" i="12"/>
  <c r="CC441" i="12"/>
  <c r="CE441" i="12"/>
  <c r="CA441" i="12"/>
  <c r="AW272" i="12"/>
  <c r="AY272" i="12"/>
  <c r="AU272" i="12"/>
  <c r="CC281" i="12"/>
  <c r="CA281" i="12"/>
  <c r="AI71" i="12"/>
  <c r="AG71" i="12"/>
  <c r="AE71" i="12"/>
  <c r="S396" i="12"/>
  <c r="O396" i="12"/>
  <c r="AI156" i="12"/>
  <c r="AE156" i="12"/>
  <c r="AE313" i="12"/>
  <c r="AG313" i="12"/>
  <c r="AI313" i="12"/>
  <c r="AI206" i="12"/>
  <c r="AG206" i="12"/>
  <c r="AE206" i="12"/>
  <c r="AG78" i="12"/>
  <c r="AE78" i="12"/>
  <c r="AI78" i="12"/>
  <c r="AE192" i="12"/>
  <c r="AG192" i="12"/>
  <c r="AI192" i="12"/>
  <c r="CE36" i="12"/>
  <c r="CC36" i="12"/>
  <c r="CA36" i="12"/>
  <c r="Q93" i="11"/>
  <c r="O93" i="11"/>
  <c r="Q308" i="11"/>
  <c r="O308" i="11"/>
  <c r="Q243" i="11"/>
  <c r="O243" i="11"/>
  <c r="S243" i="11"/>
  <c r="S388" i="11"/>
  <c r="Q388" i="11"/>
  <c r="O388" i="11"/>
  <c r="S248" i="13"/>
  <c r="Q248" i="13"/>
  <c r="O248" i="13"/>
  <c r="S253" i="13"/>
  <c r="O253" i="13"/>
  <c r="S387" i="11"/>
  <c r="Q387" i="11"/>
  <c r="O37" i="13"/>
  <c r="Q37" i="13"/>
  <c r="S419" i="13"/>
  <c r="Q419" i="13"/>
  <c r="S142" i="13"/>
  <c r="O142" i="13"/>
  <c r="S59" i="13"/>
  <c r="Q59" i="13"/>
  <c r="S374" i="13"/>
  <c r="Q374" i="13"/>
  <c r="O374" i="13"/>
  <c r="AE185" i="10"/>
  <c r="AG185" i="10"/>
  <c r="AW53" i="10"/>
  <c r="AU53" i="10"/>
  <c r="AU41" i="10"/>
  <c r="AW41" i="10"/>
  <c r="AU169" i="10"/>
  <c r="AG359" i="10"/>
  <c r="CC337" i="12"/>
  <c r="CE337" i="12"/>
  <c r="CA337" i="12"/>
  <c r="CC388" i="12"/>
  <c r="CA388" i="12"/>
  <c r="CE388" i="12"/>
  <c r="AY225" i="12"/>
  <c r="AW225" i="12"/>
  <c r="AU225" i="12"/>
  <c r="AI269" i="12"/>
  <c r="AE269" i="12"/>
  <c r="AG269" i="12"/>
  <c r="AW433" i="12"/>
  <c r="AY433" i="12"/>
  <c r="AU433" i="12"/>
  <c r="S114" i="12"/>
  <c r="Q114" i="12"/>
  <c r="O114" i="12"/>
  <c r="AI32" i="12"/>
  <c r="AG32" i="12"/>
  <c r="AE32" i="12"/>
  <c r="Q370" i="12"/>
  <c r="O370" i="12"/>
  <c r="S370" i="12"/>
  <c r="AI274" i="12"/>
  <c r="AE274" i="12"/>
  <c r="AG274" i="12"/>
  <c r="AI15" i="12"/>
  <c r="AG15" i="12"/>
  <c r="AE15" i="12"/>
  <c r="CE428" i="12"/>
  <c r="CC428" i="12"/>
  <c r="CA428" i="12"/>
  <c r="AE196" i="12"/>
  <c r="AG196" i="12"/>
  <c r="AI196" i="12"/>
  <c r="BO373" i="12"/>
  <c r="BM373" i="12"/>
  <c r="BK373" i="12"/>
  <c r="CE24" i="12"/>
  <c r="CA24" i="12"/>
  <c r="CE40" i="12"/>
  <c r="CC40" i="12"/>
  <c r="CA40" i="12"/>
  <c r="Q332" i="11"/>
  <c r="O332" i="11"/>
  <c r="S304" i="11"/>
  <c r="O304" i="11"/>
  <c r="S57" i="13"/>
  <c r="Q57" i="13"/>
  <c r="O57" i="13"/>
  <c r="O70" i="13"/>
  <c r="S70" i="13"/>
  <c r="Q70" i="13"/>
  <c r="S127" i="13"/>
  <c r="O127" i="13"/>
  <c r="S239" i="13"/>
  <c r="O239" i="13"/>
  <c r="S339" i="13"/>
  <c r="Q339" i="13"/>
  <c r="O339" i="13"/>
  <c r="S397" i="13"/>
  <c r="Q397" i="13"/>
  <c r="S400" i="13"/>
  <c r="O400" i="13"/>
  <c r="Q400" i="13"/>
  <c r="O283" i="13"/>
  <c r="Q283" i="13"/>
  <c r="S283" i="13"/>
  <c r="S235" i="13"/>
  <c r="Q235" i="13"/>
  <c r="O235" i="13"/>
  <c r="AW316" i="10"/>
  <c r="AW121" i="10"/>
  <c r="AU121" i="10"/>
  <c r="BM314" i="10"/>
  <c r="BK314" i="10"/>
  <c r="AU226" i="10"/>
  <c r="AW226" i="10"/>
  <c r="AG161" i="10"/>
  <c r="AE161" i="10"/>
  <c r="AE215" i="13"/>
  <c r="AG215" i="13"/>
  <c r="AI101" i="12"/>
  <c r="AG101" i="12"/>
  <c r="O200" i="12"/>
  <c r="S200" i="12"/>
  <c r="Q200" i="12"/>
  <c r="S185" i="12"/>
  <c r="Q185" i="12"/>
  <c r="O185" i="12"/>
  <c r="AI123" i="12"/>
  <c r="AE123" i="12"/>
  <c r="AG123" i="12"/>
  <c r="AY94" i="12"/>
  <c r="AU94" i="12"/>
  <c r="AY321" i="12"/>
  <c r="AW321" i="12"/>
  <c r="AU321" i="12"/>
  <c r="AG332" i="12"/>
  <c r="AE332" i="12"/>
  <c r="BK54" i="12"/>
  <c r="BO54" i="12"/>
  <c r="BK198" i="12"/>
  <c r="BO198" i="12"/>
  <c r="AY313" i="12"/>
  <c r="AW313" i="12"/>
  <c r="AU313" i="12"/>
  <c r="BK96" i="12"/>
  <c r="AG266" i="13"/>
  <c r="AE266" i="13"/>
  <c r="CE212" i="12"/>
  <c r="CC212" i="12"/>
  <c r="CA212" i="12"/>
  <c r="Q32" i="11"/>
  <c r="S32" i="11"/>
  <c r="O32" i="11"/>
  <c r="S50" i="11"/>
  <c r="O50" i="11"/>
  <c r="S397" i="11"/>
  <c r="O397" i="11"/>
  <c r="O54" i="11"/>
  <c r="S54" i="11"/>
  <c r="Q54" i="11"/>
  <c r="S321" i="11"/>
  <c r="Q321" i="11"/>
  <c r="O321" i="11"/>
  <c r="S173" i="11"/>
  <c r="O173" i="11"/>
  <c r="Q173" i="11"/>
  <c r="S61" i="13"/>
  <c r="O61" i="13"/>
  <c r="Q61" i="13"/>
  <c r="S181" i="11"/>
  <c r="Q181" i="11"/>
  <c r="O56" i="13"/>
  <c r="Q56" i="13"/>
  <c r="O252" i="11"/>
  <c r="S252" i="11"/>
  <c r="S184" i="13"/>
  <c r="O184" i="13"/>
  <c r="O331" i="13"/>
  <c r="Q331" i="13"/>
  <c r="S383" i="13"/>
  <c r="O383" i="13"/>
  <c r="Q383" i="13"/>
  <c r="S44" i="13"/>
  <c r="Q44" i="13"/>
  <c r="O44" i="13"/>
  <c r="BM298" i="10"/>
  <c r="BK298" i="10"/>
  <c r="AG317" i="10"/>
  <c r="AE317" i="10"/>
  <c r="AW441" i="10"/>
  <c r="AU441" i="10"/>
  <c r="BM196" i="10"/>
  <c r="BK196" i="10"/>
  <c r="AE120" i="10"/>
  <c r="BK186" i="10"/>
  <c r="BM186" i="10"/>
  <c r="AU323" i="10"/>
  <c r="AW323" i="10"/>
  <c r="AG326" i="10"/>
  <c r="AE326" i="10"/>
  <c r="CE45" i="12"/>
  <c r="CA45" i="12"/>
  <c r="CC45" i="12"/>
  <c r="CC214" i="12"/>
  <c r="CE214" i="12"/>
  <c r="CA214" i="12"/>
  <c r="BO221" i="12"/>
  <c r="BK221" i="12"/>
  <c r="CE331" i="12"/>
  <c r="CA331" i="12"/>
  <c r="CC331" i="12"/>
  <c r="CC112" i="12"/>
  <c r="CE112" i="12"/>
  <c r="CA112" i="12"/>
  <c r="AG423" i="12"/>
  <c r="AE423" i="12"/>
  <c r="BO134" i="12"/>
  <c r="BM134" i="12"/>
  <c r="BK134" i="12"/>
  <c r="BM382" i="12"/>
  <c r="BK382" i="12"/>
  <c r="BO382" i="12"/>
  <c r="CE259" i="12"/>
  <c r="CA259" i="12"/>
  <c r="BO368" i="12"/>
  <c r="BM368" i="12"/>
  <c r="BK368" i="12"/>
  <c r="CA148" i="12"/>
  <c r="CC148" i="12"/>
  <c r="CE23" i="12"/>
  <c r="CA23" i="12"/>
  <c r="CC23" i="12"/>
  <c r="BO228" i="12"/>
  <c r="BM228" i="12"/>
  <c r="BK228" i="12"/>
  <c r="S17" i="12"/>
  <c r="Q17" i="12"/>
  <c r="CE228" i="12"/>
  <c r="CA228" i="12"/>
  <c r="CC228" i="12"/>
  <c r="Q39" i="11"/>
  <c r="S39" i="11"/>
  <c r="O39" i="11"/>
  <c r="S161" i="11"/>
  <c r="Q161" i="11"/>
  <c r="O161" i="11"/>
  <c r="S241" i="11"/>
  <c r="Q241" i="11"/>
  <c r="O241" i="11"/>
  <c r="Q43" i="13"/>
  <c r="O43" i="13"/>
  <c r="S101" i="13"/>
  <c r="Q101" i="13"/>
  <c r="O101" i="13"/>
  <c r="S291" i="13"/>
  <c r="O291" i="13"/>
  <c r="Q291" i="13"/>
  <c r="S258" i="11"/>
  <c r="Q258" i="11"/>
  <c r="O258" i="11"/>
  <c r="S279" i="11"/>
  <c r="Q279" i="11"/>
  <c r="S289" i="13"/>
  <c r="O289" i="13"/>
  <c r="Q289" i="13"/>
  <c r="O344" i="11"/>
  <c r="Q344" i="11"/>
  <c r="O277" i="13"/>
  <c r="S277" i="13"/>
  <c r="Q277" i="13"/>
  <c r="S232" i="13"/>
  <c r="Q232" i="13"/>
  <c r="O232" i="13"/>
  <c r="AW251" i="10"/>
  <c r="AU251" i="10"/>
  <c r="BK120" i="10"/>
  <c r="BM120" i="10"/>
  <c r="AG214" i="10"/>
  <c r="AE214" i="10"/>
  <c r="AW347" i="10"/>
  <c r="AU347" i="10"/>
  <c r="AE402" i="10"/>
  <c r="AG402" i="10"/>
  <c r="AW259" i="10"/>
  <c r="AU259" i="10"/>
  <c r="BM226" i="10"/>
  <c r="BK226" i="10"/>
  <c r="BM366" i="10"/>
  <c r="AG294" i="10"/>
  <c r="AU104" i="10"/>
  <c r="AE240" i="10"/>
  <c r="AG306" i="10"/>
  <c r="BM139" i="10"/>
  <c r="S56" i="13"/>
  <c r="S344" i="11"/>
  <c r="AG156" i="12"/>
  <c r="Q224" i="13"/>
  <c r="CE47" i="12"/>
  <c r="AW308" i="10"/>
  <c r="S309" i="12"/>
  <c r="O419" i="13"/>
  <c r="S240" i="13"/>
  <c r="Q252" i="11"/>
  <c r="O224" i="13"/>
  <c r="Q108" i="13"/>
  <c r="AU226" i="12"/>
  <c r="AG371" i="10"/>
  <c r="AG120" i="10"/>
  <c r="AW171" i="10"/>
  <c r="BK368" i="10"/>
  <c r="AE181" i="10"/>
  <c r="AW34" i="10"/>
  <c r="AE68" i="10"/>
  <c r="AG228" i="10"/>
  <c r="AU27" i="10"/>
  <c r="AE364" i="10"/>
  <c r="AG430" i="10"/>
  <c r="O17" i="12"/>
  <c r="Q239" i="13"/>
  <c r="Q253" i="13"/>
  <c r="AW285" i="10"/>
  <c r="AG246" i="10"/>
  <c r="AG296" i="10"/>
  <c r="O313" i="13"/>
  <c r="BM54" i="12"/>
  <c r="Q142" i="13"/>
  <c r="BM168" i="10"/>
  <c r="AU119" i="10"/>
  <c r="AU152" i="10"/>
  <c r="AW170" i="10"/>
  <c r="AE94" i="12"/>
  <c r="CC340" i="12"/>
  <c r="O398" i="13"/>
  <c r="AG38" i="10"/>
  <c r="BK159" i="10"/>
  <c r="BM19" i="10"/>
  <c r="BK234" i="10"/>
  <c r="AG283" i="10"/>
  <c r="BK389" i="10"/>
  <c r="AG252" i="10"/>
  <c r="AU274" i="10"/>
  <c r="BK434" i="12"/>
  <c r="Q50" i="11"/>
  <c r="CC400" i="12"/>
  <c r="O196" i="13"/>
  <c r="Q184" i="13"/>
  <c r="CE203" i="12"/>
  <c r="S438" i="11"/>
  <c r="BM168" i="12"/>
  <c r="AW371" i="10"/>
  <c r="AG133" i="10"/>
  <c r="AE235" i="10"/>
  <c r="AE234" i="10"/>
  <c r="AE422" i="10"/>
  <c r="CC44" i="12"/>
  <c r="Q397" i="11"/>
  <c r="AW200" i="10"/>
  <c r="BM209" i="10"/>
  <c r="AW420" i="10"/>
  <c r="AW47" i="10"/>
  <c r="AW272" i="10"/>
  <c r="AU151" i="10"/>
  <c r="AG368" i="10"/>
  <c r="AW178" i="10"/>
  <c r="AW50" i="10"/>
  <c r="CA301" i="12"/>
  <c r="S130" i="11"/>
  <c r="O62" i="11"/>
  <c r="O224" i="12"/>
  <c r="O181" i="11"/>
  <c r="Q196" i="13"/>
  <c r="O387" i="11"/>
  <c r="O397" i="13"/>
  <c r="AG165" i="10"/>
  <c r="AU400" i="10"/>
  <c r="BM231" i="10"/>
  <c r="AE359" i="10"/>
  <c r="BM185" i="10"/>
  <c r="AW210" i="10"/>
  <c r="AG366" i="10"/>
  <c r="BM276" i="10"/>
  <c r="AW169" i="10"/>
  <c r="AU316" i="10"/>
  <c r="BM259" i="10"/>
  <c r="AG101" i="10"/>
  <c r="AU164" i="10"/>
  <c r="BK286" i="10"/>
  <c r="BK277" i="10"/>
  <c r="BM374" i="10"/>
  <c r="Q127" i="13"/>
  <c r="O432" i="11"/>
  <c r="AY316" i="12"/>
  <c r="CC237" i="12"/>
  <c r="Q396" i="13"/>
  <c r="AW62" i="12"/>
  <c r="AU90" i="13"/>
  <c r="AU111" i="12"/>
  <c r="BK89" i="12"/>
  <c r="AW122" i="11"/>
  <c r="CA109" i="12"/>
  <c r="AU102" i="12"/>
  <c r="AE166" i="13"/>
  <c r="AM102" i="11"/>
  <c r="BS165" i="12"/>
  <c r="G257" i="13"/>
  <c r="G88" i="13"/>
  <c r="W109" i="10"/>
  <c r="BC122" i="12"/>
  <c r="G256" i="12"/>
  <c r="G102" i="13"/>
  <c r="AA222" i="12"/>
  <c r="AQ255" i="12"/>
  <c r="AO109" i="11"/>
  <c r="AO89" i="13"/>
  <c r="AU256" i="11"/>
  <c r="O90" i="11"/>
  <c r="CA255" i="12"/>
  <c r="AE69" i="10"/>
  <c r="AU69" i="10"/>
  <c r="BK90" i="12"/>
  <c r="BK222" i="11"/>
  <c r="AE166" i="11"/>
  <c r="O255" i="13"/>
  <c r="AI69" i="10"/>
  <c r="S102" i="12"/>
  <c r="AG69" i="13"/>
  <c r="AE222" i="11"/>
  <c r="AE69" i="13"/>
  <c r="AU109" i="12"/>
  <c r="Q244" i="11"/>
  <c r="AW94" i="12"/>
  <c r="BM338" i="11"/>
  <c r="Y237" i="12"/>
  <c r="W58" i="11"/>
  <c r="W44" i="12"/>
  <c r="AO229" i="11"/>
  <c r="AW167" i="11"/>
  <c r="AI110" i="12"/>
  <c r="AW290" i="12"/>
  <c r="BK90" i="11"/>
  <c r="BK90" i="10"/>
  <c r="O167" i="12"/>
  <c r="AE166" i="10"/>
  <c r="AG373" i="12"/>
  <c r="BK220" i="11"/>
  <c r="AQ257" i="13"/>
  <c r="AA166" i="12"/>
  <c r="I122" i="11"/>
  <c r="Y165" i="12"/>
  <c r="AO256" i="12"/>
  <c r="AO90" i="12"/>
  <c r="BU122" i="12"/>
  <c r="W69" i="12"/>
  <c r="G167" i="12"/>
  <c r="G109" i="11"/>
  <c r="W165" i="12"/>
  <c r="BC122" i="11"/>
  <c r="BG168" i="10"/>
  <c r="AQ254" i="12"/>
  <c r="Y167" i="13"/>
  <c r="AQ109" i="10"/>
  <c r="AA88" i="10"/>
  <c r="Y89" i="13"/>
  <c r="K88" i="13"/>
  <c r="CE257" i="12"/>
  <c r="AU168" i="10"/>
  <c r="AE167" i="10"/>
  <c r="AE222" i="12"/>
  <c r="AU255" i="11"/>
  <c r="Q226" i="12"/>
  <c r="CA34" i="12"/>
  <c r="AA89" i="13"/>
  <c r="AA111" i="13"/>
  <c r="AQ165" i="11"/>
  <c r="BG165" i="11"/>
  <c r="AA222" i="13"/>
  <c r="BW256" i="12"/>
  <c r="BE102" i="11"/>
  <c r="I69" i="11"/>
  <c r="I167" i="12"/>
  <c r="I255" i="13"/>
  <c r="W89" i="13"/>
  <c r="G254" i="12"/>
  <c r="AO168" i="13"/>
  <c r="AA165" i="12"/>
  <c r="Y91" i="10"/>
  <c r="AM278" i="13"/>
  <c r="W135" i="13"/>
  <c r="AO38" i="11"/>
  <c r="AY168" i="10"/>
  <c r="AU110" i="12"/>
  <c r="AU168" i="11"/>
  <c r="CA166" i="12"/>
  <c r="AW102" i="13"/>
  <c r="AW111" i="11"/>
  <c r="AW392" i="12"/>
  <c r="BM269" i="12"/>
  <c r="AG429" i="13"/>
  <c r="O71" i="11"/>
  <c r="O127" i="12"/>
  <c r="S321" i="13"/>
  <c r="AA110" i="13"/>
  <c r="BG122" i="11"/>
  <c r="BE122" i="11"/>
  <c r="K167" i="12"/>
  <c r="W88" i="10"/>
  <c r="Y362" i="12"/>
  <c r="BS260" i="12"/>
  <c r="AY110" i="12"/>
  <c r="BM295" i="11"/>
  <c r="AU390" i="11"/>
  <c r="O306" i="11"/>
  <c r="AA168" i="13"/>
  <c r="I109" i="11"/>
  <c r="AO167" i="10"/>
  <c r="Y88" i="10"/>
  <c r="BC111" i="10"/>
  <c r="BC168" i="10"/>
  <c r="AM256" i="12"/>
  <c r="AM33" i="10"/>
  <c r="W376" i="13"/>
  <c r="Y120" i="11"/>
  <c r="AI90" i="10"/>
  <c r="O109" i="13"/>
  <c r="CA254" i="12"/>
  <c r="AE110" i="11"/>
  <c r="Q20" i="11"/>
  <c r="AW92" i="11"/>
  <c r="AU92" i="11"/>
  <c r="AE81" i="11"/>
  <c r="AG81" i="11"/>
  <c r="AU160" i="11"/>
  <c r="AW160" i="11"/>
  <c r="AE386" i="11"/>
  <c r="AG386" i="11"/>
  <c r="BK377" i="11"/>
  <c r="BM377" i="11"/>
  <c r="BM325" i="11"/>
  <c r="BK325" i="11"/>
  <c r="BK363" i="11"/>
  <c r="BM363" i="11"/>
  <c r="BM400" i="11"/>
  <c r="BK400" i="11"/>
  <c r="Q221" i="12"/>
  <c r="S221" i="12"/>
  <c r="AE108" i="13"/>
  <c r="AG108" i="13"/>
  <c r="AG121" i="11"/>
  <c r="AE121" i="11"/>
  <c r="AW200" i="11"/>
  <c r="AG194" i="11"/>
  <c r="AE194" i="11"/>
  <c r="AU383" i="11"/>
  <c r="AW383" i="11"/>
  <c r="AG158" i="11"/>
  <c r="AE158" i="11"/>
  <c r="AG104" i="11"/>
  <c r="AE104" i="11"/>
  <c r="BM237" i="11"/>
  <c r="BK237" i="11"/>
  <c r="BM394" i="11"/>
  <c r="BK394" i="11"/>
  <c r="O23" i="12"/>
  <c r="Q23" i="12"/>
  <c r="S23" i="12"/>
  <c r="AW119" i="13"/>
  <c r="AE390" i="13"/>
  <c r="AG390" i="13"/>
  <c r="AE188" i="13"/>
  <c r="AG188" i="13"/>
  <c r="AG291" i="13"/>
  <c r="AE291" i="13"/>
  <c r="S81" i="12"/>
  <c r="Q81" i="12"/>
  <c r="AU337" i="13"/>
  <c r="AW337" i="13"/>
  <c r="AG212" i="13"/>
  <c r="AE212" i="13"/>
  <c r="O338" i="12"/>
  <c r="S338" i="12"/>
  <c r="Q265" i="12"/>
  <c r="S265" i="12"/>
  <c r="O265" i="12"/>
  <c r="AY410" i="12"/>
  <c r="AU410" i="12"/>
  <c r="AY357" i="12"/>
  <c r="AW357" i="12"/>
  <c r="S71" i="12"/>
  <c r="Q71" i="12"/>
  <c r="CE170" i="12"/>
  <c r="CC170" i="12"/>
  <c r="AI152" i="12"/>
  <c r="AG152" i="12"/>
  <c r="S97" i="12"/>
  <c r="Q97" i="12"/>
  <c r="O97" i="12"/>
  <c r="BK419" i="12"/>
  <c r="BO419" i="12"/>
  <c r="AW258" i="13"/>
  <c r="AU258" i="13"/>
  <c r="AY336" i="12"/>
  <c r="AU336" i="12"/>
  <c r="AW336" i="12"/>
  <c r="AY149" i="12"/>
  <c r="AW149" i="12"/>
  <c r="BO354" i="12"/>
  <c r="BM354" i="12"/>
  <c r="AI219" i="12"/>
  <c r="AE219" i="12"/>
  <c r="AU307" i="11"/>
  <c r="AW307" i="11"/>
  <c r="AE389" i="11"/>
  <c r="AG389" i="11"/>
  <c r="AG337" i="11"/>
  <c r="AE337" i="11"/>
  <c r="BK317" i="11"/>
  <c r="BM317" i="11"/>
  <c r="AW28" i="13"/>
  <c r="AU28" i="13"/>
  <c r="AG227" i="13"/>
  <c r="AE227" i="13"/>
  <c r="Q176" i="12"/>
  <c r="AW75" i="13"/>
  <c r="AU75" i="13"/>
  <c r="AE190" i="13"/>
  <c r="AG190" i="13"/>
  <c r="BM364" i="12"/>
  <c r="BO364" i="12"/>
  <c r="BK364" i="12"/>
  <c r="AW32" i="11"/>
  <c r="Q99" i="12"/>
  <c r="AG198" i="13"/>
  <c r="AG297" i="11"/>
  <c r="BK115" i="11"/>
  <c r="BE256" i="11"/>
  <c r="AA256" i="10"/>
  <c r="BU69" i="12"/>
  <c r="AO122" i="10"/>
  <c r="BE257" i="12"/>
  <c r="I111" i="11"/>
  <c r="Y254" i="12"/>
  <c r="I166" i="11"/>
  <c r="BU102" i="12"/>
  <c r="AM109" i="13"/>
  <c r="BS102" i="12"/>
  <c r="BS89" i="12"/>
  <c r="W222" i="11"/>
  <c r="W165" i="10"/>
  <c r="AQ110" i="11"/>
  <c r="AU251" i="11"/>
  <c r="BK441" i="11"/>
  <c r="BM441" i="11"/>
  <c r="BM360" i="12"/>
  <c r="AG238" i="13"/>
  <c r="Q367" i="12"/>
  <c r="S367" i="12"/>
  <c r="AW384" i="11"/>
  <c r="AI142" i="12"/>
  <c r="AG142" i="12"/>
  <c r="BM212" i="11"/>
  <c r="AG280" i="13"/>
  <c r="Q49" i="12"/>
  <c r="S94" i="12"/>
  <c r="Q94" i="12"/>
  <c r="AI92" i="12"/>
  <c r="AG92" i="12"/>
  <c r="O259" i="11"/>
  <c r="S259" i="11"/>
  <c r="AE195" i="13"/>
  <c r="CE377" i="12"/>
  <c r="CC377" i="12"/>
  <c r="Q268" i="11"/>
  <c r="O268" i="11"/>
  <c r="CC78" i="12"/>
  <c r="BK51" i="12"/>
  <c r="BK327" i="12"/>
  <c r="BO327" i="12"/>
  <c r="CC203" i="12"/>
  <c r="BM321" i="12"/>
  <c r="S383" i="11"/>
  <c r="O383" i="11"/>
  <c r="O402" i="11"/>
  <c r="S402" i="11"/>
  <c r="AE316" i="12"/>
  <c r="AI316" i="12"/>
  <c r="AU400" i="12"/>
  <c r="AY400" i="12"/>
  <c r="CE281" i="12"/>
  <c r="BO402" i="12"/>
  <c r="BM402" i="12"/>
  <c r="S37" i="13"/>
  <c r="BO191" i="12"/>
  <c r="BK191" i="12"/>
  <c r="AG292" i="12"/>
  <c r="AI292" i="12"/>
  <c r="CA263" i="12"/>
  <c r="CE263" i="12"/>
  <c r="AE101" i="12"/>
  <c r="AG352" i="12"/>
  <c r="AI352" i="12"/>
  <c r="AY385" i="12"/>
  <c r="BO96" i="12"/>
  <c r="BM96" i="12"/>
  <c r="AY144" i="12"/>
  <c r="AW144" i="12"/>
  <c r="Q430" i="11"/>
  <c r="S430" i="11"/>
  <c r="S331" i="13"/>
  <c r="M424" i="12"/>
  <c r="AI423" i="12"/>
  <c r="CE148" i="12"/>
  <c r="AY405" i="12"/>
  <c r="AW405" i="12"/>
  <c r="CA221" i="12"/>
  <c r="CE221" i="12"/>
  <c r="S100" i="11"/>
  <c r="AG111" i="12"/>
  <c r="AA122" i="12"/>
  <c r="AO144" i="12"/>
  <c r="W100" i="10"/>
  <c r="AM389" i="10"/>
  <c r="AW294" i="13"/>
  <c r="AY324" i="12"/>
  <c r="AG163" i="12"/>
  <c r="AE85" i="11"/>
  <c r="BM316" i="12"/>
  <c r="AY131" i="12"/>
  <c r="CE319" i="12"/>
  <c r="BM250" i="12"/>
  <c r="AU324" i="12"/>
  <c r="S38" i="12"/>
  <c r="AE238" i="13"/>
  <c r="BK360" i="12"/>
  <c r="S47" i="12"/>
  <c r="AU101" i="11"/>
  <c r="Q113" i="12"/>
  <c r="AU314" i="12"/>
  <c r="AU153" i="13"/>
  <c r="AW355" i="12"/>
  <c r="S244" i="11"/>
  <c r="AW64" i="13"/>
  <c r="O94" i="12"/>
  <c r="BM333" i="12"/>
  <c r="AU114" i="11"/>
  <c r="BM136" i="12"/>
  <c r="AW314" i="12"/>
  <c r="BM371" i="11"/>
  <c r="Q208" i="12"/>
  <c r="BM26" i="12"/>
  <c r="BO321" i="12"/>
  <c r="CE78" i="12"/>
  <c r="AG81" i="13"/>
  <c r="S238" i="12"/>
  <c r="AU290" i="13"/>
  <c r="BO339" i="12"/>
  <c r="AW166" i="10"/>
  <c r="AI257" i="11"/>
  <c r="BS48" i="12"/>
  <c r="BM69" i="10"/>
  <c r="Q48" i="11"/>
  <c r="Q89" i="12"/>
  <c r="AI111" i="11"/>
  <c r="Y48" i="13"/>
  <c r="BG48" i="12"/>
  <c r="Y111" i="11"/>
  <c r="BW90" i="12"/>
  <c r="AG102" i="10"/>
  <c r="Q222" i="12"/>
  <c r="BC88" i="12"/>
  <c r="AG257" i="12"/>
  <c r="Q48" i="12"/>
  <c r="BM110" i="12"/>
  <c r="AA102" i="13"/>
  <c r="BE255" i="11"/>
  <c r="AW257" i="10"/>
  <c r="Y167" i="12"/>
  <c r="Y256" i="12"/>
  <c r="Y111" i="12"/>
  <c r="AO222" i="12"/>
  <c r="I102" i="11"/>
  <c r="W90" i="13"/>
  <c r="W350" i="12"/>
  <c r="AO126" i="11"/>
  <c r="BE34" i="11"/>
  <c r="AM307" i="11"/>
  <c r="AM162" i="12"/>
  <c r="BS231" i="12"/>
  <c r="K196" i="11"/>
  <c r="AO301" i="13"/>
  <c r="AU69" i="11"/>
  <c r="BK110" i="12"/>
  <c r="BK168" i="11"/>
  <c r="AE165" i="10"/>
  <c r="AU306" i="10"/>
  <c r="Q304" i="11"/>
  <c r="O279" i="11"/>
  <c r="BM252" i="11"/>
  <c r="M424" i="13"/>
  <c r="AG21" i="13"/>
  <c r="AW88" i="10"/>
  <c r="CC89" i="12"/>
  <c r="AU111" i="11"/>
  <c r="O110" i="12"/>
  <c r="AE122" i="11"/>
  <c r="BK110" i="10"/>
  <c r="BO166" i="12"/>
  <c r="AW257" i="11"/>
  <c r="S256" i="12"/>
  <c r="AI256" i="10"/>
  <c r="S71" i="13"/>
  <c r="AI344" i="12"/>
  <c r="BO58" i="12"/>
  <c r="AI255" i="11"/>
  <c r="AQ255" i="11"/>
  <c r="AA102" i="10"/>
  <c r="AQ222" i="12"/>
  <c r="CC122" i="12"/>
  <c r="K255" i="11"/>
  <c r="AO166" i="11"/>
  <c r="AW256" i="10"/>
  <c r="K255" i="13"/>
  <c r="AO165" i="11"/>
  <c r="AQ166" i="12"/>
  <c r="BW122" i="12"/>
  <c r="BE89" i="10"/>
  <c r="Y166" i="12"/>
  <c r="I165" i="12"/>
  <c r="BU254" i="12"/>
  <c r="BU48" i="12"/>
  <c r="BE111" i="12"/>
  <c r="I168" i="12"/>
  <c r="AO257" i="10"/>
  <c r="AO88" i="10"/>
  <c r="BE257" i="10"/>
  <c r="I89" i="13"/>
  <c r="I256" i="13"/>
  <c r="I254" i="13"/>
  <c r="G69" i="11"/>
  <c r="G48" i="13"/>
  <c r="W48" i="13"/>
  <c r="AM69" i="12"/>
  <c r="BC69" i="11"/>
  <c r="AM257" i="13"/>
  <c r="W111" i="13"/>
  <c r="AM168" i="10"/>
  <c r="BC255" i="11"/>
  <c r="W102" i="12"/>
  <c r="BS122" i="12"/>
  <c r="AM254" i="13"/>
  <c r="BS109" i="12"/>
  <c r="G256" i="13"/>
  <c r="G102" i="11"/>
  <c r="W222" i="13"/>
  <c r="BC89" i="11"/>
  <c r="BC110" i="12"/>
  <c r="G254" i="13"/>
  <c r="W109" i="13"/>
  <c r="BC102" i="11"/>
  <c r="K254" i="12"/>
  <c r="Y257" i="13"/>
  <c r="Y222" i="13"/>
  <c r="K102" i="11"/>
  <c r="BE111" i="11"/>
  <c r="AA111" i="12"/>
  <c r="BG167" i="10"/>
  <c r="Y110" i="13"/>
  <c r="AQ88" i="10"/>
  <c r="AQ111" i="10"/>
  <c r="BE48" i="11"/>
  <c r="AW167" i="10"/>
  <c r="BG110" i="12"/>
  <c r="K69" i="11"/>
  <c r="BE109" i="11"/>
  <c r="Y223" i="13"/>
  <c r="BM327" i="12"/>
  <c r="AI89" i="10"/>
  <c r="AE110" i="13"/>
  <c r="O90" i="13"/>
  <c r="BK222" i="10"/>
  <c r="AU111" i="10"/>
  <c r="AU256" i="12"/>
  <c r="O166" i="12"/>
  <c r="BK254" i="12"/>
  <c r="S166" i="11"/>
  <c r="S122" i="12"/>
  <c r="AG166" i="11"/>
  <c r="CE109" i="12"/>
  <c r="BK37" i="12"/>
  <c r="BU14" i="12"/>
  <c r="AY89" i="10"/>
  <c r="AI89" i="12"/>
  <c r="AE256" i="12"/>
  <c r="O111" i="11"/>
  <c r="AE89" i="12"/>
  <c r="BK165" i="11"/>
  <c r="BK102" i="11"/>
  <c r="AW69" i="13"/>
  <c r="S263" i="13"/>
  <c r="S432" i="13"/>
  <c r="AO69" i="11"/>
  <c r="W111" i="11"/>
  <c r="AM109" i="12"/>
  <c r="BC90" i="11"/>
  <c r="AM166" i="12"/>
  <c r="BE167" i="11"/>
  <c r="AO90" i="13"/>
  <c r="AQ69" i="12"/>
  <c r="Y132" i="13"/>
  <c r="K122" i="12"/>
  <c r="K109" i="11"/>
  <c r="BE90" i="11"/>
  <c r="AQ109" i="12"/>
  <c r="Y90" i="11"/>
  <c r="K48" i="12"/>
  <c r="H424" i="12"/>
  <c r="G255" i="11"/>
  <c r="BC109" i="10"/>
  <c r="Q257" i="11"/>
  <c r="Y111" i="13"/>
  <c r="BK165" i="10"/>
  <c r="AU222" i="10"/>
  <c r="AQ165" i="13"/>
  <c r="BW257" i="12"/>
  <c r="I165" i="11"/>
  <c r="BE110" i="10"/>
  <c r="BC256" i="10"/>
  <c r="AO255" i="11"/>
  <c r="AO254" i="11"/>
  <c r="AO110" i="13"/>
  <c r="AO109" i="13"/>
  <c r="K122" i="13"/>
  <c r="AA88" i="12"/>
  <c r="K111" i="11"/>
  <c r="AQ358" i="10"/>
  <c r="AO358" i="10"/>
  <c r="AM358" i="10"/>
  <c r="BC87" i="10"/>
  <c r="BE87" i="10"/>
  <c r="BG87" i="10"/>
  <c r="AA100" i="10"/>
  <c r="Y100" i="10"/>
  <c r="AA340" i="10"/>
  <c r="Y340" i="10"/>
  <c r="W340" i="10"/>
  <c r="AO31" i="10"/>
  <c r="AQ31" i="10"/>
  <c r="AM31" i="10"/>
  <c r="Y96" i="10"/>
  <c r="AA96" i="10"/>
  <c r="W96" i="10"/>
  <c r="AO359" i="10"/>
  <c r="AQ359" i="10"/>
  <c r="AM359" i="10"/>
  <c r="AA178" i="10"/>
  <c r="Y178" i="10"/>
  <c r="W178" i="10"/>
  <c r="AA332" i="10"/>
  <c r="W332" i="10"/>
  <c r="Y332" i="10"/>
  <c r="AA129" i="10"/>
  <c r="W129" i="10"/>
  <c r="Y129" i="10"/>
  <c r="AO378" i="10"/>
  <c r="AM378" i="10"/>
  <c r="AQ378" i="10"/>
  <c r="K244" i="11"/>
  <c r="G244" i="11"/>
  <c r="I244" i="11"/>
  <c r="I376" i="11"/>
  <c r="G376" i="11"/>
  <c r="K376" i="11"/>
  <c r="AQ95" i="10"/>
  <c r="AO95" i="10"/>
  <c r="AM95" i="10"/>
  <c r="W156" i="10"/>
  <c r="AA156" i="10"/>
  <c r="Y156" i="10"/>
  <c r="AA359" i="10"/>
  <c r="Y359" i="10"/>
  <c r="W359" i="10"/>
  <c r="AO134" i="10"/>
  <c r="AQ134" i="10"/>
  <c r="AM134" i="10"/>
  <c r="Y71" i="10"/>
  <c r="W71" i="10"/>
  <c r="AA71" i="10"/>
  <c r="W205" i="10"/>
  <c r="AA205" i="10"/>
  <c r="Y205" i="10"/>
  <c r="AM17" i="10"/>
  <c r="AO17" i="10"/>
  <c r="AQ17" i="10"/>
  <c r="AA231" i="10"/>
  <c r="W231" i="10"/>
  <c r="AO323" i="10"/>
  <c r="AQ323" i="10"/>
  <c r="AM323" i="10"/>
  <c r="AQ139" i="10"/>
  <c r="AM139" i="10"/>
  <c r="AO139" i="10"/>
  <c r="AQ242" i="10"/>
  <c r="AM242" i="10"/>
  <c r="AO242" i="10"/>
  <c r="K100" i="11"/>
  <c r="I100" i="11"/>
  <c r="G100" i="11"/>
  <c r="BE172" i="11"/>
  <c r="BC172" i="11"/>
  <c r="BG169" i="10"/>
  <c r="BC169" i="10"/>
  <c r="BE169" i="10"/>
  <c r="Y23" i="11"/>
  <c r="W23" i="11"/>
  <c r="AQ63" i="10"/>
  <c r="AO63" i="10"/>
  <c r="AM63" i="10"/>
  <c r="BC193" i="10"/>
  <c r="BE193" i="10"/>
  <c r="BG193" i="10"/>
  <c r="AM156" i="10"/>
  <c r="AO156" i="10"/>
  <c r="AQ156" i="10"/>
  <c r="AM113" i="10"/>
  <c r="AQ113" i="10"/>
  <c r="AO113" i="10"/>
  <c r="BE220" i="10"/>
  <c r="BC220" i="10"/>
  <c r="BG220" i="10"/>
  <c r="Y115" i="11"/>
  <c r="W115" i="11"/>
  <c r="AA397" i="10"/>
  <c r="Y397" i="10"/>
  <c r="Y130" i="10"/>
  <c r="AA130" i="10"/>
  <c r="W130" i="10"/>
  <c r="BC250" i="10"/>
  <c r="BG250" i="10"/>
  <c r="BE250" i="10"/>
  <c r="K91" i="11"/>
  <c r="G91" i="11"/>
  <c r="I91" i="11"/>
  <c r="BG14" i="10"/>
  <c r="BC14" i="10"/>
  <c r="BE14" i="10"/>
  <c r="BG340" i="10"/>
  <c r="BC340" i="10"/>
  <c r="BE340" i="10"/>
  <c r="Y138" i="10"/>
  <c r="AA138" i="10"/>
  <c r="W138" i="10"/>
  <c r="BG106" i="10"/>
  <c r="BE106" i="10"/>
  <c r="BC106" i="10"/>
  <c r="AQ176" i="10"/>
  <c r="AM176" i="10"/>
  <c r="AO176" i="10"/>
  <c r="AQ42" i="10"/>
  <c r="AO42" i="10"/>
  <c r="AM42" i="10"/>
  <c r="BE61" i="10"/>
  <c r="BG61" i="10"/>
  <c r="BC61" i="10"/>
  <c r="AA142" i="10"/>
  <c r="Y142" i="10"/>
  <c r="W142" i="10"/>
  <c r="AQ37" i="10"/>
  <c r="AO37" i="10"/>
  <c r="AM37" i="10"/>
  <c r="W277" i="10"/>
  <c r="Y277" i="10"/>
  <c r="AA277" i="10"/>
  <c r="BG312" i="10"/>
  <c r="BE312" i="10"/>
  <c r="BC312" i="10"/>
  <c r="BG276" i="10"/>
  <c r="BC276" i="10"/>
  <c r="BE173" i="11"/>
  <c r="BC173" i="11"/>
  <c r="K72" i="11"/>
  <c r="I72" i="11"/>
  <c r="G72" i="11"/>
  <c r="Y108" i="10"/>
  <c r="W108" i="10"/>
  <c r="AA108" i="10"/>
  <c r="BG46" i="10"/>
  <c r="BE46" i="10"/>
  <c r="BC46" i="10"/>
  <c r="BC316" i="10"/>
  <c r="BE316" i="10"/>
  <c r="BG316" i="10"/>
  <c r="W101" i="10"/>
  <c r="AA101" i="10"/>
  <c r="Y101" i="10"/>
  <c r="AQ389" i="10"/>
  <c r="AO389" i="10"/>
  <c r="W13" i="10"/>
  <c r="AA13" i="10"/>
  <c r="AQ54" i="10"/>
  <c r="AO54" i="10"/>
  <c r="AM54" i="10"/>
  <c r="BC164" i="10"/>
  <c r="BG164" i="10"/>
  <c r="BE164" i="10"/>
  <c r="AA409" i="10"/>
  <c r="Y409" i="10"/>
  <c r="W409" i="10"/>
  <c r="BE334" i="10"/>
  <c r="BC334" i="10"/>
  <c r="BG334" i="10"/>
  <c r="AA279" i="10"/>
  <c r="W279" i="10"/>
  <c r="Y279" i="10"/>
  <c r="W65" i="11"/>
  <c r="Y65" i="11"/>
  <c r="BG95" i="10"/>
  <c r="BE95" i="10"/>
  <c r="BC95" i="10"/>
  <c r="BC106" i="11"/>
  <c r="BE106" i="11"/>
  <c r="AM117" i="10"/>
  <c r="AO117" i="10"/>
  <c r="AQ117" i="10"/>
  <c r="AA352" i="10"/>
  <c r="W352" i="10"/>
  <c r="Y352" i="10"/>
  <c r="AO136" i="10"/>
  <c r="AQ136" i="10"/>
  <c r="AM136" i="10"/>
  <c r="BC15" i="10"/>
  <c r="BG15" i="10"/>
  <c r="W287" i="10"/>
  <c r="AA287" i="10"/>
  <c r="Y287" i="10"/>
  <c r="AO217" i="10"/>
  <c r="AQ217" i="10"/>
  <c r="AM217" i="10"/>
  <c r="W243" i="10"/>
  <c r="AA243" i="10"/>
  <c r="Y243" i="10"/>
  <c r="AO275" i="10"/>
  <c r="AQ275" i="10"/>
  <c r="AM275" i="10"/>
  <c r="W76" i="10"/>
  <c r="Y76" i="10"/>
  <c r="AA76" i="10"/>
  <c r="AA31" i="10"/>
  <c r="Y31" i="10"/>
  <c r="W31" i="10"/>
  <c r="AA65" i="10"/>
  <c r="W65" i="10"/>
  <c r="Y65" i="10"/>
  <c r="AO258" i="10"/>
  <c r="AM258" i="10"/>
  <c r="AQ258" i="10"/>
  <c r="W155" i="11"/>
  <c r="Y155" i="11"/>
  <c r="AO386" i="10"/>
  <c r="AQ386" i="10"/>
  <c r="AM386" i="10"/>
  <c r="AA184" i="10"/>
  <c r="Y184" i="10"/>
  <c r="W184" i="10"/>
  <c r="BG131" i="10"/>
  <c r="BE131" i="10"/>
  <c r="BC131" i="10"/>
  <c r="AM355" i="10"/>
  <c r="AO355" i="10"/>
  <c r="AQ355" i="10"/>
  <c r="AQ370" i="10"/>
  <c r="AM370" i="10"/>
  <c r="AO370" i="10"/>
  <c r="BG322" i="10"/>
  <c r="BC322" i="10"/>
  <c r="BE322" i="10"/>
  <c r="AQ135" i="10"/>
  <c r="AO135" i="10"/>
  <c r="AM135" i="10"/>
  <c r="AA339" i="10"/>
  <c r="Y339" i="10"/>
  <c r="W339" i="10"/>
  <c r="AQ116" i="10"/>
  <c r="AM116" i="10"/>
  <c r="AO116" i="10"/>
  <c r="AQ253" i="10"/>
  <c r="AM253" i="10"/>
  <c r="AA30" i="10"/>
  <c r="W30" i="10"/>
  <c r="Y30" i="10"/>
  <c r="BG348" i="10"/>
  <c r="BE348" i="10"/>
  <c r="BC348" i="10"/>
  <c r="BC70" i="11"/>
  <c r="BE70" i="11"/>
  <c r="BC355" i="10"/>
  <c r="BG355" i="10"/>
  <c r="BE355" i="10"/>
  <c r="AQ346" i="10"/>
  <c r="AO346" i="10"/>
  <c r="AM346" i="10"/>
  <c r="BG150" i="10"/>
  <c r="BC150" i="10"/>
  <c r="BE150" i="10"/>
  <c r="AQ91" i="10"/>
  <c r="AM91" i="10"/>
  <c r="AO91" i="10"/>
  <c r="W28" i="10"/>
  <c r="AA28" i="10"/>
  <c r="Y28" i="10"/>
  <c r="AA212" i="10"/>
  <c r="Y212" i="10"/>
  <c r="W212" i="10"/>
  <c r="AA113" i="10"/>
  <c r="Y113" i="10"/>
  <c r="W113" i="10"/>
  <c r="AO309" i="10"/>
  <c r="AM309" i="10"/>
  <c r="AQ309" i="10"/>
  <c r="Y176" i="10"/>
  <c r="AA176" i="10"/>
  <c r="W176" i="10"/>
  <c r="AA77" i="10"/>
  <c r="W77" i="10"/>
  <c r="Y77" i="10"/>
  <c r="W214" i="10"/>
  <c r="AA214" i="10"/>
  <c r="Y214" i="10"/>
  <c r="AQ362" i="10"/>
  <c r="AM362" i="10"/>
  <c r="AO362" i="10"/>
  <c r="W153" i="11"/>
  <c r="Y153" i="11"/>
  <c r="BE161" i="11"/>
  <c r="BC161" i="11"/>
  <c r="BE205" i="11"/>
  <c r="BC205" i="11"/>
  <c r="BC207" i="11"/>
  <c r="BE207" i="11"/>
  <c r="W63" i="11"/>
  <c r="Y63" i="11"/>
  <c r="W55" i="10"/>
  <c r="AA55" i="10"/>
  <c r="Y55" i="10"/>
  <c r="Y401" i="10"/>
  <c r="AA401" i="10"/>
  <c r="W401" i="10"/>
  <c r="AM92" i="11"/>
  <c r="AO92" i="11"/>
  <c r="AO201" i="11"/>
  <c r="AM201" i="11"/>
  <c r="BE114" i="11"/>
  <c r="BC114" i="11"/>
  <c r="AO317" i="11"/>
  <c r="AM317" i="11"/>
  <c r="BE379" i="10"/>
  <c r="BG379" i="10"/>
  <c r="BC379" i="10"/>
  <c r="BE313" i="11"/>
  <c r="BC313" i="11"/>
  <c r="AO190" i="11"/>
  <c r="AM190" i="11"/>
  <c r="W143" i="11"/>
  <c r="Y143" i="11"/>
  <c r="BE333" i="11"/>
  <c r="BC333" i="11"/>
  <c r="AM128" i="11"/>
  <c r="AO128" i="11"/>
  <c r="AO419" i="11"/>
  <c r="AM419" i="11"/>
  <c r="AO217" i="11"/>
  <c r="AM217" i="11"/>
  <c r="K130" i="11"/>
  <c r="G130" i="11"/>
  <c r="I130" i="11"/>
  <c r="BE238" i="11"/>
  <c r="BC238" i="11"/>
  <c r="AM247" i="11"/>
  <c r="AO247" i="11"/>
  <c r="K429" i="11"/>
  <c r="I429" i="11"/>
  <c r="G429" i="11"/>
  <c r="W77" i="11"/>
  <c r="Y77" i="11"/>
  <c r="K126" i="13"/>
  <c r="G126" i="13"/>
  <c r="I126" i="13"/>
  <c r="AO205" i="11"/>
  <c r="AM205" i="11"/>
  <c r="BC57" i="11"/>
  <c r="BE57" i="11"/>
  <c r="AA160" i="10"/>
  <c r="Y160" i="10"/>
  <c r="W160" i="10"/>
  <c r="BE153" i="11"/>
  <c r="BC153" i="11"/>
  <c r="AO147" i="11"/>
  <c r="AM147" i="11"/>
  <c r="BE382" i="10"/>
  <c r="BC382" i="10"/>
  <c r="BG382" i="10"/>
  <c r="BG308" i="10"/>
  <c r="BC308" i="10"/>
  <c r="BE308" i="10"/>
  <c r="BE124" i="11"/>
  <c r="BC124" i="11"/>
  <c r="K329" i="11"/>
  <c r="I329" i="11"/>
  <c r="G329" i="11"/>
  <c r="BE421" i="11"/>
  <c r="BC421" i="11"/>
  <c r="K99" i="11"/>
  <c r="I99" i="11"/>
  <c r="G99" i="11"/>
  <c r="BE262" i="11"/>
  <c r="BC262" i="11"/>
  <c r="AO303" i="11"/>
  <c r="AM303" i="11"/>
  <c r="K20" i="11"/>
  <c r="G20" i="11"/>
  <c r="I20" i="11"/>
  <c r="BE280" i="11"/>
  <c r="BC280" i="11"/>
  <c r="Y126" i="11"/>
  <c r="W126" i="11"/>
  <c r="BE404" i="11"/>
  <c r="BC404" i="11"/>
  <c r="K337" i="13"/>
  <c r="I337" i="13"/>
  <c r="G337" i="13"/>
  <c r="AQ431" i="10"/>
  <c r="AO431" i="10"/>
  <c r="AM431" i="10"/>
  <c r="Y78" i="10"/>
  <c r="AA78" i="10"/>
  <c r="W78" i="10"/>
  <c r="Y318" i="10"/>
  <c r="AA318" i="10"/>
  <c r="W318" i="10"/>
  <c r="AO367" i="11"/>
  <c r="AM367" i="11"/>
  <c r="K182" i="11"/>
  <c r="G182" i="11"/>
  <c r="I182" i="11"/>
  <c r="AO21" i="11"/>
  <c r="AM21" i="11"/>
  <c r="BE279" i="11"/>
  <c r="BC279" i="11"/>
  <c r="AO41" i="11"/>
  <c r="AM41" i="11"/>
  <c r="AO176" i="11"/>
  <c r="AM176" i="11"/>
  <c r="W319" i="10"/>
  <c r="AA319" i="10"/>
  <c r="Y319" i="10"/>
  <c r="Y57" i="11"/>
  <c r="W57" i="11"/>
  <c r="BC150" i="11"/>
  <c r="BE150" i="11"/>
  <c r="K332" i="11"/>
  <c r="I332" i="11"/>
  <c r="G332" i="11"/>
  <c r="Y192" i="11"/>
  <c r="W192" i="11"/>
  <c r="AM234" i="11"/>
  <c r="AO234" i="11"/>
  <c r="BC383" i="11"/>
  <c r="BE383" i="11"/>
  <c r="BC208" i="11"/>
  <c r="BE208" i="11"/>
  <c r="K378" i="11"/>
  <c r="I378" i="11"/>
  <c r="G378" i="11"/>
  <c r="AO163" i="11"/>
  <c r="AM163" i="11"/>
  <c r="Y292" i="10"/>
  <c r="W292" i="10"/>
  <c r="AA292" i="10"/>
  <c r="AO66" i="11"/>
  <c r="AM66" i="11"/>
  <c r="BC428" i="11"/>
  <c r="BE428" i="11"/>
  <c r="Y184" i="13"/>
  <c r="W184" i="13"/>
  <c r="AM61" i="11"/>
  <c r="AO61" i="11"/>
  <c r="BC293" i="11"/>
  <c r="BE293" i="11"/>
  <c r="BG114" i="10"/>
  <c r="BC114" i="10"/>
  <c r="BE114" i="10"/>
  <c r="W349" i="10"/>
  <c r="Y349" i="10"/>
  <c r="AA349" i="10"/>
  <c r="AQ36" i="10"/>
  <c r="AO36" i="10"/>
  <c r="AM36" i="10"/>
  <c r="AA118" i="10"/>
  <c r="W118" i="10"/>
  <c r="Y118" i="10"/>
  <c r="AA70" i="10"/>
  <c r="W70" i="10"/>
  <c r="Y70" i="10"/>
  <c r="BC244" i="11"/>
  <c r="BE244" i="11"/>
  <c r="AM123" i="11"/>
  <c r="AO123" i="11"/>
  <c r="AQ347" i="10"/>
  <c r="AO347" i="10"/>
  <c r="AM347" i="10"/>
  <c r="Y330" i="11"/>
  <c r="W330" i="11"/>
  <c r="Y321" i="10"/>
  <c r="AA321" i="10"/>
  <c r="W321" i="10"/>
  <c r="I235" i="11"/>
  <c r="G235" i="11"/>
  <c r="K235" i="11"/>
  <c r="G162" i="11"/>
  <c r="I162" i="11"/>
  <c r="K162" i="11"/>
  <c r="Y223" i="11"/>
  <c r="W223" i="11"/>
  <c r="BE232" i="11"/>
  <c r="BC232" i="11"/>
  <c r="W228" i="11"/>
  <c r="Y228" i="11"/>
  <c r="BE170" i="10"/>
  <c r="BG170" i="10"/>
  <c r="BC170" i="10"/>
  <c r="BC427" i="11"/>
  <c r="BE427" i="11"/>
  <c r="Y292" i="11"/>
  <c r="W292" i="11"/>
  <c r="AM103" i="10"/>
  <c r="AO103" i="10"/>
  <c r="AQ103" i="10"/>
  <c r="BE33" i="11"/>
  <c r="BC33" i="11"/>
  <c r="BC96" i="11"/>
  <c r="BE96" i="11"/>
  <c r="BE86" i="11"/>
  <c r="BC86" i="11"/>
  <c r="Y47" i="11"/>
  <c r="W47" i="11"/>
  <c r="BC330" i="10"/>
  <c r="BG330" i="10"/>
  <c r="BE330" i="10"/>
  <c r="BE29" i="11"/>
  <c r="BC29" i="11"/>
  <c r="BC299" i="10"/>
  <c r="BG299" i="10"/>
  <c r="BE299" i="10"/>
  <c r="BG148" i="10"/>
  <c r="BE148" i="10"/>
  <c r="BC148" i="10"/>
  <c r="AQ384" i="10"/>
  <c r="AM384" i="10"/>
  <c r="K41" i="11"/>
  <c r="I41" i="11"/>
  <c r="G41" i="11"/>
  <c r="AM91" i="11"/>
  <c r="AO91" i="11"/>
  <c r="K202" i="11"/>
  <c r="I202" i="11"/>
  <c r="G202" i="11"/>
  <c r="K66" i="11"/>
  <c r="I66" i="11"/>
  <c r="G66" i="11"/>
  <c r="K352" i="11"/>
  <c r="I352" i="11"/>
  <c r="G352" i="11"/>
  <c r="BC283" i="10"/>
  <c r="BE283" i="10"/>
  <c r="BG283" i="10"/>
  <c r="Y305" i="11"/>
  <c r="W305" i="11"/>
  <c r="BE405" i="11"/>
  <c r="BC405" i="11"/>
  <c r="Y219" i="11"/>
  <c r="W219" i="11"/>
  <c r="K137" i="11"/>
  <c r="I137" i="11"/>
  <c r="G137" i="11"/>
  <c r="AM96" i="11"/>
  <c r="AO96" i="11"/>
  <c r="AO125" i="11"/>
  <c r="AM125" i="11"/>
  <c r="K268" i="11"/>
  <c r="I268" i="11"/>
  <c r="G268" i="11"/>
  <c r="W13" i="13"/>
  <c r="K366" i="13"/>
  <c r="I366" i="13"/>
  <c r="G366" i="13"/>
  <c r="Y82" i="13"/>
  <c r="W82" i="13"/>
  <c r="K369" i="11"/>
  <c r="I369" i="11"/>
  <c r="G369" i="11"/>
  <c r="AM421" i="10"/>
  <c r="AO421" i="10"/>
  <c r="AQ421" i="10"/>
  <c r="Y261" i="10"/>
  <c r="AA261" i="10"/>
  <c r="W261" i="10"/>
  <c r="BE234" i="11"/>
  <c r="BC234" i="11"/>
  <c r="AA16" i="10"/>
  <c r="W16" i="10"/>
  <c r="I301" i="11"/>
  <c r="G301" i="11"/>
  <c r="AM17" i="11"/>
  <c r="AO17" i="11"/>
  <c r="BE308" i="11"/>
  <c r="BC308" i="11"/>
  <c r="K147" i="11"/>
  <c r="G147" i="11"/>
  <c r="I147" i="11"/>
  <c r="AM386" i="11"/>
  <c r="AO386" i="11"/>
  <c r="AQ83" i="10"/>
  <c r="AO83" i="10"/>
  <c r="AM83" i="10"/>
  <c r="AA169" i="10"/>
  <c r="W169" i="10"/>
  <c r="Y169" i="10"/>
  <c r="K36" i="11"/>
  <c r="G36" i="11"/>
  <c r="I36" i="11"/>
  <c r="BE379" i="11"/>
  <c r="BC379" i="11"/>
  <c r="K11" i="11"/>
  <c r="G11" i="11"/>
  <c r="AO101" i="11"/>
  <c r="AM101" i="11"/>
  <c r="W158" i="11"/>
  <c r="Y158" i="11"/>
  <c r="BG27" i="10"/>
  <c r="BE27" i="10"/>
  <c r="BC27" i="10"/>
  <c r="AA399" i="10"/>
  <c r="Y399" i="10"/>
  <c r="W399" i="10"/>
  <c r="Y280" i="11"/>
  <c r="W280" i="11"/>
  <c r="AM108" i="13"/>
  <c r="AO108" i="13"/>
  <c r="K379" i="11"/>
  <c r="I379" i="11"/>
  <c r="G379" i="11"/>
  <c r="AO274" i="11"/>
  <c r="AM274" i="11"/>
  <c r="AM397" i="10"/>
  <c r="AQ397" i="10"/>
  <c r="AO397" i="10"/>
  <c r="Y171" i="10"/>
  <c r="AA171" i="10"/>
  <c r="W171" i="10"/>
  <c r="Y191" i="11"/>
  <c r="W191" i="11"/>
  <c r="AA234" i="10"/>
  <c r="Y234" i="10"/>
  <c r="W234" i="10"/>
  <c r="Y297" i="11"/>
  <c r="W297" i="11"/>
  <c r="Y31" i="11"/>
  <c r="W31" i="11"/>
  <c r="AO296" i="11"/>
  <c r="AM296" i="11"/>
  <c r="AQ59" i="10"/>
  <c r="AO59" i="10"/>
  <c r="AM59" i="10"/>
  <c r="AA441" i="10"/>
  <c r="W441" i="10"/>
  <c r="Y441" i="10"/>
  <c r="K46" i="11"/>
  <c r="I46" i="11"/>
  <c r="G46" i="11"/>
  <c r="AO189" i="11"/>
  <c r="AM189" i="11"/>
  <c r="K359" i="11"/>
  <c r="I359" i="11"/>
  <c r="G359" i="11"/>
  <c r="AM206" i="11"/>
  <c r="AO206" i="11"/>
  <c r="AO228" i="11"/>
  <c r="AM228" i="11"/>
  <c r="BG123" i="10"/>
  <c r="BE123" i="10"/>
  <c r="BC123" i="10"/>
  <c r="AM292" i="11"/>
  <c r="AO292" i="11"/>
  <c r="AA389" i="10"/>
  <c r="Y389" i="10"/>
  <c r="W389" i="10"/>
  <c r="BC77" i="11"/>
  <c r="BE77" i="11"/>
  <c r="W84" i="13"/>
  <c r="Y84" i="13"/>
  <c r="W389" i="11"/>
  <c r="Y389" i="11"/>
  <c r="W42" i="11"/>
  <c r="Y42" i="11"/>
  <c r="AO183" i="11"/>
  <c r="AM183" i="11"/>
  <c r="BG17" i="10"/>
  <c r="BE17" i="10"/>
  <c r="BC17" i="10"/>
  <c r="W103" i="10"/>
  <c r="AA103" i="10"/>
  <c r="Y103" i="10"/>
  <c r="AO76" i="11"/>
  <c r="AM76" i="11"/>
  <c r="Y336" i="10"/>
  <c r="AA336" i="10"/>
  <c r="W336" i="10"/>
  <c r="AA75" i="10"/>
  <c r="W75" i="10"/>
  <c r="Y75" i="10"/>
  <c r="K159" i="11"/>
  <c r="G159" i="11"/>
  <c r="I159" i="11"/>
  <c r="AO302" i="11"/>
  <c r="AM302" i="11"/>
  <c r="K251" i="11"/>
  <c r="G251" i="11"/>
  <c r="I251" i="11"/>
  <c r="AQ390" i="10"/>
  <c r="AO390" i="10"/>
  <c r="AM390" i="10"/>
  <c r="AA270" i="10"/>
  <c r="Y270" i="10"/>
  <c r="W270" i="10"/>
  <c r="K28" i="11"/>
  <c r="G28" i="11"/>
  <c r="I28" i="11"/>
  <c r="K44" i="11"/>
  <c r="I44" i="11"/>
  <c r="G44" i="11"/>
  <c r="K441" i="11"/>
  <c r="I441" i="11"/>
  <c r="G441" i="11"/>
  <c r="BE220" i="11"/>
  <c r="BC220" i="11"/>
  <c r="BC134" i="10"/>
  <c r="BE134" i="10"/>
  <c r="BG134" i="10"/>
  <c r="BC278" i="11"/>
  <c r="BE278" i="11"/>
  <c r="W354" i="10"/>
  <c r="AA354" i="10"/>
  <c r="Y354" i="10"/>
  <c r="AO315" i="11"/>
  <c r="AM315" i="11"/>
  <c r="K51" i="13"/>
  <c r="G51" i="13"/>
  <c r="I51" i="13"/>
  <c r="K385" i="11"/>
  <c r="I385" i="11"/>
  <c r="G385" i="11"/>
  <c r="W210" i="13"/>
  <c r="Y210" i="13"/>
  <c r="K59" i="13"/>
  <c r="I59" i="13"/>
  <c r="G59" i="13"/>
  <c r="Y123" i="13"/>
  <c r="W123" i="13"/>
  <c r="AO116" i="13"/>
  <c r="AM116" i="13"/>
  <c r="Y93" i="13"/>
  <c r="W93" i="13"/>
  <c r="BC435" i="11"/>
  <c r="BE435" i="11"/>
  <c r="K94" i="13"/>
  <c r="I94" i="13"/>
  <c r="G94" i="13"/>
  <c r="K49" i="11"/>
  <c r="I49" i="11"/>
  <c r="G49" i="11"/>
  <c r="K319" i="11"/>
  <c r="I319" i="11"/>
  <c r="G319" i="11"/>
  <c r="Y50" i="13"/>
  <c r="W50" i="13"/>
  <c r="AO197" i="13"/>
  <c r="AM197" i="13"/>
  <c r="BE292" i="11"/>
  <c r="BC292" i="11"/>
  <c r="AM348" i="11"/>
  <c r="AO348" i="11"/>
  <c r="K236" i="11"/>
  <c r="I236" i="11"/>
  <c r="G236" i="11"/>
  <c r="AO24" i="13"/>
  <c r="AM24" i="13"/>
  <c r="Y125" i="11"/>
  <c r="W125" i="11"/>
  <c r="Y398" i="13"/>
  <c r="W398" i="13"/>
  <c r="K76" i="13"/>
  <c r="G76" i="13"/>
  <c r="I76" i="13"/>
  <c r="I325" i="11"/>
  <c r="G325" i="11"/>
  <c r="K325" i="11"/>
  <c r="Y148" i="13"/>
  <c r="W148" i="13"/>
  <c r="W83" i="13"/>
  <c r="Y83" i="13"/>
  <c r="K253" i="11"/>
  <c r="G253" i="11"/>
  <c r="I253" i="11"/>
  <c r="I136" i="11"/>
  <c r="G136" i="11"/>
  <c r="K136" i="11"/>
  <c r="K112" i="13"/>
  <c r="G112" i="13"/>
  <c r="I112" i="13"/>
  <c r="AM281" i="13"/>
  <c r="AO281" i="13"/>
  <c r="K433" i="11"/>
  <c r="G433" i="11"/>
  <c r="I433" i="11"/>
  <c r="W26" i="11"/>
  <c r="Y26" i="11"/>
  <c r="K204" i="11"/>
  <c r="I204" i="11"/>
  <c r="G204" i="11"/>
  <c r="AM146" i="11"/>
  <c r="AO146" i="11"/>
  <c r="AO135" i="13"/>
  <c r="AM135" i="13"/>
  <c r="AO139" i="13"/>
  <c r="AM139" i="13"/>
  <c r="BE158" i="11"/>
  <c r="BC158" i="11"/>
  <c r="AO148" i="11"/>
  <c r="AM148" i="11"/>
  <c r="AM57" i="11"/>
  <c r="AO57" i="11"/>
  <c r="K367" i="13"/>
  <c r="G367" i="13"/>
  <c r="I367" i="13"/>
  <c r="K44" i="13"/>
  <c r="G44" i="13"/>
  <c r="I44" i="13"/>
  <c r="AM432" i="13"/>
  <c r="AO432" i="13"/>
  <c r="K304" i="13"/>
  <c r="G304" i="13"/>
  <c r="I304" i="13"/>
  <c r="AO390" i="11"/>
  <c r="AM390" i="11"/>
  <c r="W345" i="11"/>
  <c r="Y345" i="11"/>
  <c r="K231" i="13"/>
  <c r="I231" i="13"/>
  <c r="G231" i="13"/>
  <c r="K379" i="13"/>
  <c r="I379" i="13"/>
  <c r="G379" i="13"/>
  <c r="K148" i="11"/>
  <c r="G148" i="11"/>
  <c r="I148" i="11"/>
  <c r="AO336" i="11"/>
  <c r="AM336" i="11"/>
  <c r="Y22" i="13"/>
  <c r="W22" i="13"/>
  <c r="K408" i="11"/>
  <c r="I408" i="11"/>
  <c r="G408" i="11"/>
  <c r="BE360" i="11"/>
  <c r="BC360" i="11"/>
  <c r="BE23" i="10"/>
  <c r="BC23" i="10"/>
  <c r="BG23" i="10"/>
  <c r="BE62" i="11"/>
  <c r="BC62" i="11"/>
  <c r="BE431" i="11"/>
  <c r="BC431" i="11"/>
  <c r="Y317" i="13"/>
  <c r="W317" i="13"/>
  <c r="AM430" i="11"/>
  <c r="AO430" i="11"/>
  <c r="K152" i="13"/>
  <c r="G152" i="13"/>
  <c r="I152" i="13"/>
  <c r="K324" i="13"/>
  <c r="G324" i="13"/>
  <c r="I324" i="13"/>
  <c r="I185" i="12"/>
  <c r="K185" i="12"/>
  <c r="G185" i="12"/>
  <c r="K291" i="13"/>
  <c r="I291" i="13"/>
  <c r="G291" i="13"/>
  <c r="Y112" i="13"/>
  <c r="W112" i="13"/>
  <c r="G252" i="13"/>
  <c r="I252" i="13"/>
  <c r="K252" i="13"/>
  <c r="BE325" i="10"/>
  <c r="BG325" i="10"/>
  <c r="BC325" i="10"/>
  <c r="AO21" i="13"/>
  <c r="AM21" i="13"/>
  <c r="AM134" i="13"/>
  <c r="AO134" i="13"/>
  <c r="BC129" i="11"/>
  <c r="BE129" i="11"/>
  <c r="Y73" i="13"/>
  <c r="W73" i="13"/>
  <c r="AM429" i="11"/>
  <c r="AO429" i="11"/>
  <c r="K132" i="11"/>
  <c r="G132" i="11"/>
  <c r="I132" i="11"/>
  <c r="AM179" i="13"/>
  <c r="AO179" i="13"/>
  <c r="W282" i="13"/>
  <c r="Y282" i="13"/>
  <c r="Y438" i="13"/>
  <c r="W438" i="13"/>
  <c r="K390" i="11"/>
  <c r="I390" i="11"/>
  <c r="G390" i="11"/>
  <c r="W325" i="13"/>
  <c r="Y325" i="13"/>
  <c r="K206" i="13"/>
  <c r="G206" i="13"/>
  <c r="I206" i="13"/>
  <c r="K389" i="11"/>
  <c r="I389" i="11"/>
  <c r="G389" i="11"/>
  <c r="K202" i="13"/>
  <c r="I202" i="13"/>
  <c r="G202" i="13"/>
  <c r="H424" i="11"/>
  <c r="K140" i="13"/>
  <c r="I140" i="13"/>
  <c r="G140" i="13"/>
  <c r="K219" i="13"/>
  <c r="I219" i="13"/>
  <c r="G219" i="13"/>
  <c r="BE171" i="10"/>
  <c r="BC171" i="10"/>
  <c r="BG171" i="10"/>
  <c r="AO311" i="11"/>
  <c r="AM311" i="11"/>
  <c r="K68" i="13"/>
  <c r="I68" i="13"/>
  <c r="G68" i="13"/>
  <c r="AO186" i="13"/>
  <c r="AM186" i="13"/>
  <c r="K383" i="11"/>
  <c r="I383" i="11"/>
  <c r="G383" i="11"/>
  <c r="W146" i="13"/>
  <c r="Y146" i="13"/>
  <c r="K40" i="11"/>
  <c r="I40" i="11"/>
  <c r="G40" i="11"/>
  <c r="AO365" i="11"/>
  <c r="AM365" i="11"/>
  <c r="BG384" i="10"/>
  <c r="BC384" i="10"/>
  <c r="BE384" i="10"/>
  <c r="AO144" i="11"/>
  <c r="AM144" i="11"/>
  <c r="W94" i="13"/>
  <c r="Y94" i="13"/>
  <c r="Y25" i="13"/>
  <c r="W25" i="13"/>
  <c r="AM164" i="13"/>
  <c r="AO164" i="13"/>
  <c r="K283" i="11"/>
  <c r="I283" i="11"/>
  <c r="G283" i="11"/>
  <c r="K158" i="13"/>
  <c r="I158" i="13"/>
  <c r="G158" i="13"/>
  <c r="AO392" i="11"/>
  <c r="AM392" i="11"/>
  <c r="W105" i="13"/>
  <c r="Y105" i="13"/>
  <c r="AO59" i="13"/>
  <c r="AM59" i="13"/>
  <c r="Y121" i="13"/>
  <c r="W121" i="13"/>
  <c r="BE35" i="10"/>
  <c r="BC35" i="10"/>
  <c r="BG35" i="10"/>
  <c r="W200" i="13"/>
  <c r="Y200" i="13"/>
  <c r="I211" i="13"/>
  <c r="G211" i="13"/>
  <c r="K211" i="13"/>
  <c r="K136" i="13"/>
  <c r="I136" i="13"/>
  <c r="G136" i="13"/>
  <c r="Y386" i="11"/>
  <c r="W386" i="11"/>
  <c r="AM399" i="11"/>
  <c r="AO399" i="11"/>
  <c r="Y350" i="11"/>
  <c r="W350" i="11"/>
  <c r="BC211" i="10"/>
  <c r="BG211" i="10"/>
  <c r="BE211" i="10"/>
  <c r="AO241" i="11"/>
  <c r="AM241" i="11"/>
  <c r="Y241" i="13"/>
  <c r="W241" i="13"/>
  <c r="K171" i="13"/>
  <c r="I171" i="13"/>
  <c r="G171" i="13"/>
  <c r="K146" i="13"/>
  <c r="G146" i="13"/>
  <c r="I146" i="13"/>
  <c r="K368" i="11"/>
  <c r="I368" i="11"/>
  <c r="G368" i="11"/>
  <c r="AM286" i="13"/>
  <c r="AO286" i="13"/>
  <c r="AM342" i="11"/>
  <c r="AO342" i="11"/>
  <c r="Y230" i="11"/>
  <c r="W230" i="11"/>
  <c r="Y75" i="13"/>
  <c r="W75" i="13"/>
  <c r="AM53" i="13"/>
  <c r="AO53" i="13"/>
  <c r="AO32" i="13"/>
  <c r="AM32" i="13"/>
  <c r="W314" i="13"/>
  <c r="Y314" i="13"/>
  <c r="K127" i="13"/>
  <c r="I127" i="13"/>
  <c r="G127" i="13"/>
  <c r="K269" i="11"/>
  <c r="G269" i="11"/>
  <c r="I269" i="11"/>
  <c r="K214" i="13"/>
  <c r="G214" i="13"/>
  <c r="I214" i="13"/>
  <c r="K264" i="11"/>
  <c r="G264" i="11"/>
  <c r="I264" i="11"/>
  <c r="K86" i="13"/>
  <c r="G86" i="13"/>
  <c r="I86" i="13"/>
  <c r="BC277" i="11"/>
  <c r="BE277" i="11"/>
  <c r="BE261" i="11"/>
  <c r="BC261" i="11"/>
  <c r="AO432" i="11"/>
  <c r="AM432" i="11"/>
  <c r="K264" i="13"/>
  <c r="I264" i="13"/>
  <c r="G264" i="13"/>
  <c r="BC235" i="11"/>
  <c r="BE235" i="11"/>
  <c r="Y115" i="13"/>
  <c r="W115" i="13"/>
  <c r="W137" i="13"/>
  <c r="Y137" i="13"/>
  <c r="K120" i="13"/>
  <c r="I120" i="13"/>
  <c r="G120" i="13"/>
  <c r="K261" i="11"/>
  <c r="I261" i="11"/>
  <c r="G261" i="11"/>
  <c r="K265" i="13"/>
  <c r="I265" i="13"/>
  <c r="G265" i="13"/>
  <c r="W126" i="13"/>
  <c r="Y126" i="13"/>
  <c r="Y83" i="11"/>
  <c r="W83" i="11"/>
  <c r="AO136" i="13"/>
  <c r="AM136" i="13"/>
  <c r="W319" i="11"/>
  <c r="Y319" i="11"/>
  <c r="AM264" i="13"/>
  <c r="AO264" i="13"/>
  <c r="W30" i="13"/>
  <c r="Y30" i="13"/>
  <c r="BE119" i="11"/>
  <c r="BC119" i="11"/>
  <c r="K323" i="11"/>
  <c r="I323" i="11"/>
  <c r="G323" i="11"/>
  <c r="K91" i="13"/>
  <c r="I91" i="13"/>
  <c r="G91" i="13"/>
  <c r="Y266" i="11"/>
  <c r="W266" i="11"/>
  <c r="K213" i="13"/>
  <c r="I213" i="13"/>
  <c r="G213" i="13"/>
  <c r="Y211" i="13"/>
  <c r="W211" i="13"/>
  <c r="K318" i="13"/>
  <c r="I318" i="13"/>
  <c r="G318" i="13"/>
  <c r="G154" i="12"/>
  <c r="K154" i="12"/>
  <c r="I154" i="12"/>
  <c r="AQ72" i="12"/>
  <c r="AO72" i="12"/>
  <c r="AM72" i="12"/>
  <c r="K422" i="13"/>
  <c r="I422" i="13"/>
  <c r="G422" i="13"/>
  <c r="AO239" i="12"/>
  <c r="AQ239" i="12"/>
  <c r="AM239" i="12"/>
  <c r="K52" i="13"/>
  <c r="I52" i="13"/>
  <c r="G52" i="13"/>
  <c r="K346" i="13"/>
  <c r="I346" i="13"/>
  <c r="G346" i="13"/>
  <c r="BG131" i="12"/>
  <c r="BE131" i="12"/>
  <c r="BC131" i="12"/>
  <c r="AM269" i="13"/>
  <c r="AO269" i="13"/>
  <c r="K141" i="12"/>
  <c r="I141" i="12"/>
  <c r="G141" i="12"/>
  <c r="AO244" i="13"/>
  <c r="AM244" i="13"/>
  <c r="K76" i="12"/>
  <c r="G76" i="12"/>
  <c r="I76" i="12"/>
  <c r="Y328" i="13"/>
  <c r="W328" i="13"/>
  <c r="AM187" i="12"/>
  <c r="AQ187" i="12"/>
  <c r="AO187" i="12"/>
  <c r="AO343" i="13"/>
  <c r="AM343" i="13"/>
  <c r="AM338" i="13"/>
  <c r="AO338" i="13"/>
  <c r="AA176" i="12"/>
  <c r="Y176" i="12"/>
  <c r="W176" i="12"/>
  <c r="K26" i="13"/>
  <c r="I26" i="13"/>
  <c r="G26" i="13"/>
  <c r="K438" i="13"/>
  <c r="G438" i="13"/>
  <c r="I438" i="13"/>
  <c r="K127" i="12"/>
  <c r="I127" i="12"/>
  <c r="G127" i="12"/>
  <c r="I67" i="12"/>
  <c r="K67" i="12"/>
  <c r="G67" i="12"/>
  <c r="BG323" i="12"/>
  <c r="BC323" i="12"/>
  <c r="BE323" i="12"/>
  <c r="AO388" i="13"/>
  <c r="AM388" i="13"/>
  <c r="W310" i="12"/>
  <c r="Y310" i="12"/>
  <c r="I236" i="12"/>
  <c r="K236" i="12"/>
  <c r="G236" i="12"/>
  <c r="I226" i="12"/>
  <c r="K226" i="12"/>
  <c r="G226" i="12"/>
  <c r="Y439" i="13"/>
  <c r="W439" i="13"/>
  <c r="K273" i="13"/>
  <c r="I273" i="13"/>
  <c r="G273" i="13"/>
  <c r="Y220" i="13"/>
  <c r="W220" i="13"/>
  <c r="I18" i="13"/>
  <c r="G18" i="13"/>
  <c r="Y209" i="12"/>
  <c r="W209" i="12"/>
  <c r="AA209" i="12"/>
  <c r="W410" i="13"/>
  <c r="Y410" i="13"/>
  <c r="AO427" i="13"/>
  <c r="AM427" i="13"/>
  <c r="I253" i="12"/>
  <c r="G253" i="12"/>
  <c r="AA46" i="12"/>
  <c r="Y46" i="12"/>
  <c r="W46" i="12"/>
  <c r="AO37" i="12"/>
  <c r="AQ37" i="12"/>
  <c r="AM37" i="12"/>
  <c r="AQ49" i="12"/>
  <c r="AO49" i="12"/>
  <c r="AM49" i="12"/>
  <c r="K313" i="13"/>
  <c r="G313" i="13"/>
  <c r="I313" i="13"/>
  <c r="K258" i="13"/>
  <c r="I258" i="13"/>
  <c r="G258" i="13"/>
  <c r="G39" i="12"/>
  <c r="I39" i="12"/>
  <c r="K39" i="12"/>
  <c r="AA155" i="12"/>
  <c r="W155" i="12"/>
  <c r="Y155" i="12"/>
  <c r="BG344" i="12"/>
  <c r="BE344" i="12"/>
  <c r="BC344" i="12"/>
  <c r="K349" i="12"/>
  <c r="I349" i="12"/>
  <c r="G349" i="12"/>
  <c r="Y87" i="12"/>
  <c r="W87" i="12"/>
  <c r="AA87" i="12"/>
  <c r="AO243" i="12"/>
  <c r="AM243" i="12"/>
  <c r="AO348" i="12"/>
  <c r="AQ348" i="12"/>
  <c r="AM348" i="12"/>
  <c r="Y284" i="12"/>
  <c r="W284" i="12"/>
  <c r="AA284" i="12"/>
  <c r="K383" i="13"/>
  <c r="I383" i="13"/>
  <c r="G383" i="13"/>
  <c r="Y401" i="12"/>
  <c r="AA401" i="12"/>
  <c r="BU211" i="12"/>
  <c r="BW211" i="12"/>
  <c r="BS211" i="12"/>
  <c r="BW332" i="12"/>
  <c r="BU332" i="12"/>
  <c r="BS332" i="12"/>
  <c r="Y383" i="13"/>
  <c r="W383" i="13"/>
  <c r="K15" i="12"/>
  <c r="G15" i="12"/>
  <c r="K153" i="13"/>
  <c r="G153" i="13"/>
  <c r="I153" i="13"/>
  <c r="AO98" i="13"/>
  <c r="AM98" i="13"/>
  <c r="AM399" i="13"/>
  <c r="AO399" i="13"/>
  <c r="K118" i="12"/>
  <c r="I118" i="12"/>
  <c r="G118" i="12"/>
  <c r="Y81" i="12"/>
  <c r="W81" i="12"/>
  <c r="AA81" i="12"/>
  <c r="AM198" i="12"/>
  <c r="AO198" i="12"/>
  <c r="AQ198" i="12"/>
  <c r="W85" i="12"/>
  <c r="AA85" i="12"/>
  <c r="Y85" i="12"/>
  <c r="Y198" i="13"/>
  <c r="W198" i="13"/>
  <c r="W338" i="13"/>
  <c r="Y338" i="13"/>
  <c r="AA130" i="12"/>
  <c r="Y130" i="12"/>
  <c r="W130" i="12"/>
  <c r="BG133" i="12"/>
  <c r="BC133" i="12"/>
  <c r="BE133" i="12"/>
  <c r="W242" i="12"/>
  <c r="AA242" i="12"/>
  <c r="Y242" i="12"/>
  <c r="K103" i="12"/>
  <c r="I103" i="12"/>
  <c r="G103" i="12"/>
  <c r="BG42" i="12"/>
  <c r="BC42" i="12"/>
  <c r="BE42" i="12"/>
  <c r="AM308" i="12"/>
  <c r="AO308" i="12"/>
  <c r="AQ308" i="12"/>
  <c r="I315" i="12"/>
  <c r="K315" i="12"/>
  <c r="G315" i="12"/>
  <c r="K281" i="12"/>
  <c r="G281" i="12"/>
  <c r="I281" i="12"/>
  <c r="K407" i="13"/>
  <c r="G407" i="13"/>
  <c r="I407" i="13"/>
  <c r="Y405" i="13"/>
  <c r="W405" i="13"/>
  <c r="AO223" i="13"/>
  <c r="K295" i="13"/>
  <c r="I295" i="13"/>
  <c r="G295" i="13"/>
  <c r="I123" i="12"/>
  <c r="K123" i="12"/>
  <c r="G123" i="12"/>
  <c r="K278" i="13"/>
  <c r="I278" i="13"/>
  <c r="G278" i="13"/>
  <c r="K365" i="13"/>
  <c r="G365" i="13"/>
  <c r="I365" i="13"/>
  <c r="BG59" i="12"/>
  <c r="BC59" i="12"/>
  <c r="BE59" i="12"/>
  <c r="AQ236" i="12"/>
  <c r="AO236" i="12"/>
  <c r="AM236" i="12"/>
  <c r="AO180" i="12"/>
  <c r="AQ180" i="12"/>
  <c r="AM180" i="12"/>
  <c r="AQ250" i="12"/>
  <c r="AO250" i="12"/>
  <c r="AM250" i="12"/>
  <c r="AM60" i="12"/>
  <c r="AO60" i="12"/>
  <c r="AQ60" i="12"/>
  <c r="Y391" i="13"/>
  <c r="W391" i="13"/>
  <c r="BG119" i="12"/>
  <c r="BE119" i="12"/>
  <c r="BC119" i="12"/>
  <c r="Y378" i="13"/>
  <c r="W378" i="13"/>
  <c r="AO232" i="12"/>
  <c r="AQ232" i="12"/>
  <c r="AM232" i="12"/>
  <c r="K344" i="13"/>
  <c r="I344" i="13"/>
  <c r="G344" i="13"/>
  <c r="Y358" i="13"/>
  <c r="W358" i="13"/>
  <c r="AO45" i="12"/>
  <c r="AQ45" i="12"/>
  <c r="AM45" i="12"/>
  <c r="Y29" i="12"/>
  <c r="AA29" i="12"/>
  <c r="I57" i="12"/>
  <c r="K57" i="12"/>
  <c r="G57" i="12"/>
  <c r="Y76" i="12"/>
  <c r="AA76" i="12"/>
  <c r="W76" i="12"/>
  <c r="AM126" i="12"/>
  <c r="AQ126" i="12"/>
  <c r="AO126" i="12"/>
  <c r="AM270" i="13"/>
  <c r="AO270" i="13"/>
  <c r="K151" i="12"/>
  <c r="G151" i="12"/>
  <c r="I151" i="12"/>
  <c r="K266" i="13"/>
  <c r="I266" i="13"/>
  <c r="G266" i="13"/>
  <c r="AQ144" i="12"/>
  <c r="AM144" i="12"/>
  <c r="I17" i="12"/>
  <c r="G17" i="12"/>
  <c r="K17" i="12"/>
  <c r="BG212" i="12"/>
  <c r="BC212" i="12"/>
  <c r="BE212" i="12"/>
  <c r="K442" i="12"/>
  <c r="G442" i="12"/>
  <c r="I442" i="12"/>
  <c r="AQ54" i="12"/>
  <c r="AO54" i="12"/>
  <c r="AM54" i="12"/>
  <c r="AA187" i="12"/>
  <c r="Y187" i="12"/>
  <c r="W187" i="12"/>
  <c r="BG22" i="12"/>
  <c r="BC22" i="12"/>
  <c r="BE22" i="12"/>
  <c r="BG345" i="12"/>
  <c r="BE345" i="12"/>
  <c r="BC345" i="12"/>
  <c r="W341" i="12"/>
  <c r="Y341" i="12"/>
  <c r="AA341" i="12"/>
  <c r="AA24" i="12"/>
  <c r="W24" i="12"/>
  <c r="Y24" i="12"/>
  <c r="W197" i="12"/>
  <c r="AA197" i="12"/>
  <c r="Y197" i="12"/>
  <c r="I158" i="12"/>
  <c r="G158" i="12"/>
  <c r="K158" i="12"/>
  <c r="K91" i="12"/>
  <c r="G91" i="12"/>
  <c r="I91" i="12"/>
  <c r="G29" i="12"/>
  <c r="I29" i="12"/>
  <c r="K29" i="12"/>
  <c r="K239" i="13"/>
  <c r="I239" i="13"/>
  <c r="G239" i="13"/>
  <c r="AO78" i="13"/>
  <c r="AM78" i="13"/>
  <c r="AA107" i="12"/>
  <c r="W107" i="12"/>
  <c r="Y107" i="12"/>
  <c r="AQ224" i="12"/>
  <c r="AO224" i="12"/>
  <c r="AM224" i="12"/>
  <c r="Y101" i="13"/>
  <c r="W101" i="13"/>
  <c r="K244" i="13"/>
  <c r="I244" i="13"/>
  <c r="G244" i="13"/>
  <c r="G51" i="12"/>
  <c r="K51" i="12"/>
  <c r="I51" i="12"/>
  <c r="BG140" i="12"/>
  <c r="BE140" i="12"/>
  <c r="BC140" i="12"/>
  <c r="AM242" i="12"/>
  <c r="AO242" i="12"/>
  <c r="AQ242" i="12"/>
  <c r="Y232" i="12"/>
  <c r="AA232" i="12"/>
  <c r="W232" i="12"/>
  <c r="AO73" i="12"/>
  <c r="AQ73" i="12"/>
  <c r="AM73" i="12"/>
  <c r="BG78" i="12"/>
  <c r="BE78" i="12"/>
  <c r="BC78" i="12"/>
  <c r="K280" i="12"/>
  <c r="I280" i="12"/>
  <c r="G280" i="12"/>
  <c r="K389" i="13"/>
  <c r="I389" i="13"/>
  <c r="G389" i="13"/>
  <c r="AA271" i="12"/>
  <c r="W271" i="12"/>
  <c r="Y271" i="12"/>
  <c r="AQ16" i="12"/>
  <c r="AM16" i="12"/>
  <c r="K183" i="13"/>
  <c r="I183" i="13"/>
  <c r="G183" i="13"/>
  <c r="AA21" i="12"/>
  <c r="W21" i="12"/>
  <c r="Y21" i="12"/>
  <c r="BE73" i="12"/>
  <c r="BC73" i="12"/>
  <c r="BG73" i="12"/>
  <c r="AO200" i="13"/>
  <c r="AM200" i="13"/>
  <c r="K67" i="13"/>
  <c r="G67" i="13"/>
  <c r="I67" i="13"/>
  <c r="G139" i="12"/>
  <c r="I139" i="12"/>
  <c r="K139" i="12"/>
  <c r="K319" i="13"/>
  <c r="I319" i="13"/>
  <c r="G319" i="13"/>
  <c r="BG151" i="12"/>
  <c r="BC151" i="12"/>
  <c r="BE151" i="12"/>
  <c r="AM230" i="12"/>
  <c r="AO230" i="12"/>
  <c r="AQ230" i="12"/>
  <c r="AO267" i="12"/>
  <c r="AQ267" i="12"/>
  <c r="AM267" i="12"/>
  <c r="K53" i="12"/>
  <c r="I53" i="12"/>
  <c r="G53" i="12"/>
  <c r="BG385" i="12"/>
  <c r="BE385" i="12"/>
  <c r="BC385" i="12"/>
  <c r="G358" i="12"/>
  <c r="I358" i="12"/>
  <c r="K358" i="12"/>
  <c r="BG152" i="12"/>
  <c r="BE152" i="12"/>
  <c r="BC152" i="12"/>
  <c r="K327" i="13"/>
  <c r="G327" i="13"/>
  <c r="I327" i="13"/>
  <c r="I276" i="12"/>
  <c r="K276" i="12"/>
  <c r="G276" i="12"/>
  <c r="BG243" i="12"/>
  <c r="BE243" i="12"/>
  <c r="BC243" i="12"/>
  <c r="AO292" i="13"/>
  <c r="AM292" i="13"/>
  <c r="AO289" i="13"/>
  <c r="AM289" i="13"/>
  <c r="Y364" i="13"/>
  <c r="W364" i="13"/>
  <c r="AO181" i="12"/>
  <c r="AM181" i="12"/>
  <c r="AQ181" i="12"/>
  <c r="K391" i="13"/>
  <c r="G391" i="13"/>
  <c r="I391" i="13"/>
  <c r="AO44" i="12"/>
  <c r="AQ44" i="12"/>
  <c r="AM44" i="12"/>
  <c r="Y432" i="13"/>
  <c r="W432" i="13"/>
  <c r="BG91" i="12"/>
  <c r="BC91" i="12"/>
  <c r="BE91" i="12"/>
  <c r="K390" i="13"/>
  <c r="I390" i="13"/>
  <c r="G390" i="13"/>
  <c r="W323" i="13"/>
  <c r="Y323" i="13"/>
  <c r="AQ11" i="12"/>
  <c r="AM11" i="12"/>
  <c r="AQ20" i="12"/>
  <c r="AM20" i="12"/>
  <c r="AO20" i="12"/>
  <c r="BG106" i="12"/>
  <c r="BC106" i="12"/>
  <c r="BE106" i="12"/>
  <c r="AQ116" i="12"/>
  <c r="AM116" i="12"/>
  <c r="AO116" i="12"/>
  <c r="BG293" i="12"/>
  <c r="BE293" i="12"/>
  <c r="BC293" i="12"/>
  <c r="AA347" i="12"/>
  <c r="Y347" i="12"/>
  <c r="W347" i="12"/>
  <c r="BG85" i="12"/>
  <c r="BC85" i="12"/>
  <c r="BE85" i="12"/>
  <c r="Y118" i="12"/>
  <c r="W118" i="12"/>
  <c r="Y333" i="12"/>
  <c r="AA333" i="12"/>
  <c r="W333" i="12"/>
  <c r="BW264" i="12"/>
  <c r="BU264" i="12"/>
  <c r="BS264" i="12"/>
  <c r="BW401" i="12"/>
  <c r="BU401" i="12"/>
  <c r="BS401" i="12"/>
  <c r="BW356" i="12"/>
  <c r="BU356" i="12"/>
  <c r="BS356" i="12"/>
  <c r="BW108" i="12"/>
  <c r="BS108" i="12"/>
  <c r="BU108" i="12"/>
  <c r="BS279" i="12"/>
  <c r="BW279" i="12"/>
  <c r="BU279" i="12"/>
  <c r="AO172" i="12"/>
  <c r="AM172" i="12"/>
  <c r="AQ172" i="12"/>
  <c r="BW127" i="12"/>
  <c r="BU127" i="12"/>
  <c r="BS127" i="12"/>
  <c r="E411" i="12"/>
  <c r="G410" i="12"/>
  <c r="I410" i="12"/>
  <c r="K410" i="12"/>
  <c r="BW218" i="12"/>
  <c r="BS218" i="12"/>
  <c r="BU218" i="12"/>
  <c r="BW318" i="12"/>
  <c r="BU318" i="12"/>
  <c r="BS318" i="12"/>
  <c r="BU104" i="12"/>
  <c r="BW104" i="12"/>
  <c r="BS104" i="12"/>
  <c r="W287" i="12"/>
  <c r="AA287" i="12"/>
  <c r="Y287" i="12"/>
  <c r="K291" i="12"/>
  <c r="I291" i="12"/>
  <c r="G291" i="12"/>
  <c r="BG191" i="12"/>
  <c r="BC191" i="12"/>
  <c r="BE191" i="12"/>
  <c r="BS97" i="12"/>
  <c r="BW97" i="12"/>
  <c r="BU97" i="12"/>
  <c r="BW282" i="12"/>
  <c r="BU282" i="12"/>
  <c r="BS282" i="12"/>
  <c r="BU200" i="12"/>
  <c r="BW200" i="12"/>
  <c r="BS200" i="12"/>
  <c r="AA290" i="12"/>
  <c r="Y290" i="12"/>
  <c r="W290" i="12"/>
  <c r="BS248" i="12"/>
  <c r="BW248" i="12"/>
  <c r="BU248" i="12"/>
  <c r="BW169" i="12"/>
  <c r="BU169" i="12"/>
  <c r="BS169" i="12"/>
  <c r="BW354" i="12"/>
  <c r="BU354" i="12"/>
  <c r="BS354" i="12"/>
  <c r="AO402" i="12"/>
  <c r="AQ402" i="12"/>
  <c r="AM402" i="12"/>
  <c r="BW437" i="12"/>
  <c r="BU437" i="12"/>
  <c r="BS437" i="12"/>
  <c r="BG205" i="12"/>
  <c r="BC205" i="12"/>
  <c r="BE205" i="12"/>
  <c r="AA407" i="12"/>
  <c r="W407" i="12"/>
  <c r="Y407" i="12"/>
  <c r="BG433" i="12"/>
  <c r="BE433" i="12"/>
  <c r="BC433" i="12"/>
  <c r="AO361" i="12"/>
  <c r="AQ361" i="12"/>
  <c r="AM361" i="12"/>
  <c r="AA435" i="12"/>
  <c r="Y435" i="12"/>
  <c r="W435" i="12"/>
  <c r="BG324" i="12"/>
  <c r="BC324" i="12"/>
  <c r="BE324" i="12"/>
  <c r="BU181" i="12"/>
  <c r="BW181" i="12"/>
  <c r="BS181" i="12"/>
  <c r="K422" i="12"/>
  <c r="I422" i="12"/>
  <c r="G422" i="12"/>
  <c r="I250" i="12"/>
  <c r="K250" i="12"/>
  <c r="AM151" i="12"/>
  <c r="AO151" i="12"/>
  <c r="AQ151" i="12"/>
  <c r="BS343" i="12"/>
  <c r="BW343" i="12"/>
  <c r="BU343" i="12"/>
  <c r="BU31" i="12"/>
  <c r="BW31" i="12"/>
  <c r="BS31" i="12"/>
  <c r="AA406" i="12"/>
  <c r="W406" i="12"/>
  <c r="Y406" i="12"/>
  <c r="G124" i="12"/>
  <c r="I124" i="12"/>
  <c r="K124" i="12"/>
  <c r="AO120" i="12"/>
  <c r="AM120" i="12"/>
  <c r="AQ120" i="12"/>
  <c r="BG355" i="12"/>
  <c r="BE355" i="12"/>
  <c r="BC355" i="12"/>
  <c r="AM441" i="12"/>
  <c r="AQ441" i="12"/>
  <c r="AO441" i="12"/>
  <c r="G384" i="12"/>
  <c r="I384" i="12"/>
  <c r="K384" i="12"/>
  <c r="BG342" i="12"/>
  <c r="BC342" i="12"/>
  <c r="BE342" i="12"/>
  <c r="BW323" i="12"/>
  <c r="BU323" i="12"/>
  <c r="BS323" i="12"/>
  <c r="BG135" i="12"/>
  <c r="BC135" i="12"/>
  <c r="BE135" i="12"/>
  <c r="AM371" i="12"/>
  <c r="AQ371" i="12"/>
  <c r="AO371" i="12"/>
  <c r="BG303" i="12"/>
  <c r="BC303" i="12"/>
  <c r="BE303" i="12"/>
  <c r="AO341" i="12"/>
  <c r="AQ341" i="12"/>
  <c r="AM341" i="12"/>
  <c r="Y324" i="12"/>
  <c r="AA324" i="12"/>
  <c r="W324" i="12"/>
  <c r="BG400" i="12"/>
  <c r="BC400" i="12"/>
  <c r="BE400" i="12"/>
  <c r="BG294" i="12"/>
  <c r="BC294" i="12"/>
  <c r="BE294" i="12"/>
  <c r="AM339" i="12"/>
  <c r="AQ339" i="12"/>
  <c r="AO339" i="12"/>
  <c r="BU427" i="12"/>
  <c r="BS427" i="12"/>
  <c r="BW427" i="12"/>
  <c r="BU309" i="12"/>
  <c r="BW309" i="12"/>
  <c r="BS309" i="12"/>
  <c r="AQ213" i="12"/>
  <c r="AO213" i="12"/>
  <c r="AM213" i="12"/>
  <c r="BU148" i="12"/>
  <c r="BW148" i="12"/>
  <c r="BS148" i="12"/>
  <c r="BG386" i="12"/>
  <c r="BE386" i="12"/>
  <c r="BC386" i="12"/>
  <c r="K337" i="12"/>
  <c r="I337" i="12"/>
  <c r="G337" i="12"/>
  <c r="AA189" i="12"/>
  <c r="W189" i="12"/>
  <c r="Y189" i="12"/>
  <c r="AA196" i="12"/>
  <c r="W196" i="12"/>
  <c r="Y196" i="12"/>
  <c r="I420" i="12"/>
  <c r="G420" i="12"/>
  <c r="K420" i="12"/>
  <c r="BU61" i="12"/>
  <c r="BS61" i="12"/>
  <c r="BW61" i="12"/>
  <c r="BS85" i="12"/>
  <c r="BU85" i="12"/>
  <c r="BW85" i="12"/>
  <c r="BG381" i="12"/>
  <c r="BC381" i="12"/>
  <c r="BE381" i="12"/>
  <c r="BW29" i="12"/>
  <c r="BU29" i="12"/>
  <c r="BS29" i="12"/>
  <c r="BG121" i="12"/>
  <c r="BC121" i="12"/>
  <c r="BE121" i="12"/>
  <c r="BG382" i="12"/>
  <c r="BE382" i="12"/>
  <c r="BC382" i="12"/>
  <c r="BE410" i="12"/>
  <c r="BC410" i="12"/>
  <c r="AO77" i="12"/>
  <c r="AQ77" i="12"/>
  <c r="AM77" i="12"/>
  <c r="BW141" i="12"/>
  <c r="BU141" i="12"/>
  <c r="BS141" i="12"/>
  <c r="BG280" i="12"/>
  <c r="BC280" i="12"/>
  <c r="BE280" i="12"/>
  <c r="AA154" i="12"/>
  <c r="W154" i="12"/>
  <c r="Y154" i="12"/>
  <c r="BG196" i="12"/>
  <c r="BE196" i="12"/>
  <c r="BC196" i="12"/>
  <c r="AQ195" i="12"/>
  <c r="AO195" i="12"/>
  <c r="AM195" i="12"/>
  <c r="BW265" i="12"/>
  <c r="BU265" i="12"/>
  <c r="BS265" i="12"/>
  <c r="Y355" i="12"/>
  <c r="AA355" i="12"/>
  <c r="W355" i="12"/>
  <c r="AO245" i="12"/>
  <c r="AQ245" i="12"/>
  <c r="AM245" i="12"/>
  <c r="BG162" i="12"/>
  <c r="BC162" i="12"/>
  <c r="BE162" i="12"/>
  <c r="AQ306" i="12"/>
  <c r="AO306" i="12"/>
  <c r="AM306" i="12"/>
  <c r="BS35" i="12"/>
  <c r="BU35" i="12"/>
  <c r="BW35" i="12"/>
  <c r="BU350" i="12"/>
  <c r="BW350" i="12"/>
  <c r="BS350" i="12"/>
  <c r="BS170" i="12"/>
  <c r="BW170" i="12"/>
  <c r="BU170" i="12"/>
  <c r="AQ403" i="12"/>
  <c r="AO403" i="12"/>
  <c r="AM403" i="12"/>
  <c r="BG233" i="12"/>
  <c r="BE233" i="12"/>
  <c r="BC233" i="12"/>
  <c r="I421" i="12"/>
  <c r="K421" i="12"/>
  <c r="G421" i="12"/>
  <c r="K409" i="12"/>
  <c r="I409" i="12"/>
  <c r="G409" i="12"/>
  <c r="G163" i="12"/>
  <c r="K163" i="12"/>
  <c r="I163" i="12"/>
  <c r="BW107" i="12"/>
  <c r="BS107" i="12"/>
  <c r="BU107" i="12"/>
  <c r="W338" i="12"/>
  <c r="AA338" i="12"/>
  <c r="Y338" i="12"/>
  <c r="BC335" i="12"/>
  <c r="BE335" i="12"/>
  <c r="K32" i="12"/>
  <c r="G32" i="12"/>
  <c r="I32" i="12"/>
  <c r="AA388" i="12"/>
  <c r="W388" i="12"/>
  <c r="Y388" i="12"/>
  <c r="AA106" i="12"/>
  <c r="Y106" i="12"/>
  <c r="W106" i="12"/>
  <c r="BW118" i="12"/>
  <c r="BU118" i="12"/>
  <c r="BS118" i="12"/>
  <c r="BS52" i="12"/>
  <c r="BU52" i="12"/>
  <c r="BW52" i="12"/>
  <c r="AO440" i="12"/>
  <c r="AQ440" i="12"/>
  <c r="AM440" i="12"/>
  <c r="AO430" i="13"/>
  <c r="AM430" i="13"/>
  <c r="Y93" i="12"/>
  <c r="AA93" i="12"/>
  <c r="W93" i="12"/>
  <c r="BU313" i="12"/>
  <c r="BW313" i="12"/>
  <c r="BS313" i="12"/>
  <c r="BU440" i="12"/>
  <c r="BW440" i="12"/>
  <c r="BS440" i="12"/>
  <c r="Y327" i="12"/>
  <c r="W327" i="12"/>
  <c r="AA327" i="12"/>
  <c r="AQ23" i="12"/>
  <c r="AO23" i="12"/>
  <c r="AM23" i="12"/>
  <c r="AA409" i="12"/>
  <c r="W409" i="12"/>
  <c r="Y409" i="12"/>
  <c r="BG364" i="12"/>
  <c r="BE364" i="12"/>
  <c r="BC364" i="12"/>
  <c r="Y192" i="12"/>
  <c r="AA192" i="12"/>
  <c r="W192" i="12"/>
  <c r="AA244" i="12"/>
  <c r="Y244" i="12"/>
  <c r="W244" i="12"/>
  <c r="BW289" i="12"/>
  <c r="BU289" i="12"/>
  <c r="BS289" i="12"/>
  <c r="BW44" i="12"/>
  <c r="BU44" i="12"/>
  <c r="BS44" i="12"/>
  <c r="BU79" i="12"/>
  <c r="BW79" i="12"/>
  <c r="BS79" i="12"/>
  <c r="K333" i="12"/>
  <c r="I333" i="12"/>
  <c r="G333" i="12"/>
  <c r="K355" i="12"/>
  <c r="G355" i="12"/>
  <c r="I355" i="12"/>
  <c r="Y236" i="13"/>
  <c r="W236" i="13"/>
  <c r="AO307" i="12"/>
  <c r="AM307" i="12"/>
  <c r="AQ307" i="12"/>
  <c r="BG322" i="12"/>
  <c r="BC322" i="12"/>
  <c r="BE322" i="12"/>
  <c r="BW37" i="12"/>
  <c r="BS37" i="12"/>
  <c r="BU37" i="12"/>
  <c r="BU113" i="12"/>
  <c r="BS113" i="12"/>
  <c r="K365" i="12"/>
  <c r="I365" i="12"/>
  <c r="G365" i="12"/>
  <c r="K31" i="12"/>
  <c r="I31" i="12"/>
  <c r="G31" i="12"/>
  <c r="BG250" i="12"/>
  <c r="BC250" i="12"/>
  <c r="BE250" i="12"/>
  <c r="AA221" i="12"/>
  <c r="Y221" i="12"/>
  <c r="W221" i="12"/>
  <c r="AQ264" i="12"/>
  <c r="AO264" i="12"/>
  <c r="AM264" i="12"/>
  <c r="BS326" i="12"/>
  <c r="BU326" i="12"/>
  <c r="BW326" i="12"/>
  <c r="BG232" i="12"/>
  <c r="BE232" i="12"/>
  <c r="BC232" i="12"/>
  <c r="K60" i="12"/>
  <c r="I60" i="12"/>
  <c r="G60" i="12"/>
  <c r="BU42" i="12"/>
  <c r="BS42" i="12"/>
  <c r="BW42" i="12"/>
  <c r="K403" i="12"/>
  <c r="I403" i="12"/>
  <c r="Y79" i="12"/>
  <c r="W79" i="12"/>
  <c r="AA79" i="12"/>
  <c r="BG282" i="12"/>
  <c r="BE282" i="12"/>
  <c r="BC282" i="12"/>
  <c r="BG283" i="12"/>
  <c r="BE283" i="12"/>
  <c r="BC283" i="12"/>
  <c r="AQ227" i="12"/>
  <c r="AM227" i="12"/>
  <c r="AO227" i="12"/>
  <c r="BG200" i="12"/>
  <c r="BC200" i="12"/>
  <c r="BE200" i="12"/>
  <c r="BS268" i="12"/>
  <c r="BU268" i="12"/>
  <c r="BW268" i="12"/>
  <c r="BU252" i="12"/>
  <c r="BS252" i="12"/>
  <c r="BW252" i="12"/>
  <c r="BW308" i="12"/>
  <c r="BS308" i="12"/>
  <c r="BU308" i="12"/>
  <c r="BS394" i="12"/>
  <c r="BW394" i="12"/>
  <c r="BU394" i="12"/>
  <c r="AO439" i="12"/>
  <c r="AQ439" i="12"/>
  <c r="AM439" i="12"/>
  <c r="BE384" i="12"/>
  <c r="BC384" i="12"/>
  <c r="BE428" i="12"/>
  <c r="BC428" i="12"/>
  <c r="BW14" i="12"/>
  <c r="BS14" i="12"/>
  <c r="Y350" i="12"/>
  <c r="AA350" i="12"/>
  <c r="AM421" i="12"/>
  <c r="AO421" i="12"/>
  <c r="AQ421" i="12"/>
  <c r="Y302" i="12"/>
  <c r="AA302" i="12"/>
  <c r="W302" i="12"/>
  <c r="I112" i="12"/>
  <c r="K112" i="12"/>
  <c r="G112" i="12"/>
  <c r="K25" i="12"/>
  <c r="I25" i="12"/>
  <c r="G25" i="12"/>
  <c r="I440" i="12"/>
  <c r="K440" i="12"/>
  <c r="G440" i="12"/>
  <c r="BU115" i="12"/>
  <c r="BW115" i="12"/>
  <c r="BS115" i="12"/>
  <c r="AA281" i="12"/>
  <c r="AA314" i="12"/>
  <c r="BW131" i="12"/>
  <c r="AA48" i="11"/>
  <c r="AU88" i="11"/>
  <c r="BK256" i="10"/>
  <c r="AA122" i="11"/>
  <c r="AG89" i="13"/>
  <c r="AY257" i="10"/>
  <c r="AW166" i="13"/>
  <c r="AA102" i="11"/>
  <c r="AG256" i="13"/>
  <c r="AY122" i="12"/>
  <c r="AA69" i="11"/>
  <c r="AA168" i="11"/>
  <c r="AU384" i="13"/>
  <c r="AE169" i="13"/>
  <c r="AA190" i="11"/>
  <c r="AW441" i="13"/>
  <c r="AA197" i="11"/>
  <c r="S356" i="12"/>
  <c r="AA282" i="11"/>
  <c r="AA277" i="11"/>
  <c r="S103" i="13"/>
  <c r="AG334" i="11"/>
  <c r="AA408" i="11"/>
  <c r="BO290" i="12"/>
  <c r="AA438" i="11"/>
  <c r="AA57" i="11"/>
  <c r="AA32" i="11"/>
  <c r="AA205" i="11"/>
  <c r="AA374" i="11"/>
  <c r="AA72" i="11"/>
  <c r="AA16" i="11"/>
  <c r="AA76" i="11"/>
  <c r="AA35" i="11"/>
  <c r="AA148" i="11"/>
  <c r="AA64" i="11"/>
  <c r="AA265" i="11"/>
  <c r="AA269" i="11"/>
  <c r="AA356" i="11"/>
  <c r="AA29" i="11"/>
  <c r="AA26" i="11"/>
  <c r="AA124" i="11"/>
  <c r="AA229" i="11"/>
  <c r="AA334" i="11"/>
  <c r="AA383" i="11"/>
  <c r="AA123" i="11"/>
  <c r="AA176" i="11"/>
  <c r="AA139" i="11"/>
  <c r="AA430" i="11"/>
  <c r="AA399" i="11"/>
  <c r="AA219" i="11"/>
  <c r="AA65" i="11"/>
  <c r="AA423" i="11"/>
  <c r="AA331" i="11"/>
  <c r="AI332" i="12"/>
  <c r="AA319" i="11"/>
  <c r="AA345" i="11"/>
  <c r="CE317" i="12"/>
  <c r="AA440" i="11"/>
  <c r="AA105" i="11"/>
  <c r="AA55" i="11"/>
  <c r="AA398" i="11"/>
  <c r="AA92" i="11"/>
  <c r="S72" i="12"/>
  <c r="AA221" i="11"/>
  <c r="AA216" i="11"/>
  <c r="AA136" i="11"/>
  <c r="AA231" i="11"/>
  <c r="AA201" i="11"/>
  <c r="AA60" i="11"/>
  <c r="AA276" i="11"/>
  <c r="AA224" i="11"/>
  <c r="AA202" i="11"/>
  <c r="AA405" i="11"/>
  <c r="AA380" i="11"/>
  <c r="AA377" i="11"/>
  <c r="AA155" i="11"/>
  <c r="AI240" i="12"/>
  <c r="AA151" i="11"/>
  <c r="AA46" i="11"/>
  <c r="AA149" i="11"/>
  <c r="AA232" i="11"/>
  <c r="AA157" i="11"/>
  <c r="AA172" i="11"/>
  <c r="Y166" i="11"/>
  <c r="AA48" i="10"/>
  <c r="AA161" i="10"/>
  <c r="Y161" i="10"/>
  <c r="W161" i="10"/>
  <c r="AQ105" i="10"/>
  <c r="AM105" i="10"/>
  <c r="AO105" i="10"/>
  <c r="AA92" i="10"/>
  <c r="Y92" i="10"/>
  <c r="W92" i="10"/>
  <c r="BE63" i="10"/>
  <c r="BC63" i="10"/>
  <c r="BG63" i="10"/>
  <c r="W224" i="10"/>
  <c r="Y224" i="10"/>
  <c r="AA224" i="10"/>
  <c r="AO57" i="10"/>
  <c r="AQ57" i="10"/>
  <c r="AM57" i="10"/>
  <c r="W148" i="11"/>
  <c r="Y148" i="11"/>
  <c r="AA331" i="10"/>
  <c r="Y331" i="10"/>
  <c r="W331" i="10"/>
  <c r="AA275" i="10"/>
  <c r="W275" i="10"/>
  <c r="Y275" i="10"/>
  <c r="AA313" i="10"/>
  <c r="Y313" i="10"/>
  <c r="W313" i="10"/>
  <c r="AO68" i="11"/>
  <c r="AM68" i="11"/>
  <c r="BG107" i="10"/>
  <c r="BC107" i="10"/>
  <c r="BE107" i="10"/>
  <c r="AO132" i="11"/>
  <c r="AM132" i="11"/>
  <c r="AO145" i="10"/>
  <c r="AM145" i="10"/>
  <c r="AQ145" i="10"/>
  <c r="W229" i="10"/>
  <c r="AA229" i="10"/>
  <c r="Y229" i="10"/>
  <c r="AM410" i="10"/>
  <c r="AO410" i="10"/>
  <c r="AQ410" i="10"/>
  <c r="AQ25" i="10"/>
  <c r="AO25" i="10"/>
  <c r="AM25" i="10"/>
  <c r="AO119" i="10"/>
  <c r="AQ119" i="10"/>
  <c r="AM119" i="10"/>
  <c r="BG156" i="10"/>
  <c r="BE156" i="10"/>
  <c r="BC156" i="10"/>
  <c r="BE272" i="10"/>
  <c r="BC272" i="10"/>
  <c r="BG272" i="10"/>
  <c r="AO354" i="10"/>
  <c r="AM354" i="10"/>
  <c r="AQ354" i="10"/>
  <c r="Y43" i="10"/>
  <c r="AA43" i="10"/>
  <c r="W43" i="10"/>
  <c r="AO336" i="10"/>
  <c r="AM336" i="10"/>
  <c r="AQ336" i="10"/>
  <c r="BG391" i="10"/>
  <c r="BE391" i="10"/>
  <c r="BG378" i="10"/>
  <c r="BC378" i="10"/>
  <c r="BE378" i="10"/>
  <c r="BC210" i="10"/>
  <c r="BG210" i="10"/>
  <c r="BE210" i="10"/>
  <c r="K38" i="11"/>
  <c r="G38" i="11"/>
  <c r="I38" i="11"/>
  <c r="Y173" i="11"/>
  <c r="W173" i="11"/>
  <c r="BE234" i="10"/>
  <c r="BG234" i="10"/>
  <c r="BC234" i="10"/>
  <c r="W249" i="11"/>
  <c r="Y249" i="11"/>
  <c r="AA10" i="10"/>
  <c r="W10" i="10"/>
  <c r="Y240" i="10"/>
  <c r="W240" i="10"/>
  <c r="AA240" i="10"/>
  <c r="BG309" i="10"/>
  <c r="BE309" i="10"/>
  <c r="BC309" i="10"/>
  <c r="BC186" i="10"/>
  <c r="BG186" i="10"/>
  <c r="BE186" i="10"/>
  <c r="AA284" i="10"/>
  <c r="W284" i="10"/>
  <c r="Y284" i="10"/>
  <c r="AQ283" i="10"/>
  <c r="AM283" i="10"/>
  <c r="AO283" i="10"/>
  <c r="AA442" i="10"/>
  <c r="Y442" i="10"/>
  <c r="W442" i="10"/>
  <c r="BC345" i="10"/>
  <c r="BG345" i="10"/>
  <c r="BE345" i="10"/>
  <c r="AA53" i="10"/>
  <c r="Y53" i="10"/>
  <c r="W53" i="10"/>
  <c r="W145" i="10"/>
  <c r="AA145" i="10"/>
  <c r="Y145" i="10"/>
  <c r="K10" i="11"/>
  <c r="G10" i="11"/>
  <c r="BC307" i="10"/>
  <c r="BE307" i="10"/>
  <c r="BG307" i="10"/>
  <c r="K113" i="11"/>
  <c r="I113" i="11"/>
  <c r="G113" i="11"/>
  <c r="W104" i="10"/>
  <c r="Y104" i="10"/>
  <c r="AA104" i="10"/>
  <c r="AA119" i="10"/>
  <c r="W119" i="10"/>
  <c r="Y119" i="10"/>
  <c r="BG294" i="10"/>
  <c r="BE294" i="10"/>
  <c r="BC294" i="10"/>
  <c r="BC159" i="10"/>
  <c r="BG159" i="10"/>
  <c r="BE159" i="10"/>
  <c r="AA278" i="10"/>
  <c r="W278" i="10"/>
  <c r="Y278" i="10"/>
  <c r="AA200" i="10"/>
  <c r="Y200" i="10"/>
  <c r="W200" i="10"/>
  <c r="AQ106" i="10"/>
  <c r="AO106" i="10"/>
  <c r="AM106" i="10"/>
  <c r="AA35" i="10"/>
  <c r="W35" i="10"/>
  <c r="Y35" i="10"/>
  <c r="AA126" i="10"/>
  <c r="W126" i="10"/>
  <c r="W264" i="10"/>
  <c r="AA264" i="10"/>
  <c r="Y264" i="10"/>
  <c r="Y301" i="10"/>
  <c r="AA301" i="10"/>
  <c r="W301" i="10"/>
  <c r="W28" i="11"/>
  <c r="Y28" i="11"/>
  <c r="BE438" i="10"/>
  <c r="BC438" i="10"/>
  <c r="BG438" i="10"/>
  <c r="BE421" i="10"/>
  <c r="BG421" i="10"/>
  <c r="BC421" i="10"/>
  <c r="AA189" i="10"/>
  <c r="Y189" i="10"/>
  <c r="W189" i="10"/>
  <c r="W133" i="10"/>
  <c r="AA133" i="10"/>
  <c r="Y133" i="10"/>
  <c r="AA289" i="10"/>
  <c r="W289" i="10"/>
  <c r="Y289" i="10"/>
  <c r="W353" i="10"/>
  <c r="Y353" i="10"/>
  <c r="AA353" i="10"/>
  <c r="Y316" i="10"/>
  <c r="AA316" i="10"/>
  <c r="W316" i="10"/>
  <c r="AQ62" i="10"/>
  <c r="AM62" i="10"/>
  <c r="AO62" i="10"/>
  <c r="AQ94" i="10"/>
  <c r="AM94" i="10"/>
  <c r="AO94" i="10"/>
  <c r="AA302" i="10"/>
  <c r="Y302" i="10"/>
  <c r="W302" i="10"/>
  <c r="AQ68" i="10"/>
  <c r="AM68" i="10"/>
  <c r="AO68" i="10"/>
  <c r="Y29" i="11"/>
  <c r="W29" i="11"/>
  <c r="BG389" i="10"/>
  <c r="BE389" i="10"/>
  <c r="BC389" i="10"/>
  <c r="AO431" i="11"/>
  <c r="AM431" i="11"/>
  <c r="AM285" i="10"/>
  <c r="AO285" i="10"/>
  <c r="AQ285" i="10"/>
  <c r="AQ140" i="10"/>
  <c r="AO140" i="10"/>
  <c r="AM140" i="10"/>
  <c r="BE219" i="10"/>
  <c r="BG219" i="10"/>
  <c r="BC219" i="10"/>
  <c r="BE217" i="10"/>
  <c r="BC217" i="10"/>
  <c r="BG217" i="10"/>
  <c r="BE198" i="10"/>
  <c r="BG198" i="10"/>
  <c r="BC198" i="10"/>
  <c r="AM266" i="10"/>
  <c r="AQ266" i="10"/>
  <c r="AO266" i="10"/>
  <c r="BG153" i="10"/>
  <c r="BC153" i="10"/>
  <c r="AA280" i="10"/>
  <c r="W280" i="10"/>
  <c r="Y280" i="10"/>
  <c r="AA157" i="10"/>
  <c r="Y157" i="10"/>
  <c r="W157" i="10"/>
  <c r="AM21" i="10"/>
  <c r="AQ21" i="10"/>
  <c r="BG81" i="10"/>
  <c r="BC81" i="10"/>
  <c r="BE81" i="10"/>
  <c r="K24" i="11"/>
  <c r="I24" i="11"/>
  <c r="G24" i="11"/>
  <c r="Y52" i="11"/>
  <c r="W52" i="11"/>
  <c r="BG247" i="10"/>
  <c r="BC247" i="10"/>
  <c r="BE247" i="10"/>
  <c r="K51" i="11"/>
  <c r="G51" i="11"/>
  <c r="I51" i="11"/>
  <c r="AA20" i="10"/>
  <c r="W20" i="10"/>
  <c r="Y20" i="10"/>
  <c r="AA286" i="10"/>
  <c r="W286" i="10"/>
  <c r="BC287" i="10"/>
  <c r="BG287" i="10"/>
  <c r="BE263" i="10"/>
  <c r="BG263" i="10"/>
  <c r="BC263" i="10"/>
  <c r="AA402" i="10"/>
  <c r="W402" i="10"/>
  <c r="Y402" i="10"/>
  <c r="BC76" i="10"/>
  <c r="BG76" i="10"/>
  <c r="BE76" i="10"/>
  <c r="AA94" i="10"/>
  <c r="Y94" i="10"/>
  <c r="W94" i="10"/>
  <c r="AO148" i="10"/>
  <c r="AM148" i="10"/>
  <c r="AQ148" i="10"/>
  <c r="AQ308" i="10"/>
  <c r="AO308" i="10"/>
  <c r="AM308" i="10"/>
  <c r="Y192" i="10"/>
  <c r="W192" i="10"/>
  <c r="AA192" i="10"/>
  <c r="AA310" i="10"/>
  <c r="Y310" i="10"/>
  <c r="W310" i="10"/>
  <c r="AO44" i="11"/>
  <c r="AM44" i="11"/>
  <c r="Y27" i="10"/>
  <c r="AA27" i="10"/>
  <c r="W27" i="10"/>
  <c r="BG368" i="10"/>
  <c r="BC368" i="10"/>
  <c r="BE368" i="10"/>
  <c r="AA421" i="10"/>
  <c r="Y421" i="10"/>
  <c r="W421" i="10"/>
  <c r="Y347" i="10"/>
  <c r="W347" i="10"/>
  <c r="AA347" i="10"/>
  <c r="BE202" i="10"/>
  <c r="BG202" i="10"/>
  <c r="BC202" i="10"/>
  <c r="AM192" i="10"/>
  <c r="AO192" i="10"/>
  <c r="AQ192" i="10"/>
  <c r="AQ215" i="10"/>
  <c r="AM215" i="10"/>
  <c r="BG315" i="10"/>
  <c r="BE315" i="10"/>
  <c r="BC315" i="10"/>
  <c r="W291" i="10"/>
  <c r="Y291" i="10"/>
  <c r="AA291" i="10"/>
  <c r="Y81" i="10"/>
  <c r="W81" i="10"/>
  <c r="AA81" i="10"/>
  <c r="W230" i="10"/>
  <c r="Y230" i="10"/>
  <c r="AA230" i="10"/>
  <c r="BE49" i="10"/>
  <c r="BG49" i="10"/>
  <c r="BC49" i="10"/>
  <c r="AQ65" i="10"/>
  <c r="AO65" i="10"/>
  <c r="AM65" i="10"/>
  <c r="BC258" i="11"/>
  <c r="BE258" i="11"/>
  <c r="K95" i="11"/>
  <c r="I95" i="11"/>
  <c r="G95" i="11"/>
  <c r="AQ189" i="10"/>
  <c r="AM189" i="10"/>
  <c r="AO189" i="10"/>
  <c r="AA25" i="10"/>
  <c r="Y25" i="10"/>
  <c r="W25" i="10"/>
  <c r="W316" i="11"/>
  <c r="Y316" i="11"/>
  <c r="K27" i="11"/>
  <c r="G27" i="11"/>
  <c r="I27" i="11"/>
  <c r="Y118" i="11"/>
  <c r="W118" i="11"/>
  <c r="BE364" i="11"/>
  <c r="BC364" i="11"/>
  <c r="AO194" i="11"/>
  <c r="AM194" i="11"/>
  <c r="Y78" i="11"/>
  <c r="W78" i="11"/>
  <c r="K92" i="13"/>
  <c r="G92" i="13"/>
  <c r="I92" i="13"/>
  <c r="BE420" i="11"/>
  <c r="BC420" i="11"/>
  <c r="AO289" i="11"/>
  <c r="AM289" i="11"/>
  <c r="Y152" i="11"/>
  <c r="W152" i="11"/>
  <c r="W288" i="11"/>
  <c r="BE71" i="11"/>
  <c r="BC71" i="11"/>
  <c r="AM94" i="11"/>
  <c r="AO94" i="11"/>
  <c r="K201" i="11"/>
  <c r="G201" i="11"/>
  <c r="I201" i="11"/>
  <c r="Y267" i="10"/>
  <c r="W267" i="10"/>
  <c r="AA267" i="10"/>
  <c r="Y56" i="11"/>
  <c r="W56" i="11"/>
  <c r="Y332" i="11"/>
  <c r="W332" i="11"/>
  <c r="K118" i="13"/>
  <c r="I118" i="13"/>
  <c r="G118" i="13"/>
  <c r="BE47" i="11"/>
  <c r="BC47" i="11"/>
  <c r="AA218" i="10"/>
  <c r="Y218" i="10"/>
  <c r="W218" i="10"/>
  <c r="AA322" i="10"/>
  <c r="W322" i="10"/>
  <c r="Y322" i="10"/>
  <c r="K161" i="11"/>
  <c r="G161" i="11"/>
  <c r="I161" i="11"/>
  <c r="Y182" i="11"/>
  <c r="W182" i="11"/>
  <c r="Y46" i="11"/>
  <c r="W46" i="11"/>
  <c r="BG336" i="10"/>
  <c r="BC336" i="10"/>
  <c r="AM157" i="11"/>
  <c r="AO157" i="11"/>
  <c r="BE80" i="11"/>
  <c r="BC80" i="11"/>
  <c r="W267" i="11"/>
  <c r="Y267" i="11"/>
  <c r="BC59" i="11"/>
  <c r="BE59" i="11"/>
  <c r="BC410" i="11"/>
  <c r="BE410" i="11"/>
  <c r="K179" i="11"/>
  <c r="I179" i="11"/>
  <c r="G179" i="11"/>
  <c r="AO379" i="11"/>
  <c r="AM379" i="11"/>
  <c r="K258" i="11"/>
  <c r="G258" i="11"/>
  <c r="I258" i="11"/>
  <c r="AO320" i="11"/>
  <c r="AM320" i="11"/>
  <c r="Y311" i="11"/>
  <c r="W311" i="11"/>
  <c r="G303" i="11"/>
  <c r="I303" i="11"/>
  <c r="K303" i="11"/>
  <c r="K19" i="11"/>
  <c r="G19" i="11"/>
  <c r="I19" i="11"/>
  <c r="W335" i="11"/>
  <c r="Y335" i="11"/>
  <c r="Y68" i="13"/>
  <c r="W68" i="13"/>
  <c r="Y95" i="11"/>
  <c r="W95" i="11"/>
  <c r="W80" i="11"/>
  <c r="Y80" i="11"/>
  <c r="BG104" i="10"/>
  <c r="BE104" i="10"/>
  <c r="BC104" i="10"/>
  <c r="Y140" i="10"/>
  <c r="AA140" i="10"/>
  <c r="W140" i="10"/>
  <c r="AO46" i="10"/>
  <c r="AQ46" i="10"/>
  <c r="AM46" i="10"/>
  <c r="Y423" i="10"/>
  <c r="AA423" i="10"/>
  <c r="W423" i="10"/>
  <c r="W194" i="10"/>
  <c r="Y194" i="10"/>
  <c r="AA194" i="10"/>
  <c r="I333" i="11"/>
  <c r="G333" i="11"/>
  <c r="K333" i="11"/>
  <c r="AM150" i="11"/>
  <c r="AO150" i="11"/>
  <c r="AO384" i="11"/>
  <c r="AM384" i="11"/>
  <c r="BC225" i="11"/>
  <c r="BE225" i="11"/>
  <c r="AO81" i="10"/>
  <c r="AM81" i="10"/>
  <c r="AQ81" i="10"/>
  <c r="K127" i="11"/>
  <c r="I127" i="11"/>
  <c r="G127" i="11"/>
  <c r="Y440" i="10"/>
  <c r="AA440" i="10"/>
  <c r="W440" i="10"/>
  <c r="K227" i="11"/>
  <c r="I227" i="11"/>
  <c r="G227" i="11"/>
  <c r="BG105" i="10"/>
  <c r="BE105" i="10"/>
  <c r="BC105" i="10"/>
  <c r="Y274" i="11"/>
  <c r="W274" i="11"/>
  <c r="Y370" i="11"/>
  <c r="W370" i="11"/>
  <c r="K151" i="11"/>
  <c r="I151" i="11"/>
  <c r="G151" i="11"/>
  <c r="AQ150" i="10"/>
  <c r="AM150" i="10"/>
  <c r="AO150" i="10"/>
  <c r="Y428" i="11"/>
  <c r="W428" i="11"/>
  <c r="I355" i="11"/>
  <c r="G355" i="11"/>
  <c r="K355" i="11"/>
  <c r="BC348" i="11"/>
  <c r="BE348" i="11"/>
  <c r="BE95" i="11"/>
  <c r="BC95" i="11"/>
  <c r="BC329" i="10"/>
  <c r="BE329" i="10"/>
  <c r="BG329" i="10"/>
  <c r="AQ142" i="10"/>
  <c r="AM142" i="10"/>
  <c r="AO142" i="10"/>
  <c r="AM269" i="10"/>
  <c r="AO269" i="10"/>
  <c r="AQ269" i="10"/>
  <c r="AM114" i="10"/>
  <c r="AQ114" i="10"/>
  <c r="AO114" i="10"/>
  <c r="AA334" i="10"/>
  <c r="Y334" i="10"/>
  <c r="W334" i="10"/>
  <c r="W136" i="10"/>
  <c r="Y136" i="10"/>
  <c r="AA136" i="10"/>
  <c r="BE288" i="11"/>
  <c r="BC288" i="11"/>
  <c r="W259" i="11"/>
  <c r="Y259" i="11"/>
  <c r="AO356" i="11"/>
  <c r="AM356" i="11"/>
  <c r="AO348" i="10"/>
  <c r="AM348" i="10"/>
  <c r="AQ348" i="10"/>
  <c r="AO124" i="10"/>
  <c r="AQ124" i="10"/>
  <c r="AM124" i="10"/>
  <c r="K145" i="11"/>
  <c r="I145" i="11"/>
  <c r="G145" i="11"/>
  <c r="AM313" i="11"/>
  <c r="AO313" i="11"/>
  <c r="Y291" i="11"/>
  <c r="W291" i="11"/>
  <c r="AM351" i="11"/>
  <c r="AO351" i="11"/>
  <c r="BG432" i="10"/>
  <c r="BE432" i="10"/>
  <c r="BC432" i="10"/>
  <c r="Y348" i="11"/>
  <c r="W348" i="11"/>
  <c r="BG34" i="10"/>
  <c r="BC34" i="10"/>
  <c r="BE34" i="10"/>
  <c r="K343" i="11"/>
  <c r="I343" i="11"/>
  <c r="G343" i="11"/>
  <c r="AQ245" i="10"/>
  <c r="AO245" i="10"/>
  <c r="AM245" i="10"/>
  <c r="K171" i="11"/>
  <c r="G171" i="11"/>
  <c r="I171" i="11"/>
  <c r="AA206" i="10"/>
  <c r="W206" i="10"/>
  <c r="Y206" i="10"/>
  <c r="K160" i="11"/>
  <c r="G160" i="11"/>
  <c r="I160" i="11"/>
  <c r="K104" i="11"/>
  <c r="G104" i="11"/>
  <c r="I104" i="11"/>
  <c r="BG358" i="10"/>
  <c r="BE358" i="10"/>
  <c r="BC358" i="10"/>
  <c r="BG74" i="10"/>
  <c r="BE74" i="10"/>
  <c r="BC74" i="10"/>
  <c r="W251" i="11"/>
  <c r="Y251" i="11"/>
  <c r="K183" i="11"/>
  <c r="I183" i="11"/>
  <c r="G183" i="11"/>
  <c r="AO298" i="11"/>
  <c r="AM298" i="11"/>
  <c r="BE45" i="11"/>
  <c r="BC45" i="11"/>
  <c r="AO278" i="11"/>
  <c r="AM278" i="11"/>
  <c r="BE67" i="11"/>
  <c r="BC67" i="11"/>
  <c r="AO242" i="11"/>
  <c r="AM242" i="11"/>
  <c r="Y221" i="11"/>
  <c r="W221" i="11"/>
  <c r="K305" i="11"/>
  <c r="I305" i="11"/>
  <c r="G305" i="11"/>
  <c r="BE206" i="11"/>
  <c r="BC206" i="11"/>
  <c r="Y276" i="11"/>
  <c r="W276" i="11"/>
  <c r="AO312" i="11"/>
  <c r="AM312" i="11"/>
  <c r="AO437" i="11"/>
  <c r="AM437" i="11"/>
  <c r="K342" i="11"/>
  <c r="G342" i="11"/>
  <c r="I342" i="11"/>
  <c r="AO202" i="11"/>
  <c r="AM202" i="11"/>
  <c r="Y195" i="13"/>
  <c r="W195" i="13"/>
  <c r="G409" i="13"/>
  <c r="I409" i="13"/>
  <c r="K409" i="13"/>
  <c r="Y98" i="13"/>
  <c r="W98" i="13"/>
  <c r="AM125" i="10"/>
  <c r="AQ125" i="10"/>
  <c r="AO125" i="10"/>
  <c r="Y260" i="11"/>
  <c r="W260" i="11"/>
  <c r="K125" i="11"/>
  <c r="I125" i="11"/>
  <c r="G125" i="11"/>
  <c r="BC66" i="10"/>
  <c r="BG66" i="10"/>
  <c r="BE66" i="10"/>
  <c r="W405" i="10"/>
  <c r="AA405" i="10"/>
  <c r="Y405" i="10"/>
  <c r="AQ77" i="10"/>
  <c r="AO77" i="10"/>
  <c r="AM77" i="10"/>
  <c r="W303" i="10"/>
  <c r="Y303" i="10"/>
  <c r="AA303" i="10"/>
  <c r="W406" i="10"/>
  <c r="AA406" i="10"/>
  <c r="Y406" i="10"/>
  <c r="AA84" i="10"/>
  <c r="Y84" i="10"/>
  <c r="W84" i="10"/>
  <c r="AM162" i="11"/>
  <c r="AO162" i="11"/>
  <c r="W34" i="13"/>
  <c r="Y34" i="13"/>
  <c r="Y171" i="11"/>
  <c r="W171" i="11"/>
  <c r="BE297" i="11"/>
  <c r="BC297" i="11"/>
  <c r="AQ118" i="10"/>
  <c r="AO118" i="10"/>
  <c r="AM118" i="10"/>
  <c r="AM316" i="11"/>
  <c r="AO316" i="11"/>
  <c r="AO123" i="10"/>
  <c r="AQ123" i="10"/>
  <c r="AM123" i="10"/>
  <c r="Y258" i="11"/>
  <c r="W258" i="11"/>
  <c r="Y302" i="11"/>
  <c r="W302" i="11"/>
  <c r="BC388" i="10"/>
  <c r="BG388" i="10"/>
  <c r="BE388" i="10"/>
  <c r="Y172" i="11"/>
  <c r="W172" i="11"/>
  <c r="W377" i="11"/>
  <c r="Y377" i="11"/>
  <c r="K252" i="11"/>
  <c r="I252" i="11"/>
  <c r="G252" i="11"/>
  <c r="AO177" i="10"/>
  <c r="AQ177" i="10"/>
  <c r="AM177" i="10"/>
  <c r="AO174" i="11"/>
  <c r="AM174" i="11"/>
  <c r="Y278" i="13"/>
  <c r="W278" i="13"/>
  <c r="BC132" i="10"/>
  <c r="BG132" i="10"/>
  <c r="BE132" i="10"/>
  <c r="BE201" i="11"/>
  <c r="BC201" i="11"/>
  <c r="W106" i="11"/>
  <c r="Y106" i="11"/>
  <c r="BG178" i="10"/>
  <c r="BC178" i="10"/>
  <c r="BE178" i="10"/>
  <c r="W395" i="10"/>
  <c r="Y395" i="10"/>
  <c r="AA395" i="10"/>
  <c r="AQ239" i="10"/>
  <c r="AM239" i="10"/>
  <c r="AO239" i="10"/>
  <c r="AA299" i="10"/>
  <c r="W299" i="10"/>
  <c r="Y299" i="10"/>
  <c r="W361" i="10"/>
  <c r="AA361" i="10"/>
  <c r="Y361" i="10"/>
  <c r="AA34" i="10"/>
  <c r="Y34" i="10"/>
  <c r="W34" i="10"/>
  <c r="AO19" i="11"/>
  <c r="AM19" i="11"/>
  <c r="K246" i="11"/>
  <c r="I246" i="11"/>
  <c r="G246" i="11"/>
  <c r="Y246" i="11"/>
  <c r="W246" i="11"/>
  <c r="AO183" i="10"/>
  <c r="AQ183" i="10"/>
  <c r="AM183" i="10"/>
  <c r="AM64" i="11"/>
  <c r="AO64" i="11"/>
  <c r="AM214" i="10"/>
  <c r="AQ214" i="10"/>
  <c r="AO214" i="10"/>
  <c r="I233" i="11"/>
  <c r="G233" i="11"/>
  <c r="Y127" i="11"/>
  <c r="W127" i="11"/>
  <c r="AM160" i="11"/>
  <c r="AO160" i="11"/>
  <c r="AO318" i="11"/>
  <c r="AM318" i="11"/>
  <c r="BG212" i="10"/>
  <c r="BE212" i="10"/>
  <c r="BC212" i="10"/>
  <c r="BC246" i="11"/>
  <c r="BE246" i="11"/>
  <c r="W318" i="11"/>
  <c r="Y318" i="11"/>
  <c r="AO268" i="10"/>
  <c r="AQ268" i="10"/>
  <c r="AM268" i="10"/>
  <c r="BE205" i="10"/>
  <c r="BG205" i="10"/>
  <c r="BC205" i="10"/>
  <c r="Y175" i="11"/>
  <c r="W175" i="11"/>
  <c r="BC260" i="10"/>
  <c r="BG260" i="10"/>
  <c r="BE260" i="10"/>
  <c r="W385" i="10"/>
  <c r="AA385" i="10"/>
  <c r="Y385" i="10"/>
  <c r="AQ409" i="10"/>
  <c r="AO409" i="10"/>
  <c r="AM409" i="10"/>
  <c r="Y428" i="10"/>
  <c r="AA428" i="10"/>
  <c r="W428" i="10"/>
  <c r="Y144" i="10"/>
  <c r="AA144" i="10"/>
  <c r="W144" i="10"/>
  <c r="Y18" i="10"/>
  <c r="AA18" i="10"/>
  <c r="W18" i="10"/>
  <c r="Y134" i="11"/>
  <c r="W134" i="11"/>
  <c r="Y169" i="11"/>
  <c r="W169" i="11"/>
  <c r="AO236" i="10"/>
  <c r="AQ236" i="10"/>
  <c r="AM236" i="10"/>
  <c r="AM53" i="10"/>
  <c r="AQ53" i="10"/>
  <c r="AO53" i="10"/>
  <c r="AO175" i="11"/>
  <c r="AM175" i="11"/>
  <c r="K176" i="11"/>
  <c r="I176" i="11"/>
  <c r="G176" i="11"/>
  <c r="Y72" i="11"/>
  <c r="W72" i="11"/>
  <c r="K340" i="11"/>
  <c r="I340" i="11"/>
  <c r="G340" i="11"/>
  <c r="K393" i="11"/>
  <c r="I393" i="11"/>
  <c r="G393" i="11"/>
  <c r="AO334" i="11"/>
  <c r="AM334" i="11"/>
  <c r="BG259" i="10"/>
  <c r="BE259" i="10"/>
  <c r="BC259" i="10"/>
  <c r="K280" i="11"/>
  <c r="G280" i="11"/>
  <c r="I280" i="11"/>
  <c r="BG19" i="10"/>
  <c r="BC19" i="10"/>
  <c r="BE19" i="10"/>
  <c r="AQ194" i="10"/>
  <c r="AO194" i="10"/>
  <c r="AM194" i="10"/>
  <c r="AO365" i="13"/>
  <c r="AM365" i="13"/>
  <c r="AM435" i="11"/>
  <c r="AO435" i="11"/>
  <c r="K386" i="11"/>
  <c r="I386" i="11"/>
  <c r="G386" i="11"/>
  <c r="Y27" i="13"/>
  <c r="W27" i="13"/>
  <c r="I155" i="13"/>
  <c r="G155" i="13"/>
  <c r="K155" i="13"/>
  <c r="BE334" i="11"/>
  <c r="BC334" i="11"/>
  <c r="K245" i="13"/>
  <c r="I245" i="13"/>
  <c r="G245" i="13"/>
  <c r="K121" i="13"/>
  <c r="I121" i="13"/>
  <c r="G121" i="13"/>
  <c r="K263" i="11"/>
  <c r="I263" i="11"/>
  <c r="G263" i="11"/>
  <c r="BE407" i="11"/>
  <c r="BC407" i="11"/>
  <c r="Y299" i="11"/>
  <c r="W299" i="11"/>
  <c r="BE396" i="11"/>
  <c r="BC61" i="11"/>
  <c r="BE61" i="11"/>
  <c r="AO397" i="11"/>
  <c r="AM397" i="11"/>
  <c r="BE51" i="11"/>
  <c r="BC51" i="11"/>
  <c r="AO283" i="11"/>
  <c r="AM283" i="11"/>
  <c r="Y190" i="13"/>
  <c r="W190" i="13"/>
  <c r="Y320" i="13"/>
  <c r="W320" i="13"/>
  <c r="BE40" i="11"/>
  <c r="BC40" i="11"/>
  <c r="AM104" i="13"/>
  <c r="AO104" i="13"/>
  <c r="I402" i="11"/>
  <c r="G402" i="11"/>
  <c r="K129" i="13"/>
  <c r="I129" i="13"/>
  <c r="G129" i="13"/>
  <c r="Y252" i="13"/>
  <c r="W252" i="13"/>
  <c r="AO383" i="11"/>
  <c r="AM383" i="11"/>
  <c r="K209" i="11"/>
  <c r="I209" i="11"/>
  <c r="G209" i="11"/>
  <c r="Y299" i="13"/>
  <c r="W299" i="13"/>
  <c r="Y203" i="11"/>
  <c r="W203" i="11"/>
  <c r="AO293" i="11"/>
  <c r="AM293" i="11"/>
  <c r="G60" i="13"/>
  <c r="I60" i="13"/>
  <c r="K60" i="13"/>
  <c r="BE294" i="11"/>
  <c r="BC294" i="11"/>
  <c r="AM239" i="13"/>
  <c r="AO239" i="13"/>
  <c r="W249" i="13"/>
  <c r="Y249" i="13"/>
  <c r="K335" i="11"/>
  <c r="G335" i="11"/>
  <c r="I335" i="11"/>
  <c r="K260" i="13"/>
  <c r="I260" i="13"/>
  <c r="G260" i="13"/>
  <c r="BE264" i="11"/>
  <c r="BC264" i="11"/>
  <c r="AM397" i="13"/>
  <c r="AO397" i="13"/>
  <c r="K428" i="13"/>
  <c r="G428" i="13"/>
  <c r="I428" i="13"/>
  <c r="Y287" i="13"/>
  <c r="W287" i="13"/>
  <c r="W420" i="13"/>
  <c r="Y420" i="13"/>
  <c r="AO99" i="12"/>
  <c r="AQ99" i="12"/>
  <c r="AM99" i="12"/>
  <c r="K366" i="11"/>
  <c r="G366" i="11"/>
  <c r="I366" i="11"/>
  <c r="AO177" i="13"/>
  <c r="AM177" i="13"/>
  <c r="AO398" i="11"/>
  <c r="AM398" i="11"/>
  <c r="AO128" i="13"/>
  <c r="AM128" i="13"/>
  <c r="AO56" i="13"/>
  <c r="AM56" i="13"/>
  <c r="I349" i="13"/>
  <c r="G349" i="13"/>
  <c r="K349" i="13"/>
  <c r="AM434" i="11"/>
  <c r="AO434" i="11"/>
  <c r="Y395" i="13"/>
  <c r="W395" i="13"/>
  <c r="AO267" i="13"/>
  <c r="AM267" i="13"/>
  <c r="BE97" i="11"/>
  <c r="BC97" i="11"/>
  <c r="AO127" i="11"/>
  <c r="AM127" i="11"/>
  <c r="Y290" i="11"/>
  <c r="W290" i="11"/>
  <c r="AO373" i="11"/>
  <c r="AM373" i="11"/>
  <c r="BC213" i="10"/>
  <c r="BG213" i="10"/>
  <c r="BE213" i="10"/>
  <c r="Y286" i="11"/>
  <c r="W286" i="11"/>
  <c r="W244" i="13"/>
  <c r="Y244" i="13"/>
  <c r="K93" i="13"/>
  <c r="I93" i="13"/>
  <c r="G93" i="13"/>
  <c r="K159" i="13"/>
  <c r="G159" i="13"/>
  <c r="I159" i="13"/>
  <c r="W327" i="13"/>
  <c r="Y327" i="13"/>
  <c r="AO304" i="13"/>
  <c r="AM304" i="13"/>
  <c r="AM372" i="13"/>
  <c r="AO372" i="13"/>
  <c r="AO52" i="13"/>
  <c r="AM52" i="13"/>
  <c r="AM112" i="13"/>
  <c r="AO112" i="13"/>
  <c r="AM317" i="13"/>
  <c r="AO317" i="13"/>
  <c r="AO162" i="13"/>
  <c r="AM162" i="13"/>
  <c r="BC46" i="11"/>
  <c r="BE46" i="11"/>
  <c r="AM215" i="11"/>
  <c r="AO215" i="11"/>
  <c r="AM271" i="13"/>
  <c r="AO271" i="13"/>
  <c r="K129" i="11"/>
  <c r="I129" i="11"/>
  <c r="G129" i="11"/>
  <c r="AO43" i="13"/>
  <c r="AM43" i="13"/>
  <c r="K161" i="13"/>
  <c r="I161" i="13"/>
  <c r="G161" i="13"/>
  <c r="AO270" i="11"/>
  <c r="AM270" i="11"/>
  <c r="K23" i="13"/>
  <c r="G23" i="13"/>
  <c r="I23" i="13"/>
  <c r="AO46" i="11"/>
  <c r="AM46" i="11"/>
  <c r="K214" i="11"/>
  <c r="G214" i="11"/>
  <c r="I214" i="11"/>
  <c r="Y86" i="13"/>
  <c r="W86" i="13"/>
  <c r="Y247" i="13"/>
  <c r="W247" i="13"/>
  <c r="W350" i="13"/>
  <c r="Y350" i="13"/>
  <c r="Y279" i="13"/>
  <c r="W279" i="13"/>
  <c r="W59" i="13"/>
  <c r="Y59" i="13"/>
  <c r="K57" i="13"/>
  <c r="I57" i="13"/>
  <c r="G57" i="13"/>
  <c r="BG10" i="12"/>
  <c r="BC10" i="12"/>
  <c r="BC438" i="11"/>
  <c r="BE438" i="11"/>
  <c r="K128" i="13"/>
  <c r="G128" i="13"/>
  <c r="I128" i="13"/>
  <c r="Y250" i="13"/>
  <c r="W250" i="13"/>
  <c r="BE359" i="11"/>
  <c r="BC359" i="11"/>
  <c r="Y172" i="13"/>
  <c r="W172" i="13"/>
  <c r="BC142" i="10"/>
  <c r="BE142" i="10"/>
  <c r="BG142" i="10"/>
  <c r="Y215" i="11"/>
  <c r="W215" i="11"/>
  <c r="W21" i="13"/>
  <c r="Y21" i="13"/>
  <c r="K53" i="13"/>
  <c r="I53" i="13"/>
  <c r="G53" i="13"/>
  <c r="K33" i="13"/>
  <c r="I33" i="13"/>
  <c r="G33" i="13"/>
  <c r="K32" i="13"/>
  <c r="G32" i="13"/>
  <c r="I32" i="13"/>
  <c r="BE17" i="11"/>
  <c r="BC17" i="11"/>
  <c r="AM403" i="11"/>
  <c r="AO403" i="11"/>
  <c r="AO358" i="11"/>
  <c r="AM358" i="11"/>
  <c r="BC78" i="11"/>
  <c r="BE78" i="11"/>
  <c r="BE135" i="11"/>
  <c r="BC135" i="11"/>
  <c r="Y262" i="13"/>
  <c r="W262" i="13"/>
  <c r="AO124" i="13"/>
  <c r="AM124" i="13"/>
  <c r="AM40" i="13"/>
  <c r="AO40" i="13"/>
  <c r="K351" i="11"/>
  <c r="I351" i="11"/>
  <c r="G351" i="11"/>
  <c r="K47" i="13"/>
  <c r="G47" i="13"/>
  <c r="I47" i="13"/>
  <c r="K71" i="13"/>
  <c r="I71" i="13"/>
  <c r="G71" i="13"/>
  <c r="Y78" i="13"/>
  <c r="W78" i="13"/>
  <c r="Y435" i="11"/>
  <c r="W435" i="11"/>
  <c r="Y85" i="13"/>
  <c r="W85" i="13"/>
  <c r="BC282" i="10"/>
  <c r="BG282" i="10"/>
  <c r="BE282" i="10"/>
  <c r="W60" i="13"/>
  <c r="Y60" i="13"/>
  <c r="K400" i="11"/>
  <c r="G400" i="11"/>
  <c r="I400" i="11"/>
  <c r="Y138" i="11"/>
  <c r="W138" i="11"/>
  <c r="W437" i="11"/>
  <c r="Y437" i="11"/>
  <c r="AO389" i="11"/>
  <c r="AM389" i="11"/>
  <c r="AO24" i="11"/>
  <c r="AM24" i="11"/>
  <c r="AM243" i="11"/>
  <c r="AO243" i="11"/>
  <c r="W106" i="13"/>
  <c r="Y106" i="13"/>
  <c r="K237" i="13"/>
  <c r="I237" i="13"/>
  <c r="G237" i="13"/>
  <c r="K190" i="13"/>
  <c r="I190" i="13"/>
  <c r="G190" i="13"/>
  <c r="AM400" i="13"/>
  <c r="AO400" i="13"/>
  <c r="BE439" i="11"/>
  <c r="BC439" i="11"/>
  <c r="I240" i="11"/>
  <c r="G240" i="11"/>
  <c r="K240" i="11"/>
  <c r="Y261" i="13"/>
  <c r="W261" i="13"/>
  <c r="Y144" i="13"/>
  <c r="W144" i="13"/>
  <c r="K113" i="13"/>
  <c r="I113" i="13"/>
  <c r="G113" i="13"/>
  <c r="AO59" i="11"/>
  <c r="AM59" i="11"/>
  <c r="BE373" i="11"/>
  <c r="BC373" i="11"/>
  <c r="BE193" i="11"/>
  <c r="BC193" i="11"/>
  <c r="Y356" i="11"/>
  <c r="W356" i="11"/>
  <c r="AM176" i="13"/>
  <c r="AO176" i="13"/>
  <c r="Y135" i="11"/>
  <c r="W135" i="11"/>
  <c r="Y152" i="13"/>
  <c r="W152" i="13"/>
  <c r="W156" i="13"/>
  <c r="Y156" i="13"/>
  <c r="BE138" i="11"/>
  <c r="BC138" i="11"/>
  <c r="Y159" i="13"/>
  <c r="W159" i="13"/>
  <c r="AO333" i="13"/>
  <c r="AM333" i="13"/>
  <c r="AO55" i="13"/>
  <c r="AM55" i="13"/>
  <c r="AO337" i="13"/>
  <c r="AM337" i="13"/>
  <c r="W94" i="12"/>
  <c r="AA94" i="12"/>
  <c r="Y94" i="12"/>
  <c r="K374" i="13"/>
  <c r="I374" i="13"/>
  <c r="G374" i="13"/>
  <c r="W114" i="13"/>
  <c r="Y114" i="13"/>
  <c r="AO352" i="13"/>
  <c r="AM352" i="13"/>
  <c r="K310" i="11"/>
  <c r="I310" i="11"/>
  <c r="G310" i="11"/>
  <c r="W274" i="13"/>
  <c r="Y274" i="13"/>
  <c r="AO307" i="13"/>
  <c r="AM307" i="13"/>
  <c r="AO442" i="11"/>
  <c r="AM442" i="11"/>
  <c r="AM80" i="13"/>
  <c r="AO80" i="13"/>
  <c r="W248" i="11"/>
  <c r="Y248" i="11"/>
  <c r="K323" i="13"/>
  <c r="I323" i="13"/>
  <c r="G323" i="13"/>
  <c r="K163" i="13"/>
  <c r="I163" i="13"/>
  <c r="G163" i="13"/>
  <c r="K211" i="11"/>
  <c r="G211" i="11"/>
  <c r="I211" i="11"/>
  <c r="Y38" i="13"/>
  <c r="W38" i="13"/>
  <c r="K395" i="11"/>
  <c r="G395" i="11"/>
  <c r="I395" i="11"/>
  <c r="Y33" i="11"/>
  <c r="W33" i="11"/>
  <c r="K318" i="11"/>
  <c r="I318" i="11"/>
  <c r="G318" i="11"/>
  <c r="AO159" i="13"/>
  <c r="AM159" i="13"/>
  <c r="K17" i="11"/>
  <c r="G17" i="11"/>
  <c r="I17" i="11"/>
  <c r="AM394" i="11"/>
  <c r="AO394" i="11"/>
  <c r="AO207" i="13"/>
  <c r="AM207" i="13"/>
  <c r="BC397" i="11"/>
  <c r="BE397" i="11"/>
  <c r="K38" i="13"/>
  <c r="I38" i="13"/>
  <c r="G38" i="13"/>
  <c r="AO354" i="13"/>
  <c r="AM354" i="13"/>
  <c r="K386" i="13"/>
  <c r="G386" i="13"/>
  <c r="I386" i="13"/>
  <c r="AM441" i="13"/>
  <c r="AO441" i="13"/>
  <c r="Y429" i="13"/>
  <c r="W429" i="13"/>
  <c r="G297" i="13"/>
  <c r="I297" i="13"/>
  <c r="I104" i="12"/>
  <c r="K104" i="12"/>
  <c r="G104" i="12"/>
  <c r="AO266" i="13"/>
  <c r="AM266" i="13"/>
  <c r="W10" i="12"/>
  <c r="AA10" i="12"/>
  <c r="AA219" i="12"/>
  <c r="W219" i="12"/>
  <c r="Y219" i="12"/>
  <c r="BG231" i="12"/>
  <c r="BC231" i="12"/>
  <c r="BE231" i="12"/>
  <c r="AO297" i="12"/>
  <c r="AQ297" i="12"/>
  <c r="AM297" i="12"/>
  <c r="BG43" i="12"/>
  <c r="BE43" i="12"/>
  <c r="BC43" i="12"/>
  <c r="Y279" i="12"/>
  <c r="AA279" i="12"/>
  <c r="W279" i="12"/>
  <c r="BG361" i="12"/>
  <c r="BC361" i="12"/>
  <c r="BE361" i="12"/>
  <c r="I321" i="12"/>
  <c r="G321" i="12"/>
  <c r="K310" i="13"/>
  <c r="I310" i="13"/>
  <c r="G310" i="13"/>
  <c r="I108" i="12"/>
  <c r="G108" i="12"/>
  <c r="Y407" i="13"/>
  <c r="W407" i="13"/>
  <c r="K192" i="13"/>
  <c r="G192" i="13"/>
  <c r="I192" i="13"/>
  <c r="K143" i="12"/>
  <c r="I143" i="12"/>
  <c r="G143" i="12"/>
  <c r="AO27" i="12"/>
  <c r="AQ27" i="12"/>
  <c r="AM27" i="12"/>
  <c r="BG75" i="12"/>
  <c r="BE75" i="12"/>
  <c r="BC75" i="12"/>
  <c r="AA119" i="12"/>
  <c r="W119" i="12"/>
  <c r="Y119" i="12"/>
  <c r="Y402" i="13"/>
  <c r="W402" i="13"/>
  <c r="AM121" i="12"/>
  <c r="AO121" i="12"/>
  <c r="AQ121" i="12"/>
  <c r="K325" i="13"/>
  <c r="I325" i="13"/>
  <c r="G325" i="13"/>
  <c r="Y289" i="13"/>
  <c r="W289" i="13"/>
  <c r="AQ40" i="12"/>
  <c r="AM40" i="12"/>
  <c r="AO40" i="12"/>
  <c r="AA61" i="12"/>
  <c r="Y61" i="12"/>
  <c r="W61" i="12"/>
  <c r="BG68" i="12"/>
  <c r="BE68" i="12"/>
  <c r="BC68" i="12"/>
  <c r="Y240" i="12"/>
  <c r="W240" i="12"/>
  <c r="AA240" i="12"/>
  <c r="AQ249" i="12"/>
  <c r="AM249" i="12"/>
  <c r="AO249" i="12"/>
  <c r="AA14" i="12"/>
  <c r="Y14" i="12"/>
  <c r="W14" i="12"/>
  <c r="W428" i="12"/>
  <c r="Y428" i="12"/>
  <c r="AA428" i="12"/>
  <c r="BG134" i="12"/>
  <c r="BC134" i="12"/>
  <c r="BE134" i="12"/>
  <c r="K36" i="12"/>
  <c r="I36" i="12"/>
  <c r="AO295" i="13"/>
  <c r="AM295" i="13"/>
  <c r="BG217" i="12"/>
  <c r="BC217" i="12"/>
  <c r="BE217" i="12"/>
  <c r="BW327" i="12"/>
  <c r="BU327" i="12"/>
  <c r="BS327" i="12"/>
  <c r="BS55" i="12"/>
  <c r="BW55" i="12"/>
  <c r="BU55" i="12"/>
  <c r="BG161" i="12"/>
  <c r="BE161" i="12"/>
  <c r="BC161" i="12"/>
  <c r="BG66" i="12"/>
  <c r="BC66" i="12"/>
  <c r="BE66" i="12"/>
  <c r="AO405" i="13"/>
  <c r="AM405" i="13"/>
  <c r="W253" i="13"/>
  <c r="Y253" i="13"/>
  <c r="W307" i="12"/>
  <c r="Y307" i="12"/>
  <c r="AA19" i="12"/>
  <c r="W19" i="12"/>
  <c r="Y19" i="12"/>
  <c r="BG153" i="12"/>
  <c r="BC153" i="12"/>
  <c r="BE153" i="12"/>
  <c r="K66" i="12"/>
  <c r="G66" i="12"/>
  <c r="I66" i="12"/>
  <c r="AA335" i="12"/>
  <c r="Y335" i="12"/>
  <c r="W335" i="12"/>
  <c r="Y359" i="13"/>
  <c r="W359" i="13"/>
  <c r="AA143" i="12"/>
  <c r="Y143" i="12"/>
  <c r="W143" i="12"/>
  <c r="K25" i="13"/>
  <c r="G25" i="13"/>
  <c r="I25" i="13"/>
  <c r="BG174" i="12"/>
  <c r="BE174" i="12"/>
  <c r="BC174" i="12"/>
  <c r="W316" i="12"/>
  <c r="AA316" i="12"/>
  <c r="Y316" i="12"/>
  <c r="Y139" i="12"/>
  <c r="W139" i="12"/>
  <c r="AA139" i="12"/>
  <c r="W15" i="12"/>
  <c r="AA15" i="12"/>
  <c r="W83" i="12"/>
  <c r="AA83" i="12"/>
  <c r="Y83" i="12"/>
  <c r="Y293" i="12"/>
  <c r="AA293" i="12"/>
  <c r="W293" i="12"/>
  <c r="AQ93" i="12"/>
  <c r="AM93" i="12"/>
  <c r="AO93" i="12"/>
  <c r="Y183" i="12"/>
  <c r="AA183" i="12"/>
  <c r="W183" i="12"/>
  <c r="Y158" i="13"/>
  <c r="W158" i="13"/>
  <c r="K393" i="13"/>
  <c r="I393" i="13"/>
  <c r="G393" i="13"/>
  <c r="AO115" i="12"/>
  <c r="AQ115" i="12"/>
  <c r="AM115" i="12"/>
  <c r="W302" i="13"/>
  <c r="Y302" i="13"/>
  <c r="AM394" i="13"/>
  <c r="AO394" i="13"/>
  <c r="K300" i="13"/>
  <c r="G300" i="13"/>
  <c r="I300" i="13"/>
  <c r="K334" i="13"/>
  <c r="G334" i="13"/>
  <c r="I334" i="13"/>
  <c r="AA351" i="12"/>
  <c r="Y351" i="12"/>
  <c r="W351" i="12"/>
  <c r="G359" i="12"/>
  <c r="K359" i="12"/>
  <c r="I359" i="12"/>
  <c r="BG120" i="12"/>
  <c r="BE120" i="12"/>
  <c r="BC120" i="12"/>
  <c r="BG208" i="12"/>
  <c r="BC208" i="12"/>
  <c r="BE208" i="12"/>
  <c r="AO333" i="12"/>
  <c r="AQ333" i="12"/>
  <c r="AM333" i="12"/>
  <c r="I212" i="12"/>
  <c r="K212" i="12"/>
  <c r="G212" i="12"/>
  <c r="AM370" i="12"/>
  <c r="AO370" i="12"/>
  <c r="AQ370" i="12"/>
  <c r="BG87" i="12"/>
  <c r="BC87" i="12"/>
  <c r="BE87" i="12"/>
  <c r="W32" i="12"/>
  <c r="AA32" i="12"/>
  <c r="Y32" i="12"/>
  <c r="AO375" i="13"/>
  <c r="AM375" i="13"/>
  <c r="AO240" i="13"/>
  <c r="AM240" i="13"/>
  <c r="AO153" i="13"/>
  <c r="AM153" i="13"/>
  <c r="I20" i="12"/>
  <c r="K20" i="12"/>
  <c r="G20" i="12"/>
  <c r="AQ35" i="12"/>
  <c r="AM35" i="12"/>
  <c r="AO35" i="12"/>
  <c r="AA181" i="12"/>
  <c r="W181" i="12"/>
  <c r="Y181" i="12"/>
  <c r="W36" i="12"/>
  <c r="AA36" i="12"/>
  <c r="Y36" i="12"/>
  <c r="AO434" i="13"/>
  <c r="AM434" i="13"/>
  <c r="BG44" i="12"/>
  <c r="BC44" i="12"/>
  <c r="BE44" i="12"/>
  <c r="Y151" i="12"/>
  <c r="AA151" i="12"/>
  <c r="W151" i="12"/>
  <c r="Y269" i="12"/>
  <c r="AA269" i="12"/>
  <c r="W269" i="12"/>
  <c r="AQ253" i="12"/>
  <c r="AO253" i="12"/>
  <c r="AM253" i="12"/>
  <c r="AO294" i="12"/>
  <c r="AM294" i="12"/>
  <c r="AQ294" i="12"/>
  <c r="AA131" i="12"/>
  <c r="Y131" i="12"/>
  <c r="W131" i="12"/>
  <c r="BG146" i="12"/>
  <c r="BE146" i="12"/>
  <c r="BC146" i="12"/>
  <c r="Y64" i="12"/>
  <c r="AA64" i="12"/>
  <c r="W64" i="12"/>
  <c r="K215" i="13"/>
  <c r="G215" i="13"/>
  <c r="I215" i="13"/>
  <c r="AO14" i="12"/>
  <c r="AQ14" i="12"/>
  <c r="AM14" i="12"/>
  <c r="BG330" i="12"/>
  <c r="BC330" i="12"/>
  <c r="BE330" i="12"/>
  <c r="Y419" i="13"/>
  <c r="W419" i="13"/>
  <c r="AQ112" i="12"/>
  <c r="AM112" i="12"/>
  <c r="AO112" i="12"/>
  <c r="K62" i="13"/>
  <c r="I62" i="13"/>
  <c r="G62" i="13"/>
  <c r="K268" i="13"/>
  <c r="I268" i="13"/>
  <c r="G268" i="13"/>
  <c r="I182" i="12"/>
  <c r="G182" i="12"/>
  <c r="K182" i="12"/>
  <c r="I77" i="12"/>
  <c r="G77" i="12"/>
  <c r="K77" i="12"/>
  <c r="AQ352" i="12"/>
  <c r="AO352" i="12"/>
  <c r="AM352" i="12"/>
  <c r="W234" i="12"/>
  <c r="Y234" i="12"/>
  <c r="AA234" i="12"/>
  <c r="I120" i="12"/>
  <c r="K120" i="12"/>
  <c r="G120" i="12"/>
  <c r="Y281" i="12"/>
  <c r="W281" i="12"/>
  <c r="W143" i="13"/>
  <c r="Y143" i="13"/>
  <c r="Y270" i="12"/>
  <c r="AA270" i="12"/>
  <c r="W270" i="12"/>
  <c r="AA323" i="12"/>
  <c r="W323" i="12"/>
  <c r="Y323" i="12"/>
  <c r="AO306" i="13"/>
  <c r="AM306" i="13"/>
  <c r="BG108" i="12"/>
  <c r="BE108" i="12"/>
  <c r="BC108" i="12"/>
  <c r="AO145" i="12"/>
  <c r="AM145" i="12"/>
  <c r="AQ145" i="12"/>
  <c r="AO17" i="12"/>
  <c r="AQ17" i="12"/>
  <c r="AM17" i="12"/>
  <c r="Y155" i="13"/>
  <c r="W155" i="13"/>
  <c r="W403" i="13"/>
  <c r="Y403" i="13"/>
  <c r="AA37" i="12"/>
  <c r="W37" i="12"/>
  <c r="Y187" i="13"/>
  <c r="W187" i="13"/>
  <c r="BG195" i="12"/>
  <c r="BC195" i="12"/>
  <c r="BE195" i="12"/>
  <c r="AM290" i="13"/>
  <c r="AO290" i="13"/>
  <c r="AM431" i="13"/>
  <c r="AO431" i="13"/>
  <c r="W219" i="13"/>
  <c r="Y219" i="13"/>
  <c r="K56" i="12"/>
  <c r="I56" i="12"/>
  <c r="G56" i="12"/>
  <c r="AO386" i="13"/>
  <c r="AM386" i="13"/>
  <c r="AM273" i="12"/>
  <c r="AO273" i="12"/>
  <c r="AQ273" i="12"/>
  <c r="AO318" i="12"/>
  <c r="AQ318" i="12"/>
  <c r="AM318" i="12"/>
  <c r="AQ278" i="12"/>
  <c r="AO278" i="12"/>
  <c r="AM278" i="12"/>
  <c r="AQ105" i="12"/>
  <c r="AO105" i="12"/>
  <c r="AM105" i="12"/>
  <c r="BG125" i="12"/>
  <c r="BE125" i="12"/>
  <c r="BC125" i="12"/>
  <c r="Y236" i="12"/>
  <c r="W236" i="12"/>
  <c r="AM205" i="13"/>
  <c r="AO205" i="13"/>
  <c r="AA237" i="12"/>
  <c r="W237" i="12"/>
  <c r="AA16" i="12"/>
  <c r="W16" i="12"/>
  <c r="AM230" i="13"/>
  <c r="AO230" i="13"/>
  <c r="Y252" i="12"/>
  <c r="AA252" i="12"/>
  <c r="W252" i="12"/>
  <c r="W39" i="12"/>
  <c r="Y39" i="12"/>
  <c r="BG27" i="12"/>
  <c r="BE27" i="12"/>
  <c r="BC27" i="12"/>
  <c r="AO59" i="12"/>
  <c r="AM59" i="12"/>
  <c r="AQ59" i="12"/>
  <c r="K234" i="12"/>
  <c r="G234" i="12"/>
  <c r="I234" i="12"/>
  <c r="AQ221" i="12"/>
  <c r="AM221" i="12"/>
  <c r="AO221" i="12"/>
  <c r="W47" i="12"/>
  <c r="AA47" i="12"/>
  <c r="Y47" i="12"/>
  <c r="Y365" i="13"/>
  <c r="W365" i="13"/>
  <c r="G249" i="12"/>
  <c r="K249" i="12"/>
  <c r="I249" i="12"/>
  <c r="K92" i="12"/>
  <c r="I92" i="12"/>
  <c r="AQ15" i="12"/>
  <c r="AM15" i="12"/>
  <c r="G130" i="12"/>
  <c r="K130" i="12"/>
  <c r="I130" i="12"/>
  <c r="K299" i="12"/>
  <c r="I299" i="12"/>
  <c r="G299" i="12"/>
  <c r="BG117" i="12"/>
  <c r="BE117" i="12"/>
  <c r="BC117" i="12"/>
  <c r="BG116" i="12"/>
  <c r="BE116" i="12"/>
  <c r="BC116" i="12"/>
  <c r="I366" i="12"/>
  <c r="K366" i="12"/>
  <c r="G366" i="12"/>
  <c r="BG389" i="12"/>
  <c r="BC389" i="12"/>
  <c r="BE389" i="12"/>
  <c r="AA22" i="12"/>
  <c r="Y22" i="12"/>
  <c r="I181" i="12"/>
  <c r="K181" i="12"/>
  <c r="G181" i="12"/>
  <c r="I292" i="13"/>
  <c r="G292" i="13"/>
  <c r="W332" i="12"/>
  <c r="Y332" i="12"/>
  <c r="Y202" i="12"/>
  <c r="AA202" i="12"/>
  <c r="W202" i="12"/>
  <c r="BG377" i="12"/>
  <c r="BC377" i="12"/>
  <c r="BE377" i="12"/>
  <c r="BG379" i="12"/>
  <c r="BE379" i="12"/>
  <c r="BC379" i="12"/>
  <c r="BW402" i="12"/>
  <c r="BS402" i="12"/>
  <c r="BU402" i="12"/>
  <c r="BS75" i="12"/>
  <c r="BU75" i="12"/>
  <c r="BW75" i="12"/>
  <c r="AM148" i="12"/>
  <c r="AQ148" i="12"/>
  <c r="AO148" i="12"/>
  <c r="BW50" i="12"/>
  <c r="BS50" i="12"/>
  <c r="BU50" i="12"/>
  <c r="BU212" i="12"/>
  <c r="BW212" i="12"/>
  <c r="BS212" i="12"/>
  <c r="G419" i="12"/>
  <c r="I419" i="12"/>
  <c r="K419" i="12"/>
  <c r="BU335" i="12"/>
  <c r="BW335" i="12"/>
  <c r="BS335" i="12"/>
  <c r="I175" i="12"/>
  <c r="K175" i="12"/>
  <c r="G175" i="12"/>
  <c r="BU310" i="12"/>
  <c r="BS310" i="12"/>
  <c r="BW310" i="12"/>
  <c r="AA362" i="12"/>
  <c r="W362" i="12"/>
  <c r="G183" i="12"/>
  <c r="K183" i="12"/>
  <c r="I183" i="12"/>
  <c r="AM349" i="12"/>
  <c r="AO349" i="12"/>
  <c r="AQ349" i="12"/>
  <c r="BU398" i="12"/>
  <c r="BW398" i="12"/>
  <c r="BS13" i="12"/>
  <c r="BW13" i="12"/>
  <c r="K318" i="12"/>
  <c r="G318" i="12"/>
  <c r="I318" i="12"/>
  <c r="AQ302" i="12"/>
  <c r="AM302" i="12"/>
  <c r="AO302" i="12"/>
  <c r="BS250" i="12"/>
  <c r="BW250" i="12"/>
  <c r="BU250" i="12"/>
  <c r="AO340" i="12"/>
  <c r="AM340" i="12"/>
  <c r="BU364" i="12"/>
  <c r="BS364" i="12"/>
  <c r="BW345" i="12"/>
  <c r="BS345" i="12"/>
  <c r="BU345" i="12"/>
  <c r="BU49" i="12"/>
  <c r="BW49" i="12"/>
  <c r="BS49" i="12"/>
  <c r="BG56" i="12"/>
  <c r="BE56" i="12"/>
  <c r="BC56" i="12"/>
  <c r="BS341" i="12"/>
  <c r="BU341" i="12"/>
  <c r="BW341" i="12"/>
  <c r="G429" i="12"/>
  <c r="K429" i="12"/>
  <c r="I429" i="12"/>
  <c r="BW138" i="12"/>
  <c r="BU138" i="12"/>
  <c r="BS138" i="12"/>
  <c r="K213" i="12"/>
  <c r="G213" i="12"/>
  <c r="I213" i="12"/>
  <c r="BW277" i="12"/>
  <c r="BU277" i="12"/>
  <c r="BS277" i="12"/>
  <c r="K289" i="12"/>
  <c r="I289" i="12"/>
  <c r="G289" i="12"/>
  <c r="G24" i="12"/>
  <c r="K24" i="12"/>
  <c r="I24" i="12"/>
  <c r="BW146" i="12"/>
  <c r="BS146" i="12"/>
  <c r="BW408" i="12"/>
  <c r="BS408" i="12"/>
  <c r="BU408" i="12"/>
  <c r="BW423" i="12"/>
  <c r="BU423" i="12"/>
  <c r="BS423" i="12"/>
  <c r="AO193" i="12"/>
  <c r="AQ193" i="12"/>
  <c r="AM193" i="12"/>
  <c r="BG210" i="12"/>
  <c r="BC210" i="12"/>
  <c r="BE210" i="12"/>
  <c r="K408" i="12"/>
  <c r="I408" i="12"/>
  <c r="G408" i="12"/>
  <c r="BU34" i="12"/>
  <c r="BS34" i="12"/>
  <c r="BW34" i="12"/>
  <c r="BW83" i="12"/>
  <c r="BU83" i="12"/>
  <c r="BS83" i="12"/>
  <c r="I395" i="12"/>
  <c r="G395" i="12"/>
  <c r="BW261" i="12"/>
  <c r="BU261" i="12"/>
  <c r="BS261" i="12"/>
  <c r="AQ398" i="12"/>
  <c r="AO398" i="12"/>
  <c r="AM398" i="12"/>
  <c r="G374" i="12"/>
  <c r="K374" i="12"/>
  <c r="I374" i="12"/>
  <c r="K389" i="12"/>
  <c r="I389" i="12"/>
  <c r="G389" i="12"/>
  <c r="BS27" i="12"/>
  <c r="BW27" i="12"/>
  <c r="BU27" i="12"/>
  <c r="BG396" i="12"/>
  <c r="BC396" i="12"/>
  <c r="BE396" i="12"/>
  <c r="W11" i="12"/>
  <c r="AA11" i="12"/>
  <c r="I407" i="12"/>
  <c r="K407" i="12"/>
  <c r="G407" i="12"/>
  <c r="BW300" i="12"/>
  <c r="BU300" i="12"/>
  <c r="BS300" i="12"/>
  <c r="K381" i="12"/>
  <c r="G381" i="12"/>
  <c r="Y213" i="12"/>
  <c r="W213" i="12"/>
  <c r="AA213" i="12"/>
  <c r="BG339" i="12"/>
  <c r="BE339" i="12"/>
  <c r="BC339" i="12"/>
  <c r="BW144" i="12"/>
  <c r="BS144" i="12"/>
  <c r="BU144" i="12"/>
  <c r="BW151" i="12"/>
  <c r="BU151" i="12"/>
  <c r="BS151" i="12"/>
  <c r="BU342" i="12"/>
  <c r="BW342" i="12"/>
  <c r="BS342" i="12"/>
  <c r="Y390" i="12"/>
  <c r="W390" i="12"/>
  <c r="AA390" i="12"/>
  <c r="AA385" i="12"/>
  <c r="W385" i="12"/>
  <c r="Y385" i="12"/>
  <c r="K433" i="12"/>
  <c r="I433" i="12"/>
  <c r="G433" i="12"/>
  <c r="BG211" i="12"/>
  <c r="BC211" i="12"/>
  <c r="BE211" i="12"/>
  <c r="BS275" i="12"/>
  <c r="BW275" i="12"/>
  <c r="Y319" i="12"/>
  <c r="W319" i="12"/>
  <c r="AA319" i="12"/>
  <c r="BE395" i="12"/>
  <c r="BC395" i="12"/>
  <c r="BG395" i="12"/>
  <c r="AQ276" i="12"/>
  <c r="AO276" i="12"/>
  <c r="AM276" i="12"/>
  <c r="BG28" i="12"/>
  <c r="BC28" i="12"/>
  <c r="BE28" i="12"/>
  <c r="AA340" i="12"/>
  <c r="Y340" i="12"/>
  <c r="W340" i="12"/>
  <c r="AA280" i="12"/>
  <c r="W280" i="12"/>
  <c r="Y280" i="12"/>
  <c r="BW196" i="12"/>
  <c r="BS196" i="12"/>
  <c r="BU196" i="12"/>
  <c r="BU188" i="12"/>
  <c r="BW188" i="12"/>
  <c r="BS188" i="12"/>
  <c r="G437" i="12"/>
  <c r="I437" i="12"/>
  <c r="K437" i="12"/>
  <c r="Y314" i="12"/>
  <c r="W314" i="12"/>
  <c r="AA369" i="12"/>
  <c r="W369" i="12"/>
  <c r="Y369" i="12"/>
  <c r="AA239" i="12"/>
  <c r="W239" i="12"/>
  <c r="Y239" i="12"/>
  <c r="AM382" i="12"/>
  <c r="AO382" i="12"/>
  <c r="AQ382" i="12"/>
  <c r="AO389" i="12"/>
  <c r="AQ389" i="12"/>
  <c r="AM389" i="12"/>
  <c r="BU41" i="12"/>
  <c r="BS41" i="12"/>
  <c r="BW41" i="12"/>
  <c r="BW179" i="12"/>
  <c r="BU179" i="12"/>
  <c r="BS179" i="12"/>
  <c r="BS233" i="12"/>
  <c r="BW233" i="12"/>
  <c r="BU233" i="12"/>
  <c r="BW339" i="12"/>
  <c r="BS339" i="12"/>
  <c r="BU339" i="12"/>
  <c r="AO409" i="12"/>
  <c r="AQ409" i="12"/>
  <c r="AM409" i="12"/>
  <c r="BW121" i="12"/>
  <c r="BU121" i="12"/>
  <c r="BS121" i="12"/>
  <c r="Y275" i="12"/>
  <c r="AA275" i="12"/>
  <c r="W275" i="12"/>
  <c r="BS399" i="12"/>
  <c r="BW399" i="12"/>
  <c r="BU399" i="12"/>
  <c r="BU198" i="12"/>
  <c r="BW198" i="12"/>
  <c r="BS198" i="12"/>
  <c r="W377" i="12"/>
  <c r="Y377" i="12"/>
  <c r="AA377" i="12"/>
  <c r="Y128" i="12"/>
  <c r="AA128" i="12"/>
  <c r="W128" i="12"/>
  <c r="BU152" i="12"/>
  <c r="BW152" i="12"/>
  <c r="BS152" i="12"/>
  <c r="AA172" i="12"/>
  <c r="W172" i="12"/>
  <c r="Y172" i="12"/>
  <c r="BW187" i="12"/>
  <c r="BS187" i="12"/>
  <c r="BU187" i="12"/>
  <c r="I194" i="12"/>
  <c r="G194" i="12"/>
  <c r="K194" i="12"/>
  <c r="AM407" i="12"/>
  <c r="AQ407" i="12"/>
  <c r="AO407" i="12"/>
  <c r="Y387" i="12"/>
  <c r="AA387" i="12"/>
  <c r="W387" i="12"/>
  <c r="Y334" i="12"/>
  <c r="W334" i="12"/>
  <c r="AA334" i="12"/>
  <c r="BU131" i="12"/>
  <c r="BS131" i="12"/>
  <c r="AM24" i="12"/>
  <c r="AQ24" i="12"/>
  <c r="AM373" i="12"/>
  <c r="AQ373" i="12"/>
  <c r="AO373" i="12"/>
  <c r="K305" i="12"/>
  <c r="I305" i="12"/>
  <c r="G305" i="12"/>
  <c r="K400" i="12"/>
  <c r="G400" i="12"/>
  <c r="I400" i="12"/>
  <c r="G307" i="12"/>
  <c r="I307" i="12"/>
  <c r="K307" i="12"/>
  <c r="I378" i="12"/>
  <c r="K378" i="12"/>
  <c r="G378" i="12"/>
  <c r="AA178" i="12"/>
  <c r="W178" i="12"/>
  <c r="Y178" i="12"/>
  <c r="BG246" i="12"/>
  <c r="BE246" i="12"/>
  <c r="BC246" i="12"/>
  <c r="BW387" i="12"/>
  <c r="BU387" i="12"/>
  <c r="BS387" i="12"/>
  <c r="AM214" i="12"/>
  <c r="AQ214" i="12"/>
  <c r="AO214" i="12"/>
  <c r="BS234" i="12"/>
  <c r="BW234" i="12"/>
  <c r="BU234" i="12"/>
  <c r="AQ422" i="12"/>
  <c r="AO422" i="12"/>
  <c r="AM422" i="12"/>
  <c r="G332" i="12"/>
  <c r="K332" i="12"/>
  <c r="I332" i="12"/>
  <c r="BG351" i="12"/>
  <c r="BC351" i="12"/>
  <c r="BE351" i="12"/>
  <c r="AO358" i="13"/>
  <c r="AM358" i="13"/>
  <c r="BW183" i="12"/>
  <c r="BS183" i="12"/>
  <c r="BU183" i="12"/>
  <c r="BG375" i="12"/>
  <c r="BE375" i="12"/>
  <c r="BC375" i="12"/>
  <c r="BU161" i="12"/>
  <c r="BW161" i="12"/>
  <c r="BS161" i="12"/>
  <c r="BW176" i="12"/>
  <c r="BU176" i="12"/>
  <c r="BS176" i="12"/>
  <c r="BG169" i="12"/>
  <c r="BE169" i="12"/>
  <c r="BC169" i="12"/>
  <c r="AQ291" i="12"/>
  <c r="AO291" i="12"/>
  <c r="AM291" i="12"/>
  <c r="BG220" i="12"/>
  <c r="BE220" i="12"/>
  <c r="BC220" i="12"/>
  <c r="I224" i="12"/>
  <c r="G224" i="12"/>
  <c r="K224" i="12"/>
  <c r="AM258" i="12"/>
  <c r="AQ258" i="12"/>
  <c r="AO258" i="12"/>
  <c r="BG204" i="12"/>
  <c r="BC204" i="12"/>
  <c r="BE204" i="12"/>
  <c r="BW51" i="12"/>
  <c r="BS51" i="12"/>
  <c r="BU51" i="12"/>
  <c r="BW86" i="12"/>
  <c r="BU86" i="12"/>
  <c r="BS86" i="12"/>
  <c r="BW223" i="12"/>
  <c r="BS223" i="12"/>
  <c r="BU223" i="12"/>
  <c r="AA103" i="12"/>
  <c r="Y103" i="12"/>
  <c r="W103" i="12"/>
  <c r="BW155" i="12"/>
  <c r="BU155" i="12"/>
  <c r="BS155" i="12"/>
  <c r="K327" i="12"/>
  <c r="I327" i="12"/>
  <c r="BG341" i="12"/>
  <c r="BC341" i="12"/>
  <c r="BE341" i="12"/>
  <c r="BG327" i="12"/>
  <c r="BE327" i="12"/>
  <c r="BC327" i="12"/>
  <c r="Y24" i="13"/>
  <c r="K227" i="12"/>
  <c r="G227" i="12"/>
  <c r="I227" i="12"/>
  <c r="BU333" i="12"/>
  <c r="BW333" i="12"/>
  <c r="BS333" i="12"/>
  <c r="BS391" i="12"/>
  <c r="BW391" i="12"/>
  <c r="BU391" i="12"/>
  <c r="BW349" i="12"/>
  <c r="BS349" i="12"/>
  <c r="BW142" i="12"/>
  <c r="BU142" i="12"/>
  <c r="BS142" i="12"/>
  <c r="Y432" i="12"/>
  <c r="AA432" i="12"/>
  <c r="W432" i="12"/>
  <c r="BU263" i="12"/>
  <c r="BW263" i="12"/>
  <c r="BS263" i="12"/>
  <c r="Y433" i="12"/>
  <c r="AA433" i="12"/>
  <c r="W433" i="12"/>
  <c r="AQ394" i="12"/>
  <c r="AO394" i="12"/>
  <c r="AM394" i="12"/>
  <c r="BW205" i="12"/>
  <c r="BU205" i="12"/>
  <c r="BS205" i="12"/>
  <c r="BG173" i="12"/>
  <c r="BE173" i="12"/>
  <c r="BC173" i="12"/>
  <c r="BU28" i="12"/>
  <c r="BS28" i="12"/>
  <c r="BW28" i="12"/>
  <c r="I391" i="12"/>
  <c r="K391" i="12"/>
  <c r="G391" i="12"/>
  <c r="BS433" i="12"/>
  <c r="BU433" i="12"/>
  <c r="BG287" i="12"/>
  <c r="BC287" i="12"/>
  <c r="BE287" i="12"/>
  <c r="AQ140" i="12"/>
  <c r="AO140" i="12"/>
  <c r="AM140" i="12"/>
  <c r="AQ300" i="12"/>
  <c r="AO300" i="12"/>
  <c r="AM300" i="12"/>
  <c r="I169" i="12"/>
  <c r="K169" i="12"/>
  <c r="G169" i="12"/>
  <c r="BU58" i="12"/>
  <c r="BW58" i="12"/>
  <c r="BS58" i="12"/>
  <c r="BW12" i="12"/>
  <c r="BS12" i="12"/>
  <c r="BW150" i="12"/>
  <c r="BS150" i="12"/>
  <c r="BU150" i="12"/>
  <c r="BW364" i="12"/>
  <c r="AA310" i="12"/>
  <c r="AA167" i="11"/>
  <c r="AA89" i="11"/>
  <c r="AG90" i="13"/>
  <c r="AA166" i="11"/>
  <c r="AW254" i="13"/>
  <c r="S89" i="12"/>
  <c r="BK352" i="10"/>
  <c r="AI165" i="10"/>
  <c r="S48" i="11"/>
  <c r="AW111" i="13"/>
  <c r="AG168" i="11"/>
  <c r="BK351" i="11"/>
  <c r="AU156" i="12"/>
  <c r="O54" i="12"/>
  <c r="P424" i="13"/>
  <c r="AA230" i="11"/>
  <c r="S176" i="12"/>
  <c r="AA87" i="11"/>
  <c r="S308" i="11"/>
  <c r="AE239" i="10"/>
  <c r="AA310" i="11"/>
  <c r="AA381" i="11"/>
  <c r="AA325" i="11"/>
  <c r="AA368" i="11"/>
  <c r="AA300" i="11"/>
  <c r="AA293" i="11"/>
  <c r="AA304" i="11"/>
  <c r="AA318" i="11"/>
  <c r="AA388" i="11"/>
  <c r="AA28" i="11"/>
  <c r="AA84" i="11"/>
  <c r="AA150" i="11"/>
  <c r="AA384" i="11"/>
  <c r="AA182" i="11"/>
  <c r="AA193" i="11"/>
  <c r="AA235" i="11"/>
  <c r="AA81" i="11"/>
  <c r="AA104" i="11"/>
  <c r="AA308" i="11"/>
  <c r="AA199" i="11"/>
  <c r="AA169" i="11"/>
  <c r="AA400" i="11"/>
  <c r="AA198" i="11"/>
  <c r="S352" i="12"/>
  <c r="AA18" i="11"/>
  <c r="AA91" i="11"/>
  <c r="AA218" i="11"/>
  <c r="AA357" i="11"/>
  <c r="AA132" i="11"/>
  <c r="AA268" i="11"/>
  <c r="AA45" i="11"/>
  <c r="AA121" i="11"/>
  <c r="AA223" i="11"/>
  <c r="AA215" i="11"/>
  <c r="AA391" i="11"/>
  <c r="AA320" i="11"/>
  <c r="AA11" i="11"/>
  <c r="AA314" i="11"/>
  <c r="AA95" i="11"/>
  <c r="AA141" i="11"/>
  <c r="CE10" i="12"/>
  <c r="AA125" i="11"/>
  <c r="S163" i="12"/>
  <c r="AA315" i="11"/>
  <c r="AA31" i="11"/>
  <c r="AA340" i="11"/>
  <c r="AA245" i="11"/>
  <c r="BG69" i="11"/>
  <c r="AQ111" i="11"/>
  <c r="AA255" i="13"/>
  <c r="AQ254" i="11"/>
  <c r="BG166" i="11"/>
  <c r="K102" i="12"/>
  <c r="AO222" i="11"/>
  <c r="AQ122" i="10"/>
  <c r="BG256" i="12"/>
  <c r="Y256" i="11"/>
  <c r="BW255" i="12"/>
  <c r="BW168" i="12"/>
  <c r="BG255" i="12"/>
  <c r="Y254" i="11"/>
  <c r="K166" i="11"/>
  <c r="AO257" i="11"/>
  <c r="BU168" i="12"/>
  <c r="I122" i="13"/>
  <c r="AO254" i="12"/>
  <c r="Y109" i="10"/>
  <c r="I222" i="13"/>
  <c r="AO48" i="10"/>
  <c r="BE109" i="10"/>
  <c r="I167" i="11"/>
  <c r="BE109" i="12"/>
  <c r="Y89" i="12"/>
  <c r="I88" i="11"/>
  <c r="BU165" i="12"/>
  <c r="I89" i="11"/>
  <c r="Y167" i="10"/>
  <c r="BE254" i="12"/>
  <c r="I166" i="13"/>
  <c r="AO166" i="10"/>
  <c r="BC69" i="10"/>
  <c r="BC48" i="10"/>
  <c r="AM48" i="11"/>
  <c r="W110" i="11"/>
  <c r="W48" i="11"/>
  <c r="G69" i="13"/>
  <c r="AM48" i="10"/>
  <c r="W167" i="12"/>
  <c r="BC254" i="11"/>
  <c r="G102" i="12"/>
  <c r="AM109" i="11"/>
  <c r="BC222" i="12"/>
  <c r="AM102" i="10"/>
  <c r="BS110" i="12"/>
  <c r="BC257" i="11"/>
  <c r="AM102" i="13"/>
  <c r="G109" i="12"/>
  <c r="AM222" i="10"/>
  <c r="BC222" i="10"/>
  <c r="AM254" i="11"/>
  <c r="AM110" i="10"/>
  <c r="W222" i="10"/>
  <c r="W255" i="11"/>
  <c r="W69" i="13"/>
  <c r="BC110" i="11"/>
  <c r="AM122" i="10"/>
  <c r="G222" i="13"/>
  <c r="AM256" i="11"/>
  <c r="BS90" i="12"/>
  <c r="W165" i="13"/>
  <c r="BC102" i="10"/>
  <c r="W166" i="12"/>
  <c r="AM166" i="11"/>
  <c r="BG254" i="10"/>
  <c r="AA255" i="12"/>
  <c r="BE168" i="11"/>
  <c r="BE166" i="11"/>
  <c r="K222" i="11"/>
  <c r="Y102" i="11"/>
  <c r="AA222" i="10"/>
  <c r="AQ165" i="10"/>
  <c r="BW109" i="12"/>
  <c r="AQ165" i="12"/>
  <c r="AA167" i="10"/>
  <c r="BG109" i="10"/>
  <c r="K90" i="13"/>
  <c r="Y109" i="13"/>
  <c r="K90" i="12"/>
  <c r="AA48" i="12"/>
  <c r="Y168" i="13"/>
  <c r="AQ111" i="12"/>
  <c r="AQ69" i="10"/>
  <c r="Y288" i="11"/>
  <c r="K69" i="12"/>
  <c r="BG88" i="10"/>
  <c r="AO90" i="11"/>
  <c r="BE276" i="10"/>
  <c r="Y126" i="10"/>
  <c r="AO24" i="12"/>
  <c r="BC369" i="11"/>
  <c r="AM126" i="11"/>
  <c r="G403" i="12"/>
  <c r="AO52" i="10"/>
  <c r="AQ52" i="10"/>
  <c r="AM52" i="10"/>
  <c r="W124" i="10"/>
  <c r="AA124" i="10"/>
  <c r="Y124" i="10"/>
  <c r="W170" i="10"/>
  <c r="AA170" i="10"/>
  <c r="Y170" i="10"/>
  <c r="AQ85" i="10"/>
  <c r="AO85" i="10"/>
  <c r="AM85" i="10"/>
  <c r="AA293" i="10"/>
  <c r="W293" i="10"/>
  <c r="Y293" i="10"/>
  <c r="W37" i="10"/>
  <c r="AA37" i="10"/>
  <c r="Y37" i="10"/>
  <c r="W404" i="10"/>
  <c r="AA404" i="10"/>
  <c r="Y404" i="10"/>
  <c r="AM195" i="10"/>
  <c r="AQ195" i="10"/>
  <c r="AO195" i="10"/>
  <c r="AQ267" i="10"/>
  <c r="AO267" i="10"/>
  <c r="AM267" i="10"/>
  <c r="AO50" i="10"/>
  <c r="AM50" i="10"/>
  <c r="AQ50" i="10"/>
  <c r="AO301" i="10"/>
  <c r="AQ301" i="10"/>
  <c r="AM301" i="10"/>
  <c r="I190" i="11"/>
  <c r="G190" i="11"/>
  <c r="K190" i="11"/>
  <c r="Y79" i="11"/>
  <c r="W79" i="11"/>
  <c r="K108" i="11"/>
  <c r="I108" i="11"/>
  <c r="G108" i="11"/>
  <c r="BG11" i="10"/>
  <c r="BC11" i="10"/>
  <c r="K272" i="11"/>
  <c r="I272" i="11"/>
  <c r="G272" i="11"/>
  <c r="AQ35" i="10"/>
  <c r="AM35" i="10"/>
  <c r="AO35" i="10"/>
  <c r="BC10" i="11"/>
  <c r="BE188" i="10"/>
  <c r="BC188" i="10"/>
  <c r="BG188" i="10"/>
  <c r="BE116" i="10"/>
  <c r="BC116" i="10"/>
  <c r="BG116" i="10"/>
  <c r="AA164" i="10"/>
  <c r="W164" i="10"/>
  <c r="Y164" i="10"/>
  <c r="AA350" i="10"/>
  <c r="Y350" i="10"/>
  <c r="W350" i="10"/>
  <c r="AA24" i="10"/>
  <c r="Y24" i="10"/>
  <c r="W24" i="10"/>
  <c r="BE221" i="10"/>
  <c r="BG221" i="10"/>
  <c r="BC221" i="10"/>
  <c r="BC236" i="10"/>
  <c r="BE236" i="10"/>
  <c r="BG236" i="10"/>
  <c r="AA219" i="10"/>
  <c r="Y219" i="10"/>
  <c r="W219" i="10"/>
  <c r="I138" i="11"/>
  <c r="K138" i="11"/>
  <c r="G138" i="11"/>
  <c r="BE385" i="10"/>
  <c r="BC385" i="10"/>
  <c r="BG385" i="10"/>
  <c r="K18" i="11"/>
  <c r="G18" i="11"/>
  <c r="I18" i="11"/>
  <c r="BC100" i="10"/>
  <c r="BG100" i="10"/>
  <c r="BE100" i="10"/>
  <c r="W235" i="11"/>
  <c r="Y235" i="11"/>
  <c r="BC36" i="11"/>
  <c r="BE36" i="11"/>
  <c r="AA274" i="10"/>
  <c r="Y274" i="10"/>
  <c r="W274" i="10"/>
  <c r="AO24" i="10"/>
  <c r="AQ24" i="10"/>
  <c r="AM24" i="10"/>
  <c r="AQ388" i="10"/>
  <c r="AM388" i="10"/>
  <c r="AO388" i="10"/>
  <c r="Y14" i="10"/>
  <c r="AA14" i="10"/>
  <c r="W14" i="10"/>
  <c r="AQ34" i="10"/>
  <c r="AM34" i="10"/>
  <c r="AO34" i="10"/>
  <c r="W80" i="10"/>
  <c r="Y80" i="10"/>
  <c r="AA80" i="10"/>
  <c r="AO40" i="10"/>
  <c r="AM40" i="10"/>
  <c r="AQ40" i="10"/>
  <c r="BG337" i="10"/>
  <c r="BE337" i="10"/>
  <c r="BC337" i="10"/>
  <c r="AA363" i="10"/>
  <c r="Y363" i="10"/>
  <c r="W363" i="10"/>
  <c r="Y149" i="10"/>
  <c r="W149" i="10"/>
  <c r="AA149" i="10"/>
  <c r="K199" i="11"/>
  <c r="I199" i="11"/>
  <c r="G199" i="11"/>
  <c r="BC198" i="11"/>
  <c r="BE198" i="11"/>
  <c r="AQ290" i="10"/>
  <c r="AO290" i="10"/>
  <c r="AM290" i="10"/>
  <c r="Y433" i="10"/>
  <c r="AA433" i="10"/>
  <c r="W433" i="10"/>
  <c r="AM12" i="10"/>
  <c r="AQ12" i="10"/>
  <c r="AO297" i="10"/>
  <c r="AM297" i="10"/>
  <c r="AQ297" i="10"/>
  <c r="Y438" i="10"/>
  <c r="AA438" i="10"/>
  <c r="W438" i="10"/>
  <c r="AQ196" i="10"/>
  <c r="AM196" i="10"/>
  <c r="AO196" i="10"/>
  <c r="Y300" i="10"/>
  <c r="AA300" i="10"/>
  <c r="W300" i="10"/>
  <c r="AA306" i="10"/>
  <c r="Y306" i="10"/>
  <c r="W306" i="10"/>
  <c r="AQ274" i="10"/>
  <c r="AO274" i="10"/>
  <c r="AM274" i="10"/>
  <c r="BE219" i="11"/>
  <c r="BC219" i="11"/>
  <c r="AO60" i="10"/>
  <c r="AQ60" i="10"/>
  <c r="AM60" i="10"/>
  <c r="Y47" i="10"/>
  <c r="AA47" i="10"/>
  <c r="W47" i="10"/>
  <c r="AM49" i="11"/>
  <c r="AO49" i="11"/>
  <c r="AO216" i="11"/>
  <c r="AM216" i="11"/>
  <c r="AM338" i="10"/>
  <c r="AO338" i="10"/>
  <c r="AQ338" i="10"/>
  <c r="AM112" i="10"/>
  <c r="AO112" i="10"/>
  <c r="AQ112" i="10"/>
  <c r="AA377" i="10"/>
  <c r="W377" i="10"/>
  <c r="Y377" i="10"/>
  <c r="W314" i="10"/>
  <c r="Y314" i="10"/>
  <c r="AA314" i="10"/>
  <c r="AM234" i="10"/>
  <c r="AQ234" i="10"/>
  <c r="AO234" i="10"/>
  <c r="AM265" i="10"/>
  <c r="AQ265" i="10"/>
  <c r="AO265" i="10"/>
  <c r="AA51" i="10"/>
  <c r="W51" i="10"/>
  <c r="Y51" i="10"/>
  <c r="AQ289" i="10"/>
  <c r="AO289" i="10"/>
  <c r="AM289" i="10"/>
  <c r="BG230" i="10"/>
  <c r="BE230" i="10"/>
  <c r="BC230" i="10"/>
  <c r="BE227" i="10"/>
  <c r="BC227" i="10"/>
  <c r="BG227" i="10"/>
  <c r="AM163" i="10"/>
  <c r="AO163" i="10"/>
  <c r="AQ163" i="10"/>
  <c r="BE39" i="10"/>
  <c r="BG39" i="10"/>
  <c r="BC39" i="10"/>
  <c r="BG136" i="10"/>
  <c r="BE136" i="10"/>
  <c r="BC136" i="10"/>
  <c r="BC93" i="10"/>
  <c r="BE93" i="10"/>
  <c r="BG93" i="10"/>
  <c r="AQ235" i="10"/>
  <c r="AM235" i="10"/>
  <c r="AM430" i="10"/>
  <c r="AO430" i="10"/>
  <c r="AQ430" i="10"/>
  <c r="Y432" i="10"/>
  <c r="AA432" i="10"/>
  <c r="W432" i="10"/>
  <c r="AA175" i="10"/>
  <c r="W175" i="10"/>
  <c r="Y175" i="10"/>
  <c r="W407" i="10"/>
  <c r="Y407" i="10"/>
  <c r="AA407" i="10"/>
  <c r="AQ67" i="10"/>
  <c r="AO67" i="10"/>
  <c r="AM67" i="10"/>
  <c r="AQ314" i="10"/>
  <c r="AO314" i="10"/>
  <c r="AM314" i="10"/>
  <c r="Y262" i="10"/>
  <c r="W262" i="10"/>
  <c r="AA262" i="10"/>
  <c r="BG85" i="10"/>
  <c r="BC85" i="10"/>
  <c r="BE85" i="10"/>
  <c r="AA50" i="10"/>
  <c r="W50" i="10"/>
  <c r="Y50" i="10"/>
  <c r="AO45" i="11"/>
  <c r="AM45" i="11"/>
  <c r="AO246" i="10"/>
  <c r="AM246" i="10"/>
  <c r="AQ246" i="10"/>
  <c r="K42" i="11"/>
  <c r="I42" i="11"/>
  <c r="G42" i="11"/>
  <c r="K56" i="11"/>
  <c r="I56" i="11"/>
  <c r="G56" i="11"/>
  <c r="G92" i="12"/>
  <c r="AA343" i="10"/>
  <c r="Y343" i="10"/>
  <c r="W343" i="10"/>
  <c r="AO272" i="10"/>
  <c r="AQ272" i="10"/>
  <c r="AM272" i="10"/>
  <c r="BC143" i="10"/>
  <c r="BG143" i="10"/>
  <c r="BE143" i="10"/>
  <c r="AM204" i="10"/>
  <c r="AQ204" i="10"/>
  <c r="AO204" i="10"/>
  <c r="AQ182" i="10"/>
  <c r="AO182" i="10"/>
  <c r="AM182" i="10"/>
  <c r="AA146" i="10"/>
  <c r="W146" i="10"/>
  <c r="Y146" i="10"/>
  <c r="AQ352" i="10"/>
  <c r="AM352" i="10"/>
  <c r="AO352" i="10"/>
  <c r="W128" i="10"/>
  <c r="AA128" i="10"/>
  <c r="Y128" i="10"/>
  <c r="AA260" i="10"/>
  <c r="Y260" i="10"/>
  <c r="W260" i="10"/>
  <c r="W204" i="10"/>
  <c r="AA204" i="10"/>
  <c r="Y204" i="10"/>
  <c r="AO434" i="10"/>
  <c r="AQ434" i="10"/>
  <c r="AM434" i="10"/>
  <c r="I139" i="11"/>
  <c r="G139" i="11"/>
  <c r="Y346" i="10"/>
  <c r="AA346" i="10"/>
  <c r="W346" i="10"/>
  <c r="W91" i="10"/>
  <c r="AA91" i="10"/>
  <c r="AA439" i="10"/>
  <c r="Y439" i="10"/>
  <c r="W439" i="10"/>
  <c r="AM226" i="10"/>
  <c r="AQ226" i="10"/>
  <c r="AO226" i="10"/>
  <c r="Y155" i="10"/>
  <c r="W155" i="10"/>
  <c r="AA155" i="10"/>
  <c r="AQ160" i="10"/>
  <c r="AM160" i="10"/>
  <c r="AO160" i="10"/>
  <c r="W345" i="10"/>
  <c r="AA345" i="10"/>
  <c r="Y345" i="10"/>
  <c r="AA239" i="10"/>
  <c r="Y239" i="10"/>
  <c r="W239" i="10"/>
  <c r="AO141" i="10"/>
  <c r="AM141" i="10"/>
  <c r="AQ141" i="10"/>
  <c r="AO26" i="10"/>
  <c r="AM26" i="10"/>
  <c r="AQ26" i="10"/>
  <c r="AO200" i="10"/>
  <c r="AQ200" i="10"/>
  <c r="AM200" i="10"/>
  <c r="AO81" i="11"/>
  <c r="AM81" i="11"/>
  <c r="AQ363" i="10"/>
  <c r="AM363" i="10"/>
  <c r="AO363" i="10"/>
  <c r="AQ293" i="10"/>
  <c r="AM293" i="10"/>
  <c r="AO293" i="10"/>
  <c r="G306" i="11"/>
  <c r="I306" i="11"/>
  <c r="K306" i="11"/>
  <c r="BE335" i="11"/>
  <c r="BC335" i="11"/>
  <c r="BE203" i="10"/>
  <c r="BC203" i="10"/>
  <c r="BG203" i="10"/>
  <c r="AA244" i="10"/>
  <c r="Y244" i="10"/>
  <c r="W244" i="10"/>
  <c r="BE347" i="11"/>
  <c r="BC347" i="11"/>
  <c r="Y213" i="10"/>
  <c r="W213" i="10"/>
  <c r="AA213" i="10"/>
  <c r="Y381" i="10"/>
  <c r="AA381" i="10"/>
  <c r="W381" i="10"/>
  <c r="W11" i="11"/>
  <c r="K315" i="11"/>
  <c r="I315" i="11"/>
  <c r="G315" i="11"/>
  <c r="AQ174" i="10"/>
  <c r="AO174" i="10"/>
  <c r="AM174" i="10"/>
  <c r="W107" i="11"/>
  <c r="Y107" i="11"/>
  <c r="W305" i="10"/>
  <c r="Y305" i="10"/>
  <c r="AA305" i="10"/>
  <c r="K270" i="11"/>
  <c r="G270" i="11"/>
  <c r="I270" i="11"/>
  <c r="K137" i="13"/>
  <c r="I137" i="13"/>
  <c r="G137" i="13"/>
  <c r="W92" i="11"/>
  <c r="Y92" i="11"/>
  <c r="BG291" i="10"/>
  <c r="BC291" i="10"/>
  <c r="Y241" i="11"/>
  <c r="W241" i="11"/>
  <c r="W387" i="11"/>
  <c r="Y387" i="11"/>
  <c r="AO225" i="11"/>
  <c r="AM225" i="11"/>
  <c r="AQ172" i="10"/>
  <c r="AM172" i="10"/>
  <c r="AO172" i="10"/>
  <c r="AM193" i="13"/>
  <c r="AO193" i="13"/>
  <c r="BC423" i="11"/>
  <c r="BE423" i="11"/>
  <c r="K354" i="11"/>
  <c r="G354" i="11"/>
  <c r="I354" i="11"/>
  <c r="AO75" i="11"/>
  <c r="AM75" i="11"/>
  <c r="AO210" i="10"/>
  <c r="AM210" i="10"/>
  <c r="AQ210" i="10"/>
  <c r="AA337" i="10"/>
  <c r="W337" i="10"/>
  <c r="Y337" i="10"/>
  <c r="AO171" i="11"/>
  <c r="AM171" i="11"/>
  <c r="AA58" i="10"/>
  <c r="Y58" i="10"/>
  <c r="W58" i="10"/>
  <c r="BC147" i="11"/>
  <c r="BE147" i="11"/>
  <c r="AO271" i="11"/>
  <c r="AM271" i="11"/>
  <c r="K243" i="11"/>
  <c r="G243" i="11"/>
  <c r="I243" i="11"/>
  <c r="Y58" i="11"/>
  <c r="W328" i="10"/>
  <c r="AA328" i="10"/>
  <c r="K126" i="11"/>
  <c r="G126" i="11"/>
  <c r="I126" i="11"/>
  <c r="AO366" i="11"/>
  <c r="AM366" i="11"/>
  <c r="BE274" i="11"/>
  <c r="BC274" i="11"/>
  <c r="AO154" i="11"/>
  <c r="AM154" i="11"/>
  <c r="K316" i="11"/>
  <c r="G316" i="11"/>
  <c r="I316" i="11"/>
  <c r="Y386" i="13"/>
  <c r="W386" i="13"/>
  <c r="AM354" i="11"/>
  <c r="AO354" i="11"/>
  <c r="Y96" i="11"/>
  <c r="W96" i="11"/>
  <c r="K398" i="11"/>
  <c r="G398" i="11"/>
  <c r="I398" i="11"/>
  <c r="BC19" i="11"/>
  <c r="BE19" i="11"/>
  <c r="W265" i="10"/>
  <c r="AA265" i="10"/>
  <c r="Y265" i="10"/>
  <c r="BC170" i="11"/>
  <c r="BE170" i="11"/>
  <c r="K249" i="13"/>
  <c r="I249" i="13"/>
  <c r="G249" i="13"/>
  <c r="AO355" i="11"/>
  <c r="AM355" i="11"/>
  <c r="Y321" i="11"/>
  <c r="W321" i="11"/>
  <c r="Y44" i="11"/>
  <c r="W44" i="11"/>
  <c r="AM74" i="11"/>
  <c r="AO74" i="11"/>
  <c r="BG431" i="10"/>
  <c r="BE431" i="10"/>
  <c r="BC431" i="10"/>
  <c r="AM232" i="10"/>
  <c r="AO232" i="10"/>
  <c r="AQ232" i="10"/>
  <c r="AM248" i="10"/>
  <c r="AO248" i="10"/>
  <c r="AQ248" i="10"/>
  <c r="AM159" i="10"/>
  <c r="AO159" i="10"/>
  <c r="AQ159" i="10"/>
  <c r="AA215" i="10"/>
  <c r="Y215" i="10"/>
  <c r="W215" i="10"/>
  <c r="W382" i="10"/>
  <c r="AA382" i="10"/>
  <c r="Y382" i="10"/>
  <c r="Y123" i="11"/>
  <c r="W123" i="11"/>
  <c r="BE342" i="11"/>
  <c r="BC342" i="11"/>
  <c r="AO401" i="10"/>
  <c r="AQ401" i="10"/>
  <c r="AM401" i="10"/>
  <c r="AM108" i="10"/>
  <c r="AO108" i="10"/>
  <c r="AQ108" i="10"/>
  <c r="AM12" i="11"/>
  <c r="AM119" i="11"/>
  <c r="AO119" i="11"/>
  <c r="AM77" i="11"/>
  <c r="AO77" i="11"/>
  <c r="BE350" i="10"/>
  <c r="BC350" i="10"/>
  <c r="BG350" i="10"/>
  <c r="K334" i="11"/>
  <c r="I334" i="11"/>
  <c r="G334" i="11"/>
  <c r="BC10" i="10"/>
  <c r="BG10" i="10"/>
  <c r="K265" i="11"/>
  <c r="I265" i="11"/>
  <c r="G265" i="11"/>
  <c r="AO264" i="10"/>
  <c r="AQ264" i="10"/>
  <c r="AM264" i="10"/>
  <c r="K120" i="11"/>
  <c r="I120" i="11"/>
  <c r="G120" i="11"/>
  <c r="K175" i="13"/>
  <c r="G175" i="13"/>
  <c r="I175" i="13"/>
  <c r="K104" i="13"/>
  <c r="I104" i="13"/>
  <c r="G104" i="13"/>
  <c r="BE388" i="11"/>
  <c r="BC388" i="11"/>
  <c r="BC378" i="11"/>
  <c r="BE378" i="11"/>
  <c r="AM11" i="11"/>
  <c r="Y131" i="11"/>
  <c r="W131" i="11"/>
  <c r="BC196" i="11"/>
  <c r="BE196" i="11"/>
  <c r="AM320" i="10"/>
  <c r="AQ320" i="10"/>
  <c r="AO320" i="10"/>
  <c r="BE113" i="10"/>
  <c r="BG113" i="10"/>
  <c r="BC113" i="10"/>
  <c r="AO260" i="10"/>
  <c r="AQ260" i="10"/>
  <c r="AM260" i="10"/>
  <c r="AQ128" i="10"/>
  <c r="AO128" i="10"/>
  <c r="AM128" i="10"/>
  <c r="AA380" i="10"/>
  <c r="Y380" i="10"/>
  <c r="W380" i="10"/>
  <c r="BE194" i="11"/>
  <c r="BC194" i="11"/>
  <c r="BC326" i="11"/>
  <c r="BE326" i="11"/>
  <c r="BG161" i="10"/>
  <c r="BE161" i="10"/>
  <c r="BC161" i="10"/>
  <c r="K184" i="11"/>
  <c r="G184" i="11"/>
  <c r="I184" i="11"/>
  <c r="AQ369" i="10"/>
  <c r="AO369" i="10"/>
  <c r="AM369" i="10"/>
  <c r="BE363" i="11"/>
  <c r="BC363" i="11"/>
  <c r="BE340" i="11"/>
  <c r="BC340" i="11"/>
  <c r="BE374" i="11"/>
  <c r="BC374" i="11"/>
  <c r="Y200" i="11"/>
  <c r="W200" i="11"/>
  <c r="AO86" i="11"/>
  <c r="AM86" i="11"/>
  <c r="E424" i="11"/>
  <c r="K423" i="11"/>
  <c r="I423" i="11"/>
  <c r="G423" i="11"/>
  <c r="BE357" i="10"/>
  <c r="BC357" i="10"/>
  <c r="BG357" i="10"/>
  <c r="BE101" i="10"/>
  <c r="BG101" i="10"/>
  <c r="BC101" i="10"/>
  <c r="AO282" i="11"/>
  <c r="AM282" i="11"/>
  <c r="AM206" i="13"/>
  <c r="AO206" i="13"/>
  <c r="AM79" i="11"/>
  <c r="AO79" i="11"/>
  <c r="AQ76" i="10"/>
  <c r="AO76" i="10"/>
  <c r="AM76" i="10"/>
  <c r="AO138" i="10"/>
  <c r="AM138" i="10"/>
  <c r="AQ138" i="10"/>
  <c r="AO161" i="11"/>
  <c r="AM161" i="11"/>
  <c r="Y262" i="11"/>
  <c r="W262" i="11"/>
  <c r="BE178" i="11"/>
  <c r="BC178" i="11"/>
  <c r="AO140" i="11"/>
  <c r="AM140" i="11"/>
  <c r="AO287" i="11"/>
  <c r="AM287" i="11"/>
  <c r="Y144" i="11"/>
  <c r="W144" i="11"/>
  <c r="Y346" i="11"/>
  <c r="W346" i="11"/>
  <c r="W185" i="11"/>
  <c r="Y185" i="11"/>
  <c r="BC133" i="11"/>
  <c r="BE133" i="11"/>
  <c r="Y317" i="11"/>
  <c r="W317" i="11"/>
  <c r="AM79" i="13"/>
  <c r="AO79" i="13"/>
  <c r="AM145" i="11"/>
  <c r="AO145" i="11"/>
  <c r="Y43" i="11"/>
  <c r="W43" i="11"/>
  <c r="Y217" i="10"/>
  <c r="AA217" i="10"/>
  <c r="W217" i="10"/>
  <c r="K14" i="13"/>
  <c r="I14" i="13"/>
  <c r="G14" i="13"/>
  <c r="BC214" i="11"/>
  <c r="BE214" i="11"/>
  <c r="AO44" i="13"/>
  <c r="AM44" i="13"/>
  <c r="W36" i="13"/>
  <c r="Y36" i="13"/>
  <c r="BG115" i="10"/>
  <c r="BE115" i="10"/>
  <c r="BC115" i="10"/>
  <c r="AM121" i="11"/>
  <c r="AO121" i="11"/>
  <c r="BC149" i="11"/>
  <c r="BE149" i="11"/>
  <c r="AQ211" i="10"/>
  <c r="AM211" i="10"/>
  <c r="AO211" i="10"/>
  <c r="AM404" i="10"/>
  <c r="AO404" i="10"/>
  <c r="AQ404" i="10"/>
  <c r="AQ33" i="10"/>
  <c r="AO33" i="10"/>
  <c r="AA437" i="10"/>
  <c r="Y437" i="10"/>
  <c r="W437" i="10"/>
  <c r="AA158" i="10"/>
  <c r="W158" i="10"/>
  <c r="Y158" i="10"/>
  <c r="AO153" i="11"/>
  <c r="AM153" i="11"/>
  <c r="BE157" i="11"/>
  <c r="BC157" i="11"/>
  <c r="K217" i="11"/>
  <c r="G217" i="11"/>
  <c r="I217" i="11"/>
  <c r="K336" i="11"/>
  <c r="G336" i="11"/>
  <c r="I336" i="11"/>
  <c r="AO375" i="10"/>
  <c r="AQ375" i="10"/>
  <c r="AM375" i="10"/>
  <c r="AO245" i="11"/>
  <c r="AM245" i="11"/>
  <c r="AO179" i="10"/>
  <c r="AM179" i="10"/>
  <c r="AQ179" i="10"/>
  <c r="Y104" i="11"/>
  <c r="W104" i="11"/>
  <c r="AM97" i="11"/>
  <c r="AO97" i="11"/>
  <c r="K375" i="11"/>
  <c r="I375" i="11"/>
  <c r="G375" i="11"/>
  <c r="K370" i="11"/>
  <c r="G370" i="11"/>
  <c r="I370" i="11"/>
  <c r="BG182" i="10"/>
  <c r="BC182" i="10"/>
  <c r="BE182" i="10"/>
  <c r="AO352" i="11"/>
  <c r="AM352" i="11"/>
  <c r="AQ277" i="10"/>
  <c r="AO277" i="10"/>
  <c r="AM277" i="10"/>
  <c r="Y229" i="11"/>
  <c r="W229" i="11"/>
  <c r="K230" i="13"/>
  <c r="G230" i="13"/>
  <c r="I230" i="13"/>
  <c r="BE394" i="10"/>
  <c r="BC394" i="10"/>
  <c r="BG394" i="10"/>
  <c r="AO306" i="11"/>
  <c r="AM306" i="11"/>
  <c r="AO130" i="11"/>
  <c r="AM130" i="11"/>
  <c r="BE44" i="11"/>
  <c r="BC44" i="11"/>
  <c r="AQ280" i="10"/>
  <c r="AO280" i="10"/>
  <c r="AM280" i="10"/>
  <c r="AM429" i="10"/>
  <c r="AO429" i="10"/>
  <c r="AQ429" i="10"/>
  <c r="AQ101" i="10"/>
  <c r="AO101" i="10"/>
  <c r="AM101" i="10"/>
  <c r="W387" i="10"/>
  <c r="AA387" i="10"/>
  <c r="Y387" i="10"/>
  <c r="AA45" i="10"/>
  <c r="Y45" i="10"/>
  <c r="W45" i="10"/>
  <c r="AO382" i="10"/>
  <c r="AM382" i="10"/>
  <c r="AQ382" i="10"/>
  <c r="Y308" i="11"/>
  <c r="W308" i="11"/>
  <c r="AO115" i="10"/>
  <c r="AQ115" i="10"/>
  <c r="AM115" i="10"/>
  <c r="AO238" i="11"/>
  <c r="AM238" i="11"/>
  <c r="BE273" i="11"/>
  <c r="BC273" i="11"/>
  <c r="W333" i="11"/>
  <c r="Y61" i="11"/>
  <c r="W61" i="11"/>
  <c r="W371" i="11"/>
  <c r="Y371" i="11"/>
  <c r="BC333" i="10"/>
  <c r="BG333" i="10"/>
  <c r="BE333" i="10"/>
  <c r="BE422" i="11"/>
  <c r="BC422" i="11"/>
  <c r="AO291" i="10"/>
  <c r="AQ291" i="10"/>
  <c r="AM291" i="10"/>
  <c r="AM151" i="11"/>
  <c r="AO151" i="11"/>
  <c r="Y107" i="13"/>
  <c r="W107" i="13"/>
  <c r="BE317" i="10"/>
  <c r="BG317" i="10"/>
  <c r="BC317" i="10"/>
  <c r="BC87" i="11"/>
  <c r="BE87" i="11"/>
  <c r="AM134" i="11"/>
  <c r="AO134" i="11"/>
  <c r="BE28" i="11"/>
  <c r="BC28" i="11"/>
  <c r="AO395" i="10"/>
  <c r="AQ395" i="10"/>
  <c r="AM395" i="10"/>
  <c r="AM315" i="10"/>
  <c r="AO315" i="10"/>
  <c r="AQ315" i="10"/>
  <c r="AQ310" i="10"/>
  <c r="AM310" i="10"/>
  <c r="AA396" i="10"/>
  <c r="Y396" i="10"/>
  <c r="W396" i="10"/>
  <c r="AA151" i="10"/>
  <c r="W151" i="10"/>
  <c r="Y151" i="10"/>
  <c r="BC177" i="11"/>
  <c r="BE177" i="11"/>
  <c r="AM329" i="11"/>
  <c r="AO329" i="11"/>
  <c r="Y293" i="11"/>
  <c r="W293" i="11"/>
  <c r="G436" i="11"/>
  <c r="I436" i="11"/>
  <c r="BG289" i="10"/>
  <c r="BE289" i="10"/>
  <c r="BC289" i="10"/>
  <c r="AO193" i="10"/>
  <c r="AQ193" i="10"/>
  <c r="AM193" i="10"/>
  <c r="AM80" i="11"/>
  <c r="AO80" i="11"/>
  <c r="K84" i="11"/>
  <c r="G84" i="11"/>
  <c r="I84" i="11"/>
  <c r="BE142" i="11"/>
  <c r="BC142" i="11"/>
  <c r="K34" i="11"/>
  <c r="I34" i="11"/>
  <c r="G34" i="11"/>
  <c r="Y284" i="11"/>
  <c r="W284" i="11"/>
  <c r="BC408" i="11"/>
  <c r="BE408" i="11"/>
  <c r="BE68" i="10"/>
  <c r="BG68" i="10"/>
  <c r="BC68" i="10"/>
  <c r="AQ408" i="10"/>
  <c r="AO408" i="10"/>
  <c r="AM408" i="10"/>
  <c r="BC296" i="11"/>
  <c r="BE296" i="11"/>
  <c r="Y281" i="13"/>
  <c r="W281" i="13"/>
  <c r="AO140" i="13"/>
  <c r="AM140" i="13"/>
  <c r="Y217" i="13"/>
  <c r="K312" i="11"/>
  <c r="I312" i="11"/>
  <c r="G312" i="11"/>
  <c r="K73" i="13"/>
  <c r="I73" i="13"/>
  <c r="G73" i="13"/>
  <c r="G384" i="11"/>
  <c r="I384" i="11"/>
  <c r="K384" i="11"/>
  <c r="W401" i="11"/>
  <c r="Y401" i="11"/>
  <c r="Y398" i="11"/>
  <c r="W398" i="11"/>
  <c r="AO127" i="13"/>
  <c r="AM127" i="13"/>
  <c r="K124" i="11"/>
  <c r="I124" i="11"/>
  <c r="G124" i="11"/>
  <c r="AO322" i="11"/>
  <c r="AM322" i="11"/>
  <c r="BG127" i="10"/>
  <c r="BE127" i="10"/>
  <c r="BC127" i="10"/>
  <c r="AO248" i="11"/>
  <c r="AM248" i="11"/>
  <c r="K194" i="13"/>
  <c r="G194" i="13"/>
  <c r="I194" i="13"/>
  <c r="W16" i="13"/>
  <c r="Y157" i="13"/>
  <c r="W157" i="13"/>
  <c r="AO269" i="11"/>
  <c r="AM269" i="11"/>
  <c r="K29" i="13"/>
  <c r="G29" i="13"/>
  <c r="I29" i="13"/>
  <c r="W242" i="13"/>
  <c r="Y242" i="13"/>
  <c r="Y58" i="13"/>
  <c r="W58" i="13"/>
  <c r="W248" i="13"/>
  <c r="Y248" i="13"/>
  <c r="BE322" i="11"/>
  <c r="BC322" i="11"/>
  <c r="K106" i="13"/>
  <c r="G106" i="13"/>
  <c r="I106" i="13"/>
  <c r="Y307" i="13"/>
  <c r="W307" i="13"/>
  <c r="Y310" i="13"/>
  <c r="W310" i="13"/>
  <c r="K236" i="13"/>
  <c r="G236" i="13"/>
  <c r="I236" i="13"/>
  <c r="K266" i="11"/>
  <c r="I266" i="11"/>
  <c r="G266" i="11"/>
  <c r="AO182" i="13"/>
  <c r="AM182" i="13"/>
  <c r="BE164" i="11"/>
  <c r="BC164" i="11"/>
  <c r="Y147" i="13"/>
  <c r="W147" i="13"/>
  <c r="K43" i="11"/>
  <c r="G43" i="11"/>
  <c r="I43" i="11"/>
  <c r="BE290" i="11"/>
  <c r="BC290" i="11"/>
  <c r="W271" i="13"/>
  <c r="Y271" i="13"/>
  <c r="AM133" i="13"/>
  <c r="AO133" i="13"/>
  <c r="BE429" i="11"/>
  <c r="BC429" i="11"/>
  <c r="AM46" i="12"/>
  <c r="AQ46" i="12"/>
  <c r="AO346" i="11"/>
  <c r="AM346" i="11"/>
  <c r="AM237" i="13"/>
  <c r="AO237" i="13"/>
  <c r="AO288" i="13"/>
  <c r="AM288" i="13"/>
  <c r="K240" i="13"/>
  <c r="I240" i="13"/>
  <c r="G240" i="13"/>
  <c r="BE52" i="10"/>
  <c r="BC52" i="10"/>
  <c r="BG52" i="10"/>
  <c r="W231" i="11"/>
  <c r="Y162" i="13"/>
  <c r="W162" i="13"/>
  <c r="AO387" i="13"/>
  <c r="AM387" i="13"/>
  <c r="Y439" i="11"/>
  <c r="W439" i="11"/>
  <c r="AM64" i="13"/>
  <c r="AO64" i="13"/>
  <c r="AO152" i="11"/>
  <c r="AM152" i="11"/>
  <c r="Y71" i="13"/>
  <c r="W71" i="13"/>
  <c r="K188" i="11"/>
  <c r="I188" i="11"/>
  <c r="G188" i="11"/>
  <c r="W358" i="11"/>
  <c r="Y358" i="11"/>
  <c r="BC407" i="10"/>
  <c r="BG407" i="10"/>
  <c r="BE407" i="10"/>
  <c r="K226" i="11"/>
  <c r="I226" i="11"/>
  <c r="G226" i="11"/>
  <c r="AO93" i="13"/>
  <c r="AM93" i="13"/>
  <c r="W349" i="13"/>
  <c r="Y349" i="13"/>
  <c r="G184" i="13"/>
  <c r="I184" i="13"/>
  <c r="K184" i="13"/>
  <c r="Y380" i="11"/>
  <c r="W380" i="11"/>
  <c r="Y181" i="13"/>
  <c r="W181" i="13"/>
  <c r="AO299" i="13"/>
  <c r="AM299" i="13"/>
  <c r="BE390" i="11"/>
  <c r="BC390" i="11"/>
  <c r="BE398" i="11"/>
  <c r="BC398" i="11"/>
  <c r="AO114" i="13"/>
  <c r="AM114" i="13"/>
  <c r="AM50" i="13"/>
  <c r="AO50" i="13"/>
  <c r="W55" i="13"/>
  <c r="Y55" i="13"/>
  <c r="BE176" i="11"/>
  <c r="BC176" i="11"/>
  <c r="AM388" i="11"/>
  <c r="AO388" i="11"/>
  <c r="AM204" i="11"/>
  <c r="AO204" i="11"/>
  <c r="W229" i="13"/>
  <c r="Y229" i="13"/>
  <c r="AM145" i="13"/>
  <c r="AO145" i="13"/>
  <c r="AM327" i="11"/>
  <c r="AO327" i="11"/>
  <c r="Y292" i="13"/>
  <c r="W292" i="13"/>
  <c r="AM238" i="13"/>
  <c r="AO238" i="13"/>
  <c r="AO363" i="13"/>
  <c r="AM363" i="13"/>
  <c r="AO374" i="13"/>
  <c r="AM374" i="13"/>
  <c r="AM161" i="13"/>
  <c r="AO161" i="13"/>
  <c r="Y192" i="13"/>
  <c r="W192" i="13"/>
  <c r="AO160" i="13"/>
  <c r="AM160" i="13"/>
  <c r="I246" i="13"/>
  <c r="G246" i="13"/>
  <c r="K246" i="13"/>
  <c r="W66" i="13"/>
  <c r="Y66" i="13"/>
  <c r="K170" i="13"/>
  <c r="I170" i="13"/>
  <c r="G170" i="13"/>
  <c r="AO226" i="13"/>
  <c r="AM226" i="13"/>
  <c r="BC104" i="11"/>
  <c r="BE104" i="11"/>
  <c r="AM241" i="13"/>
  <c r="AO241" i="13"/>
  <c r="BE215" i="11"/>
  <c r="BC215" i="11"/>
  <c r="Y40" i="11"/>
  <c r="W40" i="11"/>
  <c r="Y427" i="11"/>
  <c r="W427" i="11"/>
  <c r="K220" i="11"/>
  <c r="G220" i="11"/>
  <c r="I220" i="11"/>
  <c r="Y209" i="13"/>
  <c r="W209" i="13"/>
  <c r="W270" i="13"/>
  <c r="Y270" i="13"/>
  <c r="AO342" i="13"/>
  <c r="AM342" i="13"/>
  <c r="Y133" i="13"/>
  <c r="W133" i="13"/>
  <c r="Y399" i="11"/>
  <c r="W399" i="11"/>
  <c r="W231" i="13"/>
  <c r="Y231" i="13"/>
  <c r="AO276" i="13"/>
  <c r="AM276" i="13"/>
  <c r="Y101" i="11"/>
  <c r="W101" i="11"/>
  <c r="W284" i="13"/>
  <c r="AM118" i="13"/>
  <c r="AO118" i="13"/>
  <c r="AO341" i="13"/>
  <c r="AM341" i="13"/>
  <c r="AM181" i="13"/>
  <c r="AO181" i="13"/>
  <c r="K262" i="11"/>
  <c r="G262" i="11"/>
  <c r="I262" i="11"/>
  <c r="W87" i="13"/>
  <c r="Y87" i="13"/>
  <c r="AM11" i="13"/>
  <c r="BE126" i="11"/>
  <c r="BC126" i="11"/>
  <c r="AO70" i="11"/>
  <c r="AM70" i="11"/>
  <c r="AO350" i="11"/>
  <c r="AM350" i="11"/>
  <c r="AO359" i="13"/>
  <c r="AM359" i="13"/>
  <c r="AO325" i="13"/>
  <c r="AM325" i="13"/>
  <c r="Y136" i="13"/>
  <c r="W136" i="13"/>
  <c r="K322" i="13"/>
  <c r="G322" i="13"/>
  <c r="I322" i="13"/>
  <c r="Y243" i="13"/>
  <c r="W243" i="13"/>
  <c r="K434" i="13"/>
  <c r="G434" i="13"/>
  <c r="I434" i="13"/>
  <c r="AM366" i="13"/>
  <c r="AO366" i="13"/>
  <c r="Y80" i="13"/>
  <c r="W80" i="13"/>
  <c r="AM91" i="13"/>
  <c r="AM300" i="11"/>
  <c r="AO300" i="11"/>
  <c r="AO313" i="13"/>
  <c r="AM313" i="13"/>
  <c r="AO401" i="11"/>
  <c r="AM401" i="11"/>
  <c r="Y213" i="13"/>
  <c r="W213" i="13"/>
  <c r="BE304" i="11"/>
  <c r="BC304" i="11"/>
  <c r="K99" i="13"/>
  <c r="I99" i="13"/>
  <c r="G99" i="13"/>
  <c r="AO224" i="11"/>
  <c r="AM224" i="11"/>
  <c r="K150" i="13"/>
  <c r="I150" i="13"/>
  <c r="G150" i="13"/>
  <c r="BC366" i="11"/>
  <c r="BE366" i="11"/>
  <c r="K216" i="11"/>
  <c r="I216" i="11"/>
  <c r="G216" i="11"/>
  <c r="K289" i="13"/>
  <c r="I289" i="13"/>
  <c r="G289" i="13"/>
  <c r="AM142" i="11"/>
  <c r="AO142" i="11"/>
  <c r="AO343" i="11"/>
  <c r="AM343" i="11"/>
  <c r="Y330" i="13"/>
  <c r="W330" i="13"/>
  <c r="Y376" i="13"/>
  <c r="BE357" i="11"/>
  <c r="BC357" i="11"/>
  <c r="AO75" i="13"/>
  <c r="AM75" i="13"/>
  <c r="Y72" i="12"/>
  <c r="W72" i="12"/>
  <c r="AA72" i="12"/>
  <c r="BG101" i="12"/>
  <c r="BC101" i="12"/>
  <c r="BE101" i="12"/>
  <c r="Y206" i="13"/>
  <c r="W206" i="13"/>
  <c r="K216" i="13"/>
  <c r="G216" i="13"/>
  <c r="I216" i="13"/>
  <c r="K131" i="13"/>
  <c r="I131" i="13"/>
  <c r="G131" i="13"/>
  <c r="AO119" i="13"/>
  <c r="AM119" i="13"/>
  <c r="K347" i="13"/>
  <c r="G347" i="13"/>
  <c r="I347" i="13"/>
  <c r="K85" i="11"/>
  <c r="I85" i="11"/>
  <c r="G85" i="11"/>
  <c r="AO376" i="11"/>
  <c r="AM376" i="11"/>
  <c r="K138" i="13"/>
  <c r="G138" i="13"/>
  <c r="I138" i="13"/>
  <c r="BE324" i="11"/>
  <c r="BC324" i="11"/>
  <c r="AM277" i="11"/>
  <c r="AO277" i="11"/>
  <c r="BE385" i="11"/>
  <c r="BC385" i="11"/>
  <c r="BC272" i="11"/>
  <c r="BE272" i="11"/>
  <c r="Y321" i="13"/>
  <c r="W321" i="13"/>
  <c r="AO227" i="13"/>
  <c r="AM227" i="13"/>
  <c r="W244" i="11"/>
  <c r="Y244" i="11"/>
  <c r="Y419" i="11"/>
  <c r="W419" i="11"/>
  <c r="Y306" i="13"/>
  <c r="W306" i="13"/>
  <c r="BE400" i="11"/>
  <c r="BC400" i="11"/>
  <c r="I66" i="13"/>
  <c r="G66" i="13"/>
  <c r="K177" i="13"/>
  <c r="G177" i="13"/>
  <c r="I177" i="13"/>
  <c r="K154" i="13"/>
  <c r="G154" i="13"/>
  <c r="I154" i="13"/>
  <c r="AM314" i="13"/>
  <c r="AO314" i="13"/>
  <c r="I99" i="12"/>
  <c r="K99" i="12"/>
  <c r="G99" i="12"/>
  <c r="AO371" i="13"/>
  <c r="AM371" i="13"/>
  <c r="BG24" i="12"/>
  <c r="BC24" i="12"/>
  <c r="BE24" i="12"/>
  <c r="Y44" i="12"/>
  <c r="AM114" i="12"/>
  <c r="AO114" i="12"/>
  <c r="AQ114" i="12"/>
  <c r="BG61" i="12"/>
  <c r="BC61" i="12"/>
  <c r="BE61" i="12"/>
  <c r="BG33" i="12"/>
  <c r="BC33" i="12"/>
  <c r="BE33" i="12"/>
  <c r="Y357" i="13"/>
  <c r="W357" i="13"/>
  <c r="I345" i="13"/>
  <c r="G345" i="13"/>
  <c r="K43" i="12"/>
  <c r="G43" i="12"/>
  <c r="I43" i="12"/>
  <c r="BG270" i="12"/>
  <c r="BE270" i="12"/>
  <c r="BC270" i="12"/>
  <c r="Y53" i="12"/>
  <c r="AA53" i="12"/>
  <c r="W53" i="12"/>
  <c r="I61" i="12"/>
  <c r="K61" i="12"/>
  <c r="G61" i="12"/>
  <c r="AA148" i="12"/>
  <c r="Y148" i="12"/>
  <c r="W148" i="12"/>
  <c r="AM332" i="12"/>
  <c r="AO332" i="12"/>
  <c r="AQ332" i="12"/>
  <c r="AA20" i="12"/>
  <c r="W20" i="12"/>
  <c r="Y20" i="12"/>
  <c r="Y190" i="12"/>
  <c r="W190" i="12"/>
  <c r="K368" i="13"/>
  <c r="G368" i="13"/>
  <c r="I368" i="13"/>
  <c r="AO81" i="12"/>
  <c r="AQ81" i="12"/>
  <c r="AM81" i="12"/>
  <c r="K81" i="12"/>
  <c r="I81" i="12"/>
  <c r="G81" i="12"/>
  <c r="K326" i="13"/>
  <c r="G326" i="13"/>
  <c r="I326" i="13"/>
  <c r="K362" i="13"/>
  <c r="I362" i="13"/>
  <c r="G362" i="13"/>
  <c r="AO119" i="12"/>
  <c r="AM119" i="12"/>
  <c r="AQ119" i="12"/>
  <c r="I50" i="12"/>
  <c r="G50" i="12"/>
  <c r="K50" i="12"/>
  <c r="K52" i="12"/>
  <c r="I52" i="12"/>
  <c r="G52" i="12"/>
  <c r="BC76" i="12"/>
  <c r="BE76" i="12"/>
  <c r="K209" i="13"/>
  <c r="G209" i="13"/>
  <c r="I209" i="13"/>
  <c r="AO143" i="13"/>
  <c r="AM143" i="13"/>
  <c r="BG277" i="12"/>
  <c r="BC277" i="12"/>
  <c r="BE277" i="12"/>
  <c r="AA77" i="12"/>
  <c r="W77" i="12"/>
  <c r="Y77" i="12"/>
  <c r="AO385" i="12"/>
  <c r="AQ385" i="12"/>
  <c r="AM385" i="12"/>
  <c r="I199" i="12"/>
  <c r="G199" i="12"/>
  <c r="K199" i="12"/>
  <c r="W220" i="12"/>
  <c r="Y220" i="12"/>
  <c r="AA220" i="12"/>
  <c r="G172" i="12"/>
  <c r="K172" i="12"/>
  <c r="I172" i="12"/>
  <c r="AA92" i="12"/>
  <c r="Y92" i="12"/>
  <c r="W92" i="12"/>
  <c r="G214" i="12"/>
  <c r="I214" i="12"/>
  <c r="K214" i="12"/>
  <c r="AO301" i="12"/>
  <c r="AM301" i="12"/>
  <c r="AQ301" i="12"/>
  <c r="BG334" i="12"/>
  <c r="BE334" i="12"/>
  <c r="BC334" i="12"/>
  <c r="AQ401" i="12"/>
  <c r="AO401" i="12"/>
  <c r="AM401" i="12"/>
  <c r="G368" i="12"/>
  <c r="I368" i="12"/>
  <c r="AM36" i="12"/>
  <c r="AO36" i="12"/>
  <c r="AQ36" i="12"/>
  <c r="I105" i="12"/>
  <c r="G105" i="12"/>
  <c r="K105" i="12"/>
  <c r="W52" i="13"/>
  <c r="Y52" i="13"/>
  <c r="AQ32" i="12"/>
  <c r="AM32" i="12"/>
  <c r="W52" i="12"/>
  <c r="AA52" i="12"/>
  <c r="Y52" i="12"/>
  <c r="AO401" i="13"/>
  <c r="AM401" i="13"/>
  <c r="K142" i="12"/>
  <c r="G142" i="12"/>
  <c r="AO164" i="12"/>
  <c r="AQ164" i="12"/>
  <c r="AM164" i="12"/>
  <c r="W164" i="12"/>
  <c r="AA164" i="12"/>
  <c r="Y164" i="12"/>
  <c r="I95" i="12"/>
  <c r="K95" i="12"/>
  <c r="G95" i="12"/>
  <c r="G320" i="12"/>
  <c r="I320" i="12"/>
  <c r="K320" i="12"/>
  <c r="G208" i="12"/>
  <c r="K208" i="12"/>
  <c r="I208" i="12"/>
  <c r="Y400" i="12"/>
  <c r="W400" i="12"/>
  <c r="AA400" i="12"/>
  <c r="Y246" i="12"/>
  <c r="AA246" i="12"/>
  <c r="W246" i="12"/>
  <c r="AM269" i="12"/>
  <c r="AQ269" i="12"/>
  <c r="AO269" i="12"/>
  <c r="AA142" i="12"/>
  <c r="Y142" i="12"/>
  <c r="W142" i="12"/>
  <c r="G22" i="12"/>
  <c r="K22" i="12"/>
  <c r="I22" i="12"/>
  <c r="AA104" i="12"/>
  <c r="W104" i="12"/>
  <c r="Y104" i="12"/>
  <c r="BG319" i="12"/>
  <c r="BE319" i="12"/>
  <c r="BC319" i="12"/>
  <c r="I64" i="12"/>
  <c r="G64" i="12"/>
  <c r="K64" i="12"/>
  <c r="AO379" i="13"/>
  <c r="AM379" i="13"/>
  <c r="BG123" i="12"/>
  <c r="BE123" i="12"/>
  <c r="BC123" i="12"/>
  <c r="W375" i="13"/>
  <c r="Y375" i="13"/>
  <c r="BG23" i="12"/>
  <c r="BC23" i="12"/>
  <c r="BE23" i="12"/>
  <c r="BG60" i="12"/>
  <c r="BE60" i="12"/>
  <c r="BC60" i="12"/>
  <c r="BC11" i="12"/>
  <c r="BG11" i="12"/>
  <c r="K179" i="13"/>
  <c r="G179" i="13"/>
  <c r="I179" i="13"/>
  <c r="Y355" i="13"/>
  <c r="W355" i="13"/>
  <c r="K248" i="13"/>
  <c r="G248" i="13"/>
  <c r="I248" i="13"/>
  <c r="Y293" i="13"/>
  <c r="W293" i="13"/>
  <c r="K97" i="13"/>
  <c r="G97" i="13"/>
  <c r="I97" i="13"/>
  <c r="K59" i="12"/>
  <c r="G59" i="12"/>
  <c r="BG325" i="12"/>
  <c r="BE325" i="12"/>
  <c r="BC325" i="12"/>
  <c r="AM252" i="12"/>
  <c r="AQ252" i="12"/>
  <c r="AO252" i="12"/>
  <c r="BG336" i="12"/>
  <c r="BC336" i="12"/>
  <c r="BE336" i="12"/>
  <c r="BG252" i="12"/>
  <c r="BE252" i="12"/>
  <c r="BC252" i="12"/>
  <c r="K439" i="13"/>
  <c r="G439" i="13"/>
  <c r="I439" i="13"/>
  <c r="K161" i="12"/>
  <c r="I161" i="12"/>
  <c r="G161" i="12"/>
  <c r="AO113" i="12"/>
  <c r="AM113" i="12"/>
  <c r="AQ113" i="12"/>
  <c r="Y370" i="13"/>
  <c r="W370" i="13"/>
  <c r="Y159" i="12"/>
  <c r="AA159" i="12"/>
  <c r="W159" i="12"/>
  <c r="K11" i="12"/>
  <c r="G11" i="12"/>
  <c r="K13" i="12"/>
  <c r="G13" i="12"/>
  <c r="W295" i="13"/>
  <c r="Y295" i="13"/>
  <c r="G188" i="12"/>
  <c r="K188" i="12"/>
  <c r="I188" i="12"/>
  <c r="BG147" i="12"/>
  <c r="BC147" i="12"/>
  <c r="BE147" i="12"/>
  <c r="Y117" i="12"/>
  <c r="AA117" i="12"/>
  <c r="W117" i="12"/>
  <c r="AM355" i="13"/>
  <c r="AO355" i="13"/>
  <c r="AO138" i="12"/>
  <c r="AQ138" i="12"/>
  <c r="AM138" i="12"/>
  <c r="I233" i="13"/>
  <c r="G233" i="13"/>
  <c r="BG197" i="12"/>
  <c r="BC197" i="12"/>
  <c r="BE197" i="12"/>
  <c r="BG53" i="12"/>
  <c r="BE53" i="12"/>
  <c r="BC53" i="12"/>
  <c r="K210" i="12"/>
  <c r="I210" i="12"/>
  <c r="G210" i="12"/>
  <c r="AA97" i="12"/>
  <c r="Y97" i="12"/>
  <c r="W97" i="12"/>
  <c r="W364" i="12"/>
  <c r="AA364" i="12"/>
  <c r="Y364" i="12"/>
  <c r="AM259" i="12"/>
  <c r="AO259" i="12"/>
  <c r="AQ259" i="12"/>
  <c r="BG263" i="12"/>
  <c r="BE263" i="12"/>
  <c r="BC263" i="12"/>
  <c r="AO25" i="12"/>
  <c r="AM25" i="12"/>
  <c r="AQ25" i="12"/>
  <c r="AQ320" i="12"/>
  <c r="AM320" i="12"/>
  <c r="AO320" i="12"/>
  <c r="BG93" i="12"/>
  <c r="BE93" i="12"/>
  <c r="BC93" i="12"/>
  <c r="Y133" i="12"/>
  <c r="W133" i="12"/>
  <c r="AA133" i="12"/>
  <c r="K45" i="12"/>
  <c r="I45" i="12"/>
  <c r="G45" i="12"/>
  <c r="BG373" i="12"/>
  <c r="BC373" i="12"/>
  <c r="BE373" i="12"/>
  <c r="AA238" i="12"/>
  <c r="Y238" i="12"/>
  <c r="W238" i="12"/>
  <c r="W273" i="13"/>
  <c r="Y273" i="13"/>
  <c r="AA171" i="12"/>
  <c r="W171" i="12"/>
  <c r="Y171" i="12"/>
  <c r="AO259" i="13"/>
  <c r="AM259" i="13"/>
  <c r="AO403" i="13"/>
  <c r="AM403" i="13"/>
  <c r="BG114" i="12"/>
  <c r="BE114" i="12"/>
  <c r="BC114" i="12"/>
  <c r="W373" i="13"/>
  <c r="Y373" i="13"/>
  <c r="BC207" i="12"/>
  <c r="BE207" i="12"/>
  <c r="BG207" i="12"/>
  <c r="K247" i="13"/>
  <c r="G247" i="13"/>
  <c r="I247" i="13"/>
  <c r="K288" i="12"/>
  <c r="I288" i="12"/>
  <c r="G288" i="12"/>
  <c r="BG64" i="12"/>
  <c r="BC64" i="12"/>
  <c r="BE64" i="12"/>
  <c r="BG57" i="12"/>
  <c r="BE57" i="12"/>
  <c r="BC57" i="12"/>
  <c r="K270" i="12"/>
  <c r="I270" i="12"/>
  <c r="G270" i="12"/>
  <c r="AA136" i="12"/>
  <c r="Y136" i="12"/>
  <c r="W136" i="12"/>
  <c r="K383" i="12"/>
  <c r="G383" i="12"/>
  <c r="I383" i="12"/>
  <c r="K270" i="13"/>
  <c r="G270" i="13"/>
  <c r="I270" i="13"/>
  <c r="BG225" i="12"/>
  <c r="BC225" i="12"/>
  <c r="BE225" i="12"/>
  <c r="AQ47" i="12"/>
  <c r="AM47" i="12"/>
  <c r="AO248" i="13"/>
  <c r="AM248" i="13"/>
  <c r="AO235" i="13"/>
  <c r="AM235" i="13"/>
  <c r="W354" i="13"/>
  <c r="Y354" i="13"/>
  <c r="W17" i="13"/>
  <c r="Y17" i="13"/>
  <c r="K138" i="12"/>
  <c r="G138" i="12"/>
  <c r="I138" i="12"/>
  <c r="BG141" i="12"/>
  <c r="BE141" i="12"/>
  <c r="BC141" i="12"/>
  <c r="AQ175" i="12"/>
  <c r="AO175" i="12"/>
  <c r="AM175" i="12"/>
  <c r="AM442" i="13"/>
  <c r="AO442" i="13"/>
  <c r="K234" i="13"/>
  <c r="G234" i="13"/>
  <c r="I234" i="13"/>
  <c r="AO428" i="13"/>
  <c r="AM428" i="13"/>
  <c r="W40" i="12"/>
  <c r="AA40" i="12"/>
  <c r="Y40" i="12"/>
  <c r="Y41" i="12"/>
  <c r="AA41" i="12"/>
  <c r="W41" i="12"/>
  <c r="BG178" i="12"/>
  <c r="BE178" i="12"/>
  <c r="BC178" i="12"/>
  <c r="AO53" i="12"/>
  <c r="AM53" i="12"/>
  <c r="AQ53" i="12"/>
  <c r="I245" i="12"/>
  <c r="G245" i="12"/>
  <c r="K245" i="12"/>
  <c r="K216" i="12"/>
  <c r="I216" i="12"/>
  <c r="G216" i="12"/>
  <c r="AO273" i="13"/>
  <c r="AM273" i="13"/>
  <c r="BG224" i="12"/>
  <c r="BC224" i="12"/>
  <c r="BE224" i="12"/>
  <c r="W65" i="12"/>
  <c r="AA65" i="12"/>
  <c r="Y65" i="12"/>
  <c r="AQ272" i="12"/>
  <c r="AO272" i="12"/>
  <c r="AM272" i="12"/>
  <c r="BG19" i="12"/>
  <c r="BC19" i="12"/>
  <c r="BE19" i="12"/>
  <c r="BG86" i="12"/>
  <c r="BE86" i="12"/>
  <c r="BC86" i="12"/>
  <c r="AA66" i="12"/>
  <c r="Y66" i="12"/>
  <c r="W66" i="12"/>
  <c r="BG31" i="12"/>
  <c r="BC31" i="12"/>
  <c r="BE31" i="12"/>
  <c r="Y299" i="12"/>
  <c r="AA299" i="12"/>
  <c r="W299" i="12"/>
  <c r="Y294" i="13"/>
  <c r="W294" i="13"/>
  <c r="AO406" i="13"/>
  <c r="AM406" i="13"/>
  <c r="Y341" i="13"/>
  <c r="W341" i="13"/>
  <c r="W203" i="12"/>
  <c r="AA203" i="12"/>
  <c r="Y203" i="12"/>
  <c r="K294" i="12"/>
  <c r="G294" i="12"/>
  <c r="I294" i="12"/>
  <c r="G231" i="12"/>
  <c r="K231" i="12"/>
  <c r="I231" i="12"/>
  <c r="AA249" i="12"/>
  <c r="Y249" i="12"/>
  <c r="W249" i="12"/>
  <c r="BG317" i="12"/>
  <c r="BC317" i="12"/>
  <c r="BE317" i="12"/>
  <c r="AO287" i="12"/>
  <c r="AM287" i="12"/>
  <c r="AQ287" i="12"/>
  <c r="AM280" i="12"/>
  <c r="AQ280" i="12"/>
  <c r="AO280" i="12"/>
  <c r="AA132" i="12"/>
  <c r="Y132" i="12"/>
  <c r="W132" i="12"/>
  <c r="BG275" i="12"/>
  <c r="BE275" i="12"/>
  <c r="BC275" i="12"/>
  <c r="BG35" i="12"/>
  <c r="BE35" i="12"/>
  <c r="BC35" i="12"/>
  <c r="K405" i="12"/>
  <c r="G405" i="12"/>
  <c r="I405" i="12"/>
  <c r="AO285" i="12"/>
  <c r="AQ285" i="12"/>
  <c r="AM285" i="12"/>
  <c r="BG429" i="12"/>
  <c r="BC429" i="12"/>
  <c r="BE429" i="12"/>
  <c r="BG333" i="12"/>
  <c r="BE333" i="12"/>
  <c r="BC333" i="12"/>
  <c r="BU353" i="12"/>
  <c r="BS353" i="12"/>
  <c r="BW353" i="12"/>
  <c r="I241" i="12"/>
  <c r="G241" i="12"/>
  <c r="K241" i="12"/>
  <c r="BU385" i="12"/>
  <c r="BW385" i="12"/>
  <c r="BS385" i="12"/>
  <c r="BW321" i="12"/>
  <c r="BU321" i="12"/>
  <c r="BS321" i="12"/>
  <c r="BW91" i="12"/>
  <c r="BS91" i="12"/>
  <c r="BU91" i="12"/>
  <c r="BG281" i="12"/>
  <c r="BC281" i="12"/>
  <c r="BE281" i="12"/>
  <c r="BG431" i="12"/>
  <c r="BC431" i="12"/>
  <c r="BE431" i="12"/>
  <c r="BU441" i="12"/>
  <c r="BS441" i="12"/>
  <c r="BW441" i="12"/>
  <c r="W156" i="12"/>
  <c r="AA156" i="12"/>
  <c r="W408" i="12"/>
  <c r="AA408" i="12"/>
  <c r="Y408" i="12"/>
  <c r="Y321" i="12"/>
  <c r="W321" i="12"/>
  <c r="AA321" i="12"/>
  <c r="BG390" i="12"/>
  <c r="BE390" i="12"/>
  <c r="BC390" i="12"/>
  <c r="I309" i="12"/>
  <c r="K309" i="12"/>
  <c r="G309" i="12"/>
  <c r="BG228" i="12"/>
  <c r="BE228" i="12"/>
  <c r="BC228" i="12"/>
  <c r="AA312" i="12"/>
  <c r="Y312" i="12"/>
  <c r="W312" i="12"/>
  <c r="I298" i="12"/>
  <c r="K298" i="12"/>
  <c r="G298" i="12"/>
  <c r="AA360" i="12"/>
  <c r="Y360" i="12"/>
  <c r="W360" i="12"/>
  <c r="BW199" i="12"/>
  <c r="BU199" i="12"/>
  <c r="BS199" i="12"/>
  <c r="BS60" i="12"/>
  <c r="BW60" i="12"/>
  <c r="BU60" i="12"/>
  <c r="AA250" i="12"/>
  <c r="Y250" i="12"/>
  <c r="W250" i="12"/>
  <c r="BW301" i="12"/>
  <c r="BU301" i="12"/>
  <c r="BS301" i="12"/>
  <c r="BU285" i="12"/>
  <c r="BW285" i="12"/>
  <c r="BS285" i="12"/>
  <c r="BU140" i="12"/>
  <c r="BW140" i="12"/>
  <c r="BS140" i="12"/>
  <c r="G240" i="12"/>
  <c r="K240" i="12"/>
  <c r="AQ419" i="12"/>
  <c r="AO419" i="12"/>
  <c r="AM419" i="12"/>
  <c r="BS157" i="12"/>
  <c r="BW157" i="12"/>
  <c r="BU157" i="12"/>
  <c r="Y345" i="12"/>
  <c r="AA345" i="12"/>
  <c r="W345" i="12"/>
  <c r="K331" i="12"/>
  <c r="I331" i="12"/>
  <c r="G331" i="12"/>
  <c r="W216" i="12"/>
  <c r="AA216" i="12"/>
  <c r="Y216" i="12"/>
  <c r="BU260" i="12"/>
  <c r="BW260" i="12"/>
  <c r="BG128" i="12"/>
  <c r="BE128" i="12"/>
  <c r="BC128" i="12"/>
  <c r="BW194" i="12"/>
  <c r="BS194" i="12"/>
  <c r="BU194" i="12"/>
  <c r="Y261" i="12"/>
  <c r="AA261" i="12"/>
  <c r="W261" i="12"/>
  <c r="BU191" i="12"/>
  <c r="BS191" i="12"/>
  <c r="BW191" i="12"/>
  <c r="BU273" i="12"/>
  <c r="BS273" i="12"/>
  <c r="BW203" i="12"/>
  <c r="BS203" i="12"/>
  <c r="BG387" i="12"/>
  <c r="BC387" i="12"/>
  <c r="BE387" i="12"/>
  <c r="AQ356" i="12"/>
  <c r="AO356" i="12"/>
  <c r="AM356" i="12"/>
  <c r="BG432" i="12"/>
  <c r="BC432" i="12"/>
  <c r="BE432" i="12"/>
  <c r="AM381" i="12"/>
  <c r="AO381" i="12"/>
  <c r="AQ381" i="12"/>
  <c r="I274" i="12"/>
  <c r="G274" i="12"/>
  <c r="BW120" i="12"/>
  <c r="BU120" i="12"/>
  <c r="BS120" i="12"/>
  <c r="AO378" i="12"/>
  <c r="AM378" i="12"/>
  <c r="AQ378" i="12"/>
  <c r="AQ277" i="12"/>
  <c r="AM277" i="12"/>
  <c r="AO277" i="12"/>
  <c r="AO103" i="12"/>
  <c r="AQ103" i="12"/>
  <c r="AM103" i="12"/>
  <c r="BW374" i="12"/>
  <c r="BU374" i="12"/>
  <c r="BS374" i="12"/>
  <c r="BW284" i="12"/>
  <c r="BS284" i="12"/>
  <c r="BU284" i="12"/>
  <c r="I427" i="12"/>
  <c r="K427" i="12"/>
  <c r="G427" i="12"/>
  <c r="AQ204" i="12"/>
  <c r="AM204" i="12"/>
  <c r="AO204" i="12"/>
  <c r="G215" i="12"/>
  <c r="I215" i="12"/>
  <c r="K215" i="12"/>
  <c r="K353" i="12"/>
  <c r="I353" i="12"/>
  <c r="G353" i="12"/>
  <c r="G350" i="12"/>
  <c r="I350" i="12"/>
  <c r="K350" i="12"/>
  <c r="BU390" i="12"/>
  <c r="BW390" i="12"/>
  <c r="BS390" i="12"/>
  <c r="BU258" i="12"/>
  <c r="BS258" i="12"/>
  <c r="BW206" i="12"/>
  <c r="BU206" i="12"/>
  <c r="BS206" i="12"/>
  <c r="BS219" i="12"/>
  <c r="BW219" i="12"/>
  <c r="BU219" i="12"/>
  <c r="BG391" i="12"/>
  <c r="BC391" i="12"/>
  <c r="BE391" i="12"/>
  <c r="BU286" i="12"/>
  <c r="BS286" i="12"/>
  <c r="BW286" i="12"/>
  <c r="I177" i="12"/>
  <c r="K177" i="12"/>
  <c r="G177" i="12"/>
  <c r="BU410" i="12"/>
  <c r="BW410" i="12"/>
  <c r="BS410" i="12"/>
  <c r="K398" i="12"/>
  <c r="I398" i="12"/>
  <c r="G398" i="12"/>
  <c r="BS236" i="12"/>
  <c r="BW236" i="12"/>
  <c r="BU236" i="12"/>
  <c r="BG313" i="12"/>
  <c r="BC313" i="12"/>
  <c r="BE313" i="12"/>
  <c r="AM331" i="12"/>
  <c r="AQ331" i="12"/>
  <c r="AO331" i="12"/>
  <c r="I187" i="12"/>
  <c r="K187" i="12"/>
  <c r="G187" i="12"/>
  <c r="BW259" i="12"/>
  <c r="BU259" i="12"/>
  <c r="BS259" i="12"/>
  <c r="AA84" i="12"/>
  <c r="Y84" i="12"/>
  <c r="W84" i="12"/>
  <c r="BU57" i="12"/>
  <c r="BW57" i="12"/>
  <c r="BS57" i="12"/>
  <c r="BG371" i="12"/>
  <c r="BC371" i="12"/>
  <c r="BE371" i="12"/>
  <c r="AA391" i="12"/>
  <c r="Y391" i="12"/>
  <c r="W391" i="12"/>
  <c r="BW382" i="12"/>
  <c r="BS382" i="12"/>
  <c r="BU382" i="12"/>
  <c r="BW270" i="12"/>
  <c r="BU270" i="12"/>
  <c r="BS270" i="12"/>
  <c r="G269" i="12"/>
  <c r="I269" i="12"/>
  <c r="K269" i="12"/>
  <c r="BU193" i="12"/>
  <c r="BW193" i="12"/>
  <c r="BS193" i="12"/>
  <c r="BW173" i="12"/>
  <c r="BU173" i="12"/>
  <c r="BS173" i="12"/>
  <c r="BS392" i="12"/>
  <c r="BU392" i="12"/>
  <c r="BW266" i="12"/>
  <c r="BU266" i="12"/>
  <c r="BS266" i="12"/>
  <c r="BG260" i="12"/>
  <c r="BE260" i="12"/>
  <c r="BC260" i="12"/>
  <c r="AA378" i="12"/>
  <c r="Y378" i="12"/>
  <c r="W378" i="12"/>
  <c r="BU74" i="12"/>
  <c r="BW74" i="12"/>
  <c r="BS74" i="12"/>
  <c r="AA329" i="12"/>
  <c r="Y329" i="12"/>
  <c r="W329" i="12"/>
  <c r="AQ57" i="12"/>
  <c r="AO57" i="12"/>
  <c r="AM57" i="12"/>
  <c r="BG310" i="12"/>
  <c r="BE310" i="12"/>
  <c r="BC310" i="12"/>
  <c r="W200" i="12"/>
  <c r="Y200" i="12"/>
  <c r="AA200" i="12"/>
  <c r="AQ336" i="12"/>
  <c r="AM336" i="12"/>
  <c r="AO336" i="12"/>
  <c r="BS246" i="12"/>
  <c r="BW246" i="12"/>
  <c r="BU246" i="12"/>
  <c r="BG203" i="12"/>
  <c r="BE203" i="12"/>
  <c r="BC203" i="12"/>
  <c r="AA127" i="12"/>
  <c r="Y127" i="12"/>
  <c r="W127" i="12"/>
  <c r="AQ293" i="12"/>
  <c r="AO293" i="12"/>
  <c r="AM293" i="12"/>
  <c r="BU32" i="12"/>
  <c r="BW32" i="12"/>
  <c r="BS32" i="12"/>
  <c r="BW95" i="12"/>
  <c r="BU95" i="12"/>
  <c r="BS95" i="12"/>
  <c r="BW30" i="12"/>
  <c r="BU30" i="12"/>
  <c r="BS30" i="12"/>
  <c r="BU171" i="12"/>
  <c r="BW171" i="12"/>
  <c r="BS171" i="12"/>
  <c r="I308" i="12"/>
  <c r="K308" i="12"/>
  <c r="G308" i="12"/>
  <c r="BG392" i="12"/>
  <c r="BE392" i="12"/>
  <c r="BC392" i="12"/>
  <c r="BG367" i="12"/>
  <c r="BE367" i="12"/>
  <c r="BC367" i="12"/>
  <c r="BG309" i="12"/>
  <c r="BC309" i="12"/>
  <c r="BE309" i="12"/>
  <c r="BG394" i="12"/>
  <c r="BE394" i="12"/>
  <c r="BC394" i="12"/>
  <c r="Y80" i="12"/>
  <c r="W80" i="12"/>
  <c r="BW355" i="12"/>
  <c r="BS355" i="12"/>
  <c r="BU355" i="12"/>
  <c r="AO357" i="12"/>
  <c r="AM357" i="12"/>
  <c r="AQ357" i="12"/>
  <c r="AO337" i="12"/>
  <c r="AQ337" i="12"/>
  <c r="AM337" i="12"/>
  <c r="I83" i="12"/>
  <c r="G83" i="12"/>
  <c r="K83" i="12"/>
  <c r="K296" i="12"/>
  <c r="G296" i="12"/>
  <c r="I296" i="12"/>
  <c r="AQ70" i="12"/>
  <c r="AO70" i="12"/>
  <c r="AM70" i="12"/>
  <c r="BU307" i="12"/>
  <c r="BS307" i="12"/>
  <c r="BW307" i="12"/>
  <c r="AQ386" i="12"/>
  <c r="AO386" i="12"/>
  <c r="AM386" i="12"/>
  <c r="G54" i="12"/>
  <c r="I54" i="12"/>
  <c r="K54" i="12"/>
  <c r="AO313" i="12"/>
  <c r="AM313" i="12"/>
  <c r="AQ313" i="12"/>
  <c r="AA381" i="12"/>
  <c r="Y381" i="12"/>
  <c r="W381" i="12"/>
  <c r="AO400" i="12"/>
  <c r="AM400" i="12"/>
  <c r="AQ400" i="12"/>
  <c r="BG408" i="12"/>
  <c r="BE408" i="12"/>
  <c r="BC408" i="12"/>
  <c r="BG436" i="12"/>
  <c r="BC436" i="12"/>
  <c r="BE436" i="12"/>
  <c r="BG340" i="12"/>
  <c r="BE340" i="12"/>
  <c r="BC340" i="12"/>
  <c r="BG229" i="12"/>
  <c r="BE229" i="12"/>
  <c r="BC229" i="12"/>
  <c r="AQ375" i="12"/>
  <c r="AO375" i="12"/>
  <c r="AM375" i="12"/>
  <c r="BG138" i="12"/>
  <c r="BC138" i="12"/>
  <c r="BE138" i="12"/>
  <c r="AM399" i="12"/>
  <c r="AQ399" i="12"/>
  <c r="AO228" i="12"/>
  <c r="AQ228" i="12"/>
  <c r="AM228" i="12"/>
  <c r="I282" i="12"/>
  <c r="K282" i="12"/>
  <c r="G282" i="12"/>
  <c r="BW99" i="12"/>
  <c r="BU99" i="12"/>
  <c r="BU294" i="12"/>
  <c r="BW294" i="12"/>
  <c r="BS294" i="12"/>
  <c r="Y247" i="12"/>
  <c r="AA247" i="12"/>
  <c r="W247" i="12"/>
  <c r="BU405" i="12"/>
  <c r="BW405" i="12"/>
  <c r="BS405" i="12"/>
  <c r="BG363" i="12"/>
  <c r="BE363" i="12"/>
  <c r="BC363" i="12"/>
  <c r="BG397" i="12"/>
  <c r="BC397" i="12"/>
  <c r="BE397" i="12"/>
  <c r="AQ217" i="12"/>
  <c r="AM217" i="12"/>
  <c r="BG297" i="12"/>
  <c r="BE297" i="12"/>
  <c r="BC297" i="12"/>
  <c r="BG259" i="12"/>
  <c r="BE259" i="12"/>
  <c r="BC259" i="12"/>
  <c r="BS340" i="12"/>
  <c r="BU340" i="12"/>
  <c r="BW340" i="12"/>
  <c r="BS67" i="12"/>
  <c r="BU67" i="12"/>
  <c r="BW67" i="12"/>
  <c r="AQ194" i="12"/>
  <c r="AO194" i="12"/>
  <c r="AM194" i="12"/>
  <c r="BW80" i="12"/>
  <c r="BS80" i="12"/>
  <c r="BU80" i="12"/>
  <c r="BW81" i="12"/>
  <c r="BU81" i="12"/>
  <c r="BS81" i="12"/>
  <c r="AA434" i="12"/>
  <c r="Y434" i="12"/>
  <c r="W434" i="12"/>
  <c r="BW92" i="12"/>
  <c r="BS92" i="12"/>
  <c r="BU92" i="12"/>
  <c r="BG226" i="12"/>
  <c r="BC226" i="12"/>
  <c r="BE226" i="12"/>
  <c r="Y357" i="12"/>
  <c r="AA357" i="12"/>
  <c r="W357" i="12"/>
  <c r="BW149" i="12"/>
  <c r="BS149" i="12"/>
  <c r="BU149" i="12"/>
  <c r="K324" i="12"/>
  <c r="I324" i="12"/>
  <c r="G324" i="12"/>
  <c r="BG143" i="12"/>
  <c r="BE143" i="12"/>
  <c r="BC143" i="12"/>
  <c r="AO366" i="12"/>
  <c r="AM366" i="12"/>
  <c r="AQ366" i="12"/>
  <c r="BU220" i="12"/>
  <c r="BW220" i="12"/>
  <c r="BS220" i="12"/>
  <c r="AM262" i="12"/>
  <c r="AO262" i="12"/>
  <c r="AQ262" i="12"/>
  <c r="BU125" i="12"/>
  <c r="BW125" i="12"/>
  <c r="BS125" i="12"/>
  <c r="AO262" i="11"/>
  <c r="BW186" i="12"/>
  <c r="AQ134" i="12"/>
  <c r="K273" i="11"/>
  <c r="BE387" i="11"/>
  <c r="BE248" i="11"/>
  <c r="BG76" i="12"/>
  <c r="K297" i="13"/>
  <c r="BW73" i="12"/>
  <c r="K368" i="12"/>
  <c r="AA80" i="12"/>
  <c r="AA88" i="11"/>
  <c r="AA254" i="11"/>
  <c r="CA69" i="12"/>
  <c r="AU222" i="13"/>
  <c r="AE111" i="13"/>
  <c r="BK122" i="10"/>
  <c r="AE254" i="13"/>
  <c r="O89" i="12"/>
  <c r="O222" i="12"/>
  <c r="O69" i="12"/>
  <c r="BK167" i="10"/>
  <c r="CA110" i="12"/>
  <c r="AU256" i="13"/>
  <c r="AU257" i="12"/>
  <c r="O168" i="13"/>
  <c r="BK48" i="12"/>
  <c r="AU88" i="10"/>
  <c r="BK168" i="12"/>
  <c r="AE256" i="13"/>
  <c r="AU254" i="11"/>
  <c r="BO110" i="12"/>
  <c r="BM90" i="11"/>
  <c r="AE210" i="11"/>
  <c r="AY166" i="12"/>
  <c r="BM168" i="11"/>
  <c r="AG111" i="13"/>
  <c r="CE89" i="12"/>
  <c r="AU328" i="11"/>
  <c r="BO102" i="10"/>
  <c r="AG165" i="13"/>
  <c r="S111" i="12"/>
  <c r="AW88" i="11"/>
  <c r="AG257" i="11"/>
  <c r="S111" i="11"/>
  <c r="S165" i="13"/>
  <c r="BO88" i="10"/>
  <c r="AG48" i="13"/>
  <c r="BM214" i="12"/>
  <c r="AG256" i="11"/>
  <c r="S122" i="11"/>
  <c r="S122" i="13"/>
  <c r="S89" i="13"/>
  <c r="AW48" i="13"/>
  <c r="AI166" i="12"/>
  <c r="AW255" i="11"/>
  <c r="AW168" i="11"/>
  <c r="AI109" i="12"/>
  <c r="AG90" i="11"/>
  <c r="BK143" i="11"/>
  <c r="O258" i="12"/>
  <c r="CA285" i="12"/>
  <c r="AG174" i="12"/>
  <c r="BK295" i="12"/>
  <c r="AE30" i="12"/>
  <c r="AE292" i="12"/>
  <c r="AE194" i="12"/>
  <c r="Q328" i="12"/>
  <c r="AE430" i="13"/>
  <c r="S260" i="11"/>
  <c r="CE400" i="12"/>
  <c r="AA422" i="11"/>
  <c r="AI365" i="12"/>
  <c r="AW288" i="13"/>
  <c r="CE287" i="12"/>
  <c r="AY438" i="12"/>
  <c r="S34" i="12"/>
  <c r="S129" i="11"/>
  <c r="AA213" i="11"/>
  <c r="AA252" i="11"/>
  <c r="AA342" i="11"/>
  <c r="AA21" i="11"/>
  <c r="AA280" i="11"/>
  <c r="AA52" i="11"/>
  <c r="AA50" i="11"/>
  <c r="AA376" i="11"/>
  <c r="AY126" i="12"/>
  <c r="AA180" i="11"/>
  <c r="AI390" i="12"/>
  <c r="AA291" i="11"/>
  <c r="AA239" i="11"/>
  <c r="CE285" i="12"/>
  <c r="AA271" i="11"/>
  <c r="AA68" i="11"/>
  <c r="AA74" i="11"/>
  <c r="AA161" i="11"/>
  <c r="AA379" i="11"/>
  <c r="AA343" i="11"/>
  <c r="AA133" i="11"/>
  <c r="AA212" i="11"/>
  <c r="AA126" i="11"/>
  <c r="AA71" i="11"/>
  <c r="AA135" i="11"/>
  <c r="AA323" i="11"/>
  <c r="AA146" i="11"/>
  <c r="AA96" i="11"/>
  <c r="AA22" i="11"/>
  <c r="AA336" i="11"/>
  <c r="AA348" i="11"/>
  <c r="BO225" i="12"/>
  <c r="AI12" i="12"/>
  <c r="AA297" i="11"/>
  <c r="AA442" i="11"/>
  <c r="S38" i="11"/>
  <c r="AA240" i="11"/>
  <c r="AA354" i="11"/>
  <c r="AA200" i="11"/>
  <c r="S269" i="12"/>
  <c r="AA433" i="11"/>
  <c r="AA75" i="11"/>
  <c r="AY214" i="12"/>
  <c r="BO157" i="12"/>
  <c r="AA273" i="11"/>
  <c r="S342" i="12"/>
  <c r="BO79" i="12"/>
  <c r="AQ48" i="13"/>
  <c r="BE110" i="11"/>
  <c r="AO168" i="11"/>
  <c r="K257" i="11"/>
  <c r="AO122" i="12"/>
  <c r="Y88" i="12"/>
  <c r="Y165" i="10"/>
  <c r="I90" i="13"/>
  <c r="I256" i="11"/>
  <c r="AO102" i="10"/>
  <c r="AM90" i="11"/>
  <c r="W88" i="11"/>
  <c r="BS111" i="12"/>
  <c r="AM222" i="11"/>
  <c r="AM255" i="11"/>
  <c r="W122" i="12"/>
  <c r="BG165" i="12"/>
  <c r="Y254" i="13"/>
  <c r="K110" i="13"/>
  <c r="AO89" i="11"/>
  <c r="Y109" i="11"/>
  <c r="BW88" i="12"/>
  <c r="AO48" i="13"/>
  <c r="K88" i="11"/>
  <c r="K90" i="11"/>
  <c r="BE287" i="10"/>
  <c r="BE153" i="10"/>
  <c r="BC34" i="11"/>
  <c r="W401" i="12"/>
  <c r="W49" i="10"/>
  <c r="AA49" i="10"/>
  <c r="AQ340" i="10"/>
  <c r="AO340" i="10"/>
  <c r="AM340" i="10"/>
  <c r="AM364" i="10"/>
  <c r="AQ364" i="10"/>
  <c r="AO364" i="10"/>
  <c r="AM28" i="10"/>
  <c r="AQ28" i="10"/>
  <c r="BC311" i="10"/>
  <c r="BG311" i="10"/>
  <c r="BE311" i="10"/>
  <c r="BE346" i="10"/>
  <c r="BC346" i="10"/>
  <c r="BG346" i="10"/>
  <c r="AA325" i="10"/>
  <c r="Y325" i="10"/>
  <c r="BC277" i="10"/>
  <c r="BE277" i="10"/>
  <c r="BG277" i="10"/>
  <c r="AO244" i="10"/>
  <c r="AQ244" i="10"/>
  <c r="AM244" i="10"/>
  <c r="BC280" i="10"/>
  <c r="BG280" i="10"/>
  <c r="BE280" i="10"/>
  <c r="BE32" i="10"/>
  <c r="BC32" i="10"/>
  <c r="BG32" i="10"/>
  <c r="BC352" i="10"/>
  <c r="BE352" i="10"/>
  <c r="BG352" i="10"/>
  <c r="BC66" i="11"/>
  <c r="BE66" i="11"/>
  <c r="AO31" i="11"/>
  <c r="AM31" i="11"/>
  <c r="BG274" i="10"/>
  <c r="BE274" i="10"/>
  <c r="BC274" i="10"/>
  <c r="BE99" i="11"/>
  <c r="BC99" i="11"/>
  <c r="W67" i="10"/>
  <c r="Y67" i="10"/>
  <c r="AA67" i="10"/>
  <c r="AQ161" i="10"/>
  <c r="AO161" i="10"/>
  <c r="AM161" i="10"/>
  <c r="AQ319" i="10"/>
  <c r="AM319" i="10"/>
  <c r="AO319" i="10"/>
  <c r="AO131" i="11"/>
  <c r="AM131" i="11"/>
  <c r="AQ47" i="10"/>
  <c r="AO47" i="10"/>
  <c r="AM47" i="10"/>
  <c r="Y232" i="11"/>
  <c r="W232" i="11"/>
  <c r="BE428" i="10"/>
  <c r="BG428" i="10"/>
  <c r="BC428" i="10"/>
  <c r="AA220" i="10"/>
  <c r="Y220" i="10"/>
  <c r="W220" i="10"/>
  <c r="BE137" i="10"/>
  <c r="BG137" i="10"/>
  <c r="BC137" i="10"/>
  <c r="W208" i="10"/>
  <c r="Y208" i="10"/>
  <c r="AA208" i="10"/>
  <c r="AQ439" i="10"/>
  <c r="AM439" i="10"/>
  <c r="AO439" i="10"/>
  <c r="Y75" i="11"/>
  <c r="W75" i="11"/>
  <c r="AQ220" i="10"/>
  <c r="AO220" i="10"/>
  <c r="AM220" i="10"/>
  <c r="BC181" i="11"/>
  <c r="BE181" i="11"/>
  <c r="BC324" i="10"/>
  <c r="BE324" i="10"/>
  <c r="BG324" i="10"/>
  <c r="BS398" i="12"/>
  <c r="AQ158" i="10"/>
  <c r="AO158" i="10"/>
  <c r="AM158" i="10"/>
  <c r="AQ337" i="10"/>
  <c r="AM337" i="10"/>
  <c r="AO337" i="10"/>
  <c r="BG361" i="10"/>
  <c r="BC361" i="10"/>
  <c r="BE361" i="10"/>
  <c r="AQ373" i="10"/>
  <c r="AO373" i="10"/>
  <c r="AM373" i="10"/>
  <c r="AQ437" i="10"/>
  <c r="AM437" i="10"/>
  <c r="AO437" i="10"/>
  <c r="AA210" i="10"/>
  <c r="Y210" i="10"/>
  <c r="W210" i="10"/>
  <c r="BG181" i="10"/>
  <c r="BC181" i="10"/>
  <c r="BE181" i="10"/>
  <c r="Y317" i="10"/>
  <c r="W317" i="10"/>
  <c r="AA317" i="10"/>
  <c r="AO32" i="10"/>
  <c r="AM32" i="10"/>
  <c r="AQ32" i="10"/>
  <c r="AA179" i="10"/>
  <c r="W179" i="10"/>
  <c r="Y179" i="10"/>
  <c r="AO153" i="10"/>
  <c r="AQ153" i="10"/>
  <c r="AM153" i="10"/>
  <c r="K98" i="11"/>
  <c r="G98" i="11"/>
  <c r="I98" i="11"/>
  <c r="BE22" i="10"/>
  <c r="BC22" i="10"/>
  <c r="BG22" i="10"/>
  <c r="AO92" i="10"/>
  <c r="AM92" i="10"/>
  <c r="AQ92" i="10"/>
  <c r="BE30" i="10"/>
  <c r="BC30" i="10"/>
  <c r="BG30" i="10"/>
  <c r="BG409" i="10"/>
  <c r="BC409" i="10"/>
  <c r="BE409" i="10"/>
  <c r="BG278" i="10"/>
  <c r="BC278" i="10"/>
  <c r="AQ368" i="10"/>
  <c r="AM368" i="10"/>
  <c r="AA358" i="10"/>
  <c r="Y358" i="10"/>
  <c r="W358" i="10"/>
  <c r="BE86" i="10"/>
  <c r="BC86" i="10"/>
  <c r="BG86" i="10"/>
  <c r="Y393" i="10"/>
  <c r="AA393" i="10"/>
  <c r="W393" i="10"/>
  <c r="AQ147" i="10"/>
  <c r="AM147" i="10"/>
  <c r="AO147" i="10"/>
  <c r="Y290" i="10"/>
  <c r="AA290" i="10"/>
  <c r="W290" i="10"/>
  <c r="AQ231" i="10"/>
  <c r="AM231" i="10"/>
  <c r="AO231" i="10"/>
  <c r="BE195" i="11"/>
  <c r="BC195" i="11"/>
  <c r="W100" i="11"/>
  <c r="Y100" i="11"/>
  <c r="BC144" i="10"/>
  <c r="BG144" i="10"/>
  <c r="BE144" i="10"/>
  <c r="F411" i="12"/>
  <c r="G327" i="12"/>
  <c r="W63" i="10"/>
  <c r="AA63" i="10"/>
  <c r="Y63" i="10"/>
  <c r="BC208" i="10"/>
  <c r="BE208" i="10"/>
  <c r="BG208" i="10"/>
  <c r="AQ432" i="10"/>
  <c r="AO432" i="10"/>
  <c r="AM432" i="10"/>
  <c r="AQ259" i="10"/>
  <c r="AM259" i="10"/>
  <c r="AO259" i="10"/>
  <c r="BC383" i="10"/>
  <c r="BE383" i="10"/>
  <c r="BG383" i="10"/>
  <c r="AA304" i="10"/>
  <c r="W304" i="10"/>
  <c r="Y246" i="10"/>
  <c r="AA246" i="10"/>
  <c r="W246" i="10"/>
  <c r="AA296" i="10"/>
  <c r="Y296" i="10"/>
  <c r="W296" i="10"/>
  <c r="AA15" i="10"/>
  <c r="W15" i="10"/>
  <c r="BG94" i="10"/>
  <c r="BE94" i="10"/>
  <c r="BC94" i="10"/>
  <c r="Y59" i="11"/>
  <c r="W59" i="11"/>
  <c r="Y272" i="11"/>
  <c r="W272" i="11"/>
  <c r="AO115" i="11"/>
  <c r="AM115" i="11"/>
  <c r="BE139" i="11"/>
  <c r="BC139" i="11"/>
  <c r="BG318" i="10"/>
  <c r="BE318" i="10"/>
  <c r="BC318" i="10"/>
  <c r="W309" i="10"/>
  <c r="Y309" i="10"/>
  <c r="AA309" i="10"/>
  <c r="BG290" i="10"/>
  <c r="BE290" i="10"/>
  <c r="BC290" i="10"/>
  <c r="AA216" i="10"/>
  <c r="Y216" i="10"/>
  <c r="W216" i="10"/>
  <c r="BG177" i="10"/>
  <c r="BE177" i="10"/>
  <c r="BC177" i="10"/>
  <c r="AA355" i="10"/>
  <c r="Y355" i="10"/>
  <c r="W355" i="10"/>
  <c r="AQ391" i="10"/>
  <c r="AO391" i="10"/>
  <c r="AM391" i="10"/>
  <c r="BG235" i="10"/>
  <c r="BE235" i="10"/>
  <c r="BC235" i="10"/>
  <c r="W323" i="10"/>
  <c r="AA323" i="10"/>
  <c r="Y323" i="10"/>
  <c r="AA271" i="10"/>
  <c r="Y271" i="10"/>
  <c r="W271" i="10"/>
  <c r="BE249" i="11"/>
  <c r="BC249" i="11"/>
  <c r="BG252" i="10"/>
  <c r="BC252" i="10"/>
  <c r="BE252" i="10"/>
  <c r="AO253" i="11"/>
  <c r="AM253" i="11"/>
  <c r="AQ154" i="10"/>
  <c r="AM154" i="10"/>
  <c r="AO154" i="10"/>
  <c r="AO263" i="10"/>
  <c r="AQ263" i="10"/>
  <c r="AM263" i="10"/>
  <c r="BG349" i="10"/>
  <c r="BE349" i="10"/>
  <c r="BC349" i="10"/>
  <c r="AM71" i="10"/>
  <c r="AO71" i="10"/>
  <c r="AQ71" i="10"/>
  <c r="BC59" i="10"/>
  <c r="BE59" i="10"/>
  <c r="BG59" i="10"/>
  <c r="BG261" i="10"/>
  <c r="BC261" i="10"/>
  <c r="BE261" i="10"/>
  <c r="Y17" i="10"/>
  <c r="AA17" i="10"/>
  <c r="W17" i="10"/>
  <c r="BG367" i="10"/>
  <c r="BE367" i="10"/>
  <c r="BC367" i="10"/>
  <c r="AA383" i="10"/>
  <c r="Y383" i="10"/>
  <c r="W383" i="10"/>
  <c r="W86" i="10"/>
  <c r="Y86" i="10"/>
  <c r="AA86" i="10"/>
  <c r="AQ74" i="10"/>
  <c r="AO74" i="10"/>
  <c r="AM74" i="10"/>
  <c r="W120" i="10"/>
  <c r="AA120" i="10"/>
  <c r="Y120" i="10"/>
  <c r="AO60" i="11"/>
  <c r="AM60" i="11"/>
  <c r="Y216" i="11"/>
  <c r="W216" i="11"/>
  <c r="AA107" i="10"/>
  <c r="Y107" i="10"/>
  <c r="W107" i="10"/>
  <c r="AQ284" i="10"/>
  <c r="AO284" i="10"/>
  <c r="AM284" i="10"/>
  <c r="AQ39" i="10"/>
  <c r="AM39" i="10"/>
  <c r="AO39" i="10"/>
  <c r="AO181" i="10"/>
  <c r="AQ181" i="10"/>
  <c r="AM181" i="10"/>
  <c r="AO441" i="10"/>
  <c r="AQ441" i="10"/>
  <c r="AM441" i="10"/>
  <c r="BC152" i="10"/>
  <c r="BG152" i="10"/>
  <c r="BE152" i="10"/>
  <c r="AA72" i="10"/>
  <c r="Y72" i="10"/>
  <c r="W72" i="10"/>
  <c r="BE173" i="10"/>
  <c r="BG173" i="10"/>
  <c r="BC173" i="10"/>
  <c r="AA12" i="10"/>
  <c r="W12" i="10"/>
  <c r="BC237" i="10"/>
  <c r="BE237" i="10"/>
  <c r="BG237" i="10"/>
  <c r="AQ372" i="10"/>
  <c r="AM372" i="10"/>
  <c r="AO372" i="10"/>
  <c r="BE292" i="10"/>
  <c r="BC292" i="10"/>
  <c r="BG292" i="10"/>
  <c r="K75" i="11"/>
  <c r="G75" i="11"/>
  <c r="I75" i="11"/>
  <c r="BC207" i="10"/>
  <c r="BG207" i="10"/>
  <c r="BE207" i="10"/>
  <c r="W188" i="11"/>
  <c r="Y188" i="11"/>
  <c r="I371" i="11"/>
  <c r="G371" i="11"/>
  <c r="K371" i="11"/>
  <c r="BC199" i="11"/>
  <c r="BE199" i="11"/>
  <c r="BE442" i="10"/>
  <c r="BC442" i="10"/>
  <c r="BG442" i="10"/>
  <c r="AQ16" i="10"/>
  <c r="AM16" i="10"/>
  <c r="AQ41" i="10"/>
  <c r="AO41" i="10"/>
  <c r="AM41" i="10"/>
  <c r="Y341" i="10"/>
  <c r="AA341" i="10"/>
  <c r="W341" i="10"/>
  <c r="AA23" i="10"/>
  <c r="W23" i="10"/>
  <c r="Y23" i="10"/>
  <c r="AA227" i="10"/>
  <c r="W227" i="10"/>
  <c r="Y227" i="10"/>
  <c r="AO328" i="11"/>
  <c r="AM328" i="11"/>
  <c r="AM400" i="10"/>
  <c r="AO400" i="10"/>
  <c r="AQ400" i="10"/>
  <c r="Y207" i="11"/>
  <c r="W207" i="11"/>
  <c r="AO241" i="10"/>
  <c r="AQ241" i="10"/>
  <c r="AM241" i="10"/>
  <c r="Y27" i="11"/>
  <c r="W27" i="11"/>
  <c r="G185" i="11"/>
  <c r="I185" i="11"/>
  <c r="AO323" i="11"/>
  <c r="AM323" i="11"/>
  <c r="BE232" i="10"/>
  <c r="BC232" i="10"/>
  <c r="BG232" i="10"/>
  <c r="W245" i="11"/>
  <c r="Y245" i="11"/>
  <c r="BG120" i="10"/>
  <c r="BE120" i="10"/>
  <c r="BC120" i="10"/>
  <c r="BC300" i="11"/>
  <c r="BE300" i="11"/>
  <c r="AO202" i="10"/>
  <c r="AQ202" i="10"/>
  <c r="AM202" i="10"/>
  <c r="AO51" i="13"/>
  <c r="AM51" i="13"/>
  <c r="BC112" i="10"/>
  <c r="BG112" i="10"/>
  <c r="BE112" i="10"/>
  <c r="AM164" i="11"/>
  <c r="AO164" i="11"/>
  <c r="BC327" i="10"/>
  <c r="BE327" i="10"/>
  <c r="BG327" i="10"/>
  <c r="BG301" i="10"/>
  <c r="BC301" i="10"/>
  <c r="BE301" i="10"/>
  <c r="W66" i="10"/>
  <c r="AA66" i="10"/>
  <c r="Y66" i="10"/>
  <c r="AQ93" i="10"/>
  <c r="AO93" i="10"/>
  <c r="AA135" i="10"/>
  <c r="Y135" i="10"/>
  <c r="W135" i="10"/>
  <c r="Y356" i="10"/>
  <c r="AA356" i="10"/>
  <c r="W356" i="10"/>
  <c r="BE23" i="11"/>
  <c r="BC23" i="11"/>
  <c r="W357" i="11"/>
  <c r="Y357" i="11"/>
  <c r="K224" i="11"/>
  <c r="G224" i="11"/>
  <c r="I224" i="11"/>
  <c r="AQ15" i="10"/>
  <c r="AM15" i="10"/>
  <c r="AA391" i="10"/>
  <c r="W391" i="10"/>
  <c r="Y391" i="10"/>
  <c r="AM235" i="11"/>
  <c r="AO235" i="11"/>
  <c r="AO156" i="11"/>
  <c r="AM156" i="11"/>
  <c r="Y73" i="11"/>
  <c r="W73" i="11"/>
  <c r="AO321" i="11"/>
  <c r="AM321" i="11"/>
  <c r="AO259" i="11"/>
  <c r="AM259" i="11"/>
  <c r="BG155" i="10"/>
  <c r="BC155" i="10"/>
  <c r="BE155" i="10"/>
  <c r="Y275" i="11"/>
  <c r="W275" i="11"/>
  <c r="BC287" i="11"/>
  <c r="BE287" i="11"/>
  <c r="AQ30" i="10"/>
  <c r="AO30" i="10"/>
  <c r="AM30" i="10"/>
  <c r="BE74" i="11"/>
  <c r="BC74" i="11"/>
  <c r="AM33" i="13"/>
  <c r="AO33" i="13"/>
  <c r="AO433" i="11"/>
  <c r="AM433" i="11"/>
  <c r="Y187" i="11"/>
  <c r="W187" i="11"/>
  <c r="AQ233" i="10"/>
  <c r="AM233" i="10"/>
  <c r="AO233" i="10"/>
  <c r="BE99" i="10"/>
  <c r="BG99" i="10"/>
  <c r="BC99" i="10"/>
  <c r="AM250" i="10"/>
  <c r="AO250" i="10"/>
  <c r="AQ250" i="10"/>
  <c r="AQ143" i="10"/>
  <c r="AM143" i="10"/>
  <c r="AO143" i="10"/>
  <c r="W430" i="10"/>
  <c r="AA430" i="10"/>
  <c r="Y430" i="10"/>
  <c r="AM30" i="11"/>
  <c r="AO30" i="11"/>
  <c r="BC187" i="11"/>
  <c r="BE187" i="11"/>
  <c r="AO239" i="11"/>
  <c r="AM239" i="11"/>
  <c r="BE301" i="11"/>
  <c r="BC301" i="11"/>
  <c r="BG126" i="10"/>
  <c r="BE126" i="10"/>
  <c r="BC126" i="10"/>
  <c r="AM339" i="10"/>
  <c r="AQ339" i="10"/>
  <c r="AO339" i="10"/>
  <c r="K170" i="11"/>
  <c r="G170" i="11"/>
  <c r="I170" i="11"/>
  <c r="BC137" i="11"/>
  <c r="BE137" i="11"/>
  <c r="W14" i="11"/>
  <c r="Y14" i="11"/>
  <c r="BE239" i="10"/>
  <c r="BG239" i="10"/>
  <c r="BC239" i="10"/>
  <c r="K288" i="11"/>
  <c r="I288" i="11"/>
  <c r="G288" i="11"/>
  <c r="AO427" i="10"/>
  <c r="AQ427" i="10"/>
  <c r="AM427" i="10"/>
  <c r="AO347" i="13"/>
  <c r="AM347" i="13"/>
  <c r="K12" i="13"/>
  <c r="G12" i="13"/>
  <c r="AM331" i="10"/>
  <c r="AO331" i="10"/>
  <c r="AQ331" i="10"/>
  <c r="K93" i="11"/>
  <c r="G93" i="11"/>
  <c r="I93" i="11"/>
  <c r="AO113" i="11"/>
  <c r="AM113" i="11"/>
  <c r="BC159" i="11"/>
  <c r="BE159" i="11"/>
  <c r="BG160" i="10"/>
  <c r="BC160" i="10"/>
  <c r="BE160" i="10"/>
  <c r="BG440" i="10"/>
  <c r="BE440" i="10"/>
  <c r="BC440" i="10"/>
  <c r="BG199" i="10"/>
  <c r="BC199" i="10"/>
  <c r="BE199" i="10"/>
  <c r="AM298" i="10"/>
  <c r="AQ298" i="10"/>
  <c r="AM100" i="10"/>
  <c r="AO100" i="10"/>
  <c r="AQ100" i="10"/>
  <c r="K292" i="11"/>
  <c r="G292" i="11"/>
  <c r="I292" i="11"/>
  <c r="BE382" i="11"/>
  <c r="BC382" i="11"/>
  <c r="BG249" i="10"/>
  <c r="BC249" i="10"/>
  <c r="BE249" i="10"/>
  <c r="BE175" i="10"/>
  <c r="BG175" i="10"/>
  <c r="BC175" i="10"/>
  <c r="W213" i="11"/>
  <c r="Y213" i="11"/>
  <c r="K174" i="11"/>
  <c r="I174" i="11"/>
  <c r="G174" i="11"/>
  <c r="AO406" i="11"/>
  <c r="AM406" i="11"/>
  <c r="W326" i="11"/>
  <c r="Y326" i="11"/>
  <c r="W93" i="11"/>
  <c r="Y93" i="11"/>
  <c r="W141" i="11"/>
  <c r="BE223" i="11"/>
  <c r="BC223" i="11"/>
  <c r="Y151" i="11"/>
  <c r="W151" i="11"/>
  <c r="BC71" i="10"/>
  <c r="BG71" i="10"/>
  <c r="BE71" i="10"/>
  <c r="BE266" i="11"/>
  <c r="BC266" i="11"/>
  <c r="Y161" i="11"/>
  <c r="W161" i="11"/>
  <c r="AO313" i="10"/>
  <c r="AM313" i="10"/>
  <c r="AQ313" i="10"/>
  <c r="W315" i="10"/>
  <c r="Y315" i="10"/>
  <c r="AA315" i="10"/>
  <c r="AM347" i="11"/>
  <c r="AO347" i="11"/>
  <c r="AA97" i="10"/>
  <c r="Y97" i="10"/>
  <c r="BE101" i="11"/>
  <c r="BC101" i="11"/>
  <c r="G22" i="11"/>
  <c r="I22" i="11"/>
  <c r="K22" i="11"/>
  <c r="W390" i="11"/>
  <c r="Y390" i="11"/>
  <c r="AO181" i="11"/>
  <c r="AM181" i="11"/>
  <c r="K207" i="11"/>
  <c r="G207" i="11"/>
  <c r="I207" i="11"/>
  <c r="Y398" i="10"/>
  <c r="W398" i="10"/>
  <c r="AA398" i="10"/>
  <c r="K103" i="11"/>
  <c r="I103" i="11"/>
  <c r="G103" i="11"/>
  <c r="K81" i="11"/>
  <c r="I81" i="11"/>
  <c r="G81" i="11"/>
  <c r="BC54" i="11"/>
  <c r="BE54" i="11"/>
  <c r="BE377" i="11"/>
  <c r="BC377" i="11"/>
  <c r="W409" i="11"/>
  <c r="BE240" i="11"/>
  <c r="BC240" i="11"/>
  <c r="Y304" i="11"/>
  <c r="W304" i="11"/>
  <c r="AA276" i="10"/>
  <c r="W276" i="10"/>
  <c r="Y276" i="10"/>
  <c r="AO56" i="11"/>
  <c r="AM56" i="11"/>
  <c r="AO381" i="11"/>
  <c r="AM381" i="11"/>
  <c r="AO304" i="11"/>
  <c r="AM304" i="11"/>
  <c r="I232" i="13"/>
  <c r="K232" i="13"/>
  <c r="G232" i="13"/>
  <c r="W372" i="11"/>
  <c r="Y372" i="11"/>
  <c r="AM251" i="13"/>
  <c r="AO251" i="13"/>
  <c r="BE25" i="11"/>
  <c r="BC25" i="11"/>
  <c r="AO54" i="11"/>
  <c r="AM54" i="11"/>
  <c r="BE81" i="11"/>
  <c r="BC81" i="11"/>
  <c r="AQ396" i="10"/>
  <c r="AO396" i="10"/>
  <c r="AM396" i="10"/>
  <c r="BC240" i="10"/>
  <c r="BG240" i="10"/>
  <c r="BE240" i="10"/>
  <c r="AQ262" i="10"/>
  <c r="AO262" i="10"/>
  <c r="AM262" i="10"/>
  <c r="AQ49" i="10"/>
  <c r="AO49" i="10"/>
  <c r="AM49" i="10"/>
  <c r="AA403" i="10"/>
  <c r="W403" i="10"/>
  <c r="Y403" i="10"/>
  <c r="W159" i="11"/>
  <c r="Y159" i="11"/>
  <c r="K297" i="11"/>
  <c r="I297" i="11"/>
  <c r="G297" i="11"/>
  <c r="AO87" i="11"/>
  <c r="AM87" i="11"/>
  <c r="BG129" i="10"/>
  <c r="BE129" i="10"/>
  <c r="BC129" i="10"/>
  <c r="AM394" i="10"/>
  <c r="AO394" i="10"/>
  <c r="AQ394" i="10"/>
  <c r="G196" i="11"/>
  <c r="I196" i="11"/>
  <c r="K68" i="11"/>
  <c r="G68" i="11"/>
  <c r="I68" i="11"/>
  <c r="Y18" i="11"/>
  <c r="W18" i="11"/>
  <c r="Y261" i="11"/>
  <c r="W261" i="11"/>
  <c r="K198" i="11"/>
  <c r="I198" i="11"/>
  <c r="G198" i="11"/>
  <c r="K116" i="11"/>
  <c r="G116" i="11"/>
  <c r="I116" i="11"/>
  <c r="BC226" i="11"/>
  <c r="BE226" i="11"/>
  <c r="BG430" i="10"/>
  <c r="BE430" i="10"/>
  <c r="BG258" i="10"/>
  <c r="BC258" i="10"/>
  <c r="BE258" i="10"/>
  <c r="BC327" i="11"/>
  <c r="BE327" i="11"/>
  <c r="AO280" i="13"/>
  <c r="AM280" i="13"/>
  <c r="Y31" i="13"/>
  <c r="W31" i="13"/>
  <c r="K33" i="11"/>
  <c r="I33" i="11"/>
  <c r="G33" i="11"/>
  <c r="AO104" i="11"/>
  <c r="AM104" i="11"/>
  <c r="K173" i="11"/>
  <c r="I173" i="11"/>
  <c r="G173" i="11"/>
  <c r="AO428" i="10"/>
  <c r="AQ428" i="10"/>
  <c r="AM428" i="10"/>
  <c r="BG108" i="10"/>
  <c r="BE108" i="10"/>
  <c r="BC108" i="10"/>
  <c r="AQ334" i="10"/>
  <c r="AM334" i="10"/>
  <c r="AO334" i="10"/>
  <c r="AO97" i="10"/>
  <c r="AQ97" i="10"/>
  <c r="AM97" i="10"/>
  <c r="AM14" i="10"/>
  <c r="AQ14" i="10"/>
  <c r="AO14" i="10"/>
  <c r="BC188" i="11"/>
  <c r="BE188" i="11"/>
  <c r="Y379" i="11"/>
  <c r="W379" i="11"/>
  <c r="BE303" i="11"/>
  <c r="BC303" i="11"/>
  <c r="BE395" i="10"/>
  <c r="BG395" i="10"/>
  <c r="BC395" i="10"/>
  <c r="BE202" i="11"/>
  <c r="BC202" i="11"/>
  <c r="AQ407" i="10"/>
  <c r="AM407" i="10"/>
  <c r="K307" i="11"/>
  <c r="I307" i="11"/>
  <c r="G307" i="11"/>
  <c r="BE180" i="11"/>
  <c r="BC180" i="11"/>
  <c r="AO116" i="11"/>
  <c r="AM116" i="11"/>
  <c r="K177" i="11"/>
  <c r="I177" i="11"/>
  <c r="G177" i="11"/>
  <c r="Y328" i="11"/>
  <c r="W328" i="11"/>
  <c r="BC374" i="10"/>
  <c r="BG374" i="10"/>
  <c r="AO380" i="11"/>
  <c r="AM380" i="11"/>
  <c r="BG33" i="10"/>
  <c r="BE33" i="10"/>
  <c r="BC33" i="10"/>
  <c r="BE353" i="11"/>
  <c r="BC353" i="11"/>
  <c r="K163" i="11"/>
  <c r="G163" i="11"/>
  <c r="I163" i="11"/>
  <c r="K52" i="11"/>
  <c r="I52" i="11"/>
  <c r="G52" i="11"/>
  <c r="W301" i="11"/>
  <c r="Y301" i="11"/>
  <c r="K143" i="11"/>
  <c r="I143" i="11"/>
  <c r="G143" i="11"/>
  <c r="AO438" i="10"/>
  <c r="AQ438" i="10"/>
  <c r="AM438" i="10"/>
  <c r="BG70" i="10"/>
  <c r="BE70" i="10"/>
  <c r="BC70" i="10"/>
  <c r="AO303" i="10"/>
  <c r="AQ303" i="10"/>
  <c r="AM303" i="10"/>
  <c r="AO87" i="10"/>
  <c r="AQ87" i="10"/>
  <c r="AM87" i="10"/>
  <c r="AQ56" i="10"/>
  <c r="AM56" i="10"/>
  <c r="AO56" i="10"/>
  <c r="AM333" i="11"/>
  <c r="AO333" i="11"/>
  <c r="K63" i="11"/>
  <c r="G63" i="11"/>
  <c r="I63" i="11"/>
  <c r="BG53" i="10"/>
  <c r="BE53" i="10"/>
  <c r="BC53" i="10"/>
  <c r="Y204" i="11"/>
  <c r="W204" i="11"/>
  <c r="BC241" i="10"/>
  <c r="BE241" i="10"/>
  <c r="BG241" i="10"/>
  <c r="AM173" i="11"/>
  <c r="AO173" i="11"/>
  <c r="BE338" i="11"/>
  <c r="BC338" i="11"/>
  <c r="W334" i="11"/>
  <c r="Y334" i="11"/>
  <c r="AM40" i="11"/>
  <c r="AO40" i="11"/>
  <c r="Y130" i="11"/>
  <c r="W130" i="11"/>
  <c r="BC402" i="10"/>
  <c r="BE402" i="10"/>
  <c r="BG402" i="10"/>
  <c r="BE146" i="10"/>
  <c r="BG146" i="10"/>
  <c r="BC146" i="10"/>
  <c r="K193" i="11"/>
  <c r="G193" i="11"/>
  <c r="I193" i="11"/>
  <c r="Y315" i="13"/>
  <c r="W315" i="13"/>
  <c r="AO115" i="13"/>
  <c r="AM115" i="13"/>
  <c r="BE230" i="11"/>
  <c r="BC230" i="11"/>
  <c r="BE406" i="11"/>
  <c r="BC406" i="11"/>
  <c r="K41" i="13"/>
  <c r="G41" i="13"/>
  <c r="I41" i="13"/>
  <c r="K135" i="13"/>
  <c r="G135" i="13"/>
  <c r="I135" i="13"/>
  <c r="K391" i="11"/>
  <c r="I391" i="11"/>
  <c r="G391" i="11"/>
  <c r="BE365" i="10"/>
  <c r="BC365" i="10"/>
  <c r="BG365" i="10"/>
  <c r="I149" i="11"/>
  <c r="G149" i="11"/>
  <c r="K149" i="11"/>
  <c r="AM211" i="13"/>
  <c r="AO211" i="13"/>
  <c r="K250" i="13"/>
  <c r="G250" i="13"/>
  <c r="I250" i="13"/>
  <c r="K407" i="11"/>
  <c r="G407" i="11"/>
  <c r="I407" i="11"/>
  <c r="K172" i="13"/>
  <c r="G172" i="13"/>
  <c r="I172" i="13"/>
  <c r="BC356" i="11"/>
  <c r="BE356" i="11"/>
  <c r="AM87" i="13"/>
  <c r="AO87" i="13"/>
  <c r="W381" i="11"/>
  <c r="W431" i="11"/>
  <c r="Y431" i="11"/>
  <c r="BC392" i="10"/>
  <c r="BG392" i="10"/>
  <c r="BE392" i="10"/>
  <c r="K238" i="13"/>
  <c r="G238" i="13"/>
  <c r="I238" i="13"/>
  <c r="AO377" i="13"/>
  <c r="AM377" i="13"/>
  <c r="G290" i="11"/>
  <c r="I290" i="11"/>
  <c r="K290" i="11"/>
  <c r="K157" i="13"/>
  <c r="I157" i="13"/>
  <c r="G157" i="13"/>
  <c r="W228" i="13"/>
  <c r="Y228" i="13"/>
  <c r="AM169" i="13"/>
  <c r="AO169" i="13"/>
  <c r="AM357" i="13"/>
  <c r="AO357" i="13"/>
  <c r="K194" i="11"/>
  <c r="G194" i="11"/>
  <c r="I194" i="11"/>
  <c r="K259" i="13"/>
  <c r="G259" i="13"/>
  <c r="I259" i="13"/>
  <c r="AO92" i="13"/>
  <c r="AM92" i="13"/>
  <c r="BE237" i="11"/>
  <c r="BC237" i="11"/>
  <c r="AM375" i="11"/>
  <c r="AO375" i="11"/>
  <c r="AO234" i="13"/>
  <c r="AM234" i="13"/>
  <c r="Y422" i="11"/>
  <c r="W422" i="11"/>
  <c r="K72" i="13"/>
  <c r="G72" i="13"/>
  <c r="I72" i="13"/>
  <c r="Y240" i="13"/>
  <c r="W240" i="13"/>
  <c r="K60" i="11"/>
  <c r="I60" i="11"/>
  <c r="G60" i="11"/>
  <c r="K215" i="11"/>
  <c r="G215" i="11"/>
  <c r="I215" i="11"/>
  <c r="Y164" i="13"/>
  <c r="W164" i="13"/>
  <c r="AM172" i="13"/>
  <c r="AO172" i="13"/>
  <c r="Y160" i="11"/>
  <c r="W160" i="11"/>
  <c r="AO377" i="11"/>
  <c r="AM377" i="11"/>
  <c r="K328" i="13"/>
  <c r="G328" i="13"/>
  <c r="I328" i="13"/>
  <c r="AO242" i="13"/>
  <c r="AM242" i="13"/>
  <c r="AO405" i="11"/>
  <c r="AM405" i="11"/>
  <c r="K431" i="11"/>
  <c r="G431" i="11"/>
  <c r="I431" i="11"/>
  <c r="K338" i="13"/>
  <c r="I338" i="13"/>
  <c r="G338" i="13"/>
  <c r="K261" i="13"/>
  <c r="I261" i="13"/>
  <c r="G261" i="13"/>
  <c r="K96" i="13"/>
  <c r="I96" i="13"/>
  <c r="G96" i="13"/>
  <c r="W54" i="13"/>
  <c r="Y54" i="13"/>
  <c r="BG427" i="10"/>
  <c r="BE427" i="10"/>
  <c r="AO108" i="11"/>
  <c r="AM108" i="11"/>
  <c r="AO66" i="13"/>
  <c r="AM66" i="13"/>
  <c r="Y436" i="13"/>
  <c r="W436" i="13"/>
  <c r="I300" i="11"/>
  <c r="G300" i="11"/>
  <c r="AO81" i="13"/>
  <c r="AM81" i="13"/>
  <c r="K131" i="11"/>
  <c r="G131" i="11"/>
  <c r="I131" i="11"/>
  <c r="W15" i="13"/>
  <c r="BC419" i="11"/>
  <c r="BE419" i="11"/>
  <c r="BE85" i="11"/>
  <c r="BC85" i="11"/>
  <c r="BE332" i="11"/>
  <c r="BC332" i="11"/>
  <c r="Y127" i="13"/>
  <c r="W127" i="13"/>
  <c r="W95" i="13"/>
  <c r="Y95" i="13"/>
  <c r="AM361" i="13"/>
  <c r="AO361" i="13"/>
  <c r="K341" i="13"/>
  <c r="G341" i="13"/>
  <c r="I341" i="13"/>
  <c r="AM296" i="13"/>
  <c r="AO296" i="13"/>
  <c r="K98" i="13"/>
  <c r="I98" i="13"/>
  <c r="G98" i="13"/>
  <c r="AO84" i="13"/>
  <c r="AM84" i="13"/>
  <c r="K56" i="13"/>
  <c r="I56" i="13"/>
  <c r="G56" i="13"/>
  <c r="BE395" i="11"/>
  <c r="BC395" i="11"/>
  <c r="W335" i="13"/>
  <c r="Y335" i="13"/>
  <c r="BE315" i="11"/>
  <c r="BC315" i="11"/>
  <c r="AO300" i="13"/>
  <c r="AM300" i="13"/>
  <c r="K286" i="11"/>
  <c r="I286" i="11"/>
  <c r="G286" i="11"/>
  <c r="Y388" i="11"/>
  <c r="W388" i="11"/>
  <c r="AO212" i="13"/>
  <c r="AM212" i="13"/>
  <c r="Y380" i="13"/>
  <c r="W380" i="13"/>
  <c r="Y279" i="11"/>
  <c r="AO191" i="13"/>
  <c r="AM191" i="13"/>
  <c r="Y267" i="13"/>
  <c r="W267" i="13"/>
  <c r="AO197" i="11"/>
  <c r="AM197" i="11"/>
  <c r="BE351" i="11"/>
  <c r="BC351" i="11"/>
  <c r="W45" i="13"/>
  <c r="Y45" i="13"/>
  <c r="BE331" i="11"/>
  <c r="BC331" i="11"/>
  <c r="AM326" i="13"/>
  <c r="AO326" i="13"/>
  <c r="W298" i="13"/>
  <c r="Y298" i="13"/>
  <c r="Y379" i="13"/>
  <c r="W379" i="13"/>
  <c r="BG127" i="12"/>
  <c r="BE127" i="12"/>
  <c r="BC127" i="12"/>
  <c r="BE295" i="11"/>
  <c r="BC295" i="11"/>
  <c r="Y365" i="11"/>
  <c r="W365" i="11"/>
  <c r="W204" i="13"/>
  <c r="AM332" i="11"/>
  <c r="AO332" i="11"/>
  <c r="K45" i="13"/>
  <c r="G45" i="13"/>
  <c r="I45" i="13"/>
  <c r="Y331" i="13"/>
  <c r="W331" i="13"/>
  <c r="BE127" i="11"/>
  <c r="BC127" i="11"/>
  <c r="W193" i="11"/>
  <c r="K307" i="13"/>
  <c r="I307" i="13"/>
  <c r="G307" i="13"/>
  <c r="Y199" i="11"/>
  <c r="W199" i="11"/>
  <c r="K243" i="13"/>
  <c r="I243" i="13"/>
  <c r="G243" i="13"/>
  <c r="K356" i="13"/>
  <c r="G356" i="13"/>
  <c r="I356" i="13"/>
  <c r="AO20" i="13"/>
  <c r="AM20" i="13"/>
  <c r="AM220" i="11"/>
  <c r="AO220" i="11"/>
  <c r="BE65" i="11"/>
  <c r="BC65" i="11"/>
  <c r="K331" i="11"/>
  <c r="I331" i="11"/>
  <c r="G331" i="11"/>
  <c r="W53" i="13"/>
  <c r="Y53" i="13"/>
  <c r="W205" i="13"/>
  <c r="Y205" i="13"/>
  <c r="Y360" i="11"/>
  <c r="W360" i="11"/>
  <c r="Y33" i="13"/>
  <c r="W33" i="13"/>
  <c r="W329" i="13"/>
  <c r="Y329" i="13"/>
  <c r="Y312" i="11"/>
  <c r="W312" i="11"/>
  <c r="BC309" i="11"/>
  <c r="BE309" i="11"/>
  <c r="K65" i="13"/>
  <c r="I65" i="13"/>
  <c r="G65" i="13"/>
  <c r="AO327" i="13"/>
  <c r="AM327" i="13"/>
  <c r="W61" i="13"/>
  <c r="Y61" i="13"/>
  <c r="AM10" i="11"/>
  <c r="K359" i="13"/>
  <c r="G359" i="13"/>
  <c r="I359" i="13"/>
  <c r="AM70" i="13"/>
  <c r="AO70" i="13"/>
  <c r="K228" i="11"/>
  <c r="G228" i="11"/>
  <c r="I228" i="11"/>
  <c r="AO265" i="11"/>
  <c r="AM265" i="11"/>
  <c r="AO62" i="13"/>
  <c r="AM62" i="13"/>
  <c r="BE328" i="11"/>
  <c r="BC328" i="11"/>
  <c r="K380" i="11"/>
  <c r="G380" i="11"/>
  <c r="I380" i="11"/>
  <c r="I79" i="12"/>
  <c r="K79" i="12"/>
  <c r="G79" i="12"/>
  <c r="K369" i="13"/>
  <c r="G369" i="13"/>
  <c r="I369" i="13"/>
  <c r="Y151" i="13"/>
  <c r="W151" i="13"/>
  <c r="Y322" i="11"/>
  <c r="W322" i="11"/>
  <c r="K315" i="13"/>
  <c r="I315" i="13"/>
  <c r="G315" i="13"/>
  <c r="AO42" i="13"/>
  <c r="AM42" i="13"/>
  <c r="W312" i="13"/>
  <c r="Y312" i="13"/>
  <c r="BE228" i="11"/>
  <c r="BC228" i="11"/>
  <c r="K405" i="11"/>
  <c r="G405" i="11"/>
  <c r="I405" i="11"/>
  <c r="AO152" i="13"/>
  <c r="AM152" i="13"/>
  <c r="BE361" i="11"/>
  <c r="BC361" i="11"/>
  <c r="BC376" i="11"/>
  <c r="BE376" i="11"/>
  <c r="Y268" i="11"/>
  <c r="W268" i="11"/>
  <c r="W341" i="11"/>
  <c r="Y341" i="11"/>
  <c r="AO378" i="11"/>
  <c r="AM378" i="11"/>
  <c r="AO123" i="13"/>
  <c r="AM123" i="13"/>
  <c r="K360" i="11"/>
  <c r="I360" i="11"/>
  <c r="G360" i="11"/>
  <c r="W429" i="11"/>
  <c r="Y429" i="11"/>
  <c r="K210" i="13"/>
  <c r="I210" i="13"/>
  <c r="G210" i="13"/>
  <c r="BC391" i="11"/>
  <c r="BE391" i="11"/>
  <c r="K376" i="13"/>
  <c r="I376" i="13"/>
  <c r="G376" i="13"/>
  <c r="W23" i="13"/>
  <c r="Y23" i="13"/>
  <c r="AM216" i="13"/>
  <c r="AO216" i="13"/>
  <c r="Y225" i="13"/>
  <c r="W225" i="13"/>
  <c r="AM345" i="11"/>
  <c r="AO345" i="11"/>
  <c r="K63" i="13"/>
  <c r="I63" i="13"/>
  <c r="G63" i="13"/>
  <c r="Y434" i="11"/>
  <c r="W434" i="11"/>
  <c r="I295" i="11"/>
  <c r="G295" i="11"/>
  <c r="K295" i="11"/>
  <c r="K403" i="11"/>
  <c r="G403" i="11"/>
  <c r="I403" i="11"/>
  <c r="K81" i="13"/>
  <c r="I81" i="13"/>
  <c r="G81" i="13"/>
  <c r="K340" i="13"/>
  <c r="I340" i="13"/>
  <c r="G340" i="13"/>
  <c r="AO18" i="11"/>
  <c r="AM18" i="11"/>
  <c r="G404" i="11"/>
  <c r="I404" i="11"/>
  <c r="K404" i="11"/>
  <c r="K439" i="11"/>
  <c r="I439" i="11"/>
  <c r="G439" i="11"/>
  <c r="K301" i="13"/>
  <c r="G301" i="13"/>
  <c r="I301" i="13"/>
  <c r="G298" i="11"/>
  <c r="I298" i="11"/>
  <c r="Y50" i="11"/>
  <c r="W50" i="11"/>
  <c r="BE403" i="11"/>
  <c r="BC403" i="11"/>
  <c r="AO52" i="11"/>
  <c r="AM52" i="11"/>
  <c r="BC316" i="11"/>
  <c r="BE316" i="11"/>
  <c r="W320" i="11"/>
  <c r="Y320" i="11"/>
  <c r="BC231" i="10"/>
  <c r="BE231" i="10"/>
  <c r="BG231" i="10"/>
  <c r="K156" i="11"/>
  <c r="G156" i="11"/>
  <c r="I156" i="11"/>
  <c r="W117" i="13"/>
  <c r="Y117" i="13"/>
  <c r="W340" i="13"/>
  <c r="Y340" i="13"/>
  <c r="K117" i="13"/>
  <c r="I117" i="13"/>
  <c r="G117" i="13"/>
  <c r="Y42" i="13"/>
  <c r="W42" i="13"/>
  <c r="AO301" i="11"/>
  <c r="AM301" i="11"/>
  <c r="K271" i="13"/>
  <c r="I271" i="13"/>
  <c r="G271" i="13"/>
  <c r="K272" i="13"/>
  <c r="G272" i="13"/>
  <c r="I272" i="13"/>
  <c r="I160" i="12"/>
  <c r="K160" i="12"/>
  <c r="G160" i="12"/>
  <c r="AA146" i="12"/>
  <c r="Y146" i="12"/>
  <c r="W146" i="12"/>
  <c r="K10" i="12"/>
  <c r="G10" i="12"/>
  <c r="W124" i="13"/>
  <c r="Y124" i="13"/>
  <c r="AM312" i="13"/>
  <c r="AO312" i="13"/>
  <c r="AO39" i="12"/>
  <c r="AQ39" i="12"/>
  <c r="AM39" i="12"/>
  <c r="I23" i="12"/>
  <c r="G23" i="12"/>
  <c r="K23" i="12"/>
  <c r="BG104" i="12"/>
  <c r="BE104" i="12"/>
  <c r="BC104" i="12"/>
  <c r="AO92" i="12"/>
  <c r="AQ92" i="12"/>
  <c r="AM92" i="12"/>
  <c r="AO351" i="13"/>
  <c r="AM351" i="13"/>
  <c r="W319" i="13"/>
  <c r="Y319" i="13"/>
  <c r="AQ261" i="12"/>
  <c r="AM261" i="12"/>
  <c r="AO261" i="12"/>
  <c r="Y123" i="12"/>
  <c r="AA123" i="12"/>
  <c r="W123" i="12"/>
  <c r="AM408" i="12"/>
  <c r="AO408" i="12"/>
  <c r="AQ408" i="12"/>
  <c r="BG311" i="12"/>
  <c r="BC311" i="12"/>
  <c r="BE311" i="12"/>
  <c r="I246" i="12"/>
  <c r="K246" i="12"/>
  <c r="G246" i="12"/>
  <c r="K265" i="12"/>
  <c r="I265" i="12"/>
  <c r="G265" i="12"/>
  <c r="I286" i="12"/>
  <c r="K286" i="12"/>
  <c r="G286" i="12"/>
  <c r="AO62" i="12"/>
  <c r="AQ62" i="12"/>
  <c r="AM62" i="12"/>
  <c r="Y217" i="12"/>
  <c r="W217" i="12"/>
  <c r="AA217" i="12"/>
  <c r="Y390" i="13"/>
  <c r="W390" i="13"/>
  <c r="Y233" i="12"/>
  <c r="W233" i="12"/>
  <c r="AA233" i="12"/>
  <c r="K220" i="13"/>
  <c r="I220" i="13"/>
  <c r="G220" i="13"/>
  <c r="AO68" i="12"/>
  <c r="AQ68" i="12"/>
  <c r="AM68" i="12"/>
  <c r="W421" i="13"/>
  <c r="Y421" i="13"/>
  <c r="AA150" i="12"/>
  <c r="W150" i="12"/>
  <c r="Y150" i="12"/>
  <c r="AO124" i="12"/>
  <c r="AM124" i="12"/>
  <c r="AQ124" i="12"/>
  <c r="BG40" i="12"/>
  <c r="BC40" i="12"/>
  <c r="BE40" i="12"/>
  <c r="BG79" i="12"/>
  <c r="BC79" i="12"/>
  <c r="BE79" i="12"/>
  <c r="AM323" i="12"/>
  <c r="AO323" i="12"/>
  <c r="AQ323" i="12"/>
  <c r="K287" i="13"/>
  <c r="G287" i="13"/>
  <c r="I287" i="13"/>
  <c r="Y330" i="12"/>
  <c r="AA330" i="12"/>
  <c r="W330" i="12"/>
  <c r="K144" i="12"/>
  <c r="I144" i="12"/>
  <c r="G144" i="12"/>
  <c r="AO143" i="12"/>
  <c r="AM143" i="12"/>
  <c r="AQ143" i="12"/>
  <c r="Y289" i="12"/>
  <c r="AA289" i="12"/>
  <c r="W289" i="12"/>
  <c r="G84" i="12"/>
  <c r="I84" i="12"/>
  <c r="K84" i="12"/>
  <c r="AO432" i="12"/>
  <c r="AM432" i="12"/>
  <c r="AQ432" i="12"/>
  <c r="AA214" i="12"/>
  <c r="Y214" i="12"/>
  <c r="W214" i="12"/>
  <c r="BG154" i="12"/>
  <c r="BE154" i="12"/>
  <c r="BC154" i="12"/>
  <c r="AM334" i="13"/>
  <c r="AO334" i="13"/>
  <c r="Y422" i="12"/>
  <c r="AA422" i="12"/>
  <c r="W422" i="12"/>
  <c r="AA126" i="12"/>
  <c r="Y126" i="12"/>
  <c r="W126" i="12"/>
  <c r="BW123" i="12"/>
  <c r="BU123" i="12"/>
  <c r="BS123" i="12"/>
  <c r="K319" i="12"/>
  <c r="G319" i="12"/>
  <c r="I319" i="12"/>
  <c r="AA304" i="12"/>
  <c r="Y304" i="12"/>
  <c r="W304" i="12"/>
  <c r="K303" i="13"/>
  <c r="G303" i="13"/>
  <c r="I303" i="13"/>
  <c r="G86" i="12"/>
  <c r="K86" i="12"/>
  <c r="I86" i="12"/>
  <c r="Y233" i="13"/>
  <c r="W233" i="13"/>
  <c r="I70" i="12"/>
  <c r="G70" i="12"/>
  <c r="K70" i="12"/>
  <c r="AA68" i="12"/>
  <c r="W68" i="12"/>
  <c r="Y68" i="12"/>
  <c r="Y56" i="13"/>
  <c r="Y67" i="12"/>
  <c r="AA67" i="12"/>
  <c r="W67" i="12"/>
  <c r="AM61" i="12"/>
  <c r="AQ61" i="12"/>
  <c r="AO61" i="12"/>
  <c r="Y262" i="12"/>
  <c r="W262" i="12"/>
  <c r="AA262" i="12"/>
  <c r="AM367" i="13"/>
  <c r="AO367" i="13"/>
  <c r="I44" i="12"/>
  <c r="K44" i="12"/>
  <c r="W169" i="12"/>
  <c r="AA169" i="12"/>
  <c r="AM234" i="12"/>
  <c r="AO234" i="12"/>
  <c r="AQ234" i="12"/>
  <c r="I180" i="12"/>
  <c r="G180" i="12"/>
  <c r="K180" i="12"/>
  <c r="AQ231" i="12"/>
  <c r="AO231" i="12"/>
  <c r="AM231" i="12"/>
  <c r="AM223" i="12"/>
  <c r="AO223" i="12"/>
  <c r="AQ223" i="12"/>
  <c r="BG241" i="12"/>
  <c r="BC241" i="12"/>
  <c r="BE241" i="12"/>
  <c r="AM180" i="13"/>
  <c r="AO180" i="13"/>
  <c r="AO96" i="12"/>
  <c r="AQ96" i="12"/>
  <c r="AM96" i="12"/>
  <c r="K148" i="12"/>
  <c r="I148" i="12"/>
  <c r="G148" i="12"/>
  <c r="K402" i="13"/>
  <c r="G402" i="13"/>
  <c r="I402" i="13"/>
  <c r="AM107" i="13"/>
  <c r="AO107" i="13"/>
  <c r="AO101" i="12"/>
  <c r="AQ101" i="12"/>
  <c r="AM101" i="12"/>
  <c r="Y322" i="13"/>
  <c r="W322" i="13"/>
  <c r="W59" i="12"/>
  <c r="Y59" i="12"/>
  <c r="AA59" i="12"/>
  <c r="Y422" i="13"/>
  <c r="W422" i="13"/>
  <c r="AQ127" i="12"/>
  <c r="AO127" i="12"/>
  <c r="AM127" i="12"/>
  <c r="K442" i="13"/>
  <c r="I442" i="13"/>
  <c r="G442" i="13"/>
  <c r="AO86" i="13"/>
  <c r="AM86" i="13"/>
  <c r="AQ132" i="12"/>
  <c r="AM132" i="12"/>
  <c r="AO132" i="12"/>
  <c r="BG201" i="12"/>
  <c r="BC201" i="12"/>
  <c r="BE201" i="12"/>
  <c r="BG175" i="12"/>
  <c r="BE175" i="12"/>
  <c r="BC175" i="12"/>
  <c r="G232" i="12"/>
  <c r="I232" i="12"/>
  <c r="K232" i="12"/>
  <c r="Y204" i="12"/>
  <c r="W204" i="12"/>
  <c r="AA204" i="12"/>
  <c r="Y229" i="12"/>
  <c r="AA229" i="12"/>
  <c r="W229" i="12"/>
  <c r="AO202" i="12"/>
  <c r="AM202" i="12"/>
  <c r="AQ202" i="12"/>
  <c r="W235" i="12"/>
  <c r="AA235" i="12"/>
  <c r="Y235" i="12"/>
  <c r="AA276" i="12"/>
  <c r="W276" i="12"/>
  <c r="Y276" i="12"/>
  <c r="K300" i="12"/>
  <c r="I300" i="12"/>
  <c r="G300" i="12"/>
  <c r="BG80" i="12"/>
  <c r="BC80" i="12"/>
  <c r="BE80" i="12"/>
  <c r="K361" i="13"/>
  <c r="G361" i="13"/>
  <c r="I361" i="13"/>
  <c r="K155" i="12"/>
  <c r="I155" i="12"/>
  <c r="G155" i="12"/>
  <c r="I46" i="12"/>
  <c r="G46" i="12"/>
  <c r="K46" i="12"/>
  <c r="K241" i="13"/>
  <c r="G241" i="13"/>
  <c r="I241" i="13"/>
  <c r="BG84" i="12"/>
  <c r="BC84" i="12"/>
  <c r="BE84" i="12"/>
  <c r="AO360" i="13"/>
  <c r="K343" i="13"/>
  <c r="G343" i="13"/>
  <c r="I343" i="13"/>
  <c r="AQ21" i="12"/>
  <c r="AO21" i="12"/>
  <c r="AM21" i="12"/>
  <c r="W318" i="13"/>
  <c r="Y318" i="13"/>
  <c r="W180" i="12"/>
  <c r="Y180" i="12"/>
  <c r="AA180" i="12"/>
  <c r="Y175" i="13"/>
  <c r="W175" i="13"/>
  <c r="W99" i="12"/>
  <c r="AA99" i="12"/>
  <c r="Y99" i="12"/>
  <c r="BG39" i="12"/>
  <c r="BC39" i="12"/>
  <c r="BE39" i="12"/>
  <c r="BG308" i="12"/>
  <c r="BC308" i="12"/>
  <c r="BE308" i="12"/>
  <c r="AQ225" i="12"/>
  <c r="AO225" i="12"/>
  <c r="AM225" i="12"/>
  <c r="I283" i="12"/>
  <c r="K283" i="12"/>
  <c r="G283" i="12"/>
  <c r="AO76" i="13"/>
  <c r="AM76" i="13"/>
  <c r="BG338" i="12"/>
  <c r="BE338" i="12"/>
  <c r="BC338" i="12"/>
  <c r="W73" i="12"/>
  <c r="AA73" i="12"/>
  <c r="Y73" i="12"/>
  <c r="W108" i="13"/>
  <c r="Y108" i="13"/>
  <c r="AM125" i="12"/>
  <c r="AQ125" i="12"/>
  <c r="AO125" i="12"/>
  <c r="AO171" i="13"/>
  <c r="AM171" i="13"/>
  <c r="K432" i="13"/>
  <c r="G432" i="13"/>
  <c r="I432" i="13"/>
  <c r="K195" i="13"/>
  <c r="I195" i="13"/>
  <c r="G195" i="13"/>
  <c r="Y384" i="13"/>
  <c r="W384" i="13"/>
  <c r="K358" i="13"/>
  <c r="I358" i="13"/>
  <c r="G358" i="13"/>
  <c r="AM436" i="13"/>
  <c r="AO436" i="13"/>
  <c r="AO63" i="12"/>
  <c r="AQ63" i="12"/>
  <c r="AM63" i="12"/>
  <c r="BG179" i="12"/>
  <c r="BE179" i="12"/>
  <c r="BC179" i="12"/>
  <c r="K375" i="12"/>
  <c r="G375" i="12"/>
  <c r="I375" i="12"/>
  <c r="BG249" i="12"/>
  <c r="BC249" i="12"/>
  <c r="BE249" i="12"/>
  <c r="Y368" i="12"/>
  <c r="W368" i="12"/>
  <c r="AA368" i="12"/>
  <c r="Y174" i="12"/>
  <c r="AA174" i="12"/>
  <c r="W174" i="12"/>
  <c r="AO224" i="13"/>
  <c r="AM224" i="13"/>
  <c r="I209" i="12"/>
  <c r="K209" i="12"/>
  <c r="G209" i="12"/>
  <c r="K124" i="13"/>
  <c r="G124" i="13"/>
  <c r="I124" i="13"/>
  <c r="Y258" i="13"/>
  <c r="W258" i="13"/>
  <c r="BG190" i="12"/>
  <c r="BC190" i="12"/>
  <c r="BE190" i="12"/>
  <c r="AO346" i="13"/>
  <c r="AM346" i="13"/>
  <c r="BG34" i="12"/>
  <c r="BC34" i="12"/>
  <c r="BE34" i="12"/>
  <c r="AM348" i="13"/>
  <c r="AO348" i="13"/>
  <c r="I55" i="12"/>
  <c r="K55" i="12"/>
  <c r="G55" i="12"/>
  <c r="AO287" i="13"/>
  <c r="AM287" i="13"/>
  <c r="BG137" i="12"/>
  <c r="BE137" i="12"/>
  <c r="BC137" i="12"/>
  <c r="K399" i="13"/>
  <c r="I399" i="13"/>
  <c r="G399" i="13"/>
  <c r="AO311" i="13"/>
  <c r="AM311" i="13"/>
  <c r="AO398" i="13"/>
  <c r="AM398" i="13"/>
  <c r="W147" i="12"/>
  <c r="AA147" i="12"/>
  <c r="Y147" i="12"/>
  <c r="AO315" i="12"/>
  <c r="AM315" i="12"/>
  <c r="AQ315" i="12"/>
  <c r="K211" i="12"/>
  <c r="I211" i="12"/>
  <c r="G211" i="12"/>
  <c r="Y384" i="12"/>
  <c r="AA384" i="12"/>
  <c r="W384" i="12"/>
  <c r="I373" i="12"/>
  <c r="K373" i="12"/>
  <c r="G373" i="12"/>
  <c r="AO150" i="12"/>
  <c r="AQ150" i="12"/>
  <c r="AM150" i="12"/>
  <c r="K332" i="13"/>
  <c r="G332" i="13"/>
  <c r="I332" i="13"/>
  <c r="BG12" i="12"/>
  <c r="BC12" i="12"/>
  <c r="W12" i="12"/>
  <c r="AA12" i="12"/>
  <c r="AO404" i="13"/>
  <c r="AM404" i="13"/>
  <c r="W382" i="13"/>
  <c r="Y382" i="13"/>
  <c r="BG155" i="12"/>
  <c r="BE155" i="12"/>
  <c r="BC155" i="12"/>
  <c r="BG142" i="12"/>
  <c r="BE142" i="12"/>
  <c r="BC142" i="12"/>
  <c r="AA91" i="12"/>
  <c r="Y91" i="12"/>
  <c r="W91" i="12"/>
  <c r="BG126" i="12"/>
  <c r="BC126" i="12"/>
  <c r="BE126" i="12"/>
  <c r="AO243" i="13"/>
  <c r="AM243" i="13"/>
  <c r="AQ246" i="12"/>
  <c r="AM246" i="12"/>
  <c r="AO246" i="12"/>
  <c r="I221" i="12"/>
  <c r="G221" i="12"/>
  <c r="K221" i="12"/>
  <c r="AM106" i="12"/>
  <c r="AO106" i="12"/>
  <c r="AQ106" i="12"/>
  <c r="BG235" i="12"/>
  <c r="BE235" i="12"/>
  <c r="BC235" i="12"/>
  <c r="AO33" i="12"/>
  <c r="AM33" i="12"/>
  <c r="AQ33" i="12"/>
  <c r="K174" i="12"/>
  <c r="I174" i="12"/>
  <c r="G174" i="12"/>
  <c r="AA28" i="12"/>
  <c r="Y28" i="12"/>
  <c r="AM185" i="13"/>
  <c r="AO185" i="13"/>
  <c r="I126" i="12"/>
  <c r="K126" i="12"/>
  <c r="BG365" i="12"/>
  <c r="BE365" i="12"/>
  <c r="BC365" i="12"/>
  <c r="BW16" i="12"/>
  <c r="BS16" i="12"/>
  <c r="BU23" i="12"/>
  <c r="BW23" i="12"/>
  <c r="BS23" i="12"/>
  <c r="BS368" i="12"/>
  <c r="BW368" i="12"/>
  <c r="BU368" i="12"/>
  <c r="AM334" i="12"/>
  <c r="AO334" i="12"/>
  <c r="AQ334" i="12"/>
  <c r="K238" i="12"/>
  <c r="G238" i="12"/>
  <c r="I238" i="12"/>
  <c r="BG219" i="12"/>
  <c r="BE219" i="12"/>
  <c r="BC219" i="12"/>
  <c r="BW358" i="12"/>
  <c r="BU358" i="12"/>
  <c r="W86" i="12"/>
  <c r="AA86" i="12"/>
  <c r="Y86" i="12"/>
  <c r="BG157" i="12"/>
  <c r="BE157" i="12"/>
  <c r="BC157" i="12"/>
  <c r="BW278" i="12"/>
  <c r="BS278" i="12"/>
  <c r="BU278" i="12"/>
  <c r="AA436" i="12"/>
  <c r="Y436" i="12"/>
  <c r="W436" i="12"/>
  <c r="BG437" i="12"/>
  <c r="BC437" i="12"/>
  <c r="BE437" i="12"/>
  <c r="AQ247" i="12"/>
  <c r="AO247" i="12"/>
  <c r="AM247" i="12"/>
  <c r="BG370" i="12"/>
  <c r="BC370" i="12"/>
  <c r="BE370" i="12"/>
  <c r="Y376" i="12"/>
  <c r="AA376" i="12"/>
  <c r="W376" i="12"/>
  <c r="AQ438" i="12"/>
  <c r="AO438" i="12"/>
  <c r="AM438" i="12"/>
  <c r="BW363" i="12"/>
  <c r="BU363" i="12"/>
  <c r="BS363" i="12"/>
  <c r="AQ219" i="12"/>
  <c r="AM219" i="12"/>
  <c r="AO219" i="12"/>
  <c r="BG272" i="12"/>
  <c r="BC272" i="12"/>
  <c r="BE272" i="12"/>
  <c r="BW204" i="12"/>
  <c r="BS204" i="12"/>
  <c r="BU204" i="12"/>
  <c r="BW338" i="12"/>
  <c r="BU338" i="12"/>
  <c r="BS338" i="12"/>
  <c r="K326" i="12"/>
  <c r="G326" i="12"/>
  <c r="I326" i="12"/>
  <c r="BU207" i="12"/>
  <c r="BW207" i="12"/>
  <c r="BS207" i="12"/>
  <c r="BS406" i="12"/>
  <c r="BU406" i="12"/>
  <c r="BW406" i="12"/>
  <c r="K404" i="12"/>
  <c r="I404" i="12"/>
  <c r="G404" i="12"/>
  <c r="AQ379" i="12"/>
  <c r="AM379" i="12"/>
  <c r="AO379" i="12"/>
  <c r="I303" i="12"/>
  <c r="G303" i="12"/>
  <c r="K303" i="12"/>
  <c r="BC70" i="12"/>
  <c r="BE70" i="12"/>
  <c r="BW397" i="12"/>
  <c r="BS397" i="12"/>
  <c r="BU397" i="12"/>
  <c r="W371" i="12"/>
  <c r="Y371" i="12"/>
  <c r="I334" i="12"/>
  <c r="K334" i="12"/>
  <c r="G334" i="12"/>
  <c r="BS280" i="12"/>
  <c r="BW280" i="12"/>
  <c r="BU280" i="12"/>
  <c r="BW336" i="12"/>
  <c r="BS336" i="12"/>
  <c r="BU336" i="12"/>
  <c r="BG176" i="12"/>
  <c r="BE176" i="12"/>
  <c r="BC176" i="12"/>
  <c r="BW11" i="12"/>
  <c r="BS11" i="12"/>
  <c r="K435" i="12"/>
  <c r="G435" i="12"/>
  <c r="I435" i="12"/>
  <c r="AA405" i="12"/>
  <c r="Y405" i="12"/>
  <c r="W405" i="12"/>
  <c r="BS229" i="12"/>
  <c r="BU229" i="12"/>
  <c r="BW229" i="12"/>
  <c r="G198" i="12"/>
  <c r="K198" i="12"/>
  <c r="I198" i="12"/>
  <c r="BU305" i="12"/>
  <c r="BW305" i="12"/>
  <c r="BS305" i="12"/>
  <c r="BU71" i="12"/>
  <c r="BS71" i="12"/>
  <c r="BW71" i="12"/>
  <c r="I328" i="12"/>
  <c r="G328" i="12"/>
  <c r="K328" i="12"/>
  <c r="W175" i="12"/>
  <c r="AA175" i="12"/>
  <c r="Y175" i="12"/>
  <c r="BG247" i="12"/>
  <c r="BC247" i="12"/>
  <c r="BE247" i="12"/>
  <c r="BW421" i="12"/>
  <c r="BS421" i="12"/>
  <c r="BU421" i="12"/>
  <c r="BU128" i="12"/>
  <c r="BS128" i="12"/>
  <c r="BW128" i="12"/>
  <c r="Y291" i="13"/>
  <c r="BG202" i="12"/>
  <c r="BE202" i="12"/>
  <c r="BC202" i="12"/>
  <c r="K346" i="12"/>
  <c r="I346" i="12"/>
  <c r="G346" i="12"/>
  <c r="AM304" i="12"/>
  <c r="AO304" i="12"/>
  <c r="AQ304" i="12"/>
  <c r="Y382" i="12"/>
  <c r="AA382" i="12"/>
  <c r="W382" i="12"/>
  <c r="Y392" i="12"/>
  <c r="W392" i="12"/>
  <c r="AA392" i="12"/>
  <c r="BU373" i="12"/>
  <c r="BW373" i="12"/>
  <c r="BS373" i="12"/>
  <c r="BW40" i="12"/>
  <c r="BS40" i="12"/>
  <c r="BU40" i="12"/>
  <c r="AQ155" i="12"/>
  <c r="AO155" i="12"/>
  <c r="AM155" i="12"/>
  <c r="BW276" i="12"/>
  <c r="BU276" i="12"/>
  <c r="BS276" i="12"/>
  <c r="BU96" i="12"/>
  <c r="BW96" i="12"/>
  <c r="BS96" i="12"/>
  <c r="BW15" i="12"/>
  <c r="BS15" i="12"/>
  <c r="BS297" i="12"/>
  <c r="BU297" i="12"/>
  <c r="BW297" i="12"/>
  <c r="I292" i="12"/>
  <c r="K292" i="12"/>
  <c r="G292" i="12"/>
  <c r="AO405" i="12"/>
  <c r="AQ405" i="12"/>
  <c r="AM405" i="12"/>
  <c r="BS267" i="12"/>
  <c r="BW267" i="12"/>
  <c r="BU267" i="12"/>
  <c r="K136" i="12"/>
  <c r="I136" i="12"/>
  <c r="G136" i="12"/>
  <c r="AQ329" i="12"/>
  <c r="AO329" i="12"/>
  <c r="AM329" i="12"/>
  <c r="Y320" i="12"/>
  <c r="AA320" i="12"/>
  <c r="W320" i="12"/>
  <c r="G267" i="12"/>
  <c r="I267" i="12"/>
  <c r="K229" i="12"/>
  <c r="G229" i="12"/>
  <c r="I229" i="12"/>
  <c r="BW312" i="12"/>
  <c r="BU312" i="12"/>
  <c r="BS312" i="12"/>
  <c r="AO335" i="13"/>
  <c r="AM335" i="13"/>
  <c r="Y439" i="12"/>
  <c r="AA439" i="12"/>
  <c r="W439" i="12"/>
  <c r="K271" i="12"/>
  <c r="G271" i="12"/>
  <c r="I271" i="12"/>
  <c r="BU93" i="12"/>
  <c r="BW93" i="12"/>
  <c r="BS93" i="12"/>
  <c r="Y170" i="12"/>
  <c r="W170" i="12"/>
  <c r="AA170" i="12"/>
  <c r="AA162" i="12"/>
  <c r="Y162" i="12"/>
  <c r="W162" i="12"/>
  <c r="BW325" i="12"/>
  <c r="BU325" i="12"/>
  <c r="BS325" i="12"/>
  <c r="BW210" i="12"/>
  <c r="BS210" i="12"/>
  <c r="BU210" i="12"/>
  <c r="Y96" i="12"/>
  <c r="AA96" i="12"/>
  <c r="W96" i="12"/>
  <c r="K428" i="12"/>
  <c r="I428" i="12"/>
  <c r="G428" i="12"/>
  <c r="AO80" i="12"/>
  <c r="AM80" i="12"/>
  <c r="AQ80" i="12"/>
  <c r="BU46" i="12"/>
  <c r="BW46" i="12"/>
  <c r="BS46" i="12"/>
  <c r="BG378" i="12"/>
  <c r="BE378" i="12"/>
  <c r="BC378" i="12"/>
  <c r="I380" i="12"/>
  <c r="G380" i="12"/>
  <c r="K380" i="12"/>
  <c r="AA157" i="12"/>
  <c r="W157" i="12"/>
  <c r="Y157" i="12"/>
  <c r="AO436" i="12"/>
  <c r="AM436" i="12"/>
  <c r="BG343" i="12"/>
  <c r="BC343" i="12"/>
  <c r="BE343" i="12"/>
  <c r="Y197" i="13"/>
  <c r="W205" i="12"/>
  <c r="AA205" i="12"/>
  <c r="Y205" i="12"/>
  <c r="I157" i="12"/>
  <c r="K157" i="12"/>
  <c r="G157" i="12"/>
  <c r="BG337" i="12"/>
  <c r="BE337" i="12"/>
  <c r="BC337" i="12"/>
  <c r="BU225" i="12"/>
  <c r="BW225" i="12"/>
  <c r="BS225" i="12"/>
  <c r="BS269" i="12"/>
  <c r="BW269" i="12"/>
  <c r="BW395" i="12"/>
  <c r="BU395" i="12"/>
  <c r="BS395" i="12"/>
  <c r="BU134" i="12"/>
  <c r="BS134" i="12"/>
  <c r="BW134" i="12"/>
  <c r="BG419" i="12"/>
  <c r="BE419" i="12"/>
  <c r="BC419" i="12"/>
  <c r="K72" i="12"/>
  <c r="G72" i="12"/>
  <c r="I72" i="12"/>
  <c r="BG430" i="12"/>
  <c r="BE430" i="12"/>
  <c r="BC430" i="12"/>
  <c r="BW172" i="12"/>
  <c r="BS172" i="12"/>
  <c r="BU172" i="12"/>
  <c r="Y303" i="12"/>
  <c r="W303" i="12"/>
  <c r="AA303" i="12"/>
  <c r="BU428" i="12"/>
  <c r="BW428" i="12"/>
  <c r="I396" i="12"/>
  <c r="K396" i="12"/>
  <c r="G396" i="12"/>
  <c r="AM338" i="12"/>
  <c r="AQ338" i="12"/>
  <c r="AO309" i="12"/>
  <c r="AQ309" i="12"/>
  <c r="AM309" i="12"/>
  <c r="AA215" i="12"/>
  <c r="Y215" i="12"/>
  <c r="W215" i="12"/>
  <c r="BW403" i="12"/>
  <c r="BU403" i="12"/>
  <c r="BS403" i="12"/>
  <c r="BU242" i="12"/>
  <c r="BW242" i="12"/>
  <c r="BS242" i="12"/>
  <c r="BG435" i="12"/>
  <c r="BE435" i="12"/>
  <c r="BC435" i="12"/>
  <c r="AO305" i="12"/>
  <c r="AQ305" i="12"/>
  <c r="AM305" i="12"/>
  <c r="G133" i="12"/>
  <c r="K133" i="12"/>
  <c r="I133" i="12"/>
  <c r="AA313" i="12"/>
  <c r="Y313" i="12"/>
  <c r="W313" i="12"/>
  <c r="AM376" i="12"/>
  <c r="AQ376" i="12"/>
  <c r="AO376" i="12"/>
  <c r="BG358" i="12"/>
  <c r="BE358" i="12"/>
  <c r="BC358" i="12"/>
  <c r="BS160" i="12"/>
  <c r="BW160" i="12"/>
  <c r="BU160" i="12"/>
  <c r="BG129" i="12"/>
  <c r="BE129" i="12"/>
  <c r="BC129" i="12"/>
  <c r="W379" i="12"/>
  <c r="AA379" i="12"/>
  <c r="W386" i="12"/>
  <c r="AA386" i="12"/>
  <c r="BG45" i="12"/>
  <c r="BC45" i="12"/>
  <c r="BE45" i="12"/>
  <c r="Y263" i="12"/>
  <c r="AA263" i="12"/>
  <c r="W263" i="12"/>
  <c r="K310" i="12"/>
  <c r="G310" i="12"/>
  <c r="I310" i="12"/>
  <c r="BU369" i="12"/>
  <c r="BS369" i="12"/>
  <c r="Y193" i="12"/>
  <c r="AA193" i="12"/>
  <c r="W193" i="12"/>
  <c r="BS360" i="12"/>
  <c r="BU360" i="12"/>
  <c r="K441" i="12"/>
  <c r="G441" i="12"/>
  <c r="I441" i="12"/>
  <c r="K312" i="12"/>
  <c r="I312" i="12"/>
  <c r="G312" i="12"/>
  <c r="AM146" i="13"/>
  <c r="AO146" i="13"/>
  <c r="AM388" i="12"/>
  <c r="AQ388" i="12"/>
  <c r="BG383" i="12"/>
  <c r="BE383" i="12"/>
  <c r="BC383" i="12"/>
  <c r="AQ387" i="12"/>
  <c r="AO387" i="12"/>
  <c r="BG331" i="12"/>
  <c r="BC331" i="12"/>
  <c r="BE331" i="12"/>
  <c r="BW224" i="12"/>
  <c r="BS224" i="12"/>
  <c r="BU224" i="12"/>
  <c r="BW381" i="12"/>
  <c r="BU381" i="12"/>
  <c r="BS381" i="12"/>
  <c r="BU87" i="12"/>
  <c r="BW87" i="12"/>
  <c r="BS87" i="12"/>
  <c r="BW133" i="12"/>
  <c r="BU133" i="12"/>
  <c r="BS133" i="12"/>
  <c r="BS384" i="12"/>
  <c r="BG300" i="12"/>
  <c r="BE300" i="12"/>
  <c r="BC300" i="12"/>
  <c r="I438" i="12"/>
  <c r="K438" i="12"/>
  <c r="G438" i="12"/>
  <c r="BU432" i="12"/>
  <c r="BW432" i="12"/>
  <c r="BS432" i="12"/>
  <c r="AM354" i="12"/>
  <c r="AO354" i="12"/>
  <c r="AQ354" i="12"/>
  <c r="I197" i="12"/>
  <c r="K197" i="12"/>
  <c r="G197" i="12"/>
  <c r="G259" i="12"/>
  <c r="K259" i="12"/>
  <c r="I259" i="12"/>
  <c r="BS366" i="12"/>
  <c r="BW366" i="12"/>
  <c r="BU366" i="12"/>
  <c r="Y66" i="11"/>
  <c r="K78" i="13"/>
  <c r="BE345" i="11"/>
  <c r="AO71" i="13"/>
  <c r="K301" i="11"/>
  <c r="Y37" i="13"/>
  <c r="K441" i="13"/>
  <c r="K436" i="11"/>
  <c r="K13" i="13"/>
  <c r="K401" i="13"/>
  <c r="K258" i="12"/>
  <c r="BW113" i="12"/>
  <c r="BW192" i="12"/>
  <c r="K233" i="11"/>
  <c r="BW433" i="12"/>
  <c r="AW254" i="11"/>
  <c r="AI257" i="12"/>
  <c r="S89" i="11"/>
  <c r="S48" i="12"/>
  <c r="AW159" i="13"/>
  <c r="AE69" i="12"/>
  <c r="O222" i="11"/>
  <c r="AU167" i="10"/>
  <c r="BK254" i="10"/>
  <c r="BK168" i="10"/>
  <c r="BK110" i="11"/>
  <c r="BK122" i="12"/>
  <c r="AU255" i="10"/>
  <c r="AU48" i="11"/>
  <c r="AE257" i="11"/>
  <c r="S257" i="11"/>
  <c r="AY109" i="10"/>
  <c r="AW89" i="11"/>
  <c r="AW255" i="13"/>
  <c r="CE167" i="12"/>
  <c r="BO111" i="12"/>
  <c r="BM88" i="11"/>
  <c r="BM403" i="11"/>
  <c r="AW410" i="12"/>
  <c r="Q411" i="12" s="1"/>
  <c r="BM102" i="11"/>
  <c r="AG254" i="13"/>
  <c r="AY165" i="12"/>
  <c r="S69" i="13"/>
  <c r="AY255" i="10"/>
  <c r="CE222" i="12"/>
  <c r="BO168" i="12"/>
  <c r="AY90" i="12"/>
  <c r="BM186" i="11"/>
  <c r="AY254" i="10"/>
  <c r="S222" i="12"/>
  <c r="BO122" i="12"/>
  <c r="AY88" i="12"/>
  <c r="AE265" i="11"/>
  <c r="S166" i="12"/>
  <c r="S256" i="11"/>
  <c r="S167" i="12"/>
  <c r="AA111" i="11"/>
  <c r="AY90" i="10"/>
  <c r="BM188" i="11"/>
  <c r="O184" i="12"/>
  <c r="BK404" i="11"/>
  <c r="AW43" i="12"/>
  <c r="BK19" i="11"/>
  <c r="BK97" i="11"/>
  <c r="AU20" i="13"/>
  <c r="AG357" i="13"/>
  <c r="S14" i="13"/>
  <c r="AA385" i="11"/>
  <c r="BM326" i="11"/>
  <c r="S93" i="11"/>
  <c r="S353" i="11"/>
  <c r="S26" i="11"/>
  <c r="S436" i="11"/>
  <c r="N424" i="13"/>
  <c r="S277" i="12"/>
  <c r="AU350" i="10"/>
  <c r="BM436" i="11"/>
  <c r="AA339" i="11"/>
  <c r="S332" i="11"/>
  <c r="S43" i="13"/>
  <c r="CE340" i="12"/>
  <c r="AA13" i="11"/>
  <c r="AA120" i="11"/>
  <c r="BO238" i="12"/>
  <c r="AA106" i="11"/>
  <c r="AA292" i="11"/>
  <c r="AA272" i="11"/>
  <c r="AA266" i="11"/>
  <c r="AA234" i="11"/>
  <c r="AA67" i="11"/>
  <c r="AA364" i="11"/>
  <c r="AA372" i="11"/>
  <c r="AY431" i="12"/>
  <c r="AA40" i="11"/>
  <c r="AA244" i="11"/>
  <c r="AI44" i="12"/>
  <c r="BO396" i="12"/>
  <c r="AA163" i="11"/>
  <c r="AA86" i="11"/>
  <c r="AA19" i="11"/>
  <c r="AA296" i="11"/>
  <c r="AA194" i="11"/>
  <c r="AY432" i="12"/>
  <c r="AA421" i="11"/>
  <c r="BO131" i="12"/>
  <c r="AA33" i="11"/>
  <c r="AA370" i="11"/>
  <c r="AA393" i="11"/>
  <c r="AA25" i="11"/>
  <c r="AA191" i="11"/>
  <c r="AA328" i="11"/>
  <c r="AI327" i="12"/>
  <c r="AA335" i="11"/>
  <c r="AA326" i="11"/>
  <c r="AA394" i="11"/>
  <c r="AA288" i="11"/>
  <c r="AA101" i="11"/>
  <c r="AA373" i="11"/>
  <c r="AA192" i="11"/>
  <c r="AA217" i="11"/>
  <c r="AA409" i="11"/>
  <c r="AA116" i="11"/>
  <c r="AA365" i="11"/>
  <c r="AA220" i="11"/>
  <c r="AA59" i="11"/>
  <c r="AA73" i="11"/>
  <c r="AA38" i="11"/>
  <c r="AA436" i="11"/>
  <c r="AA119" i="11"/>
  <c r="AA392" i="11"/>
  <c r="AA162" i="11"/>
  <c r="AA233" i="11"/>
  <c r="AA147" i="11"/>
  <c r="AA47" i="11"/>
  <c r="AA63" i="11"/>
  <c r="AA246" i="11"/>
  <c r="AA165" i="13"/>
  <c r="BG256" i="11"/>
  <c r="AQ102" i="12"/>
  <c r="BE257" i="11"/>
  <c r="AA254" i="10"/>
  <c r="I90" i="11"/>
  <c r="BE168" i="12"/>
  <c r="I110" i="11"/>
  <c r="Y110" i="10"/>
  <c r="AO89" i="12"/>
  <c r="Y168" i="12"/>
  <c r="BE165" i="12"/>
  <c r="BE222" i="10"/>
  <c r="AM88" i="11"/>
  <c r="G90" i="13"/>
  <c r="W48" i="10"/>
  <c r="G88" i="11"/>
  <c r="G90" i="11"/>
  <c r="W254" i="10"/>
  <c r="W166" i="11"/>
  <c r="AM256" i="13"/>
  <c r="W256" i="10"/>
  <c r="BS166" i="12"/>
  <c r="BS168" i="12"/>
  <c r="W102" i="11"/>
  <c r="W166" i="13"/>
  <c r="W168" i="12"/>
  <c r="BC166" i="12"/>
  <c r="AO256" i="11"/>
  <c r="BW102" i="12"/>
  <c r="BG90" i="12"/>
  <c r="K89" i="11"/>
  <c r="BW69" i="12"/>
  <c r="K167" i="13"/>
  <c r="K110" i="11"/>
  <c r="AQ110" i="12"/>
  <c r="BG69" i="12"/>
  <c r="AO384" i="10"/>
  <c r="I381" i="12"/>
  <c r="BU146" i="12"/>
  <c r="BC396" i="11"/>
  <c r="W22" i="12"/>
  <c r="AA273" i="10"/>
  <c r="W273" i="10"/>
  <c r="Y273" i="10"/>
  <c r="BE396" i="10"/>
  <c r="BG396" i="10"/>
  <c r="BC396" i="10"/>
  <c r="AQ436" i="10"/>
  <c r="AM436" i="10"/>
  <c r="AO436" i="10"/>
  <c r="AQ357" i="10"/>
  <c r="AM357" i="10"/>
  <c r="AO357" i="10"/>
  <c r="AM304" i="10"/>
  <c r="AQ304" i="10"/>
  <c r="AO304" i="10"/>
  <c r="BE77" i="10"/>
  <c r="BC77" i="10"/>
  <c r="BG77" i="10"/>
  <c r="AO321" i="10"/>
  <c r="AM321" i="10"/>
  <c r="AQ321" i="10"/>
  <c r="AO326" i="10"/>
  <c r="AQ326" i="10"/>
  <c r="AM326" i="10"/>
  <c r="AA134" i="10"/>
  <c r="W134" i="10"/>
  <c r="Y134" i="10"/>
  <c r="W99" i="11"/>
  <c r="Y99" i="11"/>
  <c r="BG310" i="10"/>
  <c r="BE310" i="10"/>
  <c r="BC310" i="10"/>
  <c r="BC54" i="10"/>
  <c r="BE54" i="10"/>
  <c r="BG54" i="10"/>
  <c r="AO146" i="10"/>
  <c r="AM146" i="10"/>
  <c r="AQ146" i="10"/>
  <c r="AO324" i="10"/>
  <c r="AM324" i="10"/>
  <c r="AQ324" i="10"/>
  <c r="BE172" i="10"/>
  <c r="BC172" i="10"/>
  <c r="BG172" i="10"/>
  <c r="AQ442" i="10"/>
  <c r="AM442" i="10"/>
  <c r="AO442" i="10"/>
  <c r="AQ287" i="10"/>
  <c r="AO287" i="10"/>
  <c r="AM287" i="10"/>
  <c r="AA26" i="10"/>
  <c r="W26" i="10"/>
  <c r="Y26" i="10"/>
  <c r="AQ317" i="10"/>
  <c r="AO317" i="10"/>
  <c r="AM317" i="10"/>
  <c r="Y250" i="10"/>
  <c r="AA250" i="10"/>
  <c r="W250" i="10"/>
  <c r="Y369" i="10"/>
  <c r="AA369" i="10"/>
  <c r="W369" i="10"/>
  <c r="AA251" i="10"/>
  <c r="Y251" i="10"/>
  <c r="W251" i="10"/>
  <c r="Y202" i="10"/>
  <c r="W202" i="10"/>
  <c r="AA202" i="10"/>
  <c r="AO143" i="11"/>
  <c r="AM143" i="11"/>
  <c r="BE242" i="10"/>
  <c r="BG242" i="10"/>
  <c r="BC242" i="10"/>
  <c r="BE84" i="10"/>
  <c r="BC84" i="10"/>
  <c r="BG84" i="10"/>
  <c r="AQ356" i="10"/>
  <c r="AO356" i="10"/>
  <c r="AM356" i="10"/>
  <c r="AM42" i="11"/>
  <c r="AO42" i="11"/>
  <c r="BE328" i="10"/>
  <c r="BG328" i="10"/>
  <c r="BC328" i="10"/>
  <c r="AA191" i="10"/>
  <c r="W191" i="10"/>
  <c r="Y191" i="10"/>
  <c r="K249" i="11"/>
  <c r="I249" i="11"/>
  <c r="G249" i="11"/>
  <c r="AQ84" i="10"/>
  <c r="AM84" i="10"/>
  <c r="AO84" i="10"/>
  <c r="W177" i="10"/>
  <c r="Y177" i="10"/>
  <c r="AA177" i="10"/>
  <c r="Y329" i="10"/>
  <c r="W329" i="10"/>
  <c r="AA329" i="10"/>
  <c r="AA38" i="10"/>
  <c r="Y38" i="10"/>
  <c r="W38" i="10"/>
  <c r="G13" i="11"/>
  <c r="K13" i="11"/>
  <c r="BE408" i="10"/>
  <c r="BG408" i="10"/>
  <c r="BC408" i="10"/>
  <c r="BE141" i="10"/>
  <c r="BG141" i="10"/>
  <c r="BC141" i="10"/>
  <c r="AQ155" i="10"/>
  <c r="AO155" i="10"/>
  <c r="AM155" i="10"/>
  <c r="AO440" i="10"/>
  <c r="AQ440" i="10"/>
  <c r="AM440" i="10"/>
  <c r="K106" i="11"/>
  <c r="I106" i="11"/>
  <c r="G106" i="11"/>
  <c r="Y159" i="10"/>
  <c r="AA159" i="10"/>
  <c r="W159" i="10"/>
  <c r="Y64" i="11"/>
  <c r="W64" i="11"/>
  <c r="AQ341" i="10"/>
  <c r="AO341" i="10"/>
  <c r="AM341" i="10"/>
  <c r="AA298" i="10"/>
  <c r="W298" i="10"/>
  <c r="Y298" i="10"/>
  <c r="AA419" i="10"/>
  <c r="Y419" i="10"/>
  <c r="W419" i="10"/>
  <c r="AA193" i="10"/>
  <c r="W193" i="10"/>
  <c r="Y193" i="10"/>
  <c r="AO78" i="11"/>
  <c r="AM78" i="11"/>
  <c r="Y95" i="10"/>
  <c r="AA95" i="10"/>
  <c r="W95" i="10"/>
  <c r="AA282" i="10"/>
  <c r="W282" i="10"/>
  <c r="Y282" i="10"/>
  <c r="BG47" i="10"/>
  <c r="BC47" i="10"/>
  <c r="BE47" i="10"/>
  <c r="BG58" i="10"/>
  <c r="BE58" i="10"/>
  <c r="BC58" i="10"/>
  <c r="AQ171" i="10"/>
  <c r="AM171" i="10"/>
  <c r="AO171" i="10"/>
  <c r="AA269" i="10"/>
  <c r="Y269" i="10"/>
  <c r="W269" i="10"/>
  <c r="AO208" i="10"/>
  <c r="AQ208" i="10"/>
  <c r="AM208" i="10"/>
  <c r="AA195" i="10"/>
  <c r="W195" i="10"/>
  <c r="Y195" i="10"/>
  <c r="AA233" i="10"/>
  <c r="Y233" i="10"/>
  <c r="W233" i="10"/>
  <c r="Y333" i="10"/>
  <c r="W333" i="10"/>
  <c r="AA333" i="10"/>
  <c r="AA326" i="10"/>
  <c r="W326" i="10"/>
  <c r="Y326" i="10"/>
  <c r="K15" i="11"/>
  <c r="G15" i="11"/>
  <c r="BG264" i="10"/>
  <c r="BC264" i="10"/>
  <c r="BE264" i="10"/>
  <c r="W281" i="10"/>
  <c r="Y281" i="10"/>
  <c r="AA281" i="10"/>
  <c r="Y199" i="10"/>
  <c r="AA199" i="10"/>
  <c r="W199" i="10"/>
  <c r="Y247" i="10"/>
  <c r="AA247" i="10"/>
  <c r="W247" i="10"/>
  <c r="AM82" i="10"/>
  <c r="AO82" i="10"/>
  <c r="AQ82" i="10"/>
  <c r="AA115" i="10"/>
  <c r="Y115" i="10"/>
  <c r="W115" i="10"/>
  <c r="AA294" i="10"/>
  <c r="Y294" i="10"/>
  <c r="W294" i="10"/>
  <c r="AA225" i="10"/>
  <c r="Y225" i="10"/>
  <c r="W225" i="10"/>
  <c r="AO78" i="10"/>
  <c r="AQ78" i="10"/>
  <c r="AM78" i="10"/>
  <c r="Y357" i="10"/>
  <c r="W357" i="10"/>
  <c r="AA357" i="10"/>
  <c r="AQ152" i="10"/>
  <c r="AO152" i="10"/>
  <c r="AM152" i="10"/>
  <c r="BE363" i="10"/>
  <c r="BG363" i="10"/>
  <c r="BC363" i="10"/>
  <c r="BE118" i="11"/>
  <c r="BC118" i="11"/>
  <c r="AQ435" i="10"/>
  <c r="AO435" i="10"/>
  <c r="AM435" i="10"/>
  <c r="BE233" i="10"/>
  <c r="BG233" i="10"/>
  <c r="BC233" i="10"/>
  <c r="AQ286" i="10"/>
  <c r="AM286" i="10"/>
  <c r="AO286" i="10"/>
  <c r="BC31" i="10"/>
  <c r="BE31" i="10"/>
  <c r="BG31" i="10"/>
  <c r="Y147" i="10"/>
  <c r="AA147" i="10"/>
  <c r="W147" i="10"/>
  <c r="AA60" i="10"/>
  <c r="W60" i="10"/>
  <c r="Y60" i="10"/>
  <c r="AQ191" i="10"/>
  <c r="AM191" i="10"/>
  <c r="AO191" i="10"/>
  <c r="AQ131" i="10"/>
  <c r="AO131" i="10"/>
  <c r="AM131" i="10"/>
  <c r="AQ243" i="10"/>
  <c r="AO243" i="10"/>
  <c r="AM243" i="10"/>
  <c r="AA99" i="10"/>
  <c r="Y99" i="10"/>
  <c r="W99" i="10"/>
  <c r="AA32" i="10"/>
  <c r="W32" i="10"/>
  <c r="Y32" i="10"/>
  <c r="AA42" i="10"/>
  <c r="Y42" i="10"/>
  <c r="W42" i="10"/>
  <c r="Y298" i="11"/>
  <c r="W298" i="11"/>
  <c r="G250" i="12"/>
  <c r="Y249" i="10"/>
  <c r="AA249" i="10"/>
  <c r="W249" i="10"/>
  <c r="BG331" i="10"/>
  <c r="BE331" i="10"/>
  <c r="BC331" i="10"/>
  <c r="AO361" i="10"/>
  <c r="AM361" i="10"/>
  <c r="AQ361" i="10"/>
  <c r="AO405" i="10"/>
  <c r="AQ405" i="10"/>
  <c r="AM405" i="10"/>
  <c r="AA203" i="10"/>
  <c r="W203" i="10"/>
  <c r="Y203" i="10"/>
  <c r="AA259" i="10"/>
  <c r="W259" i="10"/>
  <c r="Y259" i="10"/>
  <c r="AM190" i="10"/>
  <c r="AQ190" i="10"/>
  <c r="AO190" i="10"/>
  <c r="AM213" i="10"/>
  <c r="AO213" i="10"/>
  <c r="AQ213" i="10"/>
  <c r="Y116" i="10"/>
  <c r="W116" i="10"/>
  <c r="AA116" i="10"/>
  <c r="BE38" i="11"/>
  <c r="BC38" i="11"/>
  <c r="K54" i="11"/>
  <c r="G54" i="11"/>
  <c r="I54" i="11"/>
  <c r="K247" i="11"/>
  <c r="G247" i="11"/>
  <c r="I247" i="11"/>
  <c r="BG215" i="10"/>
  <c r="BE215" i="10"/>
  <c r="BC215" i="10"/>
  <c r="K164" i="11"/>
  <c r="G164" i="11"/>
  <c r="I164" i="11"/>
  <c r="K275" i="11"/>
  <c r="I275" i="11"/>
  <c r="G275" i="11"/>
  <c r="BC113" i="11"/>
  <c r="BE113" i="11"/>
  <c r="AO288" i="10"/>
  <c r="AQ288" i="10"/>
  <c r="AM288" i="10"/>
  <c r="AQ402" i="10"/>
  <c r="AM402" i="10"/>
  <c r="AO402" i="10"/>
  <c r="AQ72" i="10"/>
  <c r="AM72" i="10"/>
  <c r="AO72" i="10"/>
  <c r="AO209" i="10"/>
  <c r="AM209" i="10"/>
  <c r="AQ209" i="10"/>
  <c r="W235" i="10"/>
  <c r="AA235" i="10"/>
  <c r="Y235" i="10"/>
  <c r="BE281" i="11"/>
  <c r="BC281" i="11"/>
  <c r="W96" i="13"/>
  <c r="Y96" i="13"/>
  <c r="BG26" i="10"/>
  <c r="BE26" i="10"/>
  <c r="BC26" i="10"/>
  <c r="Y76" i="11"/>
  <c r="W76" i="11"/>
  <c r="AM162" i="10"/>
  <c r="AQ162" i="10"/>
  <c r="AO162" i="10"/>
  <c r="AO244" i="11"/>
  <c r="AM244" i="11"/>
  <c r="AO155" i="11"/>
  <c r="AM155" i="11"/>
  <c r="K328" i="11"/>
  <c r="I328" i="11"/>
  <c r="G328" i="11"/>
  <c r="Y22" i="11"/>
  <c r="W22" i="11"/>
  <c r="K353" i="11"/>
  <c r="I353" i="11"/>
  <c r="G353" i="11"/>
  <c r="BG441" i="10"/>
  <c r="BE441" i="10"/>
  <c r="BC441" i="10"/>
  <c r="AO351" i="10"/>
  <c r="AQ351" i="10"/>
  <c r="AM351" i="10"/>
  <c r="Y157" i="11"/>
  <c r="W157" i="11"/>
  <c r="K30" i="13"/>
  <c r="G30" i="13"/>
  <c r="I30" i="13"/>
  <c r="BC437" i="11"/>
  <c r="BE437" i="11"/>
  <c r="W119" i="11"/>
  <c r="Y119" i="11"/>
  <c r="Y226" i="11"/>
  <c r="W226" i="11"/>
  <c r="AM15" i="11"/>
  <c r="BG406" i="10"/>
  <c r="BE406" i="10"/>
  <c r="BC406" i="10"/>
  <c r="AQ18" i="10"/>
  <c r="AM18" i="10"/>
  <c r="AO18" i="10"/>
  <c r="AO311" i="10"/>
  <c r="AM311" i="10"/>
  <c r="AQ311" i="10"/>
  <c r="Y374" i="10"/>
  <c r="AA374" i="10"/>
  <c r="W374" i="10"/>
  <c r="Y137" i="10"/>
  <c r="AA137" i="10"/>
  <c r="W137" i="10"/>
  <c r="Y83" i="10"/>
  <c r="AA83" i="10"/>
  <c r="W83" i="10"/>
  <c r="K186" i="11"/>
  <c r="G186" i="11"/>
  <c r="I186" i="11"/>
  <c r="BE252" i="11"/>
  <c r="BC252" i="11"/>
  <c r="AM203" i="11"/>
  <c r="AO203" i="11"/>
  <c r="AM391" i="11"/>
  <c r="AO391" i="11"/>
  <c r="AO422" i="10"/>
  <c r="AM422" i="10"/>
  <c r="AQ422" i="10"/>
  <c r="AQ99" i="10"/>
  <c r="AO99" i="10"/>
  <c r="AM99" i="10"/>
  <c r="AO27" i="11"/>
  <c r="AM27" i="11"/>
  <c r="AO105" i="11"/>
  <c r="AM105" i="11"/>
  <c r="BC221" i="11"/>
  <c r="BE221" i="11"/>
  <c r="BC271" i="10"/>
  <c r="BE271" i="10"/>
  <c r="BG271" i="10"/>
  <c r="BC38" i="10"/>
  <c r="BE38" i="10"/>
  <c r="BG38" i="10"/>
  <c r="Y376" i="11"/>
  <c r="W376" i="11"/>
  <c r="AQ278" i="10"/>
  <c r="AM278" i="10"/>
  <c r="AO278" i="10"/>
  <c r="W197" i="11"/>
  <c r="Y197" i="11"/>
  <c r="G119" i="13"/>
  <c r="I119" i="13"/>
  <c r="K119" i="13"/>
  <c r="AQ207" i="10"/>
  <c r="AM207" i="10"/>
  <c r="AO207" i="10"/>
  <c r="BE128" i="11"/>
  <c r="BC128" i="11"/>
  <c r="BE64" i="11"/>
  <c r="BC64" i="11"/>
  <c r="BC405" i="10"/>
  <c r="BG405" i="10"/>
  <c r="BE405" i="10"/>
  <c r="BC439" i="10"/>
  <c r="BG439" i="10"/>
  <c r="BE439" i="10"/>
  <c r="BG201" i="10"/>
  <c r="BE201" i="10"/>
  <c r="BC201" i="10"/>
  <c r="AM299" i="10"/>
  <c r="AO299" i="10"/>
  <c r="AQ299" i="10"/>
  <c r="AQ127" i="10"/>
  <c r="AM127" i="10"/>
  <c r="AO127" i="10"/>
  <c r="BE311" i="11"/>
  <c r="BC311" i="11"/>
  <c r="Y314" i="11"/>
  <c r="W314" i="11"/>
  <c r="BG360" i="10"/>
  <c r="BC360" i="10"/>
  <c r="BE360" i="10"/>
  <c r="AM264" i="11"/>
  <c r="AO264" i="11"/>
  <c r="BE191" i="10"/>
  <c r="BG191" i="10"/>
  <c r="BC191" i="10"/>
  <c r="BE76" i="11"/>
  <c r="BC76" i="11"/>
  <c r="Y82" i="11"/>
  <c r="W82" i="11"/>
  <c r="K239" i="11"/>
  <c r="I239" i="11"/>
  <c r="G239" i="11"/>
  <c r="AO372" i="11"/>
  <c r="AM372" i="11"/>
  <c r="AO268" i="11"/>
  <c r="AM268" i="11"/>
  <c r="Y19" i="11"/>
  <c r="W19" i="11"/>
  <c r="K237" i="11"/>
  <c r="I237" i="11"/>
  <c r="G237" i="11"/>
  <c r="BE45" i="10"/>
  <c r="BG45" i="10"/>
  <c r="BC45" i="10"/>
  <c r="BC275" i="11"/>
  <c r="BE275" i="11"/>
  <c r="K112" i="11"/>
  <c r="I112" i="11"/>
  <c r="G112" i="11"/>
  <c r="Y140" i="11"/>
  <c r="W140" i="11"/>
  <c r="Y137" i="11"/>
  <c r="W137" i="11"/>
  <c r="BC399" i="10"/>
  <c r="BE399" i="10"/>
  <c r="BG399" i="10"/>
  <c r="BG293" i="10"/>
  <c r="BC293" i="10"/>
  <c r="BE293" i="10"/>
  <c r="BC302" i="10"/>
  <c r="BG302" i="10"/>
  <c r="BE302" i="10"/>
  <c r="AQ371" i="10"/>
  <c r="AO371" i="10"/>
  <c r="AM371" i="10"/>
  <c r="BE227" i="11"/>
  <c r="BC227" i="11"/>
  <c r="AO185" i="11"/>
  <c r="AM185" i="11"/>
  <c r="BC203" i="11"/>
  <c r="BE203" i="11"/>
  <c r="K37" i="11"/>
  <c r="G37" i="11"/>
  <c r="I37" i="11"/>
  <c r="BE409" i="11"/>
  <c r="BC409" i="11"/>
  <c r="BC286" i="10"/>
  <c r="BG286" i="10"/>
  <c r="BE286" i="10"/>
  <c r="BC241" i="11"/>
  <c r="BE241" i="11"/>
  <c r="Y227" i="11"/>
  <c r="W227" i="11"/>
  <c r="BC82" i="11"/>
  <c r="BE82" i="11"/>
  <c r="I267" i="11"/>
  <c r="K267" i="11"/>
  <c r="G267" i="11"/>
  <c r="G203" i="11"/>
  <c r="I203" i="11"/>
  <c r="K203" i="11"/>
  <c r="K105" i="11"/>
  <c r="I105" i="11"/>
  <c r="G105" i="11"/>
  <c r="BC216" i="11"/>
  <c r="BE216" i="11"/>
  <c r="Y186" i="11"/>
  <c r="W186" i="11"/>
  <c r="I74" i="11"/>
  <c r="G74" i="11"/>
  <c r="K74" i="11"/>
  <c r="Y84" i="11"/>
  <c r="W84" i="11"/>
  <c r="BE125" i="11"/>
  <c r="BC125" i="11"/>
  <c r="BG404" i="10"/>
  <c r="BC404" i="10"/>
  <c r="BE404" i="10"/>
  <c r="W252" i="10"/>
  <c r="AA252" i="10"/>
  <c r="Y252" i="10"/>
  <c r="AO175" i="10"/>
  <c r="AQ175" i="10"/>
  <c r="AM175" i="10"/>
  <c r="AA186" i="10"/>
  <c r="Y186" i="10"/>
  <c r="W186" i="10"/>
  <c r="Y241" i="10"/>
  <c r="W241" i="10"/>
  <c r="AA241" i="10"/>
  <c r="K234" i="11"/>
  <c r="I234" i="11"/>
  <c r="G234" i="11"/>
  <c r="K50" i="11"/>
  <c r="G50" i="11"/>
  <c r="I50" i="11"/>
  <c r="K285" i="11"/>
  <c r="I285" i="11"/>
  <c r="G285" i="11"/>
  <c r="AM55" i="10"/>
  <c r="AQ55" i="10"/>
  <c r="AO55" i="10"/>
  <c r="AA351" i="10"/>
  <c r="Y351" i="10"/>
  <c r="W351" i="10"/>
  <c r="BE79" i="11"/>
  <c r="AM191" i="11"/>
  <c r="AO191" i="11"/>
  <c r="I245" i="11"/>
  <c r="G245" i="11"/>
  <c r="K245" i="11"/>
  <c r="BC263" i="11"/>
  <c r="BE263" i="11"/>
  <c r="BC65" i="10"/>
  <c r="BG65" i="10"/>
  <c r="BE65" i="10"/>
  <c r="BC381" i="11"/>
  <c r="BE381" i="11"/>
  <c r="AM137" i="10"/>
  <c r="AO137" i="10"/>
  <c r="AQ137" i="10"/>
  <c r="K178" i="11"/>
  <c r="G178" i="11"/>
  <c r="I178" i="11"/>
  <c r="K185" i="13"/>
  <c r="G185" i="13"/>
  <c r="I185" i="13"/>
  <c r="AO31" i="13"/>
  <c r="AM31" i="13"/>
  <c r="AM387" i="10"/>
  <c r="AQ387" i="10"/>
  <c r="AO387" i="10"/>
  <c r="K14" i="11"/>
  <c r="G14" i="11"/>
  <c r="I14" i="11"/>
  <c r="AO107" i="11"/>
  <c r="AM107" i="11"/>
  <c r="AM85" i="11"/>
  <c r="AO85" i="11"/>
  <c r="BG82" i="10"/>
  <c r="BC82" i="10"/>
  <c r="BE82" i="10"/>
  <c r="BE362" i="10"/>
  <c r="BG362" i="10"/>
  <c r="BC362" i="10"/>
  <c r="BG228" i="10"/>
  <c r="BC228" i="10"/>
  <c r="BE228" i="10"/>
  <c r="AQ329" i="10"/>
  <c r="AO329" i="10"/>
  <c r="AO130" i="10"/>
  <c r="AQ130" i="10"/>
  <c r="AM130" i="10"/>
  <c r="K73" i="11"/>
  <c r="G73" i="11"/>
  <c r="I73" i="11"/>
  <c r="K327" i="11"/>
  <c r="G327" i="11"/>
  <c r="I327" i="11"/>
  <c r="K123" i="13"/>
  <c r="G123" i="13"/>
  <c r="I123" i="13"/>
  <c r="BC144" i="11"/>
  <c r="BE144" i="11"/>
  <c r="BG372" i="10"/>
  <c r="BE372" i="10"/>
  <c r="BC372" i="10"/>
  <c r="Y331" i="11"/>
  <c r="W331" i="11"/>
  <c r="BE194" i="10"/>
  <c r="BC194" i="10"/>
  <c r="BG194" i="10"/>
  <c r="Y201" i="11"/>
  <c r="W201" i="11"/>
  <c r="K238" i="11"/>
  <c r="G238" i="11"/>
  <c r="I238" i="11"/>
  <c r="K192" i="11"/>
  <c r="I192" i="11"/>
  <c r="G192" i="11"/>
  <c r="AO36" i="11"/>
  <c r="AM36" i="11"/>
  <c r="W347" i="11"/>
  <c r="Y347" i="11"/>
  <c r="Y124" i="11"/>
  <c r="W124" i="11"/>
  <c r="K157" i="11"/>
  <c r="G157" i="11"/>
  <c r="I157" i="11"/>
  <c r="BE335" i="10"/>
  <c r="BG335" i="10"/>
  <c r="BC335" i="10"/>
  <c r="Y282" i="11"/>
  <c r="W282" i="11"/>
  <c r="K289" i="11"/>
  <c r="I289" i="11"/>
  <c r="G289" i="11"/>
  <c r="BC92" i="10"/>
  <c r="BG92" i="10"/>
  <c r="BE92" i="10"/>
  <c r="K189" i="11"/>
  <c r="G189" i="11"/>
  <c r="I189" i="11"/>
  <c r="BC67" i="10"/>
  <c r="BG67" i="10"/>
  <c r="BE67" i="10"/>
  <c r="AM53" i="11"/>
  <c r="AO53" i="11"/>
  <c r="BE128" i="10"/>
  <c r="BC128" i="10"/>
  <c r="BG128" i="10"/>
  <c r="AQ342" i="10"/>
  <c r="AO342" i="10"/>
  <c r="AM342" i="10"/>
  <c r="AO237" i="10"/>
  <c r="AQ237" i="10"/>
  <c r="AM237" i="10"/>
  <c r="G392" i="11"/>
  <c r="I392" i="11"/>
  <c r="BE422" i="10"/>
  <c r="BG422" i="10"/>
  <c r="BC422" i="10"/>
  <c r="BE319" i="11"/>
  <c r="BC319" i="11"/>
  <c r="BG225" i="10"/>
  <c r="BE225" i="10"/>
  <c r="BC225" i="10"/>
  <c r="K230" i="11"/>
  <c r="G230" i="11"/>
  <c r="I230" i="11"/>
  <c r="BE68" i="11"/>
  <c r="BC68" i="11"/>
  <c r="Y40" i="13"/>
  <c r="W40" i="13"/>
  <c r="BC154" i="11"/>
  <c r="BE154" i="11"/>
  <c r="Y296" i="11"/>
  <c r="W296" i="11"/>
  <c r="K78" i="11"/>
  <c r="I78" i="11"/>
  <c r="G78" i="11"/>
  <c r="AO438" i="11"/>
  <c r="AM438" i="11"/>
  <c r="BC338" i="10"/>
  <c r="BG338" i="10"/>
  <c r="BE338" i="10"/>
  <c r="F411" i="11"/>
  <c r="BG356" i="10"/>
  <c r="BE356" i="10"/>
  <c r="BC356" i="10"/>
  <c r="K321" i="11"/>
  <c r="G321" i="11"/>
  <c r="I321" i="11"/>
  <c r="AM100" i="11"/>
  <c r="AO100" i="11"/>
  <c r="BE184" i="10"/>
  <c r="BC184" i="10"/>
  <c r="BG184" i="10"/>
  <c r="BC56" i="11"/>
  <c r="BE56" i="11"/>
  <c r="BG138" i="10"/>
  <c r="BE138" i="10"/>
  <c r="BC138" i="10"/>
  <c r="AQ419" i="10"/>
  <c r="AM419" i="10"/>
  <c r="AO419" i="10"/>
  <c r="AO273" i="10"/>
  <c r="AM273" i="10"/>
  <c r="AQ273" i="10"/>
  <c r="Y81" i="11"/>
  <c r="W81" i="11"/>
  <c r="AO198" i="11"/>
  <c r="AM198" i="11"/>
  <c r="K76" i="11"/>
  <c r="I76" i="11"/>
  <c r="G76" i="11"/>
  <c r="BC321" i="10"/>
  <c r="BG321" i="10"/>
  <c r="BE321" i="10"/>
  <c r="BC55" i="10"/>
  <c r="BE55" i="10"/>
  <c r="BG55" i="10"/>
  <c r="BE245" i="11"/>
  <c r="BC245" i="11"/>
  <c r="K223" i="11"/>
  <c r="G223" i="11"/>
  <c r="I223" i="11"/>
  <c r="BE190" i="11"/>
  <c r="BC190" i="11"/>
  <c r="BE136" i="11"/>
  <c r="BC136" i="11"/>
  <c r="BC91" i="11"/>
  <c r="BE91" i="11"/>
  <c r="W32" i="11"/>
  <c r="Y32" i="11"/>
  <c r="AM200" i="11"/>
  <c r="AO200" i="11"/>
  <c r="AO261" i="11"/>
  <c r="AM261" i="11"/>
  <c r="BE429" i="10"/>
  <c r="BG429" i="10"/>
  <c r="BC429" i="10"/>
  <c r="Y202" i="11"/>
  <c r="W202" i="11"/>
  <c r="K20" i="13"/>
  <c r="I20" i="13"/>
  <c r="G20" i="13"/>
  <c r="AM41" i="13"/>
  <c r="AO41" i="13"/>
  <c r="AO258" i="13"/>
  <c r="AM258" i="13"/>
  <c r="W433" i="13"/>
  <c r="Y433" i="13"/>
  <c r="K164" i="13"/>
  <c r="I164" i="13"/>
  <c r="G164" i="13"/>
  <c r="K401" i="11"/>
  <c r="I401" i="11"/>
  <c r="G401" i="11"/>
  <c r="Y214" i="13"/>
  <c r="W214" i="13"/>
  <c r="Y44" i="13"/>
  <c r="W44" i="13"/>
  <c r="BG269" i="10"/>
  <c r="BE269" i="10"/>
  <c r="BC269" i="10"/>
  <c r="AO126" i="13"/>
  <c r="AM126" i="13"/>
  <c r="K193" i="13"/>
  <c r="G193" i="13"/>
  <c r="I193" i="13"/>
  <c r="Y134" i="13"/>
  <c r="W134" i="13"/>
  <c r="I178" i="13"/>
  <c r="G178" i="13"/>
  <c r="Y55" i="11"/>
  <c r="W55" i="11"/>
  <c r="W406" i="11"/>
  <c r="Y406" i="11"/>
  <c r="BE30" i="11"/>
  <c r="BC30" i="11"/>
  <c r="AM151" i="13"/>
  <c r="AO151" i="13"/>
  <c r="K321" i="13"/>
  <c r="I321" i="13"/>
  <c r="G321" i="13"/>
  <c r="AM301" i="13"/>
  <c r="K421" i="13"/>
  <c r="G421" i="13"/>
  <c r="I421" i="13"/>
  <c r="K269" i="13"/>
  <c r="G269" i="13"/>
  <c r="I269" i="13"/>
  <c r="K298" i="13"/>
  <c r="I298" i="13"/>
  <c r="G298" i="13"/>
  <c r="Y374" i="13"/>
  <c r="W374" i="13"/>
  <c r="Y216" i="13"/>
  <c r="W216" i="13"/>
  <c r="AO65" i="13"/>
  <c r="AM65" i="13"/>
  <c r="AM218" i="13"/>
  <c r="AO218" i="13"/>
  <c r="K80" i="13"/>
  <c r="G80" i="13"/>
  <c r="I80" i="13"/>
  <c r="Y329" i="11"/>
  <c r="W329" i="11"/>
  <c r="W286" i="13"/>
  <c r="Y286" i="13"/>
  <c r="AO105" i="13"/>
  <c r="AM105" i="13"/>
  <c r="K133" i="13"/>
  <c r="G133" i="13"/>
  <c r="I133" i="13"/>
  <c r="AM71" i="13"/>
  <c r="AO308" i="11"/>
  <c r="AM308" i="11"/>
  <c r="K440" i="11"/>
  <c r="I440" i="11"/>
  <c r="G440" i="11"/>
  <c r="Y313" i="11"/>
  <c r="W313" i="11"/>
  <c r="K12" i="11"/>
  <c r="G12" i="11"/>
  <c r="K231" i="11"/>
  <c r="I231" i="11"/>
  <c r="G231" i="11"/>
  <c r="AO232" i="11"/>
  <c r="AM232" i="11"/>
  <c r="AO219" i="13"/>
  <c r="AM219" i="13"/>
  <c r="BG98" i="10"/>
  <c r="BE98" i="10"/>
  <c r="BC98" i="10"/>
  <c r="Y277" i="13"/>
  <c r="W277" i="13"/>
  <c r="Y391" i="11"/>
  <c r="W391" i="11"/>
  <c r="K196" i="13"/>
  <c r="I196" i="13"/>
  <c r="G196" i="13"/>
  <c r="Y234" i="13"/>
  <c r="W234" i="13"/>
  <c r="K221" i="11"/>
  <c r="G221" i="11"/>
  <c r="I221" i="11"/>
  <c r="K115" i="13"/>
  <c r="I115" i="13"/>
  <c r="G115" i="13"/>
  <c r="W174" i="13"/>
  <c r="Y174" i="13"/>
  <c r="BC15" i="11"/>
  <c r="BE284" i="11"/>
  <c r="BC284" i="11"/>
  <c r="W278" i="11"/>
  <c r="Y278" i="11"/>
  <c r="K10" i="13"/>
  <c r="G10" i="13"/>
  <c r="BE233" i="11"/>
  <c r="BC233" i="11"/>
  <c r="G149" i="13"/>
  <c r="I149" i="13"/>
  <c r="G273" i="11"/>
  <c r="I273" i="11"/>
  <c r="AM173" i="13"/>
  <c r="AO173" i="13"/>
  <c r="W35" i="13"/>
  <c r="Y35" i="13"/>
  <c r="AM265" i="13"/>
  <c r="AO265" i="13"/>
  <c r="AO350" i="13"/>
  <c r="AM350" i="13"/>
  <c r="Y194" i="13"/>
  <c r="W194" i="13"/>
  <c r="AO385" i="11"/>
  <c r="AM385" i="11"/>
  <c r="AO188" i="13"/>
  <c r="AM188" i="13"/>
  <c r="AO144" i="13"/>
  <c r="AM144" i="13"/>
  <c r="K143" i="13"/>
  <c r="I143" i="13"/>
  <c r="G143" i="13"/>
  <c r="Y283" i="13"/>
  <c r="W283" i="13"/>
  <c r="K132" i="13"/>
  <c r="I132" i="13"/>
  <c r="G132" i="13"/>
  <c r="K34" i="13"/>
  <c r="I34" i="13"/>
  <c r="G34" i="13"/>
  <c r="W138" i="13"/>
  <c r="Y138" i="13"/>
  <c r="W440" i="11"/>
  <c r="Y440" i="11"/>
  <c r="AM281" i="11"/>
  <c r="AO281" i="11"/>
  <c r="AO113" i="13"/>
  <c r="AM113" i="13"/>
  <c r="BC387" i="11"/>
  <c r="AM23" i="13"/>
  <c r="AO23" i="13"/>
  <c r="BE310" i="11"/>
  <c r="BC310" i="11"/>
  <c r="K397" i="11"/>
  <c r="I397" i="11"/>
  <c r="G397" i="11"/>
  <c r="BC307" i="11"/>
  <c r="BE307" i="11"/>
  <c r="AO433" i="13"/>
  <c r="AM433" i="13"/>
  <c r="I241" i="11"/>
  <c r="G241" i="11"/>
  <c r="K241" i="11"/>
  <c r="W197" i="13"/>
  <c r="AM95" i="13"/>
  <c r="W237" i="11"/>
  <c r="Y237" i="11"/>
  <c r="Y405" i="11"/>
  <c r="W405" i="11"/>
  <c r="Y215" i="13"/>
  <c r="W215" i="13"/>
  <c r="AM215" i="13"/>
  <c r="AO215" i="13"/>
  <c r="W407" i="11"/>
  <c r="Y407" i="11"/>
  <c r="AM263" i="13"/>
  <c r="AO263" i="13"/>
  <c r="BE65" i="12"/>
  <c r="BC65" i="12"/>
  <c r="BG65" i="12"/>
  <c r="AM436" i="11"/>
  <c r="AO436" i="11"/>
  <c r="K225" i="13"/>
  <c r="I225" i="13"/>
  <c r="G225" i="13"/>
  <c r="Y230" i="13"/>
  <c r="W230" i="13"/>
  <c r="Y191" i="13"/>
  <c r="W191" i="13"/>
  <c r="Y149" i="13"/>
  <c r="W149" i="13"/>
  <c r="Y28" i="13"/>
  <c r="W28" i="13"/>
  <c r="BE43" i="11"/>
  <c r="BC43" i="11"/>
  <c r="BC365" i="11"/>
  <c r="K384" i="13"/>
  <c r="G384" i="13"/>
  <c r="I384" i="13"/>
  <c r="G380" i="13"/>
  <c r="I380" i="13"/>
  <c r="W239" i="11"/>
  <c r="Y239" i="11"/>
  <c r="K42" i="13"/>
  <c r="I42" i="13"/>
  <c r="G42" i="13"/>
  <c r="W434" i="13"/>
  <c r="Y434" i="13"/>
  <c r="W235" i="13"/>
  <c r="Y235" i="13"/>
  <c r="AO275" i="11"/>
  <c r="AM275" i="11"/>
  <c r="Y160" i="13"/>
  <c r="W160" i="13"/>
  <c r="K84" i="13"/>
  <c r="G84" i="13"/>
  <c r="I84" i="13"/>
  <c r="AO279" i="13"/>
  <c r="AM279" i="13"/>
  <c r="K435" i="11"/>
  <c r="G435" i="11"/>
  <c r="I435" i="11"/>
  <c r="K410" i="11"/>
  <c r="G410" i="11"/>
  <c r="I410" i="11"/>
  <c r="E411" i="11"/>
  <c r="Y232" i="13"/>
  <c r="W232" i="13"/>
  <c r="AM273" i="11"/>
  <c r="AO273" i="11"/>
  <c r="K130" i="13"/>
  <c r="I130" i="13"/>
  <c r="G130" i="13"/>
  <c r="K125" i="13"/>
  <c r="G125" i="13"/>
  <c r="I125" i="13"/>
  <c r="Y19" i="13"/>
  <c r="W19" i="13"/>
  <c r="W163" i="11"/>
  <c r="Y163" i="11"/>
  <c r="AO219" i="11"/>
  <c r="AM219" i="11"/>
  <c r="Y125" i="13"/>
  <c r="W125" i="13"/>
  <c r="K58" i="11"/>
  <c r="I58" i="11"/>
  <c r="G58" i="11"/>
  <c r="I40" i="13"/>
  <c r="G40" i="13"/>
  <c r="K40" i="13"/>
  <c r="W41" i="13"/>
  <c r="Y41" i="13"/>
  <c r="I437" i="11"/>
  <c r="G437" i="11"/>
  <c r="K437" i="11"/>
  <c r="AM329" i="13"/>
  <c r="AO329" i="13"/>
  <c r="AM330" i="13"/>
  <c r="AO330" i="13"/>
  <c r="I346" i="11"/>
  <c r="G346" i="11"/>
  <c r="Y280" i="13"/>
  <c r="W280" i="13"/>
  <c r="K242" i="11"/>
  <c r="G242" i="11"/>
  <c r="I242" i="11"/>
  <c r="Y77" i="13"/>
  <c r="W77" i="13"/>
  <c r="K428" i="11"/>
  <c r="I428" i="11"/>
  <c r="G428" i="11"/>
  <c r="AM331" i="11"/>
  <c r="AO331" i="11"/>
  <c r="BE72" i="11"/>
  <c r="BC72" i="11"/>
  <c r="AO423" i="11"/>
  <c r="AM423" i="11"/>
  <c r="K365" i="11"/>
  <c r="G365" i="11"/>
  <c r="I365" i="11"/>
  <c r="AM138" i="13"/>
  <c r="Y342" i="11"/>
  <c r="W342" i="11"/>
  <c r="K208" i="11"/>
  <c r="I208" i="11"/>
  <c r="G208" i="11"/>
  <c r="BE162" i="11"/>
  <c r="BC162" i="11"/>
  <c r="AO310" i="11"/>
  <c r="AM310" i="11"/>
  <c r="BG12" i="10"/>
  <c r="BC12" i="10"/>
  <c r="AO230" i="11"/>
  <c r="AM230" i="11"/>
  <c r="K22" i="13"/>
  <c r="I22" i="13"/>
  <c r="G22" i="13"/>
  <c r="Y332" i="13"/>
  <c r="W332" i="13"/>
  <c r="AO22" i="12"/>
  <c r="AQ22" i="12"/>
  <c r="AM22" i="12"/>
  <c r="K21" i="13"/>
  <c r="I21" i="13"/>
  <c r="G21" i="13"/>
  <c r="I80" i="12"/>
  <c r="G80" i="12"/>
  <c r="K80" i="12"/>
  <c r="AM158" i="13"/>
  <c r="AO158" i="13"/>
  <c r="AM85" i="13"/>
  <c r="AO85" i="13"/>
  <c r="AM94" i="13"/>
  <c r="AO94" i="13"/>
  <c r="K381" i="11"/>
  <c r="G381" i="11"/>
  <c r="I381" i="11"/>
  <c r="W79" i="13"/>
  <c r="Y79" i="13"/>
  <c r="BG226" i="10"/>
  <c r="BE226" i="10"/>
  <c r="BC226" i="10"/>
  <c r="W206" i="11"/>
  <c r="K95" i="13"/>
  <c r="G95" i="13"/>
  <c r="I95" i="13"/>
  <c r="Y433" i="11"/>
  <c r="W433" i="11"/>
  <c r="K61" i="13"/>
  <c r="G61" i="13"/>
  <c r="I61" i="13"/>
  <c r="AM410" i="11"/>
  <c r="AO410" i="11"/>
  <c r="BE41" i="11"/>
  <c r="AM213" i="13"/>
  <c r="AO213" i="13"/>
  <c r="BE100" i="11"/>
  <c r="BC100" i="11"/>
  <c r="BE402" i="11"/>
  <c r="BC402" i="11"/>
  <c r="Y410" i="11"/>
  <c r="W410" i="11"/>
  <c r="BG377" i="10"/>
  <c r="BC377" i="10"/>
  <c r="Y180" i="11"/>
  <c r="W180" i="11"/>
  <c r="K224" i="13"/>
  <c r="G224" i="13"/>
  <c r="I224" i="13"/>
  <c r="AO245" i="13"/>
  <c r="AM245" i="13"/>
  <c r="K83" i="13"/>
  <c r="I83" i="13"/>
  <c r="G83" i="13"/>
  <c r="BE305" i="11"/>
  <c r="BC305" i="11"/>
  <c r="K147" i="13"/>
  <c r="G147" i="13"/>
  <c r="I147" i="13"/>
  <c r="W297" i="13"/>
  <c r="Y297" i="13"/>
  <c r="BG107" i="12"/>
  <c r="BE107" i="12"/>
  <c r="BC107" i="12"/>
  <c r="AM353" i="13"/>
  <c r="AO353" i="13"/>
  <c r="Y98" i="12"/>
  <c r="AA98" i="12"/>
  <c r="W98" i="12"/>
  <c r="K296" i="13"/>
  <c r="G296" i="13"/>
  <c r="I296" i="13"/>
  <c r="Y351" i="13"/>
  <c r="W351" i="13"/>
  <c r="BG113" i="12"/>
  <c r="BE113" i="12"/>
  <c r="BC113" i="12"/>
  <c r="AM118" i="12"/>
  <c r="AQ118" i="12"/>
  <c r="AO118" i="12"/>
  <c r="K431" i="13"/>
  <c r="I431" i="13"/>
  <c r="G431" i="13"/>
  <c r="AM152" i="12"/>
  <c r="AQ152" i="12"/>
  <c r="AO152" i="12"/>
  <c r="BG144" i="12"/>
  <c r="BC144" i="12"/>
  <c r="BE144" i="12"/>
  <c r="Y265" i="13"/>
  <c r="W265" i="13"/>
  <c r="AM55" i="12"/>
  <c r="AQ55" i="12"/>
  <c r="AO55" i="12"/>
  <c r="G97" i="12"/>
  <c r="I97" i="12"/>
  <c r="K97" i="12"/>
  <c r="K205" i="12"/>
  <c r="G205" i="12"/>
  <c r="I205" i="12"/>
  <c r="K372" i="12"/>
  <c r="I372" i="12"/>
  <c r="G372" i="12"/>
  <c r="BG145" i="12"/>
  <c r="BE145" i="12"/>
  <c r="BC145" i="12"/>
  <c r="AQ149" i="12"/>
  <c r="AO149" i="12"/>
  <c r="AM149" i="12"/>
  <c r="AO177" i="12"/>
  <c r="AM177" i="12"/>
  <c r="AQ177" i="12"/>
  <c r="I58" i="12"/>
  <c r="K58" i="12"/>
  <c r="G58" i="12"/>
  <c r="AO312" i="12"/>
  <c r="AQ312" i="12"/>
  <c r="AM312" i="12"/>
  <c r="AM381" i="13"/>
  <c r="AO381" i="13"/>
  <c r="G441" i="13"/>
  <c r="I441" i="13"/>
  <c r="G184" i="12"/>
  <c r="K184" i="12"/>
  <c r="Y144" i="12"/>
  <c r="W144" i="12"/>
  <c r="AA144" i="12"/>
  <c r="AQ133" i="12"/>
  <c r="AM133" i="12"/>
  <c r="AO133" i="12"/>
  <c r="K363" i="13"/>
  <c r="G363" i="13"/>
  <c r="I363" i="13"/>
  <c r="W179" i="13"/>
  <c r="Y179" i="13"/>
  <c r="G164" i="12"/>
  <c r="I164" i="12"/>
  <c r="AM171" i="12"/>
  <c r="AO171" i="12"/>
  <c r="AO395" i="13"/>
  <c r="K396" i="13"/>
  <c r="G396" i="13"/>
  <c r="I396" i="13"/>
  <c r="K134" i="12"/>
  <c r="I134" i="12"/>
  <c r="G134" i="12"/>
  <c r="G201" i="12"/>
  <c r="K201" i="12"/>
  <c r="I201" i="12"/>
  <c r="AO326" i="12"/>
  <c r="AM326" i="12"/>
  <c r="AQ326" i="12"/>
  <c r="BC182" i="12"/>
  <c r="BE182" i="12"/>
  <c r="G367" i="12"/>
  <c r="I367" i="12"/>
  <c r="K367" i="12"/>
  <c r="W211" i="12"/>
  <c r="AA211" i="12"/>
  <c r="Y211" i="12"/>
  <c r="AQ185" i="12"/>
  <c r="AO185" i="12"/>
  <c r="AM185" i="12"/>
  <c r="BG96" i="12"/>
  <c r="BE96" i="12"/>
  <c r="BC96" i="12"/>
  <c r="AM163" i="12"/>
  <c r="AQ163" i="12"/>
  <c r="AO163" i="12"/>
  <c r="G272" i="12"/>
  <c r="K272" i="12"/>
  <c r="I272" i="12"/>
  <c r="BU139" i="12"/>
  <c r="BW139" i="12"/>
  <c r="BS139" i="12"/>
  <c r="W212" i="13"/>
  <c r="Y212" i="13"/>
  <c r="AQ159" i="12"/>
  <c r="AO159" i="12"/>
  <c r="AM159" i="12"/>
  <c r="BG99" i="12"/>
  <c r="BC99" i="12"/>
  <c r="BE99" i="12"/>
  <c r="Y309" i="13"/>
  <c r="W309" i="13"/>
  <c r="BC16" i="12"/>
  <c r="BG16" i="12"/>
  <c r="K267" i="13"/>
  <c r="I267" i="13"/>
  <c r="G267" i="13"/>
  <c r="Y339" i="13"/>
  <c r="W339" i="13"/>
  <c r="Y25" i="12"/>
  <c r="W25" i="12"/>
  <c r="AA25" i="12"/>
  <c r="K350" i="13"/>
  <c r="G350" i="13"/>
  <c r="I350" i="13"/>
  <c r="BG209" i="12"/>
  <c r="BE209" i="12"/>
  <c r="BC209" i="12"/>
  <c r="G170" i="12"/>
  <c r="K170" i="12"/>
  <c r="I170" i="12"/>
  <c r="W153" i="12"/>
  <c r="Y153" i="12"/>
  <c r="AA153" i="12"/>
  <c r="K285" i="13"/>
  <c r="G285" i="13"/>
  <c r="I285" i="13"/>
  <c r="BG103" i="12"/>
  <c r="BE103" i="12"/>
  <c r="BC103" i="12"/>
  <c r="BG193" i="12"/>
  <c r="BE193" i="12"/>
  <c r="BC193" i="12"/>
  <c r="BG98" i="12"/>
  <c r="BC98" i="12"/>
  <c r="BE98" i="12"/>
  <c r="K290" i="13"/>
  <c r="I290" i="13"/>
  <c r="G290" i="13"/>
  <c r="AO437" i="13"/>
  <c r="AM437" i="13"/>
  <c r="BG139" i="12"/>
  <c r="BC139" i="12"/>
  <c r="BE139" i="12"/>
  <c r="AO362" i="13"/>
  <c r="AM362" i="13"/>
  <c r="AO228" i="13"/>
  <c r="AM228" i="13"/>
  <c r="AO192" i="13"/>
  <c r="AM192" i="13"/>
  <c r="K400" i="13"/>
  <c r="I400" i="13"/>
  <c r="G400" i="13"/>
  <c r="AA26" i="12"/>
  <c r="Y26" i="12"/>
  <c r="W26" i="12"/>
  <c r="BG124" i="12"/>
  <c r="BC124" i="12"/>
  <c r="BE124" i="12"/>
  <c r="AQ58" i="12"/>
  <c r="AO58" i="12"/>
  <c r="AM58" i="12"/>
  <c r="W13" i="12"/>
  <c r="AA13" i="12"/>
  <c r="AO117" i="13"/>
  <c r="K147" i="12"/>
  <c r="G147" i="12"/>
  <c r="I147" i="12"/>
  <c r="AA49" i="12"/>
  <c r="W49" i="12"/>
  <c r="Y49" i="12"/>
  <c r="W277" i="12"/>
  <c r="Y277" i="12"/>
  <c r="AA277" i="12"/>
  <c r="AA282" i="12"/>
  <c r="Y282" i="12"/>
  <c r="W282" i="12"/>
  <c r="BG318" i="12"/>
  <c r="BC318" i="12"/>
  <c r="BE318" i="12"/>
  <c r="K435" i="13"/>
  <c r="I435" i="13"/>
  <c r="G435" i="13"/>
  <c r="K379" i="12"/>
  <c r="G379" i="12"/>
  <c r="I379" i="12"/>
  <c r="K406" i="13"/>
  <c r="I406" i="13"/>
  <c r="G406" i="13"/>
  <c r="K93" i="12"/>
  <c r="G93" i="12"/>
  <c r="I93" i="12"/>
  <c r="W18" i="13"/>
  <c r="Y18" i="13"/>
  <c r="BG183" i="12"/>
  <c r="BC183" i="12"/>
  <c r="BE183" i="12"/>
  <c r="Y372" i="13"/>
  <c r="W372" i="13"/>
  <c r="Y388" i="13"/>
  <c r="W388" i="13"/>
  <c r="K176" i="13"/>
  <c r="I176" i="13"/>
  <c r="G176" i="13"/>
  <c r="I205" i="13"/>
  <c r="G205" i="13"/>
  <c r="I27" i="12"/>
  <c r="K27" i="12"/>
  <c r="G27" i="12"/>
  <c r="Y177" i="13"/>
  <c r="W177" i="13"/>
  <c r="I173" i="12"/>
  <c r="G173" i="12"/>
  <c r="K173" i="12"/>
  <c r="K174" i="13"/>
  <c r="G174" i="13"/>
  <c r="I174" i="13"/>
  <c r="K263" i="13"/>
  <c r="I263" i="13"/>
  <c r="G263" i="13"/>
  <c r="AA186" i="12"/>
  <c r="Y186" i="12"/>
  <c r="W186" i="12"/>
  <c r="Y210" i="12"/>
  <c r="AA210" i="12"/>
  <c r="W210" i="12"/>
  <c r="I225" i="12"/>
  <c r="G225" i="12"/>
  <c r="K225" i="12"/>
  <c r="BG237" i="12"/>
  <c r="BC237" i="12"/>
  <c r="BE237" i="12"/>
  <c r="K228" i="12"/>
  <c r="G228" i="12"/>
  <c r="I228" i="12"/>
  <c r="G195" i="12"/>
  <c r="K195" i="12"/>
  <c r="I195" i="12"/>
  <c r="AM188" i="12"/>
  <c r="AQ188" i="12"/>
  <c r="AO188" i="12"/>
  <c r="AO191" i="12"/>
  <c r="AQ191" i="12"/>
  <c r="AM191" i="12"/>
  <c r="AO123" i="12"/>
  <c r="AM123" i="12"/>
  <c r="AQ123" i="12"/>
  <c r="AO72" i="13"/>
  <c r="AM72" i="13"/>
  <c r="AM402" i="13"/>
  <c r="AO402" i="13"/>
  <c r="Y57" i="12"/>
  <c r="AA57" i="12"/>
  <c r="W57" i="12"/>
  <c r="K253" i="13"/>
  <c r="G253" i="13"/>
  <c r="I253" i="13"/>
  <c r="AO396" i="13"/>
  <c r="AM396" i="13"/>
  <c r="AO27" i="13"/>
  <c r="AM27" i="13"/>
  <c r="BG218" i="12"/>
  <c r="BC218" i="12"/>
  <c r="BE218" i="12"/>
  <c r="K302" i="13"/>
  <c r="I302" i="13"/>
  <c r="G302" i="13"/>
  <c r="AO128" i="12"/>
  <c r="AQ128" i="12"/>
  <c r="AM128" i="12"/>
  <c r="K370" i="13"/>
  <c r="I370" i="13"/>
  <c r="G370" i="13"/>
  <c r="H411" i="13"/>
  <c r="AQ12" i="12"/>
  <c r="AM12" i="12"/>
  <c r="K408" i="13"/>
  <c r="G408" i="13"/>
  <c r="I408" i="13"/>
  <c r="BG32" i="12"/>
  <c r="BC32" i="12"/>
  <c r="BE32" i="12"/>
  <c r="Y199" i="13"/>
  <c r="W199" i="13"/>
  <c r="Y308" i="13"/>
  <c r="W308" i="13"/>
  <c r="I131" i="12"/>
  <c r="K131" i="12"/>
  <c r="G131" i="12"/>
  <c r="BG29" i="12"/>
  <c r="BE29" i="12"/>
  <c r="BC29" i="12"/>
  <c r="BG321" i="12"/>
  <c r="BE321" i="12"/>
  <c r="BC321" i="12"/>
  <c r="BG136" i="12"/>
  <c r="BC136" i="12"/>
  <c r="BE136" i="12"/>
  <c r="BG301" i="12"/>
  <c r="BC301" i="12"/>
  <c r="BE301" i="12"/>
  <c r="BG188" i="12"/>
  <c r="BC188" i="12"/>
  <c r="BE188" i="12"/>
  <c r="W428" i="13"/>
  <c r="Y428" i="13"/>
  <c r="AQ154" i="12"/>
  <c r="AM154" i="12"/>
  <c r="AO154" i="12"/>
  <c r="K316" i="13"/>
  <c r="G316" i="13"/>
  <c r="I316" i="13"/>
  <c r="AO221" i="13"/>
  <c r="AM221" i="13"/>
  <c r="W100" i="13"/>
  <c r="Y100" i="13"/>
  <c r="AM344" i="13"/>
  <c r="AO344" i="13"/>
  <c r="W397" i="13"/>
  <c r="Y397" i="13"/>
  <c r="K392" i="13"/>
  <c r="G392" i="13"/>
  <c r="I392" i="13"/>
  <c r="AA101" i="12"/>
  <c r="W101" i="12"/>
  <c r="Y101" i="12"/>
  <c r="K355" i="13"/>
  <c r="I355" i="13"/>
  <c r="G355" i="13"/>
  <c r="K87" i="12"/>
  <c r="G87" i="12"/>
  <c r="I87" i="12"/>
  <c r="Y396" i="13"/>
  <c r="W396" i="13"/>
  <c r="BG38" i="12"/>
  <c r="BE38" i="12"/>
  <c r="BC38" i="12"/>
  <c r="AM41" i="12"/>
  <c r="AQ41" i="12"/>
  <c r="BG184" i="12"/>
  <c r="BC184" i="12"/>
  <c r="BE184" i="12"/>
  <c r="BG271" i="12"/>
  <c r="BC271" i="12"/>
  <c r="BE271" i="12"/>
  <c r="I223" i="12"/>
  <c r="G223" i="12"/>
  <c r="Y356" i="12"/>
  <c r="AA356" i="12"/>
  <c r="W356" i="12"/>
  <c r="AM266" i="12"/>
  <c r="AO266" i="12"/>
  <c r="AQ266" i="12"/>
  <c r="Y430" i="13"/>
  <c r="W430" i="13"/>
  <c r="AA251" i="12"/>
  <c r="Y251" i="12"/>
  <c r="W251" i="12"/>
  <c r="AA63" i="12"/>
  <c r="W63" i="12"/>
  <c r="Y63" i="12"/>
  <c r="W360" i="13"/>
  <c r="Y360" i="13"/>
  <c r="AO246" i="13"/>
  <c r="AM246" i="13"/>
  <c r="W239" i="13"/>
  <c r="Y239" i="13"/>
  <c r="K37" i="12"/>
  <c r="G37" i="12"/>
  <c r="I37" i="12"/>
  <c r="Y72" i="13"/>
  <c r="W72" i="13"/>
  <c r="AM317" i="12"/>
  <c r="AO317" i="12"/>
  <c r="AQ317" i="12"/>
  <c r="G283" i="13"/>
  <c r="K283" i="13"/>
  <c r="I283" i="13"/>
  <c r="K96" i="12"/>
  <c r="G96" i="12"/>
  <c r="I96" i="12"/>
  <c r="AO283" i="12"/>
  <c r="AM283" i="12"/>
  <c r="AQ283" i="12"/>
  <c r="BG206" i="12"/>
  <c r="BC206" i="12"/>
  <c r="BE206" i="12"/>
  <c r="K364" i="12"/>
  <c r="I364" i="12"/>
  <c r="G364" i="12"/>
  <c r="I385" i="12"/>
  <c r="K385" i="12"/>
  <c r="G385" i="12"/>
  <c r="W185" i="12"/>
  <c r="AA185" i="12"/>
  <c r="Y185" i="12"/>
  <c r="I190" i="12"/>
  <c r="K190" i="12"/>
  <c r="G190" i="12"/>
  <c r="BG269" i="12"/>
  <c r="BC269" i="12"/>
  <c r="BE269" i="12"/>
  <c r="AO50" i="12"/>
  <c r="AQ50" i="12"/>
  <c r="AM50" i="12"/>
  <c r="AA315" i="12"/>
  <c r="Y315" i="12"/>
  <c r="K353" i="13"/>
  <c r="G353" i="13"/>
  <c r="I353" i="13"/>
  <c r="G33" i="12"/>
  <c r="I33" i="12"/>
  <c r="K33" i="12"/>
  <c r="BW213" i="12"/>
  <c r="BS213" i="12"/>
  <c r="BU213" i="12"/>
  <c r="BG423" i="12"/>
  <c r="BC423" i="12"/>
  <c r="BE423" i="12"/>
  <c r="BU159" i="12"/>
  <c r="BS159" i="12"/>
  <c r="BW159" i="12"/>
  <c r="BW344" i="12"/>
  <c r="BU344" i="12"/>
  <c r="BS344" i="12"/>
  <c r="BG54" i="12"/>
  <c r="BC54" i="12"/>
  <c r="BE54" i="12"/>
  <c r="BG354" i="12"/>
  <c r="BC354" i="12"/>
  <c r="BE354" i="12"/>
  <c r="BG221" i="12"/>
  <c r="BE221" i="12"/>
  <c r="BC221" i="12"/>
  <c r="W343" i="12"/>
  <c r="AA343" i="12"/>
  <c r="Y343" i="12"/>
  <c r="K68" i="12"/>
  <c r="I68" i="12"/>
  <c r="G68" i="12"/>
  <c r="BC380" i="12"/>
  <c r="BE380" i="12"/>
  <c r="BG214" i="12"/>
  <c r="BC214" i="12"/>
  <c r="BE214" i="12"/>
  <c r="BU299" i="12"/>
  <c r="BS299" i="12"/>
  <c r="BW33" i="12"/>
  <c r="BS33" i="12"/>
  <c r="BU33" i="12"/>
  <c r="BW175" i="12"/>
  <c r="BS175" i="12"/>
  <c r="BU175" i="12"/>
  <c r="G106" i="12"/>
  <c r="K106" i="12"/>
  <c r="I106" i="12"/>
  <c r="BW420" i="12"/>
  <c r="BS420" i="12"/>
  <c r="BU420" i="12"/>
  <c r="AQ289" i="12"/>
  <c r="AM289" i="12"/>
  <c r="AO289" i="12"/>
  <c r="AQ107" i="12"/>
  <c r="AM107" i="12"/>
  <c r="AO107" i="12"/>
  <c r="K228" i="13"/>
  <c r="I228" i="13"/>
  <c r="G228" i="13"/>
  <c r="BG403" i="12"/>
  <c r="BC403" i="12"/>
  <c r="BE403" i="12"/>
  <c r="BS154" i="12"/>
  <c r="BW154" i="12"/>
  <c r="BU154" i="12"/>
  <c r="I356" i="12"/>
  <c r="K356" i="12"/>
  <c r="G356" i="12"/>
  <c r="BW137" i="12"/>
  <c r="BU137" i="12"/>
  <c r="BS137" i="12"/>
  <c r="BW409" i="12"/>
  <c r="BS409" i="12"/>
  <c r="BU409" i="12"/>
  <c r="G362" i="12"/>
  <c r="BG49" i="12"/>
  <c r="BE49" i="12"/>
  <c r="BC49" i="12"/>
  <c r="AQ220" i="12"/>
  <c r="AM220" i="12"/>
  <c r="AO220" i="12"/>
  <c r="AM170" i="12"/>
  <c r="AQ170" i="12"/>
  <c r="AO170" i="12"/>
  <c r="BW214" i="12"/>
  <c r="BU214" i="12"/>
  <c r="BS214" i="12"/>
  <c r="AQ34" i="12"/>
  <c r="AO34" i="12"/>
  <c r="AM34" i="12"/>
  <c r="BU135" i="12"/>
  <c r="BW135" i="12"/>
  <c r="BS135" i="12"/>
  <c r="BU180" i="12"/>
  <c r="BW180" i="12"/>
  <c r="BS180" i="12"/>
  <c r="Y383" i="12"/>
  <c r="W383" i="12"/>
  <c r="Y70" i="12"/>
  <c r="W70" i="12"/>
  <c r="AA70" i="12"/>
  <c r="AM410" i="12"/>
  <c r="AQ410" i="12"/>
  <c r="AO410" i="12"/>
  <c r="W318" i="12"/>
  <c r="AA318" i="12"/>
  <c r="Y318" i="12"/>
  <c r="BG350" i="12"/>
  <c r="BC350" i="12"/>
  <c r="BE350" i="12"/>
  <c r="BG199" i="12"/>
  <c r="BE199" i="12"/>
  <c r="BC199" i="12"/>
  <c r="AM365" i="12"/>
  <c r="AO365" i="12"/>
  <c r="AQ365" i="12"/>
  <c r="BG306" i="12"/>
  <c r="BE306" i="12"/>
  <c r="BC306" i="12"/>
  <c r="BG406" i="12"/>
  <c r="BC406" i="12"/>
  <c r="BE406" i="12"/>
  <c r="Y404" i="12"/>
  <c r="W404" i="12"/>
  <c r="AA404" i="12"/>
  <c r="BU442" i="12"/>
  <c r="BW442" i="12"/>
  <c r="BS442" i="12"/>
  <c r="BU292" i="12"/>
  <c r="BW292" i="12"/>
  <c r="BS292" i="12"/>
  <c r="BU76" i="12"/>
  <c r="BS76" i="12"/>
  <c r="BW76" i="12"/>
  <c r="BW36" i="12"/>
  <c r="BS36" i="12"/>
  <c r="BU36" i="12"/>
  <c r="AQ437" i="12"/>
  <c r="AO437" i="12"/>
  <c r="AM437" i="12"/>
  <c r="BW376" i="12"/>
  <c r="BU376" i="12"/>
  <c r="BS376" i="12"/>
  <c r="AA273" i="12"/>
  <c r="W273" i="12"/>
  <c r="Y273" i="12"/>
  <c r="BG295" i="12"/>
  <c r="BC295" i="12"/>
  <c r="BE295" i="12"/>
  <c r="AQ393" i="12"/>
  <c r="AO393" i="12"/>
  <c r="AM393" i="12"/>
  <c r="BW53" i="12"/>
  <c r="BU53" i="12"/>
  <c r="BS53" i="12"/>
  <c r="BG328" i="12"/>
  <c r="BE328" i="12"/>
  <c r="BC328" i="12"/>
  <c r="BG149" i="12"/>
  <c r="BE149" i="12"/>
  <c r="BC149" i="12"/>
  <c r="AQ362" i="12"/>
  <c r="AM362" i="12"/>
  <c r="AO362" i="12"/>
  <c r="W195" i="12"/>
  <c r="Y195" i="12"/>
  <c r="AA195" i="12"/>
  <c r="BW389" i="12"/>
  <c r="BS389" i="12"/>
  <c r="BU389" i="12"/>
  <c r="BG286" i="12"/>
  <c r="BC286" i="12"/>
  <c r="BE286" i="12"/>
  <c r="BW63" i="12"/>
  <c r="BU63" i="12"/>
  <c r="BS63" i="12"/>
  <c r="BG274" i="12"/>
  <c r="BE274" i="12"/>
  <c r="BC274" i="12"/>
  <c r="I436" i="12"/>
  <c r="G436" i="12"/>
  <c r="Y440" i="12"/>
  <c r="W440" i="12"/>
  <c r="AA440" i="12"/>
  <c r="BU290" i="12"/>
  <c r="BS290" i="12"/>
  <c r="BW290" i="12"/>
  <c r="Y419" i="12"/>
  <c r="AA419" i="12"/>
  <c r="W419" i="12"/>
  <c r="BG215" i="12"/>
  <c r="BE215" i="12"/>
  <c r="BC215" i="12"/>
  <c r="BG180" i="12"/>
  <c r="BC180" i="12"/>
  <c r="BE180" i="12"/>
  <c r="BS249" i="12"/>
  <c r="BW249" i="12"/>
  <c r="BU249" i="12"/>
  <c r="BU114" i="12"/>
  <c r="BS114" i="12"/>
  <c r="BW114" i="12"/>
  <c r="AO130" i="12"/>
  <c r="AQ130" i="12"/>
  <c r="AM130" i="12"/>
  <c r="BG258" i="12"/>
  <c r="BC258" i="12"/>
  <c r="BE258" i="12"/>
  <c r="K204" i="12"/>
  <c r="I204" i="12"/>
  <c r="BU163" i="12"/>
  <c r="BW163" i="12"/>
  <c r="BS163" i="12"/>
  <c r="AQ427" i="12"/>
  <c r="AO427" i="12"/>
  <c r="AM427" i="12"/>
  <c r="BG434" i="12"/>
  <c r="BE434" i="12"/>
  <c r="BC434" i="12"/>
  <c r="I392" i="12"/>
  <c r="K392" i="12"/>
  <c r="G392" i="12"/>
  <c r="K285" i="12"/>
  <c r="I285" i="12"/>
  <c r="G285" i="12"/>
  <c r="K311" i="12"/>
  <c r="G311" i="12"/>
  <c r="I311" i="12"/>
  <c r="G247" i="12"/>
  <c r="I247" i="12"/>
  <c r="K247" i="12"/>
  <c r="AO179" i="12"/>
  <c r="AM179" i="12"/>
  <c r="AQ179" i="12"/>
  <c r="BW245" i="12"/>
  <c r="BU245" i="12"/>
  <c r="BS245" i="12"/>
  <c r="W437" i="12"/>
  <c r="Y437" i="12"/>
  <c r="AA437" i="12"/>
  <c r="BW322" i="12"/>
  <c r="BS322" i="12"/>
  <c r="BU322" i="12"/>
  <c r="BU293" i="12"/>
  <c r="BW293" i="12"/>
  <c r="BS293" i="12"/>
  <c r="I431" i="12"/>
  <c r="K431" i="12"/>
  <c r="G431" i="12"/>
  <c r="I78" i="12"/>
  <c r="G78" i="12"/>
  <c r="K78" i="12"/>
  <c r="AA311" i="12"/>
  <c r="W311" i="12"/>
  <c r="BG279" i="12"/>
  <c r="BE279" i="12"/>
  <c r="BC279" i="12"/>
  <c r="BS357" i="12"/>
  <c r="BW357" i="12"/>
  <c r="BU357" i="12"/>
  <c r="AO104" i="12"/>
  <c r="AQ104" i="12"/>
  <c r="AM104" i="12"/>
  <c r="BW18" i="12"/>
  <c r="BU18" i="12"/>
  <c r="BS18" i="12"/>
  <c r="BU192" i="12"/>
  <c r="BS192" i="12"/>
  <c r="AM429" i="12"/>
  <c r="AQ429" i="12"/>
  <c r="AO429" i="12"/>
  <c r="BG97" i="12"/>
  <c r="BE97" i="12"/>
  <c r="BC97" i="12"/>
  <c r="BG421" i="12"/>
  <c r="BE421" i="12"/>
  <c r="BC421" i="12"/>
  <c r="G335" i="12"/>
  <c r="K335" i="12"/>
  <c r="I335" i="12"/>
  <c r="AO148" i="13"/>
  <c r="Y253" i="12"/>
  <c r="AA253" i="12"/>
  <c r="W253" i="12"/>
  <c r="G339" i="12"/>
  <c r="K339" i="12"/>
  <c r="I339" i="12"/>
  <c r="K377" i="12"/>
  <c r="G377" i="12"/>
  <c r="I377" i="12"/>
  <c r="BW45" i="12"/>
  <c r="BU45" i="12"/>
  <c r="BS45" i="12"/>
  <c r="BW201" i="12"/>
  <c r="BU201" i="12"/>
  <c r="AO271" i="12"/>
  <c r="AM271" i="12"/>
  <c r="AQ271" i="12"/>
  <c r="BS185" i="12"/>
  <c r="BU185" i="12"/>
  <c r="BW185" i="12"/>
  <c r="BW162" i="12"/>
  <c r="BS162" i="12"/>
  <c r="Y420" i="12"/>
  <c r="AA420" i="12"/>
  <c r="BW209" i="12"/>
  <c r="BU209" i="12"/>
  <c r="BS209" i="12"/>
  <c r="BG234" i="12"/>
  <c r="BC234" i="12"/>
  <c r="BE234" i="12"/>
  <c r="AQ420" i="12"/>
  <c r="AO420" i="12"/>
  <c r="AM420" i="12"/>
  <c r="BW189" i="12"/>
  <c r="BU189" i="12"/>
  <c r="BS189" i="12"/>
  <c r="AO282" i="12"/>
  <c r="AM282" i="12"/>
  <c r="AQ282" i="12"/>
  <c r="I277" i="12"/>
  <c r="K277" i="12"/>
  <c r="G277" i="12"/>
  <c r="AO369" i="12"/>
  <c r="AM369" i="12"/>
  <c r="AQ369" i="12"/>
  <c r="BG273" i="12"/>
  <c r="BE273" i="12"/>
  <c r="BC273" i="12"/>
  <c r="BW17" i="12"/>
  <c r="BS17" i="12"/>
  <c r="BU17" i="12"/>
  <c r="BG194" i="12"/>
  <c r="BC194" i="12"/>
  <c r="BE194" i="12"/>
  <c r="BU184" i="12"/>
  <c r="BW184" i="12"/>
  <c r="BS184" i="12"/>
  <c r="K217" i="12"/>
  <c r="G217" i="12"/>
  <c r="I217" i="12"/>
  <c r="K273" i="12"/>
  <c r="G273" i="12"/>
  <c r="BW158" i="12"/>
  <c r="BU158" i="12"/>
  <c r="BS158" i="12"/>
  <c r="BW38" i="12"/>
  <c r="BU38" i="12"/>
  <c r="BS38" i="12"/>
  <c r="BW124" i="12"/>
  <c r="BS124" i="12"/>
  <c r="BU124" i="12"/>
  <c r="Y394" i="12"/>
  <c r="AA394" i="12"/>
  <c r="W394" i="12"/>
  <c r="BW375" i="12"/>
  <c r="BU375" i="12"/>
  <c r="BS375" i="12"/>
  <c r="AO268" i="12"/>
  <c r="AM268" i="12"/>
  <c r="AQ268" i="12"/>
  <c r="BG427" i="12"/>
  <c r="BC427" i="12"/>
  <c r="BE427" i="12"/>
  <c r="BC189" i="12"/>
  <c r="BE189" i="12"/>
  <c r="BW195" i="12"/>
  <c r="BU195" i="12"/>
  <c r="BS195" i="12"/>
  <c r="I430" i="12"/>
  <c r="K430" i="12"/>
  <c r="G430" i="12"/>
  <c r="AO295" i="12"/>
  <c r="AQ295" i="12"/>
  <c r="AM295" i="12"/>
  <c r="AQ30" i="12"/>
  <c r="AO30" i="12"/>
  <c r="AM30" i="12"/>
  <c r="BG314" i="12"/>
  <c r="BC314" i="12"/>
  <c r="BE314" i="12"/>
  <c r="BG198" i="12"/>
  <c r="BE198" i="12"/>
  <c r="BC198" i="12"/>
  <c r="BS98" i="12"/>
  <c r="BU98" i="12"/>
  <c r="BW98" i="12"/>
  <c r="I401" i="12"/>
  <c r="G401" i="12"/>
  <c r="BG366" i="12"/>
  <c r="BE366" i="12"/>
  <c r="BC366" i="12"/>
  <c r="BS119" i="12"/>
  <c r="BU119" i="12"/>
  <c r="BW119" i="12"/>
  <c r="BU383" i="12"/>
  <c r="BS383" i="12"/>
  <c r="BW383" i="12"/>
  <c r="BU243" i="12"/>
  <c r="BS243" i="12"/>
  <c r="K115" i="12"/>
  <c r="I115" i="12"/>
  <c r="K278" i="12"/>
  <c r="G278" i="12"/>
  <c r="I278" i="12"/>
  <c r="AA194" i="12"/>
  <c r="W194" i="12"/>
  <c r="Y194" i="12"/>
  <c r="BU129" i="12"/>
  <c r="BW129" i="12"/>
  <c r="BS129" i="12"/>
  <c r="Y301" i="12"/>
  <c r="AA301" i="12"/>
  <c r="W301" i="12"/>
  <c r="BS94" i="12"/>
  <c r="BW94" i="12"/>
  <c r="BU94" i="12"/>
  <c r="AO442" i="12"/>
  <c r="AM442" i="12"/>
  <c r="BE401" i="12"/>
  <c r="BC401" i="12"/>
  <c r="G439" i="12"/>
  <c r="K439" i="12"/>
  <c r="I439" i="12"/>
  <c r="AA342" i="12"/>
  <c r="Y342" i="12"/>
  <c r="W342" i="12"/>
  <c r="K293" i="12"/>
  <c r="G293" i="12"/>
  <c r="I293" i="12"/>
  <c r="AO364" i="12"/>
  <c r="AM364" i="12"/>
  <c r="AQ364" i="12"/>
  <c r="BG384" i="12"/>
  <c r="K155" i="11"/>
  <c r="K185" i="11"/>
  <c r="AQ340" i="12"/>
  <c r="K139" i="11"/>
  <c r="AQ38" i="12"/>
  <c r="K380" i="13"/>
  <c r="BW369" i="12"/>
  <c r="K279" i="12"/>
  <c r="AQ162" i="12"/>
  <c r="BW258" i="12"/>
  <c r="K223" i="12"/>
  <c r="AQ243" i="12"/>
  <c r="K321" i="12"/>
  <c r="AA227" i="12"/>
  <c r="BW330" i="12"/>
  <c r="BW101" i="12"/>
  <c r="AQ169" i="12"/>
  <c r="K66" i="13"/>
  <c r="AA190" i="12"/>
  <c r="AW166" i="11"/>
  <c r="S168" i="11"/>
  <c r="AU102" i="10"/>
  <c r="BK122" i="11"/>
  <c r="AE111" i="12"/>
  <c r="AE109" i="12"/>
  <c r="CA89" i="12"/>
  <c r="AE122" i="13"/>
  <c r="O168" i="11"/>
  <c r="AU254" i="13"/>
  <c r="AE48" i="12"/>
  <c r="AE88" i="10"/>
  <c r="AU166" i="13"/>
  <c r="AE166" i="12"/>
  <c r="CE102" i="12"/>
  <c r="BO254" i="10"/>
  <c r="AY122" i="10"/>
  <c r="BM110" i="11"/>
  <c r="AI102" i="10"/>
  <c r="AI257" i="10"/>
  <c r="AG167" i="13"/>
  <c r="S110" i="12"/>
  <c r="AW90" i="11"/>
  <c r="Q224" i="12"/>
  <c r="S255" i="13"/>
  <c r="AI222" i="12"/>
  <c r="AI167" i="10"/>
  <c r="AW109" i="11"/>
  <c r="AY48" i="10"/>
  <c r="AE363" i="10"/>
  <c r="AE155" i="10"/>
  <c r="AY254" i="12"/>
  <c r="AA222" i="11"/>
  <c r="AI109" i="10"/>
  <c r="BO89" i="12"/>
  <c r="AE204" i="11"/>
  <c r="AY257" i="12"/>
  <c r="BO222" i="10"/>
  <c r="BO110" i="10"/>
  <c r="BO90" i="12"/>
  <c r="AI102" i="12"/>
  <c r="BO257" i="10"/>
  <c r="AY167" i="10"/>
  <c r="AG110" i="11"/>
  <c r="AY69" i="12"/>
  <c r="O188" i="12"/>
  <c r="O81" i="12"/>
  <c r="O320" i="12"/>
  <c r="N424" i="11"/>
  <c r="AE389" i="13"/>
  <c r="AU217" i="13"/>
  <c r="AU356" i="12"/>
  <c r="CA276" i="12"/>
  <c r="BK269" i="12"/>
  <c r="CA377" i="12"/>
  <c r="AE171" i="12"/>
  <c r="BM15" i="11"/>
  <c r="S433" i="11"/>
  <c r="AI62" i="12"/>
  <c r="AA143" i="11"/>
  <c r="CE49" i="12"/>
  <c r="AE76" i="10"/>
  <c r="AE73" i="10"/>
  <c r="AA367" i="11"/>
  <c r="CE133" i="12"/>
  <c r="AY283" i="12"/>
  <c r="S141" i="13"/>
  <c r="AA237" i="11"/>
  <c r="BO87" i="12"/>
  <c r="AA322" i="11"/>
  <c r="AI273" i="12"/>
  <c r="AA303" i="11"/>
  <c r="BO38" i="12"/>
  <c r="AA441" i="11"/>
  <c r="AA142" i="11"/>
  <c r="AA24" i="11"/>
  <c r="AA258" i="11"/>
  <c r="AA186" i="11"/>
  <c r="AA49" i="11"/>
  <c r="AA407" i="11"/>
  <c r="BO253" i="12"/>
  <c r="AA387" i="11"/>
  <c r="AA61" i="11"/>
  <c r="AA12" i="11"/>
  <c r="AA321" i="11"/>
  <c r="AA159" i="11"/>
  <c r="AA103" i="11"/>
  <c r="AA324" i="11"/>
  <c r="AA130" i="11"/>
  <c r="AA79" i="11"/>
  <c r="AA434" i="11"/>
  <c r="AA363" i="11"/>
  <c r="AA264" i="11"/>
  <c r="AA396" i="11"/>
  <c r="AA286" i="11"/>
  <c r="AA259" i="11"/>
  <c r="AA243" i="11"/>
  <c r="AA34" i="11"/>
  <c r="AA419" i="11"/>
  <c r="AA427" i="11"/>
  <c r="AA209" i="11"/>
  <c r="AA39" i="11"/>
  <c r="AA164" i="11"/>
  <c r="AA128" i="11"/>
  <c r="AA173" i="11"/>
  <c r="AA352" i="11"/>
  <c r="S362" i="13"/>
  <c r="AA56" i="11"/>
  <c r="S268" i="12"/>
  <c r="AA66" i="11"/>
  <c r="AA238" i="11"/>
  <c r="AA333" i="11"/>
  <c r="AA332" i="11"/>
  <c r="AA301" i="11"/>
  <c r="AA274" i="11"/>
  <c r="AA134" i="11"/>
  <c r="AA53" i="11"/>
  <c r="AA283" i="11"/>
  <c r="AA260" i="11"/>
  <c r="AA420" i="11"/>
  <c r="AA351" i="11"/>
  <c r="Q424" i="13"/>
  <c r="AQ88" i="11"/>
  <c r="AQ111" i="13"/>
  <c r="AA122" i="13"/>
  <c r="AQ222" i="13"/>
  <c r="AQ256" i="13"/>
  <c r="AQ166" i="13"/>
  <c r="BG257" i="12"/>
  <c r="Y257" i="11"/>
  <c r="Y166" i="13"/>
  <c r="AO254" i="13"/>
  <c r="BW254" i="12"/>
  <c r="BW167" i="12"/>
  <c r="BE88" i="10"/>
  <c r="Y222" i="10"/>
  <c r="I110" i="12"/>
  <c r="BE122" i="10"/>
  <c r="BE89" i="12"/>
  <c r="AO165" i="10"/>
  <c r="BE256" i="12"/>
  <c r="BU257" i="12"/>
  <c r="AO168" i="10"/>
  <c r="BE256" i="10"/>
  <c r="I88" i="13"/>
  <c r="Y48" i="10"/>
  <c r="AO111" i="12"/>
  <c r="BU222" i="12"/>
  <c r="I69" i="13"/>
  <c r="Y109" i="12"/>
  <c r="AM89" i="11"/>
  <c r="G90" i="12"/>
  <c r="W69" i="11"/>
  <c r="BC89" i="12"/>
  <c r="BS69" i="12"/>
  <c r="BC110" i="10"/>
  <c r="BC167" i="10"/>
  <c r="BC69" i="12"/>
  <c r="G110" i="13"/>
  <c r="BC165" i="12"/>
  <c r="W255" i="10"/>
  <c r="W166" i="10"/>
  <c r="W122" i="11"/>
  <c r="W254" i="13"/>
  <c r="BC165" i="11"/>
  <c r="BC256" i="11"/>
  <c r="BC102" i="12"/>
  <c r="BS167" i="12"/>
  <c r="W254" i="12"/>
  <c r="BC168" i="11"/>
  <c r="BC90" i="12"/>
  <c r="AM88" i="12"/>
  <c r="BC109" i="12"/>
  <c r="BC167" i="12"/>
  <c r="AO166" i="13"/>
  <c r="AQ254" i="10"/>
  <c r="Y168" i="11"/>
  <c r="AO167" i="13"/>
  <c r="K110" i="12"/>
  <c r="BG168" i="12"/>
  <c r="Y110" i="11"/>
  <c r="BW89" i="12"/>
  <c r="Y69" i="13"/>
  <c r="AA90" i="12"/>
  <c r="AA109" i="12"/>
  <c r="AA89" i="10"/>
  <c r="Y90" i="13"/>
  <c r="AO110" i="11"/>
  <c r="BW111" i="12"/>
  <c r="K89" i="12"/>
  <c r="AO48" i="11"/>
  <c r="BG109" i="12"/>
  <c r="BE69" i="11"/>
  <c r="AO215" i="10"/>
  <c r="AO21" i="10"/>
  <c r="W34" i="11"/>
  <c r="W363" i="13"/>
  <c r="Y197" i="10"/>
  <c r="W197" i="10"/>
  <c r="AA197" i="10"/>
  <c r="AA427" i="10"/>
  <c r="W427" i="10"/>
  <c r="Y427" i="10"/>
  <c r="K70" i="11"/>
  <c r="I70" i="11"/>
  <c r="G70" i="11"/>
  <c r="K25" i="11"/>
  <c r="I25" i="11"/>
  <c r="G25" i="11"/>
  <c r="W335" i="10"/>
  <c r="AA335" i="10"/>
  <c r="Y335" i="10"/>
  <c r="BG295" i="10"/>
  <c r="BC295" i="10"/>
  <c r="BE295" i="10"/>
  <c r="AM251" i="10"/>
  <c r="AQ251" i="10"/>
  <c r="AO251" i="10"/>
  <c r="Y98" i="10"/>
  <c r="AA98" i="10"/>
  <c r="W98" i="10"/>
  <c r="BG16" i="10"/>
  <c r="BC16" i="10"/>
  <c r="W132" i="10"/>
  <c r="AA132" i="10"/>
  <c r="Y132" i="10"/>
  <c r="AA74" i="10"/>
  <c r="Y74" i="10"/>
  <c r="W74" i="10"/>
  <c r="K67" i="11"/>
  <c r="I67" i="11"/>
  <c r="G67" i="11"/>
  <c r="AQ282" i="10"/>
  <c r="AO282" i="10"/>
  <c r="AM282" i="10"/>
  <c r="BC133" i="10"/>
  <c r="BG133" i="10"/>
  <c r="BE133" i="10"/>
  <c r="BE419" i="10"/>
  <c r="BC419" i="10"/>
  <c r="BG419" i="10"/>
  <c r="AQ144" i="10"/>
  <c r="AO144" i="10"/>
  <c r="AM144" i="10"/>
  <c r="BC320" i="10"/>
  <c r="BG320" i="10"/>
  <c r="BE320" i="10"/>
  <c r="BG268" i="10"/>
  <c r="BE268" i="10"/>
  <c r="BC268" i="10"/>
  <c r="AA33" i="10"/>
  <c r="Y33" i="10"/>
  <c r="W33" i="10"/>
  <c r="AM141" i="11"/>
  <c r="AQ178" i="10"/>
  <c r="AO178" i="10"/>
  <c r="AM178" i="10"/>
  <c r="Y376" i="10"/>
  <c r="W376" i="10"/>
  <c r="AA376" i="10"/>
  <c r="AA183" i="10"/>
  <c r="Y183" i="10"/>
  <c r="W183" i="10"/>
  <c r="W174" i="10"/>
  <c r="AA174" i="10"/>
  <c r="Y174" i="10"/>
  <c r="BE35" i="11"/>
  <c r="BC35" i="11"/>
  <c r="BE92" i="11"/>
  <c r="BC92" i="11"/>
  <c r="BC306" i="10"/>
  <c r="BE306" i="10"/>
  <c r="BG306" i="10"/>
  <c r="K79" i="11"/>
  <c r="G79" i="11"/>
  <c r="I79" i="11"/>
  <c r="W114" i="10"/>
  <c r="AA114" i="10"/>
  <c r="Y114" i="10"/>
  <c r="BC275" i="10"/>
  <c r="BG275" i="10"/>
  <c r="BE275" i="10"/>
  <c r="BG183" i="10"/>
  <c r="BE183" i="10"/>
  <c r="BC183" i="10"/>
  <c r="Y400" i="10"/>
  <c r="AA400" i="10"/>
  <c r="W400" i="10"/>
  <c r="AA379" i="10"/>
  <c r="Y379" i="10"/>
  <c r="W379" i="10"/>
  <c r="Y153" i="10"/>
  <c r="W153" i="10"/>
  <c r="AA153" i="10"/>
  <c r="AO129" i="10"/>
  <c r="AM129" i="10"/>
  <c r="AQ129" i="10"/>
  <c r="BG103" i="10"/>
  <c r="BE103" i="10"/>
  <c r="BC103" i="10"/>
  <c r="Y117" i="10"/>
  <c r="AA117" i="10"/>
  <c r="W117" i="10"/>
  <c r="AQ126" i="10"/>
  <c r="AM126" i="10"/>
  <c r="AO126" i="10"/>
  <c r="AA106" i="10"/>
  <c r="W106" i="10"/>
  <c r="Y106" i="10"/>
  <c r="BC169" i="11"/>
  <c r="BE169" i="11"/>
  <c r="BC243" i="10"/>
  <c r="BG243" i="10"/>
  <c r="BE243" i="10"/>
  <c r="AM72" i="11"/>
  <c r="AO72" i="11"/>
  <c r="AA39" i="10"/>
  <c r="W39" i="10"/>
  <c r="Y39" i="10"/>
  <c r="BC44" i="10"/>
  <c r="BE44" i="10"/>
  <c r="BG44" i="10"/>
  <c r="BC370" i="10"/>
  <c r="BG370" i="10"/>
  <c r="BE370" i="10"/>
  <c r="W150" i="10"/>
  <c r="AA150" i="10"/>
  <c r="Y150" i="10"/>
  <c r="AQ300" i="10"/>
  <c r="AO300" i="10"/>
  <c r="AM300" i="10"/>
  <c r="AQ223" i="10"/>
  <c r="AM223" i="10"/>
  <c r="AO223" i="10"/>
  <c r="Y221" i="10"/>
  <c r="AA221" i="10"/>
  <c r="W221" i="10"/>
  <c r="BG218" i="10"/>
  <c r="BE218" i="10"/>
  <c r="BC218" i="10"/>
  <c r="Y181" i="10"/>
  <c r="AA181" i="10"/>
  <c r="W181" i="10"/>
  <c r="AO270" i="10"/>
  <c r="AQ270" i="10"/>
  <c r="AM270" i="10"/>
  <c r="AA190" i="10"/>
  <c r="Y190" i="10"/>
  <c r="W190" i="10"/>
  <c r="BE160" i="11"/>
  <c r="BC160" i="11"/>
  <c r="BC41" i="10"/>
  <c r="BG41" i="10"/>
  <c r="BE41" i="10"/>
  <c r="AO33" i="11"/>
  <c r="AM33" i="11"/>
  <c r="Y266" i="10"/>
  <c r="AA266" i="10"/>
  <c r="W266" i="10"/>
  <c r="AM44" i="10"/>
  <c r="AO44" i="10"/>
  <c r="AQ44" i="10"/>
  <c r="AO335" i="10"/>
  <c r="AQ335" i="10"/>
  <c r="AM335" i="10"/>
  <c r="AA139" i="10"/>
  <c r="W139" i="10"/>
  <c r="Y139" i="10"/>
  <c r="AO157" i="10"/>
  <c r="AM157" i="10"/>
  <c r="AQ157" i="10"/>
  <c r="W207" i="10"/>
  <c r="AA207" i="10"/>
  <c r="Y207" i="10"/>
  <c r="AO107" i="10"/>
  <c r="AM107" i="10"/>
  <c r="AQ107" i="10"/>
  <c r="BG83" i="10"/>
  <c r="BE83" i="10"/>
  <c r="BC83" i="10"/>
  <c r="AA29" i="10"/>
  <c r="Y29" i="10"/>
  <c r="W29" i="10"/>
  <c r="AO333" i="10"/>
  <c r="AQ333" i="10"/>
  <c r="AM333" i="10"/>
  <c r="W180" i="10"/>
  <c r="AA180" i="10"/>
  <c r="Y180" i="10"/>
  <c r="AM25" i="11"/>
  <c r="AO25" i="11"/>
  <c r="W24" i="11"/>
  <c r="Y24" i="11"/>
  <c r="AQ403" i="10"/>
  <c r="AO403" i="10"/>
  <c r="AM403" i="10"/>
  <c r="BE224" i="11"/>
  <c r="BC224" i="11"/>
  <c r="Y52" i="10"/>
  <c r="W52" i="10"/>
  <c r="AA52" i="10"/>
  <c r="AO216" i="10"/>
  <c r="AM216" i="10"/>
  <c r="AQ216" i="10"/>
  <c r="W431" i="10"/>
  <c r="Y431" i="10"/>
  <c r="AA431" i="10"/>
  <c r="Y320" i="10"/>
  <c r="AA320" i="10"/>
  <c r="W320" i="10"/>
  <c r="AQ325" i="10"/>
  <c r="AM325" i="10"/>
  <c r="AO325" i="10"/>
  <c r="AO433" i="10"/>
  <c r="AM433" i="10"/>
  <c r="AQ433" i="10"/>
  <c r="W182" i="10"/>
  <c r="Y182" i="10"/>
  <c r="AA182" i="10"/>
  <c r="AQ318" i="10"/>
  <c r="AM318" i="10"/>
  <c r="AO318" i="10"/>
  <c r="AQ11" i="10"/>
  <c r="AM11" i="10"/>
  <c r="BC298" i="10"/>
  <c r="BE298" i="10"/>
  <c r="BG298" i="10"/>
  <c r="AQ219" i="10"/>
  <c r="AO219" i="10"/>
  <c r="AM219" i="10"/>
  <c r="BE145" i="10"/>
  <c r="BC145" i="10"/>
  <c r="BG145" i="10"/>
  <c r="W421" i="11"/>
  <c r="Y421" i="11"/>
  <c r="AO63" i="11"/>
  <c r="AM63" i="11"/>
  <c r="Y154" i="11"/>
  <c r="W154" i="11"/>
  <c r="BC300" i="10"/>
  <c r="BE300" i="10"/>
  <c r="BG300" i="10"/>
  <c r="Y59" i="10"/>
  <c r="W59" i="10"/>
  <c r="AA59" i="10"/>
  <c r="BG397" i="10"/>
  <c r="BC397" i="10"/>
  <c r="BE397" i="10"/>
  <c r="AA21" i="10"/>
  <c r="Y21" i="10"/>
  <c r="W21" i="10"/>
  <c r="AA312" i="10"/>
  <c r="Y312" i="10"/>
  <c r="W312" i="10"/>
  <c r="BG297" i="10"/>
  <c r="BC297" i="10"/>
  <c r="BE297" i="10"/>
  <c r="AM252" i="10"/>
  <c r="AO252" i="10"/>
  <c r="AQ252" i="10"/>
  <c r="AA285" i="10"/>
  <c r="Y285" i="10"/>
  <c r="W285" i="10"/>
  <c r="BG369" i="10"/>
  <c r="BC369" i="10"/>
  <c r="BE369" i="10"/>
  <c r="Y386" i="10"/>
  <c r="AA386" i="10"/>
  <c r="W386" i="10"/>
  <c r="Y288" i="10"/>
  <c r="AA288" i="10"/>
  <c r="W288" i="10"/>
  <c r="W297" i="10"/>
  <c r="Y297" i="10"/>
  <c r="AA297" i="10"/>
  <c r="W41" i="11"/>
  <c r="AA131" i="10"/>
  <c r="W131" i="10"/>
  <c r="Y131" i="10"/>
  <c r="AA365" i="10"/>
  <c r="Y365" i="10"/>
  <c r="W365" i="10"/>
  <c r="BC403" i="10"/>
  <c r="BG403" i="10"/>
  <c r="BE403" i="10"/>
  <c r="BE319" i="10"/>
  <c r="BC319" i="10"/>
  <c r="BG319" i="10"/>
  <c r="Y311" i="10"/>
  <c r="W311" i="10"/>
  <c r="AA311" i="10"/>
  <c r="BE410" i="10"/>
  <c r="BC410" i="10"/>
  <c r="BG410" i="10"/>
  <c r="W272" i="10"/>
  <c r="AA272" i="10"/>
  <c r="Y272" i="10"/>
  <c r="BG190" i="10"/>
  <c r="BC190" i="10"/>
  <c r="BE190" i="10"/>
  <c r="AO366" i="10"/>
  <c r="AQ366" i="10"/>
  <c r="AM366" i="10"/>
  <c r="AA360" i="10"/>
  <c r="Y360" i="10"/>
  <c r="W360" i="10"/>
  <c r="AM10" i="10"/>
  <c r="AQ10" i="10"/>
  <c r="AQ225" i="10"/>
  <c r="AM225" i="10"/>
  <c r="AO225" i="10"/>
  <c r="AO32" i="11"/>
  <c r="AM32" i="11"/>
  <c r="K259" i="11"/>
  <c r="G259" i="11"/>
  <c r="I259" i="11"/>
  <c r="W174" i="11"/>
  <c r="Y174" i="11"/>
  <c r="BC16" i="11"/>
  <c r="Y91" i="11"/>
  <c r="W91" i="11"/>
  <c r="BE37" i="10"/>
  <c r="BC37" i="10"/>
  <c r="BG37" i="10"/>
  <c r="BG189" i="10"/>
  <c r="BC189" i="10"/>
  <c r="BE189" i="10"/>
  <c r="AO327" i="10"/>
  <c r="AQ327" i="10"/>
  <c r="AM327" i="10"/>
  <c r="AQ247" i="10"/>
  <c r="AO247" i="10"/>
  <c r="AM247" i="10"/>
  <c r="AO187" i="10"/>
  <c r="AM187" i="10"/>
  <c r="AQ187" i="10"/>
  <c r="W164" i="11"/>
  <c r="Y164" i="11"/>
  <c r="K294" i="11"/>
  <c r="G294" i="11"/>
  <c r="I294" i="11"/>
  <c r="K421" i="11"/>
  <c r="G421" i="11"/>
  <c r="I421" i="11"/>
  <c r="Y195" i="11"/>
  <c r="W195" i="11"/>
  <c r="BC78" i="10"/>
  <c r="BE78" i="10"/>
  <c r="BG78" i="10"/>
  <c r="Y209" i="11"/>
  <c r="W209" i="11"/>
  <c r="BG20" i="10"/>
  <c r="BE20" i="10"/>
  <c r="BC20" i="10"/>
  <c r="AO344" i="11"/>
  <c r="AM344" i="11"/>
  <c r="BE146" i="11"/>
  <c r="BC146" i="11"/>
  <c r="K250" i="11"/>
  <c r="G250" i="11"/>
  <c r="I250" i="11"/>
  <c r="BE243" i="11"/>
  <c r="BC243" i="11"/>
  <c r="AO409" i="11"/>
  <c r="AM409" i="11"/>
  <c r="BE174" i="11"/>
  <c r="BC174" i="11"/>
  <c r="BC55" i="11"/>
  <c r="BE55" i="11"/>
  <c r="Y105" i="11"/>
  <c r="W105" i="11"/>
  <c r="AM58" i="13"/>
  <c r="AO58" i="13"/>
  <c r="BE125" i="10"/>
  <c r="BG125" i="10"/>
  <c r="BC125" i="10"/>
  <c r="W194" i="11"/>
  <c r="Y194" i="11"/>
  <c r="W51" i="13"/>
  <c r="Y51" i="13"/>
  <c r="G308" i="11"/>
  <c r="I308" i="11"/>
  <c r="K308" i="11"/>
  <c r="AO71" i="11"/>
  <c r="AM71" i="11"/>
  <c r="K175" i="11"/>
  <c r="G175" i="11"/>
  <c r="I175" i="11"/>
  <c r="W133" i="11"/>
  <c r="Y133" i="11"/>
  <c r="AO228" i="10"/>
  <c r="AM228" i="10"/>
  <c r="AQ228" i="10"/>
  <c r="BG124" i="10"/>
  <c r="BC124" i="10"/>
  <c r="BE124" i="10"/>
  <c r="AQ64" i="10"/>
  <c r="AO64" i="10"/>
  <c r="AM64" i="10"/>
  <c r="AQ276" i="10"/>
  <c r="AO276" i="10"/>
  <c r="AM276" i="10"/>
  <c r="AA429" i="10"/>
  <c r="Y429" i="10"/>
  <c r="W429" i="10"/>
  <c r="BE42" i="11"/>
  <c r="K374" i="11"/>
  <c r="G374" i="11"/>
  <c r="I374" i="11"/>
  <c r="AM285" i="11"/>
  <c r="AO285" i="11"/>
  <c r="K97" i="11"/>
  <c r="G97" i="11"/>
  <c r="I97" i="11"/>
  <c r="BG130" i="10"/>
  <c r="BE130" i="10"/>
  <c r="BC130" i="10"/>
  <c r="BE185" i="11"/>
  <c r="BC185" i="11"/>
  <c r="AM350" i="10"/>
  <c r="AO350" i="10"/>
  <c r="AQ350" i="10"/>
  <c r="BE210" i="11"/>
  <c r="BC210" i="11"/>
  <c r="BE18" i="11"/>
  <c r="BC18" i="11"/>
  <c r="K377" i="11"/>
  <c r="G377" i="11"/>
  <c r="I377" i="11"/>
  <c r="AO43" i="11"/>
  <c r="AM43" i="11"/>
  <c r="BG436" i="10"/>
  <c r="BE436" i="10"/>
  <c r="BC436" i="10"/>
  <c r="AO353" i="10"/>
  <c r="AQ353" i="10"/>
  <c r="AM353" i="10"/>
  <c r="W32" i="13"/>
  <c r="Y32" i="13"/>
  <c r="BE353" i="10"/>
  <c r="BC353" i="10"/>
  <c r="BG353" i="10"/>
  <c r="Y35" i="11"/>
  <c r="W35" i="11"/>
  <c r="AO309" i="11"/>
  <c r="AM309" i="11"/>
  <c r="BE423" i="10"/>
  <c r="BC423" i="10"/>
  <c r="BG423" i="10"/>
  <c r="BC22" i="11"/>
  <c r="BE22" i="11"/>
  <c r="BE371" i="10"/>
  <c r="BC371" i="10"/>
  <c r="BG371" i="10"/>
  <c r="BG303" i="10"/>
  <c r="BC303" i="10"/>
  <c r="BE303" i="10"/>
  <c r="AO302" i="10"/>
  <c r="AM302" i="10"/>
  <c r="AQ302" i="10"/>
  <c r="BE39" i="11"/>
  <c r="BC39" i="11"/>
  <c r="AM112" i="11"/>
  <c r="AO112" i="11"/>
  <c r="K45" i="11"/>
  <c r="G45" i="11"/>
  <c r="I45" i="11"/>
  <c r="W385" i="11"/>
  <c r="BC296" i="10"/>
  <c r="BG296" i="10"/>
  <c r="BE296" i="10"/>
  <c r="AO211" i="11"/>
  <c r="AM211" i="11"/>
  <c r="W66" i="11"/>
  <c r="W86" i="11"/>
  <c r="Y86" i="11"/>
  <c r="BC94" i="11"/>
  <c r="BE94" i="11"/>
  <c r="K119" i="11"/>
  <c r="G119" i="11"/>
  <c r="I119" i="11"/>
  <c r="BC434" i="10"/>
  <c r="BG434" i="10"/>
  <c r="BE434" i="10"/>
  <c r="BE312" i="11"/>
  <c r="BC312" i="11"/>
  <c r="Y130" i="13"/>
  <c r="W130" i="13"/>
  <c r="AO182" i="11"/>
  <c r="AM182" i="11"/>
  <c r="BE63" i="11"/>
  <c r="BC63" i="11"/>
  <c r="AM180" i="11"/>
  <c r="AO180" i="11"/>
  <c r="Y324" i="10"/>
  <c r="W324" i="10"/>
  <c r="AA324" i="10"/>
  <c r="BE182" i="11"/>
  <c r="Y30" i="11"/>
  <c r="W30" i="11"/>
  <c r="BE386" i="10"/>
  <c r="BG386" i="10"/>
  <c r="BC386" i="10"/>
  <c r="BC176" i="10"/>
  <c r="BE176" i="10"/>
  <c r="BG176" i="10"/>
  <c r="AM120" i="11"/>
  <c r="AO120" i="11"/>
  <c r="BE171" i="11"/>
  <c r="BC171" i="11"/>
  <c r="K281" i="11"/>
  <c r="I281" i="11"/>
  <c r="G281" i="11"/>
  <c r="K320" i="11"/>
  <c r="G320" i="11"/>
  <c r="I320" i="11"/>
  <c r="AM209" i="11"/>
  <c r="AO209" i="11"/>
  <c r="AM39" i="11"/>
  <c r="AO39" i="11"/>
  <c r="Y307" i="11"/>
  <c r="W307" i="11"/>
  <c r="BE371" i="11"/>
  <c r="BC371" i="11"/>
  <c r="AM263" i="11"/>
  <c r="AO263" i="11"/>
  <c r="Y21" i="11"/>
  <c r="W21" i="11"/>
  <c r="K287" i="11"/>
  <c r="I287" i="11"/>
  <c r="G287" i="11"/>
  <c r="Y142" i="11"/>
  <c r="W142" i="11"/>
  <c r="Y295" i="11"/>
  <c r="W295" i="11"/>
  <c r="K55" i="11"/>
  <c r="I55" i="11"/>
  <c r="G55" i="11"/>
  <c r="AM420" i="11"/>
  <c r="AO420" i="11"/>
  <c r="BE49" i="11"/>
  <c r="BC49" i="11"/>
  <c r="AM26" i="11"/>
  <c r="AO26" i="11"/>
  <c r="AO45" i="10"/>
  <c r="AM45" i="10"/>
  <c r="AQ45" i="10"/>
  <c r="AQ349" i="10"/>
  <c r="AM349" i="10"/>
  <c r="AO349" i="10"/>
  <c r="AO43" i="10"/>
  <c r="AQ43" i="10"/>
  <c r="AM43" i="10"/>
  <c r="W348" i="10"/>
  <c r="AA348" i="10"/>
  <c r="Y348" i="10"/>
  <c r="W40" i="10"/>
  <c r="AA40" i="10"/>
  <c r="Y40" i="10"/>
  <c r="AM14" i="11"/>
  <c r="AO14" i="11"/>
  <c r="AO338" i="11"/>
  <c r="AM338" i="11"/>
  <c r="BC384" i="11"/>
  <c r="BE384" i="11"/>
  <c r="BC436" i="11"/>
  <c r="BE436" i="11"/>
  <c r="AM343" i="10"/>
  <c r="AQ343" i="10"/>
  <c r="AO343" i="10"/>
  <c r="AO188" i="11"/>
  <c r="AM188" i="11"/>
  <c r="AM104" i="10"/>
  <c r="AO104" i="10"/>
  <c r="AQ104" i="10"/>
  <c r="W12" i="11"/>
  <c r="AM16" i="11"/>
  <c r="K309" i="11"/>
  <c r="G309" i="11"/>
  <c r="I309" i="11"/>
  <c r="AM124" i="11"/>
  <c r="AO124" i="11"/>
  <c r="AM305" i="11"/>
  <c r="AO305" i="11"/>
  <c r="BE433" i="10"/>
  <c r="BG433" i="10"/>
  <c r="BC433" i="10"/>
  <c r="K363" i="11"/>
  <c r="I363" i="11"/>
  <c r="G363" i="11"/>
  <c r="BE43" i="10"/>
  <c r="BC43" i="10"/>
  <c r="BG43" i="10"/>
  <c r="AO399" i="10"/>
  <c r="AQ399" i="10"/>
  <c r="AM399" i="10"/>
  <c r="AM208" i="13"/>
  <c r="AO208" i="13"/>
  <c r="AO174" i="13"/>
  <c r="AM174" i="13"/>
  <c r="AM46" i="13"/>
  <c r="AO46" i="13"/>
  <c r="K37" i="13"/>
  <c r="G37" i="13"/>
  <c r="I37" i="13"/>
  <c r="K357" i="11"/>
  <c r="I357" i="11"/>
  <c r="G357" i="11"/>
  <c r="BE140" i="11"/>
  <c r="BC140" i="11"/>
  <c r="Y112" i="10"/>
  <c r="AA112" i="10"/>
  <c r="W112" i="10"/>
  <c r="AM218" i="11"/>
  <c r="AO218" i="11"/>
  <c r="BG351" i="10"/>
  <c r="BE351" i="10"/>
  <c r="BC351" i="10"/>
  <c r="BE149" i="10"/>
  <c r="BG149" i="10"/>
  <c r="BC149" i="10"/>
  <c r="AQ423" i="10"/>
  <c r="AO423" i="10"/>
  <c r="AM423" i="10"/>
  <c r="Y181" i="11"/>
  <c r="W181" i="11"/>
  <c r="Y205" i="11"/>
  <c r="W205" i="11"/>
  <c r="K80" i="11"/>
  <c r="G80" i="11"/>
  <c r="I80" i="11"/>
  <c r="BC342" i="10"/>
  <c r="BG342" i="10"/>
  <c r="BE342" i="10"/>
  <c r="W214" i="11"/>
  <c r="Y214" i="11"/>
  <c r="AO136" i="11"/>
  <c r="AM136" i="11"/>
  <c r="AO221" i="11"/>
  <c r="AM221" i="11"/>
  <c r="Y128" i="11"/>
  <c r="W128" i="11"/>
  <c r="BC236" i="11"/>
  <c r="BE236" i="11"/>
  <c r="K57" i="11"/>
  <c r="G57" i="11"/>
  <c r="I57" i="11"/>
  <c r="Y396" i="11"/>
  <c r="W396" i="11"/>
  <c r="BC265" i="11"/>
  <c r="BE265" i="11"/>
  <c r="BC31" i="11"/>
  <c r="BE31" i="11"/>
  <c r="K293" i="11"/>
  <c r="G293" i="11"/>
  <c r="I293" i="11"/>
  <c r="W145" i="11"/>
  <c r="Y145" i="11"/>
  <c r="AA61" i="10"/>
  <c r="Y61" i="10"/>
  <c r="W61" i="10"/>
  <c r="Y177" i="11"/>
  <c r="W177" i="11"/>
  <c r="BE134" i="11"/>
  <c r="BC134" i="11"/>
  <c r="BG373" i="10"/>
  <c r="BE373" i="10"/>
  <c r="BC373" i="10"/>
  <c r="BE73" i="10"/>
  <c r="BG73" i="10"/>
  <c r="BC73" i="10"/>
  <c r="BG375" i="10"/>
  <c r="BE375" i="10"/>
  <c r="BC375" i="10"/>
  <c r="AO177" i="11"/>
  <c r="AM177" i="11"/>
  <c r="BC393" i="10"/>
  <c r="BG393" i="10"/>
  <c r="BE317" i="11"/>
  <c r="BC317" i="11"/>
  <c r="Y303" i="11"/>
  <c r="W303" i="11"/>
  <c r="AO37" i="11"/>
  <c r="AM37" i="11"/>
  <c r="BE108" i="11"/>
  <c r="BC108" i="11"/>
  <c r="K30" i="11"/>
  <c r="I30" i="11"/>
  <c r="G30" i="11"/>
  <c r="Y129" i="11"/>
  <c r="W129" i="11"/>
  <c r="BE271" i="11"/>
  <c r="BC271" i="11"/>
  <c r="W37" i="11"/>
  <c r="Y37" i="11"/>
  <c r="W403" i="11"/>
  <c r="Y403" i="11"/>
  <c r="BC14" i="11"/>
  <c r="BE14" i="11"/>
  <c r="BG387" i="10"/>
  <c r="BE387" i="10"/>
  <c r="BC387" i="10"/>
  <c r="W79" i="10"/>
  <c r="Y79" i="10"/>
  <c r="AA79" i="10"/>
  <c r="BC24" i="11"/>
  <c r="BE24" i="11"/>
  <c r="W49" i="11"/>
  <c r="Y49" i="11"/>
  <c r="Y198" i="11"/>
  <c r="W198" i="11"/>
  <c r="BE246" i="10"/>
  <c r="BC246" i="10"/>
  <c r="BG246" i="10"/>
  <c r="BG25" i="10"/>
  <c r="BC25" i="10"/>
  <c r="BE25" i="10"/>
  <c r="Y113" i="11"/>
  <c r="W113" i="11"/>
  <c r="AO93" i="11"/>
  <c r="AM93" i="11"/>
  <c r="K232" i="11"/>
  <c r="G232" i="11"/>
  <c r="I232" i="11"/>
  <c r="BC336" i="11"/>
  <c r="BE336" i="11"/>
  <c r="BG323" i="10"/>
  <c r="BC323" i="10"/>
  <c r="BE323" i="10"/>
  <c r="K373" i="11"/>
  <c r="G373" i="11"/>
  <c r="I373" i="11"/>
  <c r="AM231" i="11"/>
  <c r="AO231" i="11"/>
  <c r="K271" i="11"/>
  <c r="G271" i="11"/>
  <c r="I271" i="11"/>
  <c r="W190" i="11"/>
  <c r="Y190" i="11"/>
  <c r="BC269" i="11"/>
  <c r="BE269" i="11"/>
  <c r="AO135" i="11"/>
  <c r="AM135" i="11"/>
  <c r="BE53" i="11"/>
  <c r="BC53" i="11"/>
  <c r="K356" i="11"/>
  <c r="I356" i="11"/>
  <c r="G356" i="11"/>
  <c r="AO214" i="11"/>
  <c r="AM214" i="11"/>
  <c r="W401" i="13"/>
  <c r="Y401" i="13"/>
  <c r="K172" i="11"/>
  <c r="G172" i="11"/>
  <c r="I172" i="11"/>
  <c r="AM435" i="13"/>
  <c r="AO435" i="13"/>
  <c r="W67" i="13"/>
  <c r="Y67" i="13"/>
  <c r="AO376" i="13"/>
  <c r="AM376" i="13"/>
  <c r="W226" i="13"/>
  <c r="Y226" i="13"/>
  <c r="BC401" i="11"/>
  <c r="BE401" i="11"/>
  <c r="K114" i="11"/>
  <c r="I114" i="11"/>
  <c r="G114" i="11"/>
  <c r="Y71" i="11"/>
  <c r="W71" i="11"/>
  <c r="K180" i="13"/>
  <c r="G180" i="13"/>
  <c r="I180" i="13"/>
  <c r="K54" i="13"/>
  <c r="G54" i="13"/>
  <c r="I54" i="13"/>
  <c r="AO83" i="11"/>
  <c r="AM83" i="11"/>
  <c r="AO68" i="13"/>
  <c r="AM68" i="13"/>
  <c r="W170" i="11"/>
  <c r="Y170" i="11"/>
  <c r="AM361" i="11"/>
  <c r="AO361" i="11"/>
  <c r="K293" i="13"/>
  <c r="I293" i="13"/>
  <c r="G293" i="13"/>
  <c r="AO141" i="13"/>
  <c r="AM141" i="13"/>
  <c r="K429" i="13"/>
  <c r="G429" i="13"/>
  <c r="I429" i="13"/>
  <c r="AO184" i="13"/>
  <c r="AM184" i="13"/>
  <c r="Y141" i="13"/>
  <c r="W141" i="13"/>
  <c r="K442" i="11"/>
  <c r="I442" i="11"/>
  <c r="G442" i="11"/>
  <c r="Y440" i="13"/>
  <c r="W440" i="13"/>
  <c r="AM323" i="13"/>
  <c r="AO323" i="13"/>
  <c r="BC380" i="11"/>
  <c r="BE380" i="11"/>
  <c r="AO249" i="13"/>
  <c r="AM249" i="13"/>
  <c r="W277" i="11"/>
  <c r="Y277" i="11"/>
  <c r="AM440" i="11"/>
  <c r="AO440" i="11"/>
  <c r="AO236" i="13"/>
  <c r="AM236" i="13"/>
  <c r="AO391" i="13"/>
  <c r="AM391" i="13"/>
  <c r="AO260" i="11"/>
  <c r="AM260" i="11"/>
  <c r="Y404" i="11"/>
  <c r="W404" i="11"/>
  <c r="AM103" i="13"/>
  <c r="AO103" i="13"/>
  <c r="BE349" i="11"/>
  <c r="BC349" i="11"/>
  <c r="K87" i="13"/>
  <c r="G87" i="13"/>
  <c r="I87" i="13"/>
  <c r="K311" i="11"/>
  <c r="G311" i="11"/>
  <c r="I311" i="11"/>
  <c r="K432" i="11"/>
  <c r="I432" i="11"/>
  <c r="G432" i="11"/>
  <c r="W367" i="11"/>
  <c r="Y367" i="11"/>
  <c r="K324" i="11"/>
  <c r="I324" i="11"/>
  <c r="G324" i="11"/>
  <c r="BC60" i="10"/>
  <c r="BG60" i="10"/>
  <c r="BE60" i="10"/>
  <c r="Y176" i="13"/>
  <c r="W176" i="13"/>
  <c r="AM237" i="12"/>
  <c r="AQ237" i="12"/>
  <c r="AO237" i="12"/>
  <c r="K75" i="13"/>
  <c r="I75" i="13"/>
  <c r="G75" i="13"/>
  <c r="BC345" i="11"/>
  <c r="K354" i="13"/>
  <c r="I354" i="13"/>
  <c r="G354" i="13"/>
  <c r="AO382" i="11"/>
  <c r="AM382" i="11"/>
  <c r="BE350" i="11"/>
  <c r="BC350" i="11"/>
  <c r="AO137" i="13"/>
  <c r="AM137" i="13"/>
  <c r="K141" i="13"/>
  <c r="G141" i="13"/>
  <c r="I141" i="13"/>
  <c r="Y352" i="11"/>
  <c r="W352" i="11"/>
  <c r="AO129" i="11"/>
  <c r="AM129" i="11"/>
  <c r="AM10" i="13"/>
  <c r="K213" i="11"/>
  <c r="G213" i="11"/>
  <c r="I213" i="11"/>
  <c r="K333" i="13"/>
  <c r="I333" i="13"/>
  <c r="G333" i="13"/>
  <c r="Y92" i="13"/>
  <c r="W92" i="13"/>
  <c r="AO280" i="11"/>
  <c r="AM280" i="11"/>
  <c r="I229" i="13"/>
  <c r="G229" i="13"/>
  <c r="K229" i="13"/>
  <c r="Y287" i="11"/>
  <c r="W287" i="11"/>
  <c r="Y161" i="13"/>
  <c r="W161" i="13"/>
  <c r="I65" i="12"/>
  <c r="G65" i="12"/>
  <c r="K65" i="12"/>
  <c r="K226" i="13"/>
  <c r="G226" i="13"/>
  <c r="I226" i="13"/>
  <c r="AM60" i="13"/>
  <c r="AO60" i="13"/>
  <c r="AO371" i="11"/>
  <c r="AM371" i="11"/>
  <c r="Y269" i="11"/>
  <c r="W269" i="11"/>
  <c r="K160" i="13"/>
  <c r="G160" i="13"/>
  <c r="I160" i="13"/>
  <c r="BE27" i="11"/>
  <c r="BC27" i="11"/>
  <c r="Y397" i="11"/>
  <c r="W397" i="11"/>
  <c r="K430" i="11"/>
  <c r="G430" i="11"/>
  <c r="I430" i="11"/>
  <c r="W339" i="11"/>
  <c r="G339" i="11"/>
  <c r="I339" i="11"/>
  <c r="K339" i="11"/>
  <c r="AM368" i="11"/>
  <c r="AO368" i="11"/>
  <c r="AO20" i="11"/>
  <c r="AM20" i="11"/>
  <c r="W369" i="13"/>
  <c r="Y369" i="13"/>
  <c r="BG154" i="10"/>
  <c r="BE154" i="10"/>
  <c r="BC154" i="10"/>
  <c r="BE432" i="11"/>
  <c r="BC432" i="11"/>
  <c r="Y76" i="13"/>
  <c r="W76" i="13"/>
  <c r="K277" i="13"/>
  <c r="G277" i="13"/>
  <c r="I277" i="13"/>
  <c r="I38" i="12"/>
  <c r="G38" i="12"/>
  <c r="Y227" i="13"/>
  <c r="W227" i="13"/>
  <c r="AO285" i="13"/>
  <c r="AM285" i="13"/>
  <c r="BC244" i="12"/>
  <c r="BE244" i="12"/>
  <c r="BG244" i="12"/>
  <c r="Y63" i="13"/>
  <c r="W63" i="13"/>
  <c r="K212" i="13"/>
  <c r="I212" i="13"/>
  <c r="G212" i="13"/>
  <c r="K235" i="13"/>
  <c r="I235" i="13"/>
  <c r="G235" i="13"/>
  <c r="W39" i="11"/>
  <c r="Y39" i="11"/>
  <c r="BE285" i="11"/>
  <c r="BC285" i="11"/>
  <c r="K276" i="13"/>
  <c r="I276" i="13"/>
  <c r="G276" i="13"/>
  <c r="AO337" i="11"/>
  <c r="AM337" i="11"/>
  <c r="W310" i="11"/>
  <c r="Y310" i="11"/>
  <c r="K360" i="13"/>
  <c r="G360" i="13"/>
  <c r="I360" i="13"/>
  <c r="Y272" i="13"/>
  <c r="W272" i="13"/>
  <c r="AO422" i="11"/>
  <c r="AM422" i="11"/>
  <c r="Y47" i="13"/>
  <c r="AM419" i="13"/>
  <c r="AO419" i="13"/>
  <c r="I362" i="11"/>
  <c r="K362" i="11"/>
  <c r="G362" i="11"/>
  <c r="K350" i="11"/>
  <c r="I350" i="11"/>
  <c r="G350" i="11"/>
  <c r="Y173" i="13"/>
  <c r="W173" i="13"/>
  <c r="Y74" i="13"/>
  <c r="W74" i="13"/>
  <c r="W49" i="13"/>
  <c r="Y49" i="13"/>
  <c r="Y268" i="13"/>
  <c r="W268" i="13"/>
  <c r="BC267" i="11"/>
  <c r="BE267" i="11"/>
  <c r="AO305" i="13"/>
  <c r="AM305" i="13"/>
  <c r="Y393" i="13"/>
  <c r="W393" i="13"/>
  <c r="Y150" i="13"/>
  <c r="W150" i="13"/>
  <c r="W162" i="11"/>
  <c r="Y162" i="11"/>
  <c r="BE291" i="11"/>
  <c r="BC291" i="11"/>
  <c r="K79" i="13"/>
  <c r="I79" i="13"/>
  <c r="G79" i="13"/>
  <c r="BE259" i="11"/>
  <c r="BC259" i="11"/>
  <c r="K100" i="13"/>
  <c r="I100" i="13"/>
  <c r="G100" i="13"/>
  <c r="K210" i="11"/>
  <c r="G210" i="11"/>
  <c r="I210" i="11"/>
  <c r="BC26" i="11"/>
  <c r="BE26" i="11"/>
  <c r="Y273" i="11"/>
  <c r="W273" i="11"/>
  <c r="AM203" i="13"/>
  <c r="AO203" i="13"/>
  <c r="AO29" i="11"/>
  <c r="AM29" i="11"/>
  <c r="AM340" i="11"/>
  <c r="AO340" i="11"/>
  <c r="K182" i="13"/>
  <c r="G182" i="13"/>
  <c r="I182" i="13"/>
  <c r="AM309" i="13"/>
  <c r="AO309" i="13"/>
  <c r="AM268" i="13"/>
  <c r="AO268" i="13"/>
  <c r="AM96" i="13"/>
  <c r="AO96" i="13"/>
  <c r="K396" i="11"/>
  <c r="G396" i="11"/>
  <c r="I396" i="11"/>
  <c r="AO260" i="13"/>
  <c r="AM260" i="13"/>
  <c r="Y364" i="11"/>
  <c r="W364" i="11"/>
  <c r="W37" i="13"/>
  <c r="K36" i="13"/>
  <c r="G36" i="13"/>
  <c r="I36" i="13"/>
  <c r="BE284" i="10"/>
  <c r="BC284" i="10"/>
  <c r="BG284" i="10"/>
  <c r="K134" i="11"/>
  <c r="G134" i="11"/>
  <c r="I134" i="11"/>
  <c r="W70" i="13"/>
  <c r="Y70" i="13"/>
  <c r="AO189" i="13"/>
  <c r="BC442" i="11"/>
  <c r="BE442" i="11"/>
  <c r="AM63" i="13"/>
  <c r="AO63" i="13"/>
  <c r="BC394" i="11"/>
  <c r="BE394" i="11"/>
  <c r="AM82" i="13"/>
  <c r="AO82" i="13"/>
  <c r="AM387" i="11"/>
  <c r="AO387" i="11"/>
  <c r="Y402" i="11"/>
  <c r="W402" i="11"/>
  <c r="BE314" i="10"/>
  <c r="BG314" i="10"/>
  <c r="BC314" i="10"/>
  <c r="K96" i="11"/>
  <c r="I96" i="11"/>
  <c r="G96" i="11"/>
  <c r="Y65" i="13"/>
  <c r="W65" i="13"/>
  <c r="AO225" i="13"/>
  <c r="AM225" i="13"/>
  <c r="W348" i="13"/>
  <c r="Y348" i="13"/>
  <c r="AO362" i="11"/>
  <c r="AM362" i="11"/>
  <c r="AO39" i="13"/>
  <c r="AM39" i="13"/>
  <c r="K203" i="13"/>
  <c r="I203" i="13"/>
  <c r="G203" i="13"/>
  <c r="W223" i="13"/>
  <c r="AO38" i="13"/>
  <c r="AM38" i="13"/>
  <c r="AO26" i="13"/>
  <c r="AM26" i="13"/>
  <c r="Y119" i="13"/>
  <c r="W119" i="13"/>
  <c r="AM131" i="13"/>
  <c r="BE248" i="10"/>
  <c r="BG248" i="10"/>
  <c r="BC248" i="10"/>
  <c r="AO233" i="11"/>
  <c r="AM233" i="11"/>
  <c r="AM130" i="13"/>
  <c r="AO130" i="13"/>
  <c r="Y435" i="13"/>
  <c r="W435" i="13"/>
  <c r="AO427" i="11"/>
  <c r="AM427" i="11"/>
  <c r="Y395" i="11"/>
  <c r="W395" i="11"/>
  <c r="Y98" i="11"/>
  <c r="W98" i="11"/>
  <c r="Y176" i="11"/>
  <c r="W176" i="11"/>
  <c r="K262" i="13"/>
  <c r="I262" i="13"/>
  <c r="G262" i="13"/>
  <c r="K227" i="13"/>
  <c r="G227" i="13"/>
  <c r="I227" i="13"/>
  <c r="K55" i="13"/>
  <c r="I55" i="13"/>
  <c r="G55" i="13"/>
  <c r="K17" i="13"/>
  <c r="G17" i="13"/>
  <c r="I17" i="13"/>
  <c r="K394" i="11"/>
  <c r="I394" i="11"/>
  <c r="G394" i="11"/>
  <c r="AO175" i="13"/>
  <c r="AM175" i="13"/>
  <c r="AM284" i="13"/>
  <c r="AO284" i="13"/>
  <c r="AO384" i="13"/>
  <c r="AM384" i="13"/>
  <c r="Y115" i="12"/>
  <c r="AA115" i="12"/>
  <c r="W115" i="12"/>
  <c r="W389" i="13"/>
  <c r="Y389" i="13"/>
  <c r="K336" i="13"/>
  <c r="I336" i="13"/>
  <c r="G336" i="13"/>
  <c r="K331" i="13"/>
  <c r="G331" i="13"/>
  <c r="I331" i="13"/>
  <c r="AA54" i="12"/>
  <c r="Y54" i="12"/>
  <c r="AA135" i="12"/>
  <c r="W135" i="12"/>
  <c r="Y135" i="12"/>
  <c r="AA201" i="12"/>
  <c r="W201" i="12"/>
  <c r="Y201" i="12"/>
  <c r="Y356" i="13"/>
  <c r="W356" i="13"/>
  <c r="K41" i="12"/>
  <c r="G41" i="12"/>
  <c r="I41" i="12"/>
  <c r="AQ141" i="12"/>
  <c r="AM209" i="12"/>
  <c r="AO209" i="12"/>
  <c r="AQ209" i="12"/>
  <c r="BG238" i="12"/>
  <c r="BC238" i="12"/>
  <c r="BE238" i="12"/>
  <c r="I132" i="12"/>
  <c r="K132" i="12"/>
  <c r="G132" i="12"/>
  <c r="AM31" i="12"/>
  <c r="AQ31" i="12"/>
  <c r="AO31" i="12"/>
  <c r="Y345" i="13"/>
  <c r="W345" i="13"/>
  <c r="K47" i="12"/>
  <c r="I47" i="12"/>
  <c r="G47" i="12"/>
  <c r="AA161" i="12"/>
  <c r="W161" i="12"/>
  <c r="Y161" i="12"/>
  <c r="AQ153" i="12"/>
  <c r="AM153" i="12"/>
  <c r="AO153" i="12"/>
  <c r="K242" i="13"/>
  <c r="G242" i="13"/>
  <c r="I242" i="13"/>
  <c r="AM83" i="12"/>
  <c r="AQ83" i="12"/>
  <c r="AO83" i="12"/>
  <c r="I107" i="12"/>
  <c r="K107" i="12"/>
  <c r="G107" i="12"/>
  <c r="AM373" i="13"/>
  <c r="AO373" i="13"/>
  <c r="I30" i="12"/>
  <c r="K30" i="12"/>
  <c r="G30" i="12"/>
  <c r="I62" i="12"/>
  <c r="G62" i="12"/>
  <c r="K62" i="12"/>
  <c r="K339" i="13"/>
  <c r="G339" i="13"/>
  <c r="I339" i="13"/>
  <c r="K243" i="12"/>
  <c r="I243" i="12"/>
  <c r="G243" i="12"/>
  <c r="AQ174" i="12"/>
  <c r="AM174" i="12"/>
  <c r="AO174" i="12"/>
  <c r="K198" i="13"/>
  <c r="G198" i="13"/>
  <c r="I198" i="13"/>
  <c r="AM204" i="13"/>
  <c r="AO204" i="13"/>
  <c r="W400" i="13"/>
  <c r="Y400" i="13"/>
  <c r="AM183" i="13"/>
  <c r="AO183" i="13"/>
  <c r="BG368" i="12"/>
  <c r="BE368" i="12"/>
  <c r="BC368" i="12"/>
  <c r="Y285" i="12"/>
  <c r="AA285" i="12"/>
  <c r="W285" i="12"/>
  <c r="Y149" i="12"/>
  <c r="W149" i="12"/>
  <c r="AA149" i="12"/>
  <c r="BG181" i="12"/>
  <c r="BC181" i="12"/>
  <c r="BE181" i="12"/>
  <c r="K360" i="12"/>
  <c r="I360" i="12"/>
  <c r="G360" i="12"/>
  <c r="W263" i="13"/>
  <c r="Y263" i="13"/>
  <c r="K150" i="12"/>
  <c r="I150" i="12"/>
  <c r="G150" i="12"/>
  <c r="AO91" i="12"/>
  <c r="AQ91" i="12"/>
  <c r="AM91" i="12"/>
  <c r="AM321" i="12"/>
  <c r="AQ321" i="12"/>
  <c r="AO321" i="12"/>
  <c r="Y367" i="13"/>
  <c r="W367" i="13"/>
  <c r="AA208" i="12"/>
  <c r="W208" i="12"/>
  <c r="AA199" i="12"/>
  <c r="W199" i="12"/>
  <c r="Y199" i="12"/>
  <c r="BU377" i="12"/>
  <c r="BW377" i="12"/>
  <c r="BS377" i="12"/>
  <c r="AA325" i="12"/>
  <c r="W325" i="12"/>
  <c r="Y325" i="12"/>
  <c r="BU136" i="12"/>
  <c r="BS136" i="12"/>
  <c r="BW136" i="12"/>
  <c r="K189" i="13"/>
  <c r="I189" i="13"/>
  <c r="G189" i="13"/>
  <c r="K169" i="13"/>
  <c r="I169" i="13"/>
  <c r="G169" i="13"/>
  <c r="BG216" i="12"/>
  <c r="BE216" i="12"/>
  <c r="BC216" i="12"/>
  <c r="I21" i="12"/>
  <c r="K21" i="12"/>
  <c r="G21" i="12"/>
  <c r="AM318" i="13"/>
  <c r="AO318" i="13"/>
  <c r="BG158" i="12"/>
  <c r="BC158" i="12"/>
  <c r="BE158" i="12"/>
  <c r="K101" i="13"/>
  <c r="I101" i="13"/>
  <c r="G101" i="13"/>
  <c r="W11" i="13"/>
  <c r="AO74" i="13"/>
  <c r="K436" i="13"/>
  <c r="G436" i="13"/>
  <c r="I436" i="13"/>
  <c r="AA308" i="12"/>
  <c r="Y308" i="12"/>
  <c r="BG316" i="12"/>
  <c r="BC316" i="12"/>
  <c r="BE316" i="12"/>
  <c r="AA245" i="12"/>
  <c r="Y245" i="12"/>
  <c r="W245" i="12"/>
  <c r="BG242" i="12"/>
  <c r="BE242" i="12"/>
  <c r="BC242" i="12"/>
  <c r="BG265" i="12"/>
  <c r="BC265" i="12"/>
  <c r="BE265" i="12"/>
  <c r="AA354" i="12"/>
  <c r="Y354" i="12"/>
  <c r="W354" i="12"/>
  <c r="AM322" i="13"/>
  <c r="AO322" i="13"/>
  <c r="BG186" i="12"/>
  <c r="BC186" i="12"/>
  <c r="BE186" i="12"/>
  <c r="AO279" i="12"/>
  <c r="AQ279" i="12"/>
  <c r="AM279" i="12"/>
  <c r="K364" i="13"/>
  <c r="G364" i="13"/>
  <c r="I364" i="13"/>
  <c r="BG41" i="12"/>
  <c r="BC41" i="12"/>
  <c r="BE41" i="12"/>
  <c r="G39" i="13"/>
  <c r="I39" i="13"/>
  <c r="K39" i="13"/>
  <c r="AO298" i="13"/>
  <c r="AM298" i="13"/>
  <c r="AM19" i="12"/>
  <c r="AO19" i="12"/>
  <c r="AQ19" i="12"/>
  <c r="AM28" i="12"/>
  <c r="AO28" i="12"/>
  <c r="AQ28" i="12"/>
  <c r="AO100" i="12"/>
  <c r="AM100" i="12"/>
  <c r="AQ100" i="12"/>
  <c r="AO135" i="12"/>
  <c r="AM135" i="12"/>
  <c r="AA137" i="12"/>
  <c r="Y137" i="12"/>
  <c r="W137" i="12"/>
  <c r="BG266" i="12"/>
  <c r="BE266" i="12"/>
  <c r="BC266" i="12"/>
  <c r="BG20" i="12"/>
  <c r="BE20" i="12"/>
  <c r="BC20" i="12"/>
  <c r="Y46" i="13"/>
  <c r="W46" i="13"/>
  <c r="Y431" i="13"/>
  <c r="W431" i="13"/>
  <c r="W97" i="13"/>
  <c r="Y97" i="13"/>
  <c r="G262" i="12"/>
  <c r="I262" i="12"/>
  <c r="K262" i="12"/>
  <c r="W223" i="12"/>
  <c r="Y223" i="12"/>
  <c r="AA124" i="12"/>
  <c r="Y124" i="12"/>
  <c r="W124" i="12"/>
  <c r="BG302" i="12"/>
  <c r="BC302" i="12"/>
  <c r="BE302" i="12"/>
  <c r="AQ270" i="12"/>
  <c r="AM270" i="12"/>
  <c r="AO270" i="12"/>
  <c r="G28" i="12"/>
  <c r="I28" i="12"/>
  <c r="K28" i="12"/>
  <c r="AO184" i="12"/>
  <c r="AM184" i="12"/>
  <c r="AQ184" i="12"/>
  <c r="K251" i="13"/>
  <c r="I251" i="13"/>
  <c r="G251" i="13"/>
  <c r="BG100" i="12"/>
  <c r="BC100" i="12"/>
  <c r="BE100" i="12"/>
  <c r="W352" i="13"/>
  <c r="Y352" i="13"/>
  <c r="Y353" i="13"/>
  <c r="W353" i="13"/>
  <c r="K223" i="13"/>
  <c r="I223" i="13"/>
  <c r="G223" i="13"/>
  <c r="Y189" i="13"/>
  <c r="W189" i="13"/>
  <c r="K308" i="13"/>
  <c r="G308" i="13"/>
  <c r="I308" i="13"/>
  <c r="AA361" i="12"/>
  <c r="Y361" i="12"/>
  <c r="W361" i="12"/>
  <c r="BG349" i="12"/>
  <c r="BE349" i="12"/>
  <c r="BC349" i="12"/>
  <c r="BG276" i="12"/>
  <c r="BC276" i="12"/>
  <c r="BE276" i="12"/>
  <c r="G316" i="12"/>
  <c r="K316" i="12"/>
  <c r="I316" i="12"/>
  <c r="K352" i="12"/>
  <c r="G352" i="12"/>
  <c r="I352" i="12"/>
  <c r="AM198" i="13"/>
  <c r="AO198" i="13"/>
  <c r="AQ173" i="12"/>
  <c r="AM173" i="12"/>
  <c r="AO173" i="12"/>
  <c r="K202" i="12"/>
  <c r="I202" i="12"/>
  <c r="G202" i="12"/>
  <c r="AA45" i="12"/>
  <c r="W45" i="12"/>
  <c r="Y45" i="12"/>
  <c r="AO142" i="13"/>
  <c r="AM142" i="13"/>
  <c r="W408" i="13"/>
  <c r="Y408" i="13"/>
  <c r="K74" i="12"/>
  <c r="I74" i="12"/>
  <c r="G74" i="12"/>
  <c r="W442" i="13"/>
  <c r="Y442" i="13"/>
  <c r="K299" i="13"/>
  <c r="G299" i="13"/>
  <c r="I299" i="13"/>
  <c r="K388" i="13"/>
  <c r="G388" i="13"/>
  <c r="I388" i="13"/>
  <c r="BG63" i="12"/>
  <c r="BC63" i="12"/>
  <c r="BE63" i="12"/>
  <c r="AA62" i="12"/>
  <c r="Y62" i="12"/>
  <c r="W62" i="12"/>
  <c r="W38" i="12"/>
  <c r="AA38" i="12"/>
  <c r="Y38" i="12"/>
  <c r="BG132" i="12"/>
  <c r="BE132" i="12"/>
  <c r="BC132" i="12"/>
  <c r="AO247" i="13"/>
  <c r="AM247" i="13"/>
  <c r="AM85" i="12"/>
  <c r="AQ85" i="12"/>
  <c r="AO85" i="12"/>
  <c r="AA225" i="12"/>
  <c r="W225" i="12"/>
  <c r="Y225" i="12"/>
  <c r="W265" i="12"/>
  <c r="Y265" i="12"/>
  <c r="AA265" i="12"/>
  <c r="BG95" i="12"/>
  <c r="BC95" i="12"/>
  <c r="BE95" i="12"/>
  <c r="AA363" i="12"/>
  <c r="Y363" i="12"/>
  <c r="W363" i="12"/>
  <c r="AO129" i="12"/>
  <c r="AM129" i="12"/>
  <c r="AQ129" i="12"/>
  <c r="BG15" i="12"/>
  <c r="BC15" i="12"/>
  <c r="AM303" i="12"/>
  <c r="AQ303" i="12"/>
  <c r="AO303" i="12"/>
  <c r="BG348" i="12"/>
  <c r="BE348" i="12"/>
  <c r="BC348" i="12"/>
  <c r="W374" i="12"/>
  <c r="AQ190" i="12"/>
  <c r="AO190" i="12"/>
  <c r="AM190" i="12"/>
  <c r="AM201" i="13"/>
  <c r="AO201" i="13"/>
  <c r="K144" i="13"/>
  <c r="I144" i="13"/>
  <c r="G144" i="13"/>
  <c r="Y60" i="12"/>
  <c r="AA60" i="12"/>
  <c r="W60" i="12"/>
  <c r="I82" i="12"/>
  <c r="G82" i="12"/>
  <c r="K82" i="12"/>
  <c r="BG92" i="12"/>
  <c r="BE92" i="12"/>
  <c r="BC92" i="12"/>
  <c r="Y334" i="13"/>
  <c r="W334" i="13"/>
  <c r="Y108" i="12"/>
  <c r="W108" i="12"/>
  <c r="AA108" i="12"/>
  <c r="K162" i="12"/>
  <c r="I162" i="12"/>
  <c r="G162" i="12"/>
  <c r="K233" i="12"/>
  <c r="I233" i="12"/>
  <c r="G233" i="12"/>
  <c r="Y51" i="12"/>
  <c r="AA51" i="12"/>
  <c r="W51" i="12"/>
  <c r="AO275" i="12"/>
  <c r="AQ275" i="12"/>
  <c r="AM275" i="12"/>
  <c r="AM347" i="12"/>
  <c r="AQ347" i="12"/>
  <c r="AO347" i="12"/>
  <c r="W272" i="12"/>
  <c r="Y272" i="12"/>
  <c r="AA272" i="12"/>
  <c r="BG357" i="12"/>
  <c r="BC357" i="12"/>
  <c r="BE357" i="12"/>
  <c r="AO324" i="13"/>
  <c r="AM324" i="13"/>
  <c r="AA78" i="12"/>
  <c r="W78" i="12"/>
  <c r="Y78" i="12"/>
  <c r="AM178" i="13"/>
  <c r="AO178" i="13"/>
  <c r="BG163" i="12"/>
  <c r="BC163" i="12"/>
  <c r="BE163" i="12"/>
  <c r="Y381" i="13"/>
  <c r="W381" i="13"/>
  <c r="AQ66" i="12"/>
  <c r="AO66" i="12"/>
  <c r="AM66" i="12"/>
  <c r="BG13" i="12"/>
  <c r="BC13" i="12"/>
  <c r="BG62" i="12"/>
  <c r="BE62" i="12"/>
  <c r="BC62" i="12"/>
  <c r="BG67" i="12"/>
  <c r="BE67" i="12"/>
  <c r="BC67" i="12"/>
  <c r="K281" i="13"/>
  <c r="I281" i="13"/>
  <c r="G281" i="13"/>
  <c r="Y286" i="12"/>
  <c r="W286" i="12"/>
  <c r="AA286" i="12"/>
  <c r="K306" i="12"/>
  <c r="G306" i="12"/>
  <c r="I306" i="12"/>
  <c r="BG315" i="12"/>
  <c r="BE315" i="12"/>
  <c r="BC315" i="12"/>
  <c r="AO186" i="12"/>
  <c r="AM186" i="12"/>
  <c r="AQ186" i="12"/>
  <c r="AA328" i="12"/>
  <c r="W328" i="12"/>
  <c r="Y328" i="12"/>
  <c r="K288" i="13"/>
  <c r="I288" i="13"/>
  <c r="G288" i="13"/>
  <c r="BG156" i="12"/>
  <c r="BC156" i="12"/>
  <c r="BE156" i="12"/>
  <c r="Y218" i="12"/>
  <c r="W218" i="12"/>
  <c r="AA218" i="12"/>
  <c r="BG245" i="12"/>
  <c r="BC245" i="12"/>
  <c r="BE245" i="12"/>
  <c r="Y29" i="13"/>
  <c r="BG46" i="12"/>
  <c r="BC46" i="12"/>
  <c r="BE46" i="12"/>
  <c r="Y353" i="12"/>
  <c r="AA353" i="12"/>
  <c r="W353" i="12"/>
  <c r="BG438" i="12"/>
  <c r="BC438" i="12"/>
  <c r="BE438" i="12"/>
  <c r="BW174" i="12"/>
  <c r="BU174" i="12"/>
  <c r="BS174" i="12"/>
  <c r="I85" i="12"/>
  <c r="K85" i="12"/>
  <c r="G85" i="12"/>
  <c r="BG304" i="12"/>
  <c r="BE304" i="12"/>
  <c r="BC304" i="12"/>
  <c r="Y243" i="12"/>
  <c r="W243" i="12"/>
  <c r="AA243" i="12"/>
  <c r="I357" i="12"/>
  <c r="G357" i="12"/>
  <c r="K357" i="12"/>
  <c r="AO316" i="12"/>
  <c r="AQ316" i="12"/>
  <c r="AM316" i="12"/>
  <c r="AM319" i="12"/>
  <c r="AO319" i="12"/>
  <c r="AQ319" i="12"/>
  <c r="BU365" i="12"/>
  <c r="BW365" i="12"/>
  <c r="BU197" i="12"/>
  <c r="BW197" i="12"/>
  <c r="BS197" i="12"/>
  <c r="K128" i="12"/>
  <c r="G128" i="12"/>
  <c r="BW117" i="12"/>
  <c r="BS117" i="12"/>
  <c r="BU117" i="12"/>
  <c r="AQ431" i="12"/>
  <c r="AO431" i="12"/>
  <c r="AM431" i="12"/>
  <c r="I393" i="12"/>
  <c r="K393" i="12"/>
  <c r="G393" i="12"/>
  <c r="AM368" i="13"/>
  <c r="AO368" i="13"/>
  <c r="AQ117" i="12"/>
  <c r="AM117" i="12"/>
  <c r="AO117" i="12"/>
  <c r="BU101" i="12"/>
  <c r="BS101" i="12"/>
  <c r="AO350" i="12"/>
  <c r="AM350" i="12"/>
  <c r="AQ350" i="12"/>
  <c r="BW371" i="12"/>
  <c r="BU371" i="12"/>
  <c r="BS371" i="12"/>
  <c r="BS370" i="12"/>
  <c r="BW370" i="12"/>
  <c r="BU370" i="12"/>
  <c r="G397" i="12"/>
  <c r="K397" i="12"/>
  <c r="I397" i="12"/>
  <c r="AO296" i="12"/>
  <c r="AQ296" i="12"/>
  <c r="AM296" i="12"/>
  <c r="BG170" i="12"/>
  <c r="BE170" i="12"/>
  <c r="BC170" i="12"/>
  <c r="I342" i="12"/>
  <c r="G342" i="12"/>
  <c r="BG37" i="12"/>
  <c r="BE37" i="12"/>
  <c r="BC37" i="12"/>
  <c r="AM205" i="12"/>
  <c r="AQ205" i="12"/>
  <c r="AO205" i="12"/>
  <c r="BW320" i="12"/>
  <c r="BS320" i="12"/>
  <c r="BU320" i="12"/>
  <c r="BU202" i="12"/>
  <c r="BS202" i="12"/>
  <c r="BW202" i="12"/>
  <c r="BU228" i="12"/>
  <c r="BS228" i="12"/>
  <c r="BW228" i="12"/>
  <c r="AO211" i="12"/>
  <c r="AQ211" i="12"/>
  <c r="AM211" i="12"/>
  <c r="BU346" i="12"/>
  <c r="BS346" i="12"/>
  <c r="BW346" i="12"/>
  <c r="I370" i="12"/>
  <c r="K370" i="12"/>
  <c r="G370" i="12"/>
  <c r="BG388" i="12"/>
  <c r="BC388" i="12"/>
  <c r="BE388" i="12"/>
  <c r="AQ324" i="12"/>
  <c r="AO324" i="12"/>
  <c r="AM324" i="12"/>
  <c r="AM101" i="13"/>
  <c r="AO101" i="13"/>
  <c r="I322" i="12"/>
  <c r="G322" i="12"/>
  <c r="K322" i="12"/>
  <c r="I387" i="12"/>
  <c r="G387" i="12"/>
  <c r="K387" i="12"/>
  <c r="BU296" i="12"/>
  <c r="BS296" i="12"/>
  <c r="BW296" i="12"/>
  <c r="AM353" i="12"/>
  <c r="AQ353" i="12"/>
  <c r="AO353" i="12"/>
  <c r="AQ52" i="12"/>
  <c r="AM52" i="12"/>
  <c r="AO52" i="12"/>
  <c r="Y206" i="12"/>
  <c r="W206" i="12"/>
  <c r="AA206" i="12"/>
  <c r="BW435" i="12"/>
  <c r="BS435" i="12"/>
  <c r="BU435" i="12"/>
  <c r="BW78" i="12"/>
  <c r="BS78" i="12"/>
  <c r="BU78" i="12"/>
  <c r="K125" i="12"/>
  <c r="I125" i="12"/>
  <c r="G125" i="12"/>
  <c r="G301" i="12"/>
  <c r="I301" i="12"/>
  <c r="K301" i="12"/>
  <c r="BE77" i="12"/>
  <c r="BC77" i="12"/>
  <c r="BU216" i="12"/>
  <c r="BS216" i="12"/>
  <c r="BW216" i="12"/>
  <c r="BG399" i="12"/>
  <c r="BC399" i="12"/>
  <c r="BE399" i="12"/>
  <c r="AQ406" i="12"/>
  <c r="AO406" i="12"/>
  <c r="AM406" i="12"/>
  <c r="AA438" i="12"/>
  <c r="Y438" i="12"/>
  <c r="W438" i="12"/>
  <c r="AO335" i="12"/>
  <c r="AM335" i="12"/>
  <c r="AQ335" i="12"/>
  <c r="G279" i="12"/>
  <c r="I279" i="12"/>
  <c r="Y361" i="13"/>
  <c r="BG47" i="12"/>
  <c r="BC47" i="12"/>
  <c r="BE47" i="12"/>
  <c r="K306" i="13"/>
  <c r="I306" i="13"/>
  <c r="G306" i="13"/>
  <c r="BW62" i="12"/>
  <c r="BU62" i="12"/>
  <c r="BS62" i="12"/>
  <c r="BG305" i="12"/>
  <c r="BC305" i="12"/>
  <c r="BE305" i="12"/>
  <c r="BU291" i="12"/>
  <c r="BS291" i="12"/>
  <c r="BW291" i="12"/>
  <c r="BU431" i="12"/>
  <c r="BS431" i="12"/>
  <c r="BW431" i="12"/>
  <c r="AM176" i="12"/>
  <c r="AQ176" i="12"/>
  <c r="AO176" i="12"/>
  <c r="BG251" i="12"/>
  <c r="BC251" i="12"/>
  <c r="BE251" i="12"/>
  <c r="W184" i="12"/>
  <c r="AA184" i="12"/>
  <c r="Y184" i="12"/>
  <c r="BW287" i="12"/>
  <c r="BU287" i="12"/>
  <c r="BS287" i="12"/>
  <c r="AM146" i="12"/>
  <c r="AQ146" i="12"/>
  <c r="AO146" i="12"/>
  <c r="BW130" i="12"/>
  <c r="BU130" i="12"/>
  <c r="BS130" i="12"/>
  <c r="BW22" i="12"/>
  <c r="BU22" i="12"/>
  <c r="BS22" i="12"/>
  <c r="Y403" i="12"/>
  <c r="W403" i="12"/>
  <c r="AA403" i="12"/>
  <c r="W431" i="12"/>
  <c r="Y431" i="12"/>
  <c r="AA431" i="12"/>
  <c r="BG359" i="12"/>
  <c r="BE359" i="12"/>
  <c r="BC359" i="12"/>
  <c r="K295" i="12"/>
  <c r="I295" i="12"/>
  <c r="G295" i="12"/>
  <c r="I176" i="12"/>
  <c r="G176" i="12"/>
  <c r="K176" i="12"/>
  <c r="BW239" i="12"/>
  <c r="BU239" i="12"/>
  <c r="BS239" i="12"/>
  <c r="BU302" i="12"/>
  <c r="BS302" i="12"/>
  <c r="BW302" i="12"/>
  <c r="BG326" i="12"/>
  <c r="BE326" i="12"/>
  <c r="BC326" i="12"/>
  <c r="BG402" i="12"/>
  <c r="BE402" i="12"/>
  <c r="BC402" i="12"/>
  <c r="AA326" i="12"/>
  <c r="Y326" i="12"/>
  <c r="W326" i="12"/>
  <c r="G258" i="12"/>
  <c r="I258" i="12"/>
  <c r="G388" i="12"/>
  <c r="K388" i="12"/>
  <c r="I388" i="12"/>
  <c r="AQ131" i="12"/>
  <c r="AM131" i="12"/>
  <c r="AO131" i="12"/>
  <c r="AO235" i="12"/>
  <c r="AQ235" i="12"/>
  <c r="AM235" i="12"/>
  <c r="BU64" i="12"/>
  <c r="BW64" i="12"/>
  <c r="BS64" i="12"/>
  <c r="BS10" i="12"/>
  <c r="BW10" i="12"/>
  <c r="BW59" i="12"/>
  <c r="BU59" i="12"/>
  <c r="BS59" i="12"/>
  <c r="BG352" i="12"/>
  <c r="BE352" i="12"/>
  <c r="BC352" i="12"/>
  <c r="BG320" i="12"/>
  <c r="BE320" i="12"/>
  <c r="BC320" i="12"/>
  <c r="AQ355" i="12"/>
  <c r="AM355" i="12"/>
  <c r="AO355" i="12"/>
  <c r="AO203" i="12"/>
  <c r="AQ203" i="12"/>
  <c r="AM203" i="12"/>
  <c r="BS306" i="12"/>
  <c r="BW306" i="12"/>
  <c r="BU306" i="12"/>
  <c r="BU182" i="12"/>
  <c r="BW182" i="12"/>
  <c r="BS182" i="12"/>
  <c r="AO196" i="12"/>
  <c r="AM196" i="12"/>
  <c r="AQ196" i="12"/>
  <c r="BU393" i="12"/>
  <c r="BW393" i="12"/>
  <c r="BS393" i="12"/>
  <c r="BU70" i="12"/>
  <c r="BW70" i="12"/>
  <c r="BS70" i="12"/>
  <c r="BW348" i="12"/>
  <c r="BS348" i="12"/>
  <c r="BU298" i="12"/>
  <c r="BS298" i="12"/>
  <c r="BG236" i="12"/>
  <c r="BC236" i="12"/>
  <c r="BE236" i="12"/>
  <c r="AO395" i="12"/>
  <c r="AQ395" i="12"/>
  <c r="AM395" i="12"/>
  <c r="BU347" i="12"/>
  <c r="BW347" i="12"/>
  <c r="BS347" i="12"/>
  <c r="AQ310" i="12"/>
  <c r="AM310" i="12"/>
  <c r="AO310" i="12"/>
  <c r="BG290" i="12"/>
  <c r="BC290" i="12"/>
  <c r="BE290" i="12"/>
  <c r="BG268" i="12"/>
  <c r="BE268" i="12"/>
  <c r="BC268" i="12"/>
  <c r="BW226" i="12"/>
  <c r="BU226" i="12"/>
  <c r="BS226" i="12"/>
  <c r="BE121" i="11"/>
  <c r="K340" i="12"/>
  <c r="I340" i="12"/>
  <c r="G340" i="12"/>
  <c r="BG264" i="12"/>
  <c r="BE264" i="12"/>
  <c r="BC264" i="12"/>
  <c r="AA393" i="12"/>
  <c r="Y393" i="12"/>
  <c r="W393" i="12"/>
  <c r="BW116" i="12"/>
  <c r="BU116" i="12"/>
  <c r="BS116" i="12"/>
  <c r="BS288" i="12"/>
  <c r="BW288" i="12"/>
  <c r="BU330" i="12"/>
  <c r="BS330" i="12"/>
  <c r="BW77" i="12"/>
  <c r="BU77" i="12"/>
  <c r="BS77" i="12"/>
  <c r="BG440" i="12"/>
  <c r="BC440" i="12"/>
  <c r="BE440" i="12"/>
  <c r="G179" i="12"/>
  <c r="I179" i="12"/>
  <c r="K179" i="12"/>
  <c r="AQ430" i="12"/>
  <c r="AO430" i="12"/>
  <c r="AM430" i="12"/>
  <c r="BW112" i="12"/>
  <c r="BS112" i="12"/>
  <c r="BU112" i="12"/>
  <c r="BS217" i="12"/>
  <c r="BU217" i="12"/>
  <c r="BW217" i="12"/>
  <c r="AM343" i="12"/>
  <c r="AO343" i="12"/>
  <c r="AQ343" i="12"/>
  <c r="BG284" i="12"/>
  <c r="BE284" i="12"/>
  <c r="BC284" i="12"/>
  <c r="AA125" i="12"/>
  <c r="Y125" i="12"/>
  <c r="Y297" i="12"/>
  <c r="W297" i="12"/>
  <c r="BW281" i="12"/>
  <c r="BU281" i="12"/>
  <c r="BS281" i="12"/>
  <c r="BW232" i="12"/>
  <c r="BS232" i="12"/>
  <c r="BU232" i="12"/>
  <c r="BU274" i="12"/>
  <c r="BW274" i="12"/>
  <c r="BG291" i="12"/>
  <c r="BC291" i="12"/>
  <c r="BE291" i="12"/>
  <c r="AA296" i="12"/>
  <c r="W296" i="12"/>
  <c r="Y296" i="12"/>
  <c r="BW21" i="12"/>
  <c r="BU21" i="12"/>
  <c r="BS21" i="12"/>
  <c r="AM346" i="12"/>
  <c r="AQ346" i="12"/>
  <c r="AO346" i="12"/>
  <c r="BS295" i="12"/>
  <c r="BU295" i="12"/>
  <c r="BW295" i="12"/>
  <c r="BU404" i="12"/>
  <c r="BW404" i="12"/>
  <c r="BS404" i="12"/>
  <c r="G336" i="12"/>
  <c r="AQ342" i="12"/>
  <c r="AO342" i="12"/>
  <c r="AM342" i="12"/>
  <c r="BG299" i="12"/>
  <c r="BE299" i="12"/>
  <c r="BC299" i="12"/>
  <c r="BW324" i="12"/>
  <c r="BU324" i="12"/>
  <c r="BS324" i="12"/>
  <c r="BU372" i="12"/>
  <c r="BS372" i="12"/>
  <c r="BW372" i="12"/>
  <c r="BU105" i="12"/>
  <c r="BW105" i="12"/>
  <c r="BS105" i="12"/>
  <c r="BU24" i="12"/>
  <c r="BW24" i="12"/>
  <c r="BS24" i="12"/>
  <c r="K338" i="12"/>
  <c r="I338" i="12"/>
  <c r="G338" i="12"/>
  <c r="BG307" i="12"/>
  <c r="BE307" i="12"/>
  <c r="BC307" i="12"/>
  <c r="BG428" i="12"/>
  <c r="AO138" i="13"/>
  <c r="AQ216" i="12"/>
  <c r="K218" i="11"/>
  <c r="BG77" i="12"/>
  <c r="Y201" i="13"/>
  <c r="BW299" i="12"/>
  <c r="K38" i="12"/>
  <c r="BG410" i="12"/>
  <c r="AO272" i="11"/>
  <c r="BW273" i="12"/>
  <c r="BG253" i="12"/>
  <c r="AA39" i="12"/>
  <c r="AA332" i="12"/>
  <c r="BG182" i="12"/>
  <c r="K395" i="12"/>
  <c r="BW384" i="12"/>
  <c r="K164" i="12"/>
  <c r="AA44" i="12"/>
  <c r="AA374" i="12"/>
  <c r="AA223" i="12"/>
  <c r="AQ135" i="12"/>
  <c r="K18" i="13"/>
  <c r="BG401" i="12"/>
  <c r="BW360" i="12"/>
  <c r="AQ436" i="12"/>
  <c r="AQ251" i="12"/>
  <c r="BW298" i="12"/>
  <c r="BO256" i="10"/>
  <c r="AI69" i="12"/>
  <c r="Q181" i="12"/>
  <c r="AA165" i="11"/>
  <c r="AU111" i="13"/>
  <c r="O48" i="12"/>
  <c r="AU48" i="13"/>
  <c r="AE255" i="10"/>
  <c r="AU48" i="12"/>
  <c r="O167" i="13"/>
  <c r="O102" i="11"/>
  <c r="AA257" i="11"/>
  <c r="AW122" i="13"/>
  <c r="BM296" i="12"/>
  <c r="AG255" i="13"/>
  <c r="AY167" i="12"/>
  <c r="BM109" i="11"/>
  <c r="AG254" i="11"/>
  <c r="S110" i="11"/>
  <c r="S167" i="13"/>
  <c r="BO89" i="10"/>
  <c r="AW48" i="11"/>
  <c r="AG166" i="13"/>
  <c r="S257" i="12"/>
  <c r="BM165" i="11"/>
  <c r="S110" i="13"/>
  <c r="CE88" i="12"/>
  <c r="BK290" i="10"/>
  <c r="AE201" i="11"/>
  <c r="AI166" i="10"/>
  <c r="S254" i="12"/>
  <c r="BM122" i="11"/>
  <c r="S109" i="13"/>
  <c r="AG89" i="11"/>
  <c r="AU205" i="11"/>
  <c r="AY102" i="10"/>
  <c r="AA256" i="11"/>
  <c r="AW167" i="13"/>
  <c r="AY109" i="12"/>
  <c r="BM69" i="11"/>
  <c r="AG53" i="12"/>
  <c r="AE45" i="13"/>
  <c r="AU24" i="13"/>
  <c r="BK428" i="11"/>
  <c r="P424" i="11"/>
  <c r="AU215" i="13"/>
  <c r="AE184" i="12"/>
  <c r="CC24" i="12"/>
  <c r="O21" i="12"/>
  <c r="O345" i="11"/>
  <c r="CC176" i="12"/>
  <c r="AU277" i="12"/>
  <c r="AG195" i="13"/>
  <c r="AA226" i="11"/>
  <c r="AW342" i="13"/>
  <c r="CE17" i="12"/>
  <c r="AA350" i="11"/>
  <c r="AA375" i="11"/>
  <c r="CE46" i="12"/>
  <c r="AY10" i="12"/>
  <c r="S98" i="11"/>
  <c r="AE195" i="10"/>
  <c r="AA390" i="11"/>
  <c r="AA302" i="11"/>
  <c r="AY380" i="12"/>
  <c r="AA144" i="11"/>
  <c r="AA298" i="11"/>
  <c r="AA402" i="11"/>
  <c r="S360" i="12"/>
  <c r="AY65" i="12"/>
  <c r="S198" i="13"/>
  <c r="AA181" i="11"/>
  <c r="S203" i="12"/>
  <c r="AA281" i="11"/>
  <c r="AY182" i="12"/>
  <c r="AA353" i="11"/>
  <c r="AA187" i="11"/>
  <c r="AA313" i="11"/>
  <c r="AA137" i="11"/>
  <c r="CE236" i="12"/>
  <c r="AA206" i="11"/>
  <c r="AA386" i="11"/>
  <c r="AA337" i="11"/>
  <c r="AA51" i="11"/>
  <c r="AA115" i="11"/>
  <c r="AA289" i="11"/>
  <c r="AA188" i="11"/>
  <c r="AA247" i="11"/>
  <c r="AA42" i="11"/>
  <c r="AA107" i="11"/>
  <c r="AA251" i="11"/>
  <c r="AA80" i="11"/>
  <c r="AA317" i="11"/>
  <c r="AA160" i="11"/>
  <c r="AA403" i="11"/>
  <c r="AI305" i="12"/>
  <c r="AA294" i="11"/>
  <c r="AA311" i="11"/>
  <c r="AA358" i="11"/>
  <c r="AA347" i="11"/>
  <c r="AA154" i="11"/>
  <c r="S282" i="13"/>
  <c r="AA248" i="11"/>
  <c r="AA62" i="11"/>
  <c r="AA267" i="11"/>
  <c r="AA253" i="11"/>
  <c r="AA203" i="11"/>
  <c r="AA341" i="11"/>
  <c r="AA82" i="11"/>
  <c r="AY164" i="12"/>
  <c r="AA236" i="11"/>
  <c r="AQ48" i="11"/>
  <c r="AA88" i="13"/>
  <c r="AQ90" i="11"/>
  <c r="AQ110" i="13"/>
  <c r="AQ168" i="11"/>
  <c r="BG168" i="11"/>
  <c r="AQ222" i="11"/>
  <c r="BG254" i="11"/>
  <c r="K256" i="11"/>
  <c r="AA166" i="10"/>
  <c r="Y102" i="13"/>
  <c r="Y222" i="11"/>
  <c r="AQ257" i="12"/>
  <c r="AO110" i="12"/>
  <c r="Y111" i="10"/>
  <c r="AO222" i="10"/>
  <c r="BU88" i="12"/>
  <c r="I167" i="13"/>
  <c r="AO257" i="12"/>
  <c r="BE90" i="12"/>
  <c r="Y255" i="10"/>
  <c r="I89" i="12"/>
  <c r="I90" i="12"/>
  <c r="BE69" i="10"/>
  <c r="I48" i="11"/>
  <c r="I255" i="12"/>
  <c r="AO102" i="12"/>
  <c r="AM89" i="12"/>
  <c r="AM111" i="13"/>
  <c r="W89" i="12"/>
  <c r="G167" i="13"/>
  <c r="BC256" i="12"/>
  <c r="AM110" i="11"/>
  <c r="BC254" i="12"/>
  <c r="W109" i="11"/>
  <c r="W167" i="11"/>
  <c r="AM257" i="12"/>
  <c r="W257" i="12"/>
  <c r="AM89" i="10"/>
  <c r="BC122" i="10"/>
  <c r="W110" i="10"/>
  <c r="G257" i="11"/>
  <c r="BC166" i="10"/>
  <c r="AQ166" i="10"/>
  <c r="K222" i="13"/>
  <c r="AQ168" i="10"/>
  <c r="BG256" i="10"/>
  <c r="AA257" i="12"/>
  <c r="BG257" i="10"/>
  <c r="AA254" i="12"/>
  <c r="BE165" i="11"/>
  <c r="K165" i="11"/>
  <c r="AA110" i="10"/>
  <c r="BG69" i="10"/>
  <c r="AA165" i="10"/>
  <c r="BG110" i="10"/>
  <c r="K48" i="11"/>
  <c r="AO111" i="11"/>
  <c r="K109" i="12"/>
  <c r="AQ89" i="12"/>
  <c r="K69" i="13"/>
  <c r="K111" i="13"/>
  <c r="BG90" i="10"/>
  <c r="Y89" i="11"/>
  <c r="Y48" i="11"/>
  <c r="Y286" i="10"/>
  <c r="H411" i="12"/>
  <c r="BU231" i="12"/>
  <c r="Y37" i="12"/>
  <c r="BU275" i="12"/>
  <c r="AM35" i="11"/>
  <c r="AO27" i="10"/>
  <c r="AM27" i="10"/>
  <c r="AQ27" i="10"/>
  <c r="AO376" i="10"/>
  <c r="AQ376" i="10"/>
  <c r="AM376" i="10"/>
  <c r="BE51" i="10"/>
  <c r="BG51" i="10"/>
  <c r="BC51" i="10"/>
  <c r="AM374" i="10"/>
  <c r="AQ374" i="10"/>
  <c r="AO374" i="10"/>
  <c r="AQ261" i="10"/>
  <c r="AO261" i="10"/>
  <c r="AM261" i="10"/>
  <c r="AA388" i="10"/>
  <c r="Y388" i="10"/>
  <c r="W388" i="10"/>
  <c r="AQ328" i="10"/>
  <c r="AM328" i="10"/>
  <c r="AO328" i="10"/>
  <c r="AQ322" i="10"/>
  <c r="AO322" i="10"/>
  <c r="AM322" i="10"/>
  <c r="AA263" i="10"/>
  <c r="Y263" i="10"/>
  <c r="W263" i="10"/>
  <c r="AQ249" i="10"/>
  <c r="AM249" i="10"/>
  <c r="AO249" i="10"/>
  <c r="AA64" i="10"/>
  <c r="Y64" i="10"/>
  <c r="W64" i="10"/>
  <c r="Y225" i="11"/>
  <c r="W225" i="11"/>
  <c r="BC97" i="10"/>
  <c r="BE97" i="10"/>
  <c r="BG97" i="10"/>
  <c r="K77" i="11"/>
  <c r="I77" i="11"/>
  <c r="G77" i="11"/>
  <c r="BG229" i="10"/>
  <c r="BE229" i="10"/>
  <c r="BC229" i="10"/>
  <c r="BE57" i="10"/>
  <c r="BC57" i="10"/>
  <c r="BG57" i="10"/>
  <c r="Y22" i="10"/>
  <c r="AA22" i="10"/>
  <c r="W22" i="10"/>
  <c r="AO218" i="10"/>
  <c r="AQ218" i="10"/>
  <c r="AM218" i="10"/>
  <c r="BE64" i="10"/>
  <c r="BG64" i="10"/>
  <c r="BC64" i="10"/>
  <c r="Y364" i="10"/>
  <c r="AA364" i="10"/>
  <c r="W364" i="10"/>
  <c r="BG158" i="10"/>
  <c r="BC158" i="10"/>
  <c r="BE158" i="10"/>
  <c r="AA57" i="10"/>
  <c r="Y57" i="10"/>
  <c r="W57" i="10"/>
  <c r="Y338" i="10"/>
  <c r="AA338" i="10"/>
  <c r="W338" i="10"/>
  <c r="AA196" i="10"/>
  <c r="W196" i="10"/>
  <c r="Y196" i="10"/>
  <c r="Y36" i="11"/>
  <c r="W36" i="11"/>
  <c r="BG36" i="10"/>
  <c r="BE36" i="10"/>
  <c r="BC36" i="10"/>
  <c r="BE197" i="11"/>
  <c r="BC197" i="11"/>
  <c r="Y343" i="11"/>
  <c r="W343" i="11"/>
  <c r="Y93" i="10"/>
  <c r="AA93" i="10"/>
  <c r="W93" i="10"/>
  <c r="Y245" i="10"/>
  <c r="W245" i="10"/>
  <c r="AA245" i="10"/>
  <c r="W375" i="10"/>
  <c r="AA375" i="10"/>
  <c r="Y375" i="10"/>
  <c r="AA242" i="10"/>
  <c r="Y242" i="10"/>
  <c r="W242" i="10"/>
  <c r="BE270" i="10"/>
  <c r="BC270" i="10"/>
  <c r="BG270" i="10"/>
  <c r="AO61" i="10"/>
  <c r="AM61" i="10"/>
  <c r="AQ61" i="10"/>
  <c r="AA125" i="10"/>
  <c r="Y125" i="10"/>
  <c r="W125" i="10"/>
  <c r="Y368" i="11"/>
  <c r="W368" i="11"/>
  <c r="AQ13" i="10"/>
  <c r="AM13" i="10"/>
  <c r="AA378" i="10"/>
  <c r="W378" i="10"/>
  <c r="AM51" i="10"/>
  <c r="AO51" i="10"/>
  <c r="AQ51" i="10"/>
  <c r="AO286" i="11"/>
  <c r="AM286" i="11"/>
  <c r="BG343" i="10"/>
  <c r="BE343" i="10"/>
  <c r="BC343" i="10"/>
  <c r="AA268" i="10"/>
  <c r="W268" i="10"/>
  <c r="Y268" i="10"/>
  <c r="W295" i="10"/>
  <c r="Y295" i="10"/>
  <c r="AA295" i="10"/>
  <c r="AA152" i="10"/>
  <c r="Y152" i="10"/>
  <c r="W152" i="10"/>
  <c r="W370" i="10"/>
  <c r="AA370" i="10"/>
  <c r="Y370" i="10"/>
  <c r="BC420" i="10"/>
  <c r="BE420" i="10"/>
  <c r="BG420" i="10"/>
  <c r="BG238" i="10"/>
  <c r="BE238" i="10"/>
  <c r="BC238" i="10"/>
  <c r="AA11" i="10"/>
  <c r="W11" i="10"/>
  <c r="Y172" i="10"/>
  <c r="W172" i="10"/>
  <c r="AA172" i="10"/>
  <c r="AM38" i="10"/>
  <c r="AO38" i="10"/>
  <c r="AQ38" i="10"/>
  <c r="Y394" i="10"/>
  <c r="W394" i="10"/>
  <c r="AA394" i="10"/>
  <c r="AO29" i="10"/>
  <c r="AQ29" i="10"/>
  <c r="AM29" i="10"/>
  <c r="BE84" i="11"/>
  <c r="BC84" i="11"/>
  <c r="BE273" i="10"/>
  <c r="BG273" i="10"/>
  <c r="BC273" i="10"/>
  <c r="Y271" i="11"/>
  <c r="W271" i="11"/>
  <c r="AM151" i="10"/>
  <c r="AQ151" i="10"/>
  <c r="AO151" i="10"/>
  <c r="BC140" i="10"/>
  <c r="BE140" i="10"/>
  <c r="BG140" i="10"/>
  <c r="Y51" i="11"/>
  <c r="W51" i="11"/>
  <c r="BC135" i="10"/>
  <c r="BG135" i="10"/>
  <c r="BE135" i="10"/>
  <c r="BE117" i="10"/>
  <c r="BG117" i="10"/>
  <c r="BC117" i="10"/>
  <c r="AO197" i="10"/>
  <c r="AQ197" i="10"/>
  <c r="AM197" i="10"/>
  <c r="BG185" i="10"/>
  <c r="BC185" i="10"/>
  <c r="BE185" i="10"/>
  <c r="AA308" i="10"/>
  <c r="Y308" i="10"/>
  <c r="W308" i="10"/>
  <c r="AQ198" i="10"/>
  <c r="AO198" i="10"/>
  <c r="AM198" i="10"/>
  <c r="W187" i="10"/>
  <c r="Y187" i="10"/>
  <c r="AA187" i="10"/>
  <c r="AQ295" i="10"/>
  <c r="AM295" i="10"/>
  <c r="AO295" i="10"/>
  <c r="Y247" i="11"/>
  <c r="W247" i="11"/>
  <c r="AM98" i="11"/>
  <c r="AO98" i="11"/>
  <c r="BG50" i="10"/>
  <c r="BC50" i="10"/>
  <c r="BE50" i="10"/>
  <c r="W132" i="11"/>
  <c r="Y132" i="11"/>
  <c r="AA141" i="10"/>
  <c r="Y141" i="10"/>
  <c r="W141" i="10"/>
  <c r="BE251" i="10"/>
  <c r="BC251" i="10"/>
  <c r="BG251" i="10"/>
  <c r="AO294" i="10"/>
  <c r="AQ294" i="10"/>
  <c r="AM294" i="10"/>
  <c r="AQ296" i="10"/>
  <c r="AO296" i="10"/>
  <c r="AM296" i="10"/>
  <c r="BG267" i="10"/>
  <c r="BE267" i="10"/>
  <c r="BC267" i="10"/>
  <c r="AO20" i="10"/>
  <c r="AQ20" i="10"/>
  <c r="AM20" i="10"/>
  <c r="Y422" i="10"/>
  <c r="AA422" i="10"/>
  <c r="W422" i="10"/>
  <c r="AQ120" i="10"/>
  <c r="AO120" i="10"/>
  <c r="AM120" i="10"/>
  <c r="AA68" i="10"/>
  <c r="Y68" i="10"/>
  <c r="Y85" i="10"/>
  <c r="AA85" i="10"/>
  <c r="W85" i="10"/>
  <c r="BE400" i="10"/>
  <c r="BC400" i="10"/>
  <c r="BG400" i="10"/>
  <c r="Y211" i="11"/>
  <c r="W211" i="11"/>
  <c r="BE213" i="11"/>
  <c r="BC213" i="11"/>
  <c r="Y121" i="11"/>
  <c r="W121" i="11"/>
  <c r="I181" i="11"/>
  <c r="K181" i="11"/>
  <c r="G181" i="11"/>
  <c r="AO118" i="11"/>
  <c r="AM118" i="11"/>
  <c r="Y362" i="10"/>
  <c r="W362" i="10"/>
  <c r="AA362" i="10"/>
  <c r="AA123" i="10"/>
  <c r="Y123" i="10"/>
  <c r="W123" i="10"/>
  <c r="W283" i="10"/>
  <c r="AA283" i="10"/>
  <c r="Y283" i="10"/>
  <c r="AQ96" i="10"/>
  <c r="AO96" i="10"/>
  <c r="AM96" i="10"/>
  <c r="AQ23" i="10"/>
  <c r="AM23" i="10"/>
  <c r="AO23" i="10"/>
  <c r="AO28" i="11"/>
  <c r="AM28" i="11"/>
  <c r="AA420" i="10"/>
  <c r="W420" i="10"/>
  <c r="AA253" i="10"/>
  <c r="Y253" i="10"/>
  <c r="W253" i="10"/>
  <c r="AQ240" i="10"/>
  <c r="AM240" i="10"/>
  <c r="AO240" i="10"/>
  <c r="AO98" i="10"/>
  <c r="AQ98" i="10"/>
  <c r="AQ203" i="10"/>
  <c r="AM203" i="10"/>
  <c r="AO203" i="10"/>
  <c r="AQ22" i="10"/>
  <c r="AO22" i="10"/>
  <c r="AM22" i="10"/>
  <c r="AQ201" i="10"/>
  <c r="AO201" i="10"/>
  <c r="AM201" i="10"/>
  <c r="BG21" i="10"/>
  <c r="BC21" i="10"/>
  <c r="BE21" i="10"/>
  <c r="AQ316" i="10"/>
  <c r="AO316" i="10"/>
  <c r="AM316" i="10"/>
  <c r="AO229" i="10"/>
  <c r="AM229" i="10"/>
  <c r="AQ229" i="10"/>
  <c r="Y307" i="10"/>
  <c r="AA307" i="10"/>
  <c r="W307" i="10"/>
  <c r="AQ305" i="10"/>
  <c r="AO305" i="10"/>
  <c r="AM305" i="10"/>
  <c r="AA258" i="10"/>
  <c r="Y258" i="10"/>
  <c r="W258" i="10"/>
  <c r="AA373" i="10"/>
  <c r="Y373" i="10"/>
  <c r="W373" i="10"/>
  <c r="AA82" i="10"/>
  <c r="Y82" i="10"/>
  <c r="W82" i="10"/>
  <c r="BG244" i="10"/>
  <c r="BC244" i="10"/>
  <c r="BE244" i="10"/>
  <c r="BE50" i="11"/>
  <c r="BC50" i="11"/>
  <c r="Y217" i="11"/>
  <c r="W217" i="11"/>
  <c r="BC139" i="10"/>
  <c r="BE139" i="10"/>
  <c r="BG139" i="10"/>
  <c r="AO250" i="11"/>
  <c r="AM250" i="11"/>
  <c r="BC56" i="10"/>
  <c r="BG56" i="10"/>
  <c r="BE56" i="10"/>
  <c r="BE73" i="11"/>
  <c r="BC73" i="11"/>
  <c r="AO133" i="11"/>
  <c r="AM133" i="11"/>
  <c r="BC209" i="11"/>
  <c r="BE209" i="11"/>
  <c r="BG285" i="10"/>
  <c r="BC285" i="10"/>
  <c r="BE285" i="10"/>
  <c r="Y67" i="11"/>
  <c r="W67" i="11"/>
  <c r="BG72" i="10"/>
  <c r="BE72" i="10"/>
  <c r="BC72" i="10"/>
  <c r="BC196" i="10"/>
  <c r="BG196" i="10"/>
  <c r="AO345" i="10"/>
  <c r="AQ345" i="10"/>
  <c r="AM345" i="10"/>
  <c r="K92" i="11"/>
  <c r="G92" i="11"/>
  <c r="I92" i="11"/>
  <c r="K422" i="11"/>
  <c r="G422" i="11"/>
  <c r="I422" i="11"/>
  <c r="Y184" i="11"/>
  <c r="W184" i="11"/>
  <c r="BE58" i="11"/>
  <c r="BC58" i="11"/>
  <c r="Y351" i="11"/>
  <c r="W351" i="11"/>
  <c r="BG80" i="10"/>
  <c r="BC80" i="10"/>
  <c r="BE80" i="10"/>
  <c r="BC392" i="11"/>
  <c r="BE392" i="11"/>
  <c r="AO213" i="11"/>
  <c r="AM213" i="11"/>
  <c r="W363" i="11"/>
  <c r="Y363" i="11"/>
  <c r="K314" i="11"/>
  <c r="G314" i="11"/>
  <c r="I314" i="11"/>
  <c r="Y94" i="11"/>
  <c r="W94" i="11"/>
  <c r="BE21" i="11"/>
  <c r="BC21" i="11"/>
  <c r="Y45" i="11"/>
  <c r="W45" i="11"/>
  <c r="BC381" i="10"/>
  <c r="BG381" i="10"/>
  <c r="BE381" i="10"/>
  <c r="AO284" i="11"/>
  <c r="AM284" i="11"/>
  <c r="K342" i="13"/>
  <c r="G342" i="13"/>
  <c r="I342" i="13"/>
  <c r="Y103" i="13"/>
  <c r="W103" i="13"/>
  <c r="AM66" i="10"/>
  <c r="AQ66" i="10"/>
  <c r="AO66" i="10"/>
  <c r="K86" i="11"/>
  <c r="I86" i="11"/>
  <c r="G86" i="11"/>
  <c r="BE115" i="11"/>
  <c r="BC115" i="11"/>
  <c r="K142" i="11"/>
  <c r="G142" i="11"/>
  <c r="I142" i="11"/>
  <c r="BG29" i="10"/>
  <c r="BE29" i="10"/>
  <c r="BE288" i="10"/>
  <c r="BG288" i="10"/>
  <c r="AQ365" i="10"/>
  <c r="AM365" i="10"/>
  <c r="AO365" i="10"/>
  <c r="AM271" i="10"/>
  <c r="AQ271" i="10"/>
  <c r="AO271" i="10"/>
  <c r="AQ170" i="10"/>
  <c r="AM170" i="10"/>
  <c r="AO170" i="10"/>
  <c r="K61" i="11"/>
  <c r="G61" i="11"/>
  <c r="I61" i="11"/>
  <c r="K326" i="11"/>
  <c r="I326" i="11"/>
  <c r="G326" i="11"/>
  <c r="W420" i="11"/>
  <c r="Y420" i="11"/>
  <c r="Y156" i="11"/>
  <c r="W156" i="11"/>
  <c r="BE214" i="10"/>
  <c r="BG214" i="10"/>
  <c r="BC214" i="10"/>
  <c r="Y233" i="11"/>
  <c r="W233" i="11"/>
  <c r="BG91" i="10"/>
  <c r="BC91" i="10"/>
  <c r="BE91" i="10"/>
  <c r="Y146" i="11"/>
  <c r="W146" i="11"/>
  <c r="BE191" i="11"/>
  <c r="BC191" i="11"/>
  <c r="Y238" i="11"/>
  <c r="W238" i="11"/>
  <c r="BE189" i="11"/>
  <c r="BC189" i="11"/>
  <c r="Y70" i="11"/>
  <c r="W70" i="11"/>
  <c r="AM237" i="11"/>
  <c r="AO237" i="11"/>
  <c r="BE195" i="10"/>
  <c r="BG195" i="10"/>
  <c r="BC195" i="10"/>
  <c r="BE270" i="11"/>
  <c r="BC270" i="11"/>
  <c r="AO37" i="13"/>
  <c r="AM37" i="13"/>
  <c r="K39" i="11"/>
  <c r="G39" i="11"/>
  <c r="I39" i="11"/>
  <c r="K35" i="11"/>
  <c r="I35" i="11"/>
  <c r="G35" i="11"/>
  <c r="AO212" i="11"/>
  <c r="AM212" i="11"/>
  <c r="Y163" i="10"/>
  <c r="AA163" i="10"/>
  <c r="W15" i="11"/>
  <c r="K64" i="11"/>
  <c r="I64" i="11"/>
  <c r="G64" i="11"/>
  <c r="BC341" i="10"/>
  <c r="BG341" i="10"/>
  <c r="BE341" i="10"/>
  <c r="BC162" i="10"/>
  <c r="BE162" i="10"/>
  <c r="BG162" i="10"/>
  <c r="K322" i="11"/>
  <c r="G322" i="11"/>
  <c r="I322" i="11"/>
  <c r="AO319" i="11"/>
  <c r="AM319" i="11"/>
  <c r="K291" i="11"/>
  <c r="G291" i="11"/>
  <c r="I291" i="11"/>
  <c r="BC204" i="11"/>
  <c r="BE204" i="11"/>
  <c r="G117" i="11"/>
  <c r="I117" i="11"/>
  <c r="K117" i="11"/>
  <c r="Y285" i="11"/>
  <c r="W285" i="11"/>
  <c r="AO325" i="11"/>
  <c r="AM325" i="11"/>
  <c r="K53" i="11"/>
  <c r="I53" i="11"/>
  <c r="G53" i="11"/>
  <c r="W270" i="11"/>
  <c r="Y270" i="11"/>
  <c r="K206" i="11"/>
  <c r="G206" i="11"/>
  <c r="I206" i="11"/>
  <c r="K279" i="11"/>
  <c r="I279" i="11"/>
  <c r="G279" i="11"/>
  <c r="AO149" i="11"/>
  <c r="AM149" i="11"/>
  <c r="K65" i="11"/>
  <c r="I65" i="11"/>
  <c r="G65" i="11"/>
  <c r="Y432" i="11"/>
  <c r="W432" i="11"/>
  <c r="BE276" i="11"/>
  <c r="BC276" i="11"/>
  <c r="K105" i="13"/>
  <c r="I105" i="13"/>
  <c r="G105" i="13"/>
  <c r="Y131" i="13"/>
  <c r="W131" i="13"/>
  <c r="K260" i="11"/>
  <c r="I260" i="11"/>
  <c r="G260" i="11"/>
  <c r="K121" i="11"/>
  <c r="G121" i="11"/>
  <c r="I121" i="11"/>
  <c r="AQ133" i="10"/>
  <c r="AO133" i="10"/>
  <c r="AM133" i="10"/>
  <c r="AM75" i="10"/>
  <c r="AO75" i="10"/>
  <c r="AQ75" i="10"/>
  <c r="W10" i="11"/>
  <c r="BC346" i="11"/>
  <c r="BE346" i="11"/>
  <c r="BC192" i="11"/>
  <c r="BE192" i="11"/>
  <c r="BC13" i="11"/>
  <c r="BE20" i="11"/>
  <c r="BC20" i="11"/>
  <c r="Y242" i="11"/>
  <c r="W242" i="11"/>
  <c r="Y103" i="11"/>
  <c r="W103" i="11"/>
  <c r="AO297" i="11"/>
  <c r="AM297" i="11"/>
  <c r="I341" i="11"/>
  <c r="G341" i="11"/>
  <c r="K341" i="11"/>
  <c r="AO360" i="11"/>
  <c r="AM360" i="11"/>
  <c r="AA154" i="10"/>
  <c r="W154" i="10"/>
  <c r="Y154" i="10"/>
  <c r="BE163" i="11"/>
  <c r="BC163" i="11"/>
  <c r="W243" i="11"/>
  <c r="AO170" i="11"/>
  <c r="AM170" i="11"/>
  <c r="BE141" i="11"/>
  <c r="BC141" i="11"/>
  <c r="AO380" i="10"/>
  <c r="AQ380" i="10"/>
  <c r="AM380" i="10"/>
  <c r="BE174" i="10"/>
  <c r="BG174" i="10"/>
  <c r="BC174" i="10"/>
  <c r="AO385" i="10"/>
  <c r="AQ385" i="10"/>
  <c r="AO227" i="10"/>
  <c r="AQ227" i="10"/>
  <c r="AM227" i="10"/>
  <c r="W390" i="10"/>
  <c r="AA390" i="10"/>
  <c r="Y390" i="10"/>
  <c r="K284" i="11"/>
  <c r="I284" i="11"/>
  <c r="G284" i="11"/>
  <c r="BG13" i="10"/>
  <c r="BC13" i="10"/>
  <c r="BC112" i="11"/>
  <c r="BE112" i="11"/>
  <c r="AM381" i="10"/>
  <c r="AO381" i="10"/>
  <c r="AQ381" i="10"/>
  <c r="AM106" i="11"/>
  <c r="AO106" i="11"/>
  <c r="Y393" i="11"/>
  <c r="W393" i="11"/>
  <c r="W60" i="11"/>
  <c r="AM62" i="11"/>
  <c r="AO62" i="11"/>
  <c r="BC304" i="10"/>
  <c r="BG304" i="10"/>
  <c r="BE304" i="10"/>
  <c r="BG121" i="10"/>
  <c r="BC121" i="10"/>
  <c r="BE121" i="10"/>
  <c r="Y327" i="11"/>
  <c r="W327" i="11"/>
  <c r="K50" i="13"/>
  <c r="G50" i="13"/>
  <c r="I50" i="13"/>
  <c r="Y128" i="13"/>
  <c r="W128" i="13"/>
  <c r="AO77" i="13"/>
  <c r="AM77" i="13"/>
  <c r="AM199" i="11"/>
  <c r="AO199" i="11"/>
  <c r="W434" i="10"/>
  <c r="AA434" i="10"/>
  <c r="Y434" i="10"/>
  <c r="AO196" i="11"/>
  <c r="AM196" i="11"/>
  <c r="BE184" i="11"/>
  <c r="BC184" i="11"/>
  <c r="BC253" i="10"/>
  <c r="BG253" i="10"/>
  <c r="BE253" i="10"/>
  <c r="K123" i="11"/>
  <c r="I123" i="11"/>
  <c r="G123" i="11"/>
  <c r="AM169" i="11"/>
  <c r="AO169" i="11"/>
  <c r="W189" i="11"/>
  <c r="Y189" i="11"/>
  <c r="AO252" i="11"/>
  <c r="AM252" i="11"/>
  <c r="Y196" i="11"/>
  <c r="W196" i="11"/>
  <c r="BE156" i="11"/>
  <c r="BC156" i="11"/>
  <c r="F424" i="11"/>
  <c r="K388" i="11"/>
  <c r="G388" i="11"/>
  <c r="I388" i="11"/>
  <c r="AO172" i="11"/>
  <c r="AM172" i="11"/>
  <c r="BE344" i="11"/>
  <c r="BC344" i="11"/>
  <c r="W13" i="11"/>
  <c r="BC434" i="11"/>
  <c r="BE434" i="11"/>
  <c r="Y353" i="11"/>
  <c r="W353" i="11"/>
  <c r="AM226" i="11"/>
  <c r="AO226" i="11"/>
  <c r="BC323" i="11"/>
  <c r="BE323" i="11"/>
  <c r="AA327" i="10"/>
  <c r="W327" i="10"/>
  <c r="Y327" i="10"/>
  <c r="Y218" i="11"/>
  <c r="W218" i="11"/>
  <c r="K47" i="11"/>
  <c r="I47" i="11"/>
  <c r="G47" i="11"/>
  <c r="BC116" i="11"/>
  <c r="BE116" i="11"/>
  <c r="BG224" i="10"/>
  <c r="BE224" i="10"/>
  <c r="BC224" i="10"/>
  <c r="Y178" i="11"/>
  <c r="W178" i="11"/>
  <c r="K191" i="11"/>
  <c r="I191" i="11"/>
  <c r="G191" i="11"/>
  <c r="AO294" i="11"/>
  <c r="AM294" i="11"/>
  <c r="BE318" i="11"/>
  <c r="BC318" i="11"/>
  <c r="Y136" i="11"/>
  <c r="W136" i="11"/>
  <c r="AO369" i="11"/>
  <c r="AM369" i="11"/>
  <c r="K399" i="11"/>
  <c r="G399" i="11"/>
  <c r="I399" i="11"/>
  <c r="BC212" i="11"/>
  <c r="BE212" i="11"/>
  <c r="BC248" i="11"/>
  <c r="AM73" i="11"/>
  <c r="AO73" i="11"/>
  <c r="Y252" i="11"/>
  <c r="W252" i="11"/>
  <c r="AM341" i="11"/>
  <c r="AO341" i="11"/>
  <c r="W236" i="10"/>
  <c r="Y236" i="10"/>
  <c r="AA236" i="10"/>
  <c r="Y183" i="11"/>
  <c r="W183" i="11"/>
  <c r="W116" i="11"/>
  <c r="Y116" i="11"/>
  <c r="AO84" i="11"/>
  <c r="AM84" i="11"/>
  <c r="AO117" i="11"/>
  <c r="AM117" i="11"/>
  <c r="BG279" i="10"/>
  <c r="BC279" i="10"/>
  <c r="BE279" i="10"/>
  <c r="BC151" i="11"/>
  <c r="BE151" i="11"/>
  <c r="BE152" i="11"/>
  <c r="BC152" i="11"/>
  <c r="AO138" i="11"/>
  <c r="AM138" i="11"/>
  <c r="Y53" i="11"/>
  <c r="W53" i="11"/>
  <c r="BE367" i="11"/>
  <c r="BC367" i="11"/>
  <c r="AO349" i="11"/>
  <c r="AM349" i="11"/>
  <c r="W16" i="11"/>
  <c r="K274" i="11"/>
  <c r="I274" i="11"/>
  <c r="G274" i="11"/>
  <c r="BE306" i="11"/>
  <c r="BC306" i="11"/>
  <c r="BC121" i="11"/>
  <c r="Y438" i="11"/>
  <c r="W438" i="11"/>
  <c r="W281" i="11"/>
  <c r="Y281" i="11"/>
  <c r="G187" i="13"/>
  <c r="I187" i="13"/>
  <c r="K187" i="13"/>
  <c r="BC352" i="11"/>
  <c r="BE352" i="11"/>
  <c r="Y140" i="13"/>
  <c r="W140" i="13"/>
  <c r="AO258" i="11"/>
  <c r="AM258" i="11"/>
  <c r="Y118" i="13"/>
  <c r="W118" i="13"/>
  <c r="K181" i="13"/>
  <c r="G181" i="13"/>
  <c r="I181" i="13"/>
  <c r="I282" i="11"/>
  <c r="G282" i="11"/>
  <c r="K278" i="11"/>
  <c r="G278" i="11"/>
  <c r="I278" i="11"/>
  <c r="W224" i="11"/>
  <c r="Y224" i="11"/>
  <c r="W104" i="13"/>
  <c r="Y104" i="13"/>
  <c r="AM272" i="13"/>
  <c r="AO272" i="13"/>
  <c r="K19" i="13"/>
  <c r="G19" i="13"/>
  <c r="I19" i="13"/>
  <c r="Y315" i="11"/>
  <c r="W315" i="11"/>
  <c r="Y266" i="13"/>
  <c r="W266" i="13"/>
  <c r="K144" i="11"/>
  <c r="G144" i="11"/>
  <c r="I144" i="11"/>
  <c r="Y311" i="13"/>
  <c r="W311" i="13"/>
  <c r="W354" i="11"/>
  <c r="AO54" i="13"/>
  <c r="AM54" i="13"/>
  <c r="K31" i="13"/>
  <c r="I31" i="13"/>
  <c r="G31" i="13"/>
  <c r="K317" i="13"/>
  <c r="G317" i="13"/>
  <c r="I317" i="13"/>
  <c r="K12" i="12"/>
  <c r="G12" i="12"/>
  <c r="K427" i="11"/>
  <c r="G427" i="11"/>
  <c r="I427" i="11"/>
  <c r="AO49" i="13"/>
  <c r="AM49" i="13"/>
  <c r="Y64" i="13"/>
  <c r="K114" i="13"/>
  <c r="I114" i="13"/>
  <c r="G114" i="13"/>
  <c r="K28" i="13"/>
  <c r="G28" i="13"/>
  <c r="I28" i="13"/>
  <c r="BG179" i="10"/>
  <c r="BC179" i="10"/>
  <c r="BE179" i="10"/>
  <c r="BC231" i="11"/>
  <c r="BE231" i="11"/>
  <c r="AM18" i="13"/>
  <c r="AO18" i="13"/>
  <c r="AO421" i="11"/>
  <c r="AM421" i="11"/>
  <c r="AO149" i="13"/>
  <c r="AM149" i="13"/>
  <c r="K200" i="11"/>
  <c r="G200" i="11"/>
  <c r="I200" i="11"/>
  <c r="W234" i="11"/>
  <c r="Y234" i="11"/>
  <c r="Y383" i="11"/>
  <c r="W383" i="11"/>
  <c r="BG332" i="10"/>
  <c r="BE332" i="10"/>
  <c r="AM13" i="13"/>
  <c r="Y207" i="13"/>
  <c r="W207" i="13"/>
  <c r="AO73" i="13"/>
  <c r="K345" i="11"/>
  <c r="I345" i="11"/>
  <c r="G345" i="11"/>
  <c r="W202" i="13"/>
  <c r="Y202" i="13"/>
  <c r="K314" i="13"/>
  <c r="I314" i="13"/>
  <c r="G314" i="13"/>
  <c r="K330" i="13"/>
  <c r="I330" i="13"/>
  <c r="G330" i="13"/>
  <c r="AO35" i="13"/>
  <c r="AM35" i="13"/>
  <c r="Y91" i="13"/>
  <c r="W91" i="13"/>
  <c r="K85" i="13"/>
  <c r="I85" i="13"/>
  <c r="G85" i="13"/>
  <c r="AM326" i="11"/>
  <c r="AO326" i="11"/>
  <c r="AM302" i="13"/>
  <c r="AO302" i="13"/>
  <c r="K153" i="11"/>
  <c r="G153" i="11"/>
  <c r="I153" i="11"/>
  <c r="Y344" i="13"/>
  <c r="W344" i="13"/>
  <c r="W263" i="11"/>
  <c r="Y263" i="11"/>
  <c r="W369" i="11"/>
  <c r="Y369" i="11"/>
  <c r="AM17" i="13"/>
  <c r="AO17" i="13"/>
  <c r="Y269" i="13"/>
  <c r="W269" i="13"/>
  <c r="W81" i="13"/>
  <c r="Y81" i="13"/>
  <c r="K367" i="11"/>
  <c r="G367" i="11"/>
  <c r="I367" i="11"/>
  <c r="K208" i="13"/>
  <c r="I208" i="13"/>
  <c r="G208" i="13"/>
  <c r="K142" i="13"/>
  <c r="I142" i="13"/>
  <c r="G142" i="13"/>
  <c r="K313" i="11"/>
  <c r="G313" i="11"/>
  <c r="I313" i="11"/>
  <c r="AO364" i="13"/>
  <c r="AM364" i="13"/>
  <c r="AQ29" i="12"/>
  <c r="AO29" i="12"/>
  <c r="AM29" i="12"/>
  <c r="AO170" i="13"/>
  <c r="AM170" i="13"/>
  <c r="W227" i="12"/>
  <c r="Y227" i="12"/>
  <c r="Y436" i="11"/>
  <c r="W436" i="11"/>
  <c r="K218" i="13"/>
  <c r="G218" i="13"/>
  <c r="I218" i="13"/>
  <c r="Y344" i="11"/>
  <c r="W344" i="11"/>
  <c r="Y182" i="13"/>
  <c r="W182" i="13"/>
  <c r="BG40" i="10"/>
  <c r="BE40" i="10"/>
  <c r="BC40" i="10"/>
  <c r="W441" i="11"/>
  <c r="Y441" i="11"/>
  <c r="AO293" i="13"/>
  <c r="AM61" i="13"/>
  <c r="AO61" i="13"/>
  <c r="AO210" i="11"/>
  <c r="AM210" i="11"/>
  <c r="Y62" i="11"/>
  <c r="AO364" i="11"/>
  <c r="AM290" i="11"/>
  <c r="AO290" i="11"/>
  <c r="BC192" i="10"/>
  <c r="BG192" i="10"/>
  <c r="BE192" i="10"/>
  <c r="Y68" i="11"/>
  <c r="W68" i="11"/>
  <c r="Y366" i="13"/>
  <c r="W366" i="13"/>
  <c r="AO291" i="13"/>
  <c r="AM291" i="13"/>
  <c r="AO199" i="13"/>
  <c r="AM199" i="13"/>
  <c r="Y368" i="13"/>
  <c r="W368" i="13"/>
  <c r="AO321" i="13"/>
  <c r="AM321" i="13"/>
  <c r="AO404" i="11"/>
  <c r="AM404" i="11"/>
  <c r="W250" i="11"/>
  <c r="Y250" i="11"/>
  <c r="AO57" i="13"/>
  <c r="AM57" i="13"/>
  <c r="AO120" i="13"/>
  <c r="AM120" i="13"/>
  <c r="BE251" i="11"/>
  <c r="BC251" i="11"/>
  <c r="K348" i="11"/>
  <c r="G348" i="11"/>
  <c r="I348" i="11"/>
  <c r="Y325" i="11"/>
  <c r="W325" i="11"/>
  <c r="BE354" i="11"/>
  <c r="BC354" i="11"/>
  <c r="Y265" i="11"/>
  <c r="W265" i="11"/>
  <c r="K204" i="13"/>
  <c r="I204" i="13"/>
  <c r="G204" i="13"/>
  <c r="AO402" i="11"/>
  <c r="AM402" i="11"/>
  <c r="BC52" i="11"/>
  <c r="BE52" i="11"/>
  <c r="H411" i="11"/>
  <c r="AO47" i="13"/>
  <c r="AM47" i="13"/>
  <c r="AO253" i="13"/>
  <c r="AM253" i="13"/>
  <c r="W382" i="11"/>
  <c r="Y382" i="11"/>
  <c r="W169" i="13"/>
  <c r="Y169" i="13"/>
  <c r="K406" i="11"/>
  <c r="G406" i="11"/>
  <c r="I406" i="11"/>
  <c r="W296" i="13"/>
  <c r="Y296" i="13"/>
  <c r="G16" i="13"/>
  <c r="K16" i="13"/>
  <c r="Y145" i="13"/>
  <c r="W145" i="13"/>
  <c r="BC341" i="11"/>
  <c r="BE341" i="11"/>
  <c r="AM288" i="11"/>
  <c r="AO288" i="11"/>
  <c r="W218" i="13"/>
  <c r="Y218" i="13"/>
  <c r="AO100" i="13"/>
  <c r="AM100" i="13"/>
  <c r="AM374" i="11"/>
  <c r="AO374" i="11"/>
  <c r="Y355" i="11"/>
  <c r="W355" i="11"/>
  <c r="AM353" i="11"/>
  <c r="AO353" i="11"/>
  <c r="K364" i="11"/>
  <c r="I364" i="11"/>
  <c r="G364" i="11"/>
  <c r="Y208" i="11"/>
  <c r="W208" i="11"/>
  <c r="AO267" i="11"/>
  <c r="AM267" i="11"/>
  <c r="Y203" i="13"/>
  <c r="W203" i="13"/>
  <c r="K141" i="11"/>
  <c r="G141" i="11"/>
  <c r="I141" i="11"/>
  <c r="AO277" i="13"/>
  <c r="AM277" i="13"/>
  <c r="Y394" i="11"/>
  <c r="W394" i="11"/>
  <c r="AO196" i="13"/>
  <c r="AM196" i="13"/>
  <c r="AO283" i="13"/>
  <c r="AM283" i="13"/>
  <c r="Y304" i="13"/>
  <c r="W304" i="13"/>
  <c r="Y57" i="13"/>
  <c r="W57" i="13"/>
  <c r="K70" i="13"/>
  <c r="I70" i="13"/>
  <c r="G70" i="13"/>
  <c r="K103" i="13"/>
  <c r="G103" i="13"/>
  <c r="I103" i="13"/>
  <c r="Y324" i="13"/>
  <c r="W324" i="13"/>
  <c r="BG216" i="10"/>
  <c r="BE216" i="10"/>
  <c r="BC216" i="10"/>
  <c r="K146" i="11"/>
  <c r="G146" i="11"/>
  <c r="I146" i="11"/>
  <c r="K116" i="13"/>
  <c r="G116" i="13"/>
  <c r="I116" i="13"/>
  <c r="AM148" i="13"/>
  <c r="AO400" i="11"/>
  <c r="AM400" i="11"/>
  <c r="K58" i="13"/>
  <c r="I58" i="13"/>
  <c r="G58" i="13"/>
  <c r="W408" i="11"/>
  <c r="Y408" i="11"/>
  <c r="AM408" i="11"/>
  <c r="AO408" i="11"/>
  <c r="BE93" i="11"/>
  <c r="BC93" i="11"/>
  <c r="K420" i="13"/>
  <c r="G420" i="13"/>
  <c r="I420" i="13"/>
  <c r="Y188" i="13"/>
  <c r="W188" i="13"/>
  <c r="W245" i="13"/>
  <c r="Y245" i="13"/>
  <c r="AO29" i="13"/>
  <c r="AM29" i="13"/>
  <c r="K284" i="13"/>
  <c r="I284" i="13"/>
  <c r="G284" i="13"/>
  <c r="Y400" i="11"/>
  <c r="W400" i="11"/>
  <c r="AO67" i="13"/>
  <c r="AM67" i="13"/>
  <c r="AM202" i="13"/>
  <c r="K274" i="13"/>
  <c r="G274" i="13"/>
  <c r="I274" i="13"/>
  <c r="BE239" i="11"/>
  <c r="BC239" i="11"/>
  <c r="AM125" i="13"/>
  <c r="AO125" i="13"/>
  <c r="W43" i="13"/>
  <c r="W275" i="13"/>
  <c r="Y275" i="13"/>
  <c r="AO420" i="13"/>
  <c r="AM420" i="13"/>
  <c r="AO223" i="11"/>
  <c r="AO55" i="11"/>
  <c r="AM55" i="11"/>
  <c r="W85" i="11"/>
  <c r="Y85" i="11"/>
  <c r="K219" i="11"/>
  <c r="I219" i="11"/>
  <c r="G219" i="11"/>
  <c r="Y170" i="13"/>
  <c r="W170" i="13"/>
  <c r="Y246" i="13"/>
  <c r="W246" i="13"/>
  <c r="K286" i="13"/>
  <c r="I286" i="13"/>
  <c r="G286" i="13"/>
  <c r="K197" i="13"/>
  <c r="G197" i="13"/>
  <c r="I197" i="13"/>
  <c r="AO36" i="13"/>
  <c r="AM36" i="13"/>
  <c r="Y208" i="13"/>
  <c r="W208" i="13"/>
  <c r="K377" i="13"/>
  <c r="I377" i="13"/>
  <c r="G377" i="13"/>
  <c r="AO157" i="13"/>
  <c r="AM157" i="13"/>
  <c r="AM16" i="13"/>
  <c r="AQ218" i="12"/>
  <c r="AM218" i="12"/>
  <c r="AO218" i="12"/>
  <c r="W399" i="13"/>
  <c r="Y399" i="13"/>
  <c r="AQ10" i="12"/>
  <c r="AM10" i="12"/>
  <c r="AO217" i="13"/>
  <c r="AM217" i="13"/>
  <c r="AA306" i="12"/>
  <c r="W306" i="12"/>
  <c r="Y306" i="12"/>
  <c r="G11" i="13"/>
  <c r="K11" i="13"/>
  <c r="W385" i="13"/>
  <c r="Y385" i="13"/>
  <c r="W377" i="13"/>
  <c r="Y377" i="13"/>
  <c r="BG230" i="12"/>
  <c r="BC230" i="12"/>
  <c r="BE230" i="12"/>
  <c r="AA152" i="12"/>
  <c r="Y152" i="12"/>
  <c r="W152" i="12"/>
  <c r="K343" i="12"/>
  <c r="I343" i="12"/>
  <c r="G343" i="12"/>
  <c r="K378" i="13"/>
  <c r="I378" i="13"/>
  <c r="G378" i="13"/>
  <c r="BG148" i="12"/>
  <c r="BC148" i="12"/>
  <c r="BE148" i="12"/>
  <c r="AQ233" i="12"/>
  <c r="AO233" i="12"/>
  <c r="AM233" i="12"/>
  <c r="Y404" i="13"/>
  <c r="W404" i="13"/>
  <c r="AO370" i="13"/>
  <c r="AM370" i="13"/>
  <c r="AO187" i="13"/>
  <c r="AM187" i="13"/>
  <c r="K352" i="13"/>
  <c r="I352" i="13"/>
  <c r="G352" i="13"/>
  <c r="AQ86" i="12"/>
  <c r="AO86" i="12"/>
  <c r="AM86" i="12"/>
  <c r="AM137" i="12"/>
  <c r="AO137" i="12"/>
  <c r="AQ137" i="12"/>
  <c r="K404" i="13"/>
  <c r="G404" i="13"/>
  <c r="I404" i="13"/>
  <c r="AO275" i="13"/>
  <c r="AM275" i="13"/>
  <c r="AO421" i="13"/>
  <c r="AM421" i="13"/>
  <c r="W237" i="13"/>
  <c r="Y237" i="13"/>
  <c r="K397" i="13"/>
  <c r="I397" i="13"/>
  <c r="G397" i="13"/>
  <c r="AO282" i="13"/>
  <c r="AM282" i="13"/>
  <c r="AO250" i="13"/>
  <c r="AM250" i="13"/>
  <c r="AA35" i="12"/>
  <c r="Y35" i="12"/>
  <c r="W35" i="12"/>
  <c r="I35" i="12"/>
  <c r="K35" i="12"/>
  <c r="G35" i="12"/>
  <c r="BG71" i="12"/>
  <c r="BE71" i="12"/>
  <c r="BC71" i="12"/>
  <c r="K354" i="12"/>
  <c r="G354" i="12"/>
  <c r="I363" i="12"/>
  <c r="K363" i="12"/>
  <c r="G363" i="12"/>
  <c r="BG296" i="12"/>
  <c r="BE296" i="12"/>
  <c r="BC296" i="12"/>
  <c r="BG261" i="12"/>
  <c r="BE261" i="12"/>
  <c r="BC261" i="12"/>
  <c r="Y313" i="13"/>
  <c r="W313" i="13"/>
  <c r="K230" i="12"/>
  <c r="G230" i="12"/>
  <c r="I230" i="12"/>
  <c r="AQ207" i="12"/>
  <c r="AO207" i="12"/>
  <c r="AM207" i="12"/>
  <c r="AQ56" i="12"/>
  <c r="AO56" i="12"/>
  <c r="W241" i="12"/>
  <c r="AA241" i="12"/>
  <c r="Y241" i="12"/>
  <c r="AM372" i="12"/>
  <c r="AO372" i="12"/>
  <c r="AQ372" i="12"/>
  <c r="G73" i="12"/>
  <c r="K73" i="12"/>
  <c r="I73" i="12"/>
  <c r="AO336" i="13"/>
  <c r="AM336" i="13"/>
  <c r="AA58" i="12"/>
  <c r="W58" i="12"/>
  <c r="Y58" i="12"/>
  <c r="BG115" i="12"/>
  <c r="BC115" i="12"/>
  <c r="BE115" i="12"/>
  <c r="K242" i="12"/>
  <c r="G242" i="12"/>
  <c r="I242" i="12"/>
  <c r="W42" i="12"/>
  <c r="AA42" i="12"/>
  <c r="Y42" i="12"/>
  <c r="K433" i="13"/>
  <c r="I433" i="13"/>
  <c r="G433" i="13"/>
  <c r="AO422" i="13"/>
  <c r="AM422" i="13"/>
  <c r="W301" i="13"/>
  <c r="Y301" i="13"/>
  <c r="K427" i="13"/>
  <c r="G427" i="13"/>
  <c r="I427" i="13"/>
  <c r="AM13" i="12"/>
  <c r="AQ13" i="12"/>
  <c r="AA305" i="12"/>
  <c r="Y305" i="12"/>
  <c r="W305" i="12"/>
  <c r="W179" i="12"/>
  <c r="Y179" i="12"/>
  <c r="AA179" i="12"/>
  <c r="K220" i="12"/>
  <c r="I220" i="12"/>
  <c r="G220" i="12"/>
  <c r="AO390" i="13"/>
  <c r="AM390" i="13"/>
  <c r="W274" i="12"/>
  <c r="Y274" i="12"/>
  <c r="AA274" i="12"/>
  <c r="AA113" i="12"/>
  <c r="W113" i="12"/>
  <c r="Y113" i="12"/>
  <c r="AQ208" i="12"/>
  <c r="AO208" i="12"/>
  <c r="AM208" i="12"/>
  <c r="K335" i="13"/>
  <c r="G335" i="13"/>
  <c r="I335" i="13"/>
  <c r="AA71" i="12"/>
  <c r="W71" i="12"/>
  <c r="Y71" i="12"/>
  <c r="BG36" i="12"/>
  <c r="BE36" i="12"/>
  <c r="BC36" i="12"/>
  <c r="AO129" i="13"/>
  <c r="AM129" i="13"/>
  <c r="K186" i="12"/>
  <c r="I186" i="12"/>
  <c r="G186" i="12"/>
  <c r="BE240" i="12"/>
  <c r="BC240" i="12"/>
  <c r="BG240" i="12"/>
  <c r="K382" i="13"/>
  <c r="I382" i="13"/>
  <c r="G382" i="13"/>
  <c r="BG130" i="12"/>
  <c r="BC130" i="12"/>
  <c r="BE130" i="12"/>
  <c r="AM439" i="13"/>
  <c r="AO439" i="13"/>
  <c r="AQ284" i="12"/>
  <c r="AM284" i="12"/>
  <c r="K341" i="12"/>
  <c r="I341" i="12"/>
  <c r="G341" i="12"/>
  <c r="AM297" i="13"/>
  <c r="AO297" i="13"/>
  <c r="G193" i="12"/>
  <c r="K193" i="12"/>
  <c r="I193" i="12"/>
  <c r="W399" i="12"/>
  <c r="Y399" i="12"/>
  <c r="AA399" i="12"/>
  <c r="AO288" i="12"/>
  <c r="AQ288" i="12"/>
  <c r="AM288" i="12"/>
  <c r="I146" i="12"/>
  <c r="G146" i="12"/>
  <c r="K146" i="12"/>
  <c r="K42" i="12"/>
  <c r="I42" i="12"/>
  <c r="G42" i="12"/>
  <c r="AQ43" i="12"/>
  <c r="AM43" i="12"/>
  <c r="AO43" i="12"/>
  <c r="AA207" i="12"/>
  <c r="W207" i="12"/>
  <c r="Y207" i="12"/>
  <c r="Y423" i="13"/>
  <c r="BG83" i="12"/>
  <c r="BC83" i="12"/>
  <c r="BE83" i="12"/>
  <c r="BG105" i="12"/>
  <c r="BC105" i="12"/>
  <c r="BE105" i="12"/>
  <c r="AO265" i="12"/>
  <c r="AQ265" i="12"/>
  <c r="AM265" i="12"/>
  <c r="AA230" i="12"/>
  <c r="W230" i="12"/>
  <c r="Y230" i="12"/>
  <c r="W361" i="13"/>
  <c r="AO382" i="13"/>
  <c r="AM382" i="13"/>
  <c r="AO380" i="13"/>
  <c r="AM380" i="13"/>
  <c r="Y336" i="13"/>
  <c r="W336" i="13"/>
  <c r="K430" i="13"/>
  <c r="G430" i="13"/>
  <c r="I430" i="13"/>
  <c r="Y18" i="12"/>
  <c r="AA18" i="12"/>
  <c r="W18" i="12"/>
  <c r="BG356" i="12"/>
  <c r="BE356" i="12"/>
  <c r="BC356" i="12"/>
  <c r="AO286" i="12"/>
  <c r="AQ286" i="12"/>
  <c r="AM286" i="12"/>
  <c r="AA337" i="12"/>
  <c r="W337" i="12"/>
  <c r="Y337" i="12"/>
  <c r="AA339" i="12"/>
  <c r="Y339" i="12"/>
  <c r="W339" i="12"/>
  <c r="K171" i="12"/>
  <c r="I171" i="12"/>
  <c r="G171" i="12"/>
  <c r="K275" i="12"/>
  <c r="I275" i="12"/>
  <c r="G275" i="12"/>
  <c r="I119" i="12"/>
  <c r="K119" i="12"/>
  <c r="G119" i="12"/>
  <c r="Y371" i="13"/>
  <c r="W371" i="13"/>
  <c r="AO389" i="13"/>
  <c r="AM389" i="13"/>
  <c r="K329" i="13"/>
  <c r="I329" i="13"/>
  <c r="G329" i="13"/>
  <c r="AQ87" i="12"/>
  <c r="AM87" i="12"/>
  <c r="AO87" i="12"/>
  <c r="K218" i="12"/>
  <c r="G218" i="12"/>
  <c r="I218" i="12"/>
  <c r="G94" i="12"/>
  <c r="K94" i="12"/>
  <c r="I94" i="12"/>
  <c r="AQ139" i="12"/>
  <c r="AO139" i="12"/>
  <c r="AM139" i="12"/>
  <c r="G159" i="12"/>
  <c r="K159" i="12"/>
  <c r="AM440" i="13"/>
  <c r="AO440" i="13"/>
  <c r="K148" i="13"/>
  <c r="G148" i="13"/>
  <c r="I148" i="13"/>
  <c r="W441" i="13"/>
  <c r="Y441" i="13"/>
  <c r="AM392" i="13"/>
  <c r="AO392" i="13"/>
  <c r="AA140" i="12"/>
  <c r="Y140" i="12"/>
  <c r="W140" i="12"/>
  <c r="AO161" i="12"/>
  <c r="AM161" i="12"/>
  <c r="AQ161" i="12"/>
  <c r="AO178" i="12"/>
  <c r="AM178" i="12"/>
  <c r="AQ178" i="12"/>
  <c r="AM251" i="12"/>
  <c r="AO251" i="12"/>
  <c r="AQ158" i="12"/>
  <c r="AM158" i="12"/>
  <c r="AO158" i="12"/>
  <c r="AA82" i="12"/>
  <c r="W82" i="12"/>
  <c r="Y82" i="12"/>
  <c r="BG55" i="12"/>
  <c r="BE55" i="12"/>
  <c r="BC55" i="12"/>
  <c r="BC17" i="12"/>
  <c r="BE17" i="12"/>
  <c r="BG17" i="12"/>
  <c r="AA100" i="12"/>
  <c r="Y100" i="12"/>
  <c r="W100" i="12"/>
  <c r="AA30" i="12"/>
  <c r="W30" i="12"/>
  <c r="Y30" i="12"/>
  <c r="BG289" i="12"/>
  <c r="BC289" i="12"/>
  <c r="BE289" i="12"/>
  <c r="K403" i="13"/>
  <c r="I403" i="13"/>
  <c r="G403" i="13"/>
  <c r="W183" i="13"/>
  <c r="Y183" i="13"/>
  <c r="BG118" i="12"/>
  <c r="BC118" i="12"/>
  <c r="BE118" i="12"/>
  <c r="AQ64" i="12"/>
  <c r="AM64" i="12"/>
  <c r="AO64" i="12"/>
  <c r="W228" i="12"/>
  <c r="AA228" i="12"/>
  <c r="BG51" i="12"/>
  <c r="BE51" i="12"/>
  <c r="BC51" i="12"/>
  <c r="G203" i="12"/>
  <c r="I203" i="12"/>
  <c r="K203" i="12"/>
  <c r="BG239" i="12"/>
  <c r="BE239" i="12"/>
  <c r="BC239" i="12"/>
  <c r="G304" i="12"/>
  <c r="I304" i="12"/>
  <c r="K304" i="12"/>
  <c r="AM281" i="12"/>
  <c r="AQ281" i="12"/>
  <c r="AO281" i="12"/>
  <c r="AQ260" i="12"/>
  <c r="AO260" i="12"/>
  <c r="AM260" i="12"/>
  <c r="I149" i="12"/>
  <c r="G149" i="12"/>
  <c r="K149" i="12"/>
  <c r="BG213" i="12"/>
  <c r="BE213" i="12"/>
  <c r="BC213" i="12"/>
  <c r="Y23" i="12"/>
  <c r="AA23" i="12"/>
  <c r="W23" i="12"/>
  <c r="AM315" i="13"/>
  <c r="AO315" i="13"/>
  <c r="Y178" i="13"/>
  <c r="W178" i="13"/>
  <c r="AO423" i="13"/>
  <c r="AM423" i="13"/>
  <c r="I19" i="12"/>
  <c r="G19" i="12"/>
  <c r="K19" i="12"/>
  <c r="BG187" i="12"/>
  <c r="BE187" i="12"/>
  <c r="BC187" i="12"/>
  <c r="W260" i="13"/>
  <c r="Y260" i="13"/>
  <c r="AM409" i="13"/>
  <c r="AO409" i="13"/>
  <c r="K282" i="13"/>
  <c r="G282" i="13"/>
  <c r="I282" i="13"/>
  <c r="G71" i="12"/>
  <c r="K71" i="12"/>
  <c r="I71" i="12"/>
  <c r="AA358" i="12"/>
  <c r="W358" i="12"/>
  <c r="Y358" i="12"/>
  <c r="AA283" i="12"/>
  <c r="Y283" i="12"/>
  <c r="W283" i="12"/>
  <c r="K263" i="12"/>
  <c r="I263" i="12"/>
  <c r="G263" i="12"/>
  <c r="AO359" i="12"/>
  <c r="AM359" i="12"/>
  <c r="AQ359" i="12"/>
  <c r="AQ383" i="12"/>
  <c r="AO383" i="12"/>
  <c r="AM383" i="12"/>
  <c r="AO340" i="13"/>
  <c r="AM340" i="13"/>
  <c r="W294" i="12"/>
  <c r="AA294" i="12"/>
  <c r="Y294" i="12"/>
  <c r="AA224" i="12"/>
  <c r="W224" i="12"/>
  <c r="W116" i="12"/>
  <c r="AA116" i="12"/>
  <c r="Y116" i="12"/>
  <c r="AO261" i="13"/>
  <c r="AM261" i="13"/>
  <c r="AA27" i="12"/>
  <c r="Y27" i="12"/>
  <c r="W27" i="12"/>
  <c r="AM428" i="12"/>
  <c r="AO428" i="12"/>
  <c r="AQ428" i="12"/>
  <c r="BW43" i="12"/>
  <c r="BU43" i="12"/>
  <c r="BS43" i="12"/>
  <c r="Y380" i="12"/>
  <c r="W380" i="12"/>
  <c r="AA380" i="12"/>
  <c r="BU65" i="12"/>
  <c r="BS65" i="12"/>
  <c r="BW65" i="12"/>
  <c r="AA121" i="12"/>
  <c r="W121" i="12"/>
  <c r="Y121" i="12"/>
  <c r="AA366" i="12"/>
  <c r="Y366" i="12"/>
  <c r="W366" i="12"/>
  <c r="AO325" i="12"/>
  <c r="AM325" i="12"/>
  <c r="AQ325" i="12"/>
  <c r="BG374" i="12"/>
  <c r="BE374" i="12"/>
  <c r="BC374" i="12"/>
  <c r="AQ299" i="12"/>
  <c r="AM299" i="12"/>
  <c r="AO299" i="12"/>
  <c r="AO327" i="12"/>
  <c r="AQ327" i="12"/>
  <c r="AM327" i="12"/>
  <c r="AA268" i="12"/>
  <c r="W268" i="12"/>
  <c r="Y268" i="12"/>
  <c r="AQ384" i="12"/>
  <c r="AO384" i="12"/>
  <c r="AM384" i="12"/>
  <c r="BU153" i="12"/>
  <c r="BW153" i="12"/>
  <c r="BS153" i="12"/>
  <c r="AO363" i="12"/>
  <c r="AQ363" i="12"/>
  <c r="AM363" i="12"/>
  <c r="BG52" i="12"/>
  <c r="BC52" i="12"/>
  <c r="BE52" i="12"/>
  <c r="I386" i="12"/>
  <c r="K386" i="12"/>
  <c r="G386" i="12"/>
  <c r="I399" i="12"/>
  <c r="G399" i="12"/>
  <c r="K399" i="12"/>
  <c r="K390" i="12"/>
  <c r="I390" i="12"/>
  <c r="G390" i="12"/>
  <c r="Y372" i="12"/>
  <c r="AA372" i="12"/>
  <c r="W372" i="12"/>
  <c r="BW334" i="12"/>
  <c r="BS334" i="12"/>
  <c r="BU334" i="12"/>
  <c r="AQ71" i="12"/>
  <c r="AM71" i="12"/>
  <c r="K382" i="12"/>
  <c r="G382" i="12"/>
  <c r="I382" i="12"/>
  <c r="W373" i="12"/>
  <c r="AA373" i="12"/>
  <c r="Y373" i="12"/>
  <c r="AQ392" i="12"/>
  <c r="AO392" i="12"/>
  <c r="AM392" i="12"/>
  <c r="W267" i="12"/>
  <c r="AA267" i="12"/>
  <c r="Y267" i="12"/>
  <c r="W322" i="12"/>
  <c r="Y322" i="12"/>
  <c r="AA322" i="12"/>
  <c r="BU434" i="12"/>
  <c r="BW434" i="12"/>
  <c r="BS434" i="12"/>
  <c r="BW103" i="12"/>
  <c r="BU103" i="12"/>
  <c r="BS103" i="12"/>
  <c r="BW439" i="12"/>
  <c r="BU439" i="12"/>
  <c r="BS439" i="12"/>
  <c r="AA427" i="12"/>
  <c r="W427" i="12"/>
  <c r="Y427" i="12"/>
  <c r="BG362" i="12"/>
  <c r="BE362" i="12"/>
  <c r="BC362" i="12"/>
  <c r="K280" i="13"/>
  <c r="G280" i="13"/>
  <c r="I280" i="13"/>
  <c r="BU178" i="12"/>
  <c r="BW178" i="12"/>
  <c r="BS178" i="12"/>
  <c r="BW100" i="12"/>
  <c r="BS100" i="12"/>
  <c r="BU100" i="12"/>
  <c r="BW262" i="12"/>
  <c r="BU262" i="12"/>
  <c r="BS262" i="12"/>
  <c r="AA442" i="12"/>
  <c r="Y442" i="12"/>
  <c r="W442" i="12"/>
  <c r="AA74" i="12"/>
  <c r="W74" i="12"/>
  <c r="Y74" i="12"/>
  <c r="AQ330" i="12"/>
  <c r="AO330" i="12"/>
  <c r="AM330" i="12"/>
  <c r="G284" i="12"/>
  <c r="I284" i="12"/>
  <c r="K284" i="12"/>
  <c r="BU227" i="12"/>
  <c r="BW227" i="12"/>
  <c r="I75" i="12"/>
  <c r="K75" i="12"/>
  <c r="G75" i="12"/>
  <c r="AQ396" i="12"/>
  <c r="AO396" i="12"/>
  <c r="AM396" i="12"/>
  <c r="AQ215" i="12"/>
  <c r="AO215" i="12"/>
  <c r="AM215" i="12"/>
  <c r="BW304" i="12"/>
  <c r="BU304" i="12"/>
  <c r="BS304" i="12"/>
  <c r="BW177" i="12"/>
  <c r="BU177" i="12"/>
  <c r="BS177" i="12"/>
  <c r="I406" i="12"/>
  <c r="K406" i="12"/>
  <c r="G406" i="12"/>
  <c r="AA198" i="12"/>
  <c r="W198" i="12"/>
  <c r="Y198" i="12"/>
  <c r="AQ298" i="12"/>
  <c r="AM298" i="12"/>
  <c r="AO298" i="12"/>
  <c r="BG369" i="12"/>
  <c r="BE369" i="12"/>
  <c r="BC369" i="12"/>
  <c r="AQ200" i="12"/>
  <c r="AO200" i="12"/>
  <c r="AM200" i="12"/>
  <c r="AO328" i="13"/>
  <c r="AM328" i="13"/>
  <c r="AQ84" i="12"/>
  <c r="AM84" i="12"/>
  <c r="BS251" i="12"/>
  <c r="BU251" i="12"/>
  <c r="BW251" i="12"/>
  <c r="BG312" i="12"/>
  <c r="BE312" i="12"/>
  <c r="BC312" i="12"/>
  <c r="BW311" i="12"/>
  <c r="BU311" i="12"/>
  <c r="BS311" i="12"/>
  <c r="BS386" i="12"/>
  <c r="BW386" i="12"/>
  <c r="I344" i="12"/>
  <c r="G344" i="12"/>
  <c r="K344" i="12"/>
  <c r="Y292" i="12"/>
  <c r="W292" i="12"/>
  <c r="AA292" i="12"/>
  <c r="G261" i="12"/>
  <c r="I261" i="12"/>
  <c r="K261" i="12"/>
  <c r="AQ65" i="12"/>
  <c r="AO65" i="12"/>
  <c r="AM65" i="12"/>
  <c r="BG278" i="12"/>
  <c r="BE278" i="12"/>
  <c r="BC278" i="12"/>
  <c r="BU429" i="12"/>
  <c r="BW429" i="12"/>
  <c r="BS429" i="12"/>
  <c r="BS190" i="12"/>
  <c r="BW190" i="12"/>
  <c r="BU190" i="12"/>
  <c r="BS145" i="12"/>
  <c r="BU145" i="12"/>
  <c r="BW145" i="12"/>
  <c r="BG159" i="12"/>
  <c r="BE159" i="12"/>
  <c r="BC159" i="12"/>
  <c r="BS54" i="12"/>
  <c r="BW54" i="12"/>
  <c r="BU54" i="12"/>
  <c r="AM367" i="12"/>
  <c r="AQ367" i="12"/>
  <c r="AO367" i="12"/>
  <c r="W331" i="12"/>
  <c r="AA331" i="12"/>
  <c r="K266" i="12"/>
  <c r="I266" i="12"/>
  <c r="G266" i="12"/>
  <c r="K394" i="12"/>
  <c r="I394" i="12"/>
  <c r="G394" i="12"/>
  <c r="BG442" i="12"/>
  <c r="BC442" i="12"/>
  <c r="BE442" i="12"/>
  <c r="K402" i="12"/>
  <c r="I402" i="12"/>
  <c r="G402" i="12"/>
  <c r="AM358" i="12"/>
  <c r="AQ358" i="12"/>
  <c r="AO358" i="12"/>
  <c r="BS156" i="12"/>
  <c r="BW156" i="12"/>
  <c r="BU156" i="12"/>
  <c r="K351" i="12"/>
  <c r="G351" i="12"/>
  <c r="I351" i="12"/>
  <c r="K347" i="12"/>
  <c r="I347" i="12"/>
  <c r="G347" i="12"/>
  <c r="AA258" i="12"/>
  <c r="Y258" i="12"/>
  <c r="W258" i="12"/>
  <c r="AA389" i="12"/>
  <c r="Y389" i="12"/>
  <c r="W389" i="12"/>
  <c r="AQ157" i="12"/>
  <c r="AO157" i="12"/>
  <c r="AM157" i="12"/>
  <c r="AO404" i="12"/>
  <c r="AQ404" i="12"/>
  <c r="AM404" i="12"/>
  <c r="I237" i="12"/>
  <c r="G237" i="12"/>
  <c r="AA348" i="12"/>
  <c r="Y348" i="12"/>
  <c r="W348" i="12"/>
  <c r="BG288" i="12"/>
  <c r="BE288" i="12"/>
  <c r="BC288" i="12"/>
  <c r="BU367" i="12"/>
  <c r="BW367" i="12"/>
  <c r="BS367" i="12"/>
  <c r="BG248" i="12"/>
  <c r="BE248" i="12"/>
  <c r="BC248" i="12"/>
  <c r="BW396" i="12"/>
  <c r="BS396" i="12"/>
  <c r="BU396" i="12"/>
  <c r="K423" i="12"/>
  <c r="E424" i="12"/>
  <c r="I423" i="12"/>
  <c r="G423" i="12"/>
  <c r="K345" i="12"/>
  <c r="G345" i="12"/>
  <c r="I345" i="12"/>
  <c r="AO252" i="13"/>
  <c r="K151" i="13"/>
  <c r="G151" i="13"/>
  <c r="I151" i="13"/>
  <c r="BG353" i="12"/>
  <c r="BC353" i="12"/>
  <c r="BE353" i="12"/>
  <c r="BG407" i="12"/>
  <c r="BC407" i="12"/>
  <c r="BE407" i="12"/>
  <c r="BS400" i="12"/>
  <c r="BU400" i="12"/>
  <c r="BW400" i="12"/>
  <c r="BW66" i="12"/>
  <c r="BU66" i="12"/>
  <c r="BS66" i="12"/>
  <c r="I348" i="12"/>
  <c r="K348" i="12"/>
  <c r="BG18" i="12"/>
  <c r="BE18" i="12"/>
  <c r="BC18" i="12"/>
  <c r="BW419" i="12"/>
  <c r="BU419" i="12"/>
  <c r="BS419" i="12"/>
  <c r="BW84" i="12"/>
  <c r="BU84" i="12"/>
  <c r="BS84" i="12"/>
  <c r="AO345" i="12"/>
  <c r="AM345" i="12"/>
  <c r="AQ345" i="12"/>
  <c r="I206" i="12"/>
  <c r="G206" i="12"/>
  <c r="K206" i="12"/>
  <c r="BW215" i="12"/>
  <c r="BS215" i="12"/>
  <c r="BU215" i="12"/>
  <c r="BG405" i="12"/>
  <c r="BE405" i="12"/>
  <c r="BC405" i="12"/>
  <c r="BG422" i="12"/>
  <c r="BE422" i="12"/>
  <c r="BC422" i="12"/>
  <c r="AA278" i="12"/>
  <c r="W278" i="12"/>
  <c r="Y278" i="12"/>
  <c r="BG441" i="12"/>
  <c r="BC441" i="12"/>
  <c r="BE441" i="12"/>
  <c r="K200" i="12"/>
  <c r="I200" i="12"/>
  <c r="G200" i="12"/>
  <c r="G329" i="12"/>
  <c r="K329" i="12"/>
  <c r="I329" i="12"/>
  <c r="I189" i="12"/>
  <c r="K189" i="12"/>
  <c r="G189" i="12"/>
  <c r="AO377" i="12"/>
  <c r="AM377" i="12"/>
  <c r="I268" i="12"/>
  <c r="K268" i="12"/>
  <c r="G268" i="12"/>
  <c r="AQ344" i="12"/>
  <c r="AO344" i="12"/>
  <c r="AM344" i="12"/>
  <c r="AM391" i="12"/>
  <c r="AO391" i="12"/>
  <c r="AQ391" i="12"/>
  <c r="BU438" i="12"/>
  <c r="BW438" i="12"/>
  <c r="BS438" i="12"/>
  <c r="BU272" i="12"/>
  <c r="BW272" i="12"/>
  <c r="BS272" i="12"/>
  <c r="G252" i="12"/>
  <c r="K252" i="12"/>
  <c r="I252" i="12"/>
  <c r="BW82" i="12"/>
  <c r="BS82" i="12"/>
  <c r="BU82" i="12"/>
  <c r="BS388" i="12"/>
  <c r="BW388" i="12"/>
  <c r="BU388" i="12"/>
  <c r="BW253" i="12"/>
  <c r="BU253" i="12"/>
  <c r="BS253" i="12"/>
  <c r="AQ156" i="12"/>
  <c r="AM156" i="12"/>
  <c r="AO156" i="12"/>
  <c r="BU19" i="12"/>
  <c r="BW19" i="12"/>
  <c r="BS19" i="12"/>
  <c r="K16" i="12"/>
  <c r="G16" i="12"/>
  <c r="AO216" i="12"/>
  <c r="AM216" i="12"/>
  <c r="BU237" i="12"/>
  <c r="BW237" i="12"/>
  <c r="BS237" i="12"/>
  <c r="BW143" i="12"/>
  <c r="BU143" i="12"/>
  <c r="BS143" i="12"/>
  <c r="AO310" i="13"/>
  <c r="AA158" i="12"/>
  <c r="Y158" i="12"/>
  <c r="W158" i="12"/>
  <c r="AM201" i="12"/>
  <c r="AQ201" i="12"/>
  <c r="AA367" i="12"/>
  <c r="Y367" i="12"/>
  <c r="W367" i="12"/>
  <c r="AQ423" i="12"/>
  <c r="AM423" i="12"/>
  <c r="AO423" i="12"/>
  <c r="AQ351" i="12"/>
  <c r="AM351" i="12"/>
  <c r="Y441" i="12"/>
  <c r="AA441" i="12"/>
  <c r="W441" i="12"/>
  <c r="AO75" i="12"/>
  <c r="AQ75" i="12"/>
  <c r="AM75" i="12"/>
  <c r="Y346" i="12"/>
  <c r="AA346" i="12"/>
  <c r="W346" i="12"/>
  <c r="G313" i="12"/>
  <c r="I313" i="12"/>
  <c r="K313" i="12"/>
  <c r="K156" i="12"/>
  <c r="I156" i="12"/>
  <c r="G156" i="12"/>
  <c r="BG393" i="12"/>
  <c r="BE393" i="12"/>
  <c r="BC393" i="12"/>
  <c r="W182" i="12"/>
  <c r="AA182" i="12"/>
  <c r="BU352" i="12"/>
  <c r="BW352" i="12"/>
  <c r="BS352" i="12"/>
  <c r="BU351" i="12"/>
  <c r="BW351" i="12"/>
  <c r="BS351" i="12"/>
  <c r="BG185" i="12"/>
  <c r="BC185" i="12"/>
  <c r="BE185" i="12"/>
  <c r="BW221" i="12"/>
  <c r="BS221" i="12"/>
  <c r="BU221" i="12"/>
  <c r="BG329" i="12"/>
  <c r="BC329" i="12"/>
  <c r="BE329" i="12"/>
  <c r="AO202" i="13"/>
  <c r="K292" i="13"/>
  <c r="K178" i="13"/>
  <c r="AO307" i="11"/>
  <c r="K317" i="12"/>
  <c r="K346" i="11"/>
  <c r="K402" i="11"/>
  <c r="AA307" i="12"/>
  <c r="BW231" i="12"/>
  <c r="AA236" i="12"/>
  <c r="J424" i="12"/>
  <c r="K108" i="12"/>
  <c r="K345" i="13"/>
  <c r="BW47" i="12"/>
  <c r="AA371" i="12"/>
  <c r="K392" i="11"/>
  <c r="K21" i="11"/>
  <c r="AQ442" i="12"/>
  <c r="BW392" i="12"/>
  <c r="AQ377" i="12"/>
  <c r="S102" i="11"/>
  <c r="AA255" i="11"/>
  <c r="AW69" i="11"/>
  <c r="BM256" i="11"/>
  <c r="AG165" i="11"/>
  <c r="AG109" i="13"/>
  <c r="AA90" i="11"/>
  <c r="BK88" i="11"/>
  <c r="AE110" i="10"/>
  <c r="AU167" i="11"/>
  <c r="O256" i="11"/>
  <c r="AE48" i="13"/>
  <c r="O110" i="13"/>
  <c r="AE257" i="12"/>
  <c r="BK69" i="11"/>
  <c r="BK111" i="12"/>
  <c r="AU167" i="12"/>
  <c r="BK254" i="11"/>
  <c r="O89" i="11"/>
  <c r="BK111" i="11"/>
  <c r="AE88" i="12"/>
  <c r="AU110" i="11"/>
  <c r="AE222" i="10"/>
  <c r="O48" i="11"/>
  <c r="AU89" i="11"/>
  <c r="CA222" i="12"/>
  <c r="AE168" i="11"/>
  <c r="AE254" i="11"/>
  <c r="AE69" i="11"/>
  <c r="AE109" i="13"/>
  <c r="AU256" i="10"/>
  <c r="O254" i="11"/>
  <c r="AU102" i="13"/>
  <c r="AE255" i="11"/>
  <c r="AU166" i="12"/>
  <c r="BK166" i="10"/>
  <c r="AI254" i="12"/>
  <c r="S90" i="11"/>
  <c r="BO122" i="10"/>
  <c r="AI88" i="10"/>
  <c r="AY48" i="12"/>
  <c r="S256" i="13"/>
  <c r="S222" i="13"/>
  <c r="AI168" i="10"/>
  <c r="AW110" i="11"/>
  <c r="BO69" i="10"/>
  <c r="BM386" i="11"/>
  <c r="AY256" i="10"/>
  <c r="BM222" i="11"/>
  <c r="BO165" i="12"/>
  <c r="AY89" i="12"/>
  <c r="BM166" i="11"/>
  <c r="AW257" i="13"/>
  <c r="CE168" i="12"/>
  <c r="AA110" i="11"/>
  <c r="S90" i="12"/>
  <c r="CE166" i="12"/>
  <c r="AW256" i="13"/>
  <c r="CE122" i="12"/>
  <c r="AA109" i="11"/>
  <c r="S88" i="12"/>
  <c r="AI256" i="12"/>
  <c r="S69" i="11"/>
  <c r="BO168" i="10"/>
  <c r="AW109" i="13"/>
  <c r="S48" i="13"/>
  <c r="Q204" i="12"/>
  <c r="Q126" i="12"/>
  <c r="AE210" i="13"/>
  <c r="O163" i="12"/>
  <c r="AW428" i="12"/>
  <c r="AE194" i="13"/>
  <c r="BK138" i="11"/>
  <c r="AU92" i="13"/>
  <c r="O388" i="12"/>
  <c r="BK307" i="11"/>
  <c r="AE316" i="13"/>
  <c r="AU177" i="12"/>
  <c r="AG334" i="12"/>
  <c r="BK287" i="11"/>
  <c r="BK112" i="12"/>
  <c r="BK205" i="12"/>
  <c r="AA36" i="11"/>
  <c r="AW440" i="11"/>
  <c r="AY190" i="12"/>
  <c r="AE264" i="10"/>
  <c r="AA305" i="11"/>
  <c r="AA207" i="11"/>
  <c r="AA330" i="11"/>
  <c r="AI220" i="12"/>
  <c r="AA389" i="11"/>
  <c r="AA98" i="11"/>
  <c r="AA249" i="11"/>
  <c r="AA406" i="11"/>
  <c r="AA208" i="11"/>
  <c r="AA431" i="11"/>
  <c r="AA23" i="11"/>
  <c r="AA30" i="11"/>
  <c r="AA83" i="11"/>
  <c r="AA113" i="11"/>
  <c r="AA309" i="11"/>
  <c r="AA435" i="11"/>
  <c r="AI306" i="12"/>
  <c r="AA179" i="11"/>
  <c r="AA299" i="11"/>
  <c r="AA10" i="11"/>
  <c r="AA100" i="11"/>
  <c r="AI282" i="12"/>
  <c r="AA378" i="11"/>
  <c r="AY71" i="12"/>
  <c r="BO259" i="12"/>
  <c r="S316" i="12"/>
  <c r="AA429" i="11"/>
  <c r="AA204" i="11"/>
  <c r="AA171" i="11"/>
  <c r="AA20" i="11"/>
  <c r="AA27" i="11"/>
  <c r="AA395" i="11"/>
  <c r="AA17" i="11"/>
  <c r="AA329" i="11"/>
  <c r="S172" i="13"/>
  <c r="AA344" i="11"/>
  <c r="AA175" i="11"/>
  <c r="AA327" i="11"/>
  <c r="AA228" i="11"/>
  <c r="AA285" i="11"/>
  <c r="AA145" i="11"/>
  <c r="AA15" i="11"/>
  <c r="AA397" i="11"/>
  <c r="AY397" i="12"/>
  <c r="AA97" i="11"/>
  <c r="AA359" i="11"/>
  <c r="AA118" i="11"/>
  <c r="AA78" i="11"/>
  <c r="AA338" i="11"/>
  <c r="AY152" i="12"/>
  <c r="CE237" i="12"/>
  <c r="AA195" i="11"/>
  <c r="AA174" i="11"/>
  <c r="AA114" i="11"/>
  <c r="AA262" i="11"/>
  <c r="AA183" i="11"/>
  <c r="AA360" i="11"/>
  <c r="S409" i="12"/>
  <c r="AA117" i="11"/>
  <c r="AQ89" i="11"/>
  <c r="BG110" i="11"/>
  <c r="AQ109" i="13"/>
  <c r="AQ167" i="13"/>
  <c r="AQ254" i="13"/>
  <c r="BG257" i="11"/>
  <c r="AA255" i="10"/>
  <c r="BG122" i="12"/>
  <c r="BG254" i="12"/>
  <c r="Y255" i="11"/>
  <c r="AQ102" i="10"/>
  <c r="BW222" i="12"/>
  <c r="BE90" i="10"/>
  <c r="AO165" i="12"/>
  <c r="Y257" i="12"/>
  <c r="AO88" i="12"/>
  <c r="Y89" i="10"/>
  <c r="I222" i="11"/>
  <c r="BU111" i="12"/>
  <c r="I48" i="13"/>
  <c r="AO110" i="10"/>
  <c r="I257" i="11"/>
  <c r="Y102" i="12"/>
  <c r="Y166" i="10"/>
  <c r="BU166" i="12"/>
  <c r="G88" i="12"/>
  <c r="G89" i="12"/>
  <c r="AM48" i="13"/>
  <c r="W88" i="13"/>
  <c r="G168" i="11"/>
  <c r="AM254" i="10"/>
  <c r="AM90" i="12"/>
  <c r="BC257" i="12"/>
  <c r="G110" i="11"/>
  <c r="AM111" i="11"/>
  <c r="AM165" i="13"/>
  <c r="AM166" i="10"/>
  <c r="G256" i="11"/>
  <c r="BC109" i="11"/>
  <c r="BS88" i="12"/>
  <c r="BC88" i="10"/>
  <c r="AM122" i="12"/>
  <c r="G122" i="13"/>
  <c r="G89" i="13"/>
  <c r="BC257" i="10"/>
  <c r="G166" i="12"/>
  <c r="G257" i="12"/>
  <c r="Y255" i="13"/>
  <c r="K166" i="13"/>
  <c r="K255" i="12"/>
  <c r="BG166" i="10"/>
  <c r="K257" i="12"/>
  <c r="BG167" i="12"/>
  <c r="AO165" i="13"/>
  <c r="Y88" i="11"/>
  <c r="K48" i="13"/>
  <c r="AQ89" i="10"/>
  <c r="Y167" i="11"/>
  <c r="K111" i="12"/>
  <c r="AQ90" i="12"/>
  <c r="AO69" i="13"/>
  <c r="Y165" i="13"/>
  <c r="AA111" i="10"/>
  <c r="BG89" i="12"/>
  <c r="Y88" i="13"/>
  <c r="AA168" i="12"/>
  <c r="BW110" i="12"/>
  <c r="K88" i="12"/>
  <c r="K168" i="11"/>
  <c r="K167" i="11"/>
  <c r="AO111" i="13"/>
  <c r="Y231" i="10"/>
  <c r="BC391" i="10"/>
  <c r="W397" i="10"/>
  <c r="G36" i="12"/>
  <c r="W29" i="12"/>
  <c r="AQ398" i="10"/>
  <c r="AO398" i="10"/>
  <c r="AM398" i="10"/>
  <c r="BG364" i="10"/>
  <c r="BC364" i="10"/>
  <c r="BE364" i="10"/>
  <c r="AM238" i="10"/>
  <c r="AQ238" i="10"/>
  <c r="AO238" i="10"/>
  <c r="BE266" i="10"/>
  <c r="BG266" i="10"/>
  <c r="BC266" i="10"/>
  <c r="BG281" i="10"/>
  <c r="BC281" i="10"/>
  <c r="BE281" i="10"/>
  <c r="Y143" i="10"/>
  <c r="AA143" i="10"/>
  <c r="W143" i="10"/>
  <c r="BE435" i="10"/>
  <c r="BG435" i="10"/>
  <c r="BC435" i="10"/>
  <c r="AM73" i="10"/>
  <c r="AO73" i="10"/>
  <c r="AQ73" i="10"/>
  <c r="Y148" i="10"/>
  <c r="AA148" i="10"/>
  <c r="W148" i="10"/>
  <c r="BC180" i="10"/>
  <c r="BG180" i="10"/>
  <c r="BE180" i="10"/>
  <c r="W36" i="10"/>
  <c r="Y36" i="10"/>
  <c r="AA36" i="10"/>
  <c r="G16" i="11"/>
  <c r="K16" i="11"/>
  <c r="BE262" i="10"/>
  <c r="BC262" i="10"/>
  <c r="BG262" i="10"/>
  <c r="W210" i="11"/>
  <c r="AO195" i="11"/>
  <c r="AM195" i="11"/>
  <c r="K115" i="11"/>
  <c r="I115" i="11"/>
  <c r="G115" i="11"/>
  <c r="AA238" i="10"/>
  <c r="Y238" i="10"/>
  <c r="W238" i="10"/>
  <c r="Y56" i="10"/>
  <c r="W56" i="10"/>
  <c r="AA56" i="10"/>
  <c r="W19" i="10"/>
  <c r="AA19" i="10"/>
  <c r="Y19" i="10"/>
  <c r="W173" i="10"/>
  <c r="AA173" i="10"/>
  <c r="Y173" i="10"/>
  <c r="BC305" i="10"/>
  <c r="BG305" i="10"/>
  <c r="BE305" i="10"/>
  <c r="BC245" i="10"/>
  <c r="BG245" i="10"/>
  <c r="BE245" i="10"/>
  <c r="BC204" i="10"/>
  <c r="BG204" i="10"/>
  <c r="BE204" i="10"/>
  <c r="AM70" i="10"/>
  <c r="AO70" i="10"/>
  <c r="AQ70" i="10"/>
  <c r="AA228" i="10"/>
  <c r="Y228" i="10"/>
  <c r="W228" i="10"/>
  <c r="W367" i="10"/>
  <c r="Y367" i="10"/>
  <c r="AA367" i="10"/>
  <c r="BC197" i="10"/>
  <c r="BE197" i="10"/>
  <c r="BG197" i="10"/>
  <c r="AQ164" i="10"/>
  <c r="AM164" i="10"/>
  <c r="AO164" i="10"/>
  <c r="Y74" i="11"/>
  <c r="W74" i="11"/>
  <c r="AO180" i="10"/>
  <c r="AQ180" i="10"/>
  <c r="AM180" i="10"/>
  <c r="AA162" i="10"/>
  <c r="Y162" i="10"/>
  <c r="W162" i="10"/>
  <c r="AA436" i="10"/>
  <c r="W436" i="10"/>
  <c r="Y436" i="10"/>
  <c r="AQ173" i="10"/>
  <c r="AM173" i="10"/>
  <c r="AO173" i="10"/>
  <c r="AO206" i="10"/>
  <c r="AM206" i="10"/>
  <c r="AQ206" i="10"/>
  <c r="AA226" i="10"/>
  <c r="Y226" i="10"/>
  <c r="AQ80" i="10"/>
  <c r="AM80" i="10"/>
  <c r="AO80" i="10"/>
  <c r="AA392" i="10"/>
  <c r="Y392" i="10"/>
  <c r="W392" i="10"/>
  <c r="AM367" i="10"/>
  <c r="AQ367" i="10"/>
  <c r="AO367" i="10"/>
  <c r="AO121" i="10"/>
  <c r="AM121" i="10"/>
  <c r="AQ121" i="10"/>
  <c r="AQ420" i="10"/>
  <c r="AM420" i="10"/>
  <c r="AO420" i="10"/>
  <c r="K26" i="11"/>
  <c r="G26" i="11"/>
  <c r="I26" i="11"/>
  <c r="Y114" i="11"/>
  <c r="W114" i="11"/>
  <c r="AQ186" i="10"/>
  <c r="AM186" i="10"/>
  <c r="AO186" i="10"/>
  <c r="Y248" i="10"/>
  <c r="W248" i="10"/>
  <c r="AA248" i="10"/>
  <c r="W188" i="10"/>
  <c r="Y188" i="10"/>
  <c r="AA188" i="10"/>
  <c r="AQ360" i="10"/>
  <c r="AO360" i="10"/>
  <c r="AM360" i="10"/>
  <c r="AQ230" i="10"/>
  <c r="AO230" i="10"/>
  <c r="AM230" i="10"/>
  <c r="AO199" i="10"/>
  <c r="AQ199" i="10"/>
  <c r="AM199" i="10"/>
  <c r="AQ221" i="10"/>
  <c r="AO221" i="10"/>
  <c r="AM221" i="10"/>
  <c r="AQ58" i="10"/>
  <c r="AO58" i="10"/>
  <c r="AM58" i="10"/>
  <c r="BC200" i="10"/>
  <c r="BE200" i="10"/>
  <c r="BG200" i="10"/>
  <c r="AQ169" i="10"/>
  <c r="AM169" i="10"/>
  <c r="AO169" i="10"/>
  <c r="AO377" i="10"/>
  <c r="AQ377" i="10"/>
  <c r="AM377" i="10"/>
  <c r="K180" i="11"/>
  <c r="G180" i="11"/>
  <c r="I180" i="11"/>
  <c r="BC211" i="11"/>
  <c r="BE211" i="11"/>
  <c r="W150" i="11"/>
  <c r="Y150" i="11"/>
  <c r="BG354" i="10"/>
  <c r="BC354" i="10"/>
  <c r="BE354" i="10"/>
  <c r="AM292" i="10"/>
  <c r="AQ292" i="10"/>
  <c r="AQ383" i="10"/>
  <c r="AM383" i="10"/>
  <c r="AO383" i="10"/>
  <c r="AA330" i="10"/>
  <c r="W330" i="10"/>
  <c r="Y330" i="10"/>
  <c r="Y97" i="11"/>
  <c r="W97" i="11"/>
  <c r="AA44" i="10"/>
  <c r="Y44" i="10"/>
  <c r="W44" i="10"/>
  <c r="AA201" i="10"/>
  <c r="W201" i="10"/>
  <c r="Y201" i="10"/>
  <c r="AQ212" i="10"/>
  <c r="AO212" i="10"/>
  <c r="W73" i="10"/>
  <c r="AA73" i="10"/>
  <c r="Y73" i="10"/>
  <c r="AQ224" i="10"/>
  <c r="AO224" i="10"/>
  <c r="AM224" i="10"/>
  <c r="Y185" i="10"/>
  <c r="W185" i="10"/>
  <c r="AA185" i="10"/>
  <c r="W149" i="11"/>
  <c r="Y149" i="11"/>
  <c r="W361" i="11"/>
  <c r="Y361" i="11"/>
  <c r="BC175" i="11"/>
  <c r="BE175" i="11"/>
  <c r="AA41" i="10"/>
  <c r="W41" i="10"/>
  <c r="Y41" i="10"/>
  <c r="W211" i="10"/>
  <c r="AA211" i="10"/>
  <c r="Y211" i="10"/>
  <c r="BE157" i="10"/>
  <c r="BC157" i="10"/>
  <c r="BG157" i="10"/>
  <c r="BC223" i="10"/>
  <c r="BG223" i="10"/>
  <c r="BE223" i="10"/>
  <c r="AA366" i="10"/>
  <c r="W366" i="10"/>
  <c r="Y366" i="10"/>
  <c r="BE206" i="10"/>
  <c r="BC206" i="10"/>
  <c r="BG206" i="10"/>
  <c r="BG79" i="10"/>
  <c r="BE79" i="10"/>
  <c r="BC79" i="10"/>
  <c r="AA209" i="10"/>
  <c r="W209" i="10"/>
  <c r="Y209" i="10"/>
  <c r="AA232" i="10"/>
  <c r="W232" i="10"/>
  <c r="AM79" i="10"/>
  <c r="AQ79" i="10"/>
  <c r="AO79" i="10"/>
  <c r="Y237" i="10"/>
  <c r="W237" i="10"/>
  <c r="AA237" i="10"/>
  <c r="BE37" i="11"/>
  <c r="BC37" i="11"/>
  <c r="AO82" i="11"/>
  <c r="AM82" i="11"/>
  <c r="BG339" i="10"/>
  <c r="BE339" i="10"/>
  <c r="BC339" i="10"/>
  <c r="K87" i="11"/>
  <c r="G87" i="11"/>
  <c r="I87" i="11"/>
  <c r="W384" i="10"/>
  <c r="AA384" i="10"/>
  <c r="Y384" i="10"/>
  <c r="AO188" i="10"/>
  <c r="AQ188" i="10"/>
  <c r="AM188" i="10"/>
  <c r="Y344" i="10"/>
  <c r="W344" i="10"/>
  <c r="AA344" i="10"/>
  <c r="Y410" i="10"/>
  <c r="W410" i="10"/>
  <c r="AA410" i="10"/>
  <c r="AQ379" i="10"/>
  <c r="AO379" i="10"/>
  <c r="AM379" i="10"/>
  <c r="AQ393" i="10"/>
  <c r="AM393" i="10"/>
  <c r="AO393" i="10"/>
  <c r="Y54" i="10"/>
  <c r="AA54" i="10"/>
  <c r="W54" i="10"/>
  <c r="AQ406" i="10"/>
  <c r="AO406" i="10"/>
  <c r="AM406" i="10"/>
  <c r="AO279" i="10"/>
  <c r="AQ279" i="10"/>
  <c r="AM279" i="10"/>
  <c r="BC147" i="10"/>
  <c r="BG147" i="10"/>
  <c r="BE147" i="10"/>
  <c r="AQ344" i="10"/>
  <c r="AO344" i="10"/>
  <c r="AM344" i="10"/>
  <c r="BG28" i="10"/>
  <c r="BE28" i="10"/>
  <c r="BC28" i="10"/>
  <c r="AQ281" i="10"/>
  <c r="AO281" i="10"/>
  <c r="AM281" i="10"/>
  <c r="BE151" i="10"/>
  <c r="BC151" i="10"/>
  <c r="BG151" i="10"/>
  <c r="AO184" i="10"/>
  <c r="AQ184" i="10"/>
  <c r="AM184" i="10"/>
  <c r="BE359" i="10"/>
  <c r="BG359" i="10"/>
  <c r="BC359" i="10"/>
  <c r="BE62" i="10"/>
  <c r="BG62" i="10"/>
  <c r="BC62" i="10"/>
  <c r="AA121" i="10"/>
  <c r="Y121" i="10"/>
  <c r="W121" i="10"/>
  <c r="BE347" i="10"/>
  <c r="BG347" i="10"/>
  <c r="BC347" i="10"/>
  <c r="AM19" i="10"/>
  <c r="AO19" i="10"/>
  <c r="AQ19" i="10"/>
  <c r="AA127" i="10"/>
  <c r="W127" i="10"/>
  <c r="Y127" i="10"/>
  <c r="AO132" i="10"/>
  <c r="AM132" i="10"/>
  <c r="AQ132" i="10"/>
  <c r="Y46" i="10"/>
  <c r="AA46" i="10"/>
  <c r="W46" i="10"/>
  <c r="K140" i="11"/>
  <c r="G140" i="11"/>
  <c r="I140" i="11"/>
  <c r="K197" i="11"/>
  <c r="I197" i="11"/>
  <c r="G197" i="11"/>
  <c r="BG366" i="10"/>
  <c r="BE366" i="10"/>
  <c r="BC366" i="10"/>
  <c r="AM179" i="11"/>
  <c r="AO179" i="11"/>
  <c r="Y17" i="11"/>
  <c r="W17" i="11"/>
  <c r="AO186" i="11"/>
  <c r="AM186" i="11"/>
  <c r="BG326" i="10"/>
  <c r="BC326" i="10"/>
  <c r="AA198" i="10"/>
  <c r="Y198" i="10"/>
  <c r="W198" i="10"/>
  <c r="Y87" i="11"/>
  <c r="W87" i="11"/>
  <c r="AO103" i="11"/>
  <c r="AM103" i="11"/>
  <c r="BG401" i="10"/>
  <c r="BE401" i="10"/>
  <c r="BC401" i="10"/>
  <c r="BE24" i="10"/>
  <c r="BG24" i="10"/>
  <c r="BC24" i="10"/>
  <c r="Y54" i="11"/>
  <c r="W54" i="11"/>
  <c r="W300" i="11"/>
  <c r="Y300" i="11"/>
  <c r="BC148" i="11"/>
  <c r="BE148" i="11"/>
  <c r="AO299" i="11"/>
  <c r="AM299" i="11"/>
  <c r="G344" i="11"/>
  <c r="I344" i="11"/>
  <c r="K344" i="11"/>
  <c r="BC242" i="11"/>
  <c r="BE242" i="11"/>
  <c r="W236" i="11"/>
  <c r="Y236" i="11"/>
  <c r="BE299" i="11"/>
  <c r="BC299" i="11"/>
  <c r="AM13" i="11"/>
  <c r="K169" i="11"/>
  <c r="G169" i="11"/>
  <c r="I169" i="11"/>
  <c r="Y147" i="11"/>
  <c r="AM19" i="13"/>
  <c r="AO19" i="13"/>
  <c r="BE343" i="11"/>
  <c r="BC343" i="11"/>
  <c r="AO214" i="13"/>
  <c r="AM214" i="13"/>
  <c r="K46" i="13"/>
  <c r="I46" i="13"/>
  <c r="G46" i="13"/>
  <c r="BC265" i="10"/>
  <c r="BE265" i="10"/>
  <c r="BG265" i="10"/>
  <c r="BC105" i="11"/>
  <c r="BE105" i="11"/>
  <c r="K107" i="11"/>
  <c r="G107" i="11"/>
  <c r="I107" i="11"/>
  <c r="AM246" i="11"/>
  <c r="AO246" i="11"/>
  <c r="BG209" i="10"/>
  <c r="BC209" i="10"/>
  <c r="BE209" i="10"/>
  <c r="W20" i="11"/>
  <c r="Y20" i="11"/>
  <c r="BG313" i="10"/>
  <c r="BC313" i="10"/>
  <c r="BE313" i="10"/>
  <c r="BG18" i="10"/>
  <c r="BE18" i="10"/>
  <c r="BC18" i="10"/>
  <c r="AO330" i="10"/>
  <c r="AQ330" i="10"/>
  <c r="AM330" i="10"/>
  <c r="BE430" i="11"/>
  <c r="BC430" i="11"/>
  <c r="AO99" i="11"/>
  <c r="AM99" i="11"/>
  <c r="BE183" i="11"/>
  <c r="BC183" i="11"/>
  <c r="AM357" i="11"/>
  <c r="AO357" i="11"/>
  <c r="BC376" i="10"/>
  <c r="BG376" i="10"/>
  <c r="BE376" i="10"/>
  <c r="G218" i="11"/>
  <c r="I218" i="11"/>
  <c r="BE247" i="11"/>
  <c r="BC247" i="11"/>
  <c r="AM266" i="11"/>
  <c r="AO266" i="11"/>
  <c r="K349" i="11"/>
  <c r="G349" i="11"/>
  <c r="I349" i="11"/>
  <c r="BC200" i="11"/>
  <c r="BE200" i="11"/>
  <c r="BC117" i="11"/>
  <c r="BE117" i="11"/>
  <c r="K330" i="11"/>
  <c r="G330" i="11"/>
  <c r="I330" i="11"/>
  <c r="AO95" i="11"/>
  <c r="AM95" i="11"/>
  <c r="BG390" i="10"/>
  <c r="BC390" i="10"/>
  <c r="BE390" i="10"/>
  <c r="K225" i="11"/>
  <c r="G225" i="11"/>
  <c r="I225" i="11"/>
  <c r="BE75" i="11"/>
  <c r="BC75" i="11"/>
  <c r="Y342" i="10"/>
  <c r="AA342" i="10"/>
  <c r="W342" i="10"/>
  <c r="Y371" i="10"/>
  <c r="W371" i="10"/>
  <c r="AA371" i="10"/>
  <c r="K128" i="11"/>
  <c r="G128" i="11"/>
  <c r="I128" i="11"/>
  <c r="BE229" i="11"/>
  <c r="BC229" i="11"/>
  <c r="K32" i="11"/>
  <c r="I32" i="11"/>
  <c r="G32" i="11"/>
  <c r="BC380" i="10"/>
  <c r="BE380" i="10"/>
  <c r="BG380" i="10"/>
  <c r="K83" i="11"/>
  <c r="I83" i="11"/>
  <c r="G83" i="11"/>
  <c r="AO139" i="11"/>
  <c r="AM139" i="11"/>
  <c r="AO393" i="11"/>
  <c r="AM393" i="11"/>
  <c r="W289" i="11"/>
  <c r="K438" i="11"/>
  <c r="I438" i="11"/>
  <c r="G438" i="11"/>
  <c r="K317" i="11"/>
  <c r="I317" i="11"/>
  <c r="G317" i="11"/>
  <c r="AO276" i="11"/>
  <c r="AM276" i="11"/>
  <c r="BC389" i="11"/>
  <c r="BE389" i="11"/>
  <c r="BE268" i="11"/>
  <c r="BC268" i="11"/>
  <c r="BE330" i="11"/>
  <c r="BC330" i="11"/>
  <c r="W139" i="11"/>
  <c r="Y139" i="11"/>
  <c r="AO335" i="11"/>
  <c r="AM335" i="11"/>
  <c r="K59" i="11"/>
  <c r="I59" i="11"/>
  <c r="G59" i="11"/>
  <c r="G78" i="13"/>
  <c r="I78" i="13"/>
  <c r="AO22" i="11"/>
  <c r="AM22" i="11"/>
  <c r="W196" i="13"/>
  <c r="Y196" i="13"/>
  <c r="AM339" i="11"/>
  <c r="AO339" i="11"/>
  <c r="K277" i="11"/>
  <c r="G277" i="11"/>
  <c r="I277" i="11"/>
  <c r="Y343" i="13"/>
  <c r="W343" i="13"/>
  <c r="AO324" i="11"/>
  <c r="AM324" i="11"/>
  <c r="I155" i="11"/>
  <c r="G155" i="11"/>
  <c r="AM159" i="11"/>
  <c r="AO159" i="11"/>
  <c r="AO332" i="10"/>
  <c r="AQ332" i="10"/>
  <c r="AM332" i="10"/>
  <c r="AA435" i="10"/>
  <c r="Y435" i="10"/>
  <c r="W435" i="10"/>
  <c r="AO114" i="11"/>
  <c r="AM114" i="11"/>
  <c r="W105" i="10"/>
  <c r="AA105" i="10"/>
  <c r="Y105" i="10"/>
  <c r="Y283" i="11"/>
  <c r="W283" i="11"/>
  <c r="K296" i="11"/>
  <c r="G296" i="11"/>
  <c r="I296" i="11"/>
  <c r="K187" i="11"/>
  <c r="G187" i="11"/>
  <c r="I187" i="11"/>
  <c r="Y112" i="11"/>
  <c r="W112" i="11"/>
  <c r="Y408" i="10"/>
  <c r="W408" i="10"/>
  <c r="AA408" i="10"/>
  <c r="BC217" i="11"/>
  <c r="BE217" i="11"/>
  <c r="K420" i="11"/>
  <c r="I420" i="11"/>
  <c r="G420" i="11"/>
  <c r="K133" i="11"/>
  <c r="I133" i="11"/>
  <c r="G133" i="11"/>
  <c r="K23" i="11"/>
  <c r="G23" i="11"/>
  <c r="I23" i="11"/>
  <c r="K71" i="11"/>
  <c r="I71" i="11"/>
  <c r="G71" i="11"/>
  <c r="Y108" i="11"/>
  <c r="W108" i="11"/>
  <c r="I419" i="11"/>
  <c r="G419" i="11"/>
  <c r="K419" i="11"/>
  <c r="BC130" i="11"/>
  <c r="BE130" i="11"/>
  <c r="AA368" i="10"/>
  <c r="W368" i="10"/>
  <c r="Y368" i="10"/>
  <c r="W264" i="11"/>
  <c r="Y264" i="11"/>
  <c r="AQ307" i="10"/>
  <c r="AO307" i="10"/>
  <c r="AM307" i="10"/>
  <c r="AM47" i="11"/>
  <c r="AO47" i="11"/>
  <c r="AO184" i="11"/>
  <c r="AM184" i="11"/>
  <c r="BC260" i="11"/>
  <c r="BE260" i="11"/>
  <c r="BC163" i="10"/>
  <c r="BG163" i="10"/>
  <c r="BE163" i="10"/>
  <c r="BC344" i="10"/>
  <c r="BE344" i="10"/>
  <c r="BG344" i="10"/>
  <c r="BC187" i="10"/>
  <c r="BE187" i="10"/>
  <c r="BG187" i="10"/>
  <c r="AQ392" i="10"/>
  <c r="AO392" i="10"/>
  <c r="AM392" i="10"/>
  <c r="AO149" i="10"/>
  <c r="AQ149" i="10"/>
  <c r="AM149" i="10"/>
  <c r="Y338" i="11"/>
  <c r="W338" i="11"/>
  <c r="BE433" i="11"/>
  <c r="BC433" i="11"/>
  <c r="K229" i="11"/>
  <c r="G229" i="11"/>
  <c r="I229" i="11"/>
  <c r="BC437" i="10"/>
  <c r="BE437" i="10"/>
  <c r="BG437" i="10"/>
  <c r="AO291" i="11"/>
  <c r="AM291" i="11"/>
  <c r="BE118" i="10"/>
  <c r="BG118" i="10"/>
  <c r="BC118" i="10"/>
  <c r="K82" i="11"/>
  <c r="I82" i="11"/>
  <c r="G82" i="11"/>
  <c r="K372" i="11"/>
  <c r="G372" i="11"/>
  <c r="I372" i="11"/>
  <c r="I101" i="11"/>
  <c r="G101" i="11"/>
  <c r="K101" i="11"/>
  <c r="AO395" i="11"/>
  <c r="AM395" i="11"/>
  <c r="BE283" i="11"/>
  <c r="BC283" i="11"/>
  <c r="BC98" i="11"/>
  <c r="BE98" i="11"/>
  <c r="K152" i="11"/>
  <c r="I152" i="11"/>
  <c r="G152" i="11"/>
  <c r="BE155" i="11"/>
  <c r="BC155" i="11"/>
  <c r="BE119" i="10"/>
  <c r="BC119" i="10"/>
  <c r="BG119" i="10"/>
  <c r="BC372" i="11"/>
  <c r="BE372" i="11"/>
  <c r="AO150" i="13"/>
  <c r="AM150" i="13"/>
  <c r="K24" i="13"/>
  <c r="G24" i="13"/>
  <c r="I24" i="13"/>
  <c r="AM209" i="13"/>
  <c r="AO209" i="13"/>
  <c r="G381" i="13"/>
  <c r="I381" i="13"/>
  <c r="K381" i="13"/>
  <c r="AO205" i="10"/>
  <c r="AQ205" i="10"/>
  <c r="AM205" i="10"/>
  <c r="AM86" i="10"/>
  <c r="AO86" i="10"/>
  <c r="AQ86" i="10"/>
  <c r="BC107" i="11"/>
  <c r="BE107" i="11"/>
  <c r="AM207" i="11"/>
  <c r="AO207" i="11"/>
  <c r="K304" i="11"/>
  <c r="G304" i="11"/>
  <c r="I304" i="11"/>
  <c r="AO192" i="11"/>
  <c r="AM192" i="11"/>
  <c r="BC11" i="11"/>
  <c r="K276" i="11"/>
  <c r="G276" i="11"/>
  <c r="I276" i="11"/>
  <c r="AM236" i="11"/>
  <c r="AO236" i="11"/>
  <c r="BE441" i="11"/>
  <c r="BC441" i="11"/>
  <c r="G21" i="11"/>
  <c r="I21" i="11"/>
  <c r="BC60" i="11"/>
  <c r="BE60" i="11"/>
  <c r="AM330" i="11"/>
  <c r="AO330" i="11"/>
  <c r="AM396" i="11"/>
  <c r="AO396" i="11"/>
  <c r="AO251" i="11"/>
  <c r="AM251" i="11"/>
  <c r="W294" i="11"/>
  <c r="Y294" i="11"/>
  <c r="K347" i="11"/>
  <c r="G347" i="11"/>
  <c r="I347" i="11"/>
  <c r="AM272" i="11"/>
  <c r="AO67" i="11"/>
  <c r="AM67" i="11"/>
  <c r="Y223" i="10"/>
  <c r="AA223" i="10"/>
  <c r="W223" i="10"/>
  <c r="W323" i="11"/>
  <c r="Y323" i="11"/>
  <c r="AQ312" i="10"/>
  <c r="AM312" i="10"/>
  <c r="AO312" i="10"/>
  <c r="AQ306" i="10"/>
  <c r="AM306" i="10"/>
  <c r="AO306" i="10"/>
  <c r="K154" i="11"/>
  <c r="G154" i="11"/>
  <c r="I154" i="11"/>
  <c r="W117" i="11"/>
  <c r="Y117" i="11"/>
  <c r="W38" i="11"/>
  <c r="Y38" i="11"/>
  <c r="AO187" i="11"/>
  <c r="AM187" i="11"/>
  <c r="K118" i="11"/>
  <c r="G118" i="11"/>
  <c r="I118" i="11"/>
  <c r="BE123" i="11"/>
  <c r="BC123" i="11"/>
  <c r="Y336" i="11"/>
  <c r="W336" i="11"/>
  <c r="Y220" i="11"/>
  <c r="W220" i="11"/>
  <c r="BC375" i="11"/>
  <c r="BE375" i="11"/>
  <c r="K337" i="11"/>
  <c r="G337" i="11"/>
  <c r="I337" i="11"/>
  <c r="K361" i="11"/>
  <c r="I361" i="11"/>
  <c r="G361" i="11"/>
  <c r="K94" i="11"/>
  <c r="G94" i="11"/>
  <c r="I94" i="11"/>
  <c r="K409" i="11"/>
  <c r="G409" i="11"/>
  <c r="I409" i="11"/>
  <c r="AM249" i="11"/>
  <c r="AO249" i="11"/>
  <c r="W372" i="10"/>
  <c r="AA372" i="10"/>
  <c r="Y372" i="10"/>
  <c r="BE145" i="11"/>
  <c r="BC145" i="11"/>
  <c r="AO14" i="13"/>
  <c r="AM14" i="13"/>
  <c r="Y378" i="11"/>
  <c r="W378" i="11"/>
  <c r="BE32" i="11"/>
  <c r="BC32" i="11"/>
  <c r="I31" i="11"/>
  <c r="G31" i="11"/>
  <c r="K31" i="11"/>
  <c r="AQ185" i="10"/>
  <c r="AO185" i="10"/>
  <c r="AM185" i="10"/>
  <c r="Y62" i="10"/>
  <c r="AA62" i="10"/>
  <c r="W62" i="10"/>
  <c r="BC186" i="11"/>
  <c r="BE186" i="11"/>
  <c r="Y349" i="11"/>
  <c r="W349" i="11"/>
  <c r="AO227" i="11"/>
  <c r="AM227" i="11"/>
  <c r="BE253" i="11"/>
  <c r="BC253" i="11"/>
  <c r="AM65" i="11"/>
  <c r="AO65" i="11"/>
  <c r="AM193" i="11"/>
  <c r="AO193" i="11"/>
  <c r="AO279" i="11"/>
  <c r="AM279" i="11"/>
  <c r="Y212" i="11"/>
  <c r="W212" i="11"/>
  <c r="AM137" i="11"/>
  <c r="AO137" i="11"/>
  <c r="BC132" i="11"/>
  <c r="BE132" i="11"/>
  <c r="K195" i="11"/>
  <c r="G195" i="11"/>
  <c r="I195" i="11"/>
  <c r="BE325" i="11"/>
  <c r="BC325" i="11"/>
  <c r="Y392" i="11"/>
  <c r="W392" i="11"/>
  <c r="AA87" i="10"/>
  <c r="W87" i="10"/>
  <c r="Y87" i="10"/>
  <c r="BE131" i="11"/>
  <c r="BC131" i="11"/>
  <c r="W362" i="11"/>
  <c r="AM231" i="13"/>
  <c r="AO231" i="13"/>
  <c r="AM370" i="11"/>
  <c r="AO370" i="11"/>
  <c r="AM45" i="13"/>
  <c r="AO190" i="13"/>
  <c r="AM190" i="13"/>
  <c r="AM12" i="13"/>
  <c r="K82" i="13"/>
  <c r="I82" i="13"/>
  <c r="G82" i="13"/>
  <c r="BE321" i="11"/>
  <c r="BC321" i="11"/>
  <c r="Y251" i="13"/>
  <c r="W251" i="13"/>
  <c r="AM34" i="13"/>
  <c r="AO34" i="13"/>
  <c r="AM121" i="13"/>
  <c r="AO121" i="13"/>
  <c r="AO23" i="11"/>
  <c r="AM23" i="11"/>
  <c r="BC320" i="11"/>
  <c r="BE320" i="11"/>
  <c r="W276" i="13"/>
  <c r="Y276" i="13"/>
  <c r="AO158" i="11"/>
  <c r="AM158" i="11"/>
  <c r="BE339" i="11"/>
  <c r="BC339" i="11"/>
  <c r="AM393" i="13"/>
  <c r="AO393" i="13"/>
  <c r="BE83" i="11"/>
  <c r="BC83" i="11"/>
  <c r="AO147" i="13"/>
  <c r="AM147" i="13"/>
  <c r="W337" i="11"/>
  <c r="Y337" i="11"/>
  <c r="Y384" i="11"/>
  <c r="W384" i="11"/>
  <c r="Y337" i="13"/>
  <c r="W337" i="13"/>
  <c r="F411" i="13"/>
  <c r="AO316" i="13"/>
  <c r="AM316" i="13"/>
  <c r="G98" i="12"/>
  <c r="K98" i="12"/>
  <c r="I98" i="12"/>
  <c r="Y120" i="13"/>
  <c r="W120" i="13"/>
  <c r="K49" i="13"/>
  <c r="I49" i="13"/>
  <c r="G49" i="13"/>
  <c r="AO30" i="13"/>
  <c r="AM30" i="13"/>
  <c r="AM310" i="13"/>
  <c r="Y430" i="11"/>
  <c r="W430" i="11"/>
  <c r="AM195" i="13"/>
  <c r="AO195" i="13"/>
  <c r="K156" i="13"/>
  <c r="G156" i="13"/>
  <c r="I156" i="13"/>
  <c r="BG398" i="10"/>
  <c r="BC398" i="10"/>
  <c r="BE398" i="10"/>
  <c r="AO345" i="13"/>
  <c r="AM345" i="13"/>
  <c r="W259" i="13"/>
  <c r="Y259" i="13"/>
  <c r="Y14" i="13"/>
  <c r="W14" i="13"/>
  <c r="AM439" i="11"/>
  <c r="AO439" i="11"/>
  <c r="AO50" i="11"/>
  <c r="AM50" i="11"/>
  <c r="W442" i="11"/>
  <c r="Y442" i="11"/>
  <c r="Y25" i="11"/>
  <c r="W25" i="11"/>
  <c r="BE286" i="11"/>
  <c r="BC286" i="11"/>
  <c r="Y224" i="13"/>
  <c r="W224" i="13"/>
  <c r="K162" i="13"/>
  <c r="I162" i="13"/>
  <c r="G162" i="13"/>
  <c r="AO154" i="13"/>
  <c r="AM154" i="13"/>
  <c r="Y359" i="11"/>
  <c r="W359" i="11"/>
  <c r="K309" i="13"/>
  <c r="G309" i="13"/>
  <c r="I309" i="13"/>
  <c r="Y427" i="13"/>
  <c r="W427" i="13"/>
  <c r="AO339" i="13"/>
  <c r="AM339" i="13"/>
  <c r="K35" i="13"/>
  <c r="G35" i="13"/>
  <c r="I35" i="13"/>
  <c r="BE282" i="11"/>
  <c r="BC282" i="11"/>
  <c r="Y326" i="13"/>
  <c r="W326" i="13"/>
  <c r="G294" i="13"/>
  <c r="I294" i="13"/>
  <c r="K294" i="13"/>
  <c r="BE179" i="11"/>
  <c r="BC179" i="11"/>
  <c r="BC337" i="11"/>
  <c r="BE337" i="11"/>
  <c r="Y20" i="13"/>
  <c r="W20" i="13"/>
  <c r="Y306" i="11"/>
  <c r="W306" i="11"/>
  <c r="K338" i="11"/>
  <c r="I338" i="11"/>
  <c r="G338" i="11"/>
  <c r="K173" i="13"/>
  <c r="I173" i="13"/>
  <c r="G173" i="13"/>
  <c r="Y309" i="11"/>
  <c r="W309" i="11"/>
  <c r="AM240" i="11"/>
  <c r="AO240" i="11"/>
  <c r="K43" i="13"/>
  <c r="G43" i="13"/>
  <c r="I43" i="13"/>
  <c r="Y142" i="13"/>
  <c r="W142" i="13"/>
  <c r="AO155" i="13"/>
  <c r="AM155" i="13"/>
  <c r="K217" i="13"/>
  <c r="G217" i="13"/>
  <c r="I217" i="13"/>
  <c r="W163" i="13"/>
  <c r="Y163" i="13"/>
  <c r="I196" i="12"/>
  <c r="G196" i="12"/>
  <c r="K196" i="12"/>
  <c r="Y375" i="11"/>
  <c r="W375" i="11"/>
  <c r="Y62" i="13"/>
  <c r="W62" i="13"/>
  <c r="AO83" i="13"/>
  <c r="AM83" i="13"/>
  <c r="BC314" i="11"/>
  <c r="BE314" i="11"/>
  <c r="BG75" i="10"/>
  <c r="BC75" i="10"/>
  <c r="BE75" i="10"/>
  <c r="AM303" i="13"/>
  <c r="AO303" i="13"/>
  <c r="K395" i="13"/>
  <c r="I395" i="13"/>
  <c r="G395" i="13"/>
  <c r="AO428" i="11"/>
  <c r="AM428" i="11"/>
  <c r="AM331" i="13"/>
  <c r="K387" i="11"/>
  <c r="G387" i="11"/>
  <c r="I387" i="11"/>
  <c r="K134" i="13"/>
  <c r="I134" i="13"/>
  <c r="G134" i="13"/>
  <c r="AM407" i="11"/>
  <c r="AO407" i="11"/>
  <c r="W373" i="11"/>
  <c r="Y373" i="11"/>
  <c r="AM58" i="11"/>
  <c r="AO58" i="11"/>
  <c r="K108" i="13"/>
  <c r="I108" i="13"/>
  <c r="G108" i="13"/>
  <c r="Y288" i="13"/>
  <c r="W288" i="13"/>
  <c r="Y39" i="13"/>
  <c r="W39" i="13"/>
  <c r="Y154" i="13"/>
  <c r="W154" i="13"/>
  <c r="AO106" i="13"/>
  <c r="AM106" i="13"/>
  <c r="Y409" i="13"/>
  <c r="W409" i="13"/>
  <c r="K15" i="13"/>
  <c r="G15" i="13"/>
  <c r="AM294" i="13"/>
  <c r="AO294" i="13"/>
  <c r="AM369" i="13"/>
  <c r="AO369" i="13"/>
  <c r="AM314" i="11"/>
  <c r="AO314" i="11"/>
  <c r="K302" i="11"/>
  <c r="G302" i="11"/>
  <c r="I302" i="11"/>
  <c r="W366" i="11"/>
  <c r="Y366" i="11"/>
  <c r="Y99" i="13"/>
  <c r="W99" i="13"/>
  <c r="K77" i="13"/>
  <c r="I77" i="13"/>
  <c r="G77" i="13"/>
  <c r="BE103" i="11"/>
  <c r="BC103" i="11"/>
  <c r="AO385" i="13"/>
  <c r="AM385" i="13"/>
  <c r="K434" i="11"/>
  <c r="G434" i="11"/>
  <c r="I434" i="11"/>
  <c r="AO363" i="11"/>
  <c r="AM363" i="11"/>
  <c r="BE143" i="11"/>
  <c r="BC143" i="11"/>
  <c r="K358" i="11"/>
  <c r="I358" i="11"/>
  <c r="G358" i="11"/>
  <c r="K62" i="11"/>
  <c r="G62" i="11"/>
  <c r="I62" i="11"/>
  <c r="BE355" i="11"/>
  <c r="BC355" i="11"/>
  <c r="BE42" i="10"/>
  <c r="BG42" i="10"/>
  <c r="BC42" i="10"/>
  <c r="BE289" i="11"/>
  <c r="BC289" i="11"/>
  <c r="I305" i="13"/>
  <c r="G305" i="13"/>
  <c r="K305" i="13"/>
  <c r="K221" i="13"/>
  <c r="I221" i="13"/>
  <c r="G221" i="13"/>
  <c r="W406" i="13"/>
  <c r="AO359" i="11"/>
  <c r="AM359" i="11"/>
  <c r="AO441" i="11"/>
  <c r="AM441" i="11"/>
  <c r="W116" i="13"/>
  <c r="Y116" i="13"/>
  <c r="Y238" i="13"/>
  <c r="W238" i="13"/>
  <c r="BE329" i="11"/>
  <c r="BC329" i="11"/>
  <c r="BE386" i="11"/>
  <c r="BC386" i="11"/>
  <c r="Y316" i="13"/>
  <c r="W316" i="13"/>
  <c r="Y423" i="11"/>
  <c r="W423" i="11"/>
  <c r="K382" i="11"/>
  <c r="I382" i="11"/>
  <c r="G382" i="11"/>
  <c r="K205" i="11"/>
  <c r="I205" i="11"/>
  <c r="G205" i="11"/>
  <c r="BC370" i="11"/>
  <c r="BE370" i="11"/>
  <c r="BE96" i="10"/>
  <c r="BG96" i="10"/>
  <c r="BC96" i="10"/>
  <c r="BC302" i="11"/>
  <c r="BE302" i="11"/>
  <c r="AM28" i="13"/>
  <c r="AO28" i="13"/>
  <c r="E424" i="13"/>
  <c r="K423" i="13"/>
  <c r="G423" i="13"/>
  <c r="I423" i="13"/>
  <c r="AM232" i="13"/>
  <c r="AO232" i="13"/>
  <c r="K312" i="13"/>
  <c r="G312" i="13"/>
  <c r="I312" i="13"/>
  <c r="W139" i="13"/>
  <c r="Y139" i="13"/>
  <c r="K299" i="11"/>
  <c r="G299" i="11"/>
  <c r="I299" i="11"/>
  <c r="K64" i="13"/>
  <c r="G64" i="13"/>
  <c r="I64" i="13"/>
  <c r="AO97" i="13"/>
  <c r="AM97" i="13"/>
  <c r="K248" i="11"/>
  <c r="I248" i="11"/>
  <c r="G248" i="11"/>
  <c r="W387" i="13"/>
  <c r="Y387" i="13"/>
  <c r="AO178" i="11"/>
  <c r="AM178" i="11"/>
  <c r="AM22" i="13"/>
  <c r="AO22" i="13"/>
  <c r="K29" i="11"/>
  <c r="I29" i="11"/>
  <c r="G29" i="11"/>
  <c r="BE250" i="11"/>
  <c r="BC250" i="11"/>
  <c r="W26" i="13"/>
  <c r="Y26" i="13"/>
  <c r="BC120" i="11"/>
  <c r="BE120" i="11"/>
  <c r="K135" i="11"/>
  <c r="G135" i="11"/>
  <c r="I135" i="11"/>
  <c r="K145" i="13"/>
  <c r="G145" i="13"/>
  <c r="I145" i="13"/>
  <c r="AO132" i="13"/>
  <c r="AM132" i="13"/>
  <c r="BE218" i="11"/>
  <c r="BC218" i="11"/>
  <c r="W285" i="13"/>
  <c r="Y285" i="13"/>
  <c r="K372" i="13"/>
  <c r="I372" i="13"/>
  <c r="G372" i="13"/>
  <c r="Y193" i="13"/>
  <c r="W193" i="13"/>
  <c r="K74" i="13"/>
  <c r="I74" i="13"/>
  <c r="G74" i="13"/>
  <c r="Y305" i="13"/>
  <c r="W305" i="13"/>
  <c r="Y374" i="11"/>
  <c r="W374" i="11"/>
  <c r="BC362" i="11"/>
  <c r="BE362" i="11"/>
  <c r="Y346" i="13"/>
  <c r="W346" i="13"/>
  <c r="W340" i="11"/>
  <c r="Y340" i="11"/>
  <c r="AM15" i="13"/>
  <c r="AO99" i="13"/>
  <c r="AM99" i="13"/>
  <c r="W342" i="13"/>
  <c r="Y342" i="13"/>
  <c r="I150" i="11"/>
  <c r="G150" i="11"/>
  <c r="K150" i="11"/>
  <c r="Y324" i="11"/>
  <c r="W324" i="11"/>
  <c r="K158" i="11"/>
  <c r="G158" i="11"/>
  <c r="I158" i="11"/>
  <c r="AM163" i="13"/>
  <c r="AO163" i="13"/>
  <c r="K200" i="13"/>
  <c r="G200" i="13"/>
  <c r="I200" i="13"/>
  <c r="K212" i="11"/>
  <c r="I212" i="11"/>
  <c r="G212" i="11"/>
  <c r="W264" i="13"/>
  <c r="Y264" i="13"/>
  <c r="K107" i="13"/>
  <c r="I107" i="13"/>
  <c r="G107" i="13"/>
  <c r="Y179" i="11"/>
  <c r="W179" i="11"/>
  <c r="AM295" i="11"/>
  <c r="AO295" i="11"/>
  <c r="BC399" i="11"/>
  <c r="BE399" i="11"/>
  <c r="K279" i="13"/>
  <c r="I279" i="13"/>
  <c r="G279" i="13"/>
  <c r="BE298" i="11"/>
  <c r="BC298" i="11"/>
  <c r="K191" i="13"/>
  <c r="G191" i="13"/>
  <c r="I191" i="13"/>
  <c r="W171" i="13"/>
  <c r="Y171" i="13"/>
  <c r="K18" i="12"/>
  <c r="G18" i="12"/>
  <c r="I18" i="12"/>
  <c r="K27" i="13"/>
  <c r="I27" i="13"/>
  <c r="G27" i="13"/>
  <c r="BG112" i="12"/>
  <c r="BE112" i="12"/>
  <c r="BC112" i="12"/>
  <c r="AO238" i="12"/>
  <c r="AQ238" i="12"/>
  <c r="AM238" i="12"/>
  <c r="AM82" i="12"/>
  <c r="AQ82" i="12"/>
  <c r="AO82" i="12"/>
  <c r="K152" i="12"/>
  <c r="G152" i="12"/>
  <c r="I152" i="12"/>
  <c r="K419" i="13"/>
  <c r="G419" i="13"/>
  <c r="I419" i="13"/>
  <c r="AO194" i="13"/>
  <c r="AM194" i="13"/>
  <c r="K199" i="13"/>
  <c r="G199" i="13"/>
  <c r="I199" i="13"/>
  <c r="AO274" i="13"/>
  <c r="AM274" i="13"/>
  <c r="AQ192" i="12"/>
  <c r="AM192" i="12"/>
  <c r="AO192" i="12"/>
  <c r="AA370" i="12"/>
  <c r="Y370" i="12"/>
  <c r="W370" i="12"/>
  <c r="K137" i="12"/>
  <c r="G137" i="12"/>
  <c r="AA231" i="12"/>
  <c r="Y231" i="12"/>
  <c r="W231" i="12"/>
  <c r="Y138" i="12"/>
  <c r="AA138" i="12"/>
  <c r="W138" i="12"/>
  <c r="BE223" i="12"/>
  <c r="BC223" i="12"/>
  <c r="K260" i="12"/>
  <c r="I260" i="12"/>
  <c r="G260" i="12"/>
  <c r="K351" i="13"/>
  <c r="G351" i="13"/>
  <c r="I351" i="13"/>
  <c r="BG285" i="12"/>
  <c r="BC285" i="12"/>
  <c r="BE285" i="12"/>
  <c r="AA56" i="12"/>
  <c r="W56" i="12"/>
  <c r="Y56" i="12"/>
  <c r="Y129" i="12"/>
  <c r="AA129" i="12"/>
  <c r="W129" i="12"/>
  <c r="BG192" i="12"/>
  <c r="BE192" i="12"/>
  <c r="BC192" i="12"/>
  <c r="AM383" i="13"/>
  <c r="AO383" i="13"/>
  <c r="AM332" i="13"/>
  <c r="AO332" i="13"/>
  <c r="K405" i="13"/>
  <c r="G405" i="13"/>
  <c r="I405" i="13"/>
  <c r="Y129" i="13"/>
  <c r="W129" i="13"/>
  <c r="K371" i="13"/>
  <c r="G371" i="13"/>
  <c r="I371" i="13"/>
  <c r="AA300" i="12"/>
  <c r="W300" i="12"/>
  <c r="Y300" i="12"/>
  <c r="AA112" i="12"/>
  <c r="Y112" i="12"/>
  <c r="W112" i="12"/>
  <c r="W347" i="13"/>
  <c r="Y347" i="13"/>
  <c r="W31" i="12"/>
  <c r="Y31" i="12"/>
  <c r="AA31" i="12"/>
  <c r="W186" i="13"/>
  <c r="Y186" i="13"/>
  <c r="AM438" i="13"/>
  <c r="AO438" i="13"/>
  <c r="AQ79" i="12"/>
  <c r="AM79" i="12"/>
  <c r="AO79" i="12"/>
  <c r="W290" i="13"/>
  <c r="Y290" i="13"/>
  <c r="AO67" i="12"/>
  <c r="AQ67" i="12"/>
  <c r="AM67" i="12"/>
  <c r="AQ18" i="12"/>
  <c r="AO18" i="12"/>
  <c r="AM18" i="12"/>
  <c r="Y317" i="12"/>
  <c r="AA317" i="12"/>
  <c r="W317" i="12"/>
  <c r="BG50" i="12"/>
  <c r="BC50" i="12"/>
  <c r="BE50" i="12"/>
  <c r="Y248" i="12"/>
  <c r="AA248" i="12"/>
  <c r="W248" i="12"/>
  <c r="AM410" i="13"/>
  <c r="AO410" i="13"/>
  <c r="F424" i="13"/>
  <c r="AM210" i="12"/>
  <c r="AO210" i="12"/>
  <c r="AQ210" i="12"/>
  <c r="BG72" i="12"/>
  <c r="BC72" i="12"/>
  <c r="BE72" i="12"/>
  <c r="I317" i="12"/>
  <c r="G317" i="12"/>
  <c r="BW25" i="12"/>
  <c r="BU25" i="12"/>
  <c r="BS25" i="12"/>
  <c r="BG376" i="12"/>
  <c r="BE376" i="12"/>
  <c r="BC376" i="12"/>
  <c r="AO308" i="13"/>
  <c r="AM308" i="13"/>
  <c r="AM78" i="12"/>
  <c r="AQ78" i="12"/>
  <c r="AO78" i="12"/>
  <c r="BG160" i="12"/>
  <c r="BE160" i="12"/>
  <c r="BC160" i="12"/>
  <c r="K188" i="13"/>
  <c r="I188" i="13"/>
  <c r="G188" i="13"/>
  <c r="K49" i="12"/>
  <c r="I49" i="12"/>
  <c r="K121" i="12"/>
  <c r="G121" i="12"/>
  <c r="I121" i="12"/>
  <c r="AA34" i="12"/>
  <c r="Y34" i="12"/>
  <c r="W34" i="12"/>
  <c r="K410" i="13"/>
  <c r="G410" i="13"/>
  <c r="I410" i="13"/>
  <c r="E411" i="13"/>
  <c r="AO51" i="12"/>
  <c r="AQ51" i="12"/>
  <c r="AM51" i="12"/>
  <c r="K440" i="13"/>
  <c r="I440" i="13"/>
  <c r="G440" i="13"/>
  <c r="K394" i="13"/>
  <c r="G394" i="13"/>
  <c r="I394" i="13"/>
  <c r="BG30" i="12"/>
  <c r="BC30" i="12"/>
  <c r="BE30" i="12"/>
  <c r="W180" i="13"/>
  <c r="Y180" i="13"/>
  <c r="AO233" i="13"/>
  <c r="AM233" i="13"/>
  <c r="K129" i="12"/>
  <c r="I129" i="12"/>
  <c r="G129" i="12"/>
  <c r="K114" i="12"/>
  <c r="G114" i="12"/>
  <c r="I114" i="12"/>
  <c r="Y95" i="12"/>
  <c r="AA95" i="12"/>
  <c r="W95" i="12"/>
  <c r="AQ435" i="12"/>
  <c r="AO435" i="12"/>
  <c r="AM435" i="12"/>
  <c r="AQ199" i="12"/>
  <c r="AO199" i="12"/>
  <c r="AM199" i="12"/>
  <c r="K251" i="12"/>
  <c r="I251" i="12"/>
  <c r="G251" i="12"/>
  <c r="AO197" i="12"/>
  <c r="AQ197" i="12"/>
  <c r="AM197" i="12"/>
  <c r="K437" i="13"/>
  <c r="I437" i="13"/>
  <c r="G437" i="13"/>
  <c r="AQ142" i="12"/>
  <c r="AO142" i="12"/>
  <c r="AM142" i="12"/>
  <c r="I201" i="13"/>
  <c r="G201" i="13"/>
  <c r="K201" i="13"/>
  <c r="BG94" i="12"/>
  <c r="BC94" i="12"/>
  <c r="BE94" i="12"/>
  <c r="Y153" i="13"/>
  <c r="W153" i="13"/>
  <c r="Y437" i="13"/>
  <c r="W437" i="13"/>
  <c r="W113" i="13"/>
  <c r="Y113" i="13"/>
  <c r="K375" i="13"/>
  <c r="I375" i="13"/>
  <c r="G375" i="13"/>
  <c r="AO210" i="13"/>
  <c r="AM210" i="13"/>
  <c r="AM262" i="13"/>
  <c r="AO262" i="13"/>
  <c r="W43" i="12"/>
  <c r="Y43" i="12"/>
  <c r="AA43" i="12"/>
  <c r="K348" i="13"/>
  <c r="G348" i="13"/>
  <c r="I348" i="13"/>
  <c r="AM95" i="12"/>
  <c r="AQ95" i="12"/>
  <c r="K287" i="12"/>
  <c r="G287" i="12"/>
  <c r="AA295" i="12"/>
  <c r="Y295" i="12"/>
  <c r="W295" i="12"/>
  <c r="AA291" i="12"/>
  <c r="Y291" i="12"/>
  <c r="W291" i="12"/>
  <c r="K275" i="13"/>
  <c r="I275" i="13"/>
  <c r="G275" i="13"/>
  <c r="W226" i="12"/>
  <c r="Y226" i="12"/>
  <c r="AA226" i="12"/>
  <c r="AM26" i="12"/>
  <c r="AO26" i="12"/>
  <c r="AQ26" i="12"/>
  <c r="AM252" i="13"/>
  <c r="AM38" i="12"/>
  <c r="AO38" i="12"/>
  <c r="AO25" i="13"/>
  <c r="AM25" i="13"/>
  <c r="AQ74" i="12"/>
  <c r="AO74" i="12"/>
  <c r="AM74" i="12"/>
  <c r="K398" i="13"/>
  <c r="I398" i="13"/>
  <c r="G398" i="13"/>
  <c r="AM229" i="13"/>
  <c r="AO229" i="13"/>
  <c r="BG26" i="12"/>
  <c r="BE26" i="12"/>
  <c r="BC26" i="12"/>
  <c r="I113" i="12"/>
  <c r="G113" i="12"/>
  <c r="K113" i="12"/>
  <c r="Y394" i="13"/>
  <c r="W394" i="13"/>
  <c r="K34" i="12"/>
  <c r="I34" i="12"/>
  <c r="G34" i="12"/>
  <c r="AM76" i="12"/>
  <c r="AO76" i="12"/>
  <c r="W392" i="13"/>
  <c r="Y392" i="13"/>
  <c r="W188" i="12"/>
  <c r="AA188" i="12"/>
  <c r="Y188" i="12"/>
  <c r="K387" i="13"/>
  <c r="G387" i="13"/>
  <c r="I387" i="13"/>
  <c r="Y303" i="13"/>
  <c r="W303" i="13"/>
  <c r="BG58" i="12"/>
  <c r="BC58" i="12"/>
  <c r="BE58" i="12"/>
  <c r="AA55" i="12"/>
  <c r="W55" i="12"/>
  <c r="Y55" i="12"/>
  <c r="AM97" i="12"/>
  <c r="AQ97" i="12"/>
  <c r="AO97" i="12"/>
  <c r="AQ311" i="12"/>
  <c r="AO311" i="12"/>
  <c r="AM311" i="12"/>
  <c r="AQ183" i="12"/>
  <c r="AM183" i="12"/>
  <c r="AO183" i="12"/>
  <c r="H424" i="13"/>
  <c r="I248" i="12"/>
  <c r="G248" i="12"/>
  <c r="K248" i="12"/>
  <c r="K40" i="12"/>
  <c r="G40" i="12"/>
  <c r="I40" i="12"/>
  <c r="K117" i="12"/>
  <c r="G117" i="12"/>
  <c r="I117" i="12"/>
  <c r="AO320" i="13"/>
  <c r="AM320" i="13"/>
  <c r="AO206" i="12"/>
  <c r="AQ206" i="12"/>
  <c r="AM206" i="12"/>
  <c r="AM314" i="12"/>
  <c r="AO314" i="12"/>
  <c r="AQ314" i="12"/>
  <c r="AQ160" i="12"/>
  <c r="AO160" i="12"/>
  <c r="AM160" i="12"/>
  <c r="G330" i="12"/>
  <c r="K330" i="12"/>
  <c r="I330" i="12"/>
  <c r="G26" i="12"/>
  <c r="K26" i="12"/>
  <c r="I26" i="12"/>
  <c r="Y333" i="13"/>
  <c r="K135" i="12"/>
  <c r="G135" i="12"/>
  <c r="I135" i="12"/>
  <c r="Y221" i="13"/>
  <c r="W221" i="13"/>
  <c r="K207" i="12"/>
  <c r="I207" i="12"/>
  <c r="G207" i="12"/>
  <c r="AA160" i="12"/>
  <c r="Y160" i="12"/>
  <c r="W160" i="12"/>
  <c r="W134" i="12"/>
  <c r="AA134" i="12"/>
  <c r="Y134" i="12"/>
  <c r="I361" i="12"/>
  <c r="K361" i="12"/>
  <c r="G361" i="12"/>
  <c r="AA212" i="12"/>
  <c r="W212" i="12"/>
  <c r="Y212" i="12"/>
  <c r="K325" i="12"/>
  <c r="I325" i="12"/>
  <c r="G325" i="12"/>
  <c r="K100" i="12"/>
  <c r="G100" i="12"/>
  <c r="I100" i="12"/>
  <c r="AO319" i="13"/>
  <c r="AM319" i="13"/>
  <c r="BG81" i="12"/>
  <c r="BC81" i="12"/>
  <c r="BE81" i="12"/>
  <c r="Y50" i="12"/>
  <c r="AA50" i="12"/>
  <c r="W50" i="12"/>
  <c r="AM407" i="13"/>
  <c r="AO407" i="13"/>
  <c r="AO356" i="13"/>
  <c r="AM356" i="13"/>
  <c r="I153" i="12"/>
  <c r="G153" i="12"/>
  <c r="K153" i="12"/>
  <c r="AM136" i="12"/>
  <c r="AQ136" i="12"/>
  <c r="AO136" i="12"/>
  <c r="AQ248" i="12"/>
  <c r="AO248" i="12"/>
  <c r="AM248" i="12"/>
  <c r="G401" i="13"/>
  <c r="I401" i="13"/>
  <c r="G145" i="12"/>
  <c r="K145" i="12"/>
  <c r="I145" i="12"/>
  <c r="AQ98" i="12"/>
  <c r="AO98" i="12"/>
  <c r="AM98" i="12"/>
  <c r="Y33" i="12"/>
  <c r="AA33" i="12"/>
  <c r="W33" i="12"/>
  <c r="K139" i="13"/>
  <c r="G139" i="13"/>
  <c r="I139" i="13"/>
  <c r="K311" i="13"/>
  <c r="G311" i="13"/>
  <c r="I311" i="13"/>
  <c r="Y177" i="12"/>
  <c r="AA177" i="12"/>
  <c r="W177" i="12"/>
  <c r="AA173" i="12"/>
  <c r="Y173" i="12"/>
  <c r="W173" i="12"/>
  <c r="K192" i="12"/>
  <c r="G192" i="12"/>
  <c r="I192" i="12"/>
  <c r="Y309" i="12"/>
  <c r="W309" i="12"/>
  <c r="AA309" i="12"/>
  <c r="K369" i="12"/>
  <c r="G369" i="12"/>
  <c r="I369" i="12"/>
  <c r="AQ108" i="12"/>
  <c r="AO108" i="12"/>
  <c r="AM108" i="12"/>
  <c r="BG21" i="12"/>
  <c r="BE21" i="12"/>
  <c r="BC21" i="12"/>
  <c r="BE253" i="12"/>
  <c r="BC253" i="12"/>
  <c r="AO429" i="13"/>
  <c r="AM429" i="13"/>
  <c r="AA259" i="12"/>
  <c r="W259" i="12"/>
  <c r="Y259" i="12"/>
  <c r="K320" i="13"/>
  <c r="G320" i="13"/>
  <c r="I320" i="13"/>
  <c r="Y185" i="13"/>
  <c r="W185" i="13"/>
  <c r="AA114" i="12"/>
  <c r="W114" i="12"/>
  <c r="Y114" i="12"/>
  <c r="K186" i="13"/>
  <c r="I186" i="13"/>
  <c r="G186" i="13"/>
  <c r="W163" i="12"/>
  <c r="AA163" i="12"/>
  <c r="Y163" i="12"/>
  <c r="BG14" i="12"/>
  <c r="BE14" i="12"/>
  <c r="BC14" i="12"/>
  <c r="Y300" i="13"/>
  <c r="W300" i="13"/>
  <c r="K373" i="13"/>
  <c r="G373" i="13"/>
  <c r="I373" i="13"/>
  <c r="AM94" i="12"/>
  <c r="AQ94" i="12"/>
  <c r="AO94" i="12"/>
  <c r="K357" i="13"/>
  <c r="G357" i="13"/>
  <c r="I357" i="13"/>
  <c r="BG172" i="12"/>
  <c r="BE172" i="12"/>
  <c r="BC172" i="12"/>
  <c r="Y17" i="12"/>
  <c r="AA17" i="12"/>
  <c r="W17" i="12"/>
  <c r="I297" i="12"/>
  <c r="K297" i="12"/>
  <c r="K323" i="12"/>
  <c r="I323" i="12"/>
  <c r="G323" i="12"/>
  <c r="AM360" i="12"/>
  <c r="AO360" i="12"/>
  <c r="AQ360" i="12"/>
  <c r="AO378" i="13"/>
  <c r="AM378" i="13"/>
  <c r="BG346" i="12"/>
  <c r="BC346" i="12"/>
  <c r="BE346" i="12"/>
  <c r="BG150" i="12"/>
  <c r="BC150" i="12"/>
  <c r="BE150" i="12"/>
  <c r="AM349" i="13"/>
  <c r="AO349" i="13"/>
  <c r="BG298" i="12"/>
  <c r="BC298" i="12"/>
  <c r="BE298" i="12"/>
  <c r="I314" i="12"/>
  <c r="K314" i="12"/>
  <c r="AM229" i="12"/>
  <c r="AO229" i="12"/>
  <c r="AQ229" i="12"/>
  <c r="I302" i="12"/>
  <c r="K302" i="12"/>
  <c r="G302" i="12"/>
  <c r="BU72" i="12"/>
  <c r="BW72" i="12"/>
  <c r="BS72" i="12"/>
  <c r="BU230" i="12"/>
  <c r="BW230" i="12"/>
  <c r="BS230" i="12"/>
  <c r="BU240" i="12"/>
  <c r="BS240" i="12"/>
  <c r="BG404" i="12"/>
  <c r="BC404" i="12"/>
  <c r="BE404" i="12"/>
  <c r="BU337" i="12"/>
  <c r="BW337" i="12"/>
  <c r="BS337" i="12"/>
  <c r="AA145" i="12"/>
  <c r="Y145" i="12"/>
  <c r="W145" i="12"/>
  <c r="Y410" i="12"/>
  <c r="AA410" i="12"/>
  <c r="W410" i="12"/>
  <c r="BG372" i="12"/>
  <c r="BC372" i="12"/>
  <c r="BE372" i="12"/>
  <c r="AM134" i="12"/>
  <c r="BW380" i="12"/>
  <c r="BU380" i="12"/>
  <c r="BS380" i="12"/>
  <c r="AM274" i="12"/>
  <c r="AQ274" i="12"/>
  <c r="AO274" i="12"/>
  <c r="AQ263" i="12"/>
  <c r="AO263" i="12"/>
  <c r="AM263" i="12"/>
  <c r="Y120" i="12"/>
  <c r="AA120" i="12"/>
  <c r="W120" i="12"/>
  <c r="AA430" i="12"/>
  <c r="Y430" i="12"/>
  <c r="W430" i="12"/>
  <c r="BW132" i="12"/>
  <c r="BU132" i="12"/>
  <c r="BS132" i="12"/>
  <c r="K376" i="12"/>
  <c r="G376" i="12"/>
  <c r="AQ241" i="12"/>
  <c r="AO241" i="12"/>
  <c r="AM241" i="12"/>
  <c r="Y260" i="12"/>
  <c r="W260" i="12"/>
  <c r="AA260" i="12"/>
  <c r="BS73" i="12"/>
  <c r="BU73" i="12"/>
  <c r="BS208" i="12"/>
  <c r="BW208" i="12"/>
  <c r="BU208" i="12"/>
  <c r="Y421" i="12"/>
  <c r="AA421" i="12"/>
  <c r="W421" i="12"/>
  <c r="BW26" i="12"/>
  <c r="BU26" i="12"/>
  <c r="BS26" i="12"/>
  <c r="BG171" i="12"/>
  <c r="BC171" i="12"/>
  <c r="BE171" i="12"/>
  <c r="Y365" i="12"/>
  <c r="AA365" i="12"/>
  <c r="W365" i="12"/>
  <c r="AA396" i="12"/>
  <c r="W396" i="12"/>
  <c r="Y396" i="12"/>
  <c r="AA264" i="12"/>
  <c r="W264" i="12"/>
  <c r="Y264" i="12"/>
  <c r="I14" i="12"/>
  <c r="G14" i="12"/>
  <c r="K14" i="12"/>
  <c r="BG267" i="12"/>
  <c r="BE267" i="12"/>
  <c r="BC267" i="12"/>
  <c r="BS20" i="12"/>
  <c r="BU20" i="12"/>
  <c r="BW20" i="12"/>
  <c r="K207" i="13"/>
  <c r="G207" i="13"/>
  <c r="I207" i="13"/>
  <c r="K385" i="13"/>
  <c r="G385" i="13"/>
  <c r="I385" i="13"/>
  <c r="BG227" i="12"/>
  <c r="BC227" i="12"/>
  <c r="BE227" i="12"/>
  <c r="BU315" i="12"/>
  <c r="BW315" i="12"/>
  <c r="BS315" i="12"/>
  <c r="BG332" i="12"/>
  <c r="BE332" i="12"/>
  <c r="BC332" i="12"/>
  <c r="BU283" i="12"/>
  <c r="BW283" i="12"/>
  <c r="BS283" i="12"/>
  <c r="BW359" i="12"/>
  <c r="BU359" i="12"/>
  <c r="BS359" i="12"/>
  <c r="W141" i="12"/>
  <c r="Y141" i="12"/>
  <c r="AA141" i="12"/>
  <c r="AA288" i="12"/>
  <c r="W288" i="12"/>
  <c r="Y288" i="12"/>
  <c r="BG292" i="12"/>
  <c r="BC292" i="12"/>
  <c r="BE292" i="12"/>
  <c r="AO147" i="12"/>
  <c r="AQ147" i="12"/>
  <c r="AM147" i="12"/>
  <c r="BU430" i="12"/>
  <c r="BW430" i="12"/>
  <c r="BS430" i="12"/>
  <c r="BW331" i="12"/>
  <c r="BU331" i="12"/>
  <c r="BS331" i="12"/>
  <c r="BW106" i="12"/>
  <c r="BS106" i="12"/>
  <c r="BU106" i="12"/>
  <c r="BU247" i="12"/>
  <c r="BW247" i="12"/>
  <c r="BS247" i="12"/>
  <c r="AO328" i="12"/>
  <c r="AM328" i="12"/>
  <c r="BG360" i="12"/>
  <c r="BC360" i="12"/>
  <c r="BE360" i="12"/>
  <c r="AA349" i="12"/>
  <c r="Y349" i="12"/>
  <c r="AQ182" i="12"/>
  <c r="AM182" i="12"/>
  <c r="AO182" i="12"/>
  <c r="K140" i="12"/>
  <c r="I140" i="12"/>
  <c r="G140" i="12"/>
  <c r="AO433" i="12"/>
  <c r="AQ433" i="12"/>
  <c r="AM433" i="12"/>
  <c r="BW164" i="12"/>
  <c r="BU164" i="12"/>
  <c r="BS164" i="12"/>
  <c r="G101" i="12"/>
  <c r="K101" i="12"/>
  <c r="BG420" i="12"/>
  <c r="BC420" i="12"/>
  <c r="BE420" i="12"/>
  <c r="W352" i="12"/>
  <c r="AA352" i="12"/>
  <c r="Y352" i="12"/>
  <c r="BG262" i="12"/>
  <c r="BC262" i="12"/>
  <c r="BE262" i="12"/>
  <c r="K432" i="12"/>
  <c r="G432" i="12"/>
  <c r="I432" i="12"/>
  <c r="G264" i="12"/>
  <c r="K264" i="12"/>
  <c r="I264" i="12"/>
  <c r="AQ322" i="12"/>
  <c r="AM322" i="12"/>
  <c r="AO322" i="12"/>
  <c r="BW436" i="12"/>
  <c r="BU436" i="12"/>
  <c r="BS436" i="12"/>
  <c r="BW126" i="12"/>
  <c r="BS126" i="12"/>
  <c r="BU126" i="12"/>
  <c r="BW422" i="12"/>
  <c r="BU422" i="12"/>
  <c r="BS422" i="12"/>
  <c r="AO397" i="12"/>
  <c r="AM397" i="12"/>
  <c r="AQ397" i="12"/>
  <c r="G371" i="12"/>
  <c r="I371" i="12"/>
  <c r="K371" i="12"/>
  <c r="AQ244" i="12"/>
  <c r="AM244" i="12"/>
  <c r="AO244" i="12"/>
  <c r="BG82" i="12"/>
  <c r="BC82" i="12"/>
  <c r="BE82" i="12"/>
  <c r="Y336" i="12"/>
  <c r="AA336" i="12"/>
  <c r="W336" i="12"/>
  <c r="BS271" i="12"/>
  <c r="BW271" i="12"/>
  <c r="BU271" i="12"/>
  <c r="BW235" i="12"/>
  <c r="BU235" i="12"/>
  <c r="BS235" i="12"/>
  <c r="BU68" i="12"/>
  <c r="BW68" i="12"/>
  <c r="BS68" i="12"/>
  <c r="AM374" i="12"/>
  <c r="AO374" i="12"/>
  <c r="AQ374" i="12"/>
  <c r="BW244" i="12"/>
  <c r="BS244" i="12"/>
  <c r="BU244" i="12"/>
  <c r="BG164" i="12"/>
  <c r="BE164" i="12"/>
  <c r="BC164" i="12"/>
  <c r="Y429" i="12"/>
  <c r="AA429" i="12"/>
  <c r="W429" i="12"/>
  <c r="BG409" i="12"/>
  <c r="BC409" i="12"/>
  <c r="BE409" i="12"/>
  <c r="K191" i="12"/>
  <c r="I191" i="12"/>
  <c r="G191" i="12"/>
  <c r="BW317" i="12"/>
  <c r="BU317" i="12"/>
  <c r="BS317" i="12"/>
  <c r="BG347" i="12"/>
  <c r="BC347" i="12"/>
  <c r="BE347" i="12"/>
  <c r="W423" i="12"/>
  <c r="AA423" i="12"/>
  <c r="Y423" i="12"/>
  <c r="AQ189" i="12"/>
  <c r="AM189" i="12"/>
  <c r="AO189" i="12"/>
  <c r="AM226" i="12"/>
  <c r="AQ226" i="12"/>
  <c r="AO226" i="12"/>
  <c r="AM390" i="12"/>
  <c r="AQ390" i="12"/>
  <c r="AO390" i="12"/>
  <c r="BW39" i="12"/>
  <c r="BU39" i="12"/>
  <c r="BS39" i="12"/>
  <c r="W398" i="12"/>
  <c r="AA398" i="12"/>
  <c r="Y398" i="12"/>
  <c r="AM220" i="13"/>
  <c r="AO220" i="13"/>
  <c r="BG25" i="12"/>
  <c r="BE25" i="12"/>
  <c r="BC25" i="12"/>
  <c r="BU186" i="12"/>
  <c r="AA359" i="12"/>
  <c r="Y359" i="12"/>
  <c r="W359" i="12"/>
  <c r="BW329" i="12"/>
  <c r="BU329" i="12"/>
  <c r="BS329" i="12"/>
  <c r="BS378" i="12"/>
  <c r="BU378" i="12"/>
  <c r="BW378" i="12"/>
  <c r="W397" i="12"/>
  <c r="AA397" i="12"/>
  <c r="Y397" i="12"/>
  <c r="AO42" i="12"/>
  <c r="AM42" i="12"/>
  <c r="AQ42" i="12"/>
  <c r="Y298" i="12"/>
  <c r="W298" i="12"/>
  <c r="K244" i="12"/>
  <c r="G244" i="12"/>
  <c r="I244" i="12"/>
  <c r="BU362" i="12"/>
  <c r="BS362" i="12"/>
  <c r="BW362" i="12"/>
  <c r="G116" i="12"/>
  <c r="I116" i="12"/>
  <c r="K116" i="12"/>
  <c r="K219" i="12"/>
  <c r="I219" i="12"/>
  <c r="G219" i="12"/>
  <c r="BS241" i="12"/>
  <c r="BU241" i="12"/>
  <c r="BW241" i="12"/>
  <c r="BW319" i="12"/>
  <c r="BS319" i="12"/>
  <c r="BU319" i="12"/>
  <c r="K239" i="12"/>
  <c r="G239" i="12"/>
  <c r="I239" i="12"/>
  <c r="BS47" i="12"/>
  <c r="BU47" i="12"/>
  <c r="AQ368" i="12"/>
  <c r="AO368" i="12"/>
  <c r="AM368" i="12"/>
  <c r="AA266" i="12"/>
  <c r="W266" i="12"/>
  <c r="Y266" i="12"/>
  <c r="Y362" i="13"/>
  <c r="W362" i="13"/>
  <c r="AQ212" i="12"/>
  <c r="AM212" i="12"/>
  <c r="AO212" i="12"/>
  <c r="BG398" i="12"/>
  <c r="BC398" i="12"/>
  <c r="BE398" i="12"/>
  <c r="W402" i="12"/>
  <c r="AA402" i="12"/>
  <c r="Y402" i="12"/>
  <c r="BW407" i="12"/>
  <c r="BU407" i="12"/>
  <c r="BS407" i="12"/>
  <c r="BU379" i="12"/>
  <c r="BS379" i="12"/>
  <c r="BW379" i="12"/>
  <c r="BW238" i="12"/>
  <c r="BU238" i="12"/>
  <c r="BS238" i="12"/>
  <c r="BW314" i="12"/>
  <c r="BU314" i="12"/>
  <c r="BS314" i="12"/>
  <c r="BU147" i="12"/>
  <c r="BW147" i="12"/>
  <c r="BS147" i="12"/>
  <c r="BS361" i="12"/>
  <c r="BU361" i="12"/>
  <c r="BW361" i="12"/>
  <c r="I178" i="12"/>
  <c r="K178" i="12"/>
  <c r="G178" i="12"/>
  <c r="BG177" i="12"/>
  <c r="BE177" i="12"/>
  <c r="BC177" i="12"/>
  <c r="AO434" i="12"/>
  <c r="AQ434" i="12"/>
  <c r="AM434" i="12"/>
  <c r="BU316" i="12"/>
  <c r="BS316" i="12"/>
  <c r="AM290" i="12"/>
  <c r="AQ290" i="12"/>
  <c r="AO290" i="12"/>
  <c r="BG74" i="12"/>
  <c r="BC74" i="12"/>
  <c r="BE74" i="12"/>
  <c r="AQ380" i="12"/>
  <c r="AO380" i="12"/>
  <c r="AM380" i="12"/>
  <c r="AM240" i="12"/>
  <c r="AQ240" i="12"/>
  <c r="AO240" i="12"/>
  <c r="K235" i="12"/>
  <c r="I235" i="12"/>
  <c r="G235" i="12"/>
  <c r="BU303" i="12"/>
  <c r="BS303" i="12"/>
  <c r="AA105" i="12"/>
  <c r="W105" i="12"/>
  <c r="Y105" i="12"/>
  <c r="G63" i="12"/>
  <c r="I63" i="12"/>
  <c r="K63" i="12"/>
  <c r="BG439" i="12"/>
  <c r="BC439" i="12"/>
  <c r="BE439" i="12"/>
  <c r="K434" i="12"/>
  <c r="G434" i="12"/>
  <c r="I434" i="12"/>
  <c r="AA395" i="12"/>
  <c r="W395" i="12"/>
  <c r="Y395" i="12"/>
  <c r="BU56" i="12"/>
  <c r="BW56" i="12"/>
  <c r="BS56" i="12"/>
  <c r="W344" i="12"/>
  <c r="Y344" i="12"/>
  <c r="AA344" i="12"/>
  <c r="AA375" i="12"/>
  <c r="Y375" i="12"/>
  <c r="W375" i="12"/>
  <c r="G290" i="12"/>
  <c r="K290" i="12"/>
  <c r="I290" i="12"/>
  <c r="AA191" i="12"/>
  <c r="W191" i="12"/>
  <c r="Y191" i="12"/>
  <c r="BS328" i="12"/>
  <c r="BW328" i="12"/>
  <c r="AQ292" i="12"/>
  <c r="AO292" i="12"/>
  <c r="AM292" i="12"/>
  <c r="BG223" i="12"/>
  <c r="AQ171" i="12"/>
  <c r="K298" i="11"/>
  <c r="K282" i="11"/>
  <c r="AO141" i="11"/>
  <c r="BG189" i="12"/>
  <c r="BG335" i="12"/>
  <c r="AQ76" i="12"/>
  <c r="K253" i="12"/>
  <c r="AA297" i="12"/>
  <c r="K205" i="13"/>
  <c r="K274" i="12"/>
  <c r="J411" i="12"/>
  <c r="BW303" i="12"/>
  <c r="AA118" i="12"/>
  <c r="AQ328" i="12"/>
  <c r="K436" i="12"/>
  <c r="S88" i="11"/>
  <c r="BO167" i="10"/>
  <c r="AW165" i="11"/>
  <c r="AI111" i="12"/>
  <c r="AE257" i="10"/>
  <c r="BK69" i="10"/>
  <c r="O88" i="11"/>
  <c r="AU122" i="13"/>
  <c r="AU257" i="10"/>
  <c r="BK69" i="12"/>
  <c r="AU110" i="10"/>
  <c r="AE89" i="13"/>
  <c r="AU167" i="13"/>
  <c r="CA90" i="12"/>
  <c r="AU48" i="10"/>
  <c r="O222" i="13"/>
  <c r="AE88" i="11"/>
  <c r="AE102" i="11"/>
  <c r="BK166" i="11"/>
  <c r="AE102" i="10"/>
  <c r="O166" i="11"/>
  <c r="CE254" i="12"/>
  <c r="S222" i="11"/>
  <c r="AI122" i="12"/>
  <c r="AI90" i="12"/>
  <c r="BM48" i="11"/>
  <c r="AG255" i="11"/>
  <c r="S109" i="11"/>
  <c r="S168" i="13"/>
  <c r="BO90" i="10"/>
  <c r="AI48" i="12"/>
  <c r="AY255" i="12"/>
  <c r="AG222" i="13"/>
  <c r="AI111" i="10"/>
  <c r="AG88" i="13"/>
  <c r="AE205" i="11"/>
  <c r="AG102" i="13"/>
  <c r="AI255" i="10"/>
  <c r="AG168" i="13"/>
  <c r="S109" i="12"/>
  <c r="CE69" i="12"/>
  <c r="S102" i="13"/>
  <c r="AI254" i="10"/>
  <c r="AG122" i="13"/>
  <c r="AG111" i="11"/>
  <c r="S69" i="12"/>
  <c r="AE33" i="11"/>
  <c r="CE256" i="12"/>
  <c r="S165" i="11"/>
  <c r="AI167" i="12"/>
  <c r="S90" i="13"/>
  <c r="BO48" i="12"/>
  <c r="BK35" i="12"/>
  <c r="BK442" i="11"/>
  <c r="O342" i="12"/>
  <c r="BM104" i="12"/>
  <c r="AU234" i="12"/>
  <c r="Q130" i="11"/>
  <c r="Q100" i="11"/>
  <c r="BK176" i="12"/>
  <c r="BK68" i="12"/>
  <c r="O204" i="12"/>
  <c r="Q78" i="12"/>
  <c r="AE84" i="13"/>
  <c r="CA394" i="12"/>
  <c r="BK70" i="11"/>
  <c r="AW129" i="13"/>
  <c r="S134" i="12"/>
  <c r="AY80" i="12"/>
  <c r="S432" i="11"/>
  <c r="S380" i="13"/>
  <c r="AA432" i="11"/>
  <c r="AW319" i="13"/>
  <c r="AU376" i="10"/>
  <c r="BM310" i="11"/>
  <c r="CE176" i="12"/>
  <c r="AA14" i="11"/>
  <c r="AA153" i="11"/>
  <c r="AA70" i="11"/>
  <c r="AA85" i="11"/>
  <c r="AA210" i="11"/>
  <c r="AA404" i="11"/>
  <c r="AA211" i="11"/>
  <c r="AA158" i="11"/>
  <c r="AA278" i="11"/>
  <c r="AA241" i="11"/>
  <c r="S214" i="12"/>
  <c r="AA227" i="11"/>
  <c r="AA214" i="11"/>
  <c r="AA242" i="11"/>
  <c r="AA177" i="11"/>
  <c r="AA361" i="11"/>
  <c r="AA346" i="11"/>
  <c r="AA279" i="11"/>
  <c r="AA371" i="11"/>
  <c r="AA287" i="11"/>
  <c r="AA131" i="11"/>
  <c r="AA189" i="11"/>
  <c r="AA284" i="11"/>
  <c r="AA185" i="11"/>
  <c r="AA170" i="11"/>
  <c r="AA58" i="11"/>
  <c r="AA369" i="11"/>
  <c r="AA99" i="11"/>
  <c r="AA263" i="11"/>
  <c r="AA127" i="11"/>
  <c r="AA156" i="11"/>
  <c r="AA307" i="11"/>
  <c r="AA140" i="11"/>
  <c r="AA349" i="11"/>
  <c r="AA382" i="11"/>
  <c r="AA41" i="11"/>
  <c r="AA93" i="11"/>
  <c r="AA437" i="11"/>
  <c r="CE298" i="12"/>
  <c r="AA178" i="11"/>
  <c r="AA44" i="11"/>
  <c r="AA54" i="11"/>
  <c r="AA184" i="11"/>
  <c r="AA355" i="11"/>
  <c r="BO307" i="12"/>
  <c r="AA94" i="11"/>
  <c r="AA295" i="11"/>
  <c r="AA290" i="11"/>
  <c r="AA401" i="11"/>
  <c r="AA43" i="11"/>
  <c r="AA108" i="11"/>
  <c r="AA316" i="11"/>
  <c r="AA439" i="11"/>
  <c r="AA129" i="11"/>
  <c r="AA196" i="11"/>
  <c r="AA275" i="11"/>
  <c r="AA366" i="11"/>
  <c r="AA138" i="11"/>
  <c r="AA362" i="11"/>
  <c r="AA152" i="11"/>
  <c r="AA250" i="11"/>
  <c r="AA428" i="11"/>
  <c r="AA37" i="11"/>
  <c r="AA225" i="11"/>
  <c r="AA270" i="11"/>
  <c r="AY228" i="12"/>
  <c r="AA312" i="11"/>
  <c r="AA77" i="11"/>
  <c r="AA112" i="11"/>
  <c r="AA306" i="11"/>
  <c r="AA261" i="11"/>
  <c r="S424" i="12"/>
  <c r="AI166" i="13"/>
  <c r="AY166" i="11"/>
  <c r="AY166" i="13"/>
  <c r="BO166" i="11"/>
  <c r="BO102" i="11"/>
  <c r="AI102" i="13"/>
  <c r="AY102" i="11"/>
  <c r="AY102" i="13"/>
  <c r="AY254" i="11"/>
  <c r="AY257" i="11"/>
  <c r="AY255" i="11"/>
  <c r="AY256" i="11"/>
  <c r="AI257" i="13"/>
  <c r="AI254" i="13"/>
  <c r="AI255" i="13"/>
  <c r="AI256" i="13"/>
  <c r="AY254" i="13"/>
  <c r="AY257" i="13"/>
  <c r="AY255" i="13"/>
  <c r="AY256" i="13"/>
  <c r="BO257" i="11"/>
  <c r="BO254" i="11"/>
  <c r="BO255" i="11"/>
  <c r="BO256" i="11"/>
  <c r="AY222" i="13"/>
  <c r="BO222" i="11"/>
  <c r="AI222" i="13"/>
  <c r="AY222" i="11"/>
  <c r="AY122" i="11"/>
  <c r="AY165" i="11"/>
  <c r="AY167" i="11"/>
  <c r="AY168" i="11"/>
  <c r="AY122" i="13"/>
  <c r="AY165" i="13"/>
  <c r="AY167" i="13"/>
  <c r="AY168" i="13"/>
  <c r="BO122" i="11"/>
  <c r="BO165" i="11"/>
  <c r="BO167" i="11"/>
  <c r="BO168" i="11"/>
  <c r="AI122" i="13"/>
  <c r="AI165" i="13"/>
  <c r="AI167" i="13"/>
  <c r="AI168" i="13"/>
  <c r="AY109" i="11"/>
  <c r="AY110" i="11"/>
  <c r="AY111" i="11"/>
  <c r="AY109" i="13"/>
  <c r="AY110" i="13"/>
  <c r="AY111" i="13"/>
  <c r="BO109" i="11"/>
  <c r="BO110" i="11"/>
  <c r="BO111" i="11"/>
  <c r="AI109" i="13"/>
  <c r="AI110" i="13"/>
  <c r="AI111" i="13"/>
  <c r="AI88" i="13"/>
  <c r="AI90" i="13"/>
  <c r="AI89" i="13"/>
  <c r="AY88" i="11"/>
  <c r="AY89" i="11"/>
  <c r="AY90" i="11"/>
  <c r="BO88" i="11"/>
  <c r="BO89" i="11"/>
  <c r="BO90" i="11"/>
  <c r="AY88" i="13"/>
  <c r="AY90" i="13"/>
  <c r="AY89" i="13"/>
  <c r="AI69" i="13"/>
  <c r="AY69" i="13"/>
  <c r="AY69" i="11"/>
  <c r="BO69" i="11"/>
  <c r="AY48" i="11"/>
  <c r="AY48" i="13"/>
  <c r="BO48" i="11"/>
  <c r="AI48" i="13"/>
  <c r="AX414" i="11"/>
  <c r="AY414" i="11" s="1"/>
  <c r="O411" i="13"/>
  <c r="O411" i="11"/>
  <c r="R416" i="11"/>
  <c r="S416" i="11" s="1"/>
  <c r="K416" i="11"/>
  <c r="Q411" i="13"/>
  <c r="O411" i="12"/>
  <c r="AI321" i="10"/>
  <c r="AI296" i="10"/>
  <c r="AI218" i="10"/>
  <c r="AI46" i="10"/>
  <c r="AY267" i="10"/>
  <c r="AI232" i="10"/>
  <c r="AY106" i="10"/>
  <c r="AI31" i="10"/>
  <c r="AY273" i="10"/>
  <c r="AI172" i="10"/>
  <c r="AY192" i="10"/>
  <c r="AI60" i="10"/>
  <c r="AI170" i="10"/>
  <c r="AI195" i="10"/>
  <c r="AY408" i="10"/>
  <c r="BO282" i="10"/>
  <c r="AI152" i="10"/>
  <c r="AI295" i="10"/>
  <c r="AY123" i="10"/>
  <c r="AY54" i="10"/>
  <c r="AI243" i="10"/>
  <c r="AI301" i="10"/>
  <c r="AY145" i="10"/>
  <c r="AI375" i="10"/>
  <c r="AI423" i="10"/>
  <c r="BO154" i="10"/>
  <c r="AI124" i="10"/>
  <c r="AI283" i="10"/>
  <c r="AY368" i="10"/>
  <c r="AY302" i="10"/>
  <c r="BO41" i="10"/>
  <c r="BO344" i="10"/>
  <c r="AI96" i="10"/>
  <c r="AI53" i="10"/>
  <c r="AI105" i="10"/>
  <c r="AI270" i="10"/>
  <c r="AI123" i="10"/>
  <c r="AI137" i="10"/>
  <c r="AI315" i="10"/>
  <c r="AI389" i="10"/>
  <c r="AI429" i="10"/>
  <c r="AY307" i="10"/>
  <c r="AY231" i="10"/>
  <c r="AY351" i="10"/>
  <c r="AY162" i="10"/>
  <c r="BO33" i="10"/>
  <c r="BO259" i="10"/>
  <c r="AI359" i="10"/>
  <c r="AI77" i="10"/>
  <c r="AI113" i="10"/>
  <c r="AI176" i="10"/>
  <c r="AI164" i="10"/>
  <c r="AI174" i="10"/>
  <c r="AI160" i="10"/>
  <c r="AI271" i="10"/>
  <c r="AI432" i="10"/>
  <c r="AY378" i="10"/>
  <c r="AY237" i="10"/>
  <c r="AY107" i="10"/>
  <c r="AY63" i="10"/>
  <c r="BO32" i="10"/>
  <c r="BO318" i="10"/>
  <c r="AI201" i="10"/>
  <c r="AY59" i="10"/>
  <c r="AI19" i="10"/>
  <c r="AI141" i="10"/>
  <c r="AI50" i="10"/>
  <c r="AY120" i="10"/>
  <c r="AI28" i="10"/>
  <c r="AY403" i="10"/>
  <c r="AI265" i="11"/>
  <c r="AI230" i="10"/>
  <c r="AY133" i="10"/>
  <c r="AI130" i="10"/>
  <c r="AY282" i="10"/>
  <c r="AI24" i="10"/>
  <c r="AI202" i="10"/>
  <c r="AI408" i="10"/>
  <c r="AY22" i="10"/>
  <c r="BO244" i="10"/>
  <c r="AY374" i="10"/>
  <c r="AY17" i="10"/>
  <c r="BO226" i="10"/>
  <c r="AI427" i="10"/>
  <c r="AI59" i="10"/>
  <c r="AI275" i="10"/>
  <c r="AY160" i="10"/>
  <c r="BO113" i="10"/>
  <c r="AI73" i="10"/>
  <c r="AI21" i="10"/>
  <c r="AI293" i="10"/>
  <c r="AI55" i="10"/>
  <c r="AI225" i="10"/>
  <c r="AI17" i="10"/>
  <c r="AI61" i="10"/>
  <c r="AI253" i="10"/>
  <c r="AY437" i="10"/>
  <c r="AY99" i="10"/>
  <c r="BO133" i="10"/>
  <c r="BO319" i="10"/>
  <c r="AI101" i="10"/>
  <c r="AI13" i="10"/>
  <c r="AI81" i="10"/>
  <c r="AI291" i="10"/>
  <c r="AI353" i="10"/>
  <c r="AI156" i="10"/>
  <c r="AI171" i="10"/>
  <c r="AI381" i="10"/>
  <c r="AY436" i="10"/>
  <c r="AY297" i="10"/>
  <c r="AY234" i="10"/>
  <c r="AY74" i="10"/>
  <c r="AY214" i="10"/>
  <c r="BO239" i="10"/>
  <c r="BO340" i="10"/>
  <c r="AY251" i="10"/>
  <c r="AI76" i="10"/>
  <c r="AY119" i="10"/>
  <c r="AI51" i="10"/>
  <c r="AI64" i="10"/>
  <c r="AY402" i="10"/>
  <c r="AY226" i="10"/>
  <c r="AI204" i="10"/>
  <c r="AI406" i="10"/>
  <c r="AY141" i="10"/>
  <c r="AI93" i="10"/>
  <c r="AI63" i="10"/>
  <c r="AY376" i="10"/>
  <c r="BO114" i="10"/>
  <c r="AI107" i="10"/>
  <c r="AY386" i="10"/>
  <c r="AI52" i="10"/>
  <c r="AI169" i="10"/>
  <c r="AI395" i="10"/>
  <c r="AY134" i="10"/>
  <c r="AI10" i="10"/>
  <c r="AI80" i="10"/>
  <c r="AY47" i="10"/>
  <c r="AI148" i="10"/>
  <c r="AI351" i="10"/>
  <c r="AI196" i="10"/>
  <c r="AI292" i="10"/>
  <c r="AY362" i="10"/>
  <c r="AY84" i="10"/>
  <c r="AY80" i="10"/>
  <c r="AY442" i="10"/>
  <c r="AY138" i="10"/>
  <c r="AY93" i="10"/>
  <c r="BO284" i="10"/>
  <c r="BO205" i="10"/>
  <c r="AI132" i="10"/>
  <c r="AI140" i="10"/>
  <c r="AI362" i="10"/>
  <c r="AY409" i="10"/>
  <c r="AY78" i="10"/>
  <c r="AI75" i="10"/>
  <c r="AI369" i="10"/>
  <c r="AI173" i="10"/>
  <c r="AI377" i="10"/>
  <c r="AI363" i="10"/>
  <c r="AY434" i="10"/>
  <c r="AY281" i="10"/>
  <c r="AY200" i="10"/>
  <c r="AY238" i="10"/>
  <c r="AY79" i="10"/>
  <c r="BO12" i="10"/>
  <c r="BO351" i="10"/>
  <c r="AY72" i="10"/>
  <c r="AY407" i="10"/>
  <c r="BO276" i="10"/>
  <c r="AI312" i="10"/>
  <c r="AY367" i="10"/>
  <c r="AI189" i="10"/>
  <c r="AI268" i="10"/>
  <c r="AI404" i="10"/>
  <c r="AY104" i="10"/>
  <c r="AI134" i="10"/>
  <c r="AI242" i="10"/>
  <c r="AY321" i="10"/>
  <c r="BO26" i="10"/>
  <c r="AI30" i="10"/>
  <c r="AI239" i="10"/>
  <c r="AI235" i="10"/>
  <c r="AY248" i="10"/>
  <c r="AI182" i="10"/>
  <c r="AI245" i="10"/>
  <c r="AI264" i="10"/>
  <c r="AY16" i="10"/>
  <c r="AI150" i="10"/>
  <c r="AI199" i="10"/>
  <c r="AI433" i="10"/>
  <c r="BO389" i="10"/>
  <c r="AI106" i="10"/>
  <c r="AI100" i="10"/>
  <c r="AI302" i="10"/>
  <c r="AY284" i="10"/>
  <c r="AY146" i="10"/>
  <c r="AI44" i="10"/>
  <c r="AI313" i="10"/>
  <c r="AY136" i="10"/>
  <c r="AI36" i="10"/>
  <c r="AI92" i="10"/>
  <c r="AI384" i="10"/>
  <c r="AI121" i="10"/>
  <c r="AI39" i="10"/>
  <c r="AI157" i="10"/>
  <c r="AI260" i="10"/>
  <c r="AI38" i="10"/>
  <c r="AI198" i="10"/>
  <c r="AI178" i="10"/>
  <c r="AI385" i="10"/>
  <c r="AY431" i="10"/>
  <c r="AY406" i="10"/>
  <c r="AY343" i="10"/>
  <c r="AY149" i="10"/>
  <c r="AY14" i="10"/>
  <c r="BO263" i="10"/>
  <c r="BO328" i="10"/>
  <c r="BO398" i="10"/>
  <c r="AY360" i="10"/>
  <c r="AI66" i="10"/>
  <c r="AI303" i="10"/>
  <c r="AY388" i="10"/>
  <c r="BO192" i="10"/>
  <c r="AI428" i="11"/>
  <c r="AI317" i="10"/>
  <c r="AI369" i="11"/>
  <c r="AI37" i="10"/>
  <c r="AI57" i="10"/>
  <c r="AI153" i="10"/>
  <c r="AI380" i="10"/>
  <c r="AI399" i="10"/>
  <c r="AI40" i="10"/>
  <c r="AY363" i="10"/>
  <c r="AI125" i="10"/>
  <c r="AI78" i="10"/>
  <c r="AI348" i="10"/>
  <c r="AI307" i="11"/>
  <c r="AI265" i="10"/>
  <c r="AI79" i="10"/>
  <c r="AI82" i="10"/>
  <c r="AI99" i="10"/>
  <c r="AI376" i="10"/>
  <c r="AI358" i="10"/>
  <c r="AI185" i="10"/>
  <c r="AI392" i="10"/>
  <c r="AY361" i="10"/>
  <c r="AY318" i="10"/>
  <c r="AY205" i="10"/>
  <c r="AY227" i="10"/>
  <c r="AY41" i="10"/>
  <c r="BO95" i="10"/>
  <c r="AI300" i="11"/>
  <c r="BO333" i="10"/>
  <c r="AY348" i="10"/>
  <c r="AI262" i="10"/>
  <c r="AY430" i="10"/>
  <c r="AI327" i="10"/>
  <c r="AI23" i="10"/>
  <c r="AY293" i="10"/>
  <c r="BO30" i="10"/>
  <c r="AI378" i="10"/>
  <c r="AI332" i="10"/>
  <c r="AY10" i="10"/>
  <c r="AI43" i="10"/>
  <c r="AY356" i="10"/>
  <c r="AI218" i="11"/>
  <c r="AI119" i="10"/>
  <c r="AI223" i="10"/>
  <c r="AI146" i="10"/>
  <c r="AI252" i="10"/>
  <c r="AI281" i="10"/>
  <c r="AI200" i="10"/>
  <c r="AI298" i="10"/>
  <c r="AI336" i="10"/>
  <c r="AY390" i="10"/>
  <c r="AY285" i="10"/>
  <c r="AY83" i="10"/>
  <c r="AY221" i="10"/>
  <c r="BO68" i="10"/>
  <c r="BO377" i="10"/>
  <c r="AI267" i="11"/>
  <c r="AI139" i="10"/>
  <c r="AI396" i="10"/>
  <c r="AI181" i="10"/>
  <c r="AI117" i="10"/>
  <c r="AI354" i="10"/>
  <c r="AI217" i="10"/>
  <c r="AI326" i="10"/>
  <c r="AI339" i="10"/>
  <c r="AY313" i="10"/>
  <c r="AY269" i="10"/>
  <c r="AY37" i="10"/>
  <c r="AY182" i="10"/>
  <c r="BO51" i="10"/>
  <c r="BO135" i="10"/>
  <c r="AI290" i="11"/>
  <c r="AI407" i="10"/>
  <c r="AI177" i="10"/>
  <c r="AI320" i="10"/>
  <c r="AI161" i="10"/>
  <c r="AI54" i="10"/>
  <c r="AI224" i="10"/>
  <c r="AI246" i="10"/>
  <c r="AI340" i="10"/>
  <c r="AY291" i="10"/>
  <c r="AY252" i="10"/>
  <c r="AY33" i="10"/>
  <c r="AY232" i="10"/>
  <c r="BO81" i="10"/>
  <c r="BO290" i="10"/>
  <c r="AI94" i="11"/>
  <c r="AI49" i="10"/>
  <c r="AI32" i="10"/>
  <c r="AI91" i="10"/>
  <c r="AI163" i="10"/>
  <c r="AI95" i="10"/>
  <c r="AI114" i="10"/>
  <c r="AI259" i="10"/>
  <c r="AI341" i="10"/>
  <c r="AY371" i="10"/>
  <c r="AY245" i="10"/>
  <c r="AY32" i="10"/>
  <c r="AY176" i="10"/>
  <c r="BO107" i="10"/>
  <c r="BO129" i="10"/>
  <c r="AI216" i="11"/>
  <c r="BO401" i="10"/>
  <c r="BO348" i="10"/>
  <c r="AI422" i="11"/>
  <c r="AI429" i="11"/>
  <c r="AI301" i="11"/>
  <c r="AI322" i="11"/>
  <c r="AI373" i="11"/>
  <c r="AI330" i="11"/>
  <c r="AI313" i="11"/>
  <c r="AI107" i="11"/>
  <c r="AI353" i="11"/>
  <c r="AI116" i="11"/>
  <c r="AI78" i="11"/>
  <c r="AI25" i="11"/>
  <c r="AI70" i="11"/>
  <c r="AQ20" i="11"/>
  <c r="AQ220" i="11"/>
  <c r="AQ348" i="11"/>
  <c r="AQ336" i="11"/>
  <c r="AQ137" i="11"/>
  <c r="AQ193" i="11"/>
  <c r="AQ362" i="11"/>
  <c r="AQ324" i="11"/>
  <c r="AQ343" i="11"/>
  <c r="AQ405" i="11"/>
  <c r="BG251" i="11"/>
  <c r="BG91" i="11"/>
  <c r="BG174" i="11"/>
  <c r="BG439" i="11"/>
  <c r="BG419" i="11"/>
  <c r="AQ320" i="13"/>
  <c r="AQ193" i="13"/>
  <c r="BO211" i="10"/>
  <c r="BO144" i="10"/>
  <c r="BO273" i="10"/>
  <c r="BO397" i="10"/>
  <c r="BO18" i="10"/>
  <c r="BO136" i="10"/>
  <c r="BO104" i="10"/>
  <c r="BO300" i="10"/>
  <c r="BO251" i="10"/>
  <c r="BO362" i="10"/>
  <c r="BO329" i="10"/>
  <c r="BO228" i="10"/>
  <c r="BO432" i="10"/>
  <c r="BO367" i="10"/>
  <c r="BO382" i="10"/>
  <c r="AI420" i="11"/>
  <c r="AI390" i="11"/>
  <c r="AI385" i="11"/>
  <c r="AI286" i="11"/>
  <c r="AI266" i="11"/>
  <c r="AI242" i="11"/>
  <c r="AI288" i="11"/>
  <c r="AI54" i="11"/>
  <c r="AI269" i="11"/>
  <c r="AI100" i="11"/>
  <c r="AI33" i="11"/>
  <c r="AI150" i="11"/>
  <c r="AI27" i="11"/>
  <c r="AQ145" i="11"/>
  <c r="AQ94" i="11"/>
  <c r="AQ72" i="11"/>
  <c r="AQ116" i="11"/>
  <c r="AQ163" i="11"/>
  <c r="AQ195" i="11"/>
  <c r="AQ248" i="11"/>
  <c r="AQ366" i="11"/>
  <c r="AQ389" i="11"/>
  <c r="AQ436" i="11"/>
  <c r="BG81" i="11"/>
  <c r="BG35" i="11"/>
  <c r="BG179" i="11"/>
  <c r="BG186" i="11"/>
  <c r="BG371" i="11"/>
  <c r="AQ310" i="13"/>
  <c r="AQ234" i="13"/>
  <c r="BO97" i="10"/>
  <c r="BO58" i="10"/>
  <c r="AI14" i="10"/>
  <c r="AI209" i="10"/>
  <c r="AI133" i="10"/>
  <c r="AI186" i="10"/>
  <c r="AI58" i="10"/>
  <c r="AI366" i="10"/>
  <c r="AI211" i="10"/>
  <c r="AI126" i="10"/>
  <c r="AI288" i="10"/>
  <c r="AI179" i="10"/>
  <c r="AI367" i="10"/>
  <c r="AI285" i="10"/>
  <c r="AI190" i="10"/>
  <c r="AI314" i="10"/>
  <c r="AI403" i="10"/>
  <c r="AI370" i="10"/>
  <c r="AI335" i="10"/>
  <c r="AI428" i="10"/>
  <c r="AY435" i="10"/>
  <c r="AY355" i="10"/>
  <c r="AY395" i="10"/>
  <c r="AY370" i="10"/>
  <c r="AY382" i="10"/>
  <c r="AY300" i="10"/>
  <c r="AY271" i="10"/>
  <c r="AY137" i="10"/>
  <c r="AY204" i="10"/>
  <c r="AY60" i="10"/>
  <c r="AY189" i="10"/>
  <c r="AY51" i="10"/>
  <c r="AY179" i="10"/>
  <c r="AY45" i="10"/>
  <c r="AY44" i="10"/>
  <c r="AY169" i="10"/>
  <c r="AY124" i="10"/>
  <c r="AY55" i="10"/>
  <c r="BO191" i="10"/>
  <c r="BO169" i="10"/>
  <c r="BO134" i="10"/>
  <c r="BO182" i="10"/>
  <c r="BO279" i="10"/>
  <c r="BO217" i="10"/>
  <c r="BO40" i="10"/>
  <c r="BO149" i="10"/>
  <c r="BO268" i="10"/>
  <c r="BO324" i="10"/>
  <c r="BO310" i="10"/>
  <c r="BO237" i="10"/>
  <c r="BO359" i="10"/>
  <c r="BO261" i="10"/>
  <c r="BO293" i="10"/>
  <c r="BO427" i="10"/>
  <c r="BO393" i="10"/>
  <c r="AI410" i="11"/>
  <c r="AI384" i="11"/>
  <c r="AI363" i="11"/>
  <c r="AI435" i="11"/>
  <c r="AI210" i="11"/>
  <c r="AI381" i="11"/>
  <c r="AI200" i="11"/>
  <c r="AI44" i="11"/>
  <c r="AI206" i="11"/>
  <c r="AI62" i="11"/>
  <c r="AI164" i="11"/>
  <c r="AI20" i="11"/>
  <c r="AI142" i="11"/>
  <c r="AQ68" i="11"/>
  <c r="AQ153" i="11"/>
  <c r="AQ86" i="11"/>
  <c r="AQ178" i="11"/>
  <c r="AQ277" i="11"/>
  <c r="AQ238" i="11"/>
  <c r="AQ273" i="11"/>
  <c r="AQ399" i="11"/>
  <c r="AQ304" i="11"/>
  <c r="AQ442" i="11"/>
  <c r="BG14" i="11"/>
  <c r="BG58" i="11"/>
  <c r="BG211" i="11"/>
  <c r="BG221" i="11"/>
  <c r="BG381" i="11"/>
  <c r="AQ399" i="13"/>
  <c r="AQ196" i="13"/>
  <c r="BO148" i="10"/>
  <c r="BO224" i="10"/>
  <c r="BO366" i="10"/>
  <c r="BO420" i="10"/>
  <c r="BO327" i="10"/>
  <c r="BO371" i="10"/>
  <c r="BO379" i="10"/>
  <c r="BO355" i="10"/>
  <c r="BO317" i="10"/>
  <c r="BO436" i="10"/>
  <c r="BO442" i="10"/>
  <c r="AI402" i="11"/>
  <c r="AI389" i="11"/>
  <c r="AI338" i="11"/>
  <c r="AI328" i="11"/>
  <c r="AI197" i="11"/>
  <c r="AI351" i="11"/>
  <c r="AI186" i="11"/>
  <c r="AI22" i="11"/>
  <c r="AI188" i="11"/>
  <c r="AI310" i="11"/>
  <c r="AI130" i="11"/>
  <c r="AI67" i="11"/>
  <c r="AI104" i="11"/>
  <c r="AQ323" i="11"/>
  <c r="AQ123" i="11"/>
  <c r="AQ107" i="11"/>
  <c r="AQ184" i="11"/>
  <c r="AQ41" i="11"/>
  <c r="AQ274" i="11"/>
  <c r="AQ246" i="11"/>
  <c r="AQ344" i="11"/>
  <c r="AQ357" i="11"/>
  <c r="AQ382" i="11"/>
  <c r="BG82" i="11"/>
  <c r="BG258" i="11"/>
  <c r="BG190" i="11"/>
  <c r="BG278" i="11"/>
  <c r="BG430" i="11"/>
  <c r="AQ259" i="13"/>
  <c r="AQ98" i="13"/>
  <c r="AI42" i="10"/>
  <c r="AI142" i="10"/>
  <c r="AI86" i="10"/>
  <c r="AI331" i="10"/>
  <c r="AI280" i="10"/>
  <c r="AI184" i="10"/>
  <c r="AI279" i="10"/>
  <c r="AI318" i="10"/>
  <c r="AI337" i="10"/>
  <c r="AI430" i="10"/>
  <c r="AY433" i="10"/>
  <c r="AY384" i="10"/>
  <c r="AY315" i="10"/>
  <c r="AY324" i="10"/>
  <c r="AY327" i="10"/>
  <c r="AY270" i="10"/>
  <c r="AY230" i="10"/>
  <c r="AY135" i="10"/>
  <c r="AY265" i="10"/>
  <c r="AY36" i="10"/>
  <c r="AY277" i="10"/>
  <c r="AY202" i="10"/>
  <c r="AY86" i="10"/>
  <c r="AY191" i="10"/>
  <c r="AY127" i="10"/>
  <c r="AY275" i="10"/>
  <c r="AY39" i="10"/>
  <c r="AY115" i="10"/>
  <c r="BO112" i="10"/>
  <c r="BO61" i="10"/>
  <c r="BO280" i="10"/>
  <c r="BO20" i="10"/>
  <c r="BO231" i="10"/>
  <c r="BO265" i="10"/>
  <c r="BO150" i="10"/>
  <c r="BO353" i="10"/>
  <c r="BO103" i="10"/>
  <c r="BO87" i="10"/>
  <c r="BO347" i="10"/>
  <c r="BO400" i="10"/>
  <c r="BO212" i="10"/>
  <c r="BO375" i="10"/>
  <c r="BO410" i="10"/>
  <c r="BO404" i="10"/>
  <c r="BO354" i="10"/>
  <c r="AI396" i="11"/>
  <c r="AI380" i="11"/>
  <c r="AI296" i="11"/>
  <c r="AI400" i="11"/>
  <c r="AI175" i="11"/>
  <c r="AI260" i="11"/>
  <c r="AI149" i="11"/>
  <c r="AI311" i="11"/>
  <c r="AI183" i="11"/>
  <c r="AI134" i="11"/>
  <c r="AI287" i="11"/>
  <c r="AI46" i="11"/>
  <c r="AI32" i="11"/>
  <c r="AQ46" i="11"/>
  <c r="AQ22" i="11"/>
  <c r="AQ212" i="11"/>
  <c r="AQ210" i="11"/>
  <c r="AQ98" i="11"/>
  <c r="AQ183" i="11"/>
  <c r="AQ201" i="11"/>
  <c r="AQ332" i="11"/>
  <c r="AQ327" i="11"/>
  <c r="AQ406" i="11"/>
  <c r="BG113" i="11"/>
  <c r="BG141" i="11"/>
  <c r="BG152" i="11"/>
  <c r="BG298" i="11"/>
  <c r="BG385" i="11"/>
  <c r="AQ314" i="13"/>
  <c r="AQ22" i="13"/>
  <c r="AI115" i="10"/>
  <c r="AI138" i="10"/>
  <c r="AI282" i="10"/>
  <c r="AI206" i="10"/>
  <c r="AI382" i="10"/>
  <c r="AI334" i="10"/>
  <c r="AI338" i="10"/>
  <c r="AI431" i="10"/>
  <c r="AY432" i="10"/>
  <c r="AY380" i="10"/>
  <c r="AY410" i="10"/>
  <c r="AY295" i="10"/>
  <c r="AY298" i="10"/>
  <c r="AY264" i="10"/>
  <c r="AY207" i="10"/>
  <c r="AY268" i="10"/>
  <c r="AY236" i="10"/>
  <c r="AY35" i="10"/>
  <c r="AY143" i="10"/>
  <c r="AY163" i="10"/>
  <c r="AY66" i="10"/>
  <c r="AY188" i="10"/>
  <c r="AY97" i="10"/>
  <c r="AY92" i="10"/>
  <c r="AY113" i="10"/>
  <c r="AY94" i="10"/>
  <c r="BO391" i="10"/>
  <c r="BO42" i="10"/>
  <c r="BO10" i="10"/>
  <c r="BO43" i="10"/>
  <c r="BO216" i="10"/>
  <c r="BO301" i="10"/>
  <c r="BO193" i="10"/>
  <c r="BO75" i="10"/>
  <c r="BO124" i="10"/>
  <c r="BO116" i="10"/>
  <c r="BO385" i="10"/>
  <c r="BO240" i="10"/>
  <c r="BO235" i="10"/>
  <c r="BO277" i="10"/>
  <c r="BO295" i="10"/>
  <c r="BO407" i="10"/>
  <c r="BO376" i="10"/>
  <c r="AI378" i="11"/>
  <c r="AI350" i="11"/>
  <c r="AI274" i="11"/>
  <c r="AI337" i="11"/>
  <c r="AI320" i="11"/>
  <c r="AI229" i="11"/>
  <c r="AI127" i="11"/>
  <c r="AI244" i="11"/>
  <c r="AI120" i="11"/>
  <c r="AI237" i="11"/>
  <c r="AI141" i="11"/>
  <c r="AI253" i="11"/>
  <c r="AI11" i="11"/>
  <c r="AQ14" i="11"/>
  <c r="AQ152" i="11"/>
  <c r="AQ284" i="11"/>
  <c r="AQ297" i="11"/>
  <c r="AQ117" i="11"/>
  <c r="AQ218" i="11"/>
  <c r="AQ237" i="11"/>
  <c r="AQ352" i="11"/>
  <c r="AQ334" i="11"/>
  <c r="AQ407" i="11"/>
  <c r="BG18" i="11"/>
  <c r="BG249" i="11"/>
  <c r="BG158" i="11"/>
  <c r="BG357" i="11"/>
  <c r="BG440" i="11"/>
  <c r="AQ62" i="13"/>
  <c r="AQ107" i="13"/>
  <c r="AI84" i="11"/>
  <c r="AI76" i="11"/>
  <c r="AI55" i="11"/>
  <c r="AQ159" i="11"/>
  <c r="AQ124" i="11"/>
  <c r="AQ31" i="11"/>
  <c r="AQ151" i="11"/>
  <c r="AQ125" i="11"/>
  <c r="AQ85" i="11"/>
  <c r="AQ252" i="11"/>
  <c r="AQ316" i="11"/>
  <c r="AQ340" i="11"/>
  <c r="AQ393" i="11"/>
  <c r="BG51" i="11"/>
  <c r="BG34" i="11"/>
  <c r="BG198" i="11"/>
  <c r="BG360" i="11"/>
  <c r="BG423" i="11"/>
  <c r="AQ17" i="13"/>
  <c r="AQ387" i="13"/>
  <c r="AY219" i="10"/>
  <c r="AY156" i="10"/>
  <c r="AY96" i="10"/>
  <c r="AY259" i="10"/>
  <c r="AY172" i="10"/>
  <c r="BO299" i="10"/>
  <c r="BO172" i="10"/>
  <c r="BO278" i="10"/>
  <c r="BO100" i="10"/>
  <c r="BO156" i="10"/>
  <c r="BO365" i="10"/>
  <c r="BO49" i="10"/>
  <c r="BO17" i="10"/>
  <c r="BO118" i="10"/>
  <c r="BO146" i="10"/>
  <c r="BO140" i="10"/>
  <c r="BO233" i="10"/>
  <c r="BO262" i="10"/>
  <c r="BO408" i="10"/>
  <c r="BO352" i="10"/>
  <c r="BO356" i="10"/>
  <c r="BO368" i="10"/>
  <c r="BO441" i="10"/>
  <c r="AI403" i="11"/>
  <c r="AI360" i="11"/>
  <c r="AI349" i="11"/>
  <c r="AI297" i="11"/>
  <c r="AI284" i="11"/>
  <c r="AI182" i="11"/>
  <c r="AI147" i="11"/>
  <c r="AI252" i="11"/>
  <c r="AI68" i="11"/>
  <c r="AI187" i="11"/>
  <c r="AI83" i="11"/>
  <c r="AI201" i="11"/>
  <c r="AI26" i="11"/>
  <c r="AQ29" i="11"/>
  <c r="AQ38" i="11"/>
  <c r="AQ47" i="11"/>
  <c r="AQ226" i="11"/>
  <c r="AQ169" i="11"/>
  <c r="AQ138" i="11"/>
  <c r="AQ374" i="11"/>
  <c r="AQ353" i="11"/>
  <c r="AQ368" i="11"/>
  <c r="AQ429" i="11"/>
  <c r="BG335" i="11"/>
  <c r="BG37" i="11"/>
  <c r="BG264" i="11"/>
  <c r="BG234" i="11"/>
  <c r="AQ442" i="13"/>
  <c r="AQ294" i="13"/>
  <c r="AQ25" i="13"/>
  <c r="AI434" i="10"/>
  <c r="AY429" i="10"/>
  <c r="AY350" i="10"/>
  <c r="AY342" i="10"/>
  <c r="AY358" i="10"/>
  <c r="AY379" i="10"/>
  <c r="AY239" i="10"/>
  <c r="AY337" i="10"/>
  <c r="AY161" i="10"/>
  <c r="AY278" i="10"/>
  <c r="AY31" i="10"/>
  <c r="AY61" i="10"/>
  <c r="AY101" i="10"/>
  <c r="AY128" i="10"/>
  <c r="AY100" i="10"/>
  <c r="AY233" i="10"/>
  <c r="AY243" i="10"/>
  <c r="AY95" i="10"/>
  <c r="BO71" i="10"/>
  <c r="BO29" i="10"/>
  <c r="BO63" i="10"/>
  <c r="BO117" i="10"/>
  <c r="BO163" i="10"/>
  <c r="BO11" i="10"/>
  <c r="BO57" i="10"/>
  <c r="BO39" i="10"/>
  <c r="BO139" i="10"/>
  <c r="BO164" i="10"/>
  <c r="BO161" i="10"/>
  <c r="BO439" i="10"/>
  <c r="BO267" i="10"/>
  <c r="BO207" i="10"/>
  <c r="BO358" i="10"/>
  <c r="BO387" i="10"/>
  <c r="BO374" i="10"/>
  <c r="AI437" i="11"/>
  <c r="AI387" i="11"/>
  <c r="AI439" i="11"/>
  <c r="AI341" i="11"/>
  <c r="AI336" i="11"/>
  <c r="AI277" i="11"/>
  <c r="AI161" i="11"/>
  <c r="AI124" i="11"/>
  <c r="AI171" i="11"/>
  <c r="AI59" i="11"/>
  <c r="AI64" i="11"/>
  <c r="AI82" i="11"/>
  <c r="AI29" i="11"/>
  <c r="AI42" i="11"/>
  <c r="AQ156" i="11"/>
  <c r="AQ206" i="11"/>
  <c r="AQ115" i="11"/>
  <c r="AQ35" i="11"/>
  <c r="AQ312" i="11"/>
  <c r="AQ175" i="11"/>
  <c r="AQ243" i="11"/>
  <c r="AQ285" i="11"/>
  <c r="AQ373" i="11"/>
  <c r="AQ438" i="11"/>
  <c r="BG105" i="11"/>
  <c r="BG41" i="11"/>
  <c r="BG160" i="11"/>
  <c r="BG266" i="11"/>
  <c r="AQ432" i="13"/>
  <c r="AQ220" i="13"/>
  <c r="AQ32" i="13"/>
  <c r="AI83" i="10"/>
  <c r="AI208" i="10"/>
  <c r="AI233" i="10"/>
  <c r="AI249" i="10"/>
  <c r="AI244" i="10"/>
  <c r="AI393" i="10"/>
  <c r="AI398" i="10"/>
  <c r="AI402" i="10"/>
  <c r="AI368" i="10"/>
  <c r="AI342" i="10"/>
  <c r="AI435" i="10"/>
  <c r="AY428" i="10"/>
  <c r="AY332" i="10"/>
  <c r="AY317" i="10"/>
  <c r="AY352" i="10"/>
  <c r="AY338" i="10"/>
  <c r="AY216" i="10"/>
  <c r="AY280" i="10"/>
  <c r="AY354" i="10"/>
  <c r="AY260" i="10"/>
  <c r="AY30" i="10"/>
  <c r="AY38" i="10"/>
  <c r="AY76" i="10"/>
  <c r="AY71" i="10"/>
  <c r="AY401" i="10"/>
  <c r="AY73" i="10"/>
  <c r="AY81" i="10"/>
  <c r="AY203" i="10"/>
  <c r="BO101" i="10"/>
  <c r="BO54" i="10"/>
  <c r="BO93" i="10"/>
  <c r="BO180" i="10"/>
  <c r="BO13" i="10"/>
  <c r="BO27" i="10"/>
  <c r="BO79" i="10"/>
  <c r="BO60" i="10"/>
  <c r="BO160" i="10"/>
  <c r="BO174" i="10"/>
  <c r="BO196" i="10"/>
  <c r="BO155" i="10"/>
  <c r="BO314" i="10"/>
  <c r="BO230" i="10"/>
  <c r="BO433" i="10"/>
  <c r="BO405" i="10"/>
  <c r="BO403" i="10"/>
  <c r="AI433" i="11"/>
  <c r="AI442" i="11"/>
  <c r="AI394" i="11"/>
  <c r="AI315" i="11"/>
  <c r="AI370" i="11"/>
  <c r="AI276" i="11"/>
  <c r="AI139" i="11"/>
  <c r="AI97" i="11"/>
  <c r="AI129" i="11"/>
  <c r="AI30" i="11"/>
  <c r="AI58" i="11"/>
  <c r="AI66" i="11"/>
  <c r="AI233" i="11"/>
  <c r="AI47" i="11"/>
  <c r="AQ372" i="11"/>
  <c r="AQ53" i="11"/>
  <c r="AQ204" i="11"/>
  <c r="AQ43" i="11"/>
  <c r="AQ60" i="11"/>
  <c r="AQ287" i="11"/>
  <c r="AQ186" i="11"/>
  <c r="AQ288" i="11"/>
  <c r="AQ367" i="11"/>
  <c r="AQ430" i="11"/>
  <c r="BG65" i="11"/>
  <c r="BG62" i="11"/>
  <c r="BG182" i="11"/>
  <c r="BG342" i="11"/>
  <c r="AQ407" i="13"/>
  <c r="AQ164" i="13"/>
  <c r="AQ279" i="13"/>
  <c r="AI210" i="10"/>
  <c r="AI299" i="10"/>
  <c r="AI310" i="10"/>
  <c r="AI183" i="10"/>
  <c r="AI352" i="10"/>
  <c r="AI371" i="10"/>
  <c r="AI436" i="10"/>
  <c r="AY336" i="10"/>
  <c r="AY323" i="10"/>
  <c r="AY272" i="10"/>
  <c r="AY249" i="10"/>
  <c r="AY29" i="10"/>
  <c r="AY288" i="10"/>
  <c r="AY53" i="10"/>
  <c r="AY57" i="10"/>
  <c r="AY242" i="10"/>
  <c r="AY154" i="10"/>
  <c r="AY56" i="10"/>
  <c r="AY130" i="10"/>
  <c r="BO72" i="10"/>
  <c r="BO360" i="10"/>
  <c r="BO19" i="10"/>
  <c r="BO80" i="10"/>
  <c r="BO59" i="10"/>
  <c r="BO36" i="10"/>
  <c r="BO153" i="10"/>
  <c r="BO137" i="10"/>
  <c r="BO210" i="10"/>
  <c r="BO289" i="10"/>
  <c r="BO213" i="10"/>
  <c r="BO170" i="10"/>
  <c r="BO363" i="10"/>
  <c r="BO247" i="10"/>
  <c r="BO285" i="10"/>
  <c r="BO423" i="10"/>
  <c r="BO409" i="10"/>
  <c r="AI419" i="11"/>
  <c r="AI376" i="11"/>
  <c r="AI344" i="11"/>
  <c r="AI305" i="11"/>
  <c r="AI359" i="11"/>
  <c r="AI196" i="11"/>
  <c r="AI115" i="11"/>
  <c r="AI303" i="11"/>
  <c r="AI125" i="11"/>
  <c r="AI258" i="11"/>
  <c r="AI251" i="11"/>
  <c r="AI60" i="11"/>
  <c r="AI163" i="11"/>
  <c r="AI34" i="11"/>
  <c r="AQ200" i="11"/>
  <c r="AQ80" i="11"/>
  <c r="AQ45" i="11"/>
  <c r="AQ63" i="11"/>
  <c r="AQ101" i="11"/>
  <c r="AQ66" i="11"/>
  <c r="AQ208" i="11"/>
  <c r="AQ311" i="11"/>
  <c r="AQ371" i="11"/>
  <c r="BG151" i="11"/>
  <c r="BG84" i="11"/>
  <c r="BG170" i="11"/>
  <c r="BG67" i="11"/>
  <c r="BG438" i="11"/>
  <c r="AQ395" i="13"/>
  <c r="AQ37" i="13"/>
  <c r="AQ78" i="13"/>
  <c r="AI357" i="10"/>
  <c r="AY427" i="10"/>
  <c r="AY372" i="10"/>
  <c r="AY296" i="10"/>
  <c r="AY306" i="10"/>
  <c r="AY398" i="10"/>
  <c r="AI47" i="10"/>
  <c r="AI324" i="10"/>
  <c r="AI45" i="10"/>
  <c r="AI274" i="10"/>
  <c r="AI27" i="10"/>
  <c r="AI26" i="10"/>
  <c r="AI154" i="10"/>
  <c r="AI72" i="10"/>
  <c r="AI147" i="10"/>
  <c r="AI346" i="10"/>
  <c r="AI238" i="10"/>
  <c r="AI62" i="10"/>
  <c r="AI305" i="10"/>
  <c r="AI387" i="10"/>
  <c r="AI205" i="10"/>
  <c r="AI361" i="10"/>
  <c r="AI383" i="10"/>
  <c r="AI372" i="10"/>
  <c r="AY423" i="10"/>
  <c r="AY334" i="10"/>
  <c r="AY393" i="10"/>
  <c r="AY325" i="10"/>
  <c r="AY309" i="10"/>
  <c r="AY314" i="10"/>
  <c r="AY206" i="10"/>
  <c r="AY266" i="10"/>
  <c r="AY193" i="10"/>
  <c r="AY28" i="10"/>
  <c r="AY229" i="10"/>
  <c r="AY258" i="10"/>
  <c r="AY322" i="10"/>
  <c r="AY148" i="10"/>
  <c r="AY150" i="10"/>
  <c r="AY15" i="10"/>
  <c r="AY220" i="10"/>
  <c r="BO241" i="10"/>
  <c r="BO62" i="10"/>
  <c r="BO188" i="10"/>
  <c r="BO138" i="10"/>
  <c r="BO105" i="10"/>
  <c r="BO50" i="10"/>
  <c r="BO194" i="10"/>
  <c r="BO208" i="10"/>
  <c r="BO249" i="10"/>
  <c r="BO343" i="10"/>
  <c r="BO245" i="10"/>
  <c r="BO190" i="10"/>
  <c r="BO243" i="10"/>
  <c r="BO272" i="10"/>
  <c r="BO291" i="10"/>
  <c r="AI434" i="11"/>
  <c r="AI374" i="11"/>
  <c r="AI379" i="11"/>
  <c r="AI285" i="11"/>
  <c r="AI86" i="11"/>
  <c r="AI295" i="11"/>
  <c r="AI117" i="11"/>
  <c r="AI118" i="11"/>
  <c r="AI208" i="11"/>
  <c r="AI95" i="11"/>
  <c r="AI16" i="11"/>
  <c r="AQ172" i="11"/>
  <c r="AQ133" i="11"/>
  <c r="AQ81" i="11"/>
  <c r="AQ77" i="11"/>
  <c r="AQ132" i="11"/>
  <c r="AQ67" i="11"/>
  <c r="AQ209" i="11"/>
  <c r="AQ281" i="11"/>
  <c r="AQ380" i="11"/>
  <c r="BG42" i="11"/>
  <c r="BG104" i="11"/>
  <c r="BG26" i="11"/>
  <c r="BG327" i="11"/>
  <c r="BG233" i="11"/>
  <c r="AQ368" i="13"/>
  <c r="AQ209" i="13"/>
  <c r="AI221" i="10"/>
  <c r="AI330" i="10"/>
  <c r="AI103" i="10"/>
  <c r="AI388" i="10"/>
  <c r="AI108" i="10"/>
  <c r="AI272" i="10"/>
  <c r="AI266" i="10"/>
  <c r="AI437" i="10"/>
  <c r="BO402" i="10"/>
  <c r="BO438" i="10"/>
  <c r="AI283" i="11"/>
  <c r="AI332" i="11"/>
  <c r="AI41" i="11"/>
  <c r="AQ83" i="13"/>
  <c r="AI29" i="10"/>
  <c r="AI70" i="10"/>
  <c r="AI127" i="10"/>
  <c r="AI284" i="10"/>
  <c r="AI34" i="10"/>
  <c r="AI33" i="10"/>
  <c r="AI18" i="10"/>
  <c r="AI97" i="10"/>
  <c r="AI149" i="10"/>
  <c r="AI400" i="10"/>
  <c r="AI294" i="10"/>
  <c r="AI85" i="10"/>
  <c r="AI307" i="10"/>
  <c r="AI390" i="10"/>
  <c r="AI226" i="10"/>
  <c r="AI251" i="10"/>
  <c r="AI316" i="10"/>
  <c r="AI394" i="10"/>
  <c r="AI438" i="10"/>
  <c r="AY422" i="10"/>
  <c r="AY400" i="10"/>
  <c r="AY391" i="10"/>
  <c r="AY346" i="10"/>
  <c r="AY303" i="10"/>
  <c r="AY240" i="10"/>
  <c r="AY185" i="10"/>
  <c r="AY312" i="10"/>
  <c r="AY170" i="10"/>
  <c r="AY27" i="10"/>
  <c r="AY147" i="10"/>
  <c r="AY246" i="10"/>
  <c r="AY75" i="10"/>
  <c r="AY126" i="10"/>
  <c r="AY108" i="10"/>
  <c r="AY87" i="10"/>
  <c r="AY184" i="10"/>
  <c r="BO25" i="10"/>
  <c r="BO85" i="10"/>
  <c r="BO37" i="10"/>
  <c r="BO152" i="10"/>
  <c r="BO125" i="10"/>
  <c r="BO74" i="10"/>
  <c r="BO236" i="10"/>
  <c r="BO311" i="10"/>
  <c r="BO287" i="10"/>
  <c r="BO96" i="10"/>
  <c r="BO308" i="10"/>
  <c r="BO200" i="10"/>
  <c r="BO258" i="10"/>
  <c r="BO306" i="10"/>
  <c r="BO316" i="10"/>
  <c r="BO304" i="10"/>
  <c r="BO323" i="10"/>
  <c r="AI436" i="11"/>
  <c r="AI362" i="11"/>
  <c r="AI393" i="11"/>
  <c r="AI405" i="11"/>
  <c r="AI299" i="11"/>
  <c r="AI228" i="11"/>
  <c r="AI138" i="11"/>
  <c r="AI250" i="11"/>
  <c r="AI98" i="11"/>
  <c r="AI63" i="11"/>
  <c r="AI162" i="11"/>
  <c r="AI38" i="11"/>
  <c r="AI158" i="11"/>
  <c r="AI227" i="11"/>
  <c r="AQ161" i="11"/>
  <c r="AQ59" i="11"/>
  <c r="AQ82" i="11"/>
  <c r="AQ139" i="11"/>
  <c r="AQ227" i="11"/>
  <c r="AQ93" i="11"/>
  <c r="AQ211" i="11"/>
  <c r="AQ295" i="11"/>
  <c r="AQ359" i="11"/>
  <c r="BG245" i="11"/>
  <c r="BG162" i="11"/>
  <c r="BG52" i="11"/>
  <c r="BG339" i="11"/>
  <c r="BG290" i="11"/>
  <c r="AQ373" i="13"/>
  <c r="AQ398" i="13"/>
  <c r="AA430" i="13"/>
  <c r="AI401" i="10"/>
  <c r="AI439" i="10"/>
  <c r="AY421" i="10"/>
  <c r="AY389" i="10"/>
  <c r="AY344" i="10"/>
  <c r="AY330" i="10"/>
  <c r="AY365" i="10"/>
  <c r="AY217" i="10"/>
  <c r="AY159" i="10"/>
  <c r="AY250" i="10"/>
  <c r="AY132" i="10"/>
  <c r="AY26" i="10"/>
  <c r="AY129" i="10"/>
  <c r="AY181" i="10"/>
  <c r="AY194" i="10"/>
  <c r="AY77" i="10"/>
  <c r="AY91" i="10"/>
  <c r="AY62" i="10"/>
  <c r="AY40" i="10"/>
  <c r="BO126" i="10"/>
  <c r="BO209" i="10"/>
  <c r="BO73" i="10"/>
  <c r="BO162" i="10"/>
  <c r="BO128" i="10"/>
  <c r="BO83" i="10"/>
  <c r="BO388" i="10"/>
  <c r="BO131" i="10"/>
  <c r="BO332" i="10"/>
  <c r="BO120" i="10"/>
  <c r="BO325" i="10"/>
  <c r="BO292" i="10"/>
  <c r="BO266" i="10"/>
  <c r="BO315" i="10"/>
  <c r="BO335" i="10"/>
  <c r="BO357" i="10"/>
  <c r="BO390" i="10"/>
  <c r="AI427" i="11"/>
  <c r="AI365" i="11"/>
  <c r="AI371" i="11"/>
  <c r="AI368" i="11"/>
  <c r="AI261" i="11"/>
  <c r="AI190" i="11"/>
  <c r="AI61" i="11"/>
  <c r="AI275" i="11"/>
  <c r="AI91" i="11"/>
  <c r="AI211" i="11"/>
  <c r="AI270" i="11"/>
  <c r="AI220" i="11"/>
  <c r="AI39" i="11"/>
  <c r="AI121" i="11"/>
  <c r="AQ70" i="11"/>
  <c r="AQ15" i="11"/>
  <c r="AQ264" i="11"/>
  <c r="AQ51" i="11"/>
  <c r="AQ388" i="11"/>
  <c r="AQ119" i="11"/>
  <c r="AQ329" i="11"/>
  <c r="AQ298" i="11"/>
  <c r="AQ421" i="11"/>
  <c r="BG20" i="11"/>
  <c r="BG30" i="11"/>
  <c r="BG121" i="11"/>
  <c r="BG126" i="11"/>
  <c r="BG340" i="11"/>
  <c r="AQ389" i="13"/>
  <c r="AQ125" i="13"/>
  <c r="AA389" i="13"/>
  <c r="AI240" i="10"/>
  <c r="AI277" i="10"/>
  <c r="AI333" i="10"/>
  <c r="AI118" i="10"/>
  <c r="AI20" i="10"/>
  <c r="AI22" i="10"/>
  <c r="AI120" i="10"/>
  <c r="AI56" i="10"/>
  <c r="AI71" i="10"/>
  <c r="AI65" i="10"/>
  <c r="AI136" i="10"/>
  <c r="AI193" i="10"/>
  <c r="AI128" i="10"/>
  <c r="AI11" i="10"/>
  <c r="AI135" i="10"/>
  <c r="AI405" i="10"/>
  <c r="AI322" i="10"/>
  <c r="AI311" i="10"/>
  <c r="AI289" i="10"/>
  <c r="AI344" i="10"/>
  <c r="AI356" i="10"/>
  <c r="AI440" i="10"/>
  <c r="AY420" i="10"/>
  <c r="AY381" i="10"/>
  <c r="AY331" i="10"/>
  <c r="AY404" i="10"/>
  <c r="AY353" i="10"/>
  <c r="AY195" i="10"/>
  <c r="AY387" i="10"/>
  <c r="AY213" i="10"/>
  <c r="AY155" i="10"/>
  <c r="AY25" i="10"/>
  <c r="AY85" i="10"/>
  <c r="AY177" i="10"/>
  <c r="AY183" i="10"/>
  <c r="AY64" i="10"/>
  <c r="AY49" i="10"/>
  <c r="AY11" i="10"/>
  <c r="AY43" i="10"/>
  <c r="BO77" i="10"/>
  <c r="BO65" i="10"/>
  <c r="BO98" i="10"/>
  <c r="BO14" i="10"/>
  <c r="BO147" i="10"/>
  <c r="BO141" i="10"/>
  <c r="BO24" i="10"/>
  <c r="BO159" i="10"/>
  <c r="BO339" i="10"/>
  <c r="BO132" i="10"/>
  <c r="BO86" i="10"/>
  <c r="BO214" i="10"/>
  <c r="BO274" i="10"/>
  <c r="BO345" i="10"/>
  <c r="BO406" i="10"/>
  <c r="BO429" i="10"/>
  <c r="BO396" i="10"/>
  <c r="AI440" i="11"/>
  <c r="AI361" i="11"/>
  <c r="AI354" i="11"/>
  <c r="AI364" i="11"/>
  <c r="AI259" i="11"/>
  <c r="AI292" i="11"/>
  <c r="AI264" i="11"/>
  <c r="AI212" i="11"/>
  <c r="AI73" i="11"/>
  <c r="AI180" i="11"/>
  <c r="AI243" i="11"/>
  <c r="AI146" i="11"/>
  <c r="AI35" i="11"/>
  <c r="AI103" i="11"/>
  <c r="AQ108" i="11"/>
  <c r="AQ37" i="11"/>
  <c r="AQ34" i="11"/>
  <c r="AQ198" i="11"/>
  <c r="AQ11" i="11"/>
  <c r="AQ143" i="11"/>
  <c r="AQ221" i="11"/>
  <c r="AQ331" i="11"/>
  <c r="AQ422" i="11"/>
  <c r="BG31" i="11"/>
  <c r="BG225" i="11"/>
  <c r="BG131" i="11"/>
  <c r="BG75" i="11"/>
  <c r="BG297" i="11"/>
  <c r="AQ385" i="13"/>
  <c r="AQ148" i="13"/>
  <c r="AA436" i="13"/>
  <c r="AI409" i="10"/>
  <c r="AI319" i="10"/>
  <c r="AI306" i="10"/>
  <c r="AI355" i="10"/>
  <c r="AI441" i="10"/>
  <c r="AY158" i="10"/>
  <c r="AY142" i="10"/>
  <c r="AY198" i="10"/>
  <c r="BO143" i="10"/>
  <c r="BO372" i="10"/>
  <c r="BO422" i="10"/>
  <c r="AI153" i="11"/>
  <c r="AQ232" i="11"/>
  <c r="AQ271" i="11"/>
  <c r="AQ328" i="11"/>
  <c r="BG77" i="11"/>
  <c r="BG140" i="11"/>
  <c r="BG32" i="11"/>
  <c r="BG128" i="11"/>
  <c r="BG345" i="11"/>
  <c r="AQ215" i="13"/>
  <c r="AQ100" i="13"/>
  <c r="AA386" i="13"/>
  <c r="AI214" i="10"/>
  <c r="AI391" i="10"/>
  <c r="AI364" i="10"/>
  <c r="AY419" i="10"/>
  <c r="AY357" i="10"/>
  <c r="AY320" i="10"/>
  <c r="AY319" i="10"/>
  <c r="AY286" i="10"/>
  <c r="AY276" i="10"/>
  <c r="AY290" i="10"/>
  <c r="AY201" i="10"/>
  <c r="AY112" i="10"/>
  <c r="AY24" i="10"/>
  <c r="AY261" i="10"/>
  <c r="AY13" i="10"/>
  <c r="AY46" i="10"/>
  <c r="AY244" i="10"/>
  <c r="BO145" i="10"/>
  <c r="BO78" i="10"/>
  <c r="BO28" i="10"/>
  <c r="BO31" i="10"/>
  <c r="BO23" i="10"/>
  <c r="BO179" i="10"/>
  <c r="BO45" i="10"/>
  <c r="BO185" i="10"/>
  <c r="BO430" i="10"/>
  <c r="BO115" i="10"/>
  <c r="BO225" i="10"/>
  <c r="BO305" i="10"/>
  <c r="BO386" i="10"/>
  <c r="BO303" i="10"/>
  <c r="AI421" i="11"/>
  <c r="AI339" i="11"/>
  <c r="AI366" i="11"/>
  <c r="AI280" i="11"/>
  <c r="AI225" i="11"/>
  <c r="AI232" i="11"/>
  <c r="AI249" i="11"/>
  <c r="AI43" i="11"/>
  <c r="AI179" i="11"/>
  <c r="AI191" i="11"/>
  <c r="AI145" i="11"/>
  <c r="AI31" i="11"/>
  <c r="AI93" i="11"/>
  <c r="AQ205" i="11"/>
  <c r="AQ61" i="11"/>
  <c r="AQ105" i="11"/>
  <c r="AQ269" i="11"/>
  <c r="AQ104" i="11"/>
  <c r="AQ99" i="11"/>
  <c r="AI216" i="10"/>
  <c r="AI236" i="10"/>
  <c r="AI194" i="10"/>
  <c r="AI155" i="10"/>
  <c r="AI247" i="10"/>
  <c r="AI188" i="10"/>
  <c r="AI129" i="10"/>
  <c r="AI180" i="10"/>
  <c r="AI219" i="10"/>
  <c r="AI151" i="10"/>
  <c r="AI41" i="10"/>
  <c r="AI220" i="10"/>
  <c r="AI145" i="10"/>
  <c r="AI397" i="10"/>
  <c r="AI360" i="10"/>
  <c r="AI323" i="10"/>
  <c r="AI374" i="10"/>
  <c r="AI386" i="10"/>
  <c r="AI442" i="10"/>
  <c r="AY399" i="10"/>
  <c r="AY397" i="10"/>
  <c r="AY283" i="10"/>
  <c r="AY304" i="10"/>
  <c r="AY301" i="10"/>
  <c r="AY262" i="10"/>
  <c r="AY274" i="10"/>
  <c r="AY190" i="10"/>
  <c r="AY208" i="10"/>
  <c r="AY23" i="10"/>
  <c r="AY118" i="10"/>
  <c r="AY117" i="10"/>
  <c r="AY215" i="10"/>
  <c r="AY153" i="10"/>
  <c r="AY65" i="10"/>
  <c r="AY175" i="10"/>
  <c r="AY235" i="10"/>
  <c r="BO56" i="10"/>
  <c r="BO142" i="10"/>
  <c r="BO44" i="10"/>
  <c r="BO428" i="10"/>
  <c r="BO296" i="10"/>
  <c r="BO189" i="10"/>
  <c r="BO55" i="10"/>
  <c r="BO297" i="10"/>
  <c r="BO84" i="10"/>
  <c r="BO151" i="10"/>
  <c r="BO199" i="10"/>
  <c r="BO312" i="10"/>
  <c r="BO331" i="10"/>
  <c r="BO421" i="10"/>
  <c r="BO395" i="10"/>
  <c r="BO302" i="10"/>
  <c r="BO321" i="10"/>
  <c r="AI432" i="11"/>
  <c r="AI317" i="11"/>
  <c r="AI348" i="11"/>
  <c r="AI278" i="11"/>
  <c r="AI345" i="11"/>
  <c r="AI207" i="11"/>
  <c r="AI194" i="11"/>
  <c r="AI241" i="11"/>
  <c r="AI157" i="11"/>
  <c r="AI173" i="11"/>
  <c r="AI312" i="11"/>
  <c r="AI137" i="11"/>
  <c r="AI13" i="11"/>
  <c r="AI40" i="11"/>
  <c r="AQ191" i="11"/>
  <c r="AQ95" i="11"/>
  <c r="AQ103" i="11"/>
  <c r="AQ54" i="11"/>
  <c r="AQ177" i="11"/>
  <c r="AQ126" i="11"/>
  <c r="AQ249" i="11"/>
  <c r="AQ294" i="11"/>
  <c r="AQ350" i="11"/>
  <c r="BG103" i="11"/>
  <c r="BG192" i="11"/>
  <c r="BG129" i="11"/>
  <c r="BG188" i="11"/>
  <c r="BG319" i="11"/>
  <c r="AQ341" i="13"/>
  <c r="AQ365" i="13"/>
  <c r="AA323" i="13"/>
  <c r="AY151" i="10"/>
  <c r="BO15" i="10"/>
  <c r="AI367" i="11"/>
  <c r="AI326" i="11"/>
  <c r="AI347" i="11"/>
  <c r="AI309" i="11"/>
  <c r="AI205" i="11"/>
  <c r="AI177" i="11"/>
  <c r="AI221" i="11"/>
  <c r="AI131" i="11"/>
  <c r="AI156" i="11"/>
  <c r="AI224" i="11"/>
  <c r="AI28" i="11"/>
  <c r="AI113" i="11"/>
  <c r="AI75" i="11"/>
  <c r="AQ240" i="11"/>
  <c r="AQ173" i="11"/>
  <c r="AQ121" i="11"/>
  <c r="AQ84" i="11"/>
  <c r="AQ290" i="11"/>
  <c r="AQ127" i="11"/>
  <c r="AQ313" i="11"/>
  <c r="AQ360" i="11"/>
  <c r="AQ381" i="11"/>
  <c r="BG115" i="11"/>
  <c r="BG209" i="11"/>
  <c r="BG349" i="11"/>
  <c r="BG267" i="11"/>
  <c r="BG354" i="11"/>
  <c r="AQ380" i="13"/>
  <c r="AQ306" i="13"/>
  <c r="AA267" i="13"/>
  <c r="AY316" i="10"/>
  <c r="BO187" i="10"/>
  <c r="BO66" i="10"/>
  <c r="BO35" i="10"/>
  <c r="BO46" i="10"/>
  <c r="BO82" i="10"/>
  <c r="BO99" i="10"/>
  <c r="BO130" i="10"/>
  <c r="BO294" i="10"/>
  <c r="BO204" i="10"/>
  <c r="BO373" i="10"/>
  <c r="BO288" i="10"/>
  <c r="BO326" i="10"/>
  <c r="AI298" i="11"/>
  <c r="AI268" i="11"/>
  <c r="AI198" i="11"/>
  <c r="AI123" i="11"/>
  <c r="AI214" i="11"/>
  <c r="AI45" i="11"/>
  <c r="AI170" i="11"/>
  <c r="AI51" i="11"/>
  <c r="AI49" i="11"/>
  <c r="AQ97" i="11"/>
  <c r="AQ142" i="11"/>
  <c r="AQ134" i="11"/>
  <c r="AQ223" i="11"/>
  <c r="AQ261" i="11"/>
  <c r="AQ171" i="11"/>
  <c r="AQ335" i="11"/>
  <c r="AQ309" i="11"/>
  <c r="AQ375" i="11"/>
  <c r="BG54" i="11"/>
  <c r="BG50" i="11"/>
  <c r="BG72" i="11"/>
  <c r="BG194" i="11"/>
  <c r="BG390" i="11"/>
  <c r="AQ300" i="13"/>
  <c r="AQ187" i="13"/>
  <c r="AA181" i="13"/>
  <c r="AY50" i="10"/>
  <c r="BO269" i="10"/>
  <c r="BO38" i="10"/>
  <c r="BO220" i="10"/>
  <c r="BO380" i="10"/>
  <c r="BO157" i="10"/>
  <c r="BO322" i="10"/>
  <c r="BO341" i="10"/>
  <c r="BO434" i="10"/>
  <c r="BO281" i="10"/>
  <c r="BO313" i="10"/>
  <c r="BO334" i="10"/>
  <c r="AI16" i="10"/>
  <c r="AI131" i="10"/>
  <c r="AI175" i="10"/>
  <c r="AI203" i="10"/>
  <c r="AI213" i="10"/>
  <c r="AI261" i="10"/>
  <c r="AI228" i="10"/>
  <c r="AI410" i="10"/>
  <c r="AY377" i="10"/>
  <c r="AY345" i="10"/>
  <c r="AY279" i="10"/>
  <c r="AY21" i="10"/>
  <c r="AY67" i="10"/>
  <c r="AY103" i="10"/>
  <c r="AY58" i="10"/>
  <c r="AY125" i="10"/>
  <c r="AY12" i="10"/>
  <c r="BO264" i="10"/>
  <c r="BO175" i="10"/>
  <c r="BO206" i="10"/>
  <c r="BO384" i="10"/>
  <c r="AI355" i="11"/>
  <c r="AI327" i="11"/>
  <c r="AI154" i="11"/>
  <c r="AI15" i="10"/>
  <c r="AI67" i="10"/>
  <c r="AI192" i="10"/>
  <c r="AI25" i="10"/>
  <c r="AI273" i="10"/>
  <c r="AI248" i="10"/>
  <c r="AI116" i="10"/>
  <c r="AI325" i="10"/>
  <c r="AI227" i="10"/>
  <c r="AI287" i="10"/>
  <c r="AI250" i="10"/>
  <c r="AI328" i="10"/>
  <c r="AI420" i="10"/>
  <c r="AY440" i="10"/>
  <c r="AY405" i="10"/>
  <c r="AY333" i="10"/>
  <c r="AY347" i="10"/>
  <c r="AY339" i="10"/>
  <c r="AY392" i="10"/>
  <c r="AY375" i="10"/>
  <c r="AY218" i="10"/>
  <c r="AY292" i="10"/>
  <c r="AY121" i="10"/>
  <c r="AY20" i="10"/>
  <c r="AY326" i="10"/>
  <c r="AY82" i="10"/>
  <c r="AY171" i="10"/>
  <c r="AY70" i="10"/>
  <c r="AY247" i="10"/>
  <c r="AY197" i="10"/>
  <c r="AY152" i="10"/>
  <c r="BO177" i="10"/>
  <c r="BO94" i="10"/>
  <c r="BO53" i="10"/>
  <c r="BO76" i="10"/>
  <c r="BO121" i="10"/>
  <c r="BO67" i="10"/>
  <c r="BO186" i="10"/>
  <c r="BO158" i="10"/>
  <c r="BO198" i="10"/>
  <c r="BO184" i="10"/>
  <c r="BO330" i="10"/>
  <c r="BO232" i="10"/>
  <c r="BO219" i="10"/>
  <c r="BO229" i="10"/>
  <c r="BO336" i="10"/>
  <c r="BO399" i="10"/>
  <c r="BO349" i="10"/>
  <c r="AI441" i="11"/>
  <c r="AI407" i="11"/>
  <c r="AI323" i="11"/>
  <c r="AI335" i="11"/>
  <c r="AI375" i="11"/>
  <c r="AI234" i="11"/>
  <c r="AI132" i="11"/>
  <c r="AI262" i="11"/>
  <c r="AI96" i="11"/>
  <c r="AI178" i="11"/>
  <c r="AI294" i="11"/>
  <c r="AI108" i="11"/>
  <c r="AI36" i="11"/>
  <c r="AI169" i="11"/>
  <c r="AQ262" i="11"/>
  <c r="AQ71" i="11"/>
  <c r="AQ203" i="11"/>
  <c r="AQ199" i="11"/>
  <c r="AQ141" i="11"/>
  <c r="AQ100" i="11"/>
  <c r="AQ355" i="11"/>
  <c r="AQ345" i="11"/>
  <c r="AQ401" i="11"/>
  <c r="BG39" i="11"/>
  <c r="BG142" i="11"/>
  <c r="BG97" i="11"/>
  <c r="BG216" i="11"/>
  <c r="BG356" i="11"/>
  <c r="AQ275" i="13"/>
  <c r="AQ82" i="13"/>
  <c r="AA428" i="13"/>
  <c r="AY139" i="10"/>
  <c r="AY116" i="10"/>
  <c r="BO178" i="10"/>
  <c r="AI397" i="11"/>
  <c r="AI340" i="11"/>
  <c r="AI349" i="10"/>
  <c r="AI421" i="10"/>
  <c r="AY439" i="10"/>
  <c r="AY394" i="10"/>
  <c r="AY311" i="10"/>
  <c r="AY335" i="10"/>
  <c r="AY329" i="10"/>
  <c r="AY373" i="10"/>
  <c r="AY308" i="10"/>
  <c r="AY212" i="10"/>
  <c r="AY253" i="10"/>
  <c r="AY199" i="10"/>
  <c r="AY19" i="10"/>
  <c r="AY263" i="10"/>
  <c r="AY52" i="10"/>
  <c r="AY105" i="10"/>
  <c r="AY180" i="10"/>
  <c r="AY225" i="10"/>
  <c r="AY228" i="10"/>
  <c r="AY178" i="10"/>
  <c r="BO22" i="10"/>
  <c r="BO119" i="10"/>
  <c r="BO176" i="10"/>
  <c r="BO52" i="10"/>
  <c r="BO202" i="10"/>
  <c r="BO106" i="10"/>
  <c r="BO197" i="10"/>
  <c r="BO337" i="10"/>
  <c r="BO283" i="10"/>
  <c r="BO203" i="10"/>
  <c r="BO227" i="10"/>
  <c r="BO248" i="10"/>
  <c r="BO242" i="10"/>
  <c r="BO275" i="10"/>
  <c r="BO298" i="10"/>
  <c r="BO435" i="10"/>
  <c r="BO383" i="10"/>
  <c r="AI399" i="11"/>
  <c r="AI358" i="11"/>
  <c r="AI331" i="11"/>
  <c r="AI321" i="11"/>
  <c r="AI239" i="11"/>
  <c r="AI334" i="11"/>
  <c r="AI105" i="11"/>
  <c r="AI195" i="11"/>
  <c r="AI37" i="11"/>
  <c r="AI176" i="11"/>
  <c r="AI184" i="11"/>
  <c r="AI77" i="11"/>
  <c r="AI223" i="11"/>
  <c r="AQ42" i="11"/>
  <c r="AQ18" i="11"/>
  <c r="AQ87" i="11"/>
  <c r="AQ315" i="11"/>
  <c r="AQ30" i="11"/>
  <c r="AQ189" i="11"/>
  <c r="AQ150" i="11"/>
  <c r="AQ356" i="11"/>
  <c r="AQ384" i="11"/>
  <c r="AQ408" i="11"/>
  <c r="BG16" i="11"/>
  <c r="BG204" i="11"/>
  <c r="BG147" i="11"/>
  <c r="BG263" i="11"/>
  <c r="BG369" i="11"/>
  <c r="AQ226" i="13"/>
  <c r="AQ278" i="13"/>
  <c r="AA62" i="13"/>
  <c r="BO218" i="10"/>
  <c r="BO34" i="10"/>
  <c r="BO92" i="10"/>
  <c r="BO91" i="10"/>
  <c r="BO260" i="10"/>
  <c r="AI404" i="11"/>
  <c r="AI234" i="10"/>
  <c r="AI278" i="10"/>
  <c r="AI84" i="10"/>
  <c r="AI379" i="10"/>
  <c r="AI212" i="10"/>
  <c r="AI158" i="10"/>
  <c r="AI87" i="10"/>
  <c r="AI290" i="10"/>
  <c r="AI207" i="10"/>
  <c r="AI419" i="10"/>
  <c r="AY441" i="10"/>
  <c r="AY366" i="10"/>
  <c r="AY396" i="10"/>
  <c r="AY241" i="10"/>
  <c r="AY223" i="10"/>
  <c r="AY299" i="10"/>
  <c r="AI241" i="10"/>
  <c r="AI191" i="10"/>
  <c r="AI98" i="10"/>
  <c r="AI269" i="10"/>
  <c r="AI237" i="10"/>
  <c r="AI143" i="10"/>
  <c r="AI35" i="10"/>
  <c r="AI12" i="10"/>
  <c r="AI74" i="10"/>
  <c r="AI329" i="10"/>
  <c r="AI104" i="10"/>
  <c r="AI68" i="10"/>
  <c r="AI304" i="10"/>
  <c r="AI343" i="10"/>
  <c r="AI286" i="10"/>
  <c r="AI159" i="10"/>
  <c r="AI215" i="10"/>
  <c r="AI297" i="10"/>
  <c r="AI263" i="10"/>
  <c r="AI308" i="10"/>
  <c r="AI276" i="10"/>
  <c r="AI162" i="10"/>
  <c r="AI229" i="10"/>
  <c r="AI112" i="10"/>
  <c r="AI187" i="10"/>
  <c r="AI350" i="10"/>
  <c r="AI144" i="10"/>
  <c r="AI94" i="10"/>
  <c r="AI345" i="10"/>
  <c r="AI258" i="10"/>
  <c r="AI309" i="10"/>
  <c r="AI197" i="10"/>
  <c r="AI231" i="10"/>
  <c r="AI373" i="10"/>
  <c r="AI267" i="10"/>
  <c r="AI347" i="10"/>
  <c r="AI300" i="10"/>
  <c r="AI365" i="10"/>
  <c r="AI422" i="10"/>
  <c r="AY438" i="10"/>
  <c r="AY383" i="10"/>
  <c r="AY341" i="10"/>
  <c r="AY328" i="10"/>
  <c r="AY287" i="10"/>
  <c r="AY369" i="10"/>
  <c r="AY294" i="10"/>
  <c r="AY186" i="10"/>
  <c r="AY224" i="10"/>
  <c r="AY196" i="10"/>
  <c r="AY18" i="10"/>
  <c r="AY114" i="10"/>
  <c r="AY42" i="10"/>
  <c r="AY305" i="10"/>
  <c r="AY144" i="10"/>
  <c r="AY211" i="10"/>
  <c r="AY174" i="10"/>
  <c r="AY98" i="10"/>
  <c r="BO47" i="10"/>
  <c r="BO21" i="10"/>
  <c r="BO183" i="10"/>
  <c r="BO64" i="10"/>
  <c r="BO215" i="10"/>
  <c r="BO123" i="10"/>
  <c r="BO271" i="10"/>
  <c r="BO437" i="10"/>
  <c r="BO369" i="10"/>
  <c r="BO221" i="10"/>
  <c r="BO234" i="10"/>
  <c r="BO270" i="10"/>
  <c r="BO253" i="10"/>
  <c r="BO350" i="10"/>
  <c r="BO320" i="10"/>
  <c r="BO364" i="10"/>
  <c r="BO394" i="10"/>
  <c r="AI431" i="11"/>
  <c r="AI356" i="11"/>
  <c r="AI392" i="11"/>
  <c r="AI357" i="11"/>
  <c r="AI217" i="11"/>
  <c r="AI333" i="11"/>
  <c r="AI79" i="11"/>
  <c r="AI144" i="11"/>
  <c r="AI291" i="11"/>
  <c r="AI174" i="11"/>
  <c r="AI119" i="11"/>
  <c r="AI52" i="11"/>
  <c r="AI185" i="11"/>
  <c r="AQ275" i="11"/>
  <c r="AQ120" i="11"/>
  <c r="AQ140" i="11"/>
  <c r="AQ318" i="11"/>
  <c r="AQ50" i="11"/>
  <c r="AQ202" i="11"/>
  <c r="AQ299" i="11"/>
  <c r="AQ286" i="11"/>
  <c r="AQ342" i="11"/>
  <c r="AQ409" i="11"/>
  <c r="BG63" i="11"/>
  <c r="BG25" i="11"/>
  <c r="BG172" i="11"/>
  <c r="BG196" i="11"/>
  <c r="BG394" i="11"/>
  <c r="AQ334" i="13"/>
  <c r="AQ219" i="13"/>
  <c r="AA176" i="13"/>
  <c r="BO431" i="10"/>
  <c r="AI438" i="11"/>
  <c r="AI382" i="11"/>
  <c r="AI377" i="11"/>
  <c r="AI316" i="11"/>
  <c r="AI329" i="11"/>
  <c r="AI273" i="11"/>
  <c r="AI279" i="11"/>
  <c r="AI314" i="11"/>
  <c r="AI114" i="11"/>
  <c r="AI193" i="11"/>
  <c r="AI81" i="11"/>
  <c r="AI143" i="11"/>
  <c r="AI181" i="11"/>
  <c r="AI92" i="11"/>
  <c r="AI155" i="11"/>
  <c r="AI213" i="11"/>
  <c r="AI80" i="11"/>
  <c r="AI135" i="11"/>
  <c r="AI24" i="11"/>
  <c r="AQ229" i="11"/>
  <c r="AQ39" i="11"/>
  <c r="AQ24" i="11"/>
  <c r="AQ55" i="11"/>
  <c r="AQ129" i="11"/>
  <c r="AQ57" i="11"/>
  <c r="AQ73" i="11"/>
  <c r="AQ33" i="11"/>
  <c r="AQ158" i="11"/>
  <c r="AQ346" i="11"/>
  <c r="AQ196" i="11"/>
  <c r="AQ266" i="11"/>
  <c r="AQ349" i="11"/>
  <c r="AQ259" i="11"/>
  <c r="AQ337" i="11"/>
  <c r="AQ364" i="11"/>
  <c r="AQ397" i="11"/>
  <c r="AQ403" i="11"/>
  <c r="BG68" i="11"/>
  <c r="BG21" i="11"/>
  <c r="BG134" i="11"/>
  <c r="BG228" i="11"/>
  <c r="BG333" i="11"/>
  <c r="BG15" i="11"/>
  <c r="BG317" i="11"/>
  <c r="BG164" i="11"/>
  <c r="BG112" i="11"/>
  <c r="BG243" i="11"/>
  <c r="BG307" i="11"/>
  <c r="BG244" i="11"/>
  <c r="BG239" i="11"/>
  <c r="BG306" i="11"/>
  <c r="BG315" i="11"/>
  <c r="BG431" i="11"/>
  <c r="BG372" i="11"/>
  <c r="BG433" i="11"/>
  <c r="AQ436" i="13"/>
  <c r="AQ375" i="13"/>
  <c r="AQ400" i="13"/>
  <c r="AQ190" i="13"/>
  <c r="AQ291" i="13"/>
  <c r="AQ206" i="13"/>
  <c r="AQ21" i="13"/>
  <c r="AQ15" i="13"/>
  <c r="AQ60" i="13"/>
  <c r="AQ163" i="13"/>
  <c r="AQ14" i="13"/>
  <c r="AQ146" i="13"/>
  <c r="AQ379" i="13"/>
  <c r="AQ295" i="13"/>
  <c r="AQ52" i="13"/>
  <c r="AQ114" i="13"/>
  <c r="AQ176" i="13"/>
  <c r="AQ101" i="13"/>
  <c r="AQ11" i="13"/>
  <c r="AA434" i="13"/>
  <c r="AA346" i="13"/>
  <c r="AA419" i="13"/>
  <c r="AA279" i="13"/>
  <c r="AA427" i="13"/>
  <c r="AA21" i="13"/>
  <c r="AA150" i="13"/>
  <c r="AA153" i="13"/>
  <c r="AA246" i="13"/>
  <c r="AA179" i="13"/>
  <c r="AA189" i="13"/>
  <c r="AA407" i="13"/>
  <c r="AA283" i="13"/>
  <c r="AA96" i="13"/>
  <c r="AA36" i="13"/>
  <c r="AA87" i="13"/>
  <c r="AA16" i="13"/>
  <c r="AA25" i="13"/>
  <c r="AY385" i="10"/>
  <c r="AY364" i="10"/>
  <c r="AY359" i="10"/>
  <c r="AY349" i="10"/>
  <c r="AY340" i="10"/>
  <c r="AY310" i="10"/>
  <c r="AY187" i="10"/>
  <c r="AY209" i="10"/>
  <c r="AY34" i="10"/>
  <c r="AY157" i="10"/>
  <c r="AY210" i="10"/>
  <c r="AY140" i="10"/>
  <c r="AY164" i="10"/>
  <c r="AY68" i="10"/>
  <c r="AY173" i="10"/>
  <c r="AY131" i="10"/>
  <c r="AY289" i="10"/>
  <c r="BO173" i="10"/>
  <c r="BO195" i="10"/>
  <c r="BO70" i="10"/>
  <c r="BO127" i="10"/>
  <c r="BO16" i="10"/>
  <c r="BO108" i="10"/>
  <c r="BO250" i="10"/>
  <c r="BO223" i="10"/>
  <c r="BO238" i="10"/>
  <c r="BO201" i="10"/>
  <c r="BO171" i="10"/>
  <c r="BO286" i="10"/>
  <c r="BO252" i="10"/>
  <c r="BO419" i="10"/>
  <c r="BO246" i="10"/>
  <c r="BO338" i="10"/>
  <c r="BO346" i="10"/>
  <c r="BO361" i="10"/>
  <c r="AI430" i="11"/>
  <c r="AI391" i="11"/>
  <c r="AI398" i="11"/>
  <c r="AI308" i="11"/>
  <c r="AI325" i="11"/>
  <c r="AI388" i="11"/>
  <c r="AI235" i="11"/>
  <c r="AI247" i="11"/>
  <c r="AI85" i="11"/>
  <c r="AI172" i="11"/>
  <c r="AI65" i="11"/>
  <c r="AI136" i="11"/>
  <c r="AI148" i="11"/>
  <c r="AI53" i="11"/>
  <c r="AI152" i="11"/>
  <c r="AI140" i="11"/>
  <c r="AI50" i="11"/>
  <c r="AI318" i="11"/>
  <c r="AI18" i="11"/>
  <c r="AQ92" i="11"/>
  <c r="AQ106" i="11"/>
  <c r="AQ36" i="11"/>
  <c r="AQ65" i="11"/>
  <c r="AQ157" i="11"/>
  <c r="AQ118" i="11"/>
  <c r="AQ91" i="11"/>
  <c r="AQ78" i="11"/>
  <c r="AQ164" i="11"/>
  <c r="AQ74" i="11"/>
  <c r="AQ214" i="11"/>
  <c r="AQ291" i="11"/>
  <c r="AQ351" i="11"/>
  <c r="AQ267" i="11"/>
  <c r="AQ339" i="11"/>
  <c r="AQ428" i="11"/>
  <c r="AQ383" i="11"/>
  <c r="AQ410" i="11"/>
  <c r="BG29" i="11"/>
  <c r="BG73" i="11"/>
  <c r="BG144" i="11"/>
  <c r="BG284" i="11"/>
  <c r="BG12" i="11"/>
  <c r="BG19" i="11"/>
  <c r="BG237" i="11"/>
  <c r="BG169" i="11"/>
  <c r="BG136" i="11"/>
  <c r="BG303" i="11"/>
  <c r="BG248" i="11"/>
  <c r="BG398" i="11"/>
  <c r="BG341" i="11"/>
  <c r="BG313" i="11"/>
  <c r="BG336" i="11"/>
  <c r="BG338" i="11"/>
  <c r="BG361" i="11"/>
  <c r="BG436" i="11"/>
  <c r="AQ408" i="13"/>
  <c r="AQ372" i="13"/>
  <c r="AQ394" i="13"/>
  <c r="AQ409" i="13"/>
  <c r="AQ251" i="13"/>
  <c r="AQ325" i="13"/>
  <c r="AQ342" i="13"/>
  <c r="AQ299" i="13"/>
  <c r="AQ40" i="13"/>
  <c r="AQ128" i="13"/>
  <c r="AQ13" i="13"/>
  <c r="AQ113" i="13"/>
  <c r="AQ242" i="13"/>
  <c r="AQ208" i="13"/>
  <c r="AQ30" i="13"/>
  <c r="AQ10" i="13"/>
  <c r="AQ33" i="13"/>
  <c r="AQ97" i="13"/>
  <c r="AQ402" i="13"/>
  <c r="AA388" i="13"/>
  <c r="AA341" i="13"/>
  <c r="AA281" i="13"/>
  <c r="AA223" i="13"/>
  <c r="AA403" i="13"/>
  <c r="AA15" i="13"/>
  <c r="AA128" i="13"/>
  <c r="AA135" i="13"/>
  <c r="AA240" i="13"/>
  <c r="AA164" i="13"/>
  <c r="AA183" i="13"/>
  <c r="AA326" i="13"/>
  <c r="AA170" i="13"/>
  <c r="AA219" i="13"/>
  <c r="AA19" i="13"/>
  <c r="AA33" i="13"/>
  <c r="AA221" i="13"/>
  <c r="AA22" i="13"/>
  <c r="AA329" i="13"/>
  <c r="AA439" i="13"/>
  <c r="AA200" i="13"/>
  <c r="AA359" i="13"/>
  <c r="AA370" i="13"/>
  <c r="AA125" i="13"/>
  <c r="AA106" i="13"/>
  <c r="AA228" i="13"/>
  <c r="AA160" i="13"/>
  <c r="AA143" i="13"/>
  <c r="AA366" i="13"/>
  <c r="AA252" i="13"/>
  <c r="AA207" i="13"/>
  <c r="AA76" i="13"/>
  <c r="AA10" i="13"/>
  <c r="AA116" i="13"/>
  <c r="AA229" i="13"/>
  <c r="AQ357" i="13"/>
  <c r="AQ354" i="13"/>
  <c r="AQ367" i="13"/>
  <c r="AQ203" i="13"/>
  <c r="AQ290" i="13"/>
  <c r="AQ253" i="13"/>
  <c r="AQ286" i="13"/>
  <c r="AQ18" i="13"/>
  <c r="AQ77" i="13"/>
  <c r="AQ205" i="13"/>
  <c r="AQ243" i="13"/>
  <c r="AQ276" i="13"/>
  <c r="AQ142" i="13"/>
  <c r="AQ307" i="13"/>
  <c r="AQ186" i="13"/>
  <c r="AQ161" i="13"/>
  <c r="AQ76" i="13"/>
  <c r="AA397" i="13"/>
  <c r="AA410" i="13"/>
  <c r="AA313" i="13"/>
  <c r="AA408" i="13"/>
  <c r="AA171" i="13"/>
  <c r="AA353" i="13"/>
  <c r="AA289" i="13"/>
  <c r="AA98" i="13"/>
  <c r="AA80" i="13"/>
  <c r="AA400" i="13"/>
  <c r="AA139" i="13"/>
  <c r="AA124" i="13"/>
  <c r="AA237" i="13"/>
  <c r="AA129" i="13"/>
  <c r="AA147" i="13"/>
  <c r="AA74" i="13"/>
  <c r="AA188" i="13"/>
  <c r="AA75" i="13"/>
  <c r="AA77" i="13"/>
  <c r="BG247" i="11"/>
  <c r="BG288" i="11"/>
  <c r="BG92" i="11"/>
  <c r="BG146" i="11"/>
  <c r="BG154" i="11"/>
  <c r="BG175" i="11"/>
  <c r="BG205" i="11"/>
  <c r="BG74" i="11"/>
  <c r="BG210" i="11"/>
  <c r="BG208" i="11"/>
  <c r="BG332" i="11"/>
  <c r="BG322" i="11"/>
  <c r="BG316" i="11"/>
  <c r="BG380" i="11"/>
  <c r="BG328" i="11"/>
  <c r="BG400" i="11"/>
  <c r="AQ392" i="13"/>
  <c r="AQ353" i="13"/>
  <c r="AQ332" i="13"/>
  <c r="AQ386" i="13"/>
  <c r="AQ171" i="13"/>
  <c r="AQ406" i="13"/>
  <c r="AQ231" i="13"/>
  <c r="AQ270" i="13"/>
  <c r="AQ429" i="13"/>
  <c r="AQ59" i="13"/>
  <c r="AQ194" i="13"/>
  <c r="AQ228" i="13"/>
  <c r="AQ233" i="13"/>
  <c r="AQ81" i="13"/>
  <c r="AQ204" i="13"/>
  <c r="AQ152" i="13"/>
  <c r="AQ126" i="13"/>
  <c r="AQ27" i="13"/>
  <c r="AA442" i="13"/>
  <c r="AA406" i="13"/>
  <c r="AA287" i="13"/>
  <c r="AA327" i="13"/>
  <c r="AA145" i="13"/>
  <c r="AA333" i="13"/>
  <c r="AA280" i="13"/>
  <c r="AA73" i="13"/>
  <c r="AA54" i="13"/>
  <c r="AA356" i="13"/>
  <c r="AA133" i="13"/>
  <c r="AA34" i="13"/>
  <c r="AA233" i="13"/>
  <c r="AA437" i="13"/>
  <c r="AA131" i="13"/>
  <c r="AA59" i="13"/>
  <c r="AA149" i="13"/>
  <c r="AA64" i="13"/>
  <c r="AA182" i="13"/>
  <c r="BO181" i="10"/>
  <c r="BO309" i="10"/>
  <c r="BO392" i="10"/>
  <c r="BO440" i="10"/>
  <c r="BO307" i="10"/>
  <c r="BO370" i="10"/>
  <c r="BO378" i="10"/>
  <c r="AI409" i="11"/>
  <c r="AI408" i="11"/>
  <c r="AI342" i="11"/>
  <c r="AI395" i="11"/>
  <c r="AI319" i="11"/>
  <c r="AI302" i="11"/>
  <c r="AI306" i="11"/>
  <c r="AI304" i="11"/>
  <c r="AI209" i="11"/>
  <c r="AI72" i="11"/>
  <c r="AI14" i="11"/>
  <c r="AI71" i="11"/>
  <c r="AI203" i="11"/>
  <c r="AI133" i="11"/>
  <c r="AI219" i="11"/>
  <c r="AI19" i="11"/>
  <c r="AI57" i="11"/>
  <c r="AI87" i="11"/>
  <c r="AQ170" i="11"/>
  <c r="AQ305" i="11"/>
  <c r="AQ44" i="11"/>
  <c r="AQ174" i="11"/>
  <c r="AQ13" i="11"/>
  <c r="AQ268" i="11"/>
  <c r="AQ79" i="11"/>
  <c r="AQ147" i="11"/>
  <c r="AQ146" i="11"/>
  <c r="AQ114" i="11"/>
  <c r="AQ149" i="11"/>
  <c r="AQ242" i="11"/>
  <c r="AQ247" i="11"/>
  <c r="AQ276" i="11"/>
  <c r="AQ320" i="11"/>
  <c r="AQ282" i="11"/>
  <c r="AQ395" i="11"/>
  <c r="AQ440" i="11"/>
  <c r="AQ435" i="11"/>
  <c r="BG187" i="11"/>
  <c r="BG10" i="11"/>
  <c r="BG17" i="11"/>
  <c r="BG107" i="11"/>
  <c r="BG145" i="11"/>
  <c r="BG153" i="11"/>
  <c r="BG273" i="11"/>
  <c r="BG177" i="11"/>
  <c r="BG217" i="11"/>
  <c r="BG99" i="11"/>
  <c r="BG212" i="11"/>
  <c r="BG321" i="11"/>
  <c r="BG268" i="11"/>
  <c r="BG320" i="11"/>
  <c r="BG365" i="11"/>
  <c r="BG375" i="11"/>
  <c r="BG350" i="11"/>
  <c r="BG428" i="11"/>
  <c r="AQ439" i="13"/>
  <c r="AQ346" i="13"/>
  <c r="AQ319" i="13"/>
  <c r="AQ382" i="13"/>
  <c r="AQ145" i="13"/>
  <c r="AQ383" i="13"/>
  <c r="AQ210" i="13"/>
  <c r="AQ267" i="13"/>
  <c r="AQ422" i="13"/>
  <c r="AQ41" i="13"/>
  <c r="AQ133" i="13"/>
  <c r="AQ376" i="13"/>
  <c r="AQ218" i="13"/>
  <c r="AQ87" i="13"/>
  <c r="AQ136" i="13"/>
  <c r="AQ134" i="13"/>
  <c r="AQ174" i="13"/>
  <c r="AQ80" i="13"/>
  <c r="AA423" i="13"/>
  <c r="AA384" i="13"/>
  <c r="AA265" i="13"/>
  <c r="AA294" i="13"/>
  <c r="AA377" i="13"/>
  <c r="AA345" i="13"/>
  <c r="AA275" i="13"/>
  <c r="AA350" i="13"/>
  <c r="AA31" i="13"/>
  <c r="AA405" i="13"/>
  <c r="AA91" i="13"/>
  <c r="AA368" i="13"/>
  <c r="AA199" i="13"/>
  <c r="AA162" i="13"/>
  <c r="AA114" i="13"/>
  <c r="AA53" i="13"/>
  <c r="AA24" i="13"/>
  <c r="AA242" i="13"/>
  <c r="AA155" i="13"/>
  <c r="BG276" i="11"/>
  <c r="BG337" i="11"/>
  <c r="BG377" i="11"/>
  <c r="BG386" i="11"/>
  <c r="BG422" i="11"/>
  <c r="BG402" i="11"/>
  <c r="AQ404" i="13"/>
  <c r="AQ317" i="13"/>
  <c r="AQ316" i="13"/>
  <c r="AQ381" i="13"/>
  <c r="AQ410" i="13"/>
  <c r="AQ348" i="13"/>
  <c r="AQ185" i="13"/>
  <c r="AQ211" i="13"/>
  <c r="AQ343" i="13"/>
  <c r="AQ38" i="13"/>
  <c r="AQ91" i="13"/>
  <c r="AQ296" i="13"/>
  <c r="AQ201" i="13"/>
  <c r="AQ68" i="13"/>
  <c r="AQ84" i="13"/>
  <c r="AQ327" i="13"/>
  <c r="AQ19" i="13"/>
  <c r="AQ49" i="13"/>
  <c r="AA401" i="13"/>
  <c r="AA382" i="13"/>
  <c r="AA239" i="13"/>
  <c r="AA380" i="13"/>
  <c r="AA364" i="13"/>
  <c r="AA309" i="13"/>
  <c r="AA271" i="13"/>
  <c r="AA304" i="13"/>
  <c r="AA12" i="13"/>
  <c r="AA361" i="13"/>
  <c r="AA85" i="13"/>
  <c r="AA325" i="13"/>
  <c r="AA159" i="13"/>
  <c r="AA158" i="13"/>
  <c r="AA103" i="13"/>
  <c r="AA51" i="13"/>
  <c r="AA146" i="13"/>
  <c r="AA68" i="13"/>
  <c r="AA132" i="13"/>
  <c r="AQ64" i="11"/>
  <c r="AQ135" i="11"/>
  <c r="AQ130" i="11"/>
  <c r="AQ180" i="11"/>
  <c r="AQ376" i="11"/>
  <c r="AQ160" i="11"/>
  <c r="AQ216" i="11"/>
  <c r="AQ253" i="11"/>
  <c r="AQ283" i="11"/>
  <c r="AQ354" i="11"/>
  <c r="AQ233" i="11"/>
  <c r="AQ317" i="11"/>
  <c r="AQ391" i="11"/>
  <c r="AQ432" i="11"/>
  <c r="AQ441" i="11"/>
  <c r="BG199" i="11"/>
  <c r="BG36" i="11"/>
  <c r="BG184" i="11"/>
  <c r="BG98" i="11"/>
  <c r="BG312" i="11"/>
  <c r="BG305" i="11"/>
  <c r="BG367" i="11"/>
  <c r="BG180" i="11"/>
  <c r="BG300" i="11"/>
  <c r="BG127" i="11"/>
  <c r="BG218" i="11"/>
  <c r="BG285" i="11"/>
  <c r="BG314" i="11"/>
  <c r="BG406" i="11"/>
  <c r="BG384" i="11"/>
  <c r="BG397" i="11"/>
  <c r="BG368" i="11"/>
  <c r="BG393" i="11"/>
  <c r="AQ369" i="13"/>
  <c r="AQ419" i="13"/>
  <c r="AQ304" i="13"/>
  <c r="AQ362" i="13"/>
  <c r="AQ390" i="13"/>
  <c r="AQ350" i="13"/>
  <c r="AQ169" i="13"/>
  <c r="AQ396" i="13"/>
  <c r="AQ336" i="13"/>
  <c r="AQ24" i="13"/>
  <c r="AQ85" i="13"/>
  <c r="AQ200" i="13"/>
  <c r="AQ183" i="13"/>
  <c r="AQ47" i="13"/>
  <c r="AQ197" i="13"/>
  <c r="AQ309" i="13"/>
  <c r="AQ130" i="13"/>
  <c r="AQ46" i="13"/>
  <c r="AA385" i="13"/>
  <c r="AA381" i="13"/>
  <c r="AA215" i="13"/>
  <c r="AA352" i="13"/>
  <c r="AA338" i="13"/>
  <c r="AA292" i="13"/>
  <c r="AA227" i="13"/>
  <c r="AA288" i="13"/>
  <c r="AA322" i="13"/>
  <c r="AA432" i="13"/>
  <c r="AA50" i="13"/>
  <c r="AA303" i="13"/>
  <c r="AA118" i="13"/>
  <c r="AA234" i="13"/>
  <c r="AA272" i="13"/>
  <c r="AA46" i="13"/>
  <c r="AA144" i="13"/>
  <c r="AA26" i="13"/>
  <c r="AA58" i="13"/>
  <c r="AQ278" i="11"/>
  <c r="AQ292" i="11"/>
  <c r="AQ231" i="11"/>
  <c r="AQ250" i="11"/>
  <c r="AQ260" i="11"/>
  <c r="AQ369" i="11"/>
  <c r="AQ361" i="11"/>
  <c r="AQ437" i="11"/>
  <c r="AQ420" i="11"/>
  <c r="BG55" i="11"/>
  <c r="BG45" i="11"/>
  <c r="BG185" i="11"/>
  <c r="BG135" i="11"/>
  <c r="BG24" i="11"/>
  <c r="BG253" i="11"/>
  <c r="BG330" i="11"/>
  <c r="BG181" i="11"/>
  <c r="BG85" i="11"/>
  <c r="BG149" i="11"/>
  <c r="BG220" i="11"/>
  <c r="BG383" i="11"/>
  <c r="BG392" i="11"/>
  <c r="BG259" i="11"/>
  <c r="BG395" i="11"/>
  <c r="BG432" i="11"/>
  <c r="BG401" i="11"/>
  <c r="BG421" i="11"/>
  <c r="AQ347" i="13"/>
  <c r="AQ384" i="13"/>
  <c r="AQ287" i="13"/>
  <c r="AQ359" i="13"/>
  <c r="AQ371" i="13"/>
  <c r="AQ322" i="13"/>
  <c r="AQ147" i="13"/>
  <c r="AQ298" i="13"/>
  <c r="AQ277" i="13"/>
  <c r="AQ356" i="13"/>
  <c r="AQ29" i="13"/>
  <c r="AQ198" i="13"/>
  <c r="AQ144" i="13"/>
  <c r="AQ26" i="13"/>
  <c r="AQ263" i="13"/>
  <c r="AQ289" i="13"/>
  <c r="AQ64" i="13"/>
  <c r="AQ20" i="13"/>
  <c r="AA369" i="13"/>
  <c r="AA339" i="13"/>
  <c r="AA438" i="13"/>
  <c r="AA343" i="13"/>
  <c r="AA331" i="13"/>
  <c r="AA409" i="13"/>
  <c r="AA206" i="13"/>
  <c r="AA268" i="13"/>
  <c r="AA301" i="13"/>
  <c r="AA319" i="13"/>
  <c r="AA393" i="13"/>
  <c r="AA198" i="13"/>
  <c r="AA113" i="13"/>
  <c r="AA306" i="13"/>
  <c r="AA224" i="13"/>
  <c r="AA44" i="13"/>
  <c r="AA186" i="13"/>
  <c r="AA45" i="13"/>
  <c r="AA154" i="13"/>
  <c r="AQ155" i="11"/>
  <c r="AQ154" i="11"/>
  <c r="AQ26" i="11"/>
  <c r="AQ148" i="11"/>
  <c r="AQ192" i="11"/>
  <c r="AQ322" i="11"/>
  <c r="AQ307" i="11"/>
  <c r="AQ234" i="11"/>
  <c r="AQ293" i="11"/>
  <c r="AQ270" i="11"/>
  <c r="AQ431" i="11"/>
  <c r="AQ365" i="11"/>
  <c r="AQ387" i="11"/>
  <c r="AQ434" i="11"/>
  <c r="BG23" i="11"/>
  <c r="BG60" i="11"/>
  <c r="BG274" i="11"/>
  <c r="BG176" i="11"/>
  <c r="BG46" i="11"/>
  <c r="BG261" i="11"/>
  <c r="BG33" i="11"/>
  <c r="BG183" i="11"/>
  <c r="BG114" i="11"/>
  <c r="BG191" i="11"/>
  <c r="BG223" i="11"/>
  <c r="BG240" i="11"/>
  <c r="BG283" i="11"/>
  <c r="BG287" i="11"/>
  <c r="BG343" i="11"/>
  <c r="BG346" i="11"/>
  <c r="BG389" i="11"/>
  <c r="BG442" i="11"/>
  <c r="AQ430" i="13"/>
  <c r="AQ435" i="13"/>
  <c r="AQ265" i="13"/>
  <c r="AQ366" i="13"/>
  <c r="AQ361" i="13"/>
  <c r="AQ391" i="13"/>
  <c r="AQ115" i="13"/>
  <c r="AQ282" i="13"/>
  <c r="AQ247" i="13"/>
  <c r="AQ273" i="13"/>
  <c r="AQ333" i="13"/>
  <c r="AQ344" i="13"/>
  <c r="AQ240" i="13"/>
  <c r="AQ178" i="13"/>
  <c r="AQ258" i="13"/>
  <c r="AQ214" i="13"/>
  <c r="AQ44" i="13"/>
  <c r="AQ213" i="13"/>
  <c r="AA347" i="13"/>
  <c r="AA317" i="13"/>
  <c r="AA357" i="13"/>
  <c r="AA332" i="13"/>
  <c r="AA244" i="13"/>
  <c r="AA395" i="13"/>
  <c r="AA115" i="13"/>
  <c r="AA260" i="13"/>
  <c r="AA213" i="13"/>
  <c r="AA316" i="13"/>
  <c r="AA297" i="13"/>
  <c r="AA169" i="13"/>
  <c r="AA324" i="13"/>
  <c r="AA185" i="13"/>
  <c r="AA140" i="13"/>
  <c r="AA32" i="13"/>
  <c r="AA108" i="13"/>
  <c r="AA29" i="13"/>
  <c r="AQ21" i="11"/>
  <c r="AQ182" i="11"/>
  <c r="AQ113" i="11"/>
  <c r="AQ225" i="11"/>
  <c r="AQ162" i="11"/>
  <c r="AQ49" i="11"/>
  <c r="AQ176" i="11"/>
  <c r="AQ197" i="11"/>
  <c r="AQ75" i="11"/>
  <c r="AQ319" i="11"/>
  <c r="AQ279" i="11"/>
  <c r="AQ263" i="11"/>
  <c r="AQ301" i="11"/>
  <c r="AQ370" i="11"/>
  <c r="AQ398" i="11"/>
  <c r="AQ404" i="11"/>
  <c r="BG43" i="11"/>
  <c r="BG44" i="11"/>
  <c r="BG86" i="11"/>
  <c r="BG79" i="11"/>
  <c r="BG120" i="11"/>
  <c r="BG61" i="11"/>
  <c r="BG11" i="11"/>
  <c r="BG57" i="11"/>
  <c r="BG189" i="11"/>
  <c r="BG138" i="11"/>
  <c r="BG215" i="11"/>
  <c r="BG250" i="11"/>
  <c r="BG246" i="11"/>
  <c r="BG227" i="11"/>
  <c r="BG352" i="11"/>
  <c r="BG344" i="11"/>
  <c r="BG370" i="11"/>
  <c r="BG410" i="11"/>
  <c r="BG407" i="11"/>
  <c r="AQ421" i="13"/>
  <c r="AQ374" i="13"/>
  <c r="AQ239" i="13"/>
  <c r="AQ302" i="13"/>
  <c r="AQ355" i="13"/>
  <c r="AQ363" i="13"/>
  <c r="AQ86" i="13"/>
  <c r="AQ244" i="13"/>
  <c r="AQ177" i="13"/>
  <c r="AQ272" i="13"/>
  <c r="AQ328" i="13"/>
  <c r="AQ281" i="13"/>
  <c r="AQ388" i="13"/>
  <c r="AQ124" i="13"/>
  <c r="AQ123" i="13"/>
  <c r="AQ105" i="13"/>
  <c r="AQ57" i="13"/>
  <c r="AQ23" i="13"/>
  <c r="AA431" i="13"/>
  <c r="AA390" i="13"/>
  <c r="AA335" i="13"/>
  <c r="AA291" i="13"/>
  <c r="AA220" i="13"/>
  <c r="AA371" i="13"/>
  <c r="AA86" i="13"/>
  <c r="AA191" i="13"/>
  <c r="AA172" i="13"/>
  <c r="AA251" i="13"/>
  <c r="AA290" i="13"/>
  <c r="AA157" i="13"/>
  <c r="AA293" i="13"/>
  <c r="AA107" i="13"/>
  <c r="AA81" i="13"/>
  <c r="AA11" i="13"/>
  <c r="AA38" i="13"/>
  <c r="AA156" i="13"/>
  <c r="AA358" i="13"/>
  <c r="AA249" i="13"/>
  <c r="AA152" i="13"/>
  <c r="AA312" i="13"/>
  <c r="AA205" i="13"/>
  <c r="AA72" i="13"/>
  <c r="AA61" i="13"/>
  <c r="AA315" i="13"/>
  <c r="AA104" i="13"/>
  <c r="AA161" i="13"/>
  <c r="AQ188" i="11"/>
  <c r="AQ58" i="11"/>
  <c r="AQ179" i="11"/>
  <c r="AQ52" i="11"/>
  <c r="AQ131" i="11"/>
  <c r="AQ239" i="11"/>
  <c r="AQ27" i="11"/>
  <c r="AQ76" i="11"/>
  <c r="AQ306" i="11"/>
  <c r="AQ314" i="11"/>
  <c r="AQ128" i="11"/>
  <c r="AQ207" i="11"/>
  <c r="AQ325" i="11"/>
  <c r="AQ302" i="11"/>
  <c r="AQ272" i="11"/>
  <c r="AQ358" i="11"/>
  <c r="AQ392" i="11"/>
  <c r="AQ439" i="11"/>
  <c r="BG76" i="11"/>
  <c r="BG47" i="11"/>
  <c r="BG13" i="11"/>
  <c r="BG22" i="11"/>
  <c r="BG156" i="11"/>
  <c r="BG202" i="11"/>
  <c r="BG49" i="11"/>
  <c r="BG87" i="11"/>
  <c r="BG326" i="11"/>
  <c r="BG163" i="11"/>
  <c r="BG100" i="11"/>
  <c r="BG270" i="11"/>
  <c r="BG295" i="11"/>
  <c r="BG241" i="11"/>
  <c r="BG260" i="11"/>
  <c r="BG355" i="11"/>
  <c r="BG359" i="11"/>
  <c r="BG374" i="11"/>
  <c r="BG429" i="11"/>
  <c r="AQ405" i="13"/>
  <c r="AQ360" i="13"/>
  <c r="AQ352" i="13"/>
  <c r="AQ297" i="13"/>
  <c r="AQ329" i="13"/>
  <c r="AQ260" i="13"/>
  <c r="AQ39" i="13"/>
  <c r="AQ207" i="13"/>
  <c r="AQ338" i="13"/>
  <c r="AQ140" i="13"/>
  <c r="AQ269" i="13"/>
  <c r="AQ225" i="13"/>
  <c r="AQ224" i="13"/>
  <c r="AQ73" i="13"/>
  <c r="AQ181" i="13"/>
  <c r="AQ337" i="13"/>
  <c r="AQ149" i="13"/>
  <c r="AQ34" i="13"/>
  <c r="AA376" i="13"/>
  <c r="AA422" i="13"/>
  <c r="AA284" i="13"/>
  <c r="AA264" i="13"/>
  <c r="AA286" i="13"/>
  <c r="AA310" i="13"/>
  <c r="AA39" i="13"/>
  <c r="AA383" i="13"/>
  <c r="AA321" i="13"/>
  <c r="AA248" i="13"/>
  <c r="AA127" i="13"/>
  <c r="AA295" i="13"/>
  <c r="AA210" i="13"/>
  <c r="AA28" i="13"/>
  <c r="AA13" i="13"/>
  <c r="AA126" i="13"/>
  <c r="AA84" i="13"/>
  <c r="AA138" i="13"/>
  <c r="AQ221" i="13"/>
  <c r="AQ58" i="13"/>
  <c r="AQ162" i="13"/>
  <c r="AQ12" i="13"/>
  <c r="AQ127" i="13"/>
  <c r="AQ264" i="13"/>
  <c r="AA429" i="13"/>
  <c r="AA396" i="13"/>
  <c r="AA262" i="13"/>
  <c r="AA261" i="13"/>
  <c r="AA285" i="13"/>
  <c r="AA305" i="13"/>
  <c r="AA17" i="13"/>
  <c r="AA302" i="13"/>
  <c r="AA314" i="13"/>
  <c r="AA214" i="13"/>
  <c r="AA99" i="13"/>
  <c r="AA318" i="13"/>
  <c r="AA184" i="13"/>
  <c r="AA27" i="13"/>
  <c r="AA130" i="13"/>
  <c r="AA78" i="13"/>
  <c r="AA82" i="13"/>
  <c r="AA180" i="13"/>
  <c r="AQ379" i="11"/>
  <c r="BG64" i="11"/>
  <c r="BG139" i="11"/>
  <c r="BG94" i="11"/>
  <c r="BG101" i="11"/>
  <c r="BG132" i="11"/>
  <c r="BG193" i="11"/>
  <c r="BG70" i="11"/>
  <c r="BG116" i="11"/>
  <c r="BG224" i="11"/>
  <c r="BG293" i="11"/>
  <c r="BG150" i="11"/>
  <c r="BG231" i="11"/>
  <c r="BG299" i="11"/>
  <c r="BG272" i="11"/>
  <c r="BG329" i="11"/>
  <c r="BG325" i="11"/>
  <c r="BG373" i="11"/>
  <c r="BG391" i="11"/>
  <c r="BG437" i="11"/>
  <c r="AQ393" i="13"/>
  <c r="AQ364" i="13"/>
  <c r="AQ339" i="13"/>
  <c r="AQ431" i="13"/>
  <c r="AQ311" i="13"/>
  <c r="AQ237" i="13"/>
  <c r="AQ16" i="13"/>
  <c r="AQ154" i="13"/>
  <c r="AQ340" i="13"/>
  <c r="AQ56" i="13"/>
  <c r="AQ159" i="13"/>
  <c r="AQ283" i="13"/>
  <c r="AQ160" i="13"/>
  <c r="AQ202" i="13"/>
  <c r="AQ135" i="13"/>
  <c r="AQ129" i="13"/>
  <c r="AQ65" i="13"/>
  <c r="AQ55" i="13"/>
  <c r="AA421" i="13"/>
  <c r="AA363" i="13"/>
  <c r="AA236" i="13"/>
  <c r="AA241" i="13"/>
  <c r="AA259" i="13"/>
  <c r="AA230" i="13"/>
  <c r="AA270" i="13"/>
  <c r="AA263" i="13"/>
  <c r="AA311" i="13"/>
  <c r="AA151" i="13"/>
  <c r="AA55" i="13"/>
  <c r="AA276" i="13"/>
  <c r="AA178" i="13"/>
  <c r="AA378" i="13"/>
  <c r="AA120" i="13"/>
  <c r="AA42" i="13"/>
  <c r="AA35" i="13"/>
  <c r="AA56" i="13"/>
  <c r="BG59" i="11"/>
  <c r="BG226" i="11"/>
  <c r="BG206" i="11"/>
  <c r="BG252" i="11"/>
  <c r="BG311" i="11"/>
  <c r="BG95" i="11"/>
  <c r="BG124" i="11"/>
  <c r="BG137" i="11"/>
  <c r="BG66" i="11"/>
  <c r="BG178" i="11"/>
  <c r="BG242" i="11"/>
  <c r="BG308" i="11"/>
  <c r="BG277" i="11"/>
  <c r="BG271" i="11"/>
  <c r="BG353" i="11"/>
  <c r="BG409" i="11"/>
  <c r="BG405" i="11"/>
  <c r="BG420" i="11"/>
  <c r="AQ378" i="13"/>
  <c r="AQ351" i="13"/>
  <c r="AQ326" i="13"/>
  <c r="AQ377" i="13"/>
  <c r="AQ271" i="13"/>
  <c r="AQ216" i="13"/>
  <c r="AQ323" i="13"/>
  <c r="AQ150" i="13"/>
  <c r="AQ318" i="13"/>
  <c r="AQ331" i="13"/>
  <c r="AQ285" i="13"/>
  <c r="AQ248" i="13"/>
  <c r="AQ143" i="13"/>
  <c r="AQ157" i="13"/>
  <c r="AQ116" i="13"/>
  <c r="AQ72" i="13"/>
  <c r="AQ36" i="13"/>
  <c r="AQ192" i="13"/>
  <c r="AA404" i="13"/>
  <c r="AA348" i="13"/>
  <c r="AA235" i="13"/>
  <c r="AA238" i="13"/>
  <c r="AA197" i="13"/>
  <c r="AA208" i="13"/>
  <c r="AA245" i="13"/>
  <c r="AA226" i="13"/>
  <c r="AA274" i="13"/>
  <c r="AA112" i="13"/>
  <c r="AA40" i="13"/>
  <c r="AA266" i="13"/>
  <c r="AA349" i="13"/>
  <c r="AA148" i="13"/>
  <c r="AA97" i="13"/>
  <c r="AA163" i="13"/>
  <c r="AA134" i="13"/>
  <c r="AA351" i="13"/>
  <c r="BG294" i="11"/>
  <c r="BG309" i="11"/>
  <c r="BG362" i="11"/>
  <c r="BG279" i="11"/>
  <c r="BG364" i="11"/>
  <c r="BG348" i="11"/>
  <c r="BG399" i="11"/>
  <c r="BG434" i="11"/>
  <c r="AQ428" i="13"/>
  <c r="AQ335" i="13"/>
  <c r="AQ305" i="13"/>
  <c r="AQ349" i="13"/>
  <c r="AQ250" i="13"/>
  <c r="AQ191" i="13"/>
  <c r="AQ249" i="13"/>
  <c r="AQ121" i="13"/>
  <c r="AQ313" i="13"/>
  <c r="AQ321" i="13"/>
  <c r="AQ261" i="13"/>
  <c r="AQ241" i="13"/>
  <c r="AQ268" i="13"/>
  <c r="AQ153" i="13"/>
  <c r="AQ79" i="13"/>
  <c r="AQ120" i="13"/>
  <c r="AQ112" i="13"/>
  <c r="AQ53" i="13"/>
  <c r="AA387" i="13"/>
  <c r="AA308" i="13"/>
  <c r="AA212" i="13"/>
  <c r="AA232" i="13"/>
  <c r="AA330" i="13"/>
  <c r="AA195" i="13"/>
  <c r="AA225" i="13"/>
  <c r="AA217" i="13"/>
  <c r="AA247" i="13"/>
  <c r="AA94" i="13"/>
  <c r="AA37" i="13"/>
  <c r="AA243" i="13"/>
  <c r="AA340" i="13"/>
  <c r="AA60" i="13"/>
  <c r="AA70" i="13"/>
  <c r="AA142" i="13"/>
  <c r="AA100" i="13"/>
  <c r="AA277" i="13"/>
  <c r="BG197" i="11"/>
  <c r="BG159" i="11"/>
  <c r="BG93" i="11"/>
  <c r="BG195" i="11"/>
  <c r="BG201" i="11"/>
  <c r="BG376" i="11"/>
  <c r="BG388" i="11"/>
  <c r="BG286" i="11"/>
  <c r="BG282" i="11"/>
  <c r="BG351" i="11"/>
  <c r="BG435" i="11"/>
  <c r="AQ434" i="13"/>
  <c r="AQ440" i="13"/>
  <c r="AQ330" i="13"/>
  <c r="AQ284" i="13"/>
  <c r="AQ280" i="13"/>
  <c r="AQ227" i="13"/>
  <c r="AQ119" i="13"/>
  <c r="AQ229" i="13"/>
  <c r="AQ118" i="13"/>
  <c r="AQ288" i="13"/>
  <c r="AQ155" i="13"/>
  <c r="AQ252" i="13"/>
  <c r="AQ199" i="13"/>
  <c r="AQ137" i="13"/>
  <c r="AQ117" i="13"/>
  <c r="AQ31" i="13"/>
  <c r="AQ156" i="13"/>
  <c r="AQ42" i="13"/>
  <c r="AQ141" i="13"/>
  <c r="AA394" i="13"/>
  <c r="AA433" i="13"/>
  <c r="AA190" i="13"/>
  <c r="AA209" i="13"/>
  <c r="AA360" i="13"/>
  <c r="AA119" i="13"/>
  <c r="AA320" i="13"/>
  <c r="AA204" i="13"/>
  <c r="AA211" i="13"/>
  <c r="AA71" i="13"/>
  <c r="AA23" i="13"/>
  <c r="AA258" i="13"/>
  <c r="AA342" i="13"/>
  <c r="AA298" i="13"/>
  <c r="AA65" i="13"/>
  <c r="AA137" i="13"/>
  <c r="AA79" i="13"/>
  <c r="AA95" i="13"/>
  <c r="AI293" i="11"/>
  <c r="AI282" i="11"/>
  <c r="AI238" i="11"/>
  <c r="AI248" i="11"/>
  <c r="AI343" i="11"/>
  <c r="AI263" i="11"/>
  <c r="AI126" i="11"/>
  <c r="AI199" i="11"/>
  <c r="AI21" i="11"/>
  <c r="AI386" i="11"/>
  <c r="AI202" i="11"/>
  <c r="AI204" i="11"/>
  <c r="AI192" i="11"/>
  <c r="AI101" i="11"/>
  <c r="AI23" i="11"/>
  <c r="AI112" i="11"/>
  <c r="AQ16" i="11"/>
  <c r="AQ190" i="11"/>
  <c r="AQ25" i="11"/>
  <c r="AQ12" i="11"/>
  <c r="AQ62" i="11"/>
  <c r="AQ185" i="11"/>
  <c r="AQ433" i="11"/>
  <c r="AQ32" i="11"/>
  <c r="AQ296" i="11"/>
  <c r="AQ187" i="11"/>
  <c r="AQ194" i="11"/>
  <c r="AQ215" i="11"/>
  <c r="AQ330" i="11"/>
  <c r="AQ333" i="11"/>
  <c r="AQ308" i="11"/>
  <c r="AQ394" i="11"/>
  <c r="AQ377" i="11"/>
  <c r="AQ385" i="11"/>
  <c r="BG27" i="11"/>
  <c r="BG38" i="11"/>
  <c r="BG123" i="11"/>
  <c r="BG40" i="11"/>
  <c r="BG130" i="11"/>
  <c r="BG56" i="11"/>
  <c r="BG157" i="11"/>
  <c r="BG229" i="11"/>
  <c r="BG203" i="11"/>
  <c r="BG119" i="11"/>
  <c r="BG280" i="11"/>
  <c r="BG238" i="11"/>
  <c r="BG318" i="11"/>
  <c r="BG269" i="11"/>
  <c r="BG301" i="11"/>
  <c r="BG304" i="11"/>
  <c r="BG378" i="11"/>
  <c r="BG441" i="11"/>
  <c r="AQ420" i="13"/>
  <c r="AQ423" i="13"/>
  <c r="AQ308" i="13"/>
  <c r="AQ262" i="13"/>
  <c r="AQ195" i="13"/>
  <c r="AQ184" i="13"/>
  <c r="AQ93" i="13"/>
  <c r="AQ324" i="13"/>
  <c r="AQ95" i="13"/>
  <c r="AQ438" i="13"/>
  <c r="AQ106" i="13"/>
  <c r="AQ301" i="13"/>
  <c r="AQ245" i="13"/>
  <c r="AQ170" i="13"/>
  <c r="AQ108" i="13"/>
  <c r="AQ138" i="13"/>
  <c r="AQ51" i="13"/>
  <c r="AQ217" i="13"/>
  <c r="AQ99" i="13"/>
  <c r="AA441" i="13"/>
  <c r="AA420" i="13"/>
  <c r="AA399" i="13"/>
  <c r="AA175" i="13"/>
  <c r="AA344" i="13"/>
  <c r="AA93" i="13"/>
  <c r="AA253" i="13"/>
  <c r="AA193" i="13"/>
  <c r="AA194" i="13"/>
  <c r="AA14" i="13"/>
  <c r="AA20" i="13"/>
  <c r="AA83" i="13"/>
  <c r="AA187" i="13"/>
  <c r="AA92" i="13"/>
  <c r="AA49" i="13"/>
  <c r="AA101" i="13"/>
  <c r="AA52" i="13"/>
  <c r="AA121" i="13"/>
  <c r="BO381" i="10"/>
  <c r="BO342" i="10"/>
  <c r="AI423" i="11"/>
  <c r="AI383" i="11"/>
  <c r="AI372" i="11"/>
  <c r="AI406" i="11"/>
  <c r="AI245" i="11"/>
  <c r="AI231" i="11"/>
  <c r="AI246" i="11"/>
  <c r="AI289" i="11"/>
  <c r="AI215" i="11"/>
  <c r="AI99" i="11"/>
  <c r="AI352" i="11"/>
  <c r="AI15" i="11"/>
  <c r="AI281" i="11"/>
  <c r="AI159" i="11"/>
  <c r="AI401" i="11"/>
  <c r="AI106" i="11"/>
  <c r="AI236" i="11"/>
  <c r="AI17" i="11"/>
  <c r="AI56" i="11"/>
  <c r="AQ96" i="11"/>
  <c r="AQ228" i="11"/>
  <c r="AQ40" i="11"/>
  <c r="AQ17" i="11"/>
  <c r="AQ181" i="11"/>
  <c r="AQ258" i="11"/>
  <c r="AQ341" i="11"/>
  <c r="AQ241" i="11"/>
  <c r="AQ83" i="11"/>
  <c r="AQ280" i="11"/>
  <c r="AQ235" i="11"/>
  <c r="AQ217" i="11"/>
  <c r="AQ213" i="11"/>
  <c r="AQ300" i="11"/>
  <c r="AQ363" i="11"/>
  <c r="AQ419" i="11"/>
  <c r="AQ427" i="11"/>
  <c r="AQ386" i="11"/>
  <c r="BG80" i="11"/>
  <c r="BG96" i="11"/>
  <c r="BG310" i="11"/>
  <c r="BG108" i="11"/>
  <c r="BG171" i="11"/>
  <c r="BG71" i="11"/>
  <c r="BG200" i="11"/>
  <c r="BG265" i="11"/>
  <c r="BG236" i="11"/>
  <c r="BG143" i="11"/>
  <c r="BG262" i="11"/>
  <c r="BG334" i="11"/>
  <c r="BG331" i="11"/>
  <c r="BG302" i="11"/>
  <c r="BG323" i="11"/>
  <c r="BG324" i="11"/>
  <c r="BG382" i="11"/>
  <c r="BG404" i="11"/>
  <c r="AQ441" i="13"/>
  <c r="AQ403" i="13"/>
  <c r="AQ401" i="13"/>
  <c r="AQ236" i="13"/>
  <c r="AQ188" i="13"/>
  <c r="AQ437" i="13"/>
  <c r="AQ67" i="13"/>
  <c r="AQ238" i="13"/>
  <c r="AQ92" i="13"/>
  <c r="AQ293" i="13"/>
  <c r="AQ94" i="13"/>
  <c r="AQ223" i="13"/>
  <c r="AQ303" i="13"/>
  <c r="AQ158" i="13"/>
  <c r="AQ104" i="13"/>
  <c r="AQ179" i="13"/>
  <c r="AQ189" i="13"/>
  <c r="AQ132" i="13"/>
  <c r="AQ232" i="13"/>
  <c r="AA440" i="13"/>
  <c r="AA362" i="13"/>
  <c r="AA391" i="13"/>
  <c r="AA374" i="13"/>
  <c r="AA328" i="13"/>
  <c r="AA67" i="13"/>
  <c r="AA231" i="13"/>
  <c r="AA192" i="13"/>
  <c r="AA355" i="13"/>
  <c r="AA334" i="13"/>
  <c r="AA278" i="13"/>
  <c r="AA336" i="13"/>
  <c r="AA273" i="13"/>
  <c r="AA18" i="13"/>
  <c r="AA367" i="13"/>
  <c r="AA218" i="13"/>
  <c r="AA30" i="13"/>
  <c r="AA402" i="13"/>
  <c r="AI346" i="11"/>
  <c r="AI240" i="11"/>
  <c r="AI271" i="11"/>
  <c r="AI160" i="11"/>
  <c r="AI74" i="11"/>
  <c r="AI128" i="11"/>
  <c r="AI272" i="11"/>
  <c r="AI324" i="11"/>
  <c r="AI151" i="11"/>
  <c r="AI230" i="11"/>
  <c r="AI12" i="11"/>
  <c r="AI226" i="11"/>
  <c r="AI10" i="11"/>
  <c r="AI189" i="11"/>
  <c r="AQ144" i="11"/>
  <c r="AQ244" i="11"/>
  <c r="AQ56" i="11"/>
  <c r="AQ23" i="11"/>
  <c r="AQ236" i="11"/>
  <c r="AQ28" i="11"/>
  <c r="AQ19" i="11"/>
  <c r="AQ251" i="11"/>
  <c r="AQ112" i="11"/>
  <c r="AQ289" i="11"/>
  <c r="AQ245" i="11"/>
  <c r="AQ219" i="11"/>
  <c r="AQ230" i="11"/>
  <c r="AQ303" i="11"/>
  <c r="AQ321" i="11"/>
  <c r="AQ347" i="11"/>
  <c r="AQ423" i="11"/>
  <c r="AQ400" i="11"/>
  <c r="BG53" i="11"/>
  <c r="BG117" i="11"/>
  <c r="BG28" i="11"/>
  <c r="BG125" i="11"/>
  <c r="BG230" i="11"/>
  <c r="BG78" i="11"/>
  <c r="BG275" i="11"/>
  <c r="BG133" i="11"/>
  <c r="BG214" i="11"/>
  <c r="BG173" i="11"/>
  <c r="BG289" i="11"/>
  <c r="BG347" i="11"/>
  <c r="BG358" i="11"/>
  <c r="BG396" i="11"/>
  <c r="BG363" i="11"/>
  <c r="BG427" i="11"/>
  <c r="BG408" i="11"/>
  <c r="BG379" i="11"/>
  <c r="AQ427" i="13"/>
  <c r="AQ370" i="13"/>
  <c r="AQ358" i="13"/>
  <c r="AQ235" i="13"/>
  <c r="AQ175" i="13"/>
  <c r="AQ292" i="13"/>
  <c r="AQ66" i="13"/>
  <c r="AQ230" i="13"/>
  <c r="AQ70" i="13"/>
  <c r="AQ266" i="13"/>
  <c r="AQ71" i="13"/>
  <c r="AQ172" i="13"/>
  <c r="AQ246" i="13"/>
  <c r="AQ45" i="13"/>
  <c r="AQ75" i="13"/>
  <c r="AQ312" i="13"/>
  <c r="AQ173" i="13"/>
  <c r="AQ61" i="13"/>
  <c r="AQ103" i="13"/>
  <c r="AA392" i="13"/>
  <c r="AA354" i="13"/>
  <c r="AA375" i="13"/>
  <c r="AA337" i="13"/>
  <c r="AA379" i="13"/>
  <c r="AA66" i="13"/>
  <c r="AA203" i="13"/>
  <c r="AA174" i="13"/>
  <c r="AA296" i="13"/>
  <c r="AA216" i="13"/>
  <c r="AA201" i="13"/>
  <c r="AA269" i="13"/>
  <c r="AA250" i="13"/>
  <c r="AA105" i="13"/>
  <c r="AA141" i="13"/>
  <c r="AA136" i="13"/>
  <c r="AA117" i="13"/>
  <c r="AA41" i="13"/>
  <c r="AQ10" i="11"/>
  <c r="AQ136" i="11"/>
  <c r="AQ310" i="11"/>
  <c r="AQ338" i="11"/>
  <c r="AQ224" i="11"/>
  <c r="AQ265" i="11"/>
  <c r="AQ378" i="11"/>
  <c r="AQ326" i="11"/>
  <c r="AQ396" i="11"/>
  <c r="AQ390" i="11"/>
  <c r="AQ402" i="11"/>
  <c r="BG219" i="11"/>
  <c r="BG161" i="11"/>
  <c r="BG106" i="11"/>
  <c r="BG148" i="11"/>
  <c r="BG296" i="11"/>
  <c r="BG118" i="11"/>
  <c r="BG281" i="11"/>
  <c r="BG155" i="11"/>
  <c r="BG83" i="11"/>
  <c r="BG235" i="11"/>
  <c r="BG232" i="11"/>
  <c r="BG207" i="11"/>
  <c r="BG213" i="11"/>
  <c r="BG291" i="11"/>
  <c r="BG292" i="11"/>
  <c r="BG403" i="11"/>
  <c r="BG366" i="11"/>
  <c r="BG387" i="11"/>
  <c r="AQ397" i="13"/>
  <c r="AQ433" i="13"/>
  <c r="AQ345" i="13"/>
  <c r="AQ212" i="13"/>
  <c r="AQ315" i="13"/>
  <c r="AQ274" i="13"/>
  <c r="AQ43" i="13"/>
  <c r="AQ131" i="13"/>
  <c r="AQ63" i="13"/>
  <c r="AQ182" i="13"/>
  <c r="AQ50" i="13"/>
  <c r="AQ151" i="13"/>
  <c r="AQ180" i="13"/>
  <c r="AQ35" i="13"/>
  <c r="AQ54" i="13"/>
  <c r="AQ139" i="13"/>
  <c r="AQ74" i="13"/>
  <c r="AQ28" i="13"/>
  <c r="AQ96" i="13"/>
  <c r="AA435" i="13"/>
  <c r="AA398" i="13"/>
  <c r="AA373" i="13"/>
  <c r="AA299" i="13"/>
  <c r="AA372" i="13"/>
  <c r="AA43" i="13"/>
  <c r="AA177" i="13"/>
  <c r="AA173" i="13"/>
  <c r="AA282" i="13"/>
  <c r="AA202" i="13"/>
  <c r="AA196" i="13"/>
  <c r="AA365" i="13"/>
  <c r="AA300" i="13"/>
  <c r="AA57" i="13"/>
  <c r="AA63" i="13"/>
  <c r="AA123" i="13"/>
  <c r="AA47" i="13"/>
  <c r="AA307" i="13"/>
  <c r="R411" i="12"/>
  <c r="AY442" i="13"/>
  <c r="AY431" i="13"/>
  <c r="AY408" i="13"/>
  <c r="AY438" i="13"/>
  <c r="AY405" i="13"/>
  <c r="AY391" i="13"/>
  <c r="AY436" i="13"/>
  <c r="AY399" i="13"/>
  <c r="AY388" i="13"/>
  <c r="AY420" i="13"/>
  <c r="AY381" i="13"/>
  <c r="AY380" i="13"/>
  <c r="AY358" i="13"/>
  <c r="AY336" i="13"/>
  <c r="AY427" i="13"/>
  <c r="AY410" i="13"/>
  <c r="AY400" i="13"/>
  <c r="AY372" i="13"/>
  <c r="AY409" i="13"/>
  <c r="AY403" i="13"/>
  <c r="AY396" i="13"/>
  <c r="AY406" i="13"/>
  <c r="AY398" i="13"/>
  <c r="AY393" i="13"/>
  <c r="AY392" i="13"/>
  <c r="AY390" i="13"/>
  <c r="AY370" i="13"/>
  <c r="AY441" i="13"/>
  <c r="AY429" i="13"/>
  <c r="AY402" i="13"/>
  <c r="AY428" i="13"/>
  <c r="AY389" i="13"/>
  <c r="AY423" i="13"/>
  <c r="AY437" i="13"/>
  <c r="AY371" i="13"/>
  <c r="AY342" i="13"/>
  <c r="AY335" i="13"/>
  <c r="AY328" i="13"/>
  <c r="AY421" i="13"/>
  <c r="AY401" i="13"/>
  <c r="AY378" i="13"/>
  <c r="AY363" i="13"/>
  <c r="AY354" i="13"/>
  <c r="AY430" i="13"/>
  <c r="AY379" i="13"/>
  <c r="AY362" i="13"/>
  <c r="AY346" i="13"/>
  <c r="AY419" i="13"/>
  <c r="AY356" i="13"/>
  <c r="AY383" i="13"/>
  <c r="AY395" i="13"/>
  <c r="AY300" i="13"/>
  <c r="AY298" i="13"/>
  <c r="AY276" i="13"/>
  <c r="AY250" i="13"/>
  <c r="AY227" i="13"/>
  <c r="AY204" i="13"/>
  <c r="AY432" i="13"/>
  <c r="AY422" i="13"/>
  <c r="AY404" i="13"/>
  <c r="AY357" i="13"/>
  <c r="AY321" i="13"/>
  <c r="AY308" i="13"/>
  <c r="AY301" i="13"/>
  <c r="AY295" i="13"/>
  <c r="AY273" i="13"/>
  <c r="AY247" i="13"/>
  <c r="AY224" i="13"/>
  <c r="AY201" i="13"/>
  <c r="AY382" i="13"/>
  <c r="AY377" i="13"/>
  <c r="AY368" i="13"/>
  <c r="AY407" i="13"/>
  <c r="AY397" i="13"/>
  <c r="AY374" i="13"/>
  <c r="AY365" i="13"/>
  <c r="AY361" i="13"/>
  <c r="AY282" i="13"/>
  <c r="AY315" i="13"/>
  <c r="AY292" i="13"/>
  <c r="AY369" i="13"/>
  <c r="AY367" i="13"/>
  <c r="AY293" i="13"/>
  <c r="AY279" i="13"/>
  <c r="AY262" i="13"/>
  <c r="AY236" i="13"/>
  <c r="AY233" i="13"/>
  <c r="AY210" i="13"/>
  <c r="AY160" i="13"/>
  <c r="AY435" i="13"/>
  <c r="AY348" i="13"/>
  <c r="AY327" i="13"/>
  <c r="AY326" i="13"/>
  <c r="AY287" i="13"/>
  <c r="AY220" i="13"/>
  <c r="AY198" i="13"/>
  <c r="AY182" i="13"/>
  <c r="AY156" i="13"/>
  <c r="AY353" i="13"/>
  <c r="AY338" i="13"/>
  <c r="AY331" i="13"/>
  <c r="AY317" i="13"/>
  <c r="AY285" i="13"/>
  <c r="AY283" i="13"/>
  <c r="AY223" i="13"/>
  <c r="AY205" i="13"/>
  <c r="AY202" i="13"/>
  <c r="AY179" i="13"/>
  <c r="AY322" i="13"/>
  <c r="AY267" i="13"/>
  <c r="AY243" i="13"/>
  <c r="AY199" i="13"/>
  <c r="AY176" i="13"/>
  <c r="AY149" i="13"/>
  <c r="AY386" i="13"/>
  <c r="AY439" i="13"/>
  <c r="AY345" i="13"/>
  <c r="AY440" i="13"/>
  <c r="AY434" i="13"/>
  <c r="AY364" i="13"/>
  <c r="AY351" i="13"/>
  <c r="AY339" i="13"/>
  <c r="AY334" i="13"/>
  <c r="AY324" i="13"/>
  <c r="AY347" i="13"/>
  <c r="AY343" i="13"/>
  <c r="AY323" i="13"/>
  <c r="AY318" i="13"/>
  <c r="AY274" i="13"/>
  <c r="AY249" i="13"/>
  <c r="AY248" i="13"/>
  <c r="AY228" i="13"/>
  <c r="AY207" i="13"/>
  <c r="AY173" i="13"/>
  <c r="AY153" i="13"/>
  <c r="AY151" i="13"/>
  <c r="AY140" i="13"/>
  <c r="AY132" i="13"/>
  <c r="AY105" i="13"/>
  <c r="AY79" i="13"/>
  <c r="AY55" i="13"/>
  <c r="AY32" i="13"/>
  <c r="AY313" i="13"/>
  <c r="AY307" i="13"/>
  <c r="AY296" i="13"/>
  <c r="AY270" i="13"/>
  <c r="AY269" i="13"/>
  <c r="AY246" i="13"/>
  <c r="AY245" i="13"/>
  <c r="AY226" i="13"/>
  <c r="AY193" i="13"/>
  <c r="AY188" i="13"/>
  <c r="AY128" i="13"/>
  <c r="AY100" i="13"/>
  <c r="AY75" i="13"/>
  <c r="AY51" i="13"/>
  <c r="AY28" i="13"/>
  <c r="AY12" i="13"/>
  <c r="AY330" i="13"/>
  <c r="AY302" i="13"/>
  <c r="AY294" i="13"/>
  <c r="AY268" i="13"/>
  <c r="AY266" i="13"/>
  <c r="AY349" i="13"/>
  <c r="AY325" i="13"/>
  <c r="AY253" i="13"/>
  <c r="AY231" i="13"/>
  <c r="AY212" i="13"/>
  <c r="AY174" i="13"/>
  <c r="AY163" i="13"/>
  <c r="AY123" i="13"/>
  <c r="AY96" i="13"/>
  <c r="AY71" i="13"/>
  <c r="AY44" i="13"/>
  <c r="AY22" i="13"/>
  <c r="AY340" i="13"/>
  <c r="AY271" i="13"/>
  <c r="AY260" i="13"/>
  <c r="AY239" i="13"/>
  <c r="AY192" i="13"/>
  <c r="AY191" i="13"/>
  <c r="AY433" i="13"/>
  <c r="AY385" i="13"/>
  <c r="AY366" i="13"/>
  <c r="AY332" i="13"/>
  <c r="AY305" i="13"/>
  <c r="AY281" i="13"/>
  <c r="AY162" i="13"/>
  <c r="AY157" i="13"/>
  <c r="AY152" i="13"/>
  <c r="AY146" i="13"/>
  <c r="AY136" i="13"/>
  <c r="AY107" i="13"/>
  <c r="AY104" i="13"/>
  <c r="AY81" i="13"/>
  <c r="AY78" i="13"/>
  <c r="AY319" i="13"/>
  <c r="AY288" i="13"/>
  <c r="AY237" i="13"/>
  <c r="AY213" i="13"/>
  <c r="AY194" i="13"/>
  <c r="AY171" i="13"/>
  <c r="AY143" i="13"/>
  <c r="AY306" i="13"/>
  <c r="AY303" i="13"/>
  <c r="AY229" i="13"/>
  <c r="AY235" i="13"/>
  <c r="AY215" i="13"/>
  <c r="AY208" i="13"/>
  <c r="AY373" i="13"/>
  <c r="AY333" i="13"/>
  <c r="AY329" i="13"/>
  <c r="AY290" i="13"/>
  <c r="AY280" i="13"/>
  <c r="AY291" i="13"/>
  <c r="AY275" i="13"/>
  <c r="AY219" i="13"/>
  <c r="AY76" i="13"/>
  <c r="AY73" i="13"/>
  <c r="AY37" i="13"/>
  <c r="AY17" i="13"/>
  <c r="AY310" i="13"/>
  <c r="AY177" i="13"/>
  <c r="AY164" i="13"/>
  <c r="AY117" i="13"/>
  <c r="AY52" i="13"/>
  <c r="AY49" i="13"/>
  <c r="AY337" i="13"/>
  <c r="AY289" i="13"/>
  <c r="AY242" i="13"/>
  <c r="AY203" i="13"/>
  <c r="AY197" i="13"/>
  <c r="AY190" i="13"/>
  <c r="AY186" i="13"/>
  <c r="AY175" i="13"/>
  <c r="AY84" i="13"/>
  <c r="AY42" i="13"/>
  <c r="AY387" i="13"/>
  <c r="AY320" i="13"/>
  <c r="AY312" i="13"/>
  <c r="AY286" i="13"/>
  <c r="AY126" i="13"/>
  <c r="AY63" i="13"/>
  <c r="AY25" i="13"/>
  <c r="AY158" i="13"/>
  <c r="AY154" i="13"/>
  <c r="AY277" i="13"/>
  <c r="AY359" i="13"/>
  <c r="AY297" i="13"/>
  <c r="AY284" i="13"/>
  <c r="AY259" i="13"/>
  <c r="AY350" i="13"/>
  <c r="AY314" i="13"/>
  <c r="AY216" i="13"/>
  <c r="AY131" i="13"/>
  <c r="AY127" i="13"/>
  <c r="AY118" i="13"/>
  <c r="AY87" i="13"/>
  <c r="AY83" i="13"/>
  <c r="AY304" i="13"/>
  <c r="AY272" i="13"/>
  <c r="AY299" i="13"/>
  <c r="AY184" i="13"/>
  <c r="AY375" i="13"/>
  <c r="AY352" i="13"/>
  <c r="AY344" i="13"/>
  <c r="AY206" i="13"/>
  <c r="AY240" i="13"/>
  <c r="AY218" i="13"/>
  <c r="AY394" i="13"/>
  <c r="AY309" i="13"/>
  <c r="AY241" i="13"/>
  <c r="AY161" i="13"/>
  <c r="AY238" i="13"/>
  <c r="AY200" i="13"/>
  <c r="AY183" i="13"/>
  <c r="AY181" i="13"/>
  <c r="AY263" i="13"/>
  <c r="AY258" i="13"/>
  <c r="AY234" i="13"/>
  <c r="AY214" i="13"/>
  <c r="AY142" i="13"/>
  <c r="AY137" i="13"/>
  <c r="AY125" i="13"/>
  <c r="AY355" i="13"/>
  <c r="AY187" i="13"/>
  <c r="AY139" i="13"/>
  <c r="AY311" i="13"/>
  <c r="AY265" i="13"/>
  <c r="AY116" i="13"/>
  <c r="AY145" i="13"/>
  <c r="AY114" i="13"/>
  <c r="AY38" i="13"/>
  <c r="AY19" i="13"/>
  <c r="AY252" i="13"/>
  <c r="AY211" i="13"/>
  <c r="AY209" i="13"/>
  <c r="AY130" i="13"/>
  <c r="AY120" i="13"/>
  <c r="AY101" i="13"/>
  <c r="AY60" i="13"/>
  <c r="AY18" i="13"/>
  <c r="AY65" i="13"/>
  <c r="AY23" i="13"/>
  <c r="AY185" i="13"/>
  <c r="AY94" i="13"/>
  <c r="AY135" i="13"/>
  <c r="AY121" i="13"/>
  <c r="AY27" i="13"/>
  <c r="AY278" i="13"/>
  <c r="AY196" i="13"/>
  <c r="AY195" i="13"/>
  <c r="AY138" i="13"/>
  <c r="AY134" i="13"/>
  <c r="AY92" i="13"/>
  <c r="AY15" i="13"/>
  <c r="AY180" i="13"/>
  <c r="AY170" i="13"/>
  <c r="AY159" i="13"/>
  <c r="AY115" i="13"/>
  <c r="AY97" i="13"/>
  <c r="AY36" i="13"/>
  <c r="AY341" i="13"/>
  <c r="AY46" i="13"/>
  <c r="AY129" i="13"/>
  <c r="AY113" i="13"/>
  <c r="AY225" i="13"/>
  <c r="AY133" i="13"/>
  <c r="AY106" i="13"/>
  <c r="AY103" i="13"/>
  <c r="AY72" i="13"/>
  <c r="AY70" i="13"/>
  <c r="AY57" i="13"/>
  <c r="AY53" i="13"/>
  <c r="AY384" i="13"/>
  <c r="AY261" i="13"/>
  <c r="AY178" i="13"/>
  <c r="AY169" i="13"/>
  <c r="AY86" i="13"/>
  <c r="AY74" i="13"/>
  <c r="AY61" i="13"/>
  <c r="AY59" i="13"/>
  <c r="AY244" i="13"/>
  <c r="AY67" i="13"/>
  <c r="AY221" i="13"/>
  <c r="AY217" i="13"/>
  <c r="AY77" i="13"/>
  <c r="AY66" i="13"/>
  <c r="AY58" i="13"/>
  <c r="AY47" i="13"/>
  <c r="AY39" i="13"/>
  <c r="AY251" i="13"/>
  <c r="AY31" i="13"/>
  <c r="AY35" i="13"/>
  <c r="AY14" i="13"/>
  <c r="AY189" i="13"/>
  <c r="AY98" i="13"/>
  <c r="AY64" i="13"/>
  <c r="AY230" i="13"/>
  <c r="AY45" i="13"/>
  <c r="AY124" i="13"/>
  <c r="AY119" i="13"/>
  <c r="AY54" i="13"/>
  <c r="AY40" i="13"/>
  <c r="AY232" i="13"/>
  <c r="AY80" i="13"/>
  <c r="AY108" i="13"/>
  <c r="AY41" i="13"/>
  <c r="AY144" i="13"/>
  <c r="AY85" i="13"/>
  <c r="AY56" i="13"/>
  <c r="AY112" i="13"/>
  <c r="AY43" i="13"/>
  <c r="AY376" i="13"/>
  <c r="AY148" i="13"/>
  <c r="AY62" i="13"/>
  <c r="AY13" i="13"/>
  <c r="AY316" i="13"/>
  <c r="AY24" i="13"/>
  <c r="AY11" i="13"/>
  <c r="AY21" i="13"/>
  <c r="AY10" i="13"/>
  <c r="AY99" i="13"/>
  <c r="AY91" i="13"/>
  <c r="AY150" i="13"/>
  <c r="AY172" i="13"/>
  <c r="AY30" i="13"/>
  <c r="AY141" i="13"/>
  <c r="AY20" i="13"/>
  <c r="AY29" i="13"/>
  <c r="AY16" i="13"/>
  <c r="AY68" i="13"/>
  <c r="AY34" i="13"/>
  <c r="AY50" i="13"/>
  <c r="AY360" i="13"/>
  <c r="AY147" i="13"/>
  <c r="AY95" i="13"/>
  <c r="AY155" i="13"/>
  <c r="AY264" i="13"/>
  <c r="AY82" i="13"/>
  <c r="AY93" i="13"/>
  <c r="AY33" i="13"/>
  <c r="AY26" i="13"/>
  <c r="AI434" i="13"/>
  <c r="AI437" i="13"/>
  <c r="AI409" i="13"/>
  <c r="AI408" i="13"/>
  <c r="AI428" i="13"/>
  <c r="AI398" i="13"/>
  <c r="AI391" i="13"/>
  <c r="AI381" i="13"/>
  <c r="AI419" i="13"/>
  <c r="AI406" i="13"/>
  <c r="AI396" i="13"/>
  <c r="AI389" i="13"/>
  <c r="AI380" i="13"/>
  <c r="AI358" i="13"/>
  <c r="AI336" i="13"/>
  <c r="AI439" i="13"/>
  <c r="AI440" i="13"/>
  <c r="AI394" i="13"/>
  <c r="AI392" i="13"/>
  <c r="AI379" i="13"/>
  <c r="AI365" i="13"/>
  <c r="AI402" i="13"/>
  <c r="AI432" i="13"/>
  <c r="AI430" i="13"/>
  <c r="AI431" i="13"/>
  <c r="AI401" i="13"/>
  <c r="AI383" i="13"/>
  <c r="AI377" i="13"/>
  <c r="AI405" i="13"/>
  <c r="AI438" i="13"/>
  <c r="AI403" i="13"/>
  <c r="AI435" i="13"/>
  <c r="AI429" i="13"/>
  <c r="AI422" i="13"/>
  <c r="AI400" i="13"/>
  <c r="AI376" i="13"/>
  <c r="AI386" i="13"/>
  <c r="AI367" i="13"/>
  <c r="AI362" i="13"/>
  <c r="AI328" i="13"/>
  <c r="AI433" i="13"/>
  <c r="AI387" i="13"/>
  <c r="AI388" i="13"/>
  <c r="AI420" i="13"/>
  <c r="AI407" i="13"/>
  <c r="AI385" i="13"/>
  <c r="AI361" i="13"/>
  <c r="AI319" i="13"/>
  <c r="AI368" i="13"/>
  <c r="AI360" i="13"/>
  <c r="AI350" i="13"/>
  <c r="AI390" i="13"/>
  <c r="AI324" i="13"/>
  <c r="AI311" i="13"/>
  <c r="AI298" i="13"/>
  <c r="AI276" i="13"/>
  <c r="AI250" i="13"/>
  <c r="AI227" i="13"/>
  <c r="AI204" i="13"/>
  <c r="AI393" i="13"/>
  <c r="AI338" i="13"/>
  <c r="AI318" i="13"/>
  <c r="AI295" i="13"/>
  <c r="AI273" i="13"/>
  <c r="AI247" i="13"/>
  <c r="AI224" i="13"/>
  <c r="AI201" i="13"/>
  <c r="AI442" i="13"/>
  <c r="AI363" i="13"/>
  <c r="AI348" i="13"/>
  <c r="AI344" i="13"/>
  <c r="AI343" i="13"/>
  <c r="AI342" i="13"/>
  <c r="AI315" i="13"/>
  <c r="AI359" i="13"/>
  <c r="AI345" i="13"/>
  <c r="AI309" i="13"/>
  <c r="AI286" i="13"/>
  <c r="AI427" i="13"/>
  <c r="AI325" i="13"/>
  <c r="AI287" i="13"/>
  <c r="AI252" i="13"/>
  <c r="AI249" i="13"/>
  <c r="AI160" i="13"/>
  <c r="AI357" i="13"/>
  <c r="AI351" i="13"/>
  <c r="AI278" i="13"/>
  <c r="AI266" i="13"/>
  <c r="AI240" i="13"/>
  <c r="AI214" i="13"/>
  <c r="AI193" i="13"/>
  <c r="AI182" i="13"/>
  <c r="AI156" i="13"/>
  <c r="AI397" i="13"/>
  <c r="AI374" i="13"/>
  <c r="AI370" i="13"/>
  <c r="AI366" i="13"/>
  <c r="AI314" i="13"/>
  <c r="AI300" i="13"/>
  <c r="AI231" i="13"/>
  <c r="AI216" i="13"/>
  <c r="AI173" i="13"/>
  <c r="AI378" i="13"/>
  <c r="AI339" i="13"/>
  <c r="AI301" i="13"/>
  <c r="AI299" i="13"/>
  <c r="AI272" i="13"/>
  <c r="AI258" i="13"/>
  <c r="AI213" i="13"/>
  <c r="AI170" i="13"/>
  <c r="AI364" i="13"/>
  <c r="AI331" i="13"/>
  <c r="AI293" i="13"/>
  <c r="AI288" i="13"/>
  <c r="AI335" i="13"/>
  <c r="AI423" i="13"/>
  <c r="AI372" i="13"/>
  <c r="AI296" i="13"/>
  <c r="AI356" i="13"/>
  <c r="AI382" i="13"/>
  <c r="AI321" i="13"/>
  <c r="AI316" i="13"/>
  <c r="AI244" i="13"/>
  <c r="AI221" i="13"/>
  <c r="AI202" i="13"/>
  <c r="AI145" i="13"/>
  <c r="AI132" i="13"/>
  <c r="AI105" i="13"/>
  <c r="AI79" i="13"/>
  <c r="AI55" i="13"/>
  <c r="AI32" i="13"/>
  <c r="AI265" i="13"/>
  <c r="AI263" i="13"/>
  <c r="AI241" i="13"/>
  <c r="AI218" i="13"/>
  <c r="AI198" i="13"/>
  <c r="AI192" i="13"/>
  <c r="AI187" i="13"/>
  <c r="AI164" i="13"/>
  <c r="AI128" i="13"/>
  <c r="AI100" i="13"/>
  <c r="AI75" i="13"/>
  <c r="AI51" i="13"/>
  <c r="AI28" i="13"/>
  <c r="AI369" i="13"/>
  <c r="AI341" i="13"/>
  <c r="AI340" i="13"/>
  <c r="AI337" i="13"/>
  <c r="AI262" i="13"/>
  <c r="AI260" i="13"/>
  <c r="AI238" i="13"/>
  <c r="AI322" i="13"/>
  <c r="AI209" i="13"/>
  <c r="AI171" i="13"/>
  <c r="AI146" i="13"/>
  <c r="AI116" i="13"/>
  <c r="AI87" i="13"/>
  <c r="AI61" i="13"/>
  <c r="AI38" i="13"/>
  <c r="AI14" i="13"/>
  <c r="AI395" i="13"/>
  <c r="AI352" i="13"/>
  <c r="AI232" i="13"/>
  <c r="AI229" i="13"/>
  <c r="AI195" i="13"/>
  <c r="AI384" i="13"/>
  <c r="AI283" i="13"/>
  <c r="AI205" i="13"/>
  <c r="AI186" i="13"/>
  <c r="AI185" i="13"/>
  <c r="AI161" i="13"/>
  <c r="AI139" i="13"/>
  <c r="AI127" i="13"/>
  <c r="AI264" i="13"/>
  <c r="AI243" i="13"/>
  <c r="AI210" i="13"/>
  <c r="AI184" i="13"/>
  <c r="AI183" i="13"/>
  <c r="AI151" i="13"/>
  <c r="AI354" i="13"/>
  <c r="AI317" i="13"/>
  <c r="AI245" i="13"/>
  <c r="AI203" i="13"/>
  <c r="AI353" i="13"/>
  <c r="AI297" i="13"/>
  <c r="AI347" i="13"/>
  <c r="AI334" i="13"/>
  <c r="AI332" i="13"/>
  <c r="AI326" i="13"/>
  <c r="AI371" i="13"/>
  <c r="AI330" i="13"/>
  <c r="AI436" i="13"/>
  <c r="AI421" i="13"/>
  <c r="AI302" i="13"/>
  <c r="AI285" i="13"/>
  <c r="AI441" i="13"/>
  <c r="AI261" i="13"/>
  <c r="AI189" i="13"/>
  <c r="AI144" i="13"/>
  <c r="AI84" i="13"/>
  <c r="AI42" i="13"/>
  <c r="AI10" i="13"/>
  <c r="AI211" i="13"/>
  <c r="AI180" i="13"/>
  <c r="AI169" i="13"/>
  <c r="AI157" i="13"/>
  <c r="AI142" i="13"/>
  <c r="AI126" i="13"/>
  <c r="AI81" i="13"/>
  <c r="AI63" i="13"/>
  <c r="AI399" i="13"/>
  <c r="AI327" i="13"/>
  <c r="AI308" i="13"/>
  <c r="AI267" i="13"/>
  <c r="AI200" i="13"/>
  <c r="AI188" i="13"/>
  <c r="AI158" i="13"/>
  <c r="AI154" i="13"/>
  <c r="AI95" i="13"/>
  <c r="AI72" i="13"/>
  <c r="AI33" i="13"/>
  <c r="AI30" i="13"/>
  <c r="AI19" i="13"/>
  <c r="AI271" i="13"/>
  <c r="AI270" i="13"/>
  <c r="AI230" i="13"/>
  <c r="AI228" i="13"/>
  <c r="AI226" i="13"/>
  <c r="AI174" i="13"/>
  <c r="AI162" i="13"/>
  <c r="AI137" i="13"/>
  <c r="AI119" i="13"/>
  <c r="AI68" i="13"/>
  <c r="AI251" i="13"/>
  <c r="AI225" i="13"/>
  <c r="AI179" i="13"/>
  <c r="AI178" i="13"/>
  <c r="AI177" i="13"/>
  <c r="AI404" i="13"/>
  <c r="AI375" i="13"/>
  <c r="AI329" i="13"/>
  <c r="AI306" i="13"/>
  <c r="AI291" i="13"/>
  <c r="AI269" i="13"/>
  <c r="AI373" i="13"/>
  <c r="AI333" i="13"/>
  <c r="AI294" i="13"/>
  <c r="AI208" i="13"/>
  <c r="AI176" i="13"/>
  <c r="AI275" i="13"/>
  <c r="AI239" i="13"/>
  <c r="AI234" i="13"/>
  <c r="AI282" i="13"/>
  <c r="AI279" i="13"/>
  <c r="AI303" i="13"/>
  <c r="AI248" i="13"/>
  <c r="AI197" i="13"/>
  <c r="AI259" i="13"/>
  <c r="AI133" i="13"/>
  <c r="AI277" i="13"/>
  <c r="AI268" i="13"/>
  <c r="AI212" i="13"/>
  <c r="AI281" i="13"/>
  <c r="AI217" i="13"/>
  <c r="AI196" i="13"/>
  <c r="AI220" i="13"/>
  <c r="AI290" i="13"/>
  <c r="AI346" i="13"/>
  <c r="AI280" i="13"/>
  <c r="AI172" i="13"/>
  <c r="AI159" i="13"/>
  <c r="AI152" i="13"/>
  <c r="AI246" i="13"/>
  <c r="AI253" i="13"/>
  <c r="AI194" i="13"/>
  <c r="AI320" i="13"/>
  <c r="AI138" i="13"/>
  <c r="AI199" i="13"/>
  <c r="AI150" i="13"/>
  <c r="AI134" i="13"/>
  <c r="AI121" i="13"/>
  <c r="AI80" i="13"/>
  <c r="AI44" i="13"/>
  <c r="AI323" i="13"/>
  <c r="AI129" i="13"/>
  <c r="AI124" i="13"/>
  <c r="AI113" i="13"/>
  <c r="AI99" i="13"/>
  <c r="AI94" i="13"/>
  <c r="AI57" i="13"/>
  <c r="AI49" i="13"/>
  <c r="AI83" i="13"/>
  <c r="AI40" i="13"/>
  <c r="AI24" i="13"/>
  <c r="AI310" i="13"/>
  <c r="AI163" i="13"/>
  <c r="AI155" i="13"/>
  <c r="AI125" i="13"/>
  <c r="AI233" i="13"/>
  <c r="AI91" i="13"/>
  <c r="AI20" i="13"/>
  <c r="AI313" i="13"/>
  <c r="AI215" i="13"/>
  <c r="AI112" i="13"/>
  <c r="AI37" i="13"/>
  <c r="AI236" i="13"/>
  <c r="AI108" i="13"/>
  <c r="AI104" i="13"/>
  <c r="AI98" i="13"/>
  <c r="AI21" i="13"/>
  <c r="AI305" i="13"/>
  <c r="AI118" i="13"/>
  <c r="AI101" i="13"/>
  <c r="AI96" i="13"/>
  <c r="AI16" i="13"/>
  <c r="AI349" i="13"/>
  <c r="AI148" i="13"/>
  <c r="AI85" i="13"/>
  <c r="AI29" i="13"/>
  <c r="AI153" i="13"/>
  <c r="AI117" i="13"/>
  <c r="AI62" i="13"/>
  <c r="AI143" i="13"/>
  <c r="AI50" i="13"/>
  <c r="AI25" i="13"/>
  <c r="AI181" i="13"/>
  <c r="AI97" i="13"/>
  <c r="AI46" i="13"/>
  <c r="AI41" i="13"/>
  <c r="AI223" i="13"/>
  <c r="AI147" i="13"/>
  <c r="AI13" i="13"/>
  <c r="AI135" i="13"/>
  <c r="AI74" i="13"/>
  <c r="AI58" i="13"/>
  <c r="AI34" i="13"/>
  <c r="AI206" i="13"/>
  <c r="AI130" i="13"/>
  <c r="AI77" i="13"/>
  <c r="AI355" i="13"/>
  <c r="AI289" i="13"/>
  <c r="AI191" i="13"/>
  <c r="AI141" i="13"/>
  <c r="AI93" i="13"/>
  <c r="AI66" i="13"/>
  <c r="AI47" i="13"/>
  <c r="AI140" i="13"/>
  <c r="AI312" i="13"/>
  <c r="AI304" i="13"/>
  <c r="AI114" i="13"/>
  <c r="AI56" i="13"/>
  <c r="AI53" i="13"/>
  <c r="AI78" i="13"/>
  <c r="AI52" i="13"/>
  <c r="AI45" i="13"/>
  <c r="AI73" i="13"/>
  <c r="AI67" i="13"/>
  <c r="AI26" i="13"/>
  <c r="AI242" i="13"/>
  <c r="AI76" i="13"/>
  <c r="AI23" i="13"/>
  <c r="AI65" i="13"/>
  <c r="AI274" i="13"/>
  <c r="AI131" i="13"/>
  <c r="AI292" i="13"/>
  <c r="AI71" i="13"/>
  <c r="AI70" i="13"/>
  <c r="AI64" i="13"/>
  <c r="AI136" i="13"/>
  <c r="AI43" i="13"/>
  <c r="AI22" i="13"/>
  <c r="AI15" i="13"/>
  <c r="AI235" i="13"/>
  <c r="AI82" i="13"/>
  <c r="AI106" i="13"/>
  <c r="AI18" i="13"/>
  <c r="AI207" i="13"/>
  <c r="AI190" i="13"/>
  <c r="AI175" i="13"/>
  <c r="AI92" i="13"/>
  <c r="AI107" i="13"/>
  <c r="AI12" i="13"/>
  <c r="AI123" i="13"/>
  <c r="AI35" i="13"/>
  <c r="AI284" i="13"/>
  <c r="AI219" i="13"/>
  <c r="AI31" i="13"/>
  <c r="AI120" i="13"/>
  <c r="AI39" i="13"/>
  <c r="AI11" i="13"/>
  <c r="AI307" i="13"/>
  <c r="AI86" i="13"/>
  <c r="AI115" i="13"/>
  <c r="AI237" i="13"/>
  <c r="AI27" i="13"/>
  <c r="AI59" i="13"/>
  <c r="AI17" i="13"/>
  <c r="AI60" i="13"/>
  <c r="AI149" i="13"/>
  <c r="AI36" i="13"/>
  <c r="AI54" i="13"/>
  <c r="AI103" i="13"/>
  <c r="AH416" i="13"/>
  <c r="AI416" i="13" s="1"/>
  <c r="AA416" i="13"/>
  <c r="AX416" i="13"/>
  <c r="AY416" i="13" s="1"/>
  <c r="AQ416" i="13"/>
  <c r="AX414" i="13"/>
  <c r="AY414" i="13" s="1"/>
  <c r="AX415" i="13"/>
  <c r="AY415" i="13" s="1"/>
  <c r="AX413" i="13"/>
  <c r="AY413" i="13" s="1"/>
  <c r="AH413" i="13"/>
  <c r="AI413" i="13" s="1"/>
  <c r="AH415" i="13"/>
  <c r="AI415" i="13" s="1"/>
  <c r="AH414" i="13"/>
  <c r="AI414" i="13" s="1"/>
  <c r="Q411" i="11"/>
  <c r="AX415" i="11"/>
  <c r="AY415" i="11" s="1"/>
  <c r="AX413" i="11"/>
  <c r="AY413" i="11" s="1"/>
  <c r="BO123" i="11"/>
  <c r="BO101" i="11"/>
  <c r="BO198" i="11"/>
  <c r="BO351" i="11"/>
  <c r="BO106" i="11"/>
  <c r="BO92" i="11"/>
  <c r="BO38" i="11"/>
  <c r="BO59" i="11"/>
  <c r="BO27" i="11"/>
  <c r="BO71" i="11"/>
  <c r="BO45" i="11"/>
  <c r="BO75" i="11"/>
  <c r="BO77" i="11"/>
  <c r="BO282" i="11"/>
  <c r="BO391" i="11"/>
  <c r="BO117" i="11"/>
  <c r="BO143" i="11"/>
  <c r="BO63" i="11"/>
  <c r="BO201" i="11"/>
  <c r="BO131" i="11"/>
  <c r="BO42" i="11"/>
  <c r="BO91" i="11"/>
  <c r="BO39" i="11"/>
  <c r="BO47" i="11"/>
  <c r="BO76" i="11"/>
  <c r="BO100" i="11"/>
  <c r="BO289" i="11"/>
  <c r="BO345" i="11"/>
  <c r="BO11" i="11"/>
  <c r="BO80" i="11"/>
  <c r="BO125" i="11"/>
  <c r="BO157" i="11"/>
  <c r="BO16" i="11"/>
  <c r="BO34" i="11"/>
  <c r="BO67" i="11"/>
  <c r="BO128" i="11"/>
  <c r="BO144" i="11"/>
  <c r="BO118" i="11"/>
  <c r="BO73" i="11"/>
  <c r="BO185" i="11"/>
  <c r="BO220" i="11"/>
  <c r="BO136" i="11"/>
  <c r="BO112" i="11"/>
  <c r="BO380" i="11"/>
  <c r="BO204" i="11"/>
  <c r="BO56" i="11"/>
  <c r="BO120" i="11"/>
  <c r="BO141" i="11"/>
  <c r="BO206" i="11"/>
  <c r="BO93" i="11"/>
  <c r="BO70" i="11"/>
  <c r="BO134" i="11"/>
  <c r="BO52" i="11"/>
  <c r="BO164" i="11"/>
  <c r="BO10" i="11"/>
  <c r="BO19" i="11"/>
  <c r="BO264" i="11"/>
  <c r="BO33" i="11"/>
  <c r="BO46" i="11"/>
  <c r="BO51" i="11"/>
  <c r="BO171" i="11"/>
  <c r="BO15" i="11"/>
  <c r="BO25" i="11"/>
  <c r="BO107" i="11"/>
  <c r="BO219" i="11"/>
  <c r="BO20" i="11"/>
  <c r="BO24" i="11"/>
  <c r="BO32" i="11"/>
  <c r="BO62" i="11"/>
  <c r="BO65" i="11"/>
  <c r="BO83" i="11"/>
  <c r="BO84" i="11"/>
  <c r="BO158" i="11"/>
  <c r="BO176" i="11"/>
  <c r="BO57" i="11"/>
  <c r="BO64" i="11"/>
  <c r="BO98" i="11"/>
  <c r="BO237" i="11"/>
  <c r="BO31" i="11"/>
  <c r="BO35" i="11"/>
  <c r="BO55" i="11"/>
  <c r="BO60" i="11"/>
  <c r="BO173" i="11"/>
  <c r="BO213" i="11"/>
  <c r="BO23" i="11"/>
  <c r="BO41" i="11"/>
  <c r="BO104" i="11"/>
  <c r="BO135" i="11"/>
  <c r="BO145" i="11"/>
  <c r="BO305" i="11"/>
  <c r="BO17" i="11"/>
  <c r="BO113" i="11"/>
  <c r="BO119" i="11"/>
  <c r="BO153" i="11"/>
  <c r="BO195" i="11"/>
  <c r="BO225" i="11"/>
  <c r="BO194" i="11"/>
  <c r="BO238" i="11"/>
  <c r="BO266" i="11"/>
  <c r="BO155" i="11"/>
  <c r="BO228" i="11"/>
  <c r="BO325" i="11"/>
  <c r="BO54" i="11"/>
  <c r="BO96" i="11"/>
  <c r="BO148" i="11"/>
  <c r="BO50" i="11"/>
  <c r="BO174" i="11"/>
  <c r="BO286" i="11"/>
  <c r="BO215" i="11"/>
  <c r="BO374" i="11"/>
  <c r="BO133" i="11"/>
  <c r="BO146" i="11"/>
  <c r="BO28" i="11"/>
  <c r="BO36" i="11"/>
  <c r="BO68" i="11"/>
  <c r="BO78" i="11"/>
  <c r="BO94" i="11"/>
  <c r="BO259" i="11"/>
  <c r="BO277" i="11"/>
  <c r="BO18" i="11"/>
  <c r="BO40" i="11"/>
  <c r="BO95" i="11"/>
  <c r="BO103" i="11"/>
  <c r="BO151" i="11"/>
  <c r="BO223" i="11"/>
  <c r="BO344" i="11"/>
  <c r="BO26" i="11"/>
  <c r="BO29" i="11"/>
  <c r="BO49" i="11"/>
  <c r="BO53" i="11"/>
  <c r="BO172" i="11"/>
  <c r="BO177" i="11"/>
  <c r="BO304" i="11"/>
  <c r="BO179" i="11"/>
  <c r="BO180" i="11"/>
  <c r="BO209" i="11"/>
  <c r="BO230" i="11"/>
  <c r="BO241" i="11"/>
  <c r="BO81" i="11"/>
  <c r="BO121" i="11"/>
  <c r="BO156" i="11"/>
  <c r="BO182" i="11"/>
  <c r="BO321" i="11"/>
  <c r="BO30" i="11"/>
  <c r="BO58" i="11"/>
  <c r="BO87" i="11"/>
  <c r="BO116" i="11"/>
  <c r="BO129" i="11"/>
  <c r="BO292" i="11"/>
  <c r="BO295" i="11"/>
  <c r="BO346" i="11"/>
  <c r="BO37" i="11"/>
  <c r="BO66" i="11"/>
  <c r="BO82" i="11"/>
  <c r="BO108" i="11"/>
  <c r="BO170" i="11"/>
  <c r="BO202" i="11"/>
  <c r="BO342" i="11"/>
  <c r="BO13" i="11"/>
  <c r="BO21" i="11"/>
  <c r="BO43" i="11"/>
  <c r="BO150" i="11"/>
  <c r="BO214" i="11"/>
  <c r="BO258" i="11"/>
  <c r="BO12" i="11"/>
  <c r="BO14" i="11"/>
  <c r="BO22" i="11"/>
  <c r="BO44" i="11"/>
  <c r="BO199" i="11"/>
  <c r="BO208" i="11"/>
  <c r="BO130" i="11"/>
  <c r="BO137" i="11"/>
  <c r="BO152" i="11"/>
  <c r="BO159" i="11"/>
  <c r="BO231" i="11"/>
  <c r="BO246" i="11"/>
  <c r="BO274" i="11"/>
  <c r="BO140" i="11"/>
  <c r="BO162" i="11"/>
  <c r="BO181" i="11"/>
  <c r="BO183" i="11"/>
  <c r="BO184" i="11"/>
  <c r="BO189" i="11"/>
  <c r="BO301" i="11"/>
  <c r="BO315" i="11"/>
  <c r="BO142" i="11"/>
  <c r="BO221" i="11"/>
  <c r="BO252" i="11"/>
  <c r="BO212" i="11"/>
  <c r="BO247" i="11"/>
  <c r="BO378" i="11"/>
  <c r="BO72" i="11"/>
  <c r="BO97" i="11"/>
  <c r="BO124" i="11"/>
  <c r="BO147" i="11"/>
  <c r="BO186" i="11"/>
  <c r="BO191" i="11"/>
  <c r="BO218" i="11"/>
  <c r="BO227" i="11"/>
  <c r="BO74" i="11"/>
  <c r="BO99" i="11"/>
  <c r="BO126" i="11"/>
  <c r="BO127" i="11"/>
  <c r="BO149" i="11"/>
  <c r="BO178" i="11"/>
  <c r="BO188" i="11"/>
  <c r="BO203" i="11"/>
  <c r="BO211" i="11"/>
  <c r="BO79" i="11"/>
  <c r="BO105" i="11"/>
  <c r="BO132" i="11"/>
  <c r="BO154" i="11"/>
  <c r="BO169" i="11"/>
  <c r="BO192" i="11"/>
  <c r="BO242" i="11"/>
  <c r="BO248" i="11"/>
  <c r="BO350" i="11"/>
  <c r="BO61" i="11"/>
  <c r="BO85" i="11"/>
  <c r="BO114" i="11"/>
  <c r="BO138" i="11"/>
  <c r="BO160" i="11"/>
  <c r="BO163" i="11"/>
  <c r="BO224" i="11"/>
  <c r="BO235" i="11"/>
  <c r="BO239" i="11"/>
  <c r="BO312" i="11"/>
  <c r="BO86" i="11"/>
  <c r="BO115" i="11"/>
  <c r="BO139" i="11"/>
  <c r="BO161" i="11"/>
  <c r="BO187" i="11"/>
  <c r="BO193" i="11"/>
  <c r="BO200" i="11"/>
  <c r="BO216" i="11"/>
  <c r="BO226" i="11"/>
  <c r="BO243" i="11"/>
  <c r="BO260" i="11"/>
  <c r="BO262" i="11"/>
  <c r="BO333" i="11"/>
  <c r="BO233" i="11"/>
  <c r="BO296" i="11"/>
  <c r="BO326" i="11"/>
  <c r="BO363" i="11"/>
  <c r="BO205" i="11"/>
  <c r="BO234" i="11"/>
  <c r="BO244" i="11"/>
  <c r="BO309" i="11"/>
  <c r="BO341" i="11"/>
  <c r="BO207" i="11"/>
  <c r="BO229" i="11"/>
  <c r="BO240" i="11"/>
  <c r="BO269" i="11"/>
  <c r="BO190" i="11"/>
  <c r="BO236" i="11"/>
  <c r="BO249" i="11"/>
  <c r="BO250" i="11"/>
  <c r="BO263" i="11"/>
  <c r="BO272" i="11"/>
  <c r="BO291" i="11"/>
  <c r="BO327" i="11"/>
  <c r="BO377" i="11"/>
  <c r="BO196" i="11"/>
  <c r="BO261" i="11"/>
  <c r="BO278" i="11"/>
  <c r="BO283" i="11"/>
  <c r="BO381" i="11"/>
  <c r="BO383" i="11"/>
  <c r="BO409" i="11"/>
  <c r="BO175" i="11"/>
  <c r="BO197" i="11"/>
  <c r="BO232" i="11"/>
  <c r="BO281" i="11"/>
  <c r="BO210" i="11"/>
  <c r="BO313" i="11"/>
  <c r="BO217" i="11"/>
  <c r="BO253" i="11"/>
  <c r="BO270" i="11"/>
  <c r="BO298" i="11"/>
  <c r="BO300" i="11"/>
  <c r="BO329" i="11"/>
  <c r="BO439" i="11"/>
  <c r="BO276" i="11"/>
  <c r="BO302" i="11"/>
  <c r="BO347" i="11"/>
  <c r="BO382" i="11"/>
  <c r="BO273" i="11"/>
  <c r="BO294" i="11"/>
  <c r="BO299" i="11"/>
  <c r="BO393" i="11"/>
  <c r="BO267" i="11"/>
  <c r="BO279" i="11"/>
  <c r="BO306" i="11"/>
  <c r="BO280" i="11"/>
  <c r="BO285" i="11"/>
  <c r="BO311" i="11"/>
  <c r="BO314" i="11"/>
  <c r="BO318" i="11"/>
  <c r="BO322" i="11"/>
  <c r="BO251" i="11"/>
  <c r="BO303" i="11"/>
  <c r="BO328" i="11"/>
  <c r="BO284" i="11"/>
  <c r="BO287" i="11"/>
  <c r="BO336" i="11"/>
  <c r="BO290" i="11"/>
  <c r="BO310" i="11"/>
  <c r="BO356" i="11"/>
  <c r="BO371" i="11"/>
  <c r="BO323" i="11"/>
  <c r="BO338" i="11"/>
  <c r="BO268" i="11"/>
  <c r="BO307" i="11"/>
  <c r="BO348" i="11"/>
  <c r="BO358" i="11"/>
  <c r="BO373" i="11"/>
  <c r="BO245" i="11"/>
  <c r="BO271" i="11"/>
  <c r="BO331" i="11"/>
  <c r="BO337" i="11"/>
  <c r="BO343" i="11"/>
  <c r="BO275" i="11"/>
  <c r="BO297" i="11"/>
  <c r="BO316" i="11"/>
  <c r="BO319" i="11"/>
  <c r="BO390" i="11"/>
  <c r="BO265" i="11"/>
  <c r="BO288" i="11"/>
  <c r="BO352" i="11"/>
  <c r="BO340" i="11"/>
  <c r="BO324" i="11"/>
  <c r="BO360" i="11"/>
  <c r="BO386" i="11"/>
  <c r="BO395" i="11"/>
  <c r="BO308" i="11"/>
  <c r="BO335" i="11"/>
  <c r="BO293" i="11"/>
  <c r="BO320" i="11"/>
  <c r="BO332" i="11"/>
  <c r="BO353" i="11"/>
  <c r="BO376" i="11"/>
  <c r="BO334" i="11"/>
  <c r="BO349" i="11"/>
  <c r="BO365" i="11"/>
  <c r="BO394" i="11"/>
  <c r="BO400" i="11"/>
  <c r="BO354" i="11"/>
  <c r="BO408" i="11"/>
  <c r="BO330" i="11"/>
  <c r="BO357" i="11"/>
  <c r="BO359" i="11"/>
  <c r="BO367" i="11"/>
  <c r="BO398" i="11"/>
  <c r="BO402" i="11"/>
  <c r="BO384" i="11"/>
  <c r="BO387" i="11"/>
  <c r="BO366" i="11"/>
  <c r="BO372" i="11"/>
  <c r="BO405" i="11"/>
  <c r="BO375" i="11"/>
  <c r="BO403" i="11"/>
  <c r="BO406" i="11"/>
  <c r="BO368" i="11"/>
  <c r="BO355" i="11"/>
  <c r="BO317" i="11"/>
  <c r="BO339" i="11"/>
  <c r="BO361" i="11"/>
  <c r="BO362" i="11"/>
  <c r="BO364" i="11"/>
  <c r="BO369" i="11"/>
  <c r="BO388" i="11"/>
  <c r="BO379" i="11"/>
  <c r="BO397" i="11"/>
  <c r="BO401" i="11"/>
  <c r="BO429" i="11"/>
  <c r="BO392" i="11"/>
  <c r="BO436" i="11"/>
  <c r="BO399" i="11"/>
  <c r="BO370" i="11"/>
  <c r="BO404" i="11"/>
  <c r="BO407" i="11"/>
  <c r="BO440" i="11"/>
  <c r="BO430" i="11"/>
  <c r="BO437" i="11"/>
  <c r="BO385" i="11"/>
  <c r="BO419" i="11"/>
  <c r="BO421" i="11"/>
  <c r="BO422" i="11"/>
  <c r="BO389" i="11"/>
  <c r="BO396" i="11"/>
  <c r="BO420" i="11"/>
  <c r="BO423" i="11"/>
  <c r="BO432" i="11"/>
  <c r="BO435" i="11"/>
  <c r="BO428" i="11"/>
  <c r="BO441" i="11"/>
  <c r="BO433" i="11"/>
  <c r="BO434" i="11"/>
  <c r="BO427" i="11"/>
  <c r="BO438" i="11"/>
  <c r="BO431" i="11"/>
  <c r="BO442" i="11"/>
  <c r="BN414" i="11"/>
  <c r="BO414" i="11" s="1"/>
  <c r="BN413" i="11"/>
  <c r="BO413" i="11" s="1"/>
  <c r="BN415" i="11"/>
  <c r="BO415" i="11" s="1"/>
  <c r="BN416" i="11"/>
  <c r="BO416" i="11" s="1"/>
  <c r="BG416" i="11"/>
  <c r="AY76" i="11"/>
  <c r="AY230" i="11"/>
  <c r="AY78" i="11"/>
  <c r="AY219" i="11"/>
  <c r="AY13" i="11"/>
  <c r="AY129" i="11"/>
  <c r="AY128" i="11"/>
  <c r="AY50" i="11"/>
  <c r="AY84" i="11"/>
  <c r="AY91" i="11"/>
  <c r="AY95" i="11"/>
  <c r="AY142" i="11"/>
  <c r="AY45" i="11"/>
  <c r="AY58" i="11"/>
  <c r="AY125" i="11"/>
  <c r="AY200" i="11"/>
  <c r="AY63" i="11"/>
  <c r="AY27" i="11"/>
  <c r="AY18" i="11"/>
  <c r="AY34" i="11"/>
  <c r="AY40" i="11"/>
  <c r="AY130" i="11"/>
  <c r="AY164" i="11"/>
  <c r="AY15" i="11"/>
  <c r="AY25" i="11"/>
  <c r="AY77" i="11"/>
  <c r="AY92" i="11"/>
  <c r="AY117" i="11"/>
  <c r="AY12" i="11"/>
  <c r="AY108" i="11"/>
  <c r="AY211" i="11"/>
  <c r="AY96" i="11"/>
  <c r="AY234" i="11"/>
  <c r="AY64" i="11"/>
  <c r="AY103" i="11"/>
  <c r="AY118" i="11"/>
  <c r="AY134" i="11"/>
  <c r="AY141" i="11"/>
  <c r="AY238" i="11"/>
  <c r="AY62" i="11"/>
  <c r="AY65" i="11"/>
  <c r="AY267" i="11"/>
  <c r="AY98" i="11"/>
  <c r="AY83" i="11"/>
  <c r="AY123" i="11"/>
  <c r="AY51" i="11"/>
  <c r="AY94" i="11"/>
  <c r="AY31" i="11"/>
  <c r="AY180" i="11"/>
  <c r="AY47" i="11"/>
  <c r="AY106" i="11"/>
  <c r="AY233" i="11"/>
  <c r="AY153" i="11"/>
  <c r="AY23" i="11"/>
  <c r="AY121" i="11"/>
  <c r="AY66" i="11"/>
  <c r="AY42" i="11"/>
  <c r="AY328" i="11"/>
  <c r="AY17" i="11"/>
  <c r="AY11" i="11"/>
  <c r="AY16" i="11"/>
  <c r="AY26" i="11"/>
  <c r="AY55" i="11"/>
  <c r="AY120" i="11"/>
  <c r="AY299" i="11"/>
  <c r="AY80" i="11"/>
  <c r="AY104" i="11"/>
  <c r="AY169" i="11"/>
  <c r="AY218" i="11"/>
  <c r="AY242" i="11"/>
  <c r="AY156" i="11"/>
  <c r="AY29" i="11"/>
  <c r="AY33" i="11"/>
  <c r="AY46" i="11"/>
  <c r="AY49" i="11"/>
  <c r="AY145" i="11"/>
  <c r="AY159" i="11"/>
  <c r="AY221" i="11"/>
  <c r="AY59" i="11"/>
  <c r="AY73" i="11"/>
  <c r="AY231" i="11"/>
  <c r="AY146" i="11"/>
  <c r="AY187" i="11"/>
  <c r="AY192" i="11"/>
  <c r="AY212" i="11"/>
  <c r="AY20" i="11"/>
  <c r="AY24" i="11"/>
  <c r="AY36" i="11"/>
  <c r="AY68" i="11"/>
  <c r="AY71" i="11"/>
  <c r="AY151" i="11"/>
  <c r="AY157" i="11"/>
  <c r="AY28" i="11"/>
  <c r="AY70" i="11"/>
  <c r="AY116" i="11"/>
  <c r="AY363" i="11"/>
  <c r="AY237" i="11"/>
  <c r="AY193" i="11"/>
  <c r="AY202" i="11"/>
  <c r="AY241" i="11"/>
  <c r="AY252" i="11"/>
  <c r="AY101" i="11"/>
  <c r="AY112" i="11"/>
  <c r="AY249" i="11"/>
  <c r="AY315" i="11"/>
  <c r="AY39" i="11"/>
  <c r="AY113" i="11"/>
  <c r="AY137" i="11"/>
  <c r="AY158" i="11"/>
  <c r="AY236" i="11"/>
  <c r="AY261" i="11"/>
  <c r="AY136" i="11"/>
  <c r="AY148" i="11"/>
  <c r="AY152" i="11"/>
  <c r="AY229" i="11"/>
  <c r="AY247" i="11"/>
  <c r="AY53" i="11"/>
  <c r="AY57" i="11"/>
  <c r="AY170" i="11"/>
  <c r="AY60" i="11"/>
  <c r="AY81" i="11"/>
  <c r="AY173" i="11"/>
  <c r="AY174" i="11"/>
  <c r="AY176" i="11"/>
  <c r="AY177" i="11"/>
  <c r="AY188" i="11"/>
  <c r="AY191" i="11"/>
  <c r="AY214" i="11"/>
  <c r="AY253" i="11"/>
  <c r="AY19" i="11"/>
  <c r="AY38" i="11"/>
  <c r="AY41" i="11"/>
  <c r="AY87" i="11"/>
  <c r="AY143" i="11"/>
  <c r="AY316" i="11"/>
  <c r="AY321" i="11"/>
  <c r="AY32" i="11"/>
  <c r="AY35" i="11"/>
  <c r="AY52" i="11"/>
  <c r="AY82" i="11"/>
  <c r="AY107" i="11"/>
  <c r="AY144" i="11"/>
  <c r="AY232" i="11"/>
  <c r="AY292" i="11"/>
  <c r="AY10" i="11"/>
  <c r="AY30" i="11"/>
  <c r="AY131" i="11"/>
  <c r="AY150" i="11"/>
  <c r="AY324" i="11"/>
  <c r="AY37" i="11"/>
  <c r="AY56" i="11"/>
  <c r="AY135" i="11"/>
  <c r="AY262" i="11"/>
  <c r="AY307" i="11"/>
  <c r="AY21" i="11"/>
  <c r="AY43" i="11"/>
  <c r="AY54" i="11"/>
  <c r="AY75" i="11"/>
  <c r="AY100" i="11"/>
  <c r="AY195" i="11"/>
  <c r="AY213" i="11"/>
  <c r="AY259" i="11"/>
  <c r="AY264" i="11"/>
  <c r="AY14" i="11"/>
  <c r="AY22" i="11"/>
  <c r="AY44" i="11"/>
  <c r="AY67" i="11"/>
  <c r="AY93" i="11"/>
  <c r="AY119" i="11"/>
  <c r="AY172" i="11"/>
  <c r="AY204" i="11"/>
  <c r="AY220" i="11"/>
  <c r="AY278" i="11"/>
  <c r="AY327" i="11"/>
  <c r="AY341" i="11"/>
  <c r="AY387" i="11"/>
  <c r="AY258" i="11"/>
  <c r="AY140" i="11"/>
  <c r="AY162" i="11"/>
  <c r="AY185" i="11"/>
  <c r="AY186" i="11"/>
  <c r="AY199" i="11"/>
  <c r="AY208" i="11"/>
  <c r="AY271" i="11"/>
  <c r="AY325" i="11"/>
  <c r="AY133" i="11"/>
  <c r="AY155" i="11"/>
  <c r="AY178" i="11"/>
  <c r="AY181" i="11"/>
  <c r="AY183" i="11"/>
  <c r="AY206" i="11"/>
  <c r="AY246" i="11"/>
  <c r="AY72" i="11"/>
  <c r="AY97" i="11"/>
  <c r="AY124" i="11"/>
  <c r="AY147" i="11"/>
  <c r="AY179" i="11"/>
  <c r="AY201" i="11"/>
  <c r="AY235" i="11"/>
  <c r="AY239" i="11"/>
  <c r="AY276" i="11"/>
  <c r="AY319" i="11"/>
  <c r="AY74" i="11"/>
  <c r="AY99" i="11"/>
  <c r="AY126" i="11"/>
  <c r="AY127" i="11"/>
  <c r="AY149" i="11"/>
  <c r="AY171" i="11"/>
  <c r="AY194" i="11"/>
  <c r="AY79" i="11"/>
  <c r="AY105" i="11"/>
  <c r="AY132" i="11"/>
  <c r="AY154" i="11"/>
  <c r="AY184" i="11"/>
  <c r="AY203" i="11"/>
  <c r="AY244" i="11"/>
  <c r="AY305" i="11"/>
  <c r="AY61" i="11"/>
  <c r="AY85" i="11"/>
  <c r="AY114" i="11"/>
  <c r="AY138" i="11"/>
  <c r="AY160" i="11"/>
  <c r="AY182" i="11"/>
  <c r="AY189" i="11"/>
  <c r="AY198" i="11"/>
  <c r="AY225" i="11"/>
  <c r="AY86" i="11"/>
  <c r="AY115" i="11"/>
  <c r="AY139" i="11"/>
  <c r="AY161" i="11"/>
  <c r="AY163" i="11"/>
  <c r="AY342" i="11"/>
  <c r="AY248" i="11"/>
  <c r="AY275" i="11"/>
  <c r="AY331" i="11"/>
  <c r="AY335" i="11"/>
  <c r="AY272" i="11"/>
  <c r="AY285" i="11"/>
  <c r="AY205" i="11"/>
  <c r="AY300" i="11"/>
  <c r="AY320" i="11"/>
  <c r="AY333" i="11"/>
  <c r="AY343" i="11"/>
  <c r="AY207" i="11"/>
  <c r="AY209" i="11"/>
  <c r="AY215" i="11"/>
  <c r="AY224" i="11"/>
  <c r="AY228" i="11"/>
  <c r="AY277" i="11"/>
  <c r="AY318" i="11"/>
  <c r="AY190" i="11"/>
  <c r="AY240" i="11"/>
  <c r="AY268" i="11"/>
  <c r="AY302" i="11"/>
  <c r="AY312" i="11"/>
  <c r="AY358" i="11"/>
  <c r="AY196" i="11"/>
  <c r="AY216" i="11"/>
  <c r="AY223" i="11"/>
  <c r="AY250" i="11"/>
  <c r="AY251" i="11"/>
  <c r="AY269" i="11"/>
  <c r="AY175" i="11"/>
  <c r="AY197" i="11"/>
  <c r="AY263" i="11"/>
  <c r="AY301" i="11"/>
  <c r="AY309" i="11"/>
  <c r="AY356" i="11"/>
  <c r="AY210" i="11"/>
  <c r="AY227" i="11"/>
  <c r="AY243" i="11"/>
  <c r="AY260" i="11"/>
  <c r="AY280" i="11"/>
  <c r="AY282" i="11"/>
  <c r="AY288" i="11"/>
  <c r="AY217" i="11"/>
  <c r="AY226" i="11"/>
  <c r="AY283" i="11"/>
  <c r="AY284" i="11"/>
  <c r="AY337" i="11"/>
  <c r="AY399" i="11"/>
  <c r="AY266" i="11"/>
  <c r="AY349" i="11"/>
  <c r="AY295" i="11"/>
  <c r="AY336" i="11"/>
  <c r="AY273" i="11"/>
  <c r="AY287" i="11"/>
  <c r="AY351" i="11"/>
  <c r="AY270" i="11"/>
  <c r="AY279" i="11"/>
  <c r="AY289" i="11"/>
  <c r="AY304" i="11"/>
  <c r="AY344" i="11"/>
  <c r="AY274" i="11"/>
  <c r="AY298" i="11"/>
  <c r="AY326" i="11"/>
  <c r="AY372" i="11"/>
  <c r="AY330" i="11"/>
  <c r="AY334" i="11"/>
  <c r="AY296" i="11"/>
  <c r="AY310" i="11"/>
  <c r="AY329" i="11"/>
  <c r="AY353" i="11"/>
  <c r="AY373" i="11"/>
  <c r="AY294" i="11"/>
  <c r="AY313" i="11"/>
  <c r="AY314" i="11"/>
  <c r="AY323" i="11"/>
  <c r="AY391" i="11"/>
  <c r="AY245" i="11"/>
  <c r="AY291" i="11"/>
  <c r="AY297" i="11"/>
  <c r="AY306" i="11"/>
  <c r="AY290" i="11"/>
  <c r="AY311" i="11"/>
  <c r="AY346" i="11"/>
  <c r="AY265" i="11"/>
  <c r="AY281" i="11"/>
  <c r="AY303" i="11"/>
  <c r="AY322" i="11"/>
  <c r="AY383" i="11"/>
  <c r="AY400" i="11"/>
  <c r="AY286" i="11"/>
  <c r="AY332" i="11"/>
  <c r="AY364" i="11"/>
  <c r="AY375" i="11"/>
  <c r="AY365" i="11"/>
  <c r="AY308" i="11"/>
  <c r="AY293" i="11"/>
  <c r="AY345" i="11"/>
  <c r="AY357" i="11"/>
  <c r="AY368" i="11"/>
  <c r="AY382" i="11"/>
  <c r="AY340" i="11"/>
  <c r="AY374" i="11"/>
  <c r="AY395" i="11"/>
  <c r="AY352" i="11"/>
  <c r="AY396" i="11"/>
  <c r="AY408" i="11"/>
  <c r="AY347" i="11"/>
  <c r="AY367" i="11"/>
  <c r="AY371" i="11"/>
  <c r="AY377" i="11"/>
  <c r="AY338" i="11"/>
  <c r="AY350" i="11"/>
  <c r="AY398" i="11"/>
  <c r="AY354" i="11"/>
  <c r="AY359" i="11"/>
  <c r="AY366" i="11"/>
  <c r="AY369" i="11"/>
  <c r="AY381" i="11"/>
  <c r="AY388" i="11"/>
  <c r="AY421" i="11"/>
  <c r="AY360" i="11"/>
  <c r="AY348" i="11"/>
  <c r="AY379" i="11"/>
  <c r="AY355" i="11"/>
  <c r="AY370" i="11"/>
  <c r="AY397" i="11"/>
  <c r="AY317" i="11"/>
  <c r="AY339" i="11"/>
  <c r="AY361" i="11"/>
  <c r="AY378" i="11"/>
  <c r="AY362" i="11"/>
  <c r="AY380" i="11"/>
  <c r="AY404" i="11"/>
  <c r="AY385" i="11"/>
  <c r="AY393" i="11"/>
  <c r="AY394" i="11"/>
  <c r="AY428" i="11"/>
  <c r="AY434" i="11"/>
  <c r="AY376" i="11"/>
  <c r="AY384" i="11"/>
  <c r="AY386" i="11"/>
  <c r="AY389" i="11"/>
  <c r="AY403" i="11"/>
  <c r="AY427" i="11"/>
  <c r="AY420" i="11"/>
  <c r="AY422" i="11"/>
  <c r="AY438" i="11"/>
  <c r="AY390" i="11"/>
  <c r="AY406" i="11"/>
  <c r="AY433" i="11"/>
  <c r="AY392" i="11"/>
  <c r="AY401" i="11"/>
  <c r="AY435" i="11"/>
  <c r="AY430" i="11"/>
  <c r="AY442" i="11"/>
  <c r="AY402" i="11"/>
  <c r="AY405" i="11"/>
  <c r="AY409" i="11"/>
  <c r="AY419" i="11"/>
  <c r="AY431" i="11"/>
  <c r="AY407" i="11"/>
  <c r="AY436" i="11"/>
  <c r="AY439" i="11"/>
  <c r="AY441" i="11"/>
  <c r="AY432" i="11"/>
  <c r="AY429" i="11"/>
  <c r="AY440" i="11"/>
  <c r="AY423" i="11"/>
  <c r="AY437" i="11"/>
  <c r="AX416" i="11"/>
  <c r="AY416" i="11" s="1"/>
  <c r="AQ416" i="11"/>
  <c r="M7" i="26"/>
  <c r="F8" i="24"/>
  <c r="G15" i="24"/>
  <c r="G17" i="24"/>
  <c r="G12" i="24"/>
  <c r="G8" i="24"/>
  <c r="G10" i="24"/>
  <c r="G5" i="24"/>
  <c r="J15" i="24"/>
  <c r="J17" i="24"/>
  <c r="J10" i="24"/>
  <c r="L13" i="24"/>
  <c r="E18" i="24"/>
  <c r="G6" i="24"/>
  <c r="C39" i="26"/>
  <c r="CD412" i="12" s="1"/>
  <c r="F16" i="24"/>
  <c r="F18" i="24"/>
  <c r="F13" i="24"/>
  <c r="F9" i="24"/>
  <c r="F6" i="24"/>
  <c r="E8" i="24"/>
  <c r="E10" i="24"/>
  <c r="F14" i="26"/>
  <c r="L17" i="24"/>
  <c r="L12" i="24"/>
  <c r="L10" i="24"/>
  <c r="L5" i="24"/>
  <c r="I12" i="24"/>
  <c r="I8" i="24"/>
  <c r="I10" i="24"/>
  <c r="J19" i="26"/>
  <c r="I16" i="24"/>
  <c r="I18" i="24"/>
  <c r="I9" i="24"/>
  <c r="I6" i="24"/>
  <c r="H15" i="24"/>
  <c r="H17" i="24"/>
  <c r="H12" i="24"/>
  <c r="H8" i="24"/>
  <c r="H10" i="24"/>
  <c r="H11" i="26"/>
  <c r="K15" i="24"/>
  <c r="J75" i="24"/>
  <c r="K8" i="24"/>
  <c r="K10" i="24"/>
  <c r="J68" i="24"/>
  <c r="J18" i="24"/>
  <c r="J9" i="24"/>
  <c r="J6" i="24"/>
  <c r="L6" i="24"/>
  <c r="C13" i="26"/>
  <c r="AP412" i="13" s="1"/>
  <c r="I19" i="26"/>
  <c r="J7" i="26"/>
  <c r="F33" i="26"/>
  <c r="L7" i="26"/>
  <c r="G33" i="26"/>
  <c r="K7" i="26"/>
  <c r="F15" i="24"/>
  <c r="F17" i="24"/>
  <c r="F10" i="24"/>
  <c r="H6" i="24"/>
  <c r="M12" i="24"/>
  <c r="M8" i="24"/>
  <c r="M10" i="24"/>
  <c r="K12" i="24"/>
  <c r="H16" i="24"/>
  <c r="J12" i="24"/>
  <c r="J16" i="24"/>
  <c r="J13" i="24"/>
  <c r="L16" i="24"/>
  <c r="K18" i="24"/>
  <c r="K9" i="24"/>
  <c r="K68" i="24"/>
  <c r="M16" i="24"/>
  <c r="M18" i="24"/>
  <c r="M13" i="24"/>
  <c r="M9" i="24"/>
  <c r="L68" i="24"/>
  <c r="M6" i="24"/>
  <c r="J72" i="24"/>
  <c r="N16" i="24"/>
  <c r="N18" i="24"/>
  <c r="N13" i="24"/>
  <c r="N9" i="24"/>
  <c r="N6" i="24"/>
  <c r="J8" i="24"/>
  <c r="L72" i="24"/>
  <c r="L75" i="24"/>
  <c r="E12" i="24"/>
  <c r="E5" i="24"/>
  <c r="J5" i="24"/>
  <c r="I17" i="24"/>
  <c r="F12" i="24"/>
  <c r="I5" i="24"/>
  <c r="M80" i="24"/>
  <c r="M17" i="24"/>
  <c r="M75" i="24"/>
  <c r="M72" i="24"/>
  <c r="N10" i="24"/>
  <c r="N5" i="24"/>
  <c r="N80" i="24"/>
  <c r="N75" i="24"/>
  <c r="N72" i="24"/>
  <c r="G18" i="24"/>
  <c r="G13" i="24"/>
  <c r="G9" i="24"/>
  <c r="G16" i="24"/>
  <c r="H18" i="24"/>
  <c r="H13" i="24"/>
  <c r="H9" i="24"/>
  <c r="J80" i="24"/>
  <c r="K16" i="24"/>
  <c r="K6" i="24"/>
  <c r="K80" i="24"/>
  <c r="K72" i="24"/>
  <c r="N12" i="24"/>
  <c r="L8" i="24"/>
  <c r="L80" i="24"/>
  <c r="K75" i="24"/>
  <c r="N15" i="24"/>
  <c r="M5" i="24"/>
  <c r="K17" i="24"/>
  <c r="M15" i="24"/>
  <c r="E16" i="24"/>
  <c r="E6" i="24"/>
  <c r="N17" i="24"/>
  <c r="L15" i="24"/>
  <c r="K5" i="24"/>
  <c r="M68" i="24"/>
  <c r="I15" i="24"/>
  <c r="K13" i="24"/>
  <c r="H5" i="24"/>
  <c r="N68" i="24"/>
  <c r="E17" i="24"/>
  <c r="I13" i="24"/>
  <c r="F5" i="24"/>
  <c r="L9" i="24"/>
  <c r="E15" i="24"/>
  <c r="L18" i="24"/>
  <c r="E9" i="24"/>
  <c r="E13" i="24"/>
  <c r="N8" i="24"/>
  <c r="C32" i="26"/>
  <c r="R412" i="11" s="1"/>
  <c r="K31" i="26"/>
  <c r="C25" i="26"/>
  <c r="AH412" i="10" s="1"/>
  <c r="E19" i="26"/>
  <c r="G27" i="26"/>
  <c r="D27" i="26"/>
  <c r="L37" i="26"/>
  <c r="K29" i="26"/>
  <c r="K6" i="26"/>
  <c r="E33" i="26"/>
  <c r="J38" i="26"/>
  <c r="H7" i="26"/>
  <c r="D16" i="26"/>
  <c r="K38" i="26"/>
  <c r="E9" i="26"/>
  <c r="G10" i="26"/>
  <c r="E14" i="26"/>
  <c r="H12" i="26"/>
  <c r="D17" i="26"/>
  <c r="G36" i="26"/>
  <c r="E17" i="26"/>
  <c r="H36" i="26"/>
  <c r="J14" i="26"/>
  <c r="K14" i="26"/>
  <c r="H19" i="26"/>
  <c r="J36" i="26"/>
  <c r="C27" i="26"/>
  <c r="BN412" i="10" s="1"/>
  <c r="I37" i="26"/>
  <c r="L14" i="26"/>
  <c r="M13" i="26"/>
  <c r="F18" i="26"/>
  <c r="C34" i="26"/>
  <c r="AX412" i="13" s="1"/>
  <c r="H18" i="26"/>
  <c r="G14" i="26"/>
  <c r="K39" i="26"/>
  <c r="F34" i="26"/>
  <c r="N39" i="26"/>
  <c r="K10" i="26"/>
  <c r="I38" i="26"/>
  <c r="F19" i="26"/>
  <c r="G11" i="26"/>
  <c r="D34" i="26"/>
  <c r="J8" i="26"/>
  <c r="K9" i="26"/>
  <c r="L10" i="26"/>
  <c r="H37" i="26"/>
  <c r="G29" i="26"/>
  <c r="H29" i="26"/>
  <c r="J29" i="26"/>
  <c r="L39" i="26"/>
  <c r="E36" i="26"/>
  <c r="I31" i="26"/>
  <c r="H34" i="26"/>
  <c r="C8" i="26"/>
  <c r="Z412" i="11" s="1"/>
  <c r="J31" i="26"/>
  <c r="E4" i="26"/>
  <c r="D25" i="26"/>
  <c r="G30" i="26"/>
  <c r="C30" i="26"/>
  <c r="AX412" i="11" s="1"/>
  <c r="F30" i="26"/>
  <c r="E30" i="26"/>
  <c r="D30" i="26"/>
  <c r="N30" i="26"/>
  <c r="K30" i="26"/>
  <c r="I12" i="26"/>
  <c r="N13" i="26"/>
  <c r="H30" i="26"/>
  <c r="M33" i="26"/>
  <c r="N14" i="26"/>
  <c r="J12" i="26"/>
  <c r="I30" i="26"/>
  <c r="N34" i="26"/>
  <c r="L12" i="26"/>
  <c r="J30" i="26"/>
  <c r="N29" i="26"/>
  <c r="M29" i="26"/>
  <c r="L29" i="26"/>
  <c r="I29" i="26"/>
  <c r="M12" i="26"/>
  <c r="C16" i="26"/>
  <c r="AP412" i="12" s="1"/>
  <c r="L30" i="26"/>
  <c r="N33" i="26"/>
  <c r="M30" i="26"/>
  <c r="L15" i="26"/>
  <c r="L36" i="26"/>
  <c r="K15" i="26"/>
  <c r="M36" i="26"/>
  <c r="K36" i="26"/>
  <c r="M16" i="26"/>
  <c r="L16" i="26"/>
  <c r="M17" i="26"/>
  <c r="N17" i="26"/>
  <c r="D4" i="26"/>
  <c r="J13" i="26"/>
  <c r="F5" i="26"/>
  <c r="F6" i="26"/>
  <c r="G6" i="26"/>
  <c r="K13" i="26"/>
  <c r="E26" i="26"/>
  <c r="N26" i="26"/>
  <c r="M15" i="26"/>
  <c r="I8" i="26"/>
  <c r="H8" i="26"/>
  <c r="I9" i="26"/>
  <c r="J9" i="26"/>
  <c r="L31" i="26"/>
  <c r="M26" i="26"/>
  <c r="C5" i="26"/>
  <c r="AP412" i="10" s="1"/>
  <c r="F26" i="26"/>
  <c r="L26" i="26"/>
  <c r="J26" i="26"/>
  <c r="I26" i="26"/>
  <c r="K26" i="26"/>
  <c r="H26" i="26"/>
  <c r="G26" i="26"/>
  <c r="C26" i="26"/>
  <c r="AX412" i="10" s="1"/>
  <c r="N4" i="26"/>
  <c r="C9" i="26"/>
  <c r="AP412" i="11" s="1"/>
  <c r="L25" i="26"/>
  <c r="N31" i="26"/>
  <c r="N27" i="26"/>
  <c r="J27" i="26"/>
  <c r="I27" i="26"/>
  <c r="M27" i="26"/>
  <c r="L27" i="26"/>
  <c r="K27" i="26"/>
  <c r="C6" i="26"/>
  <c r="BF412" i="10" s="1"/>
  <c r="H27" i="26"/>
  <c r="E27" i="26"/>
  <c r="G37" i="26"/>
  <c r="D37" i="26"/>
  <c r="C37" i="26"/>
  <c r="AX412" i="12" s="1"/>
  <c r="F37" i="26"/>
  <c r="E37" i="26"/>
  <c r="N37" i="26"/>
  <c r="M37" i="26"/>
  <c r="K37" i="26"/>
  <c r="F38" i="26"/>
  <c r="E38" i="26"/>
  <c r="D38" i="26"/>
  <c r="C38" i="26"/>
  <c r="BN412" i="12" s="1"/>
  <c r="M38" i="26"/>
  <c r="J416" i="12"/>
  <c r="E18" i="26"/>
  <c r="D39" i="26"/>
  <c r="M25" i="26"/>
  <c r="F29" i="26"/>
  <c r="L38" i="26"/>
  <c r="I13" i="26"/>
  <c r="I34" i="26"/>
  <c r="N36" i="26"/>
  <c r="N25" i="26"/>
  <c r="C15" i="26"/>
  <c r="Z412" i="12" s="1"/>
  <c r="M31" i="26"/>
  <c r="C33" i="26"/>
  <c r="AH412" i="13" s="1"/>
  <c r="E34" i="26"/>
  <c r="I36" i="26"/>
  <c r="N11" i="26"/>
  <c r="K34" i="26"/>
  <c r="G8" i="26"/>
  <c r="C31" i="26"/>
  <c r="BN412" i="11" s="1"/>
  <c r="E39" i="26"/>
  <c r="D31" i="26"/>
  <c r="H33" i="26"/>
  <c r="C12" i="26"/>
  <c r="Z412" i="13" s="1"/>
  <c r="E31" i="26"/>
  <c r="I33" i="26"/>
  <c r="L34" i="26"/>
  <c r="C4" i="26"/>
  <c r="Z412" i="10" s="1"/>
  <c r="C11" i="26"/>
  <c r="J412" i="11" s="1"/>
  <c r="C18" i="26"/>
  <c r="BV412" i="12" s="1"/>
  <c r="I25" i="26"/>
  <c r="C29" i="26"/>
  <c r="AH412" i="11" s="1"/>
  <c r="G31" i="26"/>
  <c r="K33" i="26"/>
  <c r="M34" i="26"/>
  <c r="C36" i="26"/>
  <c r="AH412" i="12" s="1"/>
  <c r="G38" i="26"/>
  <c r="I39" i="26"/>
  <c r="F25" i="26"/>
  <c r="J34" i="26"/>
  <c r="F39" i="26"/>
  <c r="G39" i="26"/>
  <c r="J33" i="26"/>
  <c r="H39" i="26"/>
  <c r="J25" i="26"/>
  <c r="D29" i="26"/>
  <c r="H31" i="26"/>
  <c r="L33" i="26"/>
  <c r="D36" i="26"/>
  <c r="H38" i="26"/>
  <c r="J39" i="26"/>
  <c r="E25" i="26"/>
  <c r="G25" i="26"/>
  <c r="H25" i="26"/>
  <c r="F31" i="26"/>
  <c r="C10" i="26"/>
  <c r="BF412" i="11" s="1"/>
  <c r="C17" i="26"/>
  <c r="BF412" i="12" s="1"/>
  <c r="K25" i="26"/>
  <c r="O424" i="12" l="1"/>
  <c r="S411" i="12"/>
  <c r="Q424" i="12"/>
  <c r="I424" i="13"/>
  <c r="G424" i="13"/>
  <c r="S424" i="13"/>
  <c r="S424" i="11"/>
  <c r="I424" i="12"/>
  <c r="G411" i="11"/>
  <c r="G424" i="11"/>
  <c r="J424" i="11"/>
  <c r="K411" i="12"/>
  <c r="R424" i="13"/>
  <c r="K424" i="12"/>
  <c r="I424" i="11"/>
  <c r="I411" i="12"/>
  <c r="K424" i="11"/>
  <c r="G411" i="12"/>
  <c r="I411" i="13"/>
  <c r="K424" i="13"/>
  <c r="R424" i="11"/>
  <c r="G411" i="13"/>
  <c r="G424" i="12"/>
  <c r="I411" i="11"/>
  <c r="J424" i="13"/>
  <c r="J411" i="11"/>
  <c r="K416" i="12"/>
  <c r="R416" i="12"/>
  <c r="S416" i="12" s="1"/>
  <c r="C35" i="26"/>
  <c r="R412" i="13" s="1"/>
  <c r="J416" i="13"/>
  <c r="K411" i="13"/>
  <c r="R411" i="11"/>
  <c r="J411" i="13"/>
  <c r="AI410" i="13"/>
  <c r="S411" i="13" s="1"/>
  <c r="R411" i="13"/>
  <c r="K411" i="11"/>
  <c r="BO410" i="11"/>
  <c r="AY410" i="11"/>
  <c r="J11" i="24"/>
  <c r="J19" i="24"/>
  <c r="H19" i="24"/>
  <c r="K81" i="26"/>
  <c r="K11" i="26"/>
  <c r="L7" i="24"/>
  <c r="J14" i="24"/>
  <c r="J7" i="24"/>
  <c r="I14" i="24"/>
  <c r="I11" i="24"/>
  <c r="I7" i="24"/>
  <c r="I14" i="26"/>
  <c r="F11" i="26"/>
  <c r="C19" i="26"/>
  <c r="J412" i="12" s="1"/>
  <c r="F40" i="26"/>
  <c r="M19" i="26"/>
  <c r="G40" i="26"/>
  <c r="K40" i="26"/>
  <c r="H40" i="26"/>
  <c r="F35" i="26"/>
  <c r="I7" i="26"/>
  <c r="H11" i="24"/>
  <c r="L11" i="24"/>
  <c r="G19" i="24"/>
  <c r="F7" i="24"/>
  <c r="M81" i="24"/>
  <c r="G14" i="24"/>
  <c r="L14" i="24"/>
  <c r="J81" i="24"/>
  <c r="K7" i="24"/>
  <c r="E7" i="24"/>
  <c r="H7" i="24"/>
  <c r="K81" i="24"/>
  <c r="N11" i="24"/>
  <c r="N14" i="24"/>
  <c r="N19" i="24"/>
  <c r="M14" i="24"/>
  <c r="G7" i="24"/>
  <c r="M11" i="24"/>
  <c r="N81" i="24"/>
  <c r="L19" i="24"/>
  <c r="F19" i="24"/>
  <c r="G11" i="24"/>
  <c r="N7" i="24"/>
  <c r="K19" i="24"/>
  <c r="F14" i="24"/>
  <c r="F11" i="24"/>
  <c r="L81" i="24"/>
  <c r="M19" i="24"/>
  <c r="E11" i="24"/>
  <c r="E14" i="24"/>
  <c r="K14" i="24"/>
  <c r="I19" i="24"/>
  <c r="H14" i="24"/>
  <c r="M7" i="24"/>
  <c r="E19" i="24"/>
  <c r="K11" i="24"/>
  <c r="G19" i="26"/>
  <c r="J40" i="26"/>
  <c r="G81" i="26"/>
  <c r="D14" i="26"/>
  <c r="E35" i="26"/>
  <c r="G35" i="26"/>
  <c r="H14" i="26"/>
  <c r="I35" i="26"/>
  <c r="H81" i="26"/>
  <c r="J35" i="26"/>
  <c r="L28" i="26"/>
  <c r="K35" i="26"/>
  <c r="N28" i="26"/>
  <c r="I40" i="26"/>
  <c r="L35" i="26"/>
  <c r="D35" i="26"/>
  <c r="H35" i="26"/>
  <c r="C14" i="26"/>
  <c r="J412" i="13" s="1"/>
  <c r="J28" i="26"/>
  <c r="E11" i="26"/>
  <c r="D32" i="26"/>
  <c r="M32" i="26"/>
  <c r="L32" i="26"/>
  <c r="N32" i="26"/>
  <c r="M11" i="26"/>
  <c r="L11" i="26"/>
  <c r="I28" i="26"/>
  <c r="H28" i="26"/>
  <c r="F28" i="26"/>
  <c r="E28" i="26"/>
  <c r="B81" i="26"/>
  <c r="D28" i="26"/>
  <c r="C7" i="26"/>
  <c r="G7" i="26"/>
  <c r="F81" i="26"/>
  <c r="N35" i="26"/>
  <c r="J81" i="26"/>
  <c r="C28" i="26"/>
  <c r="L40" i="26"/>
  <c r="D11" i="26"/>
  <c r="H32" i="26"/>
  <c r="N19" i="26"/>
  <c r="L81" i="26"/>
  <c r="K32" i="26"/>
  <c r="M81" i="26"/>
  <c r="I32" i="26"/>
  <c r="M40" i="26"/>
  <c r="G28" i="26"/>
  <c r="E7" i="26"/>
  <c r="D81" i="26"/>
  <c r="D7" i="26"/>
  <c r="N81" i="26"/>
  <c r="N7" i="26"/>
  <c r="M28" i="26"/>
  <c r="E32" i="26"/>
  <c r="M35" i="26"/>
  <c r="D19" i="26"/>
  <c r="C81" i="26"/>
  <c r="C40" i="26"/>
  <c r="R412" i="12" s="1"/>
  <c r="K19" i="26"/>
  <c r="L19" i="26"/>
  <c r="N40" i="26"/>
  <c r="K28" i="26"/>
  <c r="E40" i="26"/>
  <c r="F7" i="26"/>
  <c r="E81" i="26"/>
  <c r="D40" i="26"/>
  <c r="J11" i="26"/>
  <c r="I81" i="26"/>
  <c r="I11" i="26"/>
  <c r="G32" i="26"/>
  <c r="J32" i="26"/>
  <c r="F32" i="26"/>
  <c r="M14" i="26"/>
  <c r="K20" i="26" l="1"/>
  <c r="L20" i="26"/>
  <c r="R416" i="13"/>
  <c r="S416" i="13" s="1"/>
  <c r="K416" i="13"/>
  <c r="S411" i="11"/>
  <c r="I20" i="26"/>
  <c r="G20" i="24"/>
  <c r="K20" i="24"/>
  <c r="F20" i="24"/>
  <c r="G20" i="26"/>
  <c r="H20" i="26"/>
  <c r="F20" i="26"/>
  <c r="N20" i="24"/>
  <c r="M20" i="24"/>
  <c r="J20" i="24"/>
  <c r="I20" i="24"/>
  <c r="H20" i="24"/>
  <c r="L20" i="24"/>
  <c r="E20" i="24"/>
  <c r="D20" i="26"/>
  <c r="N20" i="26"/>
  <c r="F41" i="26"/>
  <c r="D41" i="26"/>
  <c r="E41" i="26"/>
  <c r="N41" i="26"/>
  <c r="G41" i="26"/>
  <c r="L41" i="26"/>
  <c r="I41" i="26"/>
  <c r="C41" i="26"/>
  <c r="K41" i="26"/>
  <c r="H41" i="26"/>
  <c r="M41" i="26"/>
  <c r="J41" i="26"/>
  <c r="C20" i="26"/>
  <c r="J20" i="26"/>
  <c r="M20" i="26"/>
  <c r="E20" i="26"/>
  <c r="BC28" i="34" l="1"/>
  <c r="BB28" i="34"/>
  <c r="BA28" i="34"/>
  <c r="AZ28" i="34"/>
  <c r="AY28" i="34"/>
  <c r="AX28" i="34"/>
  <c r="AW28" i="34"/>
  <c r="AV28" i="34"/>
  <c r="AU28" i="34"/>
  <c r="AT28" i="34"/>
  <c r="AS28" i="34"/>
  <c r="AR28" i="34"/>
  <c r="AP28" i="34"/>
  <c r="AO28" i="34"/>
  <c r="AN28" i="34"/>
  <c r="AM28" i="34"/>
  <c r="AL28" i="34"/>
  <c r="AK28" i="34"/>
  <c r="AJ28" i="34"/>
  <c r="AI28" i="34"/>
  <c r="AH28" i="34"/>
  <c r="AG28" i="34"/>
  <c r="AF28" i="34"/>
  <c r="AE28" i="34"/>
  <c r="BC27" i="34"/>
  <c r="BB27" i="34"/>
  <c r="BA27" i="34"/>
  <c r="AZ27" i="34"/>
  <c r="AY27" i="34"/>
  <c r="AX27" i="34"/>
  <c r="AW27" i="34"/>
  <c r="AV27" i="34"/>
  <c r="AU27" i="34"/>
  <c r="AT27" i="34"/>
  <c r="AS27" i="34"/>
  <c r="AR27" i="34"/>
  <c r="AP27" i="34"/>
  <c r="AO27" i="34"/>
  <c r="AN27" i="34"/>
  <c r="AM27" i="34"/>
  <c r="AL27" i="34"/>
  <c r="AK27" i="34"/>
  <c r="AJ27" i="34"/>
  <c r="AI27" i="34"/>
  <c r="AH27" i="34"/>
  <c r="AG27" i="34"/>
  <c r="AF27" i="34"/>
  <c r="AE27" i="34"/>
  <c r="BC26" i="34"/>
  <c r="BB26" i="34"/>
  <c r="BA26" i="34"/>
  <c r="AZ26" i="34"/>
  <c r="AY26" i="34"/>
  <c r="AX26" i="34"/>
  <c r="AW26" i="34"/>
  <c r="AV26" i="34"/>
  <c r="AU26" i="34"/>
  <c r="AT26" i="34"/>
  <c r="AS26" i="34"/>
  <c r="AR26" i="34"/>
  <c r="AP26" i="34"/>
  <c r="AO26" i="34"/>
  <c r="AN26" i="34"/>
  <c r="AM26" i="34"/>
  <c r="AL26" i="34"/>
  <c r="AK26" i="34"/>
  <c r="AJ26" i="34"/>
  <c r="AI26" i="34"/>
  <c r="AH26" i="34"/>
  <c r="AG26" i="34"/>
  <c r="AF26" i="34"/>
  <c r="AE26" i="34"/>
  <c r="BC25" i="34"/>
  <c r="BB25" i="34"/>
  <c r="BA25" i="34"/>
  <c r="AZ25" i="34"/>
  <c r="AY25" i="34"/>
  <c r="AX25" i="34"/>
  <c r="AW25" i="34"/>
  <c r="AV25" i="34"/>
  <c r="AU25" i="34"/>
  <c r="AT25" i="34"/>
  <c r="AS25" i="34"/>
  <c r="AR25" i="34"/>
  <c r="AP25" i="34"/>
  <c r="AO25" i="34"/>
  <c r="AN25" i="34"/>
  <c r="AM25" i="34"/>
  <c r="AL25" i="34"/>
  <c r="AK25" i="34"/>
  <c r="AJ25" i="34"/>
  <c r="AI25" i="34"/>
  <c r="AH25" i="34"/>
  <c r="AG25" i="34"/>
  <c r="AF25" i="34"/>
  <c r="AE25" i="34"/>
  <c r="BC12" i="34"/>
  <c r="BB12" i="34"/>
  <c r="BA12" i="34"/>
  <c r="AZ12" i="34"/>
  <c r="AY12" i="34"/>
  <c r="AX12" i="34"/>
  <c r="AW12" i="34"/>
  <c r="AV12" i="34"/>
  <c r="AU12" i="34"/>
  <c r="AT12" i="34"/>
  <c r="AS12" i="34"/>
  <c r="AR12" i="34"/>
  <c r="BC11" i="34"/>
  <c r="BB11" i="34"/>
  <c r="BA11" i="34"/>
  <c r="AZ11" i="34"/>
  <c r="AY11" i="34"/>
  <c r="AX11" i="34"/>
  <c r="AW11" i="34"/>
  <c r="AV11" i="34"/>
  <c r="AU11" i="34"/>
  <c r="AT11" i="34"/>
  <c r="AS11" i="34"/>
  <c r="AR11" i="34"/>
  <c r="BC10" i="34"/>
  <c r="BB10" i="34"/>
  <c r="BA10" i="34"/>
  <c r="AZ10" i="34"/>
  <c r="AY10" i="34"/>
  <c r="AX10" i="34"/>
  <c r="AW10" i="34"/>
  <c r="AV10" i="34"/>
  <c r="AU10" i="34"/>
  <c r="AT10" i="34"/>
  <c r="AS10" i="34"/>
  <c r="AR10" i="34"/>
  <c r="BC9" i="34"/>
  <c r="BB9" i="34"/>
  <c r="BA9" i="34"/>
  <c r="AZ9" i="34"/>
  <c r="AY9" i="34"/>
  <c r="AX9" i="34"/>
  <c r="AW9" i="34"/>
  <c r="AV9" i="34"/>
  <c r="AU9" i="34"/>
  <c r="AT9" i="34"/>
  <c r="AS9" i="34"/>
  <c r="AR9" i="34"/>
  <c r="BC8" i="34"/>
  <c r="BB8" i="34"/>
  <c r="BA8" i="34"/>
  <c r="AZ8" i="34"/>
  <c r="AY8" i="34"/>
  <c r="AX8" i="34"/>
  <c r="AW8" i="34"/>
  <c r="AV8" i="34"/>
  <c r="AU8" i="34"/>
  <c r="AT8" i="34"/>
  <c r="AS8" i="34"/>
  <c r="AR8" i="34"/>
  <c r="BC7" i="34"/>
  <c r="BB7" i="34"/>
  <c r="BA7" i="34"/>
  <c r="AZ7" i="34"/>
  <c r="AY7" i="34"/>
  <c r="AX7" i="34"/>
  <c r="AW7" i="34"/>
  <c r="AV7" i="34"/>
  <c r="AU7" i="34"/>
  <c r="AT7" i="34"/>
  <c r="AS7" i="34"/>
  <c r="AR7" i="34"/>
  <c r="BC6" i="34"/>
  <c r="BB6" i="34"/>
  <c r="BA6" i="34"/>
  <c r="AZ6" i="34"/>
  <c r="AY6" i="34"/>
  <c r="AX6" i="34"/>
  <c r="AW6" i="34"/>
  <c r="AV6" i="34"/>
  <c r="AU6" i="34"/>
  <c r="AT6" i="34"/>
  <c r="AS6" i="34"/>
  <c r="AR6" i="34"/>
  <c r="BC5" i="34"/>
  <c r="BB5" i="34"/>
  <c r="BA5" i="34"/>
  <c r="AZ5" i="34"/>
  <c r="AY5" i="34"/>
  <c r="AX5" i="34"/>
  <c r="AW5" i="34"/>
  <c r="AV5" i="34"/>
  <c r="AU5" i="34"/>
  <c r="AT5" i="34"/>
  <c r="AS5" i="34"/>
  <c r="AP12" i="34"/>
  <c r="AO12" i="34"/>
  <c r="AN12" i="34"/>
  <c r="AM12" i="34"/>
  <c r="AL12" i="34"/>
  <c r="AK12" i="34"/>
  <c r="AJ12" i="34"/>
  <c r="AI12" i="34"/>
  <c r="AH12" i="34"/>
  <c r="AG12" i="34"/>
  <c r="AF12" i="34"/>
  <c r="AE12" i="34"/>
  <c r="AP11" i="34"/>
  <c r="AO11" i="34"/>
  <c r="AN11" i="34"/>
  <c r="AM11" i="34"/>
  <c r="AL11" i="34"/>
  <c r="AK11" i="34"/>
  <c r="AJ11" i="34"/>
  <c r="AI11" i="34"/>
  <c r="AH11" i="34"/>
  <c r="AG11" i="34"/>
  <c r="AF11" i="34"/>
  <c r="AE11" i="34"/>
  <c r="AP10" i="34"/>
  <c r="AO10" i="34"/>
  <c r="AN10" i="34"/>
  <c r="AM10" i="34"/>
  <c r="AL10" i="34"/>
  <c r="AK10" i="34"/>
  <c r="AJ10" i="34"/>
  <c r="AI10" i="34"/>
  <c r="AH10" i="34"/>
  <c r="AG10" i="34"/>
  <c r="AF10" i="34"/>
  <c r="AE10" i="34"/>
  <c r="AP9" i="34"/>
  <c r="AO9" i="34"/>
  <c r="AN9" i="34"/>
  <c r="AM9" i="34"/>
  <c r="AL9" i="34"/>
  <c r="AK9" i="34"/>
  <c r="AJ9" i="34"/>
  <c r="AI9" i="34"/>
  <c r="AH9" i="34"/>
  <c r="AG9" i="34"/>
  <c r="AF9" i="34"/>
  <c r="AE9" i="34"/>
  <c r="AP8" i="34"/>
  <c r="AO8" i="34"/>
  <c r="AN8" i="34"/>
  <c r="AM8" i="34"/>
  <c r="AL8" i="34"/>
  <c r="AK8" i="34"/>
  <c r="AJ8" i="34"/>
  <c r="AI8" i="34"/>
  <c r="AH8" i="34"/>
  <c r="AG8" i="34"/>
  <c r="AF8" i="34"/>
  <c r="AE8" i="34"/>
  <c r="AP7" i="34"/>
  <c r="AO7" i="34"/>
  <c r="AN7" i="34"/>
  <c r="AM7" i="34"/>
  <c r="AL7" i="34"/>
  <c r="AK7" i="34"/>
  <c r="AJ7" i="34"/>
  <c r="AI7" i="34"/>
  <c r="AH7" i="34"/>
  <c r="AG7" i="34"/>
  <c r="AF7" i="34"/>
  <c r="AE7" i="34"/>
  <c r="AP6" i="34"/>
  <c r="AO6" i="34"/>
  <c r="AN6" i="34"/>
  <c r="AM6" i="34"/>
  <c r="AL6" i="34"/>
  <c r="AK6" i="34"/>
  <c r="AJ6" i="34"/>
  <c r="AI6" i="34"/>
  <c r="AH6" i="34"/>
  <c r="AG6" i="34"/>
  <c r="AF6" i="34"/>
  <c r="AE6" i="34"/>
  <c r="AP5" i="34"/>
  <c r="AO5" i="34"/>
  <c r="AN5" i="34"/>
  <c r="AM5" i="34"/>
  <c r="AL5" i="34"/>
  <c r="AK5" i="34"/>
  <c r="AJ5" i="34"/>
  <c r="AI5" i="34"/>
  <c r="AH5" i="34"/>
  <c r="AG5" i="34"/>
  <c r="AF5" i="34"/>
  <c r="AE5" i="34"/>
  <c r="AR5" i="34"/>
  <c r="A27" i="34" l="1"/>
  <c r="A26" i="34"/>
  <c r="A25" i="34"/>
  <c r="BC24" i="34"/>
  <c r="BB24" i="34"/>
  <c r="BA24" i="34"/>
  <c r="AZ24" i="34"/>
  <c r="AY24" i="34"/>
  <c r="AX24" i="34"/>
  <c r="AW24" i="34"/>
  <c r="AV24" i="34"/>
  <c r="AU24" i="34"/>
  <c r="AT24" i="34"/>
  <c r="AS24" i="34"/>
  <c r="AR24" i="34"/>
  <c r="AP24" i="34"/>
  <c r="AO24" i="34"/>
  <c r="AN24" i="34"/>
  <c r="AM24" i="34"/>
  <c r="AL24" i="34"/>
  <c r="AK24" i="34"/>
  <c r="AJ24" i="34"/>
  <c r="AI24" i="34"/>
  <c r="AH24" i="34"/>
  <c r="AG24" i="34"/>
  <c r="AF24" i="34"/>
  <c r="AE24" i="34"/>
  <c r="A12" i="34"/>
  <c r="A11" i="34"/>
  <c r="A10" i="34"/>
  <c r="A9" i="34"/>
  <c r="A8" i="34"/>
  <c r="A7" i="34"/>
  <c r="A6" i="34"/>
  <c r="A5" i="34"/>
  <c r="BC4" i="34"/>
  <c r="BB4" i="34"/>
  <c r="BA4" i="34"/>
  <c r="AZ4" i="34"/>
  <c r="AY4" i="34"/>
  <c r="AX4" i="34"/>
  <c r="AW4" i="34"/>
  <c r="AV4" i="34"/>
  <c r="AU4" i="34"/>
  <c r="AT4" i="34"/>
  <c r="AS4" i="34"/>
  <c r="AR4" i="34"/>
  <c r="AP4" i="34"/>
  <c r="AO4" i="34"/>
  <c r="AN4" i="34"/>
  <c r="AM4" i="34"/>
  <c r="AL4" i="34"/>
  <c r="AK4" i="34"/>
  <c r="AJ4" i="34"/>
  <c r="AI4" i="34"/>
  <c r="AH4" i="34"/>
  <c r="AG4" i="34"/>
  <c r="AF4" i="34"/>
  <c r="AE4" i="34"/>
  <c r="AL413" i="12" l="1"/>
  <c r="AM413" i="12" s="1"/>
  <c r="AL412" i="10"/>
  <c r="V412" i="11"/>
  <c r="AL412" i="11"/>
  <c r="V413" i="11"/>
  <c r="W413" i="11" s="1"/>
  <c r="BB413" i="11"/>
  <c r="BC413" i="11" s="1"/>
  <c r="BR413" i="12"/>
  <c r="BS413" i="12" s="1"/>
  <c r="AL412" i="13"/>
  <c r="V413" i="10"/>
  <c r="W413" i="10" s="1"/>
  <c r="BB412" i="12"/>
  <c r="F412" i="13"/>
  <c r="BB412" i="10"/>
  <c r="F413" i="13"/>
  <c r="G413" i="13" s="1"/>
  <c r="BB413" i="12"/>
  <c r="BC413" i="12" s="1"/>
  <c r="AD412" i="13"/>
  <c r="V412" i="12"/>
  <c r="AL413" i="13"/>
  <c r="AM413" i="13" s="1"/>
  <c r="V412" i="10"/>
  <c r="F413" i="12"/>
  <c r="G413" i="12" s="1"/>
  <c r="N413" i="13"/>
  <c r="O413" i="13" s="1"/>
  <c r="F412" i="11"/>
  <c r="N412" i="13"/>
  <c r="F412" i="12"/>
  <c r="V413" i="12"/>
  <c r="W413" i="12" s="1"/>
  <c r="AL412" i="12"/>
  <c r="N412" i="11"/>
  <c r="BB412" i="11"/>
  <c r="F413" i="11"/>
  <c r="G413" i="11" s="1"/>
  <c r="N413" i="11"/>
  <c r="O413" i="11" s="1"/>
  <c r="BR412" i="12"/>
  <c r="BB413" i="10"/>
  <c r="BC413" i="10" s="1"/>
  <c r="V412" i="13"/>
  <c r="V413" i="13"/>
  <c r="W413" i="13" s="1"/>
  <c r="AL413" i="11"/>
  <c r="AM413" i="11" s="1"/>
  <c r="AL413" i="10"/>
  <c r="AM413" i="10" s="1"/>
  <c r="AT412" i="13"/>
  <c r="AD413" i="12"/>
  <c r="AE413" i="12" s="1"/>
  <c r="BJ412" i="12"/>
  <c r="N413" i="12"/>
  <c r="O413" i="12" s="1"/>
  <c r="AD413" i="13"/>
  <c r="AE413" i="13" s="1"/>
  <c r="N412" i="12"/>
  <c r="BZ412" i="12"/>
  <c r="BZ413" i="12"/>
  <c r="CA413" i="12" s="1"/>
  <c r="AT413" i="12"/>
  <c r="AU413" i="12" s="1"/>
  <c r="BJ413" i="12"/>
  <c r="BK413" i="12" s="1"/>
  <c r="AT412" i="12"/>
  <c r="AT413" i="13"/>
  <c r="AU413" i="13" s="1"/>
  <c r="BJ412" i="11"/>
  <c r="BJ413" i="11"/>
  <c r="BK413" i="11" s="1"/>
  <c r="AD412" i="12"/>
  <c r="BJ413" i="10"/>
  <c r="BK413" i="10" s="1"/>
  <c r="AT413" i="10"/>
  <c r="AU413" i="10" s="1"/>
  <c r="AD412" i="10"/>
  <c r="AT412" i="11"/>
  <c r="AD412" i="11"/>
  <c r="AT412" i="10"/>
  <c r="AD413" i="11"/>
  <c r="AE413" i="11" s="1"/>
  <c r="AT413" i="11"/>
  <c r="AU413" i="11" s="1"/>
  <c r="AD413" i="10"/>
  <c r="AE413" i="10" s="1"/>
  <c r="BJ412" i="10"/>
  <c r="K8" i="22"/>
  <c r="A8" i="22"/>
  <c r="C8" i="20"/>
  <c r="C8" i="21"/>
  <c r="C8" i="19"/>
  <c r="C8" i="18"/>
  <c r="F5" i="10"/>
  <c r="E5" i="10"/>
  <c r="F4" i="10"/>
  <c r="N4" i="10" s="1"/>
  <c r="E4" i="10"/>
  <c r="M4" i="10" s="1"/>
  <c r="F5" i="8"/>
  <c r="E5" i="8"/>
  <c r="F4" i="8"/>
  <c r="N4" i="8" s="1"/>
  <c r="E4" i="8"/>
  <c r="M4" i="8" s="1"/>
  <c r="E5" i="21"/>
  <c r="D5" i="21"/>
  <c r="L5" i="21" s="1"/>
  <c r="E4" i="21"/>
  <c r="M4" i="21" s="1"/>
  <c r="D4" i="21"/>
  <c r="I4" i="21" s="1"/>
  <c r="Q4" i="21" s="1"/>
  <c r="E5" i="20"/>
  <c r="D5" i="20"/>
  <c r="L5" i="20" s="1"/>
  <c r="E4" i="20"/>
  <c r="M4" i="20" s="1"/>
  <c r="D4" i="20"/>
  <c r="L4" i="20" s="1"/>
  <c r="E5" i="19"/>
  <c r="I5" i="19" s="1"/>
  <c r="Q5" i="19" s="1"/>
  <c r="D5" i="19"/>
  <c r="L5" i="19" s="1"/>
  <c r="E4" i="19"/>
  <c r="M4" i="19" s="1"/>
  <c r="D4" i="19"/>
  <c r="L4" i="19" s="1"/>
  <c r="E5" i="18"/>
  <c r="D5" i="18"/>
  <c r="L5" i="18" s="1"/>
  <c r="E4" i="18"/>
  <c r="M4" i="18" s="1"/>
  <c r="D4" i="18"/>
  <c r="L4" i="18" s="1"/>
  <c r="E5" i="16"/>
  <c r="I5" i="16" s="1"/>
  <c r="E4" i="16"/>
  <c r="M4" i="16" s="1"/>
  <c r="D4" i="16"/>
  <c r="I4" i="16" s="1"/>
  <c r="Q4" i="16" s="1"/>
  <c r="D5" i="16"/>
  <c r="U7" i="10" l="1"/>
  <c r="M7" i="10"/>
  <c r="E7" i="10"/>
  <c r="BI7" i="10"/>
  <c r="BA7" i="10"/>
  <c r="AS7" i="10"/>
  <c r="AK7" i="10"/>
  <c r="AC7" i="10"/>
  <c r="M5" i="8"/>
  <c r="M7" i="8"/>
  <c r="E7" i="8"/>
  <c r="M5" i="10"/>
  <c r="U416" i="10"/>
  <c r="AC416" i="10" s="1"/>
  <c r="AE416" i="10" s="1"/>
  <c r="BA416" i="10"/>
  <c r="BI416" i="10" s="1"/>
  <c r="BK416" i="10" s="1"/>
  <c r="AK416" i="10"/>
  <c r="AS416" i="10" s="1"/>
  <c r="AU416" i="10" s="1"/>
  <c r="N5" i="8"/>
  <c r="J5" i="8"/>
  <c r="R5" i="8" s="1"/>
  <c r="N5" i="10"/>
  <c r="J5" i="10"/>
  <c r="M5" i="21"/>
  <c r="I5" i="21"/>
  <c r="Q5" i="21" s="1"/>
  <c r="M5" i="18"/>
  <c r="I5" i="18"/>
  <c r="Q5" i="18" s="1"/>
  <c r="M5" i="20"/>
  <c r="I5" i="20"/>
  <c r="Q5" i="20" s="1"/>
  <c r="M5" i="19"/>
  <c r="L4" i="16"/>
  <c r="L4" i="21"/>
  <c r="J4" i="8"/>
  <c r="R4" i="8" s="1"/>
  <c r="J4" i="10"/>
  <c r="R4" i="10" s="1"/>
  <c r="I4" i="20"/>
  <c r="Q4" i="20" s="1"/>
  <c r="I4" i="19"/>
  <c r="Q4" i="19" s="1"/>
  <c r="I4" i="18"/>
  <c r="Q4" i="18" s="1"/>
  <c r="R5" i="10" l="1"/>
  <c r="Z416" i="10"/>
  <c r="AP416" i="10"/>
  <c r="BF416" i="10"/>
  <c r="D61" i="24"/>
  <c r="D20" i="24" s="1"/>
  <c r="C52" i="24"/>
  <c r="D60" i="24"/>
  <c r="D19" i="24" s="1"/>
  <c r="C51" i="24"/>
  <c r="C50" i="24"/>
  <c r="C46" i="24"/>
  <c r="D53" i="24"/>
  <c r="D12" i="24" s="1"/>
  <c r="D51" i="24"/>
  <c r="D10" i="24" s="1"/>
  <c r="C58" i="24"/>
  <c r="D59" i="24"/>
  <c r="D18" i="24" s="1"/>
  <c r="D47" i="24"/>
  <c r="D6" i="24" s="1"/>
  <c r="D58" i="24"/>
  <c r="D17" i="24" s="1"/>
  <c r="C49" i="24"/>
  <c r="C47" i="24"/>
  <c r="D55" i="24"/>
  <c r="D14" i="24" s="1"/>
  <c r="D52" i="24"/>
  <c r="D11" i="24" s="1"/>
  <c r="C55" i="24"/>
  <c r="D57" i="24"/>
  <c r="D16" i="24" s="1"/>
  <c r="C48" i="24"/>
  <c r="D49" i="24"/>
  <c r="D8" i="24" s="1"/>
  <c r="D46" i="24"/>
  <c r="D5" i="24" s="1"/>
  <c r="D56" i="24"/>
  <c r="D15" i="24" s="1"/>
  <c r="D54" i="24"/>
  <c r="D13" i="24" s="1"/>
  <c r="C56" i="24"/>
  <c r="C57" i="24"/>
  <c r="D50" i="24"/>
  <c r="D9" i="24" s="1"/>
  <c r="C60" i="24"/>
  <c r="C59" i="24"/>
  <c r="D48" i="24"/>
  <c r="D7" i="24" s="1"/>
  <c r="C61" i="24"/>
  <c r="C54" i="24"/>
  <c r="C53" i="24"/>
  <c r="D45" i="24"/>
  <c r="C45" i="24"/>
  <c r="BN416" i="10" l="1"/>
  <c r="BO416" i="10" s="1"/>
  <c r="BG416" i="10"/>
  <c r="AQ416" i="10"/>
  <c r="AX416" i="10"/>
  <c r="AY416" i="10" s="1"/>
  <c r="AH416" i="10"/>
  <c r="AI416" i="10" s="1"/>
  <c r="AA416" i="10"/>
  <c r="E25" i="24"/>
  <c r="C40" i="24"/>
  <c r="M412" i="12" s="1"/>
  <c r="C19" i="24"/>
  <c r="E412" i="12" s="1"/>
  <c r="G40" i="24"/>
  <c r="M40" i="24"/>
  <c r="K40" i="24"/>
  <c r="N40" i="24"/>
  <c r="H40" i="24"/>
  <c r="I40" i="24"/>
  <c r="D40" i="24"/>
  <c r="L40" i="24"/>
  <c r="J40" i="24"/>
  <c r="F40" i="24"/>
  <c r="E40" i="24"/>
  <c r="M30" i="24"/>
  <c r="J30" i="24"/>
  <c r="C30" i="24"/>
  <c r="AS412" i="11" s="1"/>
  <c r="C9" i="24"/>
  <c r="AK412" i="11" s="1"/>
  <c r="D30" i="24"/>
  <c r="H30" i="24"/>
  <c r="F30" i="24"/>
  <c r="N30" i="24"/>
  <c r="E30" i="24"/>
  <c r="L30" i="24"/>
  <c r="K30" i="24"/>
  <c r="I30" i="24"/>
  <c r="G30" i="24"/>
  <c r="C33" i="24"/>
  <c r="AC412" i="13" s="1"/>
  <c r="C12" i="24"/>
  <c r="U412" i="13" s="1"/>
  <c r="I33" i="24"/>
  <c r="G33" i="24"/>
  <c r="N33" i="24"/>
  <c r="D33" i="24"/>
  <c r="L33" i="24"/>
  <c r="K33" i="24"/>
  <c r="E33" i="24"/>
  <c r="M33" i="24"/>
  <c r="J33" i="24"/>
  <c r="F33" i="24"/>
  <c r="H33" i="24"/>
  <c r="J31" i="24"/>
  <c r="M31" i="24"/>
  <c r="C10" i="24"/>
  <c r="BA412" i="11" s="1"/>
  <c r="H31" i="24"/>
  <c r="L31" i="24"/>
  <c r="E31" i="24"/>
  <c r="N31" i="24"/>
  <c r="F31" i="24"/>
  <c r="G31" i="24"/>
  <c r="C31" i="24"/>
  <c r="BI412" i="11" s="1"/>
  <c r="K31" i="24"/>
  <c r="D31" i="24"/>
  <c r="I31" i="24"/>
  <c r="C14" i="24"/>
  <c r="E412" i="13" s="1"/>
  <c r="D35" i="24"/>
  <c r="C35" i="24"/>
  <c r="M412" i="13" s="1"/>
  <c r="I35" i="24"/>
  <c r="H35" i="24"/>
  <c r="M35" i="24"/>
  <c r="K35" i="24"/>
  <c r="N35" i="24"/>
  <c r="E35" i="24"/>
  <c r="F35" i="24"/>
  <c r="J35" i="24"/>
  <c r="L35" i="24"/>
  <c r="G35" i="24"/>
  <c r="C37" i="24"/>
  <c r="AS412" i="12" s="1"/>
  <c r="C16" i="24"/>
  <c r="AK412" i="12" s="1"/>
  <c r="N37" i="24"/>
  <c r="F37" i="24"/>
  <c r="G37" i="24"/>
  <c r="E37" i="24"/>
  <c r="L37" i="24"/>
  <c r="M37" i="24"/>
  <c r="J37" i="24"/>
  <c r="D37" i="24"/>
  <c r="K37" i="24"/>
  <c r="I37" i="24"/>
  <c r="H37" i="24"/>
  <c r="L29" i="24"/>
  <c r="I29" i="24"/>
  <c r="F29" i="24"/>
  <c r="C29" i="24"/>
  <c r="AC412" i="11" s="1"/>
  <c r="J29" i="24"/>
  <c r="H29" i="24"/>
  <c r="D29" i="24"/>
  <c r="E29" i="24"/>
  <c r="N29" i="24"/>
  <c r="G29" i="24"/>
  <c r="K29" i="24"/>
  <c r="M29" i="24"/>
  <c r="C8" i="24"/>
  <c r="U412" i="11" s="1"/>
  <c r="C13" i="24"/>
  <c r="AK412" i="13" s="1"/>
  <c r="H34" i="24"/>
  <c r="M34" i="24"/>
  <c r="D34" i="24"/>
  <c r="K34" i="24"/>
  <c r="C34" i="24"/>
  <c r="AS412" i="13" s="1"/>
  <c r="N34" i="24"/>
  <c r="G34" i="24"/>
  <c r="L34" i="24"/>
  <c r="F34" i="24"/>
  <c r="E34" i="24"/>
  <c r="J34" i="24"/>
  <c r="I34" i="24"/>
  <c r="C18" i="24"/>
  <c r="BQ412" i="12" s="1"/>
  <c r="C39" i="24"/>
  <c r="BY412" i="12" s="1"/>
  <c r="M39" i="24"/>
  <c r="J39" i="24"/>
  <c r="D39" i="24"/>
  <c r="E39" i="24"/>
  <c r="G39" i="24"/>
  <c r="N39" i="24"/>
  <c r="I39" i="24"/>
  <c r="L39" i="24"/>
  <c r="H39" i="24"/>
  <c r="F39" i="24"/>
  <c r="K39" i="24"/>
  <c r="C26" i="24"/>
  <c r="C5" i="24"/>
  <c r="AK412" i="10" s="1"/>
  <c r="D26" i="24"/>
  <c r="E26" i="24"/>
  <c r="F26" i="24"/>
  <c r="J26" i="24"/>
  <c r="L26" i="24"/>
  <c r="I26" i="24"/>
  <c r="G26" i="24"/>
  <c r="K26" i="24"/>
  <c r="H26" i="24"/>
  <c r="M26" i="24"/>
  <c r="N26" i="24"/>
  <c r="C15" i="24"/>
  <c r="U412" i="12" s="1"/>
  <c r="C36" i="24"/>
  <c r="AC412" i="12" s="1"/>
  <c r="M36" i="24"/>
  <c r="I36" i="24"/>
  <c r="F36" i="24"/>
  <c r="H36" i="24"/>
  <c r="G36" i="24"/>
  <c r="J36" i="24"/>
  <c r="D36" i="24"/>
  <c r="L36" i="24"/>
  <c r="N36" i="24"/>
  <c r="K36" i="24"/>
  <c r="E36" i="24"/>
  <c r="C32" i="24"/>
  <c r="M412" i="11" s="1"/>
  <c r="C11" i="24"/>
  <c r="E412" i="11" s="1"/>
  <c r="H32" i="24"/>
  <c r="I32" i="24"/>
  <c r="N32" i="24"/>
  <c r="K32" i="24"/>
  <c r="D32" i="24"/>
  <c r="F32" i="24"/>
  <c r="G32" i="24"/>
  <c r="M32" i="24"/>
  <c r="J32" i="24"/>
  <c r="E32" i="24"/>
  <c r="L32" i="24"/>
  <c r="C28" i="24"/>
  <c r="E28" i="24"/>
  <c r="C7" i="24"/>
  <c r="I28" i="24"/>
  <c r="D28" i="24"/>
  <c r="K28" i="24"/>
  <c r="N28" i="24"/>
  <c r="H28" i="24"/>
  <c r="J28" i="24"/>
  <c r="G28" i="24"/>
  <c r="L28" i="24"/>
  <c r="F28" i="24"/>
  <c r="M28" i="24"/>
  <c r="C27" i="24"/>
  <c r="C6" i="24"/>
  <c r="BA412" i="10" s="1"/>
  <c r="H27" i="24"/>
  <c r="G27" i="24"/>
  <c r="I27" i="24"/>
  <c r="E27" i="24"/>
  <c r="F27" i="24"/>
  <c r="D27" i="24"/>
  <c r="N27" i="24"/>
  <c r="J27" i="24"/>
  <c r="L27" i="24"/>
  <c r="K27" i="24"/>
  <c r="M27" i="24"/>
  <c r="C38" i="24"/>
  <c r="BI412" i="12" s="1"/>
  <c r="C17" i="24"/>
  <c r="BA412" i="12" s="1"/>
  <c r="I38" i="24"/>
  <c r="N38" i="24"/>
  <c r="J38" i="24"/>
  <c r="G38" i="24"/>
  <c r="K38" i="24"/>
  <c r="M38" i="24"/>
  <c r="E38" i="24"/>
  <c r="L38" i="24"/>
  <c r="F38" i="24"/>
  <c r="H38" i="24"/>
  <c r="D38" i="24"/>
  <c r="K41" i="24"/>
  <c r="J41" i="24"/>
  <c r="G41" i="24"/>
  <c r="F41" i="24"/>
  <c r="C20" i="24"/>
  <c r="E41" i="24"/>
  <c r="D41" i="24"/>
  <c r="C41" i="24"/>
  <c r="N41" i="24"/>
  <c r="M41" i="24"/>
  <c r="L41" i="24"/>
  <c r="I41" i="24"/>
  <c r="H41" i="24"/>
  <c r="J4" i="24"/>
  <c r="N4" i="24"/>
  <c r="K4" i="24"/>
  <c r="G4" i="24"/>
  <c r="M4" i="24"/>
  <c r="L4" i="24"/>
  <c r="I4" i="24"/>
  <c r="H4" i="24"/>
  <c r="F4" i="24"/>
  <c r="E4" i="24"/>
  <c r="J25" i="24"/>
  <c r="N25" i="24"/>
  <c r="D4" i="24"/>
  <c r="C25" i="24"/>
  <c r="K25" i="24"/>
  <c r="L25" i="24"/>
  <c r="M25" i="24"/>
  <c r="F25" i="24"/>
  <c r="D25" i="24"/>
  <c r="I25" i="24"/>
  <c r="G25" i="24"/>
  <c r="H25" i="24"/>
  <c r="C4" i="24"/>
  <c r="BI412" i="10" l="1"/>
  <c r="BK412" i="10" s="1"/>
  <c r="AC412" i="10"/>
  <c r="AE412" i="10" s="1"/>
  <c r="AS412" i="10"/>
  <c r="AU412" i="10" s="1"/>
  <c r="W412" i="13"/>
  <c r="AA412" i="13"/>
  <c r="W412" i="11"/>
  <c r="AA412" i="11"/>
  <c r="G412" i="12"/>
  <c r="K412" i="12"/>
  <c r="AY412" i="12"/>
  <c r="AU412" i="12"/>
  <c r="U412" i="10"/>
  <c r="W412" i="10" s="1"/>
  <c r="BO412" i="11"/>
  <c r="BK412" i="11"/>
  <c r="G412" i="11"/>
  <c r="K412" i="11"/>
  <c r="S412" i="13"/>
  <c r="O412" i="13"/>
  <c r="AM412" i="10"/>
  <c r="AQ412" i="10"/>
  <c r="G412" i="13"/>
  <c r="K412" i="13"/>
  <c r="BC412" i="12"/>
  <c r="BG412" i="12"/>
  <c r="AI412" i="13"/>
  <c r="AE412" i="13"/>
  <c r="O412" i="11"/>
  <c r="S412" i="11"/>
  <c r="AY412" i="13"/>
  <c r="AU412" i="13"/>
  <c r="BK412" i="12"/>
  <c r="BO412" i="12"/>
  <c r="AI412" i="12"/>
  <c r="AE412" i="12"/>
  <c r="BC412" i="11"/>
  <c r="BG412" i="11"/>
  <c r="AM412" i="12"/>
  <c r="AQ412" i="12"/>
  <c r="AM412" i="13"/>
  <c r="AQ412" i="13"/>
  <c r="BS412" i="12"/>
  <c r="BW412" i="12"/>
  <c r="O412" i="12"/>
  <c r="S412" i="12"/>
  <c r="W412" i="12"/>
  <c r="AA412" i="12"/>
  <c r="CE412" i="12"/>
  <c r="CA412" i="12"/>
  <c r="BC412" i="10"/>
  <c r="BG412" i="10"/>
  <c r="AM412" i="11"/>
  <c r="AQ412" i="11"/>
  <c r="AI412" i="11"/>
  <c r="AE412" i="11"/>
  <c r="AU412" i="11"/>
  <c r="AY412" i="11"/>
  <c r="D7" i="21"/>
  <c r="L10" i="21"/>
  <c r="D6" i="21"/>
  <c r="D7" i="20"/>
  <c r="E7" i="20" s="1"/>
  <c r="D6" i="20"/>
  <c r="L10" i="20"/>
  <c r="D7" i="19"/>
  <c r="E7" i="19" s="1"/>
  <c r="D6" i="19"/>
  <c r="L10" i="19"/>
  <c r="D7" i="18"/>
  <c r="E7" i="18" s="1"/>
  <c r="F7" i="18" s="1"/>
  <c r="G7" i="18" s="1"/>
  <c r="D6" i="18"/>
  <c r="D6" i="16"/>
  <c r="Q5" i="16"/>
  <c r="M5" i="16"/>
  <c r="D10" i="16"/>
  <c r="B10" i="22" s="1"/>
  <c r="D7" i="16"/>
  <c r="E7" i="16" s="1"/>
  <c r="L2" i="10" a="1"/>
  <c r="L2" i="10" s="1"/>
  <c r="E2" i="10" a="1"/>
  <c r="E2" i="10" s="1"/>
  <c r="BO412" i="10" l="1"/>
  <c r="AY412" i="10"/>
  <c r="AI412" i="10"/>
  <c r="F7" i="16"/>
  <c r="G7" i="16" s="1"/>
  <c r="AA412" i="10"/>
  <c r="H7" i="18"/>
  <c r="I7" i="18" s="1"/>
  <c r="J7" i="18" s="1"/>
  <c r="K7" i="18" s="1"/>
  <c r="L7" i="18" s="1"/>
  <c r="M7" i="18" s="1"/>
  <c r="N7" i="18" s="1"/>
  <c r="O7" i="18" s="1"/>
  <c r="P7" i="18" s="1"/>
  <c r="Q7" i="18" s="1"/>
  <c r="R7" i="18" s="1"/>
  <c r="F2" i="10"/>
  <c r="M2" i="10"/>
  <c r="F7" i="20"/>
  <c r="G7" i="20" s="1"/>
  <c r="F7" i="19"/>
  <c r="G7" i="19" s="1"/>
  <c r="L6" i="21"/>
  <c r="L6" i="18"/>
  <c r="L6" i="16"/>
  <c r="D52" i="19"/>
  <c r="D51" i="19"/>
  <c r="I51" i="20"/>
  <c r="Q51" i="19"/>
  <c r="Q52" i="19"/>
  <c r="D51" i="21"/>
  <c r="Q52" i="20"/>
  <c r="D53" i="20"/>
  <c r="D51" i="20"/>
  <c r="I50" i="21"/>
  <c r="I52" i="21"/>
  <c r="I51" i="21"/>
  <c r="Q52" i="21"/>
  <c r="I50" i="19"/>
  <c r="I51" i="19"/>
  <c r="Q51" i="21"/>
  <c r="F413" i="10"/>
  <c r="E416" i="10"/>
  <c r="E413" i="10"/>
  <c r="E415" i="10"/>
  <c r="D52" i="18" s="1"/>
  <c r="F412" i="10"/>
  <c r="E412" i="10"/>
  <c r="D51" i="18" s="1"/>
  <c r="E414" i="10"/>
  <c r="I6" i="21"/>
  <c r="I6" i="16"/>
  <c r="E7" i="21"/>
  <c r="F7" i="21" s="1"/>
  <c r="G7" i="21" s="1"/>
  <c r="D10" i="21"/>
  <c r="L6" i="20"/>
  <c r="I6" i="20"/>
  <c r="D10" i="18"/>
  <c r="D10" i="20"/>
  <c r="L6" i="19"/>
  <c r="I6" i="19"/>
  <c r="D10" i="19"/>
  <c r="L10" i="18"/>
  <c r="I6" i="18"/>
  <c r="L10" i="16"/>
  <c r="L10" i="22" s="1"/>
  <c r="L5" i="16"/>
  <c r="G166" i="10" l="1"/>
  <c r="G102" i="10"/>
  <c r="G254" i="10"/>
  <c r="G255" i="10"/>
  <c r="G256" i="10"/>
  <c r="G257" i="10"/>
  <c r="G222" i="10"/>
  <c r="G122" i="10"/>
  <c r="G165" i="10"/>
  <c r="G167" i="10"/>
  <c r="G168" i="10"/>
  <c r="G109" i="10"/>
  <c r="G110" i="10"/>
  <c r="G111" i="10"/>
  <c r="G88" i="10"/>
  <c r="G89" i="10"/>
  <c r="G90" i="10"/>
  <c r="G69" i="10"/>
  <c r="G48" i="10"/>
  <c r="N2" i="10"/>
  <c r="G2" i="10"/>
  <c r="H2" i="10" s="1"/>
  <c r="N413" i="10"/>
  <c r="M412" i="10"/>
  <c r="N412" i="10"/>
  <c r="M415" i="10"/>
  <c r="O415" i="10" s="1"/>
  <c r="R412" i="10"/>
  <c r="Q51" i="18" s="1"/>
  <c r="H43" i="21"/>
  <c r="G58" i="21"/>
  <c r="H43" i="16"/>
  <c r="H43" i="18"/>
  <c r="H7" i="21"/>
  <c r="I7" i="21" s="1"/>
  <c r="J7" i="21" s="1"/>
  <c r="H7" i="16"/>
  <c r="I7" i="16" s="1"/>
  <c r="L51" i="20"/>
  <c r="N51" i="22" s="1"/>
  <c r="H43" i="20"/>
  <c r="G58" i="20"/>
  <c r="H7" i="20"/>
  <c r="I7" i="20" s="1"/>
  <c r="H43" i="19"/>
  <c r="G58" i="19"/>
  <c r="H7" i="19"/>
  <c r="I7" i="19" s="1"/>
  <c r="J43" i="18"/>
  <c r="Q50" i="21"/>
  <c r="Q50" i="19"/>
  <c r="Q50" i="20"/>
  <c r="M414" i="10"/>
  <c r="M413" i="10"/>
  <c r="Q6" i="21"/>
  <c r="D50" i="21"/>
  <c r="J50" i="21" s="1"/>
  <c r="D52" i="21"/>
  <c r="J52" i="21" s="1"/>
  <c r="D50" i="20"/>
  <c r="D50" i="22" s="1"/>
  <c r="D52" i="20"/>
  <c r="D52" i="22" s="1"/>
  <c r="Q53" i="21"/>
  <c r="L51" i="21"/>
  <c r="P51" i="22" s="1"/>
  <c r="L51" i="19"/>
  <c r="R51" i="19" s="1"/>
  <c r="D50" i="18"/>
  <c r="H50" i="22" s="1"/>
  <c r="G413" i="10"/>
  <c r="M416" i="10"/>
  <c r="G412" i="10"/>
  <c r="I53" i="20"/>
  <c r="J53" i="20" s="1"/>
  <c r="L52" i="21"/>
  <c r="R52" i="21" s="1"/>
  <c r="Q51" i="20"/>
  <c r="L52" i="20"/>
  <c r="R52" i="20" s="1"/>
  <c r="I50" i="20"/>
  <c r="I52" i="20"/>
  <c r="L52" i="19"/>
  <c r="R52" i="19" s="1"/>
  <c r="D50" i="19"/>
  <c r="J50" i="19" s="1"/>
  <c r="I52" i="19"/>
  <c r="J52" i="19" s="1"/>
  <c r="I53" i="21"/>
  <c r="D53" i="21"/>
  <c r="Q53" i="20"/>
  <c r="D53" i="22"/>
  <c r="D53" i="19"/>
  <c r="I53" i="19"/>
  <c r="Q53" i="19"/>
  <c r="B52" i="22"/>
  <c r="J51" i="19"/>
  <c r="B51" i="22"/>
  <c r="H52" i="22"/>
  <c r="D53" i="18"/>
  <c r="H51" i="22"/>
  <c r="J51" i="21"/>
  <c r="F51" i="22"/>
  <c r="J51" i="20"/>
  <c r="D51" i="22"/>
  <c r="Q6" i="16"/>
  <c r="Q6" i="20"/>
  <c r="Q6" i="19"/>
  <c r="Q6" i="18"/>
  <c r="I166" i="10" l="1"/>
  <c r="O166" i="10"/>
  <c r="I102" i="10"/>
  <c r="O102" i="10"/>
  <c r="O412" i="10"/>
  <c r="I256" i="10"/>
  <c r="I257" i="10"/>
  <c r="I254" i="10"/>
  <c r="I255" i="10"/>
  <c r="O256" i="10"/>
  <c r="O255" i="10"/>
  <c r="O254" i="10"/>
  <c r="O257" i="10"/>
  <c r="I222" i="10"/>
  <c r="O222" i="10"/>
  <c r="I122" i="10"/>
  <c r="I165" i="10"/>
  <c r="I167" i="10"/>
  <c r="I168" i="10"/>
  <c r="O122" i="10"/>
  <c r="O165" i="10"/>
  <c r="O167" i="10"/>
  <c r="O168" i="10"/>
  <c r="S412" i="10"/>
  <c r="L51" i="18"/>
  <c r="R51" i="18" s="1"/>
  <c r="O413" i="10"/>
  <c r="I111" i="10"/>
  <c r="I109" i="10"/>
  <c r="I110" i="10"/>
  <c r="O109" i="10"/>
  <c r="O110" i="10"/>
  <c r="O111" i="10"/>
  <c r="O88" i="10"/>
  <c r="O90" i="10"/>
  <c r="O89" i="10"/>
  <c r="I88" i="10"/>
  <c r="I89" i="10"/>
  <c r="I90" i="10"/>
  <c r="I69" i="10"/>
  <c r="O69" i="10"/>
  <c r="I48" i="10"/>
  <c r="G58" i="18"/>
  <c r="H424" i="10"/>
  <c r="O48" i="10"/>
  <c r="I2" i="10"/>
  <c r="J2" i="10" s="1"/>
  <c r="O2" i="10"/>
  <c r="P2" i="10" s="1"/>
  <c r="L52" i="18"/>
  <c r="R52" i="22" s="1"/>
  <c r="G59" i="16"/>
  <c r="J43" i="16"/>
  <c r="J7" i="16"/>
  <c r="K7" i="16" s="1"/>
  <c r="L7" i="16" s="1"/>
  <c r="R51" i="20"/>
  <c r="L50" i="20"/>
  <c r="N50" i="22" s="1"/>
  <c r="L50" i="19"/>
  <c r="R50" i="19" s="1"/>
  <c r="L50" i="18"/>
  <c r="O414" i="10"/>
  <c r="J43" i="20"/>
  <c r="J7" i="20"/>
  <c r="K7" i="20" s="1"/>
  <c r="L7" i="20" s="1"/>
  <c r="J43" i="19"/>
  <c r="J7" i="19"/>
  <c r="K7" i="19" s="1"/>
  <c r="L7" i="19" s="1"/>
  <c r="P43" i="18"/>
  <c r="R43" i="18"/>
  <c r="J43" i="21"/>
  <c r="L50" i="21"/>
  <c r="P50" i="22" s="1"/>
  <c r="F50" i="22"/>
  <c r="F52" i="22"/>
  <c r="R51" i="21"/>
  <c r="L51" i="22"/>
  <c r="J52" i="20"/>
  <c r="J50" i="20"/>
  <c r="J53" i="21"/>
  <c r="L53" i="21"/>
  <c r="R53" i="21" s="1"/>
  <c r="B50" i="22"/>
  <c r="P52" i="22"/>
  <c r="L53" i="20"/>
  <c r="R53" i="20" s="1"/>
  <c r="N52" i="22"/>
  <c r="L52" i="22"/>
  <c r="L53" i="19"/>
  <c r="L53" i="22" s="1"/>
  <c r="L53" i="18"/>
  <c r="R53" i="22" s="1"/>
  <c r="F53" i="22"/>
  <c r="J53" i="19"/>
  <c r="B53" i="22"/>
  <c r="H53" i="22"/>
  <c r="K7" i="21"/>
  <c r="L7" i="21" s="1"/>
  <c r="Q166" i="10" l="1"/>
  <c r="K166" i="10"/>
  <c r="Q102" i="10"/>
  <c r="K102" i="10"/>
  <c r="Q256" i="10"/>
  <c r="Q257" i="10"/>
  <c r="Q254" i="10"/>
  <c r="Q255" i="10"/>
  <c r="K256" i="10"/>
  <c r="K257" i="10"/>
  <c r="K254" i="10"/>
  <c r="K255" i="10"/>
  <c r="Q222" i="10"/>
  <c r="K222" i="10"/>
  <c r="K122" i="10"/>
  <c r="K165" i="10"/>
  <c r="K167" i="10"/>
  <c r="K168" i="10"/>
  <c r="Q122" i="10"/>
  <c r="Q167" i="10"/>
  <c r="Q165" i="10"/>
  <c r="Q168" i="10"/>
  <c r="R51" i="22"/>
  <c r="Q109" i="10"/>
  <c r="Q110" i="10"/>
  <c r="Q111" i="10"/>
  <c r="K111" i="10"/>
  <c r="K109" i="10"/>
  <c r="K110" i="10"/>
  <c r="K88" i="10"/>
  <c r="K89" i="10"/>
  <c r="K90" i="10"/>
  <c r="Q88" i="10"/>
  <c r="Q89" i="10"/>
  <c r="Q90" i="10"/>
  <c r="Q69" i="10"/>
  <c r="K69" i="10"/>
  <c r="Q48" i="10"/>
  <c r="P424" i="10"/>
  <c r="K48" i="10"/>
  <c r="Q2" i="10"/>
  <c r="R2" i="10" s="1"/>
  <c r="J413" i="10"/>
  <c r="K413" i="10" s="1"/>
  <c r="J412" i="10"/>
  <c r="J414" i="10"/>
  <c r="J415" i="10"/>
  <c r="J416" i="10"/>
  <c r="K2" i="10"/>
  <c r="H411" i="10"/>
  <c r="R50" i="20"/>
  <c r="M7" i="16"/>
  <c r="N7" i="16" s="1"/>
  <c r="O7" i="16" s="1"/>
  <c r="L50" i="22"/>
  <c r="R50" i="22"/>
  <c r="M7" i="20"/>
  <c r="N7" i="20" s="1"/>
  <c r="O7" i="20" s="1"/>
  <c r="M7" i="19"/>
  <c r="N7" i="19" s="1"/>
  <c r="O7" i="19" s="1"/>
  <c r="R50" i="21"/>
  <c r="P53" i="22"/>
  <c r="R53" i="19"/>
  <c r="N53" i="22"/>
  <c r="M7" i="21"/>
  <c r="N7" i="21" s="1"/>
  <c r="O7" i="21" s="1"/>
  <c r="P7" i="21" s="1"/>
  <c r="Q7" i="21" s="1"/>
  <c r="R7" i="21" s="1"/>
  <c r="S166" i="10" l="1"/>
  <c r="S102" i="10"/>
  <c r="S254" i="10"/>
  <c r="S255" i="10"/>
  <c r="S256" i="10"/>
  <c r="S257" i="10"/>
  <c r="S222" i="10"/>
  <c r="S122" i="10"/>
  <c r="S165" i="10"/>
  <c r="S168" i="10"/>
  <c r="S167" i="10"/>
  <c r="S109" i="10"/>
  <c r="S111" i="10"/>
  <c r="S110" i="10"/>
  <c r="S88" i="10"/>
  <c r="S89" i="10"/>
  <c r="S90" i="10"/>
  <c r="S69" i="10"/>
  <c r="S48" i="10"/>
  <c r="R416" i="10"/>
  <c r="S416" i="10" s="1"/>
  <c r="I53" i="18"/>
  <c r="J53" i="18" s="1"/>
  <c r="K416" i="10"/>
  <c r="I50" i="18"/>
  <c r="J50" i="18" s="1"/>
  <c r="K414" i="10"/>
  <c r="I51" i="18"/>
  <c r="J51" i="18" s="1"/>
  <c r="K412" i="10"/>
  <c r="K415" i="10"/>
  <c r="I52" i="18"/>
  <c r="J52" i="18" s="1"/>
  <c r="R413" i="10"/>
  <c r="S413" i="10" s="1"/>
  <c r="R414" i="10"/>
  <c r="S2" i="10"/>
  <c r="R415" i="10"/>
  <c r="O58" i="18"/>
  <c r="P411" i="10"/>
  <c r="P43" i="16"/>
  <c r="P7" i="16"/>
  <c r="Q7" i="16" s="1"/>
  <c r="P43" i="20"/>
  <c r="O58" i="20"/>
  <c r="P7" i="20"/>
  <c r="Q7" i="20" s="1"/>
  <c r="O58" i="19"/>
  <c r="P43" i="19"/>
  <c r="P7" i="19"/>
  <c r="Q7" i="19" s="1"/>
  <c r="Q50" i="18" l="1"/>
  <c r="R50" i="18" s="1"/>
  <c r="S414" i="10"/>
  <c r="Q53" i="18"/>
  <c r="R53" i="18" s="1"/>
  <c r="Q52" i="18"/>
  <c r="R52" i="18" s="1"/>
  <c r="S415" i="10"/>
  <c r="R43" i="16"/>
  <c r="R7" i="16"/>
  <c r="R43" i="20"/>
  <c r="R7" i="20"/>
  <c r="R43" i="19"/>
  <c r="R7" i="19"/>
  <c r="O58" i="21" l="1"/>
  <c r="O59" i="16"/>
  <c r="I172" i="10"/>
  <c r="I114" i="10"/>
  <c r="R13" i="22"/>
  <c r="I316" i="10"/>
  <c r="H16" i="16"/>
  <c r="H37" i="16"/>
  <c r="I83" i="10"/>
  <c r="I378" i="10"/>
  <c r="I353" i="10"/>
  <c r="H38" i="22"/>
  <c r="I420" i="10"/>
  <c r="R24" i="22"/>
  <c r="I202" i="10"/>
  <c r="I30" i="10"/>
  <c r="I230" i="10"/>
  <c r="I252" i="10"/>
  <c r="P23" i="16"/>
  <c r="F37" i="22"/>
  <c r="I368" i="10"/>
  <c r="I138" i="10"/>
  <c r="I437" i="10"/>
  <c r="I226" i="10"/>
  <c r="I94" i="10"/>
  <c r="H34" i="16"/>
  <c r="I299" i="10"/>
  <c r="I117" i="10"/>
  <c r="I53" i="10"/>
  <c r="I238" i="10"/>
  <c r="H21" i="22"/>
  <c r="I292" i="10"/>
  <c r="I130" i="10"/>
  <c r="P36" i="22"/>
  <c r="I64" i="10"/>
  <c r="I112" i="10"/>
  <c r="I441" i="10"/>
  <c r="P18" i="22"/>
  <c r="I140" i="10"/>
  <c r="I220" i="10"/>
  <c r="P47" i="16"/>
  <c r="I293" i="10"/>
  <c r="I383" i="10"/>
  <c r="P20" i="16"/>
  <c r="I296" i="10"/>
  <c r="I188" i="10"/>
  <c r="P29" i="16"/>
  <c r="I391" i="10"/>
  <c r="I58" i="21"/>
  <c r="R27" i="22"/>
  <c r="P47" i="18"/>
  <c r="P22" i="16"/>
  <c r="I439" i="10"/>
  <c r="I24" i="10"/>
  <c r="I304" i="10"/>
  <c r="I212" i="10"/>
  <c r="I284" i="10"/>
  <c r="I119" i="10"/>
  <c r="I421" i="10"/>
  <c r="H44" i="21"/>
  <c r="I260" i="10"/>
  <c r="H20" i="22"/>
  <c r="P32" i="16"/>
  <c r="I150" i="10"/>
  <c r="I131" i="10"/>
  <c r="I373" i="10"/>
  <c r="I46" i="10"/>
  <c r="P21" i="22"/>
  <c r="P13" i="16"/>
  <c r="P46" i="16"/>
  <c r="I235" i="10"/>
  <c r="I324" i="10"/>
  <c r="I32" i="10"/>
  <c r="P15" i="22"/>
  <c r="H12" i="18"/>
  <c r="H37" i="22"/>
  <c r="I326" i="10"/>
  <c r="I377" i="10"/>
  <c r="I387" i="10"/>
  <c r="I199" i="10"/>
  <c r="P28" i="22"/>
  <c r="H41" i="16"/>
  <c r="I101" i="10"/>
  <c r="I350" i="10"/>
  <c r="I216" i="10"/>
  <c r="I193" i="10"/>
  <c r="P17" i="22"/>
  <c r="I297" i="10"/>
  <c r="I76" i="10"/>
  <c r="I337" i="10"/>
  <c r="I307" i="10"/>
  <c r="I399" i="10"/>
  <c r="P45" i="16"/>
  <c r="R34" i="22"/>
  <c r="P24" i="16"/>
  <c r="P36" i="16"/>
  <c r="I227" i="10"/>
  <c r="I357" i="10"/>
  <c r="R31" i="22"/>
  <c r="H44" i="16"/>
  <c r="I38" i="10"/>
  <c r="I208" i="10"/>
  <c r="I277" i="10"/>
  <c r="I314" i="10"/>
  <c r="I175" i="10"/>
  <c r="I58" i="20"/>
  <c r="F34" i="22"/>
  <c r="P41" i="16"/>
  <c r="I422" i="10"/>
  <c r="I305" i="10"/>
  <c r="I55" i="10"/>
  <c r="I241" i="10"/>
  <c r="I73" i="10"/>
  <c r="I265" i="10"/>
  <c r="I279" i="10"/>
  <c r="I91" i="10"/>
  <c r="I275" i="10"/>
  <c r="I343" i="10"/>
  <c r="I118" i="10"/>
  <c r="I190" i="10"/>
  <c r="I54" i="10"/>
  <c r="H31" i="16"/>
  <c r="I121" i="10"/>
  <c r="I385" i="10"/>
  <c r="I285" i="10"/>
  <c r="I319" i="10"/>
  <c r="I358" i="10"/>
  <c r="I270" i="10"/>
  <c r="R28" i="22"/>
  <c r="I149" i="10"/>
  <c r="I186" i="10"/>
  <c r="I403" i="10"/>
  <c r="I18" i="10"/>
  <c r="I345" i="10"/>
  <c r="I209" i="10"/>
  <c r="I170" i="10"/>
  <c r="R17" i="22"/>
  <c r="H22" i="22"/>
  <c r="I268" i="10"/>
  <c r="I195" i="10"/>
  <c r="I308" i="10"/>
  <c r="I322" i="10"/>
  <c r="I103" i="10"/>
  <c r="P17" i="16"/>
  <c r="P30" i="16"/>
  <c r="H18" i="16"/>
  <c r="I28" i="10"/>
  <c r="I328" i="10"/>
  <c r="I192" i="10"/>
  <c r="I105" i="10"/>
  <c r="P20" i="22"/>
  <c r="I262" i="10"/>
  <c r="I22" i="10"/>
  <c r="F424" i="10"/>
  <c r="I276" i="10"/>
  <c r="I306" i="10"/>
  <c r="I39" i="10"/>
  <c r="J424" i="10"/>
  <c r="I318" i="10"/>
  <c r="F29" i="22"/>
  <c r="P30" i="22"/>
  <c r="H42" i="18"/>
  <c r="P31" i="16"/>
  <c r="P15" i="16"/>
  <c r="I43" i="10"/>
  <c r="I272" i="10"/>
  <c r="I106" i="10"/>
  <c r="I174" i="10"/>
  <c r="I197" i="10"/>
  <c r="H46" i="21"/>
  <c r="F26" i="22"/>
  <c r="P16" i="22"/>
  <c r="H14" i="16"/>
  <c r="I342" i="10"/>
  <c r="I44" i="10"/>
  <c r="I333" i="10"/>
  <c r="I72" i="10"/>
  <c r="I224" i="10"/>
  <c r="I61" i="10"/>
  <c r="I291" i="10"/>
  <c r="I219" i="10"/>
  <c r="P44" i="18"/>
  <c r="R16" i="22"/>
  <c r="P26" i="16"/>
  <c r="I290" i="10"/>
  <c r="I312" i="10"/>
  <c r="I36" i="10"/>
  <c r="I40" i="10"/>
  <c r="I311" i="10"/>
  <c r="I33" i="10"/>
  <c r="H23" i="16"/>
  <c r="I398" i="10"/>
  <c r="I327" i="10"/>
  <c r="I108" i="10"/>
  <c r="I68" i="10"/>
  <c r="I332" i="10"/>
  <c r="I52" i="10"/>
  <c r="R15" i="22"/>
  <c r="H30" i="22"/>
  <c r="H22" i="16"/>
  <c r="H35" i="16"/>
  <c r="I201" i="10"/>
  <c r="I330" i="10"/>
  <c r="I427" i="10"/>
  <c r="H24" i="22"/>
  <c r="H29" i="22"/>
  <c r="P16" i="16"/>
  <c r="I135" i="10"/>
  <c r="I87" i="10"/>
  <c r="I365" i="10"/>
  <c r="I59" i="10"/>
  <c r="I34" i="10"/>
  <c r="I92" i="10"/>
  <c r="I434" i="10"/>
  <c r="I116" i="10"/>
  <c r="I17" i="10"/>
  <c r="N29" i="22"/>
  <c r="P23" i="22"/>
  <c r="P48" i="21"/>
  <c r="H25" i="22"/>
  <c r="H14" i="22"/>
  <c r="H15" i="16"/>
  <c r="I405" i="10"/>
  <c r="I390" i="10"/>
  <c r="I362" i="10"/>
  <c r="I157" i="10"/>
  <c r="I435" i="10"/>
  <c r="I367" i="10"/>
  <c r="R424" i="10"/>
  <c r="I62" i="10"/>
  <c r="I281" i="10"/>
  <c r="I317" i="10"/>
  <c r="I50" i="10"/>
  <c r="H48" i="21"/>
  <c r="R38" i="22"/>
  <c r="H28" i="22"/>
  <c r="H48" i="16"/>
  <c r="I247" i="10"/>
  <c r="I243" i="10"/>
  <c r="I81" i="10"/>
  <c r="I182" i="10"/>
  <c r="I409" i="10"/>
  <c r="I269" i="10"/>
  <c r="F33" i="22"/>
  <c r="P33" i="22"/>
  <c r="H19" i="16"/>
  <c r="P28" i="16"/>
  <c r="D58" i="18"/>
  <c r="I41" i="10"/>
  <c r="I142" i="10"/>
  <c r="I26" i="10"/>
  <c r="I221" i="10"/>
  <c r="I96" i="10"/>
  <c r="I196" i="10"/>
  <c r="I245" i="10"/>
  <c r="R22" i="22"/>
  <c r="H30" i="16"/>
  <c r="P18" i="16"/>
  <c r="I438" i="10"/>
  <c r="I177" i="10"/>
  <c r="I259" i="10"/>
  <c r="I294" i="10"/>
  <c r="I203" i="10"/>
  <c r="I393" i="10"/>
  <c r="I154" i="10"/>
  <c r="I374" i="10"/>
  <c r="I244" i="10"/>
  <c r="I429" i="10"/>
  <c r="I354" i="10"/>
  <c r="I152" i="10"/>
  <c r="I363" i="10"/>
  <c r="I233" i="10"/>
  <c r="I97" i="10"/>
  <c r="H47" i="20"/>
  <c r="Q58" i="21"/>
  <c r="H46" i="18"/>
  <c r="H45" i="18"/>
  <c r="R32" i="22"/>
  <c r="P33" i="16"/>
  <c r="H25" i="16"/>
  <c r="H17" i="16"/>
  <c r="I286" i="10"/>
  <c r="I372" i="10"/>
  <c r="I100" i="10"/>
  <c r="I432" i="10"/>
  <c r="I232" i="10"/>
  <c r="I85" i="10"/>
  <c r="I207" i="10"/>
  <c r="I389" i="10"/>
  <c r="I396" i="10"/>
  <c r="I369" i="10"/>
  <c r="F32" i="22"/>
  <c r="H13" i="22"/>
  <c r="H47" i="16"/>
  <c r="H28" i="16"/>
  <c r="P25" i="16"/>
  <c r="H13" i="16"/>
  <c r="I67" i="10"/>
  <c r="I129" i="10"/>
  <c r="M424" i="10"/>
  <c r="I198" i="10"/>
  <c r="I57" i="10"/>
  <c r="I125" i="10"/>
  <c r="I388" i="10"/>
  <c r="I225" i="10"/>
  <c r="I206" i="10"/>
  <c r="I278" i="10"/>
  <c r="I163" i="10"/>
  <c r="I210" i="10"/>
  <c r="I84" i="10"/>
  <c r="I60" i="10"/>
  <c r="N24" i="22"/>
  <c r="N15" i="22"/>
  <c r="P43" i="21"/>
  <c r="F15" i="22"/>
  <c r="H33" i="22"/>
  <c r="H26" i="22"/>
  <c r="P14" i="16"/>
  <c r="I310" i="10"/>
  <c r="I23" i="10"/>
  <c r="I346" i="10"/>
  <c r="I273" i="10"/>
  <c r="I223" i="10"/>
  <c r="I430" i="10"/>
  <c r="I58" i="10"/>
  <c r="P46" i="21"/>
  <c r="F31" i="22"/>
  <c r="H44" i="18"/>
  <c r="H24" i="16"/>
  <c r="P44" i="16"/>
  <c r="H12" i="16"/>
  <c r="I218" i="10"/>
  <c r="I386" i="10"/>
  <c r="I341" i="10"/>
  <c r="I75" i="10"/>
  <c r="I361" i="10"/>
  <c r="P26" i="22"/>
  <c r="H27" i="16"/>
  <c r="I86" i="10"/>
  <c r="I431" i="10"/>
  <c r="I37" i="10"/>
  <c r="I334" i="10"/>
  <c r="I349" i="10"/>
  <c r="I156" i="10"/>
  <c r="I313" i="10"/>
  <c r="I228" i="10"/>
  <c r="I236" i="10"/>
  <c r="I107" i="10"/>
  <c r="H42" i="20"/>
  <c r="H15" i="22"/>
  <c r="H32" i="16"/>
  <c r="P12" i="16"/>
  <c r="I289" i="10"/>
  <c r="I127" i="10"/>
  <c r="I408" i="10"/>
  <c r="I147" i="10"/>
  <c r="I237" i="10"/>
  <c r="I185" i="10"/>
  <c r="I355" i="10"/>
  <c r="I205" i="10"/>
  <c r="I93" i="10"/>
  <c r="I146" i="10"/>
  <c r="I325" i="10"/>
  <c r="R21" i="22"/>
  <c r="R19" i="22"/>
  <c r="R30" i="22"/>
  <c r="R18" i="22"/>
  <c r="H45" i="16"/>
  <c r="P42" i="16"/>
  <c r="I120" i="10"/>
  <c r="I392" i="10"/>
  <c r="I115" i="10"/>
  <c r="I164" i="10"/>
  <c r="I234" i="10"/>
  <c r="I380" i="10"/>
  <c r="I95" i="10"/>
  <c r="I359" i="10"/>
  <c r="I267" i="10"/>
  <c r="P44" i="21"/>
  <c r="F36" i="22"/>
  <c r="P29" i="22"/>
  <c r="P42" i="18"/>
  <c r="H42" i="16"/>
  <c r="P34" i="16"/>
  <c r="P37" i="16"/>
  <c r="I266" i="10"/>
  <c r="I82" i="10"/>
  <c r="I19" i="10"/>
  <c r="I283" i="10"/>
  <c r="I375" i="10"/>
  <c r="I189" i="10"/>
  <c r="I29" i="10"/>
  <c r="I79" i="10"/>
  <c r="I315" i="10"/>
  <c r="I433" i="10"/>
  <c r="I419" i="10"/>
  <c r="I70" i="10"/>
  <c r="I178" i="10"/>
  <c r="I323" i="10"/>
  <c r="I336" i="10"/>
  <c r="I264" i="10"/>
  <c r="N34" i="22"/>
  <c r="P37" i="22"/>
  <c r="F14" i="22"/>
  <c r="F21" i="22"/>
  <c r="P45" i="21"/>
  <c r="H20" i="16"/>
  <c r="I124" i="10"/>
  <c r="I187" i="10"/>
  <c r="I71" i="10"/>
  <c r="I298" i="10"/>
  <c r="I340" i="10"/>
  <c r="I45" i="10"/>
  <c r="I436" i="10"/>
  <c r="I191" i="10"/>
  <c r="I184" i="10"/>
  <c r="I261" i="10"/>
  <c r="I394" i="10"/>
  <c r="I20" i="10"/>
  <c r="I347" i="10"/>
  <c r="I162" i="10"/>
  <c r="F17" i="22"/>
  <c r="F35" i="22"/>
  <c r="P19" i="16"/>
  <c r="P27" i="16"/>
  <c r="P35" i="16"/>
  <c r="I169" i="10"/>
  <c r="I251" i="10"/>
  <c r="I401" i="10"/>
  <c r="N424" i="10"/>
  <c r="I181" i="10"/>
  <c r="I194" i="10"/>
  <c r="I98" i="10"/>
  <c r="I126" i="10"/>
  <c r="I213" i="10"/>
  <c r="I371" i="10"/>
  <c r="I250" i="10"/>
  <c r="I271" i="10"/>
  <c r="I242" i="10"/>
  <c r="Q58" i="20"/>
  <c r="D13" i="22"/>
  <c r="D17" i="22"/>
  <c r="I42" i="10"/>
  <c r="I302" i="10"/>
  <c r="I137" i="10"/>
  <c r="I364" i="10"/>
  <c r="I300" i="10"/>
  <c r="I132" i="10"/>
  <c r="I160" i="10"/>
  <c r="I360" i="10"/>
  <c r="I21" i="10"/>
  <c r="I395" i="10"/>
  <c r="I51" i="10"/>
  <c r="D16" i="22"/>
  <c r="N26" i="22"/>
  <c r="I348" i="10"/>
  <c r="I351" i="10"/>
  <c r="I31" i="10"/>
  <c r="I248" i="10"/>
  <c r="I151" i="10"/>
  <c r="I329" i="10"/>
  <c r="I161" i="10"/>
  <c r="I25" i="10"/>
  <c r="I77" i="10"/>
  <c r="I27" i="10"/>
  <c r="I148" i="10"/>
  <c r="I440" i="10"/>
  <c r="I176" i="10"/>
  <c r="I104" i="10"/>
  <c r="I49" i="10"/>
  <c r="I406" i="10"/>
  <c r="I321" i="10"/>
  <c r="I78" i="10"/>
  <c r="D31" i="22"/>
  <c r="I280" i="10"/>
  <c r="I139" i="10"/>
  <c r="I239" i="10"/>
  <c r="I370" i="10"/>
  <c r="I335" i="10"/>
  <c r="I134" i="10"/>
  <c r="I249" i="10"/>
  <c r="I356" i="10"/>
  <c r="I287" i="10"/>
  <c r="I331" i="10"/>
  <c r="I376" i="10"/>
  <c r="I211" i="10"/>
  <c r="I320" i="10"/>
  <c r="I229" i="10"/>
  <c r="I99" i="10"/>
  <c r="I381" i="10"/>
  <c r="I145" i="10"/>
  <c r="I133" i="10"/>
  <c r="I338" i="10"/>
  <c r="D18" i="22"/>
  <c r="I143" i="10"/>
  <c r="I217" i="10"/>
  <c r="I136" i="10"/>
  <c r="I384" i="10"/>
  <c r="I295" i="10"/>
  <c r="I65" i="10"/>
  <c r="I407" i="10"/>
  <c r="I200" i="10"/>
  <c r="I159" i="10"/>
  <c r="I153" i="10"/>
  <c r="I141" i="10"/>
  <c r="I63" i="10"/>
  <c r="I144" i="10"/>
  <c r="I113" i="10"/>
  <c r="I246" i="10"/>
  <c r="I173" i="10"/>
  <c r="I282" i="10"/>
  <c r="I263" i="10"/>
  <c r="I382" i="10"/>
  <c r="I123" i="10"/>
  <c r="I155" i="10"/>
  <c r="P47" i="20"/>
  <c r="I171" i="10"/>
  <c r="N27" i="22"/>
  <c r="P41" i="20"/>
  <c r="N21" i="22"/>
  <c r="N37" i="22"/>
  <c r="I128" i="10"/>
  <c r="I402" i="10"/>
  <c r="I301" i="10"/>
  <c r="I66" i="10"/>
  <c r="N23" i="22"/>
  <c r="B33" i="22"/>
  <c r="D36" i="22"/>
  <c r="D24" i="22"/>
  <c r="N30" i="22"/>
  <c r="D35" i="22"/>
  <c r="N36" i="22"/>
  <c r="I58" i="19"/>
  <c r="N19" i="22"/>
  <c r="N22" i="22"/>
  <c r="D25" i="22"/>
  <c r="L21" i="22"/>
  <c r="D37" i="22"/>
  <c r="P44" i="20"/>
  <c r="I231" i="10"/>
  <c r="D27" i="22"/>
  <c r="B20" i="22"/>
  <c r="N35" i="22"/>
  <c r="L14" i="22"/>
  <c r="D19" i="22"/>
  <c r="P12" i="20"/>
  <c r="L16" i="22"/>
  <c r="D22" i="22"/>
  <c r="Q58" i="19"/>
  <c r="B12" i="22"/>
  <c r="B13" i="22"/>
  <c r="L24" i="22"/>
  <c r="B28" i="22"/>
  <c r="L23" i="22"/>
  <c r="H41" i="19"/>
  <c r="H44" i="19"/>
  <c r="B34" i="22"/>
  <c r="P44" i="19"/>
  <c r="L20" i="22"/>
  <c r="B29" i="22"/>
  <c r="L30" i="22"/>
  <c r="L37" i="22"/>
  <c r="L34" i="22"/>
  <c r="B22" i="22"/>
  <c r="L32" i="22"/>
  <c r="B27" i="22"/>
  <c r="B36" i="22"/>
  <c r="L13" i="22"/>
  <c r="L27" i="22"/>
  <c r="L22" i="22"/>
  <c r="B19" i="22"/>
  <c r="L29" i="22"/>
  <c r="L26" i="22"/>
  <c r="L25" i="22"/>
  <c r="H48" i="19"/>
  <c r="B16" i="22"/>
  <c r="L28" i="22"/>
  <c r="B15" i="22"/>
  <c r="L33" i="22"/>
  <c r="G216" i="10" l="1"/>
  <c r="I58" i="18"/>
  <c r="Q58" i="18"/>
  <c r="H24" i="19"/>
  <c r="B24" i="22"/>
  <c r="H21" i="19"/>
  <c r="B21" i="22"/>
  <c r="L38" i="22"/>
  <c r="L58" i="19"/>
  <c r="H26" i="19"/>
  <c r="B26" i="22"/>
  <c r="H23" i="20"/>
  <c r="D23" i="22"/>
  <c r="H30" i="19"/>
  <c r="B30" i="22"/>
  <c r="P33" i="20"/>
  <c r="N33" i="22"/>
  <c r="P36" i="19"/>
  <c r="L36" i="22"/>
  <c r="P33" i="18"/>
  <c r="R33" i="22"/>
  <c r="H24" i="21"/>
  <c r="F24" i="22"/>
  <c r="H17" i="18"/>
  <c r="H17" i="22"/>
  <c r="H35" i="18"/>
  <c r="H35" i="22"/>
  <c r="P35" i="18"/>
  <c r="R35" i="22"/>
  <c r="P31" i="21"/>
  <c r="P31" i="22"/>
  <c r="P34" i="21"/>
  <c r="P34" i="22"/>
  <c r="H32" i="18"/>
  <c r="H32" i="22"/>
  <c r="H23" i="19"/>
  <c r="B23" i="22"/>
  <c r="H17" i="19"/>
  <c r="B17" i="22"/>
  <c r="H18" i="19"/>
  <c r="B18" i="22"/>
  <c r="P31" i="20"/>
  <c r="N31" i="22"/>
  <c r="H20" i="20"/>
  <c r="D20" i="22"/>
  <c r="P13" i="20"/>
  <c r="N13" i="22"/>
  <c r="H32" i="20"/>
  <c r="D32" i="22"/>
  <c r="P14" i="21"/>
  <c r="P14" i="22"/>
  <c r="H27" i="21"/>
  <c r="F27" i="22"/>
  <c r="P35" i="21"/>
  <c r="P35" i="22"/>
  <c r="P23" i="18"/>
  <c r="R23" i="22"/>
  <c r="H30" i="21"/>
  <c r="F30" i="22"/>
  <c r="L58" i="18"/>
  <c r="P24" i="21"/>
  <c r="P24" i="22"/>
  <c r="N38" i="22"/>
  <c r="L58" i="20"/>
  <c r="H29" i="20"/>
  <c r="D29" i="22"/>
  <c r="P19" i="21"/>
  <c r="P19" i="22"/>
  <c r="P13" i="21"/>
  <c r="P13" i="22"/>
  <c r="P20" i="18"/>
  <c r="R20" i="22"/>
  <c r="H35" i="19"/>
  <c r="B35" i="22"/>
  <c r="P14" i="20"/>
  <c r="N14" i="22"/>
  <c r="H27" i="18"/>
  <c r="H27" i="22"/>
  <c r="P27" i="21"/>
  <c r="P27" i="22"/>
  <c r="I423" i="10"/>
  <c r="I424" i="10" s="1"/>
  <c r="E424" i="10"/>
  <c r="P25" i="21"/>
  <c r="P25" i="22"/>
  <c r="P18" i="20"/>
  <c r="N18" i="22"/>
  <c r="H37" i="19"/>
  <c r="B37" i="22"/>
  <c r="H25" i="19"/>
  <c r="B25" i="22"/>
  <c r="H32" i="19"/>
  <c r="B32" i="22"/>
  <c r="H14" i="19"/>
  <c r="B14" i="22"/>
  <c r="P31" i="19"/>
  <c r="L31" i="22"/>
  <c r="P22" i="21"/>
  <c r="P22" i="22"/>
  <c r="H22" i="21"/>
  <c r="F22" i="22"/>
  <c r="D38" i="22"/>
  <c r="D58" i="20"/>
  <c r="H18" i="18"/>
  <c r="H18" i="22"/>
  <c r="H16" i="18"/>
  <c r="H16" i="22"/>
  <c r="P37" i="18"/>
  <c r="R37" i="22"/>
  <c r="H23" i="18"/>
  <c r="H23" i="22"/>
  <c r="H19" i="21"/>
  <c r="F19" i="22"/>
  <c r="H28" i="21"/>
  <c r="F28" i="22"/>
  <c r="H21" i="20"/>
  <c r="D21" i="22"/>
  <c r="H23" i="21"/>
  <c r="F23" i="22"/>
  <c r="H34" i="20"/>
  <c r="D34" i="22"/>
  <c r="P29" i="18"/>
  <c r="R29" i="22"/>
  <c r="P25" i="20"/>
  <c r="N25" i="22"/>
  <c r="H18" i="21"/>
  <c r="F18" i="22"/>
  <c r="D58" i="21"/>
  <c r="F38" i="22"/>
  <c r="P32" i="21"/>
  <c r="P32" i="22"/>
  <c r="H31" i="19"/>
  <c r="B31" i="22"/>
  <c r="P17" i="20"/>
  <c r="N17" i="22"/>
  <c r="P35" i="19"/>
  <c r="L35" i="22"/>
  <c r="H26" i="20"/>
  <c r="D26" i="22"/>
  <c r="P28" i="20"/>
  <c r="N28" i="22"/>
  <c r="H15" i="20"/>
  <c r="D15" i="22"/>
  <c r="P20" i="20"/>
  <c r="N20" i="22"/>
  <c r="H25" i="21"/>
  <c r="F25" i="22"/>
  <c r="H36" i="18"/>
  <c r="H36" i="22"/>
  <c r="P26" i="18"/>
  <c r="R26" i="22"/>
  <c r="H20" i="21"/>
  <c r="F20" i="22"/>
  <c r="H13" i="21"/>
  <c r="F13" i="22"/>
  <c r="L58" i="21"/>
  <c r="P38" i="22"/>
  <c r="H19" i="18"/>
  <c r="H19" i="22"/>
  <c r="P25" i="18"/>
  <c r="R25" i="22"/>
  <c r="H31" i="18"/>
  <c r="H31" i="22"/>
  <c r="B38" i="22"/>
  <c r="D58" i="19"/>
  <c r="P19" i="19"/>
  <c r="L19" i="22"/>
  <c r="P17" i="19"/>
  <c r="L17" i="22"/>
  <c r="H14" i="20"/>
  <c r="D14" i="22"/>
  <c r="P15" i="19"/>
  <c r="L15" i="22"/>
  <c r="P18" i="19"/>
  <c r="L18" i="22"/>
  <c r="P16" i="20"/>
  <c r="N16" i="22"/>
  <c r="H28" i="20"/>
  <c r="D28" i="22"/>
  <c r="P32" i="20"/>
  <c r="N32" i="22"/>
  <c r="H30" i="20"/>
  <c r="D30" i="22"/>
  <c r="H34" i="18"/>
  <c r="H34" i="22"/>
  <c r="H33" i="20"/>
  <c r="D33" i="22"/>
  <c r="P36" i="18"/>
  <c r="R36" i="22"/>
  <c r="H16" i="21"/>
  <c r="F16" i="22"/>
  <c r="P14" i="18"/>
  <c r="R14" i="22"/>
  <c r="S187" i="10"/>
  <c r="G236" i="10"/>
  <c r="G55" i="10"/>
  <c r="K368" i="10"/>
  <c r="K40" i="10"/>
  <c r="S116" i="10"/>
  <c r="K238" i="10"/>
  <c r="G383" i="10"/>
  <c r="K119" i="10"/>
  <c r="X13" i="16"/>
  <c r="R46" i="16"/>
  <c r="Q59" i="16"/>
  <c r="I59" i="16"/>
  <c r="H38" i="16"/>
  <c r="D59" i="16"/>
  <c r="B56" i="22"/>
  <c r="P38" i="16"/>
  <c r="L59" i="16"/>
  <c r="L56" i="22"/>
  <c r="P38" i="21"/>
  <c r="P58" i="21" s="1"/>
  <c r="R15" i="21"/>
  <c r="R32" i="21"/>
  <c r="K284" i="10"/>
  <c r="K63" i="10"/>
  <c r="K87" i="10"/>
  <c r="G40" i="10"/>
  <c r="K47" i="10"/>
  <c r="G350" i="10"/>
  <c r="S113" i="10"/>
  <c r="G75" i="10"/>
  <c r="G85" i="10"/>
  <c r="G373" i="10"/>
  <c r="G393" i="10"/>
  <c r="S29" i="10"/>
  <c r="K96" i="10"/>
  <c r="X18" i="16"/>
  <c r="K163" i="10"/>
  <c r="K398" i="10"/>
  <c r="K305" i="10"/>
  <c r="S233" i="10"/>
  <c r="S130" i="10"/>
  <c r="K67" i="10"/>
  <c r="K353" i="10"/>
  <c r="K350" i="10"/>
  <c r="K151" i="10"/>
  <c r="S188" i="10"/>
  <c r="K184" i="10"/>
  <c r="J33" i="19"/>
  <c r="K18" i="10"/>
  <c r="R29" i="16"/>
  <c r="R33" i="21"/>
  <c r="X32" i="16"/>
  <c r="J13" i="18"/>
  <c r="K46" i="10"/>
  <c r="S161" i="10"/>
  <c r="N411" i="10"/>
  <c r="G327" i="10"/>
  <c r="S207" i="10"/>
  <c r="G293" i="10"/>
  <c r="K160" i="10"/>
  <c r="K420" i="10"/>
  <c r="K38" i="10"/>
  <c r="M411" i="10"/>
  <c r="S100" i="10"/>
  <c r="G244" i="10"/>
  <c r="K188" i="10"/>
  <c r="G396" i="10"/>
  <c r="K258" i="10"/>
  <c r="K244" i="10"/>
  <c r="K331" i="10"/>
  <c r="S200" i="10"/>
  <c r="S206" i="10"/>
  <c r="S174" i="10"/>
  <c r="G333" i="10"/>
  <c r="K373" i="10"/>
  <c r="G145" i="10"/>
  <c r="K393" i="10"/>
  <c r="K227" i="10"/>
  <c r="G363" i="10"/>
  <c r="K337" i="10"/>
  <c r="G67" i="10"/>
  <c r="S300" i="10"/>
  <c r="K223" i="10"/>
  <c r="K385" i="10"/>
  <c r="K135" i="10"/>
  <c r="K130" i="10"/>
  <c r="K288" i="10"/>
  <c r="F411" i="10"/>
  <c r="G93" i="10"/>
  <c r="G135" i="10"/>
  <c r="K226" i="10"/>
  <c r="R411" i="10"/>
  <c r="K70" i="10"/>
  <c r="K137" i="10"/>
  <c r="S217" i="10"/>
  <c r="S17" i="10"/>
  <c r="S108" i="10"/>
  <c r="K217" i="10"/>
  <c r="S131" i="10"/>
  <c r="K333" i="10"/>
  <c r="S44" i="10"/>
  <c r="G119" i="10"/>
  <c r="K242" i="10"/>
  <c r="K193" i="10"/>
  <c r="S344" i="10"/>
  <c r="S343" i="10"/>
  <c r="S285" i="10"/>
  <c r="S53" i="10"/>
  <c r="S43" i="10"/>
  <c r="Q10" i="10"/>
  <c r="S145" i="10"/>
  <c r="S157" i="10"/>
  <c r="S268" i="10"/>
  <c r="K216" i="10"/>
  <c r="S67" i="10"/>
  <c r="G104" i="10"/>
  <c r="S202" i="10"/>
  <c r="S54" i="10"/>
  <c r="G163" i="10"/>
  <c r="R44" i="16"/>
  <c r="K36" i="10"/>
  <c r="K55" i="10"/>
  <c r="S430" i="10"/>
  <c r="K93" i="10"/>
  <c r="F41" i="22"/>
  <c r="H41" i="21"/>
  <c r="J41" i="21"/>
  <c r="H17" i="21"/>
  <c r="H15" i="18"/>
  <c r="H28" i="18"/>
  <c r="H31" i="21"/>
  <c r="H25" i="18"/>
  <c r="H26" i="21"/>
  <c r="J33" i="16"/>
  <c r="H33" i="16"/>
  <c r="J26" i="16"/>
  <c r="H26" i="16"/>
  <c r="H35" i="21"/>
  <c r="F42" i="22"/>
  <c r="H42" i="21"/>
  <c r="H30" i="18"/>
  <c r="H21" i="18"/>
  <c r="H37" i="21"/>
  <c r="K103" i="10"/>
  <c r="S16" i="10"/>
  <c r="S366" i="10"/>
  <c r="H48" i="22"/>
  <c r="H48" i="18"/>
  <c r="H22" i="18"/>
  <c r="J34" i="21"/>
  <c r="H38" i="21"/>
  <c r="H58" i="21" s="1"/>
  <c r="F12" i="22"/>
  <c r="H12" i="21"/>
  <c r="H47" i="22"/>
  <c r="H47" i="18"/>
  <c r="J46" i="16"/>
  <c r="H46" i="16"/>
  <c r="H29" i="21"/>
  <c r="H34" i="21"/>
  <c r="H29" i="18"/>
  <c r="H37" i="18"/>
  <c r="J41" i="16"/>
  <c r="H41" i="22"/>
  <c r="H41" i="18"/>
  <c r="H24" i="18"/>
  <c r="F47" i="22"/>
  <c r="H47" i="21"/>
  <c r="H20" i="18"/>
  <c r="H21" i="21"/>
  <c r="H36" i="21"/>
  <c r="I410" i="10"/>
  <c r="E411" i="10"/>
  <c r="H26" i="18"/>
  <c r="H13" i="18"/>
  <c r="H14" i="21"/>
  <c r="U29" i="16"/>
  <c r="H29" i="16"/>
  <c r="H33" i="18"/>
  <c r="H33" i="21"/>
  <c r="K410" i="10"/>
  <c r="J411" i="10"/>
  <c r="K408" i="10"/>
  <c r="K299" i="10"/>
  <c r="S310" i="10"/>
  <c r="S178" i="10"/>
  <c r="S293" i="10"/>
  <c r="G398" i="10"/>
  <c r="J29" i="18"/>
  <c r="J36" i="16"/>
  <c r="H36" i="16"/>
  <c r="K293" i="10"/>
  <c r="X14" i="16"/>
  <c r="G36" i="10"/>
  <c r="S386" i="10"/>
  <c r="H38" i="18"/>
  <c r="K124" i="10"/>
  <c r="G240" i="10"/>
  <c r="F45" i="22"/>
  <c r="H45" i="21"/>
  <c r="G371" i="10"/>
  <c r="R13" i="18"/>
  <c r="H15" i="21"/>
  <c r="S193" i="10"/>
  <c r="H32" i="21"/>
  <c r="G228" i="10"/>
  <c r="H14" i="18"/>
  <c r="J21" i="16"/>
  <c r="H21" i="16"/>
  <c r="G284" i="10"/>
  <c r="R17" i="21"/>
  <c r="K260" i="10"/>
  <c r="K404" i="10"/>
  <c r="I404" i="10"/>
  <c r="S354" i="10"/>
  <c r="O354" i="10"/>
  <c r="Q354" i="10"/>
  <c r="O348" i="10"/>
  <c r="Q348" i="10"/>
  <c r="O64" i="10"/>
  <c r="Q64" i="10"/>
  <c r="O155" i="10"/>
  <c r="Q155" i="10"/>
  <c r="O37" i="10"/>
  <c r="Q37" i="10"/>
  <c r="O352" i="10"/>
  <c r="Q352" i="10"/>
  <c r="O15" i="10"/>
  <c r="Q15" i="10"/>
  <c r="O399" i="10"/>
  <c r="Q399" i="10"/>
  <c r="O276" i="10"/>
  <c r="Q276" i="10"/>
  <c r="O221" i="10"/>
  <c r="Q221" i="10"/>
  <c r="O198" i="10"/>
  <c r="Q198" i="10"/>
  <c r="O245" i="10"/>
  <c r="Q245" i="10"/>
  <c r="O38" i="10"/>
  <c r="Q38" i="10"/>
  <c r="O281" i="10"/>
  <c r="Q281" i="10"/>
  <c r="O26" i="10"/>
  <c r="Q26" i="10"/>
  <c r="O382" i="10"/>
  <c r="Q382" i="10"/>
  <c r="O341" i="10"/>
  <c r="Q341" i="10"/>
  <c r="O143" i="10"/>
  <c r="Q143" i="10"/>
  <c r="O153" i="10"/>
  <c r="Q153" i="10"/>
  <c r="O186" i="10"/>
  <c r="Q186" i="10"/>
  <c r="O70" i="10"/>
  <c r="Q70" i="10"/>
  <c r="O389" i="10"/>
  <c r="Q389" i="10"/>
  <c r="S307" i="10"/>
  <c r="O307" i="10"/>
  <c r="Q307" i="10"/>
  <c r="O190" i="10"/>
  <c r="Q190" i="10"/>
  <c r="K397" i="10"/>
  <c r="I397" i="10"/>
  <c r="O41" i="10"/>
  <c r="Q41" i="10"/>
  <c r="O53" i="10"/>
  <c r="Q53" i="10"/>
  <c r="O428" i="10"/>
  <c r="Q428" i="10"/>
  <c r="O409" i="10"/>
  <c r="Q409" i="10"/>
  <c r="O238" i="10"/>
  <c r="Q238" i="10"/>
  <c r="O68" i="10"/>
  <c r="Q68" i="10"/>
  <c r="G400" i="10"/>
  <c r="I400" i="10"/>
  <c r="O137" i="10"/>
  <c r="Q137" i="10"/>
  <c r="O247" i="10"/>
  <c r="Q247" i="10"/>
  <c r="O86" i="10"/>
  <c r="Q86" i="10"/>
  <c r="O92" i="10"/>
  <c r="Q92" i="10"/>
  <c r="O226" i="10"/>
  <c r="Q226" i="10"/>
  <c r="O266" i="10"/>
  <c r="Q266" i="10"/>
  <c r="O246" i="10"/>
  <c r="Q246" i="10"/>
  <c r="S388" i="10"/>
  <c r="O388" i="10"/>
  <c r="Q388" i="10"/>
  <c r="O119" i="10"/>
  <c r="Q119" i="10"/>
  <c r="O27" i="10"/>
  <c r="Q27" i="10"/>
  <c r="G115" i="10"/>
  <c r="S52" i="10"/>
  <c r="O52" i="10"/>
  <c r="Q52" i="10"/>
  <c r="O18" i="10"/>
  <c r="Q18" i="10"/>
  <c r="K428" i="10"/>
  <c r="I428" i="10"/>
  <c r="O175" i="10"/>
  <c r="Q175" i="10"/>
  <c r="O261" i="10"/>
  <c r="Q261" i="10"/>
  <c r="O369" i="10"/>
  <c r="Q369" i="10"/>
  <c r="O199" i="10"/>
  <c r="Q199" i="10"/>
  <c r="O351" i="10"/>
  <c r="Q351" i="10"/>
  <c r="O49" i="10"/>
  <c r="Q49" i="10"/>
  <c r="O206" i="10"/>
  <c r="Q206" i="10"/>
  <c r="O227" i="10"/>
  <c r="Q227" i="10"/>
  <c r="O323" i="10"/>
  <c r="Q323" i="10"/>
  <c r="O380" i="10"/>
  <c r="Q380" i="10"/>
  <c r="O124" i="10"/>
  <c r="Q124" i="10"/>
  <c r="O145" i="10"/>
  <c r="Q145" i="10"/>
  <c r="O96" i="10"/>
  <c r="Q96" i="10"/>
  <c r="O381" i="10"/>
  <c r="Q381" i="10"/>
  <c r="G288" i="10"/>
  <c r="I288" i="10"/>
  <c r="O203" i="10"/>
  <c r="Q203" i="10"/>
  <c r="O367" i="10"/>
  <c r="Q367" i="10"/>
  <c r="O140" i="10"/>
  <c r="Q140" i="10"/>
  <c r="O56" i="10"/>
  <c r="Q56" i="10"/>
  <c r="O33" i="10"/>
  <c r="Q33" i="10"/>
  <c r="O291" i="10"/>
  <c r="Q291" i="10"/>
  <c r="G56" i="10"/>
  <c r="I56" i="10"/>
  <c r="O230" i="10"/>
  <c r="Q230" i="10"/>
  <c r="O373" i="10"/>
  <c r="Q373" i="10"/>
  <c r="O402" i="10"/>
  <c r="Q402" i="10"/>
  <c r="O311" i="10"/>
  <c r="Q311" i="10"/>
  <c r="O39" i="10"/>
  <c r="Q39" i="10"/>
  <c r="O60" i="10"/>
  <c r="Q60" i="10"/>
  <c r="O128" i="10"/>
  <c r="Q128" i="10"/>
  <c r="S401" i="10"/>
  <c r="O401" i="10"/>
  <c r="Q401" i="10"/>
  <c r="O397" i="10"/>
  <c r="Q397" i="10"/>
  <c r="O349" i="10"/>
  <c r="Q349" i="10"/>
  <c r="O394" i="10"/>
  <c r="Q394" i="10"/>
  <c r="O423" i="10"/>
  <c r="O424" i="10" s="1"/>
  <c r="Q423" i="10"/>
  <c r="Q424" i="10" s="1"/>
  <c r="G80" i="10"/>
  <c r="I80" i="10"/>
  <c r="O375" i="10"/>
  <c r="Q375" i="10"/>
  <c r="O54" i="10"/>
  <c r="Q54" i="10"/>
  <c r="O337" i="10"/>
  <c r="Q337" i="10"/>
  <c r="O177" i="10"/>
  <c r="Q177" i="10"/>
  <c r="G214" i="10"/>
  <c r="I214" i="10"/>
  <c r="O368" i="10"/>
  <c r="Q368" i="10"/>
  <c r="O267" i="10"/>
  <c r="Q267" i="10"/>
  <c r="S440" i="10"/>
  <c r="O440" i="10"/>
  <c r="Q440" i="10"/>
  <c r="O305" i="10"/>
  <c r="Q305" i="10"/>
  <c r="O240" i="10"/>
  <c r="Q240" i="10"/>
  <c r="O104" i="10"/>
  <c r="Q104" i="10"/>
  <c r="G339" i="10"/>
  <c r="I339" i="10"/>
  <c r="O241" i="10"/>
  <c r="Q241" i="10"/>
  <c r="O224" i="10"/>
  <c r="Q224" i="10"/>
  <c r="O101" i="10"/>
  <c r="Q101" i="10"/>
  <c r="O302" i="10"/>
  <c r="Q302" i="10"/>
  <c r="O353" i="10"/>
  <c r="Q353" i="10"/>
  <c r="O286" i="10"/>
  <c r="Q286" i="10"/>
  <c r="K240" i="10"/>
  <c r="I240" i="10"/>
  <c r="O360" i="10"/>
  <c r="Q360" i="10"/>
  <c r="O156" i="10"/>
  <c r="Q156" i="10"/>
  <c r="S346" i="10"/>
  <c r="O346" i="10"/>
  <c r="Q346" i="10"/>
  <c r="O157" i="10"/>
  <c r="Q157" i="10"/>
  <c r="O193" i="10"/>
  <c r="Q193" i="10"/>
  <c r="O330" i="10"/>
  <c r="Q330" i="10"/>
  <c r="O274" i="10"/>
  <c r="Q274" i="10"/>
  <c r="O147" i="10"/>
  <c r="Q147" i="10"/>
  <c r="O365" i="10"/>
  <c r="Q365" i="10"/>
  <c r="O334" i="10"/>
  <c r="Q334" i="10"/>
  <c r="O362" i="10"/>
  <c r="Q362" i="10"/>
  <c r="O220" i="10"/>
  <c r="Q220" i="10"/>
  <c r="K309" i="10"/>
  <c r="I309" i="10"/>
  <c r="O249" i="10"/>
  <c r="Q249" i="10"/>
  <c r="O73" i="10"/>
  <c r="Q73" i="10"/>
  <c r="O322" i="10"/>
  <c r="Q322" i="10"/>
  <c r="K158" i="10"/>
  <c r="I158" i="10"/>
  <c r="S309" i="10"/>
  <c r="O309" i="10"/>
  <c r="Q309" i="10"/>
  <c r="O162" i="10"/>
  <c r="Q162" i="10"/>
  <c r="O24" i="10"/>
  <c r="Q24" i="10"/>
  <c r="O14" i="10"/>
  <c r="Q14" i="10"/>
  <c r="O201" i="10"/>
  <c r="Q201" i="10"/>
  <c r="O250" i="10"/>
  <c r="Q250" i="10"/>
  <c r="O434" i="10"/>
  <c r="Q434" i="10"/>
  <c r="O262" i="10"/>
  <c r="Q262" i="10"/>
  <c r="O312" i="10"/>
  <c r="Q312" i="10"/>
  <c r="O229" i="10"/>
  <c r="Q229" i="10"/>
  <c r="O57" i="10"/>
  <c r="Q57" i="10"/>
  <c r="O123" i="10"/>
  <c r="Q123" i="10"/>
  <c r="O292" i="10"/>
  <c r="Q292" i="10"/>
  <c r="O196" i="10"/>
  <c r="Q196" i="10"/>
  <c r="O232" i="10"/>
  <c r="Q232" i="10"/>
  <c r="O32" i="10"/>
  <c r="Q32" i="10"/>
  <c r="O235" i="10"/>
  <c r="Q235" i="10"/>
  <c r="O338" i="10"/>
  <c r="Q338" i="10"/>
  <c r="O116" i="10"/>
  <c r="Q116" i="10"/>
  <c r="O131" i="10"/>
  <c r="Q131" i="10"/>
  <c r="O273" i="10"/>
  <c r="Q273" i="10"/>
  <c r="G47" i="10"/>
  <c r="I47" i="10"/>
  <c r="O310" i="10"/>
  <c r="Q310" i="10"/>
  <c r="O44" i="10"/>
  <c r="Q44" i="10"/>
  <c r="G253" i="10"/>
  <c r="I253" i="10"/>
  <c r="S185" i="10"/>
  <c r="O185" i="10"/>
  <c r="Q185" i="10"/>
  <c r="O46" i="10"/>
  <c r="Q46" i="10"/>
  <c r="O268" i="10"/>
  <c r="Q268" i="10"/>
  <c r="O317" i="10"/>
  <c r="Q317" i="10"/>
  <c r="O75" i="10"/>
  <c r="Q75" i="10"/>
  <c r="O288" i="10"/>
  <c r="Q288" i="10"/>
  <c r="O192" i="10"/>
  <c r="Q192" i="10"/>
  <c r="O298" i="10"/>
  <c r="Q298" i="10"/>
  <c r="O396" i="10"/>
  <c r="Q396" i="10"/>
  <c r="O442" i="10"/>
  <c r="Q442" i="10"/>
  <c r="O93" i="10"/>
  <c r="Q93" i="10"/>
  <c r="O345" i="10"/>
  <c r="Q345" i="10"/>
  <c r="O304" i="10"/>
  <c r="Q304" i="10"/>
  <c r="O138" i="10"/>
  <c r="Q138" i="10"/>
  <c r="O202" i="10"/>
  <c r="Q202" i="10"/>
  <c r="O237" i="10"/>
  <c r="Q237" i="10"/>
  <c r="O236" i="10"/>
  <c r="Q236" i="10"/>
  <c r="O378" i="10"/>
  <c r="Q378" i="10"/>
  <c r="O135" i="10"/>
  <c r="Q135" i="10"/>
  <c r="O19" i="10"/>
  <c r="Q19" i="10"/>
  <c r="O435" i="10"/>
  <c r="Q435" i="10"/>
  <c r="O23" i="10"/>
  <c r="Q23" i="10"/>
  <c r="O314" i="10"/>
  <c r="Q314" i="10"/>
  <c r="O58" i="10"/>
  <c r="Q58" i="10"/>
  <c r="O438" i="10"/>
  <c r="Q438" i="10"/>
  <c r="O149" i="10"/>
  <c r="Q149" i="10"/>
  <c r="O118" i="10"/>
  <c r="Q118" i="10"/>
  <c r="O406" i="10"/>
  <c r="Q406" i="10"/>
  <c r="O306" i="10"/>
  <c r="Q306" i="10"/>
  <c r="O270" i="10"/>
  <c r="Q270" i="10"/>
  <c r="O383" i="10"/>
  <c r="Q383" i="10"/>
  <c r="O279" i="10"/>
  <c r="Q279" i="10"/>
  <c r="S278" i="10"/>
  <c r="O278" i="10"/>
  <c r="Q278" i="10"/>
  <c r="O218" i="10"/>
  <c r="Q218" i="10"/>
  <c r="O35" i="10"/>
  <c r="Q35" i="10"/>
  <c r="O283" i="10"/>
  <c r="Q283" i="10"/>
  <c r="K366" i="10"/>
  <c r="I366" i="10"/>
  <c r="O20" i="10"/>
  <c r="Q20" i="10"/>
  <c r="O437" i="10"/>
  <c r="Q437" i="10"/>
  <c r="O439" i="10"/>
  <c r="Q439" i="10"/>
  <c r="O243" i="10"/>
  <c r="Q243" i="10"/>
  <c r="O22" i="10"/>
  <c r="Q22" i="10"/>
  <c r="O316" i="10"/>
  <c r="Q316" i="10"/>
  <c r="O151" i="10"/>
  <c r="Q151" i="10"/>
  <c r="O63" i="10"/>
  <c r="Q63" i="10"/>
  <c r="O139" i="10"/>
  <c r="Q139" i="10"/>
  <c r="O55" i="10"/>
  <c r="Q55" i="10"/>
  <c r="O259" i="10"/>
  <c r="Q259" i="10"/>
  <c r="O275" i="10"/>
  <c r="Q275" i="10"/>
  <c r="G180" i="10"/>
  <c r="I180" i="10"/>
  <c r="O432" i="10"/>
  <c r="Q432" i="10"/>
  <c r="O431" i="10"/>
  <c r="Q431" i="10"/>
  <c r="O284" i="10"/>
  <c r="Q284" i="10"/>
  <c r="O315" i="10"/>
  <c r="Q315" i="10"/>
  <c r="O17" i="10"/>
  <c r="Q17" i="10"/>
  <c r="O342" i="10"/>
  <c r="Q342" i="10"/>
  <c r="O328" i="10"/>
  <c r="Q328" i="10"/>
  <c r="O108" i="10"/>
  <c r="Q108" i="10"/>
  <c r="O410" i="10"/>
  <c r="Q410" i="10"/>
  <c r="O115" i="10"/>
  <c r="Q115" i="10"/>
  <c r="O217" i="10"/>
  <c r="Q217" i="10"/>
  <c r="O170" i="10"/>
  <c r="Q170" i="10"/>
  <c r="O333" i="10"/>
  <c r="Q333" i="10"/>
  <c r="O263" i="10"/>
  <c r="Q263" i="10"/>
  <c r="O332" i="10"/>
  <c r="Q332" i="10"/>
  <c r="O356" i="10"/>
  <c r="Q356" i="10"/>
  <c r="S30" i="10"/>
  <c r="O30" i="10"/>
  <c r="Q30" i="10"/>
  <c r="O72" i="10"/>
  <c r="Q72" i="10"/>
  <c r="O91" i="10"/>
  <c r="Q91" i="10"/>
  <c r="O95" i="10"/>
  <c r="Q95" i="10"/>
  <c r="O152" i="10"/>
  <c r="Q152" i="10"/>
  <c r="O107" i="10"/>
  <c r="Q107" i="10"/>
  <c r="O178" i="10"/>
  <c r="Q178" i="10"/>
  <c r="O154" i="10"/>
  <c r="Q154" i="10"/>
  <c r="O422" i="10"/>
  <c r="Q422" i="10"/>
  <c r="O161" i="10"/>
  <c r="Q161" i="10"/>
  <c r="O339" i="10"/>
  <c r="Q339" i="10"/>
  <c r="O327" i="10"/>
  <c r="Q327" i="10"/>
  <c r="O295" i="10"/>
  <c r="Q295" i="10"/>
  <c r="O169" i="10"/>
  <c r="Q169" i="10"/>
  <c r="O207" i="10"/>
  <c r="Q207" i="10"/>
  <c r="O99" i="10"/>
  <c r="Q99" i="10"/>
  <c r="O213" i="10"/>
  <c r="Q213" i="10"/>
  <c r="O125" i="10"/>
  <c r="Q125" i="10"/>
  <c r="O319" i="10"/>
  <c r="Q319" i="10"/>
  <c r="O66" i="10"/>
  <c r="Q66" i="10"/>
  <c r="O420" i="10"/>
  <c r="Q420" i="10"/>
  <c r="O212" i="10"/>
  <c r="Q212" i="10"/>
  <c r="O184" i="10"/>
  <c r="Q184" i="10"/>
  <c r="O361" i="10"/>
  <c r="Q361" i="10"/>
  <c r="O386" i="10"/>
  <c r="Q386" i="10"/>
  <c r="O408" i="10"/>
  <c r="Q408" i="10"/>
  <c r="O172" i="10"/>
  <c r="Q172" i="10"/>
  <c r="O98" i="10"/>
  <c r="Q98" i="10"/>
  <c r="O31" i="10"/>
  <c r="Q31" i="10"/>
  <c r="O272" i="10"/>
  <c r="Q272" i="10"/>
  <c r="O130" i="10"/>
  <c r="Q130" i="10"/>
  <c r="O29" i="10"/>
  <c r="Q29" i="10"/>
  <c r="O301" i="10"/>
  <c r="Q301" i="10"/>
  <c r="O326" i="10"/>
  <c r="Q326" i="10"/>
  <c r="G379" i="10"/>
  <c r="I379" i="10"/>
  <c r="O398" i="10"/>
  <c r="Q398" i="10"/>
  <c r="S42" i="10"/>
  <c r="O42" i="10"/>
  <c r="Q42" i="10"/>
  <c r="O377" i="10"/>
  <c r="Q377" i="10"/>
  <c r="O84" i="10"/>
  <c r="Q84" i="10"/>
  <c r="O148" i="10"/>
  <c r="Q148" i="10"/>
  <c r="G35" i="10"/>
  <c r="I35" i="10"/>
  <c r="O163" i="10"/>
  <c r="Q163" i="10"/>
  <c r="O225" i="10"/>
  <c r="Q225" i="10"/>
  <c r="O248" i="10"/>
  <c r="Q248" i="10"/>
  <c r="O376" i="10"/>
  <c r="Q376" i="10"/>
  <c r="O208" i="10"/>
  <c r="Q208" i="10"/>
  <c r="O372" i="10"/>
  <c r="Q372" i="10"/>
  <c r="O421" i="10"/>
  <c r="Q421" i="10"/>
  <c r="O400" i="10"/>
  <c r="Q400" i="10"/>
  <c r="O219" i="10"/>
  <c r="Q219" i="10"/>
  <c r="O142" i="10"/>
  <c r="Q142" i="10"/>
  <c r="O187" i="10"/>
  <c r="Q187" i="10"/>
  <c r="O364" i="10"/>
  <c r="Q364" i="10"/>
  <c r="O28" i="10"/>
  <c r="Q28" i="10"/>
  <c r="K442" i="10"/>
  <c r="I442" i="10"/>
  <c r="O181" i="10"/>
  <c r="Q181" i="10"/>
  <c r="S228" i="10"/>
  <c r="O228" i="10"/>
  <c r="Q228" i="10"/>
  <c r="O164" i="10"/>
  <c r="Q164" i="10"/>
  <c r="O65" i="10"/>
  <c r="Q65" i="10"/>
  <c r="O289" i="10"/>
  <c r="Q289" i="10"/>
  <c r="O392" i="10"/>
  <c r="Q392" i="10"/>
  <c r="O133" i="10"/>
  <c r="Q133" i="10"/>
  <c r="O25" i="10"/>
  <c r="Q25" i="10"/>
  <c r="O419" i="10"/>
  <c r="Q419" i="10"/>
  <c r="O85" i="10"/>
  <c r="Q85" i="10"/>
  <c r="K183" i="10"/>
  <c r="I183" i="10"/>
  <c r="O359" i="10"/>
  <c r="Q359" i="10"/>
  <c r="O296" i="10"/>
  <c r="Q296" i="10"/>
  <c r="O251" i="10"/>
  <c r="Q251" i="10"/>
  <c r="O285" i="10"/>
  <c r="Q285" i="10"/>
  <c r="O407" i="10"/>
  <c r="Q407" i="10"/>
  <c r="O253" i="10"/>
  <c r="Q253" i="10"/>
  <c r="O105" i="10"/>
  <c r="Q105" i="10"/>
  <c r="O384" i="10"/>
  <c r="Q384" i="10"/>
  <c r="O144" i="10"/>
  <c r="Q144" i="10"/>
  <c r="G215" i="10"/>
  <c r="I215" i="10"/>
  <c r="O80" i="10"/>
  <c r="Q80" i="10"/>
  <c r="O269" i="10"/>
  <c r="Q269" i="10"/>
  <c r="O132" i="10"/>
  <c r="Q132" i="10"/>
  <c r="O106" i="10"/>
  <c r="Q106" i="10"/>
  <c r="O134" i="10"/>
  <c r="Q134" i="10"/>
  <c r="O258" i="10"/>
  <c r="Q258" i="10"/>
  <c r="O195" i="10"/>
  <c r="Q195" i="10"/>
  <c r="O393" i="10"/>
  <c r="Q393" i="10"/>
  <c r="O82" i="10"/>
  <c r="Q82" i="10"/>
  <c r="O194" i="10"/>
  <c r="Q194" i="10"/>
  <c r="O150" i="10"/>
  <c r="Q150" i="10"/>
  <c r="O294" i="10"/>
  <c r="Q294" i="10"/>
  <c r="O331" i="10"/>
  <c r="Q331" i="10"/>
  <c r="O160" i="10"/>
  <c r="Q160" i="10"/>
  <c r="O290" i="10"/>
  <c r="Q290" i="10"/>
  <c r="O79" i="10"/>
  <c r="Q79" i="10"/>
  <c r="O94" i="10"/>
  <c r="Q94" i="10"/>
  <c r="O76" i="10"/>
  <c r="Q76" i="10"/>
  <c r="O303" i="10"/>
  <c r="Q303" i="10"/>
  <c r="G258" i="10"/>
  <c r="I258" i="10"/>
  <c r="O363" i="10"/>
  <c r="Q363" i="10"/>
  <c r="O260" i="10"/>
  <c r="Q260" i="10"/>
  <c r="O429" i="10"/>
  <c r="Q429" i="10"/>
  <c r="O61" i="10"/>
  <c r="Q61" i="10"/>
  <c r="O335" i="10"/>
  <c r="Q335" i="10"/>
  <c r="O136" i="10"/>
  <c r="Q136" i="10"/>
  <c r="O141" i="10"/>
  <c r="Q141" i="10"/>
  <c r="O180" i="10"/>
  <c r="Q180" i="10"/>
  <c r="O264" i="10"/>
  <c r="Q264" i="10"/>
  <c r="O210" i="10"/>
  <c r="Q210" i="10"/>
  <c r="O370" i="10"/>
  <c r="Q370" i="10"/>
  <c r="O50" i="10"/>
  <c r="Q50" i="10"/>
  <c r="K14" i="10"/>
  <c r="I14" i="10"/>
  <c r="K179" i="10"/>
  <c r="I179" i="10"/>
  <c r="O405" i="10"/>
  <c r="Q405" i="10"/>
  <c r="O112" i="10"/>
  <c r="Q112" i="10"/>
  <c r="K204" i="10"/>
  <c r="I204" i="10"/>
  <c r="O200" i="10"/>
  <c r="Q200" i="10"/>
  <c r="G303" i="10"/>
  <c r="I303" i="10"/>
  <c r="O158" i="10"/>
  <c r="Q158" i="10"/>
  <c r="S191" i="10"/>
  <c r="O191" i="10"/>
  <c r="Q191" i="10"/>
  <c r="O189" i="10"/>
  <c r="Q189" i="10"/>
  <c r="O117" i="10"/>
  <c r="Q117" i="10"/>
  <c r="O265" i="10"/>
  <c r="Q265" i="10"/>
  <c r="O216" i="10"/>
  <c r="Q216" i="10"/>
  <c r="O126" i="10"/>
  <c r="Q126" i="10"/>
  <c r="O87" i="10"/>
  <c r="Q87" i="10"/>
  <c r="O297" i="10"/>
  <c r="Q297" i="10"/>
  <c r="O97" i="10"/>
  <c r="Q97" i="10"/>
  <c r="O244" i="10"/>
  <c r="Q244" i="10"/>
  <c r="O395" i="10"/>
  <c r="Q395" i="10"/>
  <c r="S59" i="10"/>
  <c r="O59" i="10"/>
  <c r="Q59" i="10"/>
  <c r="O379" i="10"/>
  <c r="Q379" i="10"/>
  <c r="O83" i="10"/>
  <c r="Q83" i="10"/>
  <c r="O358" i="10"/>
  <c r="Q358" i="10"/>
  <c r="K274" i="10"/>
  <c r="I274" i="10"/>
  <c r="O34" i="10"/>
  <c r="Q34" i="10"/>
  <c r="O146" i="10"/>
  <c r="Q146" i="10"/>
  <c r="O321" i="10"/>
  <c r="Q321" i="10"/>
  <c r="O347" i="10"/>
  <c r="Q347" i="10"/>
  <c r="O325" i="10"/>
  <c r="Q325" i="10"/>
  <c r="G344" i="10"/>
  <c r="I344" i="10"/>
  <c r="S234" i="10"/>
  <c r="O234" i="10"/>
  <c r="Q234" i="10"/>
  <c r="G74" i="10"/>
  <c r="I74" i="10"/>
  <c r="O357" i="10"/>
  <c r="Q357" i="10"/>
  <c r="O271" i="10"/>
  <c r="Q271" i="10"/>
  <c r="O74" i="10"/>
  <c r="Q74" i="10"/>
  <c r="O324" i="10"/>
  <c r="Q324" i="10"/>
  <c r="O127" i="10"/>
  <c r="Q127" i="10"/>
  <c r="O436" i="10"/>
  <c r="Q436" i="10"/>
  <c r="O77" i="10"/>
  <c r="Q77" i="10"/>
  <c r="O51" i="10"/>
  <c r="Q51" i="10"/>
  <c r="O16" i="10"/>
  <c r="Q16" i="10"/>
  <c r="O329" i="10"/>
  <c r="Q329" i="10"/>
  <c r="O318" i="10"/>
  <c r="Q318" i="10"/>
  <c r="K352" i="10"/>
  <c r="I352" i="10"/>
  <c r="O21" i="10"/>
  <c r="Q21" i="10"/>
  <c r="O81" i="10"/>
  <c r="Q81" i="10"/>
  <c r="O242" i="10"/>
  <c r="Q242" i="10"/>
  <c r="O387" i="10"/>
  <c r="Q387" i="10"/>
  <c r="O441" i="10"/>
  <c r="Q441" i="10"/>
  <c r="O336" i="10"/>
  <c r="Q336" i="10"/>
  <c r="O197" i="10"/>
  <c r="Q197" i="10"/>
  <c r="O231" i="10"/>
  <c r="Q231" i="10"/>
  <c r="O103" i="10"/>
  <c r="Q103" i="10"/>
  <c r="O209" i="10"/>
  <c r="Q209" i="10"/>
  <c r="O293" i="10"/>
  <c r="Q293" i="10"/>
  <c r="O252" i="10"/>
  <c r="Q252" i="10"/>
  <c r="O287" i="10"/>
  <c r="Q287" i="10"/>
  <c r="O176" i="10"/>
  <c r="Q176" i="10"/>
  <c r="S129" i="10"/>
  <c r="O129" i="10"/>
  <c r="Q129" i="10"/>
  <c r="O371" i="10"/>
  <c r="Q371" i="10"/>
  <c r="O205" i="10"/>
  <c r="Q205" i="10"/>
  <c r="O114" i="10"/>
  <c r="Q114" i="10"/>
  <c r="O171" i="10"/>
  <c r="Q171" i="10"/>
  <c r="O374" i="10"/>
  <c r="Q374" i="10"/>
  <c r="O403" i="10"/>
  <c r="Q403" i="10"/>
  <c r="O427" i="10"/>
  <c r="Q427" i="10"/>
  <c r="O159" i="10"/>
  <c r="Q159" i="10"/>
  <c r="O45" i="10"/>
  <c r="Q45" i="10"/>
  <c r="O343" i="10"/>
  <c r="Q343" i="10"/>
  <c r="O282" i="10"/>
  <c r="Q282" i="10"/>
  <c r="O233" i="10"/>
  <c r="Q233" i="10"/>
  <c r="O204" i="10"/>
  <c r="Q204" i="10"/>
  <c r="O214" i="10"/>
  <c r="Q214" i="10"/>
  <c r="O277" i="10"/>
  <c r="Q277" i="10"/>
  <c r="O62" i="10"/>
  <c r="Q62" i="10"/>
  <c r="O121" i="10"/>
  <c r="Q121" i="10"/>
  <c r="O340" i="10"/>
  <c r="Q340" i="10"/>
  <c r="S40" i="10"/>
  <c r="O40" i="10"/>
  <c r="Q40" i="10"/>
  <c r="O188" i="10"/>
  <c r="Q188" i="10"/>
  <c r="O350" i="10"/>
  <c r="Q350" i="10"/>
  <c r="S151" i="10"/>
  <c r="O239" i="10"/>
  <c r="Q239" i="10"/>
  <c r="O366" i="10"/>
  <c r="Q366" i="10"/>
  <c r="O71" i="10"/>
  <c r="Q71" i="10"/>
  <c r="O78" i="10"/>
  <c r="Q78" i="10"/>
  <c r="O215" i="10"/>
  <c r="Q215" i="10"/>
  <c r="O120" i="10"/>
  <c r="Q120" i="10"/>
  <c r="O313" i="10"/>
  <c r="Q313" i="10"/>
  <c r="O179" i="10"/>
  <c r="Q179" i="10"/>
  <c r="O299" i="10"/>
  <c r="Q299" i="10"/>
  <c r="O211" i="10"/>
  <c r="Q211" i="10"/>
  <c r="O43" i="10"/>
  <c r="Q43" i="10"/>
  <c r="O47" i="10"/>
  <c r="Q47" i="10"/>
  <c r="O320" i="10"/>
  <c r="Q320" i="10"/>
  <c r="O300" i="10"/>
  <c r="Q300" i="10"/>
  <c r="O344" i="10"/>
  <c r="Q344" i="10"/>
  <c r="O100" i="10"/>
  <c r="Q100" i="10"/>
  <c r="O113" i="10"/>
  <c r="Q113" i="10"/>
  <c r="O67" i="10"/>
  <c r="Q67" i="10"/>
  <c r="O391" i="10"/>
  <c r="Q391" i="10"/>
  <c r="O280" i="10"/>
  <c r="Q280" i="10"/>
  <c r="O385" i="10"/>
  <c r="Q385" i="10"/>
  <c r="O223" i="10"/>
  <c r="Q223" i="10"/>
  <c r="O355" i="10"/>
  <c r="Q355" i="10"/>
  <c r="O36" i="10"/>
  <c r="Q36" i="10"/>
  <c r="O173" i="10"/>
  <c r="Q173" i="10"/>
  <c r="O390" i="10"/>
  <c r="Q390" i="10"/>
  <c r="O182" i="10"/>
  <c r="Q182" i="10"/>
  <c r="O404" i="10"/>
  <c r="Q404" i="10"/>
  <c r="O174" i="10"/>
  <c r="Q174" i="10"/>
  <c r="O183" i="10"/>
  <c r="Q183" i="10"/>
  <c r="O433" i="10"/>
  <c r="Q433" i="10"/>
  <c r="O308" i="10"/>
  <c r="Q308" i="10"/>
  <c r="O430" i="10"/>
  <c r="Q430" i="10"/>
  <c r="K376" i="10"/>
  <c r="G34" i="10"/>
  <c r="S92" i="10"/>
  <c r="K391" i="10"/>
  <c r="S381" i="10"/>
  <c r="K378" i="10"/>
  <c r="S345" i="10"/>
  <c r="G279" i="10"/>
  <c r="K357" i="10"/>
  <c r="K113" i="10"/>
  <c r="K253" i="10"/>
  <c r="G213" i="10"/>
  <c r="K228" i="10"/>
  <c r="S288" i="10"/>
  <c r="S183" i="10"/>
  <c r="K125" i="10"/>
  <c r="S295" i="10"/>
  <c r="S211" i="10"/>
  <c r="G384" i="10"/>
  <c r="G57" i="10"/>
  <c r="K427" i="10"/>
  <c r="S273" i="10"/>
  <c r="G321" i="10"/>
  <c r="K406" i="10"/>
  <c r="K133" i="10"/>
  <c r="S120" i="10"/>
  <c r="S31" i="10"/>
  <c r="G388" i="10"/>
  <c r="K41" i="10"/>
  <c r="G27" i="10"/>
  <c r="G12" i="10"/>
  <c r="S176" i="10"/>
  <c r="G324" i="10"/>
  <c r="G292" i="10"/>
  <c r="K292" i="10"/>
  <c r="S408" i="10"/>
  <c r="S292" i="10"/>
  <c r="S196" i="10"/>
  <c r="G137" i="10"/>
  <c r="G399" i="10"/>
  <c r="K146" i="10"/>
  <c r="K12" i="10"/>
  <c r="G260" i="10"/>
  <c r="G242" i="10"/>
  <c r="K325" i="10"/>
  <c r="S115" i="10"/>
  <c r="K296" i="10"/>
  <c r="S156" i="10"/>
  <c r="S367" i="10"/>
  <c r="S140" i="10"/>
  <c r="G161" i="10"/>
  <c r="G428" i="10"/>
  <c r="K328" i="10"/>
  <c r="S210" i="10"/>
  <c r="S387" i="10"/>
  <c r="S441" i="10"/>
  <c r="S231" i="10"/>
  <c r="S101" i="10"/>
  <c r="G432" i="10"/>
  <c r="S323" i="10"/>
  <c r="S286" i="10"/>
  <c r="G301" i="10"/>
  <c r="S395" i="10"/>
  <c r="S119" i="10"/>
  <c r="S192" i="10"/>
  <c r="S138" i="10"/>
  <c r="G325" i="10"/>
  <c r="K215" i="10"/>
  <c r="S144" i="10"/>
  <c r="G183" i="10"/>
  <c r="S33" i="10"/>
  <c r="G46" i="10"/>
  <c r="S438" i="10"/>
  <c r="K174" i="10"/>
  <c r="G53" i="10"/>
  <c r="S133" i="10"/>
  <c r="K268" i="10"/>
  <c r="G264" i="10"/>
  <c r="S406" i="10"/>
  <c r="G126" i="10"/>
  <c r="G106" i="10"/>
  <c r="G131" i="10"/>
  <c r="K432" i="10"/>
  <c r="S75" i="10"/>
  <c r="K120" i="10"/>
  <c r="G297" i="10"/>
  <c r="G64" i="10"/>
  <c r="S392" i="10"/>
  <c r="S432" i="10"/>
  <c r="K191" i="10"/>
  <c r="K434" i="10"/>
  <c r="S105" i="10"/>
  <c r="S80" i="10"/>
  <c r="S85" i="10"/>
  <c r="S396" i="10"/>
  <c r="K252" i="10"/>
  <c r="K142" i="10"/>
  <c r="S305" i="10"/>
  <c r="S66" i="10"/>
  <c r="K339" i="10"/>
  <c r="G124" i="10"/>
  <c r="S182" i="10"/>
  <c r="S308" i="10"/>
  <c r="G370" i="10"/>
  <c r="G123" i="10"/>
  <c r="G286" i="10"/>
  <c r="S36" i="10"/>
  <c r="K206" i="10"/>
  <c r="G169" i="10"/>
  <c r="G13" i="10"/>
  <c r="G219" i="10"/>
  <c r="S24" i="10"/>
  <c r="S298" i="10"/>
  <c r="K164" i="10"/>
  <c r="K286" i="10"/>
  <c r="K279" i="10"/>
  <c r="K198" i="10"/>
  <c r="G23" i="10"/>
  <c r="K285" i="10"/>
  <c r="K11" i="10"/>
  <c r="G402" i="10"/>
  <c r="S383" i="10"/>
  <c r="S164" i="10"/>
  <c r="S279" i="10"/>
  <c r="S312" i="10"/>
  <c r="K312" i="10"/>
  <c r="G146" i="10"/>
  <c r="S12" i="10"/>
  <c r="K134" i="10"/>
  <c r="G246" i="10"/>
  <c r="K196" i="10"/>
  <c r="K106" i="10"/>
  <c r="K430" i="10"/>
  <c r="G164" i="10"/>
  <c r="G307" i="10"/>
  <c r="K83" i="10"/>
  <c r="G366" i="10"/>
  <c r="G142" i="10"/>
  <c r="G72" i="10"/>
  <c r="K327" i="10"/>
  <c r="H35" i="20"/>
  <c r="J44" i="20"/>
  <c r="H44" i="20"/>
  <c r="H37" i="20"/>
  <c r="H38" i="20"/>
  <c r="H58" i="20" s="1"/>
  <c r="D48" i="22"/>
  <c r="H48" i="20"/>
  <c r="D46" i="22"/>
  <c r="H46" i="20"/>
  <c r="D12" i="22"/>
  <c r="H12" i="20"/>
  <c r="D45" i="22"/>
  <c r="H45" i="20"/>
  <c r="H24" i="20"/>
  <c r="H22" i="20"/>
  <c r="H25" i="20"/>
  <c r="D41" i="22"/>
  <c r="H41" i="20"/>
  <c r="H27" i="20"/>
  <c r="H19" i="20"/>
  <c r="H31" i="20"/>
  <c r="H13" i="20"/>
  <c r="H17" i="20"/>
  <c r="H18" i="20"/>
  <c r="H16" i="20"/>
  <c r="H36" i="20"/>
  <c r="H16" i="19"/>
  <c r="B42" i="22"/>
  <c r="H42" i="19"/>
  <c r="H12" i="19"/>
  <c r="H33" i="19"/>
  <c r="H19" i="19"/>
  <c r="H28" i="19"/>
  <c r="H22" i="19"/>
  <c r="H15" i="19"/>
  <c r="H36" i="19"/>
  <c r="B47" i="22"/>
  <c r="H47" i="19"/>
  <c r="B46" i="22"/>
  <c r="H46" i="19"/>
  <c r="H20" i="19"/>
  <c r="B45" i="22"/>
  <c r="H45" i="19"/>
  <c r="H27" i="19"/>
  <c r="H29" i="19"/>
  <c r="H34" i="19"/>
  <c r="H13" i="19"/>
  <c r="H38" i="19"/>
  <c r="H58" i="19" s="1"/>
  <c r="R12" i="16"/>
  <c r="P21" i="18"/>
  <c r="L48" i="22"/>
  <c r="P48" i="19"/>
  <c r="L45" i="22"/>
  <c r="P45" i="19"/>
  <c r="P23" i="21"/>
  <c r="P15" i="18"/>
  <c r="P23" i="20"/>
  <c r="P41" i="22"/>
  <c r="P41" i="21"/>
  <c r="P31" i="18"/>
  <c r="P47" i="22"/>
  <c r="P47" i="21"/>
  <c r="P34" i="18"/>
  <c r="N48" i="22"/>
  <c r="P48" i="20"/>
  <c r="R48" i="16"/>
  <c r="P48" i="16"/>
  <c r="P28" i="19"/>
  <c r="P20" i="19"/>
  <c r="P21" i="19"/>
  <c r="P37" i="20"/>
  <c r="P26" i="20"/>
  <c r="R41" i="22"/>
  <c r="P41" i="18"/>
  <c r="P38" i="18"/>
  <c r="P30" i="21"/>
  <c r="P27" i="19"/>
  <c r="P27" i="20"/>
  <c r="P36" i="20"/>
  <c r="P38" i="19"/>
  <c r="P58" i="19" s="1"/>
  <c r="P21" i="21"/>
  <c r="P18" i="18"/>
  <c r="P22" i="18"/>
  <c r="N42" i="22"/>
  <c r="P42" i="20"/>
  <c r="P32" i="19"/>
  <c r="R12" i="22"/>
  <c r="P12" i="18"/>
  <c r="P21" i="20"/>
  <c r="R46" i="22"/>
  <c r="P46" i="18"/>
  <c r="P42" i="22"/>
  <c r="P42" i="21"/>
  <c r="P24" i="18"/>
  <c r="P37" i="21"/>
  <c r="P26" i="21"/>
  <c r="P19" i="20"/>
  <c r="R48" i="22"/>
  <c r="P48" i="18"/>
  <c r="P28" i="18"/>
  <c r="P18" i="21"/>
  <c r="P35" i="20"/>
  <c r="P30" i="20"/>
  <c r="P17" i="21"/>
  <c r="P30" i="18"/>
  <c r="P16" i="18"/>
  <c r="P27" i="18"/>
  <c r="P30" i="19"/>
  <c r="P22" i="19"/>
  <c r="P17" i="18"/>
  <c r="P26" i="19"/>
  <c r="P37" i="19"/>
  <c r="P24" i="19"/>
  <c r="N45" i="22"/>
  <c r="P45" i="20"/>
  <c r="X21" i="16"/>
  <c r="P21" i="16"/>
  <c r="P38" i="20"/>
  <c r="P58" i="20" s="1"/>
  <c r="P34" i="20"/>
  <c r="P19" i="18"/>
  <c r="P24" i="20"/>
  <c r="P32" i="18"/>
  <c r="L42" i="22"/>
  <c r="P42" i="19"/>
  <c r="P33" i="19"/>
  <c r="P34" i="19"/>
  <c r="P23" i="19"/>
  <c r="P16" i="19"/>
  <c r="P14" i="19"/>
  <c r="P29" i="21"/>
  <c r="P12" i="22"/>
  <c r="P12" i="21"/>
  <c r="R45" i="22"/>
  <c r="P45" i="18"/>
  <c r="P15" i="21"/>
  <c r="P36" i="21"/>
  <c r="P16" i="21"/>
  <c r="L41" i="22"/>
  <c r="P41" i="19"/>
  <c r="L46" i="22"/>
  <c r="P46" i="19"/>
  <c r="P25" i="19"/>
  <c r="P29" i="19"/>
  <c r="P13" i="19"/>
  <c r="P22" i="20"/>
  <c r="N46" i="22"/>
  <c r="P46" i="20"/>
  <c r="P13" i="18"/>
  <c r="P29" i="20"/>
  <c r="L12" i="22"/>
  <c r="P12" i="19"/>
  <c r="P15" i="20"/>
  <c r="P33" i="21"/>
  <c r="P20" i="21"/>
  <c r="L47" i="22"/>
  <c r="P47" i="19"/>
  <c r="P28" i="21"/>
  <c r="J47" i="18"/>
  <c r="R17" i="16"/>
  <c r="U14" i="16"/>
  <c r="X19" i="16"/>
  <c r="J29" i="21"/>
  <c r="R46" i="18"/>
  <c r="U17" i="16"/>
  <c r="R20" i="21"/>
  <c r="J12" i="21"/>
  <c r="J25" i="20"/>
  <c r="X38" i="16"/>
  <c r="R19" i="16"/>
  <c r="J20" i="18"/>
  <c r="U16" i="16"/>
  <c r="J48" i="16"/>
  <c r="J44" i="18"/>
  <c r="J33" i="21"/>
  <c r="R44" i="21"/>
  <c r="R47" i="19"/>
  <c r="J17" i="16"/>
  <c r="J14" i="21"/>
  <c r="J29" i="16"/>
  <c r="J33" i="18"/>
  <c r="R46" i="20"/>
  <c r="R44" i="19"/>
  <c r="R28" i="21"/>
  <c r="J37" i="19"/>
  <c r="U19" i="16"/>
  <c r="U23" i="16"/>
  <c r="J14" i="16"/>
  <c r="R20" i="16"/>
  <c r="J37" i="18"/>
  <c r="R32" i="19"/>
  <c r="R48" i="19"/>
  <c r="R23" i="21"/>
  <c r="R27" i="20"/>
  <c r="J30" i="19"/>
  <c r="R16" i="21"/>
  <c r="J37" i="21"/>
  <c r="J44" i="19"/>
  <c r="U38" i="16"/>
  <c r="J36" i="21"/>
  <c r="J35" i="21"/>
  <c r="R24" i="16"/>
  <c r="J15" i="21"/>
  <c r="J23" i="16"/>
  <c r="J32" i="21"/>
  <c r="R18" i="21"/>
  <c r="J21" i="18"/>
  <c r="R44" i="18"/>
  <c r="R15" i="18"/>
  <c r="R19" i="18"/>
  <c r="J14" i="18"/>
  <c r="R27" i="18"/>
  <c r="J30" i="18"/>
  <c r="J38" i="18"/>
  <c r="S398" i="10"/>
  <c r="K346" i="10"/>
  <c r="R29" i="19"/>
  <c r="J27" i="19"/>
  <c r="K57" i="10"/>
  <c r="G160" i="10"/>
  <c r="S400" i="10"/>
  <c r="G276" i="10"/>
  <c r="S359" i="10"/>
  <c r="S229" i="10"/>
  <c r="R15" i="20"/>
  <c r="K25" i="10"/>
  <c r="S230" i="10"/>
  <c r="S215" i="10"/>
  <c r="K290" i="10"/>
  <c r="G143" i="10"/>
  <c r="G68" i="10"/>
  <c r="S173" i="10"/>
  <c r="K423" i="10"/>
  <c r="K424" i="10" s="1"/>
  <c r="G233" i="10"/>
  <c r="S241" i="10"/>
  <c r="S302" i="10"/>
  <c r="G346" i="10"/>
  <c r="G162" i="10"/>
  <c r="S57" i="10"/>
  <c r="G37" i="10"/>
  <c r="S246" i="10"/>
  <c r="K180" i="10"/>
  <c r="S318" i="10"/>
  <c r="J22" i="16"/>
  <c r="J18" i="21"/>
  <c r="K313" i="10"/>
  <c r="S232" i="10"/>
  <c r="K297" i="10"/>
  <c r="S98" i="10"/>
  <c r="R35" i="20"/>
  <c r="G50" i="10"/>
  <c r="G378" i="10"/>
  <c r="G99" i="10"/>
  <c r="G300" i="10"/>
  <c r="J41" i="20"/>
  <c r="S224" i="10"/>
  <c r="K79" i="10"/>
  <c r="R30" i="20"/>
  <c r="S331" i="10"/>
  <c r="G92" i="10"/>
  <c r="G237" i="10"/>
  <c r="K409" i="10"/>
  <c r="G408" i="10"/>
  <c r="S235" i="10"/>
  <c r="G101" i="10"/>
  <c r="R14" i="18"/>
  <c r="S226" i="10"/>
  <c r="S435" i="10"/>
  <c r="K82" i="10"/>
  <c r="G365" i="10"/>
  <c r="G147" i="10"/>
  <c r="S47" i="10"/>
  <c r="S93" i="10"/>
  <c r="G118" i="10"/>
  <c r="K277" i="10"/>
  <c r="K19" i="10"/>
  <c r="S439" i="10"/>
  <c r="K276" i="10"/>
  <c r="K145" i="10"/>
  <c r="S46" i="10"/>
  <c r="S404" i="10"/>
  <c r="G308" i="10"/>
  <c r="J48" i="20"/>
  <c r="R44" i="20"/>
  <c r="R30" i="19"/>
  <c r="K234" i="10"/>
  <c r="G187" i="10"/>
  <c r="S360" i="10"/>
  <c r="K187" i="10"/>
  <c r="S420" i="10"/>
  <c r="S355" i="10"/>
  <c r="G203" i="10"/>
  <c r="K435" i="10"/>
  <c r="S327" i="10"/>
  <c r="J29" i="19"/>
  <c r="S27" i="10"/>
  <c r="R23" i="20"/>
  <c r="G266" i="10"/>
  <c r="G312" i="10"/>
  <c r="K175" i="10"/>
  <c r="R37" i="21"/>
  <c r="K152" i="10"/>
  <c r="K422" i="10"/>
  <c r="S428" i="10"/>
  <c r="K271" i="10"/>
  <c r="S266" i="10"/>
  <c r="S152" i="10"/>
  <c r="G200" i="10"/>
  <c r="G113" i="10"/>
  <c r="J37" i="20"/>
  <c r="K127" i="10"/>
  <c r="K298" i="10"/>
  <c r="G337" i="10"/>
  <c r="G358" i="10"/>
  <c r="K314" i="10"/>
  <c r="G14" i="10"/>
  <c r="R33" i="16"/>
  <c r="G149" i="10"/>
  <c r="S431" i="10"/>
  <c r="K394" i="10"/>
  <c r="J36" i="20"/>
  <c r="S28" i="10"/>
  <c r="G267" i="10"/>
  <c r="S369" i="10"/>
  <c r="G61" i="10"/>
  <c r="J32" i="19"/>
  <c r="J12" i="19"/>
  <c r="G269" i="10"/>
  <c r="R38" i="19"/>
  <c r="R58" i="19" s="1"/>
  <c r="G442" i="10"/>
  <c r="G52" i="10"/>
  <c r="G192" i="10"/>
  <c r="G193" i="10"/>
  <c r="R12" i="19"/>
  <c r="J47" i="21"/>
  <c r="R14" i="16"/>
  <c r="G83" i="10"/>
  <c r="G326" i="10"/>
  <c r="K212" i="10"/>
  <c r="G304" i="10"/>
  <c r="R36" i="16"/>
  <c r="S86" i="10"/>
  <c r="S407" i="10"/>
  <c r="K374" i="10"/>
  <c r="S265" i="10"/>
  <c r="R29" i="21"/>
  <c r="S321" i="10"/>
  <c r="G259" i="10"/>
  <c r="S71" i="10"/>
  <c r="R41" i="21"/>
  <c r="K224" i="10"/>
  <c r="G319" i="10"/>
  <c r="R48" i="18"/>
  <c r="G136" i="10"/>
  <c r="K237" i="10"/>
  <c r="S433" i="10"/>
  <c r="K44" i="10"/>
  <c r="J16" i="21"/>
  <c r="R23" i="16"/>
  <c r="K30" i="10"/>
  <c r="G251" i="10"/>
  <c r="K388" i="10"/>
  <c r="G77" i="10"/>
  <c r="G210" i="10"/>
  <c r="G11" i="10"/>
  <c r="G391" i="10"/>
  <c r="S181" i="10"/>
  <c r="X12" i="16"/>
  <c r="K371" i="10"/>
  <c r="S51" i="10"/>
  <c r="K91" i="10"/>
  <c r="J26" i="18"/>
  <c r="G82" i="10"/>
  <c r="G49" i="10"/>
  <c r="S329" i="10"/>
  <c r="G202" i="10"/>
  <c r="K104" i="10"/>
  <c r="G96" i="10"/>
  <c r="G19" i="10"/>
  <c r="G285" i="10"/>
  <c r="K396" i="10"/>
  <c r="J19" i="16"/>
  <c r="K322" i="10"/>
  <c r="K349" i="10"/>
  <c r="S390" i="10"/>
  <c r="G140" i="10"/>
  <c r="J44" i="21"/>
  <c r="G217" i="10"/>
  <c r="S384" i="10"/>
  <c r="S212" i="10"/>
  <c r="K53" i="10"/>
  <c r="S361" i="10"/>
  <c r="K75" i="10"/>
  <c r="K440" i="10"/>
  <c r="R13" i="16"/>
  <c r="K161" i="10"/>
  <c r="D42" i="22"/>
  <c r="J42" i="20"/>
  <c r="S73" i="10"/>
  <c r="R26" i="16"/>
  <c r="X26" i="16"/>
  <c r="U13" i="16"/>
  <c r="J13" i="16"/>
  <c r="S267" i="10"/>
  <c r="J27" i="21"/>
  <c r="G171" i="10"/>
  <c r="S269" i="10"/>
  <c r="K282" i="10"/>
  <c r="G282" i="10"/>
  <c r="S297" i="10"/>
  <c r="X35" i="16"/>
  <c r="R35" i="16"/>
  <c r="J36" i="18"/>
  <c r="G273" i="10"/>
  <c r="G62" i="10"/>
  <c r="G275" i="10"/>
  <c r="G314" i="10"/>
  <c r="J30" i="21"/>
  <c r="G272" i="10"/>
  <c r="R31" i="16"/>
  <c r="X31" i="16"/>
  <c r="G360" i="10"/>
  <c r="K360" i="10"/>
  <c r="S175" i="10"/>
  <c r="G338" i="10"/>
  <c r="G100" i="10"/>
  <c r="K100" i="10"/>
  <c r="S35" i="10"/>
  <c r="S324" i="10"/>
  <c r="K219" i="10"/>
  <c r="G206" i="10"/>
  <c r="R16" i="16"/>
  <c r="X16" i="16"/>
  <c r="R25" i="21"/>
  <c r="K437" i="10"/>
  <c r="J24" i="16"/>
  <c r="U24" i="16"/>
  <c r="G331" i="10"/>
  <c r="G18" i="10"/>
  <c r="K24" i="10"/>
  <c r="K13" i="10"/>
  <c r="K249" i="10"/>
  <c r="G249" i="10"/>
  <c r="K421" i="10"/>
  <c r="S333" i="10"/>
  <c r="S263" i="10"/>
  <c r="R22" i="21"/>
  <c r="G323" i="10"/>
  <c r="S13" i="10"/>
  <c r="Q13" i="10"/>
  <c r="K405" i="10"/>
  <c r="G134" i="10"/>
  <c r="K263" i="10"/>
  <c r="S249" i="10"/>
  <c r="S275" i="10"/>
  <c r="R23" i="19"/>
  <c r="K73" i="10"/>
  <c r="S41" i="10"/>
  <c r="X22" i="16"/>
  <c r="R22" i="16"/>
  <c r="K262" i="10"/>
  <c r="G262" i="10"/>
  <c r="J18" i="16"/>
  <c r="K403" i="10"/>
  <c r="R34" i="18"/>
  <c r="G298" i="10"/>
  <c r="S95" i="10"/>
  <c r="G73" i="10"/>
  <c r="S121" i="10"/>
  <c r="G437" i="10"/>
  <c r="S72" i="10"/>
  <c r="K56" i="10"/>
  <c r="S135" i="10"/>
  <c r="G271" i="10"/>
  <c r="G107" i="10"/>
  <c r="G41" i="10"/>
  <c r="K108" i="10"/>
  <c r="K52" i="10"/>
  <c r="K162" i="10"/>
  <c r="K361" i="10"/>
  <c r="S315" i="10"/>
  <c r="K80" i="10"/>
  <c r="G158" i="10"/>
  <c r="K275" i="10"/>
  <c r="K210" i="10"/>
  <c r="K291" i="10"/>
  <c r="K43" i="10"/>
  <c r="G43" i="10"/>
  <c r="G306" i="10"/>
  <c r="K306" i="10"/>
  <c r="K140" i="10"/>
  <c r="R36" i="21"/>
  <c r="K343" i="10"/>
  <c r="S277" i="10"/>
  <c r="S58" i="10"/>
  <c r="S375" i="10"/>
  <c r="B41" i="22"/>
  <c r="J41" i="19"/>
  <c r="R45" i="18"/>
  <c r="G208" i="10"/>
  <c r="K208" i="10"/>
  <c r="R32" i="16"/>
  <c r="K363" i="10"/>
  <c r="R22" i="20"/>
  <c r="K185" i="10"/>
  <c r="G185" i="10"/>
  <c r="K367" i="10"/>
  <c r="G133" i="10"/>
  <c r="G385" i="10"/>
  <c r="K402" i="10"/>
  <c r="S436" i="10"/>
  <c r="K114" i="10"/>
  <c r="S208" i="10"/>
  <c r="S20" i="10"/>
  <c r="S25" i="10"/>
  <c r="K377" i="10"/>
  <c r="G296" i="10"/>
  <c r="K71" i="10"/>
  <c r="S172" i="10"/>
  <c r="K221" i="10"/>
  <c r="R19" i="21"/>
  <c r="K34" i="10"/>
  <c r="S251" i="10"/>
  <c r="K173" i="10"/>
  <c r="G241" i="10"/>
  <c r="K241" i="10"/>
  <c r="R21" i="20"/>
  <c r="R42" i="21"/>
  <c r="K141" i="10"/>
  <c r="G407" i="10"/>
  <c r="K387" i="10"/>
  <c r="R42" i="16"/>
  <c r="J47" i="16"/>
  <c r="S18" i="10"/>
  <c r="G172" i="10"/>
  <c r="K203" i="10"/>
  <c r="K272" i="10"/>
  <c r="S124" i="10"/>
  <c r="S203" i="10"/>
  <c r="X15" i="16"/>
  <c r="G173" i="10"/>
  <c r="X17" i="16"/>
  <c r="J27" i="20"/>
  <c r="G238" i="10"/>
  <c r="S296" i="10"/>
  <c r="R38" i="16"/>
  <c r="G86" i="10"/>
  <c r="G221" i="10"/>
  <c r="G141" i="10"/>
  <c r="S317" i="10"/>
  <c r="K26" i="10"/>
  <c r="S338" i="10"/>
  <c r="G427" i="10"/>
  <c r="G311" i="10"/>
  <c r="S272" i="10"/>
  <c r="K235" i="10"/>
  <c r="K64" i="10"/>
  <c r="G352" i="10"/>
  <c r="S287" i="10"/>
  <c r="K407" i="10"/>
  <c r="K86" i="10"/>
  <c r="S442" i="10"/>
  <c r="G184" i="10"/>
  <c r="X33" i="16"/>
  <c r="R18" i="19"/>
  <c r="J26" i="19"/>
  <c r="R31" i="20"/>
  <c r="T23" i="20"/>
  <c r="K155" i="10"/>
  <c r="G155" i="10"/>
  <c r="K229" i="10"/>
  <c r="G229" i="10"/>
  <c r="J14" i="20"/>
  <c r="G302" i="10"/>
  <c r="K302" i="10"/>
  <c r="K334" i="10"/>
  <c r="G334" i="10"/>
  <c r="G341" i="10"/>
  <c r="K341" i="10"/>
  <c r="R29" i="18"/>
  <c r="J18" i="18"/>
  <c r="S225" i="10"/>
  <c r="G294" i="10"/>
  <c r="K294" i="10"/>
  <c r="G16" i="10"/>
  <c r="J13" i="21"/>
  <c r="S372" i="10"/>
  <c r="J32" i="18"/>
  <c r="S421" i="10"/>
  <c r="R26" i="21"/>
  <c r="S236" i="10"/>
  <c r="J20" i="20"/>
  <c r="R13" i="20"/>
  <c r="S348" i="10"/>
  <c r="S64" i="10"/>
  <c r="S155" i="10"/>
  <c r="G42" i="10"/>
  <c r="K42" i="10"/>
  <c r="S15" i="10"/>
  <c r="K336" i="10"/>
  <c r="G336" i="10"/>
  <c r="S276" i="10"/>
  <c r="G205" i="10"/>
  <c r="K205" i="10"/>
  <c r="G289" i="10"/>
  <c r="K289" i="10"/>
  <c r="S291" i="10"/>
  <c r="S373" i="10"/>
  <c r="S245" i="10"/>
  <c r="G59" i="10"/>
  <c r="K59" i="10"/>
  <c r="U35" i="16"/>
  <c r="J35" i="16"/>
  <c r="S38" i="10"/>
  <c r="S26" i="10"/>
  <c r="G138" i="10"/>
  <c r="K138" i="10"/>
  <c r="S60" i="10"/>
  <c r="J25" i="19"/>
  <c r="R17" i="19"/>
  <c r="J17" i="19"/>
  <c r="J28" i="20"/>
  <c r="S153" i="10"/>
  <c r="G252" i="10"/>
  <c r="S221" i="10"/>
  <c r="G263" i="10"/>
  <c r="J23" i="20"/>
  <c r="R22" i="18"/>
  <c r="G316" i="10"/>
  <c r="K316" i="10"/>
  <c r="J22" i="18"/>
  <c r="G351" i="10"/>
  <c r="K351" i="10"/>
  <c r="S393" i="10"/>
  <c r="G375" i="10"/>
  <c r="K375" i="10"/>
  <c r="N41" i="22"/>
  <c r="R41" i="20"/>
  <c r="S132" i="10"/>
  <c r="R32" i="20"/>
  <c r="S106" i="10"/>
  <c r="G211" i="10"/>
  <c r="K211" i="10"/>
  <c r="S195" i="10"/>
  <c r="K148" i="10"/>
  <c r="G148" i="10"/>
  <c r="S82" i="10"/>
  <c r="G436" i="10"/>
  <c r="K436" i="10"/>
  <c r="X25" i="16"/>
  <c r="R25" i="16"/>
  <c r="S194" i="10"/>
  <c r="S294" i="10"/>
  <c r="S160" i="10"/>
  <c r="J25" i="16"/>
  <c r="U25" i="16"/>
  <c r="K154" i="10"/>
  <c r="G154" i="10"/>
  <c r="Q11" i="10"/>
  <c r="S11" i="10"/>
  <c r="G317" i="10"/>
  <c r="K317" i="10"/>
  <c r="S76" i="10"/>
  <c r="R31" i="21"/>
  <c r="R34" i="21"/>
  <c r="S363" i="10"/>
  <c r="G186" i="10"/>
  <c r="K186" i="10"/>
  <c r="G190" i="10"/>
  <c r="K190" i="10"/>
  <c r="S237" i="10"/>
  <c r="J28" i="21"/>
  <c r="J22" i="19"/>
  <c r="G66" i="10"/>
  <c r="K66" i="10"/>
  <c r="S150" i="10"/>
  <c r="S402" i="10"/>
  <c r="S136" i="10"/>
  <c r="G25" i="10"/>
  <c r="T23" i="21"/>
  <c r="S264" i="10"/>
  <c r="J34" i="20"/>
  <c r="K419" i="10"/>
  <c r="G419" i="10"/>
  <c r="K355" i="10"/>
  <c r="G355" i="10"/>
  <c r="S378" i="10"/>
  <c r="G129" i="10"/>
  <c r="K129" i="10"/>
  <c r="S370" i="10"/>
  <c r="J33" i="20"/>
  <c r="S314" i="10"/>
  <c r="K330" i="10"/>
  <c r="S149" i="10"/>
  <c r="J17" i="21"/>
  <c r="R28" i="19"/>
  <c r="B48" i="22"/>
  <c r="J48" i="19"/>
  <c r="K295" i="10"/>
  <c r="G295" i="10"/>
  <c r="G281" i="10"/>
  <c r="S376" i="10"/>
  <c r="K23" i="10"/>
  <c r="J15" i="20"/>
  <c r="S128" i="10"/>
  <c r="S382" i="10"/>
  <c r="S341" i="10"/>
  <c r="G440" i="10"/>
  <c r="G51" i="10"/>
  <c r="K51" i="10"/>
  <c r="R36" i="19"/>
  <c r="S349" i="10"/>
  <c r="S394" i="10"/>
  <c r="U32" i="16"/>
  <c r="J32" i="16"/>
  <c r="G390" i="10"/>
  <c r="G195" i="10"/>
  <c r="K195" i="10"/>
  <c r="K76" i="10"/>
  <c r="G76" i="10"/>
  <c r="S177" i="10"/>
  <c r="R47" i="22"/>
  <c r="R47" i="18"/>
  <c r="K117" i="10"/>
  <c r="G117" i="10"/>
  <c r="J34" i="16"/>
  <c r="U34" i="16"/>
  <c r="S409" i="10"/>
  <c r="R16" i="20"/>
  <c r="J35" i="19"/>
  <c r="J21" i="20"/>
  <c r="J29" i="20"/>
  <c r="G320" i="10"/>
  <c r="K320" i="10"/>
  <c r="G287" i="10"/>
  <c r="K287" i="10"/>
  <c r="S368" i="10"/>
  <c r="K194" i="10"/>
  <c r="G401" i="10"/>
  <c r="K401" i="10"/>
  <c r="R20" i="20"/>
  <c r="K278" i="10"/>
  <c r="G278" i="10"/>
  <c r="S240" i="10"/>
  <c r="K131" i="10"/>
  <c r="G405" i="10"/>
  <c r="S137" i="10"/>
  <c r="G332" i="10"/>
  <c r="F46" i="22"/>
  <c r="J46" i="21"/>
  <c r="R30" i="16"/>
  <c r="X30" i="16"/>
  <c r="G270" i="10"/>
  <c r="K270" i="10"/>
  <c r="U31" i="16"/>
  <c r="J31" i="16"/>
  <c r="J15" i="16"/>
  <c r="U15" i="16"/>
  <c r="G230" i="10"/>
  <c r="K230" i="10"/>
  <c r="J37" i="16"/>
  <c r="U37" i="16"/>
  <c r="S337" i="10"/>
  <c r="S87" i="10"/>
  <c r="K340" i="10"/>
  <c r="G340" i="10"/>
  <c r="R33" i="18"/>
  <c r="G380" i="10"/>
  <c r="K380" i="10"/>
  <c r="S379" i="10"/>
  <c r="S83" i="10"/>
  <c r="K365" i="10"/>
  <c r="G201" i="10"/>
  <c r="K201" i="10"/>
  <c r="G108" i="10"/>
  <c r="K28" i="10"/>
  <c r="G28" i="10"/>
  <c r="S437" i="10"/>
  <c r="U22" i="16"/>
  <c r="S244" i="10"/>
  <c r="S34" i="10"/>
  <c r="S146" i="10"/>
  <c r="H45" i="22"/>
  <c r="J45" i="18"/>
  <c r="K81" i="10"/>
  <c r="G81" i="10"/>
  <c r="G33" i="10"/>
  <c r="K33" i="10"/>
  <c r="J26" i="21"/>
  <c r="S118" i="10"/>
  <c r="S403" i="10"/>
  <c r="X23" i="16"/>
  <c r="G243" i="10"/>
  <c r="R23" i="18"/>
  <c r="K273" i="10"/>
  <c r="G30" i="10"/>
  <c r="J31" i="20"/>
  <c r="J42" i="19"/>
  <c r="U26" i="16"/>
  <c r="K319" i="10"/>
  <c r="K281" i="10"/>
  <c r="X29" i="16"/>
  <c r="R17" i="20"/>
  <c r="G153" i="10"/>
  <c r="K153" i="10"/>
  <c r="G239" i="10"/>
  <c r="K239" i="10"/>
  <c r="G335" i="10"/>
  <c r="K45" i="10"/>
  <c r="G45" i="10"/>
  <c r="G433" i="10"/>
  <c r="K433" i="10"/>
  <c r="R14" i="21"/>
  <c r="S301" i="10"/>
  <c r="R41" i="16"/>
  <c r="G179" i="10"/>
  <c r="G84" i="10"/>
  <c r="K225" i="10"/>
  <c r="G225" i="10"/>
  <c r="G369" i="10"/>
  <c r="K369" i="10"/>
  <c r="K207" i="10"/>
  <c r="G207" i="10"/>
  <c r="K354" i="10"/>
  <c r="G354" i="10"/>
  <c r="S405" i="10"/>
  <c r="S112" i="10"/>
  <c r="G204" i="10"/>
  <c r="R35" i="18"/>
  <c r="H42" i="22"/>
  <c r="J42" i="18"/>
  <c r="G170" i="10"/>
  <c r="K170" i="10"/>
  <c r="S84" i="10"/>
  <c r="S163" i="10"/>
  <c r="G439" i="10"/>
  <c r="K439" i="10"/>
  <c r="S117" i="10"/>
  <c r="G112" i="10"/>
  <c r="K112" i="10"/>
  <c r="R25" i="18"/>
  <c r="S190" i="10"/>
  <c r="R14" i="20"/>
  <c r="S358" i="10"/>
  <c r="G403" i="10"/>
  <c r="J32" i="20"/>
  <c r="K329" i="10"/>
  <c r="G329" i="10"/>
  <c r="G348" i="10"/>
  <c r="G39" i="10"/>
  <c r="S171" i="10"/>
  <c r="G261" i="10"/>
  <c r="S258" i="10"/>
  <c r="K315" i="10"/>
  <c r="K37" i="10"/>
  <c r="S391" i="10"/>
  <c r="K16" i="10"/>
  <c r="S23" i="10"/>
  <c r="G218" i="10"/>
  <c r="K218" i="10"/>
  <c r="S427" i="10"/>
  <c r="U28" i="16"/>
  <c r="J28" i="16"/>
  <c r="G177" i="10"/>
  <c r="K177" i="10"/>
  <c r="J16" i="18"/>
  <c r="J31" i="21"/>
  <c r="G347" i="10"/>
  <c r="G345" i="10"/>
  <c r="K345" i="10"/>
  <c r="G38" i="10"/>
  <c r="H12" i="22"/>
  <c r="J12" i="18"/>
  <c r="S340" i="10"/>
  <c r="S350" i="10"/>
  <c r="G277" i="10"/>
  <c r="X36" i="16"/>
  <c r="U33" i="16"/>
  <c r="S397" i="10"/>
  <c r="U18" i="16"/>
  <c r="G231" i="10"/>
  <c r="K231" i="10"/>
  <c r="N47" i="22"/>
  <c r="R47" i="20"/>
  <c r="K65" i="10"/>
  <c r="G65" i="10"/>
  <c r="K132" i="10"/>
  <c r="S351" i="10"/>
  <c r="K332" i="10"/>
  <c r="S49" i="10"/>
  <c r="K29" i="10"/>
  <c r="G29" i="10"/>
  <c r="X34" i="16"/>
  <c r="R34" i="16"/>
  <c r="J25" i="21"/>
  <c r="S380" i="10"/>
  <c r="G374" i="10"/>
  <c r="R35" i="21"/>
  <c r="J20" i="21"/>
  <c r="J19" i="18"/>
  <c r="G150" i="10"/>
  <c r="K150" i="10"/>
  <c r="S56" i="10"/>
  <c r="J16" i="16"/>
  <c r="R31" i="19"/>
  <c r="R45" i="19"/>
  <c r="G128" i="10"/>
  <c r="K128" i="10"/>
  <c r="R15" i="19"/>
  <c r="K92" i="10"/>
  <c r="S218" i="10"/>
  <c r="R13" i="21"/>
  <c r="K197" i="10"/>
  <c r="K324" i="10"/>
  <c r="J31" i="19"/>
  <c r="S306" i="10"/>
  <c r="K176" i="10"/>
  <c r="S357" i="10"/>
  <c r="S74" i="10"/>
  <c r="H46" i="22"/>
  <c r="J46" i="18"/>
  <c r="K54" i="10"/>
  <c r="G197" i="10"/>
  <c r="S154" i="10"/>
  <c r="J23" i="19"/>
  <c r="G159" i="10"/>
  <c r="K159" i="10"/>
  <c r="S335" i="10"/>
  <c r="K335" i="10"/>
  <c r="R27" i="21"/>
  <c r="J30" i="16"/>
  <c r="U30" i="16"/>
  <c r="J26" i="20"/>
  <c r="J30" i="20"/>
  <c r="S170" i="10"/>
  <c r="K364" i="10"/>
  <c r="G364" i="10"/>
  <c r="K250" i="10"/>
  <c r="J15" i="18"/>
  <c r="P45" i="22"/>
  <c r="R45" i="21"/>
  <c r="K266" i="10"/>
  <c r="S282" i="10"/>
  <c r="G359" i="10"/>
  <c r="K359" i="10"/>
  <c r="J22" i="21"/>
  <c r="S91" i="10"/>
  <c r="J17" i="18"/>
  <c r="J44" i="16"/>
  <c r="G15" i="10"/>
  <c r="K15" i="10"/>
  <c r="J23" i="18"/>
  <c r="T23" i="18"/>
  <c r="G121" i="10"/>
  <c r="K121" i="10"/>
  <c r="J19" i="21"/>
  <c r="T23" i="19"/>
  <c r="G54" i="10"/>
  <c r="S77" i="10"/>
  <c r="J24" i="19"/>
  <c r="S250" i="10"/>
  <c r="J34" i="18"/>
  <c r="U12" i="16"/>
  <c r="J12" i="16"/>
  <c r="G310" i="10"/>
  <c r="K310" i="10"/>
  <c r="G372" i="10"/>
  <c r="K372" i="10"/>
  <c r="S32" i="10"/>
  <c r="F48" i="22"/>
  <c r="J48" i="21"/>
  <c r="R26" i="18"/>
  <c r="R24" i="21"/>
  <c r="G103" i="10"/>
  <c r="G174" i="10"/>
  <c r="S271" i="10"/>
  <c r="S362" i="10"/>
  <c r="G22" i="10"/>
  <c r="G31" i="10"/>
  <c r="K300" i="10"/>
  <c r="G21" i="10"/>
  <c r="R41" i="19"/>
  <c r="S220" i="10"/>
  <c r="G309" i="10"/>
  <c r="G189" i="10"/>
  <c r="K189" i="10"/>
  <c r="S339" i="10"/>
  <c r="K307" i="10"/>
  <c r="G224" i="10"/>
  <c r="K171" i="10"/>
  <c r="R36" i="18"/>
  <c r="K358" i="10"/>
  <c r="G44" i="10"/>
  <c r="K144" i="10"/>
  <c r="G144" i="10"/>
  <c r="K399" i="10"/>
  <c r="J27" i="18"/>
  <c r="G130" i="10"/>
  <c r="S219" i="10"/>
  <c r="S142" i="10"/>
  <c r="J31" i="18"/>
  <c r="G114" i="10"/>
  <c r="G71" i="10"/>
  <c r="R47" i="16"/>
  <c r="K347" i="10"/>
  <c r="K105" i="10"/>
  <c r="J12" i="20"/>
  <c r="K39" i="10"/>
  <c r="G156" i="10"/>
  <c r="G78" i="10"/>
  <c r="G157" i="10"/>
  <c r="S214" i="10"/>
  <c r="G291" i="10"/>
  <c r="S290" i="10"/>
  <c r="S99" i="10"/>
  <c r="S199" i="10"/>
  <c r="S127" i="10"/>
  <c r="K68" i="10"/>
  <c r="G299" i="10"/>
  <c r="R34" i="20"/>
  <c r="K143" i="10"/>
  <c r="S37" i="10"/>
  <c r="R30" i="18"/>
  <c r="S253" i="10"/>
  <c r="J45" i="21"/>
  <c r="K245" i="10"/>
  <c r="J45" i="16"/>
  <c r="R36" i="20"/>
  <c r="S213" i="10"/>
  <c r="S107" i="10"/>
  <c r="K147" i="10"/>
  <c r="S281" i="10"/>
  <c r="G199" i="10"/>
  <c r="K157" i="10"/>
  <c r="G70" i="10"/>
  <c r="S377" i="10"/>
  <c r="S422" i="10"/>
  <c r="S22" i="10"/>
  <c r="G434" i="10"/>
  <c r="S247" i="10"/>
  <c r="G430" i="10"/>
  <c r="S189" i="10"/>
  <c r="K169" i="10"/>
  <c r="S259" i="10"/>
  <c r="R19" i="20"/>
  <c r="G247" i="10"/>
  <c r="S423" i="10"/>
  <c r="S424" i="10" s="1"/>
  <c r="S325" i="10"/>
  <c r="G87" i="10"/>
  <c r="S62" i="10"/>
  <c r="S252" i="10"/>
  <c r="S238" i="10"/>
  <c r="S364" i="10"/>
  <c r="K149" i="10"/>
  <c r="S201" i="10"/>
  <c r="S283" i="10"/>
  <c r="K318" i="10"/>
  <c r="K172" i="10"/>
  <c r="K326" i="10"/>
  <c r="K370" i="10"/>
  <c r="R21" i="21"/>
  <c r="S70" i="10"/>
  <c r="G97" i="10"/>
  <c r="U21" i="16"/>
  <c r="S104" i="10"/>
  <c r="K362" i="10"/>
  <c r="G423" i="10"/>
  <c r="G424" i="10" s="1"/>
  <c r="R45" i="16"/>
  <c r="K31" i="10"/>
  <c r="S63" i="10"/>
  <c r="K246" i="10"/>
  <c r="R37" i="19"/>
  <c r="R22" i="19"/>
  <c r="J17" i="20"/>
  <c r="R24" i="19"/>
  <c r="K348" i="10"/>
  <c r="G315" i="10"/>
  <c r="R21" i="19"/>
  <c r="R45" i="20"/>
  <c r="R19" i="19"/>
  <c r="J18" i="19"/>
  <c r="S114" i="10"/>
  <c r="R33" i="19"/>
  <c r="J45" i="19"/>
  <c r="J34" i="19"/>
  <c r="J19" i="19"/>
  <c r="R33" i="20"/>
  <c r="S141" i="10"/>
  <c r="R35" i="19"/>
  <c r="J20" i="19"/>
  <c r="K21" i="10"/>
  <c r="R14" i="19"/>
  <c r="J13" i="19"/>
  <c r="S147" i="10"/>
  <c r="J21" i="19"/>
  <c r="J28" i="19"/>
  <c r="R27" i="19"/>
  <c r="J46" i="19"/>
  <c r="S55" i="10"/>
  <c r="S274" i="10"/>
  <c r="R46" i="19"/>
  <c r="R16" i="19"/>
  <c r="G178" i="10"/>
  <c r="P48" i="22"/>
  <c r="R48" i="21"/>
  <c r="S79" i="10"/>
  <c r="R37" i="18"/>
  <c r="K392" i="10"/>
  <c r="G376" i="10"/>
  <c r="G381" i="10"/>
  <c r="G404" i="10"/>
  <c r="K395" i="10"/>
  <c r="R34" i="19"/>
  <c r="S243" i="10"/>
  <c r="S242" i="10"/>
  <c r="S239" i="10"/>
  <c r="G322" i="10"/>
  <c r="G357" i="10"/>
  <c r="S280" i="10"/>
  <c r="R13" i="19"/>
  <c r="J16" i="20"/>
  <c r="K379" i="10"/>
  <c r="S326" i="10"/>
  <c r="S365" i="10"/>
  <c r="G232" i="10"/>
  <c r="K267" i="10"/>
  <c r="S148" i="10"/>
  <c r="K280" i="10"/>
  <c r="R48" i="20"/>
  <c r="K248" i="10"/>
  <c r="K101" i="10"/>
  <c r="G328" i="10"/>
  <c r="S158" i="10"/>
  <c r="G377" i="10"/>
  <c r="K97" i="10"/>
  <c r="J13" i="20"/>
  <c r="K107" i="10"/>
  <c r="R25" i="19"/>
  <c r="R12" i="20"/>
  <c r="N12" i="22"/>
  <c r="S260" i="10"/>
  <c r="K27" i="10"/>
  <c r="S65" i="10"/>
  <c r="S68" i="10"/>
  <c r="S399" i="10"/>
  <c r="S134" i="10"/>
  <c r="K118" i="10"/>
  <c r="S419" i="10"/>
  <c r="K94" i="10"/>
  <c r="G152" i="10"/>
  <c r="K400" i="10"/>
  <c r="K386" i="10"/>
  <c r="G362" i="10"/>
  <c r="S284" i="10"/>
  <c r="R17" i="18"/>
  <c r="G318" i="10"/>
  <c r="K50" i="10"/>
  <c r="S289" i="10"/>
  <c r="G58" i="10"/>
  <c r="G395" i="10"/>
  <c r="S81" i="10"/>
  <c r="R26" i="20"/>
  <c r="G17" i="10"/>
  <c r="J42" i="16"/>
  <c r="K60" i="10"/>
  <c r="S78" i="10"/>
  <c r="S184" i="10"/>
  <c r="S198" i="10"/>
  <c r="K123" i="10"/>
  <c r="S429" i="10"/>
  <c r="K213" i="10"/>
  <c r="S311" i="10"/>
  <c r="S216" i="10"/>
  <c r="S248" i="10"/>
  <c r="K308" i="10"/>
  <c r="G212" i="10"/>
  <c r="G342" i="10"/>
  <c r="G209" i="10"/>
  <c r="G382" i="10"/>
  <c r="S352" i="10"/>
  <c r="J36" i="19"/>
  <c r="S186" i="10"/>
  <c r="P46" i="22"/>
  <c r="R46" i="21"/>
  <c r="K232" i="10"/>
  <c r="R43" i="21"/>
  <c r="G245" i="10"/>
  <c r="G290" i="10"/>
  <c r="G397" i="10"/>
  <c r="K338" i="10"/>
  <c r="R32" i="18"/>
  <c r="K98" i="10"/>
  <c r="G422" i="10"/>
  <c r="K304" i="10"/>
  <c r="S304" i="10"/>
  <c r="S94" i="10"/>
  <c r="R37" i="20"/>
  <c r="G248" i="10"/>
  <c r="G194" i="10"/>
  <c r="K323" i="10"/>
  <c r="J45" i="20"/>
  <c r="R37" i="16"/>
  <c r="X37" i="16"/>
  <c r="G250" i="10"/>
  <c r="K384" i="10"/>
  <c r="S14" i="10"/>
  <c r="G313" i="10"/>
  <c r="G431" i="10"/>
  <c r="K431" i="10"/>
  <c r="R30" i="21"/>
  <c r="S262" i="10"/>
  <c r="S197" i="10"/>
  <c r="K301" i="10"/>
  <c r="G268" i="10"/>
  <c r="K383" i="10"/>
  <c r="K214" i="10"/>
  <c r="S39" i="10"/>
  <c r="R18" i="20"/>
  <c r="G409" i="10"/>
  <c r="G392" i="10"/>
  <c r="R28" i="18"/>
  <c r="G368" i="10"/>
  <c r="X24" i="16"/>
  <c r="R24" i="20"/>
  <c r="S434" i="10"/>
  <c r="Q12" i="10"/>
  <c r="J16" i="19"/>
  <c r="R20" i="19"/>
  <c r="G132" i="10"/>
  <c r="S385" i="10"/>
  <c r="G191" i="10"/>
  <c r="G176" i="10"/>
  <c r="G182" i="10"/>
  <c r="S347" i="10"/>
  <c r="K441" i="10"/>
  <c r="S342" i="10"/>
  <c r="G175" i="10"/>
  <c r="R21" i="18"/>
  <c r="J38" i="21"/>
  <c r="J58" i="21" s="1"/>
  <c r="K390" i="10"/>
  <c r="R24" i="18"/>
  <c r="J27" i="16"/>
  <c r="G353" i="10"/>
  <c r="G438" i="10"/>
  <c r="S139" i="10"/>
  <c r="D47" i="22"/>
  <c r="J47" i="20"/>
  <c r="G265" i="10"/>
  <c r="K116" i="10"/>
  <c r="S299" i="10"/>
  <c r="G283" i="10"/>
  <c r="K78" i="10"/>
  <c r="K265" i="10"/>
  <c r="G330" i="10"/>
  <c r="K178" i="10"/>
  <c r="J41" i="18"/>
  <c r="S205" i="10"/>
  <c r="G343" i="10"/>
  <c r="R20" i="18"/>
  <c r="K303" i="10"/>
  <c r="K61" i="10"/>
  <c r="K356" i="10"/>
  <c r="S61" i="10"/>
  <c r="G94" i="10"/>
  <c r="S126" i="10"/>
  <c r="K261" i="10"/>
  <c r="J24" i="20"/>
  <c r="K126" i="10"/>
  <c r="G394" i="10"/>
  <c r="S270" i="10"/>
  <c r="R42" i="22"/>
  <c r="R42" i="18"/>
  <c r="G274" i="10"/>
  <c r="S21" i="10"/>
  <c r="S180" i="10"/>
  <c r="K342" i="10"/>
  <c r="G60" i="10"/>
  <c r="S316" i="10"/>
  <c r="S162" i="10"/>
  <c r="K62" i="10"/>
  <c r="G32" i="10"/>
  <c r="K20" i="10"/>
  <c r="R38" i="20"/>
  <c r="R58" i="20" s="1"/>
  <c r="G98" i="10"/>
  <c r="S10" i="10"/>
  <c r="G356" i="10"/>
  <c r="J21" i="21"/>
  <c r="G361" i="10"/>
  <c r="G198" i="10"/>
  <c r="J35" i="20"/>
  <c r="K429" i="10"/>
  <c r="K156" i="10"/>
  <c r="G280" i="10"/>
  <c r="J23" i="21"/>
  <c r="G105" i="10"/>
  <c r="G24" i="10"/>
  <c r="R38" i="21"/>
  <c r="R58" i="21" s="1"/>
  <c r="K58" i="10"/>
  <c r="G441" i="10"/>
  <c r="G91" i="10"/>
  <c r="J38" i="20"/>
  <c r="J58" i="20" s="1"/>
  <c r="J14" i="19"/>
  <c r="R28" i="20"/>
  <c r="K139" i="10"/>
  <c r="K438" i="10"/>
  <c r="S336" i="10"/>
  <c r="K95" i="10"/>
  <c r="G234" i="10"/>
  <c r="J42" i="21"/>
  <c r="S123" i="10"/>
  <c r="R27" i="16"/>
  <c r="G95" i="10"/>
  <c r="J35" i="18"/>
  <c r="G386" i="10"/>
  <c r="K182" i="10"/>
  <c r="G26" i="10"/>
  <c r="X28" i="16"/>
  <c r="R28" i="16"/>
  <c r="S261" i="10"/>
  <c r="K77" i="10"/>
  <c r="G235" i="10"/>
  <c r="S313" i="10"/>
  <c r="U36" i="16"/>
  <c r="J15" i="19"/>
  <c r="R42" i="19"/>
  <c r="J18" i="20"/>
  <c r="S97" i="10"/>
  <c r="R26" i="19"/>
  <c r="J38" i="16"/>
  <c r="G120" i="10"/>
  <c r="S356" i="10"/>
  <c r="G196" i="10"/>
  <c r="K200" i="10"/>
  <c r="S50" i="10"/>
  <c r="S103" i="10"/>
  <c r="G220" i="10"/>
  <c r="J20" i="16"/>
  <c r="S330" i="10"/>
  <c r="S209" i="10"/>
  <c r="S322" i="10"/>
  <c r="K192" i="10"/>
  <c r="K251" i="10"/>
  <c r="K72" i="10"/>
  <c r="J24" i="18"/>
  <c r="S45" i="10"/>
  <c r="K344" i="10"/>
  <c r="G406" i="10"/>
  <c r="K382" i="10"/>
  <c r="S334" i="10"/>
  <c r="G127" i="10"/>
  <c r="S353" i="10"/>
  <c r="J48" i="18"/>
  <c r="G139" i="10"/>
  <c r="G181" i="10"/>
  <c r="K85" i="10"/>
  <c r="S374" i="10"/>
  <c r="K311" i="10"/>
  <c r="S303" i="10"/>
  <c r="S319" i="10"/>
  <c r="K247" i="10"/>
  <c r="J46" i="20"/>
  <c r="G116" i="10"/>
  <c r="G387" i="10"/>
  <c r="G421" i="10"/>
  <c r="K259" i="10"/>
  <c r="K199" i="10"/>
  <c r="S125" i="10"/>
  <c r="R38" i="18"/>
  <c r="G125" i="10"/>
  <c r="S159" i="10"/>
  <c r="K136" i="10"/>
  <c r="K35" i="10"/>
  <c r="S96" i="10"/>
  <c r="R21" i="16"/>
  <c r="G429" i="10"/>
  <c r="K22" i="10"/>
  <c r="S223" i="10"/>
  <c r="S169" i="10"/>
  <c r="G20" i="10"/>
  <c r="J25" i="18"/>
  <c r="S371" i="10"/>
  <c r="K17" i="10"/>
  <c r="J22" i="20"/>
  <c r="S19" i="10"/>
  <c r="K220" i="10"/>
  <c r="K236" i="10"/>
  <c r="R41" i="18"/>
  <c r="K264" i="10"/>
  <c r="R25" i="20"/>
  <c r="S227" i="10"/>
  <c r="K321" i="10"/>
  <c r="G410" i="10"/>
  <c r="R16" i="18"/>
  <c r="K233" i="10"/>
  <c r="G367" i="10"/>
  <c r="R47" i="21"/>
  <c r="R15" i="16"/>
  <c r="R12" i="21"/>
  <c r="K32" i="10"/>
  <c r="K84" i="10"/>
  <c r="S179" i="10"/>
  <c r="J24" i="21"/>
  <c r="K381" i="10"/>
  <c r="G349" i="10"/>
  <c r="G389" i="10"/>
  <c r="K389" i="10"/>
  <c r="R18" i="16"/>
  <c r="S332" i="10"/>
  <c r="K49" i="10"/>
  <c r="K115" i="10"/>
  <c r="S320" i="10"/>
  <c r="G227" i="10"/>
  <c r="G435" i="10"/>
  <c r="S143" i="10"/>
  <c r="S389" i="10"/>
  <c r="G420" i="10"/>
  <c r="K74" i="10"/>
  <c r="J38" i="19"/>
  <c r="J58" i="19" s="1"/>
  <c r="J47" i="19"/>
  <c r="G63" i="10"/>
  <c r="K209" i="10"/>
  <c r="R42" i="20"/>
  <c r="G151" i="10"/>
  <c r="R29" i="20"/>
  <c r="K99" i="10"/>
  <c r="R18" i="18"/>
  <c r="J19" i="20"/>
  <c r="J28" i="18"/>
  <c r="K181" i="10"/>
  <c r="G223" i="10"/>
  <c r="K243" i="10"/>
  <c r="K283" i="10"/>
  <c r="R12" i="18"/>
  <c r="S410" i="10"/>
  <c r="G305" i="10"/>
  <c r="S204" i="10"/>
  <c r="K202" i="10"/>
  <c r="R31" i="18"/>
  <c r="S328" i="10"/>
  <c r="G188" i="10"/>
  <c r="K269" i="10"/>
  <c r="G79" i="10"/>
  <c r="G226" i="10"/>
  <c r="R58" i="18" l="1"/>
  <c r="P58" i="18"/>
  <c r="J58" i="18"/>
  <c r="H58" i="18"/>
  <c r="J59" i="16"/>
  <c r="P59" i="16"/>
  <c r="R59" i="16"/>
  <c r="H59" i="16"/>
  <c r="S411" i="10"/>
  <c r="G411" i="10"/>
  <c r="K411" i="10"/>
  <c r="Q411" i="10"/>
  <c r="O411" i="10"/>
  <c r="I411" i="10"/>
  <c r="B410" i="10" l="1"/>
  <c r="B409" i="10"/>
  <c r="B408" i="10"/>
  <c r="B407" i="10"/>
  <c r="B406" i="10"/>
  <c r="B405" i="10"/>
  <c r="B404" i="10"/>
  <c r="B403" i="10"/>
  <c r="B402" i="10"/>
  <c r="B401" i="10"/>
  <c r="B400" i="10"/>
  <c r="B399" i="10"/>
  <c r="B398" i="10"/>
  <c r="B397" i="10"/>
  <c r="B396" i="10"/>
  <c r="B395" i="10"/>
  <c r="B394" i="10"/>
  <c r="B393" i="10"/>
  <c r="B392" i="10"/>
  <c r="B391" i="10"/>
  <c r="B390" i="10"/>
  <c r="B389" i="10"/>
  <c r="B388" i="10"/>
  <c r="B387" i="10"/>
  <c r="B386" i="10"/>
  <c r="B385" i="10"/>
  <c r="B384" i="10"/>
  <c r="B383" i="10"/>
  <c r="B382" i="10"/>
  <c r="B381" i="10"/>
  <c r="B380" i="10"/>
  <c r="B379" i="10"/>
  <c r="B378" i="10"/>
  <c r="B377" i="10"/>
  <c r="B376" i="10"/>
  <c r="B375" i="10"/>
  <c r="B374" i="10"/>
  <c r="B373" i="10"/>
  <c r="B372" i="10"/>
  <c r="B371" i="10"/>
  <c r="B370" i="10"/>
  <c r="B369" i="10"/>
  <c r="B368" i="10"/>
  <c r="B367" i="10"/>
  <c r="B366" i="10"/>
  <c r="B365" i="10"/>
  <c r="B364" i="10"/>
  <c r="B363" i="10"/>
  <c r="B362" i="10"/>
  <c r="B361" i="10"/>
  <c r="B360" i="10"/>
  <c r="B359" i="10"/>
  <c r="B358" i="10"/>
  <c r="B357" i="10"/>
  <c r="B356" i="10"/>
  <c r="B355" i="10"/>
  <c r="B354" i="10"/>
  <c r="B353" i="10"/>
  <c r="B352" i="10"/>
  <c r="B351" i="10"/>
  <c r="B350" i="10"/>
  <c r="B349" i="10"/>
  <c r="B348" i="10"/>
  <c r="B347" i="10"/>
  <c r="B346" i="10"/>
  <c r="B345" i="10"/>
  <c r="B344" i="10"/>
  <c r="B343" i="10"/>
  <c r="B342" i="10"/>
  <c r="B341" i="10"/>
  <c r="B340" i="10"/>
  <c r="B339" i="10"/>
  <c r="B338" i="10"/>
  <c r="B337" i="10"/>
  <c r="B336" i="10"/>
  <c r="B335" i="10"/>
  <c r="B334" i="10"/>
  <c r="B333" i="10"/>
  <c r="B332" i="10"/>
  <c r="B331" i="10"/>
  <c r="B330" i="10"/>
  <c r="B329" i="10"/>
  <c r="B328" i="10"/>
  <c r="B327" i="10"/>
  <c r="B326" i="10"/>
  <c r="B325" i="10"/>
  <c r="B324" i="10"/>
  <c r="B323" i="10"/>
  <c r="B322" i="10"/>
  <c r="B321" i="10"/>
  <c r="B320" i="10"/>
  <c r="B319" i="10"/>
  <c r="B318" i="10"/>
  <c r="B317" i="10"/>
  <c r="B316" i="10"/>
  <c r="B315" i="10"/>
  <c r="B314" i="10"/>
  <c r="B313" i="10"/>
  <c r="B312" i="10"/>
  <c r="B311" i="10"/>
  <c r="B310" i="10"/>
  <c r="B309" i="10"/>
  <c r="B308" i="10"/>
  <c r="B307" i="10"/>
  <c r="B306" i="10"/>
  <c r="B305" i="10"/>
  <c r="B304" i="10"/>
  <c r="B303" i="10"/>
  <c r="B302" i="10"/>
  <c r="B301" i="10"/>
  <c r="B300" i="10"/>
  <c r="B299" i="10"/>
  <c r="B298" i="10"/>
  <c r="B297" i="10"/>
  <c r="B296" i="10"/>
  <c r="B295" i="10"/>
  <c r="B294" i="10"/>
  <c r="B293" i="10"/>
  <c r="B292" i="10"/>
  <c r="B291" i="10"/>
  <c r="B290" i="10"/>
  <c r="B289" i="10"/>
  <c r="B288" i="10"/>
  <c r="B287" i="10"/>
  <c r="B286" i="10"/>
  <c r="B285" i="10"/>
  <c r="B284" i="10"/>
  <c r="B283" i="10"/>
  <c r="B282" i="10"/>
  <c r="B281" i="10"/>
  <c r="B280" i="10"/>
  <c r="B279" i="10"/>
  <c r="B278" i="10"/>
  <c r="B277" i="10"/>
  <c r="B276" i="10"/>
  <c r="B275" i="10"/>
  <c r="B274" i="10"/>
  <c r="B273" i="10"/>
  <c r="B272" i="10"/>
  <c r="B271" i="10"/>
  <c r="B270" i="10"/>
  <c r="B269" i="10"/>
  <c r="B268" i="10"/>
  <c r="B267" i="10"/>
  <c r="B266" i="10"/>
  <c r="B265" i="10"/>
  <c r="B264" i="10"/>
  <c r="B263" i="10"/>
  <c r="B262" i="10"/>
  <c r="B261" i="10"/>
  <c r="B260" i="10"/>
  <c r="B259" i="10"/>
  <c r="B258" i="10"/>
  <c r="B253" i="10"/>
  <c r="B252" i="10"/>
  <c r="B251" i="10"/>
  <c r="B250" i="10"/>
  <c r="B249" i="10"/>
  <c r="B248" i="10"/>
  <c r="B247" i="10"/>
  <c r="B246" i="10"/>
  <c r="B245" i="10"/>
  <c r="B244" i="10"/>
  <c r="B243" i="10"/>
  <c r="B242" i="10"/>
  <c r="B241" i="10"/>
  <c r="B240" i="10"/>
  <c r="B239" i="10"/>
  <c r="B238" i="10"/>
  <c r="B237" i="10"/>
  <c r="B235" i="10"/>
  <c r="B234" i="10"/>
  <c r="B233" i="10"/>
  <c r="B232" i="10"/>
  <c r="B231" i="10"/>
  <c r="B230" i="10"/>
  <c r="B229" i="10"/>
  <c r="B228" i="10"/>
  <c r="B227" i="10"/>
  <c r="B226" i="10"/>
  <c r="B225" i="10"/>
  <c r="B224" i="10"/>
  <c r="B223" i="10"/>
  <c r="B221" i="10"/>
  <c r="B220" i="10"/>
  <c r="B219" i="10"/>
  <c r="B218" i="10"/>
  <c r="B217" i="10"/>
  <c r="B216" i="10"/>
  <c r="B215" i="10"/>
  <c r="B214" i="10"/>
  <c r="B213" i="10"/>
  <c r="B212" i="10"/>
  <c r="B211" i="10"/>
  <c r="B210" i="10"/>
  <c r="B209" i="10"/>
  <c r="B208" i="10"/>
  <c r="B207" i="10"/>
  <c r="B206" i="10"/>
  <c r="B205" i="10"/>
  <c r="B204" i="10"/>
  <c r="B203" i="10"/>
  <c r="B202" i="10"/>
  <c r="B201" i="10"/>
  <c r="B200" i="10"/>
  <c r="B199" i="10"/>
  <c r="B198" i="10"/>
  <c r="B197" i="10"/>
  <c r="B196" i="10"/>
  <c r="B195" i="10"/>
  <c r="B194" i="10"/>
  <c r="B193" i="10"/>
  <c r="B192" i="10"/>
  <c r="B191" i="10"/>
  <c r="B190" i="10"/>
  <c r="B189" i="10"/>
  <c r="B188" i="10"/>
  <c r="B187" i="10"/>
  <c r="B186" i="10"/>
  <c r="B185" i="10"/>
  <c r="B184" i="10"/>
  <c r="B183" i="10"/>
  <c r="B182" i="10"/>
  <c r="B181" i="10"/>
  <c r="B180" i="10"/>
  <c r="B179" i="10"/>
  <c r="B178" i="10"/>
  <c r="B177" i="10"/>
  <c r="B176" i="10"/>
  <c r="B175" i="10"/>
  <c r="B174" i="10"/>
  <c r="B173" i="10"/>
  <c r="B172" i="10"/>
  <c r="B171" i="10"/>
  <c r="B170" i="10"/>
  <c r="B169" i="10"/>
  <c r="B164" i="10"/>
  <c r="B163" i="10"/>
  <c r="B162" i="10"/>
  <c r="B161" i="10"/>
  <c r="B160" i="10"/>
  <c r="B159" i="10"/>
  <c r="B158" i="10"/>
  <c r="B157" i="10"/>
  <c r="B156" i="10"/>
  <c r="B155" i="10"/>
  <c r="B154" i="10"/>
  <c r="B153" i="10"/>
  <c r="B152" i="10"/>
  <c r="B151" i="10"/>
  <c r="B150" i="10"/>
  <c r="B149" i="10"/>
  <c r="B148" i="10"/>
  <c r="B147" i="10"/>
  <c r="B146" i="10"/>
  <c r="B145" i="10"/>
  <c r="B144" i="10"/>
  <c r="B143" i="10"/>
  <c r="B142" i="10"/>
  <c r="B141" i="10"/>
  <c r="B140" i="10"/>
  <c r="B139" i="10"/>
  <c r="B138" i="10"/>
  <c r="B137" i="10"/>
  <c r="B136" i="10"/>
  <c r="B135" i="10"/>
  <c r="B134" i="10"/>
  <c r="B133" i="10"/>
  <c r="B132" i="10"/>
  <c r="B131" i="10"/>
  <c r="B130" i="10"/>
  <c r="B129" i="10"/>
  <c r="B128" i="10"/>
  <c r="B126" i="10"/>
  <c r="B125" i="10"/>
  <c r="B124" i="10"/>
  <c r="B123" i="10"/>
  <c r="B121" i="10"/>
  <c r="B120" i="10"/>
  <c r="B119" i="10"/>
  <c r="B118" i="10"/>
  <c r="B117" i="10"/>
  <c r="B116" i="10"/>
  <c r="B115" i="10"/>
  <c r="B114" i="10"/>
  <c r="B113" i="10"/>
  <c r="B112" i="10"/>
  <c r="B108" i="10"/>
  <c r="B107" i="10"/>
  <c r="B106" i="10"/>
  <c r="B105" i="10"/>
  <c r="B104" i="10"/>
  <c r="B103" i="10"/>
  <c r="B101" i="10"/>
  <c r="B100" i="10"/>
  <c r="B99" i="10"/>
  <c r="B98" i="10"/>
  <c r="B97" i="10"/>
  <c r="B96" i="10"/>
  <c r="B95" i="10"/>
  <c r="B94" i="10"/>
  <c r="B93" i="10"/>
  <c r="B92" i="10"/>
  <c r="B91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8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E2" i="8"/>
  <c r="B410" i="8"/>
  <c r="B409" i="8"/>
  <c r="B408" i="8"/>
  <c r="B407" i="8"/>
  <c r="B406" i="8"/>
  <c r="B405" i="8"/>
  <c r="B404" i="8"/>
  <c r="B403" i="8"/>
  <c r="B402" i="8"/>
  <c r="B401" i="8"/>
  <c r="B400" i="8"/>
  <c r="B399" i="8"/>
  <c r="B398" i="8"/>
  <c r="B397" i="8"/>
  <c r="B396" i="8"/>
  <c r="B395" i="8"/>
  <c r="B394" i="8"/>
  <c r="B393" i="8"/>
  <c r="B392" i="8"/>
  <c r="B391" i="8"/>
  <c r="B390" i="8"/>
  <c r="B389" i="8"/>
  <c r="B388" i="8"/>
  <c r="B387" i="8"/>
  <c r="B386" i="8"/>
  <c r="B385" i="8"/>
  <c r="B384" i="8"/>
  <c r="B383" i="8"/>
  <c r="B382" i="8"/>
  <c r="B381" i="8"/>
  <c r="B380" i="8"/>
  <c r="B379" i="8"/>
  <c r="B378" i="8"/>
  <c r="B377" i="8"/>
  <c r="B376" i="8"/>
  <c r="B375" i="8"/>
  <c r="B374" i="8"/>
  <c r="B373" i="8"/>
  <c r="B372" i="8"/>
  <c r="B371" i="8"/>
  <c r="B370" i="8"/>
  <c r="B369" i="8"/>
  <c r="B368" i="8"/>
  <c r="B367" i="8"/>
  <c r="B366" i="8"/>
  <c r="B365" i="8"/>
  <c r="B364" i="8"/>
  <c r="B363" i="8"/>
  <c r="B362" i="8"/>
  <c r="B361" i="8"/>
  <c r="B360" i="8"/>
  <c r="B359" i="8"/>
  <c r="B358" i="8"/>
  <c r="B357" i="8"/>
  <c r="B356" i="8"/>
  <c r="B355" i="8"/>
  <c r="B354" i="8"/>
  <c r="B353" i="8"/>
  <c r="B352" i="8"/>
  <c r="B351" i="8"/>
  <c r="B350" i="8"/>
  <c r="B349" i="8"/>
  <c r="B348" i="8"/>
  <c r="B347" i="8"/>
  <c r="B346" i="8"/>
  <c r="B345" i="8"/>
  <c r="B344" i="8"/>
  <c r="B343" i="8"/>
  <c r="B342" i="8"/>
  <c r="B341" i="8"/>
  <c r="B340" i="8"/>
  <c r="B339" i="8"/>
  <c r="B338" i="8"/>
  <c r="B337" i="8"/>
  <c r="B336" i="8"/>
  <c r="B335" i="8"/>
  <c r="B334" i="8"/>
  <c r="B333" i="8"/>
  <c r="B332" i="8"/>
  <c r="B331" i="8"/>
  <c r="B330" i="8"/>
  <c r="B329" i="8"/>
  <c r="B328" i="8"/>
  <c r="B327" i="8"/>
  <c r="B326" i="8"/>
  <c r="B325" i="8"/>
  <c r="B324" i="8"/>
  <c r="B323" i="8"/>
  <c r="B322" i="8"/>
  <c r="B321" i="8"/>
  <c r="B320" i="8"/>
  <c r="B319" i="8"/>
  <c r="B318" i="8"/>
  <c r="B317" i="8"/>
  <c r="B316" i="8"/>
  <c r="B315" i="8"/>
  <c r="B314" i="8"/>
  <c r="B313" i="8"/>
  <c r="B312" i="8"/>
  <c r="B311" i="8"/>
  <c r="B310" i="8"/>
  <c r="B309" i="8"/>
  <c r="B308" i="8"/>
  <c r="B307" i="8"/>
  <c r="B306" i="8"/>
  <c r="B305" i="8"/>
  <c r="B304" i="8"/>
  <c r="B303" i="8"/>
  <c r="B302" i="8"/>
  <c r="B301" i="8"/>
  <c r="B300" i="8"/>
  <c r="B299" i="8"/>
  <c r="B298" i="8"/>
  <c r="B297" i="8"/>
  <c r="B296" i="8"/>
  <c r="B295" i="8"/>
  <c r="B294" i="8"/>
  <c r="B293" i="8"/>
  <c r="B292" i="8"/>
  <c r="B291" i="8"/>
  <c r="B290" i="8"/>
  <c r="B289" i="8"/>
  <c r="B288" i="8"/>
  <c r="B287" i="8"/>
  <c r="B286" i="8"/>
  <c r="B285" i="8"/>
  <c r="B284" i="8"/>
  <c r="B283" i="8"/>
  <c r="B282" i="8"/>
  <c r="B281" i="8"/>
  <c r="B280" i="8"/>
  <c r="B279" i="8"/>
  <c r="B278" i="8"/>
  <c r="B277" i="8"/>
  <c r="B276" i="8"/>
  <c r="B275" i="8"/>
  <c r="B274" i="8"/>
  <c r="B273" i="8"/>
  <c r="B272" i="8"/>
  <c r="B271" i="8"/>
  <c r="B270" i="8"/>
  <c r="B269" i="8"/>
  <c r="B268" i="8"/>
  <c r="B267" i="8"/>
  <c r="B266" i="8"/>
  <c r="B265" i="8"/>
  <c r="B264" i="8"/>
  <c r="B263" i="8"/>
  <c r="B262" i="8"/>
  <c r="B261" i="8"/>
  <c r="B260" i="8"/>
  <c r="B259" i="8"/>
  <c r="B258" i="8"/>
  <c r="B253" i="8"/>
  <c r="B252" i="8"/>
  <c r="B251" i="8"/>
  <c r="B250" i="8"/>
  <c r="B249" i="8"/>
  <c r="B248" i="8"/>
  <c r="B247" i="8"/>
  <c r="B246" i="8"/>
  <c r="B245" i="8"/>
  <c r="B244" i="8"/>
  <c r="B243" i="8"/>
  <c r="B242" i="8"/>
  <c r="B241" i="8"/>
  <c r="B240" i="8"/>
  <c r="B239" i="8"/>
  <c r="B238" i="8"/>
  <c r="B237" i="8"/>
  <c r="B235" i="8"/>
  <c r="B234" i="8"/>
  <c r="B233" i="8"/>
  <c r="B232" i="8"/>
  <c r="B231" i="8"/>
  <c r="B230" i="8"/>
  <c r="B229" i="8"/>
  <c r="B228" i="8"/>
  <c r="B227" i="8"/>
  <c r="B226" i="8"/>
  <c r="B225" i="8"/>
  <c r="B224" i="8"/>
  <c r="B223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6" i="8"/>
  <c r="B125" i="8"/>
  <c r="B124" i="8"/>
  <c r="B123" i="8"/>
  <c r="B121" i="8"/>
  <c r="B120" i="8"/>
  <c r="B119" i="8"/>
  <c r="B118" i="8"/>
  <c r="B117" i="8"/>
  <c r="B116" i="8"/>
  <c r="B115" i="8"/>
  <c r="B114" i="8"/>
  <c r="B113" i="8"/>
  <c r="B112" i="8"/>
  <c r="B108" i="8"/>
  <c r="B107" i="8"/>
  <c r="B106" i="8"/>
  <c r="B105" i="8"/>
  <c r="B104" i="8"/>
  <c r="B103" i="8"/>
  <c r="B101" i="8"/>
  <c r="B100" i="8"/>
  <c r="B99" i="8"/>
  <c r="B98" i="8"/>
  <c r="B97" i="8"/>
  <c r="B96" i="8"/>
  <c r="B95" i="8"/>
  <c r="B94" i="8"/>
  <c r="B93" i="8"/>
  <c r="B92" i="8"/>
  <c r="B91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8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E424" i="8" l="1"/>
  <c r="D58" i="16"/>
  <c r="E416" i="8"/>
  <c r="F413" i="8"/>
  <c r="F412" i="8"/>
  <c r="E413" i="8"/>
  <c r="E415" i="8"/>
  <c r="E414" i="8"/>
  <c r="E6" i="21"/>
  <c r="E6" i="18"/>
  <c r="E6" i="20"/>
  <c r="E6" i="16"/>
  <c r="E6" i="19"/>
  <c r="E412" i="8"/>
  <c r="F2" i="8"/>
  <c r="G166" i="8" l="1"/>
  <c r="G102" i="8"/>
  <c r="G255" i="8"/>
  <c r="G256" i="8"/>
  <c r="G257" i="8"/>
  <c r="G254" i="8"/>
  <c r="G222" i="8"/>
  <c r="G122" i="8"/>
  <c r="G165" i="8"/>
  <c r="G167" i="8"/>
  <c r="G168" i="8"/>
  <c r="G111" i="8"/>
  <c r="G109" i="8"/>
  <c r="G110" i="8"/>
  <c r="G69" i="8"/>
  <c r="G88" i="8"/>
  <c r="G89" i="8"/>
  <c r="G90" i="8"/>
  <c r="G48" i="8"/>
  <c r="E411" i="8"/>
  <c r="F43" i="19"/>
  <c r="F43" i="16"/>
  <c r="F43" i="20"/>
  <c r="F43" i="18"/>
  <c r="F43" i="21"/>
  <c r="G435" i="8"/>
  <c r="G442" i="8"/>
  <c r="G439" i="8"/>
  <c r="G430" i="8"/>
  <c r="G419" i="8"/>
  <c r="G432" i="8"/>
  <c r="G428" i="8"/>
  <c r="G431" i="8"/>
  <c r="G440" i="8"/>
  <c r="G441" i="8"/>
  <c r="G436" i="8"/>
  <c r="G437" i="8"/>
  <c r="G434" i="8"/>
  <c r="G421" i="8"/>
  <c r="G433" i="8"/>
  <c r="G422" i="8"/>
  <c r="G427" i="8"/>
  <c r="G438" i="8"/>
  <c r="G420" i="8"/>
  <c r="G429" i="8"/>
  <c r="G398" i="8"/>
  <c r="G350" i="8"/>
  <c r="G307" i="8"/>
  <c r="G393" i="8"/>
  <c r="G373" i="8"/>
  <c r="G349" i="8"/>
  <c r="G378" i="8"/>
  <c r="G335" i="8"/>
  <c r="G365" i="8"/>
  <c r="G334" i="8"/>
  <c r="G382" i="8"/>
  <c r="G370" i="8"/>
  <c r="G403" i="8"/>
  <c r="G405" i="8"/>
  <c r="G344" i="8"/>
  <c r="G336" i="8"/>
  <c r="G406" i="8"/>
  <c r="G340" i="8"/>
  <c r="G320" i="8"/>
  <c r="G124" i="8"/>
  <c r="G184" i="8"/>
  <c r="G150" i="8"/>
  <c r="G92" i="8"/>
  <c r="G120" i="8"/>
  <c r="G18" i="8"/>
  <c r="G22" i="8"/>
  <c r="G25" i="8"/>
  <c r="G133" i="8"/>
  <c r="G372" i="8"/>
  <c r="G278" i="8"/>
  <c r="G338" i="8"/>
  <c r="G333" i="8"/>
  <c r="G205" i="8"/>
  <c r="G280" i="8"/>
  <c r="G277" i="8"/>
  <c r="G273" i="8"/>
  <c r="G105" i="8"/>
  <c r="G409" i="8"/>
  <c r="G263" i="8"/>
  <c r="G408" i="8"/>
  <c r="G329" i="8"/>
  <c r="G294" i="8"/>
  <c r="G265" i="8"/>
  <c r="G219" i="8"/>
  <c r="G356" i="8"/>
  <c r="G404" i="8"/>
  <c r="G326" i="8"/>
  <c r="G267" i="8"/>
  <c r="G194" i="8"/>
  <c r="G269" i="8"/>
  <c r="G266" i="8"/>
  <c r="G341" i="8"/>
  <c r="G321" i="8"/>
  <c r="G319" i="8"/>
  <c r="G376" i="8"/>
  <c r="G295" i="8"/>
  <c r="G238" i="8"/>
  <c r="G402" i="8"/>
  <c r="G369" i="8"/>
  <c r="G337" i="8"/>
  <c r="G248" i="8"/>
  <c r="G283" i="8"/>
  <c r="G317" i="8"/>
  <c r="G250" i="8"/>
  <c r="G318" i="8"/>
  <c r="G157" i="8"/>
  <c r="G234" i="8"/>
  <c r="G401" i="8"/>
  <c r="G390" i="8"/>
  <c r="G252" i="8"/>
  <c r="G368" i="8"/>
  <c r="G353" i="8"/>
  <c r="G314" i="8"/>
  <c r="G183" i="8"/>
  <c r="G323" i="8"/>
  <c r="G251" i="8"/>
  <c r="G315" i="8"/>
  <c r="G396" i="8"/>
  <c r="G361" i="8"/>
  <c r="G331" i="8"/>
  <c r="G237" i="8"/>
  <c r="G305" i="8"/>
  <c r="G312" i="8"/>
  <c r="G286" i="8"/>
  <c r="G391" i="8"/>
  <c r="G348" i="8"/>
  <c r="G301" i="8"/>
  <c r="G272" i="8"/>
  <c r="G311" i="8"/>
  <c r="G239" i="8"/>
  <c r="G399" i="8"/>
  <c r="G362" i="8"/>
  <c r="G187" i="8"/>
  <c r="G386" i="8"/>
  <c r="G241" i="8"/>
  <c r="G387" i="8"/>
  <c r="G397" i="8"/>
  <c r="G388" i="8"/>
  <c r="G296" i="8"/>
  <c r="G324" i="8"/>
  <c r="G304" i="8"/>
  <c r="G308" i="8"/>
  <c r="G298" i="8"/>
  <c r="G306" i="8"/>
  <c r="G240" i="8"/>
  <c r="G149" i="8"/>
  <c r="G180" i="8"/>
  <c r="G290" i="8"/>
  <c r="G259" i="8"/>
  <c r="G207" i="8"/>
  <c r="G232" i="8"/>
  <c r="G200" i="8"/>
  <c r="G161" i="8"/>
  <c r="G60" i="8"/>
  <c r="G50" i="8"/>
  <c r="G155" i="8"/>
  <c r="G66" i="8"/>
  <c r="G138" i="8"/>
  <c r="G381" i="8"/>
  <c r="G357" i="8"/>
  <c r="G392" i="8"/>
  <c r="G226" i="8"/>
  <c r="G377" i="8"/>
  <c r="G407" i="8"/>
  <c r="G400" i="8"/>
  <c r="G230" i="8"/>
  <c r="G316" i="8"/>
  <c r="G385" i="8"/>
  <c r="G330" i="8"/>
  <c r="G332" i="8"/>
  <c r="G310" i="8"/>
  <c r="G379" i="8"/>
  <c r="G363" i="8"/>
  <c r="G358" i="8"/>
  <c r="G309" i="8"/>
  <c r="G339" i="8"/>
  <c r="G189" i="8"/>
  <c r="G281" i="8"/>
  <c r="G193" i="8"/>
  <c r="G141" i="8"/>
  <c r="G128" i="8"/>
  <c r="G117" i="8"/>
  <c r="G70" i="8"/>
  <c r="G55" i="8"/>
  <c r="G34" i="8"/>
  <c r="G15" i="8"/>
  <c r="G99" i="8"/>
  <c r="G153" i="8"/>
  <c r="G186" i="8"/>
  <c r="G24" i="8"/>
  <c r="G39" i="8"/>
  <c r="G38" i="8"/>
  <c r="G384" i="8"/>
  <c r="G342" i="8"/>
  <c r="G249" i="8"/>
  <c r="G181" i="8"/>
  <c r="G258" i="8"/>
  <c r="G179" i="8"/>
  <c r="G235" i="8"/>
  <c r="G355" i="8"/>
  <c r="G367" i="8"/>
  <c r="G299" i="8"/>
  <c r="G246" i="8"/>
  <c r="G242" i="8"/>
  <c r="G134" i="8"/>
  <c r="G72" i="8"/>
  <c r="G171" i="8"/>
  <c r="G136" i="8"/>
  <c r="G63" i="8"/>
  <c r="G51" i="8"/>
  <c r="G19" i="8"/>
  <c r="G35" i="8"/>
  <c r="G42" i="8"/>
  <c r="G210" i="8"/>
  <c r="G221" i="8"/>
  <c r="G236" i="8"/>
  <c r="G75" i="8"/>
  <c r="G158" i="8"/>
  <c r="G146" i="8"/>
  <c r="G113" i="8"/>
  <c r="G132" i="8"/>
  <c r="G225" i="8"/>
  <c r="G271" i="8"/>
  <c r="G327" i="8"/>
  <c r="G264" i="8"/>
  <c r="G45" i="8"/>
  <c r="G28" i="8"/>
  <c r="G292" i="8"/>
  <c r="G202" i="8"/>
  <c r="G374" i="8"/>
  <c r="G192" i="8"/>
  <c r="G233" i="8"/>
  <c r="G275" i="8"/>
  <c r="G96" i="8"/>
  <c r="G121" i="8"/>
  <c r="G76" i="8"/>
  <c r="G58" i="8"/>
  <c r="G151" i="8"/>
  <c r="G43" i="8"/>
  <c r="G101" i="8"/>
  <c r="G346" i="8"/>
  <c r="G322" i="8"/>
  <c r="G287" i="8"/>
  <c r="G285" i="8"/>
  <c r="G288" i="8"/>
  <c r="G129" i="8"/>
  <c r="G243" i="8"/>
  <c r="G282" i="8"/>
  <c r="G116" i="8"/>
  <c r="G130" i="8"/>
  <c r="G97" i="8"/>
  <c r="G73" i="8"/>
  <c r="G52" i="8"/>
  <c r="G33" i="8"/>
  <c r="G359" i="8"/>
  <c r="G375" i="8"/>
  <c r="G178" i="8"/>
  <c r="G177" i="8"/>
  <c r="G143" i="8"/>
  <c r="G300" i="8"/>
  <c r="G231" i="8"/>
  <c r="G284" i="8"/>
  <c r="G78" i="8"/>
  <c r="G163" i="8"/>
  <c r="G198" i="8"/>
  <c r="G126" i="8"/>
  <c r="G32" i="8"/>
  <c r="G16" i="8"/>
  <c r="G12" i="8"/>
  <c r="G268" i="8"/>
  <c r="G191" i="8"/>
  <c r="G65" i="8"/>
  <c r="G30" i="8"/>
  <c r="G366" i="8"/>
  <c r="G380" i="8"/>
  <c r="G276" i="8"/>
  <c r="G351" i="8"/>
  <c r="G196" i="8"/>
  <c r="G197" i="8"/>
  <c r="G206" i="8"/>
  <c r="G214" i="8"/>
  <c r="G274" i="8"/>
  <c r="G289" i="8"/>
  <c r="G170" i="8"/>
  <c r="G297" i="8"/>
  <c r="G67" i="8"/>
  <c r="G139" i="8"/>
  <c r="G152" i="8"/>
  <c r="G395" i="8"/>
  <c r="G325" i="8"/>
  <c r="G360" i="8"/>
  <c r="G227" i="8"/>
  <c r="G279" i="8"/>
  <c r="G211" i="8"/>
  <c r="G215" i="8"/>
  <c r="G175" i="8"/>
  <c r="G156" i="8"/>
  <c r="G223" i="8"/>
  <c r="G204" i="8"/>
  <c r="G59" i="8"/>
  <c r="G41" i="8"/>
  <c r="G352" i="8"/>
  <c r="G302" i="8"/>
  <c r="G371" i="8"/>
  <c r="G262" i="8"/>
  <c r="G56" i="8"/>
  <c r="G148" i="8"/>
  <c r="G228" i="8"/>
  <c r="G172" i="8"/>
  <c r="G261" i="8"/>
  <c r="G253" i="8"/>
  <c r="G185" i="8"/>
  <c r="G108" i="8"/>
  <c r="G106" i="8"/>
  <c r="G174" i="8"/>
  <c r="G77" i="8"/>
  <c r="G176" i="8"/>
  <c r="G182" i="8"/>
  <c r="G82" i="8"/>
  <c r="G49" i="8"/>
  <c r="G394" i="8"/>
  <c r="G364" i="8"/>
  <c r="G195" i="8"/>
  <c r="G144" i="8"/>
  <c r="G173" i="8"/>
  <c r="G47" i="8"/>
  <c r="G17" i="8"/>
  <c r="G46" i="8"/>
  <c r="G13" i="8"/>
  <c r="G142" i="8"/>
  <c r="G86" i="8"/>
  <c r="G218" i="8"/>
  <c r="G54" i="8"/>
  <c r="G44" i="8"/>
  <c r="G291" i="8"/>
  <c r="G229" i="8"/>
  <c r="G208" i="8"/>
  <c r="G203" i="8"/>
  <c r="G209" i="8"/>
  <c r="G224" i="8"/>
  <c r="G247" i="8"/>
  <c r="G169" i="8"/>
  <c r="G162" i="8"/>
  <c r="G147" i="8"/>
  <c r="G14" i="8"/>
  <c r="G140" i="8"/>
  <c r="G389" i="8"/>
  <c r="G347" i="8"/>
  <c r="G199" i="8"/>
  <c r="G125" i="8"/>
  <c r="G79" i="8"/>
  <c r="G127" i="8"/>
  <c r="G131" i="8"/>
  <c r="G145" i="8"/>
  <c r="G81" i="8"/>
  <c r="G343" i="8"/>
  <c r="G217" i="8"/>
  <c r="G188" i="8"/>
  <c r="G164" i="8"/>
  <c r="G123" i="8"/>
  <c r="G53" i="8"/>
  <c r="G95" i="8"/>
  <c r="G100" i="8"/>
  <c r="G270" i="8"/>
  <c r="G103" i="8"/>
  <c r="G112" i="8"/>
  <c r="G313" i="8"/>
  <c r="G383" i="8"/>
  <c r="G328" i="8"/>
  <c r="G354" i="8"/>
  <c r="G303" i="8"/>
  <c r="G190" i="8"/>
  <c r="G260" i="8"/>
  <c r="G21" i="8"/>
  <c r="G84" i="8"/>
  <c r="G23" i="8"/>
  <c r="G115" i="8"/>
  <c r="G20" i="8"/>
  <c r="G57" i="8"/>
  <c r="G135" i="8"/>
  <c r="G62" i="8"/>
  <c r="G29" i="8"/>
  <c r="G27" i="8"/>
  <c r="G91" i="8"/>
  <c r="G160" i="8"/>
  <c r="G93" i="8"/>
  <c r="G201" i="8"/>
  <c r="G85" i="8"/>
  <c r="G245" i="8"/>
  <c r="G40" i="8"/>
  <c r="G37" i="8"/>
  <c r="G118" i="8"/>
  <c r="G216" i="8"/>
  <c r="G114" i="8"/>
  <c r="G26" i="8"/>
  <c r="G345" i="8"/>
  <c r="G87" i="8"/>
  <c r="G293" i="8"/>
  <c r="G107" i="8"/>
  <c r="G220" i="8"/>
  <c r="G104" i="8"/>
  <c r="G94" i="8"/>
  <c r="G137" i="8"/>
  <c r="G119" i="8"/>
  <c r="G213" i="8"/>
  <c r="G36" i="8"/>
  <c r="G11" i="8"/>
  <c r="G68" i="8"/>
  <c r="G154" i="8"/>
  <c r="G71" i="8"/>
  <c r="G31" i="8"/>
  <c r="G80" i="8"/>
  <c r="G83" i="8"/>
  <c r="G98" i="8"/>
  <c r="G159" i="8"/>
  <c r="G212" i="8"/>
  <c r="G244" i="8"/>
  <c r="G61" i="8"/>
  <c r="G74" i="8"/>
  <c r="G64" i="8"/>
  <c r="F47" i="19"/>
  <c r="F45" i="19"/>
  <c r="F44" i="19"/>
  <c r="F48" i="19"/>
  <c r="F41" i="19"/>
  <c r="F42" i="19"/>
  <c r="F46" i="19"/>
  <c r="F37" i="19"/>
  <c r="C37" i="22" s="1"/>
  <c r="F26" i="19"/>
  <c r="C26" i="22" s="1"/>
  <c r="F15" i="19"/>
  <c r="C15" i="22" s="1"/>
  <c r="F30" i="19"/>
  <c r="C30" i="22" s="1"/>
  <c r="F19" i="19"/>
  <c r="C19" i="22" s="1"/>
  <c r="F14" i="19"/>
  <c r="C14" i="22" s="1"/>
  <c r="F35" i="19"/>
  <c r="C35" i="22" s="1"/>
  <c r="F21" i="19"/>
  <c r="C21" i="22" s="1"/>
  <c r="F28" i="19"/>
  <c r="C28" i="22" s="1"/>
  <c r="F32" i="19"/>
  <c r="C32" i="22" s="1"/>
  <c r="F34" i="19"/>
  <c r="C34" i="22" s="1"/>
  <c r="F23" i="19"/>
  <c r="C23" i="22" s="1"/>
  <c r="F18" i="19"/>
  <c r="C18" i="22" s="1"/>
  <c r="F13" i="19"/>
  <c r="C13" i="22" s="1"/>
  <c r="F24" i="19"/>
  <c r="C24" i="22" s="1"/>
  <c r="F29" i="19"/>
  <c r="C29" i="22" s="1"/>
  <c r="F33" i="19"/>
  <c r="C33" i="22" s="1"/>
  <c r="F27" i="19"/>
  <c r="C27" i="22" s="1"/>
  <c r="F31" i="19"/>
  <c r="C31" i="22" s="1"/>
  <c r="F25" i="19"/>
  <c r="C25" i="22" s="1"/>
  <c r="F36" i="19"/>
  <c r="C36" i="22" s="1"/>
  <c r="F16" i="19"/>
  <c r="C16" i="22" s="1"/>
  <c r="F17" i="19"/>
  <c r="C17" i="22" s="1"/>
  <c r="F22" i="19"/>
  <c r="C22" i="22" s="1"/>
  <c r="F20" i="19"/>
  <c r="C20" i="22" s="1"/>
  <c r="F45" i="16"/>
  <c r="F44" i="16"/>
  <c r="F46" i="16"/>
  <c r="F42" i="16"/>
  <c r="F47" i="16"/>
  <c r="F48" i="16"/>
  <c r="F41" i="16"/>
  <c r="F27" i="16"/>
  <c r="T23" i="16"/>
  <c r="F20" i="16"/>
  <c r="T12" i="16"/>
  <c r="F44" i="20"/>
  <c r="F46" i="20"/>
  <c r="F48" i="20"/>
  <c r="F41" i="20"/>
  <c r="F45" i="20"/>
  <c r="F42" i="20"/>
  <c r="F47" i="20"/>
  <c r="F34" i="20"/>
  <c r="E34" i="22" s="1"/>
  <c r="F23" i="20"/>
  <c r="E23" i="22" s="1"/>
  <c r="F30" i="20"/>
  <c r="E30" i="22" s="1"/>
  <c r="F13" i="20"/>
  <c r="E13" i="22" s="1"/>
  <c r="F28" i="20"/>
  <c r="E28" i="22" s="1"/>
  <c r="F18" i="20"/>
  <c r="E18" i="22" s="1"/>
  <c r="F33" i="20"/>
  <c r="E33" i="22" s="1"/>
  <c r="F21" i="20"/>
  <c r="E21" i="22" s="1"/>
  <c r="F17" i="20"/>
  <c r="E17" i="22" s="1"/>
  <c r="F37" i="20"/>
  <c r="E37" i="22" s="1"/>
  <c r="F32" i="20"/>
  <c r="E32" i="22" s="1"/>
  <c r="F29" i="20"/>
  <c r="E29" i="22" s="1"/>
  <c r="F26" i="20"/>
  <c r="E26" i="22" s="1"/>
  <c r="F15" i="20"/>
  <c r="E15" i="22" s="1"/>
  <c r="F31" i="20"/>
  <c r="E31" i="22" s="1"/>
  <c r="F16" i="20"/>
  <c r="E16" i="22" s="1"/>
  <c r="F27" i="20"/>
  <c r="E27" i="22" s="1"/>
  <c r="F36" i="20"/>
  <c r="E36" i="22" s="1"/>
  <c r="F20" i="20"/>
  <c r="E20" i="22" s="1"/>
  <c r="F14" i="20"/>
  <c r="E14" i="22" s="1"/>
  <c r="F19" i="20"/>
  <c r="E19" i="22" s="1"/>
  <c r="F24" i="20"/>
  <c r="E24" i="22" s="1"/>
  <c r="F22" i="20"/>
  <c r="E22" i="22" s="1"/>
  <c r="F25" i="20"/>
  <c r="E25" i="22" s="1"/>
  <c r="F35" i="20"/>
  <c r="E35" i="22" s="1"/>
  <c r="F48" i="21"/>
  <c r="F41" i="21"/>
  <c r="F45" i="21"/>
  <c r="F42" i="21"/>
  <c r="F46" i="21"/>
  <c r="F47" i="21"/>
  <c r="F44" i="21"/>
  <c r="F31" i="21"/>
  <c r="G31" i="22" s="1"/>
  <c r="F33" i="21"/>
  <c r="G33" i="22" s="1"/>
  <c r="F17" i="21"/>
  <c r="G17" i="22" s="1"/>
  <c r="F14" i="21"/>
  <c r="G14" i="22" s="1"/>
  <c r="E58" i="21"/>
  <c r="F20" i="21"/>
  <c r="G20" i="22" s="1"/>
  <c r="F36" i="21"/>
  <c r="G36" i="22" s="1"/>
  <c r="F26" i="21"/>
  <c r="G26" i="22" s="1"/>
  <c r="F35" i="21"/>
  <c r="G35" i="22" s="1"/>
  <c r="F21" i="21"/>
  <c r="G21" i="22" s="1"/>
  <c r="F37" i="21"/>
  <c r="G37" i="22" s="1"/>
  <c r="F19" i="21"/>
  <c r="G19" i="22" s="1"/>
  <c r="F16" i="21"/>
  <c r="G16" i="22" s="1"/>
  <c r="F32" i="21"/>
  <c r="G32" i="22" s="1"/>
  <c r="F13" i="21"/>
  <c r="G13" i="22" s="1"/>
  <c r="F23" i="21"/>
  <c r="G23" i="22" s="1"/>
  <c r="F30" i="21"/>
  <c r="G30" i="22" s="1"/>
  <c r="F18" i="21"/>
  <c r="G18" i="22" s="1"/>
  <c r="F25" i="21"/>
  <c r="G25" i="22" s="1"/>
  <c r="F34" i="21"/>
  <c r="G34" i="22" s="1"/>
  <c r="F22" i="21"/>
  <c r="G22" i="22" s="1"/>
  <c r="F28" i="21"/>
  <c r="G28" i="22" s="1"/>
  <c r="F27" i="21"/>
  <c r="G27" i="22" s="1"/>
  <c r="F15" i="21"/>
  <c r="G15" i="22" s="1"/>
  <c r="F29" i="21"/>
  <c r="G29" i="22" s="1"/>
  <c r="F24" i="21"/>
  <c r="G24" i="22" s="1"/>
  <c r="F46" i="18"/>
  <c r="F47" i="18"/>
  <c r="F48" i="18"/>
  <c r="F44" i="18"/>
  <c r="F41" i="18"/>
  <c r="F45" i="18"/>
  <c r="F42" i="18"/>
  <c r="F29" i="18"/>
  <c r="I29" i="22" s="1"/>
  <c r="F18" i="18"/>
  <c r="I18" i="22" s="1"/>
  <c r="F33" i="18"/>
  <c r="I33" i="22" s="1"/>
  <c r="F22" i="18"/>
  <c r="I22" i="22" s="1"/>
  <c r="F36" i="18"/>
  <c r="I36" i="22" s="1"/>
  <c r="E58" i="18"/>
  <c r="F14" i="18"/>
  <c r="I14" i="22" s="1"/>
  <c r="F34" i="18"/>
  <c r="I34" i="22" s="1"/>
  <c r="F31" i="18"/>
  <c r="I31" i="22" s="1"/>
  <c r="F26" i="18"/>
  <c r="I26" i="22" s="1"/>
  <c r="F23" i="18"/>
  <c r="I23" i="22" s="1"/>
  <c r="F16" i="18"/>
  <c r="I16" i="22" s="1"/>
  <c r="F24" i="18"/>
  <c r="I24" i="22" s="1"/>
  <c r="F17" i="18"/>
  <c r="I17" i="22" s="1"/>
  <c r="F21" i="18"/>
  <c r="I21" i="22" s="1"/>
  <c r="F30" i="18"/>
  <c r="I30" i="22" s="1"/>
  <c r="F27" i="18"/>
  <c r="I27" i="22" s="1"/>
  <c r="F20" i="18"/>
  <c r="I20" i="22" s="1"/>
  <c r="F35" i="18"/>
  <c r="I35" i="22" s="1"/>
  <c r="F37" i="18"/>
  <c r="I37" i="22" s="1"/>
  <c r="F25" i="18"/>
  <c r="I25" i="22" s="1"/>
  <c r="F15" i="18"/>
  <c r="I15" i="22" s="1"/>
  <c r="F19" i="18"/>
  <c r="I19" i="22" s="1"/>
  <c r="F28" i="18"/>
  <c r="I28" i="22" s="1"/>
  <c r="F32" i="18"/>
  <c r="I32" i="22" s="1"/>
  <c r="F13" i="18"/>
  <c r="I13" i="22" s="1"/>
  <c r="D50" i="16"/>
  <c r="D52" i="16"/>
  <c r="D51" i="16"/>
  <c r="G412" i="8"/>
  <c r="G413" i="8"/>
  <c r="M6" i="19"/>
  <c r="M6" i="18"/>
  <c r="M6" i="16"/>
  <c r="M6" i="20"/>
  <c r="M6" i="21"/>
  <c r="D53" i="16"/>
  <c r="M416" i="8"/>
  <c r="G2" i="8"/>
  <c r="G423" i="8" l="1"/>
  <c r="G424" i="8" s="1"/>
  <c r="F424" i="8"/>
  <c r="F38" i="19"/>
  <c r="E58" i="19"/>
  <c r="F38" i="20"/>
  <c r="E58" i="20"/>
  <c r="E59" i="16"/>
  <c r="E58" i="16"/>
  <c r="F38" i="21"/>
  <c r="F38" i="18"/>
  <c r="J2" i="8"/>
  <c r="J416" i="8" s="1"/>
  <c r="H2" i="8"/>
  <c r="G410" i="8"/>
  <c r="G411" i="8" s="1"/>
  <c r="F411" i="8"/>
  <c r="F32" i="16"/>
  <c r="T32" i="16"/>
  <c r="F34" i="16"/>
  <c r="T34" i="16"/>
  <c r="F13" i="16"/>
  <c r="T13" i="16"/>
  <c r="F26" i="16"/>
  <c r="T26" i="16"/>
  <c r="F17" i="16"/>
  <c r="T17" i="16"/>
  <c r="F29" i="16"/>
  <c r="T29" i="16"/>
  <c r="F31" i="16"/>
  <c r="T31" i="16"/>
  <c r="F35" i="16"/>
  <c r="T35" i="16"/>
  <c r="F33" i="16"/>
  <c r="T33" i="16"/>
  <c r="F14" i="16"/>
  <c r="T14" i="16"/>
  <c r="F18" i="16"/>
  <c r="T18" i="16"/>
  <c r="F25" i="16"/>
  <c r="T25" i="16"/>
  <c r="F37" i="16"/>
  <c r="T37" i="16"/>
  <c r="F22" i="16"/>
  <c r="T22" i="16"/>
  <c r="F36" i="16"/>
  <c r="T36" i="16"/>
  <c r="F30" i="16"/>
  <c r="T30" i="16"/>
  <c r="F15" i="16"/>
  <c r="T15" i="16"/>
  <c r="F19" i="16"/>
  <c r="T19" i="16"/>
  <c r="F28" i="16"/>
  <c r="T28" i="16"/>
  <c r="F38" i="16"/>
  <c r="T38" i="16"/>
  <c r="F24" i="16"/>
  <c r="T24" i="16"/>
  <c r="F21" i="16"/>
  <c r="T21" i="16"/>
  <c r="N43" i="21"/>
  <c r="N43" i="20"/>
  <c r="N43" i="16"/>
  <c r="N43" i="18"/>
  <c r="N43" i="19"/>
  <c r="F23" i="16"/>
  <c r="F16" i="16"/>
  <c r="T16" i="16"/>
  <c r="N41" i="16"/>
  <c r="N45" i="16"/>
  <c r="N47" i="16"/>
  <c r="N44" i="16"/>
  <c r="N48" i="16"/>
  <c r="N42" i="16"/>
  <c r="N46" i="16"/>
  <c r="N27" i="16"/>
  <c r="W23" i="16"/>
  <c r="N20" i="16"/>
  <c r="N41" i="18"/>
  <c r="N44" i="18"/>
  <c r="N48" i="18"/>
  <c r="N46" i="18"/>
  <c r="N45" i="18"/>
  <c r="N42" i="18"/>
  <c r="N47" i="18"/>
  <c r="N34" i="18"/>
  <c r="S34" i="22" s="1"/>
  <c r="N23" i="18"/>
  <c r="S23" i="22" s="1"/>
  <c r="M58" i="18"/>
  <c r="N27" i="18"/>
  <c r="S27" i="22" s="1"/>
  <c r="N16" i="18"/>
  <c r="S16" i="22" s="1"/>
  <c r="N35" i="18"/>
  <c r="S35" i="22" s="1"/>
  <c r="N17" i="18"/>
  <c r="S17" i="22" s="1"/>
  <c r="N21" i="18"/>
  <c r="S21" i="22" s="1"/>
  <c r="N31" i="18"/>
  <c r="S31" i="22" s="1"/>
  <c r="N29" i="18"/>
  <c r="S29" i="22" s="1"/>
  <c r="N25" i="18"/>
  <c r="S25" i="22" s="1"/>
  <c r="N36" i="18"/>
  <c r="S36" i="22" s="1"/>
  <c r="N33" i="18"/>
  <c r="S33" i="22" s="1"/>
  <c r="N20" i="18"/>
  <c r="S20" i="22" s="1"/>
  <c r="N15" i="18"/>
  <c r="S15" i="22" s="1"/>
  <c r="N14" i="18"/>
  <c r="S14" i="22" s="1"/>
  <c r="N30" i="18"/>
  <c r="S30" i="22" s="1"/>
  <c r="N37" i="18"/>
  <c r="S37" i="22" s="1"/>
  <c r="N22" i="18"/>
  <c r="S22" i="22" s="1"/>
  <c r="N18" i="18"/>
  <c r="S18" i="22" s="1"/>
  <c r="N26" i="18"/>
  <c r="S26" i="22" s="1"/>
  <c r="N19" i="18"/>
  <c r="S19" i="22" s="1"/>
  <c r="N28" i="18"/>
  <c r="S28" i="22" s="1"/>
  <c r="N32" i="18"/>
  <c r="S32" i="22" s="1"/>
  <c r="N13" i="18"/>
  <c r="S13" i="22" s="1"/>
  <c r="N24" i="18"/>
  <c r="S24" i="22" s="1"/>
  <c r="N12" i="18"/>
  <c r="S12" i="22" s="1"/>
  <c r="N48" i="19"/>
  <c r="N41" i="19"/>
  <c r="N45" i="19"/>
  <c r="N42" i="19"/>
  <c r="N46" i="19"/>
  <c r="N47" i="19"/>
  <c r="N44" i="19"/>
  <c r="N31" i="19"/>
  <c r="M31" i="22" s="1"/>
  <c r="N20" i="19"/>
  <c r="M20" i="22" s="1"/>
  <c r="N35" i="19"/>
  <c r="M35" i="22" s="1"/>
  <c r="N24" i="19"/>
  <c r="M24" i="22" s="1"/>
  <c r="N13" i="19"/>
  <c r="M13" i="22" s="1"/>
  <c r="N33" i="19"/>
  <c r="M33" i="22" s="1"/>
  <c r="N22" i="19"/>
  <c r="M22" i="22" s="1"/>
  <c r="N23" i="19"/>
  <c r="M23" i="22" s="1"/>
  <c r="N27" i="19"/>
  <c r="M27" i="22" s="1"/>
  <c r="N14" i="19"/>
  <c r="M14" i="22" s="1"/>
  <c r="N29" i="19"/>
  <c r="M29" i="22" s="1"/>
  <c r="N18" i="19"/>
  <c r="M18" i="22" s="1"/>
  <c r="N26" i="19"/>
  <c r="M26" i="22" s="1"/>
  <c r="N21" i="19"/>
  <c r="M21" i="22" s="1"/>
  <c r="N32" i="19"/>
  <c r="M32" i="22" s="1"/>
  <c r="N15" i="19"/>
  <c r="M15" i="22" s="1"/>
  <c r="N25" i="19"/>
  <c r="M25" i="22" s="1"/>
  <c r="N17" i="19"/>
  <c r="M17" i="22" s="1"/>
  <c r="N16" i="19"/>
  <c r="M16" i="22" s="1"/>
  <c r="N36" i="19"/>
  <c r="M36" i="22" s="1"/>
  <c r="N34" i="19"/>
  <c r="M34" i="22" s="1"/>
  <c r="N30" i="19"/>
  <c r="M30" i="22" s="1"/>
  <c r="N19" i="19"/>
  <c r="M19" i="22" s="1"/>
  <c r="N37" i="19"/>
  <c r="M37" i="22" s="1"/>
  <c r="N28" i="19"/>
  <c r="M28" i="22" s="1"/>
  <c r="N12" i="19"/>
  <c r="M12" i="22" s="1"/>
  <c r="N42" i="21"/>
  <c r="N46" i="21"/>
  <c r="N48" i="21"/>
  <c r="N44" i="21"/>
  <c r="N47" i="21"/>
  <c r="N41" i="21"/>
  <c r="N45" i="21"/>
  <c r="N36" i="21"/>
  <c r="Q36" i="22" s="1"/>
  <c r="N29" i="21"/>
  <c r="Q29" i="22" s="1"/>
  <c r="N18" i="21"/>
  <c r="Q18" i="22" s="1"/>
  <c r="N15" i="21"/>
  <c r="Q15" i="22" s="1"/>
  <c r="N34" i="21"/>
  <c r="Q34" i="22" s="1"/>
  <c r="N17" i="21"/>
  <c r="Q17" i="22" s="1"/>
  <c r="N13" i="21"/>
  <c r="Q13" i="22" s="1"/>
  <c r="N22" i="21"/>
  <c r="Q22" i="22" s="1"/>
  <c r="N35" i="21"/>
  <c r="Q35" i="22" s="1"/>
  <c r="N24" i="21"/>
  <c r="Q24" i="22" s="1"/>
  <c r="N32" i="21"/>
  <c r="Q32" i="22" s="1"/>
  <c r="N27" i="21"/>
  <c r="Q27" i="22" s="1"/>
  <c r="N37" i="21"/>
  <c r="Q37" i="22" s="1"/>
  <c r="N20" i="21"/>
  <c r="Q20" i="22" s="1"/>
  <c r="N16" i="21"/>
  <c r="Q16" i="22" s="1"/>
  <c r="N21" i="21"/>
  <c r="Q21" i="22" s="1"/>
  <c r="N26" i="21"/>
  <c r="Q26" i="22" s="1"/>
  <c r="N30" i="21"/>
  <c r="Q30" i="22" s="1"/>
  <c r="N14" i="21"/>
  <c r="Q14" i="22" s="1"/>
  <c r="M58" i="21"/>
  <c r="N19" i="21"/>
  <c r="Q19" i="22" s="1"/>
  <c r="N31" i="21"/>
  <c r="Q31" i="22" s="1"/>
  <c r="N23" i="21"/>
  <c r="Q23" i="22" s="1"/>
  <c r="N25" i="21"/>
  <c r="Q25" i="22" s="1"/>
  <c r="N28" i="21"/>
  <c r="Q28" i="22" s="1"/>
  <c r="N33" i="21"/>
  <c r="Q33" i="22" s="1"/>
  <c r="N12" i="21"/>
  <c r="Q12" i="22" s="1"/>
  <c r="N45" i="20"/>
  <c r="N46" i="20"/>
  <c r="N42" i="20"/>
  <c r="N47" i="20"/>
  <c r="N44" i="20"/>
  <c r="N48" i="20"/>
  <c r="N41" i="20"/>
  <c r="N28" i="20"/>
  <c r="O28" i="22" s="1"/>
  <c r="N17" i="20"/>
  <c r="O17" i="22" s="1"/>
  <c r="N26" i="20"/>
  <c r="O26" i="22" s="1"/>
  <c r="N16" i="20"/>
  <c r="O16" i="22" s="1"/>
  <c r="N31" i="20"/>
  <c r="O31" i="22" s="1"/>
  <c r="N29" i="20"/>
  <c r="O29" i="22" s="1"/>
  <c r="N19" i="20"/>
  <c r="O19" i="22" s="1"/>
  <c r="N25" i="20"/>
  <c r="O25" i="22" s="1"/>
  <c r="N21" i="20"/>
  <c r="O21" i="22" s="1"/>
  <c r="N27" i="20"/>
  <c r="O27" i="22" s="1"/>
  <c r="N23" i="20"/>
  <c r="O23" i="22" s="1"/>
  <c r="N33" i="20"/>
  <c r="O33" i="22" s="1"/>
  <c r="N18" i="20"/>
  <c r="O18" i="22" s="1"/>
  <c r="N34" i="20"/>
  <c r="O34" i="22" s="1"/>
  <c r="N36" i="20"/>
  <c r="O36" i="22" s="1"/>
  <c r="N13" i="20"/>
  <c r="O13" i="22" s="1"/>
  <c r="N15" i="20"/>
  <c r="O15" i="22" s="1"/>
  <c r="N20" i="20"/>
  <c r="O20" i="22" s="1"/>
  <c r="N22" i="20"/>
  <c r="O22" i="22" s="1"/>
  <c r="N35" i="20"/>
  <c r="O35" i="22" s="1"/>
  <c r="N24" i="20"/>
  <c r="O24" i="22" s="1"/>
  <c r="N32" i="20"/>
  <c r="O32" i="22" s="1"/>
  <c r="N14" i="20"/>
  <c r="O14" i="22" s="1"/>
  <c r="N37" i="20"/>
  <c r="O37" i="22" s="1"/>
  <c r="N30" i="20"/>
  <c r="O30" i="22" s="1"/>
  <c r="N12" i="20"/>
  <c r="O12" i="22" s="1"/>
  <c r="L53" i="16"/>
  <c r="F12" i="19"/>
  <c r="C12" i="22" s="1"/>
  <c r="F12" i="16"/>
  <c r="T22" i="21"/>
  <c r="F12" i="21"/>
  <c r="G12" i="22" s="1"/>
  <c r="F12" i="20"/>
  <c r="E12" i="22" s="1"/>
  <c r="I41" i="22"/>
  <c r="T22" i="19"/>
  <c r="C47" i="22"/>
  <c r="I48" i="22"/>
  <c r="C46" i="22"/>
  <c r="T16" i="18"/>
  <c r="I46" i="22"/>
  <c r="T16" i="19"/>
  <c r="N38" i="20" l="1"/>
  <c r="M58" i="20"/>
  <c r="E38" i="22"/>
  <c r="F58" i="20"/>
  <c r="K416" i="8"/>
  <c r="R416" i="8"/>
  <c r="C38" i="22"/>
  <c r="F58" i="19"/>
  <c r="I38" i="22"/>
  <c r="F58" i="18"/>
  <c r="N38" i="19"/>
  <c r="M58" i="19"/>
  <c r="F58" i="21"/>
  <c r="G38" i="22"/>
  <c r="K166" i="8"/>
  <c r="I166" i="8"/>
  <c r="I102" i="8"/>
  <c r="K102" i="8"/>
  <c r="I255" i="8"/>
  <c r="I256" i="8"/>
  <c r="I254" i="8"/>
  <c r="I257" i="8"/>
  <c r="K256" i="8"/>
  <c r="K257" i="8"/>
  <c r="K254" i="8"/>
  <c r="K255" i="8"/>
  <c r="K222" i="8"/>
  <c r="I222" i="8"/>
  <c r="J412" i="8"/>
  <c r="K412" i="8" s="1"/>
  <c r="I122" i="8"/>
  <c r="I165" i="8"/>
  <c r="I167" i="8"/>
  <c r="I168" i="8"/>
  <c r="K122" i="8"/>
  <c r="K167" i="8"/>
  <c r="K165" i="8"/>
  <c r="K168" i="8"/>
  <c r="J414" i="8"/>
  <c r="I50" i="16" s="1"/>
  <c r="J50" i="16" s="1"/>
  <c r="J415" i="8"/>
  <c r="K415" i="8" s="1"/>
  <c r="I111" i="8"/>
  <c r="I109" i="8"/>
  <c r="I110" i="8"/>
  <c r="K110" i="8"/>
  <c r="K109" i="8"/>
  <c r="K111" i="8"/>
  <c r="K69" i="8"/>
  <c r="K88" i="8"/>
  <c r="K89" i="8"/>
  <c r="K90" i="8"/>
  <c r="I69" i="8"/>
  <c r="I88" i="8"/>
  <c r="I89" i="8"/>
  <c r="I90" i="8"/>
  <c r="K2" i="8"/>
  <c r="L2" i="8" s="1"/>
  <c r="M2" i="8" s="1"/>
  <c r="M414" i="8" s="1"/>
  <c r="K48" i="8"/>
  <c r="I48" i="8"/>
  <c r="J413" i="8"/>
  <c r="K413" i="8" s="1"/>
  <c r="M59" i="16"/>
  <c r="F58" i="16"/>
  <c r="F59" i="16"/>
  <c r="C56" i="22"/>
  <c r="N38" i="21"/>
  <c r="N38" i="18"/>
  <c r="I189" i="8"/>
  <c r="I91" i="8"/>
  <c r="I372" i="8"/>
  <c r="I140" i="8"/>
  <c r="I339" i="8"/>
  <c r="I375" i="8"/>
  <c r="I145" i="8"/>
  <c r="I158" i="8"/>
  <c r="I383" i="8"/>
  <c r="I397" i="8"/>
  <c r="I204" i="8"/>
  <c r="I231" i="8"/>
  <c r="I30" i="8"/>
  <c r="I176" i="8"/>
  <c r="I156" i="8"/>
  <c r="I133" i="8"/>
  <c r="I192" i="8"/>
  <c r="I186" i="8"/>
  <c r="I31" i="8"/>
  <c r="I304" i="8"/>
  <c r="I404" i="8"/>
  <c r="I441" i="8"/>
  <c r="I75" i="8"/>
  <c r="I57" i="8"/>
  <c r="I264" i="8"/>
  <c r="I272" i="8"/>
  <c r="I51" i="8"/>
  <c r="I258" i="8"/>
  <c r="I179" i="8"/>
  <c r="I185" i="8"/>
  <c r="I248" i="8"/>
  <c r="I230" i="8"/>
  <c r="I43" i="8"/>
  <c r="I316" i="8"/>
  <c r="I295" i="8"/>
  <c r="I81" i="8"/>
  <c r="I99" i="8"/>
  <c r="I245" i="8"/>
  <c r="I35" i="8"/>
  <c r="I419" i="8"/>
  <c r="I359" i="8"/>
  <c r="I203" i="8"/>
  <c r="I323" i="8"/>
  <c r="I396" i="8"/>
  <c r="I195" i="8"/>
  <c r="I61" i="8"/>
  <c r="I172" i="8"/>
  <c r="I406" i="8"/>
  <c r="I190" i="8"/>
  <c r="I177" i="8"/>
  <c r="I261" i="8"/>
  <c r="I341" i="8"/>
  <c r="I27" i="8"/>
  <c r="I235" i="8"/>
  <c r="I289" i="8"/>
  <c r="I201" i="8"/>
  <c r="I65" i="8"/>
  <c r="I277" i="8"/>
  <c r="G58" i="16"/>
  <c r="I313" i="8"/>
  <c r="I127" i="8"/>
  <c r="I191" i="8"/>
  <c r="I421" i="8"/>
  <c r="I184" i="8"/>
  <c r="I394" i="8"/>
  <c r="I188" i="8"/>
  <c r="I74" i="8"/>
  <c r="I407" i="8"/>
  <c r="I40" i="8"/>
  <c r="I213" i="8"/>
  <c r="I224" i="8"/>
  <c r="I367" i="8"/>
  <c r="I68" i="8"/>
  <c r="I402" i="8"/>
  <c r="I21" i="8"/>
  <c r="I26" i="8"/>
  <c r="I59" i="8"/>
  <c r="I79" i="8"/>
  <c r="I53" i="8"/>
  <c r="I34" i="8"/>
  <c r="I78" i="8"/>
  <c r="I307" i="8"/>
  <c r="I368" i="8"/>
  <c r="I128" i="8"/>
  <c r="I170" i="8"/>
  <c r="I305" i="8"/>
  <c r="I225" i="8"/>
  <c r="I355" i="8"/>
  <c r="I237" i="8"/>
  <c r="I247" i="8"/>
  <c r="I324" i="8"/>
  <c r="I331" i="8"/>
  <c r="I137" i="8"/>
  <c r="I207" i="8"/>
  <c r="I398" i="8"/>
  <c r="I333" i="8"/>
  <c r="I352" i="8"/>
  <c r="I253" i="8"/>
  <c r="I284" i="8"/>
  <c r="I302" i="8"/>
  <c r="I121" i="8"/>
  <c r="I196" i="8"/>
  <c r="I56" i="8"/>
  <c r="I120" i="8"/>
  <c r="I344" i="8"/>
  <c r="I274" i="8"/>
  <c r="I193" i="8"/>
  <c r="I149" i="8"/>
  <c r="I357" i="8"/>
  <c r="I220" i="8"/>
  <c r="I126" i="8"/>
  <c r="I209" i="8"/>
  <c r="I143" i="8"/>
  <c r="I262" i="8"/>
  <c r="I438" i="8"/>
  <c r="I362" i="8"/>
  <c r="I223" i="8"/>
  <c r="I118" i="8"/>
  <c r="I325" i="8"/>
  <c r="I36" i="8"/>
  <c r="I239" i="8"/>
  <c r="I306" i="8"/>
  <c r="I106" i="8"/>
  <c r="I361" i="8"/>
  <c r="I178" i="8"/>
  <c r="I343" i="8"/>
  <c r="I164" i="8"/>
  <c r="I430" i="8"/>
  <c r="I50" i="8"/>
  <c r="I113" i="8"/>
  <c r="I83" i="8"/>
  <c r="I380" i="8"/>
  <c r="I273" i="8"/>
  <c r="I70" i="8"/>
  <c r="I173" i="8"/>
  <c r="I212" i="8"/>
  <c r="I150" i="8"/>
  <c r="I290" i="8"/>
  <c r="I336" i="8"/>
  <c r="I100" i="8"/>
  <c r="I200" i="8"/>
  <c r="I298" i="8"/>
  <c r="I86" i="8"/>
  <c r="I312" i="8"/>
  <c r="I115" i="8"/>
  <c r="I243" i="8"/>
  <c r="I125" i="8"/>
  <c r="I82" i="8"/>
  <c r="I197" i="8"/>
  <c r="I318" i="8"/>
  <c r="I97" i="8"/>
  <c r="I286" i="8"/>
  <c r="I405" i="8"/>
  <c r="I130" i="8"/>
  <c r="I41" i="8"/>
  <c r="I439" i="8"/>
  <c r="I278" i="8"/>
  <c r="I20" i="8"/>
  <c r="I435" i="8"/>
  <c r="I285" i="8"/>
  <c r="I215" i="8"/>
  <c r="I401" i="8"/>
  <c r="I148" i="8"/>
  <c r="I428" i="8"/>
  <c r="I114" i="8"/>
  <c r="I181" i="8"/>
  <c r="I296" i="8"/>
  <c r="I146" i="8"/>
  <c r="I260" i="8"/>
  <c r="I433" i="8"/>
  <c r="I387" i="8"/>
  <c r="I246" i="8"/>
  <c r="I326" i="8"/>
  <c r="I96" i="8"/>
  <c r="I144" i="8"/>
  <c r="I294" i="8"/>
  <c r="I308" i="8"/>
  <c r="I364" i="8"/>
  <c r="I187" i="8"/>
  <c r="I377" i="8"/>
  <c r="I310" i="8"/>
  <c r="I233" i="8"/>
  <c r="I309" i="8"/>
  <c r="I42" i="8"/>
  <c r="I334" i="8"/>
  <c r="I420" i="8"/>
  <c r="I138" i="8"/>
  <c r="I119" i="8"/>
  <c r="I427" i="8"/>
  <c r="I303" i="8"/>
  <c r="I395" i="8"/>
  <c r="I436" i="8"/>
  <c r="I356" i="8"/>
  <c r="I315" i="8"/>
  <c r="I265" i="8"/>
  <c r="I240" i="8"/>
  <c r="I400" i="8"/>
  <c r="I381" i="8"/>
  <c r="I345" i="8"/>
  <c r="I347" i="8"/>
  <c r="I14" i="8"/>
  <c r="I52" i="8"/>
  <c r="I378" i="8"/>
  <c r="I384" i="8"/>
  <c r="I107" i="8"/>
  <c r="I365" i="8"/>
  <c r="I132" i="8"/>
  <c r="I171" i="8"/>
  <c r="I283" i="8"/>
  <c r="I157" i="8"/>
  <c r="I194" i="8"/>
  <c r="I317" i="8"/>
  <c r="I346" i="8"/>
  <c r="I322" i="8"/>
  <c r="I218" i="8"/>
  <c r="I134" i="8"/>
  <c r="I85" i="8"/>
  <c r="I58" i="8"/>
  <c r="I211" i="8"/>
  <c r="I46" i="8"/>
  <c r="I22" i="8"/>
  <c r="I101" i="8"/>
  <c r="I409" i="8"/>
  <c r="I335" i="8"/>
  <c r="I38" i="8"/>
  <c r="I18" i="8"/>
  <c r="I252" i="8"/>
  <c r="I399" i="8"/>
  <c r="I269" i="8"/>
  <c r="I198" i="8"/>
  <c r="I297" i="8"/>
  <c r="I17" i="8"/>
  <c r="I123" i="8"/>
  <c r="I434" i="8"/>
  <c r="I153" i="8"/>
  <c r="I32" i="8"/>
  <c r="I72" i="8"/>
  <c r="I429" i="8"/>
  <c r="I66" i="8"/>
  <c r="I93" i="8"/>
  <c r="I403" i="8"/>
  <c r="I268" i="8"/>
  <c r="I442" i="8"/>
  <c r="I236" i="8"/>
  <c r="I142" i="8"/>
  <c r="I216" i="8"/>
  <c r="I282" i="8"/>
  <c r="I373" i="8"/>
  <c r="I94" i="8"/>
  <c r="I363" i="8"/>
  <c r="I385" i="8"/>
  <c r="I276" i="8"/>
  <c r="I199" i="8"/>
  <c r="I328" i="8"/>
  <c r="I139" i="8"/>
  <c r="I205" i="8"/>
  <c r="I28" i="8"/>
  <c r="I98" i="8"/>
  <c r="I112" i="8"/>
  <c r="I60" i="8"/>
  <c r="I299" i="8"/>
  <c r="I386" i="8"/>
  <c r="I151" i="8"/>
  <c r="I275" i="8"/>
  <c r="I358" i="8"/>
  <c r="I350" i="8"/>
  <c r="I392" i="8"/>
  <c r="I63" i="8"/>
  <c r="I270" i="8"/>
  <c r="I45" i="8"/>
  <c r="I129" i="8"/>
  <c r="I311" i="8"/>
  <c r="I330" i="8"/>
  <c r="I301" i="8"/>
  <c r="I228" i="8"/>
  <c r="I105" i="8"/>
  <c r="I229" i="8"/>
  <c r="I432" i="8"/>
  <c r="I340" i="8"/>
  <c r="I244" i="8"/>
  <c r="I55" i="8"/>
  <c r="I232" i="8"/>
  <c r="I77" i="8"/>
  <c r="I108" i="8"/>
  <c r="I280" i="8"/>
  <c r="I314" i="8"/>
  <c r="I71" i="8"/>
  <c r="I219" i="8"/>
  <c r="I135" i="8"/>
  <c r="I332" i="8"/>
  <c r="I162" i="8"/>
  <c r="I242" i="8"/>
  <c r="I217" i="8"/>
  <c r="I342" i="8"/>
  <c r="I408" i="8"/>
  <c r="I291" i="8"/>
  <c r="I389" i="8"/>
  <c r="I288" i="8"/>
  <c r="I221" i="8"/>
  <c r="I29" i="8"/>
  <c r="I353" i="8"/>
  <c r="I163" i="8"/>
  <c r="I87" i="8"/>
  <c r="I319" i="8"/>
  <c r="I376" i="8"/>
  <c r="I54" i="8"/>
  <c r="I124" i="8"/>
  <c r="I160" i="8"/>
  <c r="I271" i="8"/>
  <c r="I116" i="8"/>
  <c r="I92" i="8"/>
  <c r="I117" i="8"/>
  <c r="I437" i="8"/>
  <c r="I349" i="8"/>
  <c r="I103" i="8"/>
  <c r="I23" i="8"/>
  <c r="I259" i="8"/>
  <c r="I182" i="8"/>
  <c r="I183" i="8"/>
  <c r="I210" i="8"/>
  <c r="I390" i="8"/>
  <c r="I155" i="8"/>
  <c r="I136" i="8"/>
  <c r="I95" i="8"/>
  <c r="I159" i="8"/>
  <c r="I141" i="8"/>
  <c r="I19" i="8"/>
  <c r="I292" i="8"/>
  <c r="I393" i="8"/>
  <c r="I64" i="8"/>
  <c r="I208" i="8"/>
  <c r="I241" i="8"/>
  <c r="I152" i="8"/>
  <c r="I67" i="8"/>
  <c r="I321" i="8"/>
  <c r="I76" i="8"/>
  <c r="I354" i="8"/>
  <c r="I84" i="8"/>
  <c r="I300" i="8"/>
  <c r="I293" i="8"/>
  <c r="I249" i="8"/>
  <c r="I440" i="8"/>
  <c r="I206" i="8"/>
  <c r="I161" i="8"/>
  <c r="I202" i="8"/>
  <c r="I327" i="8"/>
  <c r="I226" i="8"/>
  <c r="I287" i="8"/>
  <c r="I104" i="8"/>
  <c r="I80" i="8"/>
  <c r="I263" i="8"/>
  <c r="I320" i="8"/>
  <c r="I174" i="8"/>
  <c r="I369" i="8"/>
  <c r="I250" i="8"/>
  <c r="I329" i="8"/>
  <c r="I24" i="8"/>
  <c r="I337" i="8"/>
  <c r="I234" i="8"/>
  <c r="I154" i="8"/>
  <c r="I227" i="8"/>
  <c r="I214" i="8"/>
  <c r="I379" i="8"/>
  <c r="I338" i="8"/>
  <c r="I266" i="8"/>
  <c r="I33" i="8"/>
  <c r="I251" i="8"/>
  <c r="I366" i="8"/>
  <c r="I25" i="8"/>
  <c r="I360" i="8"/>
  <c r="I281" i="8"/>
  <c r="I47" i="8"/>
  <c r="I267" i="8"/>
  <c r="I391" i="8"/>
  <c r="I49" i="8"/>
  <c r="I371" i="8"/>
  <c r="I131" i="8"/>
  <c r="I431" i="8"/>
  <c r="I180" i="8"/>
  <c r="I238" i="8"/>
  <c r="I374" i="8"/>
  <c r="I169" i="8"/>
  <c r="I37" i="8"/>
  <c r="I39" i="8"/>
  <c r="I348" i="8"/>
  <c r="I370" i="8"/>
  <c r="I175" i="8"/>
  <c r="I388" i="8"/>
  <c r="I147" i="8"/>
  <c r="I44" i="8"/>
  <c r="I351" i="8"/>
  <c r="I62" i="8"/>
  <c r="I279" i="8"/>
  <c r="I422" i="8"/>
  <c r="I73" i="8"/>
  <c r="I382" i="8"/>
  <c r="K61" i="8"/>
  <c r="K312" i="8"/>
  <c r="K208" i="8"/>
  <c r="K80" i="8"/>
  <c r="K439" i="8"/>
  <c r="K333" i="8"/>
  <c r="K299" i="8"/>
  <c r="K133" i="8"/>
  <c r="K344" i="8"/>
  <c r="K91" i="8"/>
  <c r="K87" i="8"/>
  <c r="K316" i="8"/>
  <c r="K216" i="8"/>
  <c r="K38" i="8"/>
  <c r="K259" i="8"/>
  <c r="K63" i="8"/>
  <c r="K115" i="8"/>
  <c r="K391" i="8"/>
  <c r="K77" i="8"/>
  <c r="K174" i="8"/>
  <c r="K270" i="8"/>
  <c r="K14" i="8"/>
  <c r="K170" i="8"/>
  <c r="K104" i="8"/>
  <c r="K334" i="8"/>
  <c r="K125" i="8"/>
  <c r="K207" i="8"/>
  <c r="K219" i="8"/>
  <c r="K305" i="8"/>
  <c r="K225" i="8"/>
  <c r="K223" i="8"/>
  <c r="K160" i="8"/>
  <c r="K347" i="8"/>
  <c r="K45" i="8"/>
  <c r="K185" i="8"/>
  <c r="K405" i="8"/>
  <c r="K192" i="8"/>
  <c r="K285" i="8"/>
  <c r="K438" i="8"/>
  <c r="K221" i="8"/>
  <c r="K145" i="8"/>
  <c r="K180" i="8"/>
  <c r="K335" i="8"/>
  <c r="K274" i="8"/>
  <c r="K144" i="8"/>
  <c r="K131" i="8"/>
  <c r="K42" i="8"/>
  <c r="K279" i="8"/>
  <c r="K281" i="8"/>
  <c r="K286" i="8"/>
  <c r="K136" i="8"/>
  <c r="K358" i="8"/>
  <c r="K47" i="8"/>
  <c r="K34" i="8"/>
  <c r="K108" i="8"/>
  <c r="K83" i="8"/>
  <c r="K323" i="8"/>
  <c r="K321" i="8"/>
  <c r="K287" i="8"/>
  <c r="K376" i="8"/>
  <c r="K338" i="8"/>
  <c r="K196" i="8"/>
  <c r="K128" i="8"/>
  <c r="K268" i="8"/>
  <c r="K78" i="8"/>
  <c r="K132" i="8"/>
  <c r="K306" i="8"/>
  <c r="K401" i="8"/>
  <c r="K261" i="8"/>
  <c r="K163" i="8"/>
  <c r="K441" i="8"/>
  <c r="K313" i="8"/>
  <c r="K380" i="8"/>
  <c r="K120" i="8"/>
  <c r="K202" i="8"/>
  <c r="K231" i="8"/>
  <c r="K11" i="8"/>
  <c r="K37" i="8"/>
  <c r="K217" i="8"/>
  <c r="K24" i="8"/>
  <c r="K107" i="8"/>
  <c r="K394" i="8"/>
  <c r="K382" i="8"/>
  <c r="K173" i="8"/>
  <c r="K209" i="8"/>
  <c r="K97" i="8"/>
  <c r="K247" i="8"/>
  <c r="K349" i="8"/>
  <c r="K39" i="8"/>
  <c r="K269" i="8"/>
  <c r="K66" i="8"/>
  <c r="K432" i="8"/>
  <c r="K191" i="8"/>
  <c r="K127" i="8"/>
  <c r="K378" i="8"/>
  <c r="K118" i="8"/>
  <c r="K241" i="8"/>
  <c r="K366" i="8"/>
  <c r="K19" i="8"/>
  <c r="K172" i="8"/>
  <c r="K228" i="8"/>
  <c r="K65" i="8"/>
  <c r="K164" i="8"/>
  <c r="K407" i="8"/>
  <c r="K435" i="8"/>
  <c r="K246" i="8"/>
  <c r="K292" i="8"/>
  <c r="K271" i="8"/>
  <c r="K234" i="8"/>
  <c r="K84" i="8"/>
  <c r="K106" i="8"/>
  <c r="K352" i="8"/>
  <c r="K152" i="8"/>
  <c r="K149" i="8"/>
  <c r="K139" i="8"/>
  <c r="K177" i="8"/>
  <c r="K393" i="8"/>
  <c r="K198" i="8"/>
  <c r="K332" i="8"/>
  <c r="K238" i="8"/>
  <c r="K327" i="8"/>
  <c r="K226" i="8"/>
  <c r="K361" i="8"/>
  <c r="K300" i="8"/>
  <c r="K201" i="8"/>
  <c r="K369" i="8"/>
  <c r="K330" i="8"/>
  <c r="K296" i="8"/>
  <c r="K353" i="8"/>
  <c r="K427" i="8"/>
  <c r="K186" i="8"/>
  <c r="K22" i="8"/>
  <c r="K194" i="8"/>
  <c r="K30" i="8"/>
  <c r="K162" i="8"/>
  <c r="K140" i="8"/>
  <c r="K297" i="8"/>
  <c r="K329" i="8"/>
  <c r="K211" i="8"/>
  <c r="K324" i="8"/>
  <c r="K357" i="8"/>
  <c r="K79" i="8"/>
  <c r="K229" i="8"/>
  <c r="K103" i="8"/>
  <c r="K363" i="8"/>
  <c r="K31" i="8"/>
  <c r="K364" i="8"/>
  <c r="K92" i="8"/>
  <c r="K421" i="8"/>
  <c r="K224" i="8"/>
  <c r="K86" i="8"/>
  <c r="K404" i="8"/>
  <c r="K205" i="8"/>
  <c r="K282" i="8"/>
  <c r="K100" i="8"/>
  <c r="K289" i="8"/>
  <c r="K284" i="8"/>
  <c r="K184" i="8"/>
  <c r="K29" i="8"/>
  <c r="K355" i="8"/>
  <c r="K188" i="8"/>
  <c r="K64" i="8"/>
  <c r="K12" i="8"/>
  <c r="K96" i="8"/>
  <c r="K154" i="8"/>
  <c r="K371" i="8"/>
  <c r="K372" i="8"/>
  <c r="K436" i="8"/>
  <c r="K183" i="8"/>
  <c r="K46" i="8"/>
  <c r="K398" i="8"/>
  <c r="K397" i="8"/>
  <c r="K390" i="8"/>
  <c r="K272" i="8"/>
  <c r="K288" i="8"/>
  <c r="K328" i="8"/>
  <c r="K135" i="8"/>
  <c r="K233" i="8"/>
  <c r="K150" i="8"/>
  <c r="K315" i="8"/>
  <c r="K276" i="8"/>
  <c r="K23" i="8"/>
  <c r="K227" i="8"/>
  <c r="K370" i="8"/>
  <c r="K71" i="8"/>
  <c r="K179" i="8"/>
  <c r="K377" i="8"/>
  <c r="K114" i="8"/>
  <c r="K375" i="8"/>
  <c r="K101" i="8"/>
  <c r="K10" i="8"/>
  <c r="K68" i="8"/>
  <c r="K124" i="8"/>
  <c r="K314" i="8"/>
  <c r="K317" i="8"/>
  <c r="K240" i="8"/>
  <c r="K239" i="8"/>
  <c r="K175" i="8"/>
  <c r="K278" i="8"/>
  <c r="K304" i="8"/>
  <c r="K40" i="8"/>
  <c r="K93" i="8"/>
  <c r="K422" i="8"/>
  <c r="K213" i="8"/>
  <c r="K18" i="8"/>
  <c r="K195" i="8"/>
  <c r="K218" i="8"/>
  <c r="K158" i="8"/>
  <c r="K290" i="8"/>
  <c r="K74" i="8"/>
  <c r="K137" i="8"/>
  <c r="K220" i="8"/>
  <c r="K187" i="8"/>
  <c r="K322" i="8"/>
  <c r="K75" i="8"/>
  <c r="K95" i="8"/>
  <c r="K244" i="8"/>
  <c r="K212" i="8"/>
  <c r="K49" i="8"/>
  <c r="K340" i="8"/>
  <c r="K346" i="8"/>
  <c r="K76" i="8"/>
  <c r="K82" i="8"/>
  <c r="K343" i="8"/>
  <c r="K235" i="8"/>
  <c r="K406" i="8"/>
  <c r="K350" i="8"/>
  <c r="K98" i="8"/>
  <c r="K232" i="8"/>
  <c r="K21" i="8"/>
  <c r="K260" i="8"/>
  <c r="K277" i="8"/>
  <c r="K326" i="8"/>
  <c r="K130" i="8"/>
  <c r="K339" i="8"/>
  <c r="K129" i="8"/>
  <c r="K67" i="8"/>
  <c r="K113" i="8"/>
  <c r="K54" i="8"/>
  <c r="K121" i="8"/>
  <c r="K148" i="8"/>
  <c r="K203" i="8"/>
  <c r="K251" i="8"/>
  <c r="K249" i="8"/>
  <c r="K318" i="8"/>
  <c r="K99" i="8"/>
  <c r="K56" i="8"/>
  <c r="K385" i="8"/>
  <c r="K310" i="8"/>
  <c r="K342" i="8"/>
  <c r="K303" i="8"/>
  <c r="K275" i="8"/>
  <c r="K262" i="8"/>
  <c r="K307" i="8"/>
  <c r="K105" i="8"/>
  <c r="K214" i="8"/>
  <c r="K197" i="8"/>
  <c r="K134" i="8"/>
  <c r="K199" i="8"/>
  <c r="K117" i="8"/>
  <c r="K409" i="8"/>
  <c r="K252" i="8"/>
  <c r="K176" i="8"/>
  <c r="K119" i="8"/>
  <c r="K294" i="8"/>
  <c r="K215" i="8"/>
  <c r="K434" i="8"/>
  <c r="K161" i="8"/>
  <c r="K17" i="8"/>
  <c r="K360" i="8"/>
  <c r="K428" i="8"/>
  <c r="K403" i="8"/>
  <c r="K365" i="8"/>
  <c r="K396" i="8"/>
  <c r="K62" i="8"/>
  <c r="K295" i="8"/>
  <c r="K28" i="8"/>
  <c r="K44" i="8"/>
  <c r="K383" i="8"/>
  <c r="K419" i="8"/>
  <c r="K387" i="8"/>
  <c r="K319" i="8"/>
  <c r="K123" i="8"/>
  <c r="K348" i="8"/>
  <c r="K27" i="8"/>
  <c r="K250" i="8"/>
  <c r="K55" i="8"/>
  <c r="K263" i="8"/>
  <c r="K283" i="8"/>
  <c r="K147" i="8"/>
  <c r="K400" i="8"/>
  <c r="K112" i="8"/>
  <c r="K16" i="8"/>
  <c r="K373" i="8"/>
  <c r="K420" i="8"/>
  <c r="K189" i="8"/>
  <c r="K389" i="8"/>
  <c r="K341" i="8"/>
  <c r="K73" i="8"/>
  <c r="K309" i="8"/>
  <c r="K193" i="8"/>
  <c r="K20" i="8"/>
  <c r="K171" i="8"/>
  <c r="K58" i="8"/>
  <c r="K151" i="8"/>
  <c r="K258" i="8"/>
  <c r="K351" i="8"/>
  <c r="K433" i="8"/>
  <c r="K43" i="8"/>
  <c r="K126" i="8"/>
  <c r="K210" i="8"/>
  <c r="K280" i="8"/>
  <c r="K206" i="8"/>
  <c r="K395" i="8"/>
  <c r="K32" i="8"/>
  <c r="K142" i="8"/>
  <c r="K392" i="8"/>
  <c r="K437" i="8"/>
  <c r="K399" i="8"/>
  <c r="K266" i="8"/>
  <c r="K273" i="8"/>
  <c r="K157" i="8"/>
  <c r="K141" i="8"/>
  <c r="K204" i="8"/>
  <c r="K301" i="8"/>
  <c r="K386" i="8"/>
  <c r="K337" i="8"/>
  <c r="K236" i="8"/>
  <c r="K245" i="8"/>
  <c r="K36" i="8"/>
  <c r="K25" i="8"/>
  <c r="K230" i="8"/>
  <c r="K94" i="8"/>
  <c r="K143" i="8"/>
  <c r="K33" i="8"/>
  <c r="K368" i="8"/>
  <c r="K59" i="8"/>
  <c r="K388" i="8"/>
  <c r="K367" i="8"/>
  <c r="K51" i="8"/>
  <c r="K169" i="8"/>
  <c r="K429" i="8"/>
  <c r="K267" i="8"/>
  <c r="K182" i="8"/>
  <c r="K381" i="8"/>
  <c r="K379" i="8"/>
  <c r="K293" i="8"/>
  <c r="K155" i="8"/>
  <c r="K430" i="8"/>
  <c r="K190" i="8"/>
  <c r="K57" i="8"/>
  <c r="K41" i="8"/>
  <c r="K408" i="8"/>
  <c r="K354" i="8"/>
  <c r="K356" i="8"/>
  <c r="K308" i="8"/>
  <c r="K200" i="8"/>
  <c r="K302" i="8"/>
  <c r="K325" i="8"/>
  <c r="K253" i="8"/>
  <c r="K264" i="8"/>
  <c r="K237" i="8"/>
  <c r="K116" i="8"/>
  <c r="K181" i="8"/>
  <c r="K159" i="8"/>
  <c r="K35" i="8"/>
  <c r="K362" i="8"/>
  <c r="K85" i="8"/>
  <c r="K431" i="8"/>
  <c r="K70" i="8"/>
  <c r="K402" i="8"/>
  <c r="K320" i="8"/>
  <c r="K138" i="8"/>
  <c r="K374" i="8"/>
  <c r="K248" i="8"/>
  <c r="K153" i="8"/>
  <c r="K345" i="8"/>
  <c r="K331" i="8"/>
  <c r="K291" i="8"/>
  <c r="K146" i="8"/>
  <c r="K26" i="8"/>
  <c r="K178" i="8"/>
  <c r="K53" i="8"/>
  <c r="K242" i="8"/>
  <c r="K442" i="8"/>
  <c r="K298" i="8"/>
  <c r="K384" i="8"/>
  <c r="K243" i="8"/>
  <c r="K311" i="8"/>
  <c r="K15" i="8"/>
  <c r="K50" i="8"/>
  <c r="K440" i="8"/>
  <c r="K265" i="8"/>
  <c r="K72" i="8"/>
  <c r="K336" i="8"/>
  <c r="K52" i="8"/>
  <c r="K81" i="8"/>
  <c r="K13" i="8"/>
  <c r="K359" i="8"/>
  <c r="K60" i="8"/>
  <c r="K156" i="8"/>
  <c r="I2" i="8"/>
  <c r="N28" i="16"/>
  <c r="W28" i="16"/>
  <c r="N37" i="16"/>
  <c r="W37" i="16"/>
  <c r="N18" i="16"/>
  <c r="W18" i="16"/>
  <c r="N22" i="16"/>
  <c r="W22" i="16"/>
  <c r="N19" i="16"/>
  <c r="W19" i="16"/>
  <c r="N25" i="16"/>
  <c r="W25" i="16"/>
  <c r="N15" i="16"/>
  <c r="W15" i="16"/>
  <c r="N12" i="16"/>
  <c r="W12" i="16"/>
  <c r="N33" i="16"/>
  <c r="W33" i="16"/>
  <c r="N13" i="16"/>
  <c r="W13" i="16"/>
  <c r="N35" i="16"/>
  <c r="W35" i="16"/>
  <c r="N29" i="16"/>
  <c r="W29" i="16"/>
  <c r="N14" i="16"/>
  <c r="W14" i="16"/>
  <c r="N17" i="16"/>
  <c r="W17" i="16"/>
  <c r="N36" i="16"/>
  <c r="W36" i="16"/>
  <c r="N34" i="16"/>
  <c r="W34" i="16"/>
  <c r="N31" i="16"/>
  <c r="W31" i="16"/>
  <c r="N21" i="16"/>
  <c r="W21" i="16"/>
  <c r="N26" i="16"/>
  <c r="W26" i="16"/>
  <c r="N32" i="16"/>
  <c r="W32" i="16"/>
  <c r="N38" i="16"/>
  <c r="W38" i="16"/>
  <c r="N30" i="16"/>
  <c r="W30" i="16"/>
  <c r="N24" i="16"/>
  <c r="W24" i="16"/>
  <c r="N23" i="16"/>
  <c r="N16" i="16"/>
  <c r="W16" i="16"/>
  <c r="G10" i="10"/>
  <c r="N44" i="22"/>
  <c r="R44" i="22"/>
  <c r="C41" i="22"/>
  <c r="I42" i="22"/>
  <c r="C48" i="22"/>
  <c r="M43" i="22"/>
  <c r="E45" i="22"/>
  <c r="E47" i="22"/>
  <c r="G10" i="8"/>
  <c r="F44" i="22"/>
  <c r="G46" i="22"/>
  <c r="G41" i="22"/>
  <c r="E42" i="22"/>
  <c r="E46" i="22"/>
  <c r="T22" i="20"/>
  <c r="C42" i="22"/>
  <c r="U23" i="19"/>
  <c r="C45" i="22"/>
  <c r="F12" i="18"/>
  <c r="I12" i="22" s="1"/>
  <c r="H43" i="22"/>
  <c r="H44" i="22"/>
  <c r="I47" i="22"/>
  <c r="K10" i="10"/>
  <c r="I45" i="22"/>
  <c r="R43" i="22"/>
  <c r="T22" i="18"/>
  <c r="U23" i="18"/>
  <c r="G45" i="22"/>
  <c r="U23" i="21"/>
  <c r="U23" i="20"/>
  <c r="T16" i="21"/>
  <c r="G47" i="22"/>
  <c r="G48" i="22"/>
  <c r="E48" i="22"/>
  <c r="T16" i="20"/>
  <c r="G42" i="22"/>
  <c r="L43" i="22"/>
  <c r="D43" i="22"/>
  <c r="L44" i="22"/>
  <c r="E41" i="22"/>
  <c r="I53" i="16"/>
  <c r="J53" i="16" s="1"/>
  <c r="S45" i="22"/>
  <c r="S47" i="22"/>
  <c r="Q45" i="22"/>
  <c r="M48" i="22"/>
  <c r="S41" i="22"/>
  <c r="O48" i="22"/>
  <c r="M41" i="22"/>
  <c r="O41" i="22"/>
  <c r="Q46" i="22"/>
  <c r="S42" i="22"/>
  <c r="O46" i="22"/>
  <c r="Q41" i="22"/>
  <c r="M47" i="22"/>
  <c r="Q48" i="22"/>
  <c r="O42" i="22"/>
  <c r="Q47" i="22"/>
  <c r="S46" i="22"/>
  <c r="M42" i="22"/>
  <c r="O45" i="22"/>
  <c r="M46" i="22"/>
  <c r="S48" i="22"/>
  <c r="O47" i="22"/>
  <c r="M45" i="22"/>
  <c r="Q42" i="22"/>
  <c r="S38" i="22" l="1"/>
  <c r="N58" i="18"/>
  <c r="K423" i="8"/>
  <c r="K424" i="8" s="1"/>
  <c r="J424" i="8"/>
  <c r="I423" i="8"/>
  <c r="I424" i="8" s="1"/>
  <c r="H424" i="8"/>
  <c r="N58" i="21"/>
  <c r="Q38" i="22"/>
  <c r="M38" i="22"/>
  <c r="N58" i="19"/>
  <c r="O38" i="22"/>
  <c r="N58" i="20"/>
  <c r="I51" i="16"/>
  <c r="J51" i="16" s="1"/>
  <c r="I52" i="16"/>
  <c r="J52" i="16" s="1"/>
  <c r="K414" i="8"/>
  <c r="M413" i="8"/>
  <c r="Q413" i="8" s="1"/>
  <c r="M415" i="8"/>
  <c r="Q415" i="8" s="1"/>
  <c r="N413" i="8"/>
  <c r="N412" i="8"/>
  <c r="N2" i="8"/>
  <c r="M412" i="8"/>
  <c r="L51" i="16" s="1"/>
  <c r="M424" i="8"/>
  <c r="M411" i="8"/>
  <c r="R412" i="8"/>
  <c r="K410" i="8"/>
  <c r="I58" i="16"/>
  <c r="N59" i="16"/>
  <c r="M56" i="22"/>
  <c r="J411" i="8"/>
  <c r="H411" i="8"/>
  <c r="I410" i="8"/>
  <c r="O414" i="8"/>
  <c r="Q414" i="8"/>
  <c r="F43" i="22"/>
  <c r="E43" i="22"/>
  <c r="C44" i="22"/>
  <c r="M44" i="22"/>
  <c r="B44" i="22"/>
  <c r="I44" i="22"/>
  <c r="S44" i="22"/>
  <c r="Q44" i="22"/>
  <c r="O44" i="22"/>
  <c r="N43" i="22"/>
  <c r="I43" i="22"/>
  <c r="G43" i="22"/>
  <c r="G44" i="22"/>
  <c r="P43" i="22"/>
  <c r="Q43" i="22"/>
  <c r="E44" i="22"/>
  <c r="D44" i="22"/>
  <c r="S43" i="22"/>
  <c r="L50" i="16"/>
  <c r="Q53" i="16"/>
  <c r="R53" i="16" s="1"/>
  <c r="S416" i="8"/>
  <c r="O166" i="8" l="1"/>
  <c r="O102" i="8"/>
  <c r="O255" i="8"/>
  <c r="O256" i="8"/>
  <c r="O254" i="8"/>
  <c r="O257" i="8"/>
  <c r="O222" i="8"/>
  <c r="O413" i="8"/>
  <c r="S412" i="8"/>
  <c r="Q2" i="8"/>
  <c r="R2" i="8" s="1"/>
  <c r="O122" i="8"/>
  <c r="O165" i="8"/>
  <c r="O167" i="8"/>
  <c r="O168" i="8"/>
  <c r="O412" i="8"/>
  <c r="Q412" i="8"/>
  <c r="L52" i="16"/>
  <c r="O415" i="8"/>
  <c r="O109" i="8"/>
  <c r="O110" i="8"/>
  <c r="O111" i="8"/>
  <c r="O90" i="8"/>
  <c r="O89" i="8"/>
  <c r="O88" i="8"/>
  <c r="O69" i="8"/>
  <c r="O48" i="8"/>
  <c r="O77" i="8"/>
  <c r="O32" i="8"/>
  <c r="O230" i="8"/>
  <c r="O429" i="8"/>
  <c r="O129" i="8"/>
  <c r="Q11" i="8"/>
  <c r="O231" i="8"/>
  <c r="O47" i="8"/>
  <c r="O87" i="8"/>
  <c r="O150" i="8"/>
  <c r="O155" i="8"/>
  <c r="O204" i="8"/>
  <c r="O240" i="8"/>
  <c r="O206" i="8"/>
  <c r="O333" i="8"/>
  <c r="O435" i="8"/>
  <c r="O221" i="8"/>
  <c r="O344" i="8"/>
  <c r="O249" i="8"/>
  <c r="O273" i="8"/>
  <c r="O267" i="8"/>
  <c r="O175" i="8"/>
  <c r="O63" i="8"/>
  <c r="O145" i="8"/>
  <c r="O430" i="8"/>
  <c r="O142" i="8"/>
  <c r="O131" i="8"/>
  <c r="O361" i="8"/>
  <c r="O46" i="8"/>
  <c r="O373" i="8"/>
  <c r="O199" i="8"/>
  <c r="O434" i="8"/>
  <c r="O20" i="8"/>
  <c r="O407" i="8"/>
  <c r="O359" i="8"/>
  <c r="O265" i="8"/>
  <c r="O287" i="8"/>
  <c r="O339" i="8"/>
  <c r="O322" i="8"/>
  <c r="O124" i="8"/>
  <c r="O276" i="8"/>
  <c r="O19" i="8"/>
  <c r="O22" i="8"/>
  <c r="O397" i="8"/>
  <c r="O208" i="8"/>
  <c r="O97" i="8"/>
  <c r="O211" i="8"/>
  <c r="O280" i="8"/>
  <c r="O53" i="8"/>
  <c r="O118" i="8"/>
  <c r="O152" i="8"/>
  <c r="O312" i="8"/>
  <c r="O390" i="8"/>
  <c r="O362" i="8"/>
  <c r="O382" i="8"/>
  <c r="O386" i="8"/>
  <c r="O174" i="8"/>
  <c r="O384" i="8"/>
  <c r="O113" i="8"/>
  <c r="O82" i="8"/>
  <c r="O278" i="8"/>
  <c r="O311" i="8"/>
  <c r="O202" i="8"/>
  <c r="O154" i="8"/>
  <c r="O121" i="8"/>
  <c r="O200" i="8"/>
  <c r="O357" i="8"/>
  <c r="O78" i="8"/>
  <c r="O71" i="8"/>
  <c r="O156" i="8"/>
  <c r="O149" i="8"/>
  <c r="O259" i="8"/>
  <c r="O49" i="8"/>
  <c r="O250" i="8"/>
  <c r="O237" i="8"/>
  <c r="O334" i="8"/>
  <c r="O60" i="8"/>
  <c r="O184" i="8"/>
  <c r="O330" i="8"/>
  <c r="O191" i="8"/>
  <c r="O73" i="8"/>
  <c r="O14" i="8"/>
  <c r="O26" i="8"/>
  <c r="O403" i="8"/>
  <c r="O65" i="8"/>
  <c r="O323" i="8"/>
  <c r="O140" i="8"/>
  <c r="O274" i="8"/>
  <c r="O67" i="8"/>
  <c r="O40" i="8"/>
  <c r="O94" i="8"/>
  <c r="O313" i="8"/>
  <c r="O396" i="8"/>
  <c r="O383" i="8"/>
  <c r="O103" i="8"/>
  <c r="O23" i="8"/>
  <c r="O80" i="8"/>
  <c r="O171" i="8"/>
  <c r="O392" i="8"/>
  <c r="O248" i="8"/>
  <c r="O232" i="8"/>
  <c r="O388" i="8"/>
  <c r="O346" i="8"/>
  <c r="O183" i="8"/>
  <c r="O277" i="8"/>
  <c r="O440" i="8"/>
  <c r="O36" i="8"/>
  <c r="O301" i="8"/>
  <c r="O372" i="8"/>
  <c r="Q10" i="8"/>
  <c r="O304" i="8"/>
  <c r="O282" i="8"/>
  <c r="O42" i="8"/>
  <c r="O326" i="8"/>
  <c r="O376" i="8"/>
  <c r="O135" i="8"/>
  <c r="O433" i="8"/>
  <c r="O66" i="8"/>
  <c r="O427" i="8"/>
  <c r="O104" i="8"/>
  <c r="O72" i="8"/>
  <c r="O203" i="8"/>
  <c r="O161" i="8"/>
  <c r="O106" i="8"/>
  <c r="O262" i="8"/>
  <c r="O441" i="8"/>
  <c r="O332" i="8"/>
  <c r="O296" i="8"/>
  <c r="O275" i="8"/>
  <c r="M58" i="16"/>
  <c r="O216" i="8"/>
  <c r="O207" i="8"/>
  <c r="O76" i="8"/>
  <c r="O196" i="8"/>
  <c r="O223" i="8"/>
  <c r="O133" i="8"/>
  <c r="O228" i="8"/>
  <c r="O308" i="8"/>
  <c r="O44" i="8"/>
  <c r="O227" i="8"/>
  <c r="O297" i="8"/>
  <c r="O363" i="8"/>
  <c r="O299" i="8"/>
  <c r="O220" i="8"/>
  <c r="O15" i="8"/>
  <c r="O286" i="8"/>
  <c r="O381" i="8"/>
  <c r="O378" i="8"/>
  <c r="O233" i="8"/>
  <c r="O405" i="8"/>
  <c r="O195" i="8"/>
  <c r="O236" i="8"/>
  <c r="O31" i="8"/>
  <c r="O317" i="8"/>
  <c r="O33" i="8"/>
  <c r="O252" i="8"/>
  <c r="O442" i="8"/>
  <c r="O422" i="8"/>
  <c r="O178" i="8"/>
  <c r="O327" i="8"/>
  <c r="O437" i="8"/>
  <c r="O349" i="8"/>
  <c r="O284" i="8"/>
  <c r="O226" i="8"/>
  <c r="O271" i="8"/>
  <c r="O27" i="8"/>
  <c r="O147" i="8"/>
  <c r="O316" i="8"/>
  <c r="O314" i="8"/>
  <c r="O370" i="8"/>
  <c r="O157" i="8"/>
  <c r="O81" i="8"/>
  <c r="O108" i="8"/>
  <c r="O123" i="8"/>
  <c r="O43" i="8"/>
  <c r="O182" i="8"/>
  <c r="O431" i="8"/>
  <c r="O366" i="8"/>
  <c r="O432" i="8"/>
  <c r="O213" i="8"/>
  <c r="O74" i="8"/>
  <c r="O436" i="8"/>
  <c r="O319" i="8"/>
  <c r="O343" i="8"/>
  <c r="O219" i="8"/>
  <c r="O409" i="8"/>
  <c r="O84" i="8"/>
  <c r="O269" i="8"/>
  <c r="O402" i="8"/>
  <c r="O375" i="8"/>
  <c r="O350" i="8"/>
  <c r="O398" i="8"/>
  <c r="O365" i="8"/>
  <c r="O54" i="8"/>
  <c r="O421" i="8"/>
  <c r="O186" i="8"/>
  <c r="O127" i="8"/>
  <c r="O86" i="8"/>
  <c r="O337" i="8"/>
  <c r="O138" i="8"/>
  <c r="O369" i="8"/>
  <c r="O310" i="8"/>
  <c r="O16" i="8"/>
  <c r="O119" i="8"/>
  <c r="O112" i="8"/>
  <c r="O107" i="8"/>
  <c r="O309" i="8"/>
  <c r="O180" i="8"/>
  <c r="O143" i="8"/>
  <c r="O394" i="8"/>
  <c r="O217" i="8"/>
  <c r="O177" i="8"/>
  <c r="O130" i="8"/>
  <c r="O306" i="8"/>
  <c r="O192" i="8"/>
  <c r="O288" i="8"/>
  <c r="O246" i="8"/>
  <c r="O59" i="8"/>
  <c r="O295" i="8"/>
  <c r="Q13" i="8"/>
  <c r="O258" i="8"/>
  <c r="O439" i="8"/>
  <c r="O340" i="8"/>
  <c r="O335" i="8"/>
  <c r="O34" i="8"/>
  <c r="O420" i="8"/>
  <c r="O139" i="8"/>
  <c r="O270" i="8"/>
  <c r="O229" i="8"/>
  <c r="O243" i="8"/>
  <c r="O169" i="8"/>
  <c r="O247" i="8"/>
  <c r="O38" i="8"/>
  <c r="O101" i="8"/>
  <c r="O360" i="8"/>
  <c r="O291" i="8"/>
  <c r="O260" i="8"/>
  <c r="O56" i="8"/>
  <c r="O128" i="8"/>
  <c r="O225" i="8"/>
  <c r="O21" i="8"/>
  <c r="O126" i="8"/>
  <c r="O141" i="8"/>
  <c r="O353" i="8"/>
  <c r="O298" i="8"/>
  <c r="O85" i="8"/>
  <c r="O159" i="8"/>
  <c r="O261" i="8"/>
  <c r="Q12" i="8"/>
  <c r="O172" i="8"/>
  <c r="O321" i="8"/>
  <c r="O176" i="8"/>
  <c r="O263" i="8"/>
  <c r="O347" i="8"/>
  <c r="O99" i="8"/>
  <c r="O389" i="8"/>
  <c r="O24" i="8"/>
  <c r="O134" i="8"/>
  <c r="O419" i="8"/>
  <c r="O137" i="8"/>
  <c r="O98" i="8"/>
  <c r="O91" i="8"/>
  <c r="O214" i="8"/>
  <c r="O179" i="8"/>
  <c r="O51" i="8"/>
  <c r="O197" i="8"/>
  <c r="O37" i="8"/>
  <c r="O116" i="8"/>
  <c r="O61" i="8"/>
  <c r="O336" i="8"/>
  <c r="O153" i="8"/>
  <c r="O302" i="8"/>
  <c r="O39" i="8"/>
  <c r="O28" i="8"/>
  <c r="O117" i="8"/>
  <c r="O408" i="8"/>
  <c r="O50" i="8"/>
  <c r="O52" i="8"/>
  <c r="O224" i="8"/>
  <c r="O92" i="8"/>
  <c r="O342" i="8"/>
  <c r="O35" i="8"/>
  <c r="O242" i="8"/>
  <c r="O193" i="8"/>
  <c r="O374" i="8"/>
  <c r="O95" i="8"/>
  <c r="O210" i="8"/>
  <c r="O318" i="8"/>
  <c r="O188" i="8"/>
  <c r="O62" i="8"/>
  <c r="O329" i="8"/>
  <c r="O151" i="8"/>
  <c r="O93" i="8"/>
  <c r="O400" i="8"/>
  <c r="O18" i="8"/>
  <c r="O245" i="8"/>
  <c r="O79" i="8"/>
  <c r="O187" i="8"/>
  <c r="O158" i="8"/>
  <c r="O364" i="8"/>
  <c r="O399" i="8"/>
  <c r="O136" i="8"/>
  <c r="O401" i="8"/>
  <c r="O115" i="8"/>
  <c r="O144" i="8"/>
  <c r="O25" i="8"/>
  <c r="O428" i="8"/>
  <c r="O292" i="8"/>
  <c r="O367" i="8"/>
  <c r="O55" i="8"/>
  <c r="O160" i="8"/>
  <c r="O393" i="8"/>
  <c r="O244" i="8"/>
  <c r="O114" i="8"/>
  <c r="O96" i="8"/>
  <c r="O148" i="8"/>
  <c r="O285" i="8"/>
  <c r="O281" i="8"/>
  <c r="O406" i="8"/>
  <c r="O181" i="8"/>
  <c r="O239" i="8"/>
  <c r="O215" i="8"/>
  <c r="O100" i="8"/>
  <c r="O45" i="8"/>
  <c r="O315" i="8"/>
  <c r="O385" i="8"/>
  <c r="O338" i="8"/>
  <c r="O132" i="8"/>
  <c r="O125" i="8"/>
  <c r="O162" i="8"/>
  <c r="O235" i="8"/>
  <c r="O41" i="8"/>
  <c r="O356" i="8"/>
  <c r="O146" i="8"/>
  <c r="O303" i="8"/>
  <c r="O64" i="8"/>
  <c r="O83" i="8"/>
  <c r="O354" i="8"/>
  <c r="O300" i="8"/>
  <c r="O75" i="8"/>
  <c r="O163" i="8"/>
  <c r="O348" i="8"/>
  <c r="O190" i="8"/>
  <c r="O201" i="8"/>
  <c r="O328" i="8"/>
  <c r="O170" i="8"/>
  <c r="O253" i="8"/>
  <c r="O266" i="8"/>
  <c r="O307" i="8"/>
  <c r="O368" i="8"/>
  <c r="O325" i="8"/>
  <c r="O438" i="8"/>
  <c r="O264" i="8"/>
  <c r="O283" i="8"/>
  <c r="O324" i="8"/>
  <c r="O209" i="8"/>
  <c r="O279" i="8"/>
  <c r="O294" i="8"/>
  <c r="O205" i="8"/>
  <c r="O371" i="8"/>
  <c r="O173" i="8"/>
  <c r="O345" i="8"/>
  <c r="O358" i="8"/>
  <c r="O57" i="8"/>
  <c r="O68" i="8"/>
  <c r="O290" i="8"/>
  <c r="O351" i="8"/>
  <c r="O238" i="8"/>
  <c r="O30" i="8"/>
  <c r="O331" i="8"/>
  <c r="O380" i="8"/>
  <c r="O234" i="8"/>
  <c r="O17" i="8"/>
  <c r="O58" i="8"/>
  <c r="O379" i="8"/>
  <c r="O387" i="8"/>
  <c r="O212" i="8"/>
  <c r="O164" i="8"/>
  <c r="O194" i="8"/>
  <c r="O289" i="8"/>
  <c r="O218" i="8"/>
  <c r="O305" i="8"/>
  <c r="O377" i="8"/>
  <c r="O272" i="8"/>
  <c r="O395" i="8"/>
  <c r="O320" i="8"/>
  <c r="O105" i="8"/>
  <c r="O268" i="8"/>
  <c r="O70" i="8"/>
  <c r="O198" i="8"/>
  <c r="O251" i="8"/>
  <c r="O352" i="8"/>
  <c r="O241" i="8"/>
  <c r="O189" i="8"/>
  <c r="O120" i="8"/>
  <c r="O355" i="8"/>
  <c r="O29" i="8"/>
  <c r="O404" i="8"/>
  <c r="O341" i="8"/>
  <c r="O185" i="8"/>
  <c r="O293" i="8"/>
  <c r="O391" i="8"/>
  <c r="O2" i="8"/>
  <c r="P2" i="8" s="1"/>
  <c r="L58" i="16"/>
  <c r="I411" i="8"/>
  <c r="H58" i="16"/>
  <c r="K411" i="8"/>
  <c r="J58" i="16"/>
  <c r="O43" i="22"/>
  <c r="B43" i="22"/>
  <c r="C43" i="22"/>
  <c r="P44" i="22"/>
  <c r="Q51" i="16"/>
  <c r="R51" i="16" s="1"/>
  <c r="O423" i="8" l="1"/>
  <c r="O424" i="8" s="1"/>
  <c r="N424" i="8"/>
  <c r="Q166" i="8"/>
  <c r="S166" i="8"/>
  <c r="Q102" i="8"/>
  <c r="S102" i="8"/>
  <c r="R414" i="8"/>
  <c r="S414" i="8" s="1"/>
  <c r="S2" i="8"/>
  <c r="Q254" i="8"/>
  <c r="Q255" i="8"/>
  <c r="Q257" i="8"/>
  <c r="Q256" i="8"/>
  <c r="S254" i="8"/>
  <c r="S255" i="8"/>
  <c r="S256" i="8"/>
  <c r="S257" i="8"/>
  <c r="R413" i="8"/>
  <c r="S413" i="8" s="1"/>
  <c r="R415" i="8"/>
  <c r="Q52" i="16" s="1"/>
  <c r="R52" i="16" s="1"/>
  <c r="Q222" i="8"/>
  <c r="S222" i="8"/>
  <c r="S168" i="8"/>
  <c r="S167" i="8"/>
  <c r="S165" i="8"/>
  <c r="S122" i="8"/>
  <c r="S110" i="8"/>
  <c r="S111" i="8"/>
  <c r="S109" i="8"/>
  <c r="S90" i="8"/>
  <c r="S89" i="8"/>
  <c r="S88" i="8"/>
  <c r="S69" i="8"/>
  <c r="S48" i="8"/>
  <c r="S121" i="8"/>
  <c r="S334" i="8"/>
  <c r="S264" i="8"/>
  <c r="S328" i="8"/>
  <c r="S299" i="8"/>
  <c r="S145" i="8"/>
  <c r="S31" i="8"/>
  <c r="S310" i="8"/>
  <c r="S23" i="8"/>
  <c r="S252" i="8"/>
  <c r="S409" i="8"/>
  <c r="S170" i="8"/>
  <c r="S34" i="8"/>
  <c r="S78" i="8"/>
  <c r="S155" i="8"/>
  <c r="S321" i="8"/>
  <c r="S258" i="8"/>
  <c r="S107" i="8"/>
  <c r="S172" i="8"/>
  <c r="S159" i="8"/>
  <c r="S62" i="8"/>
  <c r="S317" i="8"/>
  <c r="S117" i="8"/>
  <c r="S284" i="8"/>
  <c r="S39" i="8"/>
  <c r="S118" i="8"/>
  <c r="S375" i="8"/>
  <c r="S182" i="8"/>
  <c r="S371" i="8"/>
  <c r="S311" i="8"/>
  <c r="S140" i="8"/>
  <c r="S211" i="8"/>
  <c r="S173" i="8"/>
  <c r="S438" i="8"/>
  <c r="S359" i="8"/>
  <c r="S27" i="8"/>
  <c r="S398" i="8"/>
  <c r="S106" i="8"/>
  <c r="S342" i="8"/>
  <c r="S386" i="8"/>
  <c r="S21" i="8"/>
  <c r="S70" i="8"/>
  <c r="S179" i="8"/>
  <c r="S142" i="8"/>
  <c r="S260" i="8"/>
  <c r="S376" i="8"/>
  <c r="S237" i="8"/>
  <c r="S292" i="8"/>
  <c r="S195" i="8"/>
  <c r="S427" i="8"/>
  <c r="S378" i="8"/>
  <c r="S301" i="8"/>
  <c r="S326" i="8"/>
  <c r="S14" i="8"/>
  <c r="S149" i="8"/>
  <c r="S432" i="8"/>
  <c r="S161" i="8"/>
  <c r="S347" i="8"/>
  <c r="S177" i="8"/>
  <c r="S160" i="8"/>
  <c r="S298" i="8"/>
  <c r="S19" i="8"/>
  <c r="S440" i="8"/>
  <c r="S330" i="8"/>
  <c r="S176" i="8"/>
  <c r="S137" i="8"/>
  <c r="S91" i="8"/>
  <c r="S184" i="8"/>
  <c r="S420" i="8"/>
  <c r="S17" i="8"/>
  <c r="S33" i="8"/>
  <c r="S219" i="8"/>
  <c r="S269" i="8"/>
  <c r="S32" i="8"/>
  <c r="S272" i="8"/>
  <c r="S35" i="8"/>
  <c r="S75" i="8"/>
  <c r="S51" i="8"/>
  <c r="S329" i="8"/>
  <c r="S73" i="8"/>
  <c r="S143" i="8"/>
  <c r="S146" i="8"/>
  <c r="S302" i="8"/>
  <c r="S289" i="8"/>
  <c r="S67" i="8"/>
  <c r="S230" i="8"/>
  <c r="S261" i="8"/>
  <c r="S50" i="8"/>
  <c r="S243" i="8"/>
  <c r="S346" i="8"/>
  <c r="S325" i="8"/>
  <c r="S356" i="8"/>
  <c r="S100" i="8"/>
  <c r="S226" i="8"/>
  <c r="S402" i="8"/>
  <c r="S42" i="8"/>
  <c r="S283" i="8"/>
  <c r="S288" i="8"/>
  <c r="S307" i="8"/>
  <c r="S158" i="8"/>
  <c r="S387" i="8"/>
  <c r="S362" i="8"/>
  <c r="S199" i="8"/>
  <c r="S335" i="8"/>
  <c r="S104" i="8"/>
  <c r="S363" i="8"/>
  <c r="S189" i="8"/>
  <c r="S309" i="8"/>
  <c r="S82" i="8"/>
  <c r="S43" i="8"/>
  <c r="S327" i="8"/>
  <c r="S22" i="8"/>
  <c r="S246" i="8"/>
  <c r="S212" i="8"/>
  <c r="S53" i="8"/>
  <c r="S185" i="8"/>
  <c r="S138" i="8"/>
  <c r="S163" i="8"/>
  <c r="S354" i="8"/>
  <c r="S234" i="8"/>
  <c r="S360" i="8"/>
  <c r="S209" i="8"/>
  <c r="S148" i="8"/>
  <c r="S171" i="8"/>
  <c r="S28" i="8"/>
  <c r="S84" i="8"/>
  <c r="S436" i="8"/>
  <c r="S20" i="8"/>
  <c r="S56" i="8"/>
  <c r="S348" i="8"/>
  <c r="S435" i="8"/>
  <c r="S215" i="8"/>
  <c r="S108" i="8"/>
  <c r="S286" i="8"/>
  <c r="S44" i="8"/>
  <c r="S197" i="8"/>
  <c r="S251" i="8"/>
  <c r="S285" i="8"/>
  <c r="S235" i="8"/>
  <c r="S369" i="8"/>
  <c r="S332" i="8"/>
  <c r="S244" i="8"/>
  <c r="S79" i="8"/>
  <c r="S130" i="8"/>
  <c r="S225" i="8"/>
  <c r="S232" i="8"/>
  <c r="S156" i="8"/>
  <c r="S236" i="8"/>
  <c r="S55" i="8"/>
  <c r="S338" i="8"/>
  <c r="S277" i="8"/>
  <c r="S308" i="8"/>
  <c r="S49" i="8"/>
  <c r="S135" i="8"/>
  <c r="S153" i="8"/>
  <c r="S93" i="8"/>
  <c r="S428" i="8"/>
  <c r="S205" i="8"/>
  <c r="S58" i="8"/>
  <c r="S404" i="8"/>
  <c r="S345" i="8"/>
  <c r="S71" i="8"/>
  <c r="S406" i="8"/>
  <c r="S273" i="8"/>
  <c r="S421" i="8"/>
  <c r="S30" i="8"/>
  <c r="S13" i="8"/>
  <c r="S384" i="8"/>
  <c r="S208" i="8"/>
  <c r="S116" i="8"/>
  <c r="S281" i="8"/>
  <c r="S86" i="8"/>
  <c r="S350" i="8"/>
  <c r="S240" i="8"/>
  <c r="S229" i="8"/>
  <c r="S175" i="8"/>
  <c r="S204" i="8"/>
  <c r="S103" i="8"/>
  <c r="S59" i="8"/>
  <c r="S429" i="8"/>
  <c r="S224" i="8"/>
  <c r="S408" i="8"/>
  <c r="S72" i="8"/>
  <c r="S395" i="8"/>
  <c r="S144" i="8"/>
  <c r="S364" i="8"/>
  <c r="S120" i="8"/>
  <c r="S12" i="8"/>
  <c r="S304" i="8"/>
  <c r="S83" i="8"/>
  <c r="S141" i="8"/>
  <c r="S370" i="8"/>
  <c r="S393" i="8"/>
  <c r="S80" i="8"/>
  <c r="S220" i="8"/>
  <c r="S45" i="8"/>
  <c r="S337" i="8"/>
  <c r="S365" i="8"/>
  <c r="S132" i="8"/>
  <c r="S202" i="8"/>
  <c r="S85" i="8"/>
  <c r="S200" i="8"/>
  <c r="S10" i="8"/>
  <c r="S18" i="8"/>
  <c r="S431" i="8"/>
  <c r="S372" i="8"/>
  <c r="S29" i="8"/>
  <c r="S250" i="8"/>
  <c r="S253" i="8"/>
  <c r="S133" i="8"/>
  <c r="S210" i="8"/>
  <c r="S439" i="8"/>
  <c r="S37" i="8"/>
  <c r="S113" i="8"/>
  <c r="S315" i="8"/>
  <c r="S194" i="8"/>
  <c r="S333" i="8"/>
  <c r="S300" i="8"/>
  <c r="S242" i="8"/>
  <c r="S152" i="8"/>
  <c r="S397" i="8"/>
  <c r="S190" i="8"/>
  <c r="S151" i="8"/>
  <c r="S355" i="8"/>
  <c r="S181" i="8"/>
  <c r="S339" i="8"/>
  <c r="S147" i="8"/>
  <c r="S76" i="8"/>
  <c r="S124" i="8"/>
  <c r="S434" i="8"/>
  <c r="S248" i="8"/>
  <c r="S357" i="8"/>
  <c r="S401" i="8"/>
  <c r="S245" i="8"/>
  <c r="S324" i="8"/>
  <c r="S66" i="8"/>
  <c r="S385" i="8"/>
  <c r="S25" i="8"/>
  <c r="S351" i="8"/>
  <c r="S322" i="8"/>
  <c r="S262" i="8"/>
  <c r="S16" i="8"/>
  <c r="S422" i="8"/>
  <c r="S99" i="8"/>
  <c r="S214" i="8"/>
  <c r="S382" i="8"/>
  <c r="S174" i="8"/>
  <c r="S336" i="8"/>
  <c r="S274" i="8"/>
  <c r="S178" i="8"/>
  <c r="S331" i="8"/>
  <c r="S391" i="8"/>
  <c r="S239" i="8"/>
  <c r="S128" i="8"/>
  <c r="S150" i="8"/>
  <c r="S196" i="8"/>
  <c r="S97" i="8"/>
  <c r="S231" i="8"/>
  <c r="S377" i="8"/>
  <c r="S373" i="8"/>
  <c r="S241" i="8"/>
  <c r="S268" i="8"/>
  <c r="S341" i="8"/>
  <c r="S290" i="8"/>
  <c r="S358" i="8"/>
  <c r="S64" i="8"/>
  <c r="S60" i="8"/>
  <c r="S380" i="8"/>
  <c r="S47" i="8"/>
  <c r="S312" i="8"/>
  <c r="S361" i="8"/>
  <c r="S399" i="8"/>
  <c r="S129" i="8"/>
  <c r="S201" i="8"/>
  <c r="S392" i="8"/>
  <c r="S266" i="8"/>
  <c r="S390" i="8"/>
  <c r="S381" i="8"/>
  <c r="S139" i="8"/>
  <c r="S98" i="8"/>
  <c r="S263" i="8"/>
  <c r="S293" i="8"/>
  <c r="S38" i="8"/>
  <c r="S280" i="8"/>
  <c r="S123" i="8"/>
  <c r="S217" i="8"/>
  <c r="S294" i="8"/>
  <c r="S15" i="8"/>
  <c r="S95" i="8"/>
  <c r="S126" i="8"/>
  <c r="S249" i="8"/>
  <c r="S154" i="8"/>
  <c r="S291" i="8"/>
  <c r="S157" i="8"/>
  <c r="S162" i="8"/>
  <c r="S383" i="8"/>
  <c r="S101" i="8"/>
  <c r="S275" i="8"/>
  <c r="S306" i="8"/>
  <c r="S442" i="8"/>
  <c r="S112" i="8"/>
  <c r="S68" i="8"/>
  <c r="S46" i="8"/>
  <c r="S96" i="8"/>
  <c r="S26" i="8"/>
  <c r="S259" i="8"/>
  <c r="S24" i="8"/>
  <c r="S389" i="8"/>
  <c r="S164" i="8"/>
  <c r="S192" i="8"/>
  <c r="S131" i="8"/>
  <c r="S188" i="8"/>
  <c r="S267" i="8"/>
  <c r="S400" i="8"/>
  <c r="S228" i="8"/>
  <c r="Q58" i="16"/>
  <c r="S127" i="8"/>
  <c r="S368" i="8"/>
  <c r="S61" i="8"/>
  <c r="S319" i="8"/>
  <c r="S344" i="8"/>
  <c r="S313" i="8"/>
  <c r="S191" i="8"/>
  <c r="S343" i="8"/>
  <c r="S36" i="8"/>
  <c r="S119" i="8"/>
  <c r="S114" i="8"/>
  <c r="S105" i="8"/>
  <c r="S403" i="8"/>
  <c r="S437" i="8"/>
  <c r="S433" i="8"/>
  <c r="S419" i="8"/>
  <c r="S318" i="8"/>
  <c r="S186" i="8"/>
  <c r="S323" i="8"/>
  <c r="S366" i="8"/>
  <c r="S52" i="8"/>
  <c r="S441" i="8"/>
  <c r="S65" i="8"/>
  <c r="S295" i="8"/>
  <c r="S54" i="8"/>
  <c r="S314" i="8"/>
  <c r="S396" i="8"/>
  <c r="S238" i="8"/>
  <c r="S287" i="8"/>
  <c r="S388" i="8"/>
  <c r="S213" i="8"/>
  <c r="S115" i="8"/>
  <c r="S271" i="8"/>
  <c r="S320" i="8"/>
  <c r="S379" i="8"/>
  <c r="S270" i="8"/>
  <c r="S407" i="8"/>
  <c r="S296" i="8"/>
  <c r="S430" i="8"/>
  <c r="S221" i="8"/>
  <c r="S276" i="8"/>
  <c r="S57" i="8"/>
  <c r="S81" i="8"/>
  <c r="S349" i="8"/>
  <c r="S227" i="8"/>
  <c r="S340" i="8"/>
  <c r="S206" i="8"/>
  <c r="S180" i="8"/>
  <c r="S11" i="8"/>
  <c r="S198" i="8"/>
  <c r="S265" i="8"/>
  <c r="S134" i="8"/>
  <c r="S74" i="8"/>
  <c r="S352" i="8"/>
  <c r="S125" i="8"/>
  <c r="S279" i="8"/>
  <c r="S353" i="8"/>
  <c r="S203" i="8"/>
  <c r="S169" i="8"/>
  <c r="S394" i="8"/>
  <c r="S207" i="8"/>
  <c r="S87" i="8"/>
  <c r="S92" i="8"/>
  <c r="S136" i="8"/>
  <c r="S187" i="8"/>
  <c r="S41" i="8"/>
  <c r="S183" i="8"/>
  <c r="S316" i="8"/>
  <c r="S193" i="8"/>
  <c r="S247" i="8"/>
  <c r="S282" i="8"/>
  <c r="S233" i="8"/>
  <c r="S305" i="8"/>
  <c r="S297" i="8"/>
  <c r="S218" i="8"/>
  <c r="S216" i="8"/>
  <c r="S405" i="8"/>
  <c r="S374" i="8"/>
  <c r="S367" i="8"/>
  <c r="S40" i="8"/>
  <c r="S278" i="8"/>
  <c r="S94" i="8"/>
  <c r="S223" i="8"/>
  <c r="S303" i="8"/>
  <c r="S63" i="8"/>
  <c r="S77" i="8"/>
  <c r="Q122" i="8"/>
  <c r="Q165" i="8"/>
  <c r="Q168" i="8"/>
  <c r="Q167" i="8"/>
  <c r="N411" i="8"/>
  <c r="O410" i="8"/>
  <c r="N58" i="16" s="1"/>
  <c r="Q109" i="8"/>
  <c r="Q111" i="8"/>
  <c r="Q110" i="8"/>
  <c r="Q90" i="8"/>
  <c r="Q89" i="8"/>
  <c r="Q88" i="8"/>
  <c r="Q69" i="8"/>
  <c r="Q230" i="8"/>
  <c r="Q367" i="8"/>
  <c r="Q66" i="8"/>
  <c r="Q51" i="8"/>
  <c r="Q350" i="8"/>
  <c r="Q402" i="8"/>
  <c r="Q342" i="8"/>
  <c r="Q441" i="8"/>
  <c r="Q339" i="8"/>
  <c r="Q174" i="8"/>
  <c r="Q375" i="8"/>
  <c r="Q210" i="8"/>
  <c r="Q45" i="8"/>
  <c r="Q314" i="8"/>
  <c r="Q432" i="8"/>
  <c r="Q149" i="8"/>
  <c r="Q368" i="8"/>
  <c r="Q260" i="8"/>
  <c r="Q181" i="8"/>
  <c r="Q146" i="8"/>
  <c r="Q294" i="8"/>
  <c r="Q214" i="8"/>
  <c r="Q400" i="8"/>
  <c r="Q67" i="8"/>
  <c r="Q374" i="8"/>
  <c r="Q150" i="8"/>
  <c r="Q29" i="8"/>
  <c r="Q208" i="8"/>
  <c r="Q431" i="8"/>
  <c r="Q242" i="8"/>
  <c r="Q95" i="8"/>
  <c r="Q331" i="8"/>
  <c r="Q32" i="8"/>
  <c r="Q162" i="8"/>
  <c r="Q380" i="8"/>
  <c r="Q272" i="8"/>
  <c r="Q421" i="8"/>
  <c r="Q81" i="8"/>
  <c r="Q321" i="8"/>
  <c r="Q185" i="8"/>
  <c r="Q382" i="8"/>
  <c r="Q119" i="8"/>
  <c r="Q135" i="8"/>
  <c r="Q71" i="8"/>
  <c r="Q258" i="8"/>
  <c r="Q133" i="8"/>
  <c r="Q240" i="8"/>
  <c r="Q59" i="8"/>
  <c r="Q280" i="8"/>
  <c r="Q144" i="8"/>
  <c r="Q378" i="8"/>
  <c r="Q247" i="8"/>
  <c r="Q193" i="8"/>
  <c r="Q320" i="8"/>
  <c r="Q248" i="8"/>
  <c r="Q333" i="8"/>
  <c r="Q429" i="8"/>
  <c r="Q323" i="8"/>
  <c r="Q403" i="8"/>
  <c r="Q241" i="8"/>
  <c r="Q27" i="8"/>
  <c r="Q338" i="8"/>
  <c r="Q261" i="8"/>
  <c r="Q328" i="8"/>
  <c r="Q17" i="8"/>
  <c r="Q340" i="8"/>
  <c r="Q370" i="8"/>
  <c r="Q284" i="8"/>
  <c r="Q219" i="8"/>
  <c r="Q436" i="8"/>
  <c r="Q60" i="8"/>
  <c r="Q132" i="8"/>
  <c r="Q115" i="8"/>
  <c r="Q322" i="8"/>
  <c r="Q422" i="8"/>
  <c r="Q39" i="8"/>
  <c r="Q309" i="8"/>
  <c r="Q53" i="8"/>
  <c r="Q354" i="8"/>
  <c r="Q310" i="8"/>
  <c r="Q394" i="8"/>
  <c r="Q78" i="8"/>
  <c r="Q353" i="8"/>
  <c r="Q19" i="8"/>
  <c r="Q296" i="8"/>
  <c r="Q232" i="8"/>
  <c r="Q435" i="8"/>
  <c r="Q154" i="8"/>
  <c r="Q68" i="8"/>
  <c r="Q79" i="8"/>
  <c r="Q428" i="8"/>
  <c r="Q196" i="8"/>
  <c r="Q366" i="8"/>
  <c r="Q91" i="8"/>
  <c r="Q308" i="8"/>
  <c r="Q244" i="8"/>
  <c r="Q20" i="8"/>
  <c r="Q84" i="8"/>
  <c r="Q100" i="8"/>
  <c r="Q442" i="8"/>
  <c r="Q152" i="8"/>
  <c r="Q42" i="8"/>
  <c r="Q112" i="8"/>
  <c r="Q16" i="8"/>
  <c r="Q228" i="8"/>
  <c r="Q379" i="8"/>
  <c r="Q332" i="8"/>
  <c r="Q351" i="8"/>
  <c r="Q22" i="8"/>
  <c r="Q62" i="8"/>
  <c r="Q408" i="8"/>
  <c r="Q438" i="8"/>
  <c r="Q301" i="8"/>
  <c r="Q161" i="8"/>
  <c r="Q56" i="8"/>
  <c r="Q409" i="8"/>
  <c r="Q15" i="8"/>
  <c r="Q410" i="8"/>
  <c r="Q411" i="8" s="1"/>
  <c r="Q383" i="8"/>
  <c r="Q393" i="8"/>
  <c r="Q120" i="8"/>
  <c r="Q238" i="8"/>
  <c r="Q184" i="8"/>
  <c r="Q127" i="8"/>
  <c r="Q313" i="8"/>
  <c r="Q344" i="8"/>
  <c r="Q360" i="8"/>
  <c r="Q46" i="8"/>
  <c r="Q139" i="8"/>
  <c r="Q54" i="8"/>
  <c r="Q92" i="8"/>
  <c r="Q250" i="8"/>
  <c r="Q352" i="8"/>
  <c r="Q385" i="8"/>
  <c r="Q151" i="8"/>
  <c r="Q273" i="8"/>
  <c r="Q124" i="8"/>
  <c r="Q235" i="8"/>
  <c r="Q224" i="8"/>
  <c r="Q157" i="8"/>
  <c r="Q113" i="8"/>
  <c r="Q347" i="8"/>
  <c r="Q178" i="8"/>
  <c r="Q75" i="8"/>
  <c r="Q356" i="8"/>
  <c r="Q28" i="8"/>
  <c r="Q365" i="8"/>
  <c r="Q125" i="8"/>
  <c r="Q386" i="8"/>
  <c r="Q324" i="8"/>
  <c r="Q305" i="8"/>
  <c r="Q200" i="8"/>
  <c r="Q267" i="8"/>
  <c r="Q259" i="8"/>
  <c r="Q176" i="8"/>
  <c r="Q158" i="8"/>
  <c r="Q47" i="8"/>
  <c r="Q205" i="8"/>
  <c r="Q106" i="8"/>
  <c r="Q405" i="8"/>
  <c r="Q52" i="8"/>
  <c r="Q213" i="8"/>
  <c r="Q188" i="8"/>
  <c r="Q64" i="8"/>
  <c r="Q38" i="8"/>
  <c r="Q406" i="8"/>
  <c r="Q229" i="8"/>
  <c r="Q288" i="8"/>
  <c r="Q276" i="8"/>
  <c r="Q226" i="8"/>
  <c r="Q227" i="8"/>
  <c r="Q93" i="8"/>
  <c r="Q355" i="8"/>
  <c r="Q223" i="8"/>
  <c r="Q199" i="8"/>
  <c r="Q440" i="8"/>
  <c r="Q252" i="8"/>
  <c r="Q80" i="8"/>
  <c r="Q293" i="8"/>
  <c r="Q295" i="8"/>
  <c r="Q265" i="8"/>
  <c r="Q96" i="8"/>
  <c r="Q246" i="8"/>
  <c r="Q136" i="8"/>
  <c r="Q24" i="8"/>
  <c r="Q103" i="8"/>
  <c r="Q35" i="8"/>
  <c r="Q268" i="8"/>
  <c r="Q285" i="8"/>
  <c r="Q336" i="8"/>
  <c r="Q70" i="8"/>
  <c r="Q283" i="8"/>
  <c r="Q209" i="8"/>
  <c r="Q325" i="8"/>
  <c r="Q311" i="8"/>
  <c r="Q297" i="8"/>
  <c r="Q114" i="8"/>
  <c r="Q290" i="8"/>
  <c r="Q179" i="8"/>
  <c r="Q36" i="8"/>
  <c r="Q130" i="8"/>
  <c r="Q121" i="8"/>
  <c r="Q148" i="8"/>
  <c r="Q191" i="8"/>
  <c r="Q334" i="8"/>
  <c r="Q372" i="8"/>
  <c r="Q137" i="8"/>
  <c r="Q307" i="8"/>
  <c r="Q236" i="8"/>
  <c r="Q341" i="8"/>
  <c r="Q345" i="8"/>
  <c r="Q346" i="8"/>
  <c r="Q129" i="8"/>
  <c r="Q316" i="8"/>
  <c r="Q206" i="8"/>
  <c r="Q49" i="8"/>
  <c r="Q153" i="8"/>
  <c r="Q186" i="8"/>
  <c r="Q430" i="8"/>
  <c r="Q315" i="8"/>
  <c r="Q399" i="8"/>
  <c r="Q439" i="8"/>
  <c r="Q231" i="8"/>
  <c r="Q318" i="8"/>
  <c r="Q362" i="8"/>
  <c r="Q397" i="8"/>
  <c r="Q61" i="8"/>
  <c r="Q170" i="8"/>
  <c r="Q359" i="8"/>
  <c r="Q376" i="8"/>
  <c r="Q145" i="8"/>
  <c r="Q220" i="8"/>
  <c r="Q169" i="8"/>
  <c r="Q249" i="8"/>
  <c r="Q269" i="8"/>
  <c r="Q37" i="8"/>
  <c r="Q173" i="8"/>
  <c r="Q163" i="8"/>
  <c r="Q306" i="8"/>
  <c r="Q364" i="8"/>
  <c r="Q420" i="8"/>
  <c r="Q14" i="8"/>
  <c r="Q94" i="8"/>
  <c r="Q31" i="8"/>
  <c r="Q245" i="8"/>
  <c r="Q264" i="8"/>
  <c r="Q278" i="8"/>
  <c r="Q197" i="8"/>
  <c r="Q98" i="8"/>
  <c r="Q83" i="8"/>
  <c r="Q349" i="8"/>
  <c r="Q270" i="8"/>
  <c r="Q41" i="8"/>
  <c r="Q387" i="8"/>
  <c r="Q40" i="8"/>
  <c r="Q58" i="8"/>
  <c r="Q141" i="8"/>
  <c r="Q159" i="8"/>
  <c r="Q298" i="8"/>
  <c r="Q277" i="8"/>
  <c r="Q291" i="8"/>
  <c r="Q101" i="8"/>
  <c r="Q239" i="8"/>
  <c r="Q319" i="8"/>
  <c r="Q326" i="8"/>
  <c r="Q427" i="8"/>
  <c r="Q21" i="8"/>
  <c r="Q369" i="8"/>
  <c r="Q275" i="8"/>
  <c r="Q72" i="8"/>
  <c r="Q104" i="8"/>
  <c r="Q108" i="8"/>
  <c r="Q361" i="8"/>
  <c r="Q281" i="8"/>
  <c r="Q396" i="8"/>
  <c r="Q330" i="8"/>
  <c r="Q371" i="8"/>
  <c r="Q143" i="8"/>
  <c r="Q289" i="8"/>
  <c r="Q198" i="8"/>
  <c r="Q160" i="8"/>
  <c r="Q97" i="8"/>
  <c r="Q99" i="8"/>
  <c r="Q187" i="8"/>
  <c r="Q177" i="8"/>
  <c r="Q398" i="8"/>
  <c r="Q404" i="8"/>
  <c r="Q203" i="8"/>
  <c r="Q243" i="8"/>
  <c r="Q373" i="8"/>
  <c r="Q216" i="8"/>
  <c r="Q164" i="8"/>
  <c r="Q433" i="8"/>
  <c r="Q279" i="8"/>
  <c r="Q237" i="8"/>
  <c r="Q221" i="8"/>
  <c r="Q377" i="8"/>
  <c r="Q389" i="8"/>
  <c r="Q217" i="8"/>
  <c r="Q390" i="8"/>
  <c r="Q180" i="8"/>
  <c r="Q142" i="8"/>
  <c r="Q138" i="8"/>
  <c r="Q74" i="8"/>
  <c r="Q395" i="8"/>
  <c r="Q57" i="8"/>
  <c r="Q271" i="8"/>
  <c r="Q253" i="8"/>
  <c r="Q63" i="8"/>
  <c r="Q401" i="8"/>
  <c r="Q126" i="8"/>
  <c r="Q282" i="8"/>
  <c r="Q201" i="8"/>
  <c r="Q73" i="8"/>
  <c r="Q363" i="8"/>
  <c r="Q392" i="8"/>
  <c r="Q419" i="8"/>
  <c r="Q437" i="8"/>
  <c r="Q25" i="8"/>
  <c r="Q312" i="8"/>
  <c r="Q251" i="8"/>
  <c r="Q348" i="8"/>
  <c r="Q140" i="8"/>
  <c r="Q202" i="8"/>
  <c r="Q86" i="8"/>
  <c r="Q43" i="8"/>
  <c r="Q407" i="8"/>
  <c r="Q156" i="8"/>
  <c r="Q274" i="8"/>
  <c r="Q117" i="8"/>
  <c r="Q87" i="8"/>
  <c r="Q225" i="8"/>
  <c r="Q171" i="8"/>
  <c r="Q262" i="8"/>
  <c r="Q434" i="8"/>
  <c r="Q183" i="8"/>
  <c r="Q105" i="8"/>
  <c r="Q50" i="8"/>
  <c r="Q18" i="8"/>
  <c r="Q190" i="8"/>
  <c r="Q287" i="8"/>
  <c r="Q155" i="8"/>
  <c r="Q107" i="8"/>
  <c r="Q300" i="8"/>
  <c r="Q212" i="8"/>
  <c r="Q218" i="8"/>
  <c r="Q286" i="8"/>
  <c r="Q147" i="8"/>
  <c r="Q327" i="8"/>
  <c r="Q195" i="8"/>
  <c r="Q116" i="8"/>
  <c r="Q26" i="8"/>
  <c r="Q30" i="8"/>
  <c r="Q317" i="8"/>
  <c r="Q207" i="8"/>
  <c r="Q189" i="8"/>
  <c r="Q44" i="8"/>
  <c r="Q76" i="8"/>
  <c r="Q388" i="8"/>
  <c r="Q131" i="8"/>
  <c r="Q343" i="8"/>
  <c r="Q65" i="8"/>
  <c r="Q182" i="8"/>
  <c r="Q77" i="8"/>
  <c r="Q357" i="8"/>
  <c r="Q192" i="8"/>
  <c r="Q82" i="8"/>
  <c r="Q118" i="8"/>
  <c r="Q204" i="8"/>
  <c r="Q194" i="8"/>
  <c r="Q384" i="8"/>
  <c r="Q215" i="8"/>
  <c r="Q23" i="8"/>
  <c r="Q85" i="8"/>
  <c r="Q175" i="8"/>
  <c r="Q337" i="8"/>
  <c r="Q263" i="8"/>
  <c r="Q233" i="8"/>
  <c r="Q266" i="8"/>
  <c r="Q303" i="8"/>
  <c r="Q33" i="8"/>
  <c r="Q292" i="8"/>
  <c r="Q391" i="8"/>
  <c r="Q211" i="8"/>
  <c r="Q123" i="8"/>
  <c r="Q335" i="8"/>
  <c r="Q302" i="8"/>
  <c r="Q128" i="8"/>
  <c r="Q381" i="8"/>
  <c r="Q299" i="8"/>
  <c r="Q134" i="8"/>
  <c r="Q55" i="8"/>
  <c r="Q329" i="8"/>
  <c r="Q234" i="8"/>
  <c r="Q358" i="8"/>
  <c r="Q34" i="8"/>
  <c r="Q172" i="8"/>
  <c r="Q304" i="8"/>
  <c r="Q48" i="8"/>
  <c r="Q50" i="16" l="1"/>
  <c r="R50" i="16" s="1"/>
  <c r="Q423" i="8"/>
  <c r="Q424" i="8" s="1"/>
  <c r="P424" i="8"/>
  <c r="S423" i="8"/>
  <c r="S424" i="8" s="1"/>
  <c r="R424" i="8"/>
  <c r="S410" i="8"/>
  <c r="S411" i="8" s="1"/>
  <c r="R411" i="8"/>
  <c r="S415" i="8"/>
  <c r="O411" i="8"/>
  <c r="P411" i="8"/>
  <c r="O58" i="16"/>
  <c r="P58" i="16"/>
  <c r="R58" i="1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a-darc-sql04_rc_edw Fleet Performance AS_FP" type="5" refreshedVersion="8" background="1" saveData="1">
    <dbPr connection="Provider=MSOLAP.8;Integrated Security=SSPI;Persist Security Info=True;Initial Catalog=Fleet Performance;Data Source=coa-prod-sql08\mdas;MDX Compatibility=1;Safety Options=2;MDX Missing Member Mode=Error;Update Isolation Level=2" command="AS_FP" commandType="1"/>
    <olapPr sendLocale="1" rowDrillCount="1000"/>
  </connection>
  <connection id="2" xr16:uid="{00000000-0015-0000-FFFF-FFFF01000000}" odcFile="C:\Users\jeremy.schlosberg\Documents\My Data Sources\coa-prod-sql08_mdas Fleet Performance ACR AS_FP.odc" keepAlive="1" name="coa-prod-sql08_mdas Fleet Performance ACR AS_FP1" type="5" refreshedVersion="8" background="1">
    <dbPr connection="Provider=MSOLAP.8;Integrated Security=SSPI;Persist Security Info=True;Initial Catalog=Fleet Performance ACR;Data Source=coa-prod-sql08\mdas;MDX Compatibility=1;Safety Options=2;MDX Missing Member Mode=Error;Update Isolation Level=2" command="AS_FP" commandType="1"/>
    <olapPr sendLocale="1" rowDrillCount="1000"/>
  </connection>
  <connection id="3" xr16:uid="{00000000-0015-0000-FFFF-FFFF01000000}" odcFile="C:\Users\jeremy.schlosberg\Documents\My Data Sources\coa-prod-sql08_mdas Fleet Performance ACR AS_FP.odc" keepAlive="1" name="coa-prod-sql08_mdas Fleet Performance ACR AS_FP11" type="5" refreshedVersion="8" background="1">
    <dbPr connection="Provider=MSOLAP.8;Integrated Security=SSPI;Persist Security Info=True;Initial Catalog=Fleet Performance ACR;Data Source=coa-prod-sql08\mdas;MDX Compatibility=1;Safety Options=2;MDX Missing Member Mode=Error;Update Isolation Level=2" command="AS_FP" commandType="1"/>
    <olapPr sendLocale="1" rowDrillCount="1000"/>
  </connection>
  <connection id="4" xr16:uid="{00000000-0015-0000-FFFF-FFFF05000000}" odcFile="C:\Users\jeremy.schlosberg\Documents\My Data Sources\coa-prod-sql08_mdas Product Profitability AS_PP.odc" keepAlive="1" name="coa-prod-sql08_mdas Product Profitability AS_PP" type="5" refreshedVersion="8" background="1" saveData="1">
    <dbPr connection="Provider=MSOLAP.8;Integrated Security=SSPI;Persist Security Info=True;Initial Catalog=Product Profitability;Data Source=coa-prod-sql08\mdas;MDX Compatibility=1;Safety Options=2;MDX Missing Member Mode=Error;Update Isolation Level=2" command="AS_PP" commandType="1"/>
    <olapPr sendLocale="1" rowDrillCount="1000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15">
    <s v="coa-prod-sql08_mdas Finance AS_GL1"/>
    <s v="[All Accounts].[All Accounts].&amp;[3230]"/>
    <s v="[All Accounts].[All Accounts].&amp;[3572]"/>
    <s v="[All Accounts].[All Accounts].&amp;[3569]"/>
    <s v="[All Accounts].[All Accounts].&amp;[3231]"/>
    <s v="[All Accounts].[All Accounts].&amp;[3232]"/>
    <s v="[All Accounts].[All Accounts].&amp;[3233]"/>
    <s v="{[All Organisation].[All Organisation].[Group].&amp;[Unknown],[All Organisation].[All Organisation].[Group].&amp;[Group_09],[All Organisation].[All Organisation].[Group].&amp;[Unallocated],[All Organisation].[All Organisation].[Group].&amp;[Not Applicable],[All Organisation].[All Organisation].[National Group].&amp;[NatGrp_02],[All Organisation].[All Organisation].[National Group].&amp;[NatGrp_03],[All Organisation].[All Organisation].[National Group].&amp;[NatGrp_08],[All Organisation].[All Organisation].[Business Unit].&amp;[BU_25],[All Organisation].[All Organisation].[Business Unit].&amp;[BU_95],[All Organisation].[All Organisation].[Area Group].&amp;[AreaGrp_06],[All Organisation].[All Organisation].[Area Group].&amp;[AreaGrp_07],[All Organisation].[All Organisation].[Area Group].&amp;[AreaGrp_05],[All Organisation].[All Organisation].[Area Group].&amp;[AreaGrp_18],[All Organisation].[All Organisation].[Area Group].&amp;[AreaGrp_19],[All Organisation].[All Organisation].[Area Group].&amp;[AreaGrp_22],[All Organisation].[All Organisation].[Area Group].&amp;[AreaGrp_29],[All Organisation].[All Organisation].[Area Group].&amp;[AreaGrp_30],[All Organisation].[All Organisation].[Area Group].&amp;[AreaGrp_31],[All Organisation].[All Organisation].[Area Group].&amp;[AreaGrp_32],[All Organisation].[All Organisation].[Area Group].&amp;[AreaGrp_34],[All Organisation].[All Organisation].[Area Group].&amp;[AreaGrp_08],[All Organisation].[All Organisation].[Area Group].&amp;[AreaGrp_10],[All Organisation].[All Organisation].[Area Group].&amp;[AreaGrp_13],[All Organisation].[All Organisation].[Branch Group].&amp;[BranchGrp_BFIS],[All Organisation].[All Organisation].[Branch Group].&amp;[BranchGrp_EAGW],[All Organisation].[All Organisation].[Branch Group].&amp;[BranchGrp_EGLW],[All Organisation].[All Organisation].[Branch Group].&amp;[BranchGrp_MACW],[All Organisation].[All Organisation].[Branch Group].&amp;[BranchGrp_MEDW],[All Organisation].[All Organisation].[Branch Group].&amp;[BranchGrp_NADC],[All Organisation].[All Organisation].[Branch Group].&amp;[BranchGrp_NADM],[All Organisation].[All Organisation].[Branch Group].&amp;[BranchGrp_NCCC],[All Organisation].[All Organisation].[Branch Group].&amp;[BranchGrp_NGRO],[All Organisation].[All Organisation].[Branch Group].&amp;[BranchGrp_NOPS],[All Organisation].[All Organisation].[Branch Group].&amp;[BranchGrp_NREF],[All Organisation].[All Organisation].[Branch Group].&amp;[BranchGrp_NSAL],[All Organisation].[All Organisation].[Branch Group].&amp;[BranchGrp_NTRA],[All Organisation].[All Organisation].[Branch Group].&amp;[BranchGrp_NTSP],[All Organisation].[All Organisation].[Branch Group].&amp;[BranchGrp_PURN],[All Organisation].[All Organisation].[Branch Group].&amp;[BranchGrp_QADI],[All Organisation].[All Organisation].[Branch Group].&amp;[BranchGrp_QADM],[All Organisation].[All Organisation].[Branch Group].&amp;[BranchGrp_QASS],[All Organisation].[All Organisation].[Branch Group].&amp;[BranchGrp_QFIN],[All Organisation].[All Organisation].[Branch Group].&amp;[BranchGrp_SHTN],[All Organisation].[All Organisation].[Branch Group].&amp;[BranchGrp_TOOQ],[All Organisation].[All Organisation].[Branch Group].&amp;[BranchGrp_BERW],[All Organisation].[All Organisation].[Branch Group].&amp;[BranchGrp_EADC],[All Organisation].[All Organisation].[Branch Group].&amp;[BranchGrp_EADM],[All Organisation].[All Organisation].[Branch Group].&amp;[BranchGrp_EASS],[All Organisation].[All Organisation].[Branch Group].&amp;[BranchGrp_EFIN],[All Organisation].[All Organisation].[Branch Group].&amp;[BranchGrp_EGRO],[All Organisation].[All Organisation].[Branch Group].&amp;[BranchGrp_EOPS],[All Organisation].[All Organisation].[Branch Group].&amp;[BranchGrp_EREF],[All Organisation].[All Organisation].[Branch Group].&amp;[BranchGrp_ESAL],[All Organisation].[All Organisation].[Branch Group].&amp;[BranchGrp_ETRA],[All Organisation].[All Organisation].[Branch Group].&amp;[BranchGrp_INSW],[All Organisation].[All Organisation].[Branch Group].&amp;[BranchGrp_MOOW],[All Organisation].[All Organisation].[Branch Group].&amp;[BranchGrp_NADI],[All Organisation].[All Organisation].[Branch Group].&amp;[BranchGrp_NASS],[All Organisation].[All Organisation].[Branch Group].&amp;[BranchGrp_PORW],[All Organisation].[All Organisation].[Branch Group].&amp;[BranchGrp_PURE],[All Organisation].[All Organisation].[Branch Group].&amp;[BranchGrp_SFIS],[All Organisation].[All Organisation].[Branch Group].&amp;[BranchGrp_SYDT],[All Organisation].[All Organisation].[Branch Group].&amp;[BranchGrp_TOMW],[All Organisation].[All Organisation].[Branch Group].&amp;[BranchGrp_TOON],[All Organisation].[All Organisation].[Branch Group].&amp;[BranchGrp_ASMA],[All Organisation].[All Organisation].[Branch Group].&amp;[BranchGrp_CATG],[All Organisation].[All Organisation].[Branch Group].&amp;[BranchGrp_FADM],[All Organisation].[All Organisation].[Branch Group].&amp;[BranchGrp_FLEE],[All Organisation].[All Organisation].[Branch Group].&amp;[BranchGrp_PE2E],[All Organisation].[All Organisation].[Branch Group].&amp;[BranchGrp_PERF],[All Organisation].[All Organisation].[Branch Group].&amp;[BranchGrp_PFTA],[All Organisation].[All Organisation].[Branch Group].&amp;[BranchGrp_PLCO],[All Organisation].[All Organisation].[Branch Group].&amp;[BranchGrp_PLSA],[All Organisation].[All Organisation].[Branch Group].&amp;[BranchGrp_PMOB],[All Organisation].[All Organisation].[Branch Group].&amp;[BranchGrp_PTRA],[All Organisation].[All Organisation].[Branch Group].&amp;[BranchGrp_PURC],[All Organisation].[All Organisation].[Branch Group].&amp;[BranchGrp_RDEP],[All Organisation].[All Organisation].[Branch Group].&amp;[BranchGrp_SERV],[All Organisation].[All Organisation].[Branch Group].&amp;[BranchGrp_MCSC],[All Organisation].[All Organisation].[Branch Group].&amp;[BranchGrp_PURS],[All Organisation].[All Organisation].[Branch Group].&amp;[BranchGrp_SADM],[All Organisation].[All Organisation].[Branch Group].&amp;[BranchGrp_SASS],[All Organisation].[All Organisation].[Branch Group].&amp;[BranchGrp_SOPS],[All Organisation].[All Organisation].[Branch Group].&amp;[BranchGrp_SPSS],[All Organisation].[All Organisation].[Branch Group].&amp;[BranchGrp_SREF],[All Organisation].[All Organisation].[Branch Group].&amp;[BranchGrp_SSAL],[All Organisation].[All Organisation].[Branch Group].&amp;[BranchGrp_STSP],[All Organisation].[All Organisation].[Branch Group].&amp;[BranchGrp_ADMT],[All Organisation].[All Organisation].[Branch Group].&amp;[BranchGrp_BELW],[All Organisation].[All Organisation].[Branch Group].&amp;[BranchGrp_BUNW],[All Organisation].[All Organisation].[Branch Group].&amp;[BranchGrp_CONS],[All Organisation].[All Organisation].[Branch Group].&amp;[BranchGrp_HENW],[All Organisation].[All Organisation].[Branch Group].&amp;[BranchGrp_KALW],[All Organisation].[All Organisation].[Branch Group].&amp;[BranchGrp_LANW],[All Organisation].[All Organisation].[Branch Group].&amp;[BranchGrp_PFIS],[All Organisation].[All Organisation].[Branch Group].&amp;[BranchGrp_PTHW],[All Organisation].[All Organisation].[Branch Group].&amp;[BranchGrp_PURT],[All Organisation].[All Organisation].[Branch Group].&amp;[BranchGrp_PURW],[All Organisation].[All Organisation].[Branch Group].&amp;[BranchGrp_ROCW],[All Organisation].[All Organisation].[Branch Group].&amp;[BranchGrp_TGRO],[All Organisation].[All Organisation].[Branch Group].&amp;[BranchGrp_TOOW],[All Organisation].[All Organisation].[Branch Group].&amp;[BranchGrp_WADC],[All Organisation].[All Organisation].[Branch Group].&amp;[BranchGrp_WADM],[All Organisation].[All Organisation].[Branch Group].&amp;[BranchGrp_WASS],[All Organisation].[All Organisation].[Branch Group].&amp;[BranchGrp_WFIN],[All Organisation].[All Organisation].[Branch Group].&amp;[BranchGrp_WGRO],[All Organisation].[All Organisation].[Branch Group].&amp;[BranchGrp_WNAD],[All Organisation].[All Organisation].[Branch Group].&amp;[BranchGrp_WOPS],[All Organisation].[All Organisation].[Branch Group].&amp;[BranchGrp_WREF],[All Organisation].[All Organisation].[Branch Group].&amp;[BranchGrp_WSAD],[All Organisation].[All Organisation].[Branch Group].&amp;[BranchGrp_WSAL],[All Organisation].[All Organisation].[Branch Group].&amp;[BranchGrp_WSFS],[All Organisation].[All Organisation].[Branch Group].&amp;[BranchGrp_WTRA],[All Organisation].[All Organisation].[Branch Group].&amp;[BranchGrp_WTSP]}"/>
    <s v="coa-prod-sql08_mdas Fleet Performance ACR AS_FP11"/>
    <s v="{[All Organisation].[Business Unit].&amp;[BU_01]}"/>
    <s v="{[All Organisation].[Business Unit].&amp;[BU_02]}"/>
    <s v="{[All Organisation].[Business Unit].&amp;[BU_10]}"/>
    <s v="{[All Organisation].[Business Unit].&amp;[BU_24]}"/>
    <s v="{[All Financial Dates].[Financial Month].&amp;[202601]}"/>
    <s v="{[All Financial Dates].[Financial Month].&amp;[202701]}"/>
  </metadataStrings>
  <mdxMetadata count="13">
    <mdx n="0" f="m">
      <t c="1">
        <n x="1"/>
      </t>
    </mdx>
    <mdx n="0" f="m">
      <t c="1">
        <n x="2"/>
      </t>
    </mdx>
    <mdx n="0" f="m">
      <t c="1">
        <n x="3"/>
      </t>
    </mdx>
    <mdx n="0" f="m">
      <t c="1">
        <n x="4"/>
      </t>
    </mdx>
    <mdx n="0" f="m">
      <t c="1">
        <n x="5"/>
      </t>
    </mdx>
    <mdx n="0" f="m">
      <t c="1">
        <n x="6"/>
      </t>
    </mdx>
    <mdx n="8" f="s">
      <ms ns="7" c="0"/>
    </mdx>
    <mdx n="8" f="s">
      <ms ns="9" c="0"/>
    </mdx>
    <mdx n="8" f="s">
      <ms ns="10" c="0"/>
    </mdx>
    <mdx n="8" f="s">
      <ms ns="11" c="0"/>
    </mdx>
    <mdx n="8" f="s">
      <ms ns="12" c="0"/>
    </mdx>
    <mdx n="8" f="s">
      <ms ns="13" c="0"/>
    </mdx>
    <mdx n="8" f="s">
      <ms ns="14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</valueMetadata>
</metadata>
</file>

<file path=xl/sharedStrings.xml><?xml version="1.0" encoding="utf-8"?>
<sst xmlns="http://schemas.openxmlformats.org/spreadsheetml/2006/main" count="4207" uniqueCount="605">
  <si>
    <t>ACTUALS</t>
  </si>
  <si>
    <t>BUDGET</t>
  </si>
  <si>
    <t>LAST YEAR</t>
  </si>
  <si>
    <t>REVENUE</t>
  </si>
  <si>
    <t>1005 - Hire Revenue - Hire Fleet</t>
  </si>
  <si>
    <t>1007 - Cash Sales Contra</t>
  </si>
  <si>
    <t>1008 - Hire Revenue - Accrual</t>
  </si>
  <si>
    <t>1054 - Hire Rebates</t>
  </si>
  <si>
    <t>Hire Revenue</t>
  </si>
  <si>
    <t>1010 - Hire Revenue - Rehire</t>
  </si>
  <si>
    <t>1011 - Hire Revenue - Rehire Internal</t>
  </si>
  <si>
    <t>Rehire Revenue</t>
  </si>
  <si>
    <t>Total Hire Revenue</t>
  </si>
  <si>
    <t>1030 - Hire Revenue - Cartage Internal</t>
  </si>
  <si>
    <t>1031 - Hire Revenue - Cartage External</t>
  </si>
  <si>
    <t>1032 - Hire Revenue - Toilet Pumpouts</t>
  </si>
  <si>
    <t>Transport</t>
  </si>
  <si>
    <t>1020 - Hire Revenue - Consumables</t>
  </si>
  <si>
    <t>Consumables</t>
  </si>
  <si>
    <t>1047 - Hire Revenue - Installation</t>
  </si>
  <si>
    <t>Installation</t>
  </si>
  <si>
    <t>1045 - Hire Revenue - Fuel</t>
  </si>
  <si>
    <t>Fuel and Oil</t>
  </si>
  <si>
    <t>1015 - Hire Revenue - Damage Waiver</t>
  </si>
  <si>
    <t>1041 - Hire Revenue - Damage Costs Recovered</t>
  </si>
  <si>
    <t>Damage Revenue</t>
  </si>
  <si>
    <t>1050 - Hire Revenue - Engineering certification</t>
  </si>
  <si>
    <t>1051 - Hire Revenue - Engineering Labour</t>
  </si>
  <si>
    <t>1052 - Hire Revenue - PHVAC Labour</t>
  </si>
  <si>
    <t>1025 - Hire Revenue - Cleaning</t>
  </si>
  <si>
    <t>1048 - Environmental Charge</t>
  </si>
  <si>
    <t>1080 - Wet Hire Labour Revenue</t>
  </si>
  <si>
    <t>1053 - Hire Revenue - Training</t>
  </si>
  <si>
    <t>1055 - Hire Revenue - Miscellaneous</t>
  </si>
  <si>
    <t>Other Hire Revenue</t>
  </si>
  <si>
    <t>Total Add-On Revenue</t>
  </si>
  <si>
    <t>1170 - Labour Repair Revenue</t>
  </si>
  <si>
    <t>1165 - Parts Repair Revenue</t>
  </si>
  <si>
    <t>Servicing</t>
  </si>
  <si>
    <t>1067 - Equipment Sales (Non HF)</t>
  </si>
  <si>
    <t>Equipment Sales</t>
  </si>
  <si>
    <t>1155 - Other Income Rent Received</t>
  </si>
  <si>
    <t>1056 - CHBU Commission/Discounts</t>
  </si>
  <si>
    <t>1160 - Other Income Bad Debts Recovered</t>
  </si>
  <si>
    <t>1162 - Other Income - Credit Card Surcharge</t>
  </si>
  <si>
    <t>1163 - Other Income - Profit on cap sale</t>
  </si>
  <si>
    <t>1180 - Other Income - Profit on sale of shares</t>
  </si>
  <si>
    <t>1200 - Dividends Received</t>
  </si>
  <si>
    <t>1181 - Other Income IFRS16 Gain/Loss</t>
  </si>
  <si>
    <t>1145 - Other Income Management Fees</t>
  </si>
  <si>
    <t>Other Revenue</t>
  </si>
  <si>
    <t>Total Branch Direct Revenue</t>
  </si>
  <si>
    <t>1091 - Access Revenue Allocation</t>
  </si>
  <si>
    <t>1092 - Earth/Comp Revenue Allocation</t>
  </si>
  <si>
    <t>1093 - L&amp;P Revenue Allocation</t>
  </si>
  <si>
    <t>1094 - Portables Revenue Allocation</t>
  </si>
  <si>
    <t>1095 - Shoring Revenue Allocation</t>
  </si>
  <si>
    <t>1096 - Industrial Services Rev Allocation</t>
  </si>
  <si>
    <t>Total Branch Allocated Revenue</t>
  </si>
  <si>
    <t>Total Combined Revenue</t>
  </si>
  <si>
    <t>REPAIRS &amp; MAINTENANCE</t>
  </si>
  <si>
    <t>2376 - Not Specified</t>
  </si>
  <si>
    <t>2110 - R&amp;M Parts - Internal Service Jobs</t>
  </si>
  <si>
    <t>3217 - R&amp;M Labour - Internal Service Jobs</t>
  </si>
  <si>
    <t>2357 - R&amp;M Parts</t>
  </si>
  <si>
    <t>2370 - Outside Repairs</t>
  </si>
  <si>
    <t>2371 - R&amp;M - External Labour</t>
  </si>
  <si>
    <t>2372 - R&amp;M - External Parts</t>
  </si>
  <si>
    <t>2374 - R&amp;M - Rented &amp; Operating Leased Fleet</t>
  </si>
  <si>
    <t>2378 - Testing and Tagging</t>
  </si>
  <si>
    <t>2150 - Consumables - Internal/Workshops</t>
  </si>
  <si>
    <t>R&amp;M Parts and External Labour</t>
  </si>
  <si>
    <t>3218 - Central Workshop Costs</t>
  </si>
  <si>
    <t>Direct Workshop Costs</t>
  </si>
  <si>
    <t>5210 - R&amp;M - Salaries and Wages</t>
  </si>
  <si>
    <t>5211 - R&amp;M Salaries and Wages - Project Hawthorn</t>
  </si>
  <si>
    <t>5213 - R&amp;M - Payroll Offset</t>
  </si>
  <si>
    <t>5212 - R&amp;M - Overtime</t>
  </si>
  <si>
    <t>5214 - R&amp;M Overtime - Project Hawthorn</t>
  </si>
  <si>
    <t>5215 - R&amp;M - Performance Incentives</t>
  </si>
  <si>
    <t>5225 - R&amp;M - Annual Leave Expense</t>
  </si>
  <si>
    <t>5226 - R&amp;M - LSL Expense</t>
  </si>
  <si>
    <t>5227 - R&amp;M - Sick Leave</t>
  </si>
  <si>
    <t>5228 - R&amp;M - Severance Pay EBA</t>
  </si>
  <si>
    <t>5230 - R&amp;M - Payroll Tax</t>
  </si>
  <si>
    <t>5231 - R&amp;M - Workers Comp Expense</t>
  </si>
  <si>
    <t>5235 - R&amp;M - Superannuation</t>
  </si>
  <si>
    <t>5247 - R&amp;M - Income Protection Insurance</t>
  </si>
  <si>
    <t>5222 - R&amp;M - Temporary Staff</t>
  </si>
  <si>
    <t>5223 - R&amp;M - Temp Staff - Apprentices</t>
  </si>
  <si>
    <t>5224 - R&amp;M - Temporary Staff - Project Hawthorn</t>
  </si>
  <si>
    <t>3219 - DO NOT USE</t>
  </si>
  <si>
    <t>R&amp;M Chargeable Wages</t>
  </si>
  <si>
    <t>5410 - R&amp;M NC - Salaries &amp; Wages</t>
  </si>
  <si>
    <t>5413 - R&amp;M NC - Payroll Offset</t>
  </si>
  <si>
    <t>5412 - R&amp;M NC - Overtime</t>
  </si>
  <si>
    <t>5415 - R&amp;M NC Incentives</t>
  </si>
  <si>
    <t>5425 - R&amp;M NC - Annual Leave Expense</t>
  </si>
  <si>
    <t>5426 - R&amp;M NC - Long Service Leave</t>
  </si>
  <si>
    <t>5427 - R&amp;M NC - Sick Leave Expense</t>
  </si>
  <si>
    <t>5428 - R&amp;M NC - EBA Severance</t>
  </si>
  <si>
    <t>5430 - R&amp;M NC - Payroll Tax</t>
  </si>
  <si>
    <t>5431 - R&amp;M NC - Workers Comp Expense</t>
  </si>
  <si>
    <t>5435 - R&amp;M NC - Superannuation Expense</t>
  </si>
  <si>
    <t>5447 - R&amp;M - Income Protection Insurance</t>
  </si>
  <si>
    <t>5422 - R&amp;M NC - Temporary Staff</t>
  </si>
  <si>
    <t>5423 - R&amp;M NC - Temp Apprentices</t>
  </si>
  <si>
    <t>R&amp;M Non Chargeable Wages</t>
  </si>
  <si>
    <t>3528 - Travel R&amp;M</t>
  </si>
  <si>
    <t>R&amp;M Other</t>
  </si>
  <si>
    <t>Total Repairs &amp; Maintenance</t>
  </si>
  <si>
    <t>EQUIPMENT OWNERSHIP COSTS (EXCL DEPN)</t>
  </si>
  <si>
    <t>3575 - Rego &amp; On Road - Hire Fleet</t>
  </si>
  <si>
    <t>3580 - Insurance - Hire Fleet</t>
  </si>
  <si>
    <t>3581 - Insurance Excess - Hire Fleet</t>
  </si>
  <si>
    <t>Registration &amp; Insurance</t>
  </si>
  <si>
    <t>1125 - Disposal Proceeds - Hire Fleet</t>
  </si>
  <si>
    <t>1126 - Disposal Proceeds - Land/Buildings</t>
  </si>
  <si>
    <t>1127 - Disposal Proceeds - P&amp;E</t>
  </si>
  <si>
    <t>1128 - Disposal Proceeds - Non serialised</t>
  </si>
  <si>
    <t>1130 - Disposal Proceeds - Contra</t>
  </si>
  <si>
    <t>2115 - Disposal WDV - Hire Fleet</t>
  </si>
  <si>
    <t>2117 - Disposal WDV - Land/Buildings</t>
  </si>
  <si>
    <t>2118 - Disposal WDV - P&amp;E</t>
  </si>
  <si>
    <t>2119 - WDV on Disposals - Contra</t>
  </si>
  <si>
    <t>Profit/Loss on Sale of Asset</t>
  </si>
  <si>
    <t>3540 - Lease Payment - Hire Fleet</t>
  </si>
  <si>
    <t>3544 - Leased Hire Fleet CONTRA</t>
  </si>
  <si>
    <t>Operating Lease Payments (Stat)</t>
  </si>
  <si>
    <t>Total Equip. Ownership Costs (Excl Depn) (Stat)</t>
  </si>
  <si>
    <t>2126 - Re Hire Contract Costs</t>
  </si>
  <si>
    <t>2127 - Re Hire - Manual Costs</t>
  </si>
  <si>
    <t>2129 - Re hire - Internal Costs</t>
  </si>
  <si>
    <t>Rehire Expenses</t>
  </si>
  <si>
    <t>ADD ON EXPENSES</t>
  </si>
  <si>
    <t>2120 - Cartage - Recoverable</t>
  </si>
  <si>
    <t>2140 - Cartage - Not Recovered</t>
  </si>
  <si>
    <t>2145 - Cartage - Equipment Breakdown</t>
  </si>
  <si>
    <t>2146 - Cartage - Fleet Disposals</t>
  </si>
  <si>
    <t>2147 - Cartage - Branch to Branch</t>
  </si>
  <si>
    <t>2148 - External Transport - Project Hawthorn</t>
  </si>
  <si>
    <t>3325 - Toilet Pumpout Costs</t>
  </si>
  <si>
    <t>External Transport</t>
  </si>
  <si>
    <t>5310 - Transport Salaries and Wages</t>
  </si>
  <si>
    <t>5311 - Transport - Salaries and Wages - Project Hawthorn</t>
  </si>
  <si>
    <t>5313 - Transport - Payroll Offset</t>
  </si>
  <si>
    <t>5312 - Transport Overtime</t>
  </si>
  <si>
    <t>5314 – Transport - Overtime - Project Hawthorn</t>
  </si>
  <si>
    <t>5315 - Transport Performance Incentives</t>
  </si>
  <si>
    <t>5325 - Transport Annual Leave</t>
  </si>
  <si>
    <t>5326 - Transport LSL Expense</t>
  </si>
  <si>
    <t>5330 - Transport Payroll Tax</t>
  </si>
  <si>
    <t>5331 - Transport  Workers Comp Expense</t>
  </si>
  <si>
    <t>5335 - Transport Superannuation</t>
  </si>
  <si>
    <t>5347 - Transport - Income Protection Insurance</t>
  </si>
  <si>
    <t>5327 - Transport - Sick Leave</t>
  </si>
  <si>
    <t>5328 - Transport - Severance Pay EBA</t>
  </si>
  <si>
    <t>5322 - Transport - Temporary Staff</t>
  </si>
  <si>
    <t>5323 - Transport - Temp Staff - Apprentice</t>
  </si>
  <si>
    <t>5324 - Transport - Temporary Staff - Project Hawthorn</t>
  </si>
  <si>
    <t>Internal Transport Wages</t>
  </si>
  <si>
    <t>3605 - Truck - Fuel</t>
  </si>
  <si>
    <t>3610 - Truck - Operating Leases</t>
  </si>
  <si>
    <t>3611 - Contra Truck Operation Leases</t>
  </si>
  <si>
    <t>3615 - Truck - On Road/R&amp;M</t>
  </si>
  <si>
    <t>Internal Truck Costs (stat)</t>
  </si>
  <si>
    <t>3620 - Transport Hub Costs</t>
  </si>
  <si>
    <t>Transport Hub Costs</t>
  </si>
  <si>
    <t>Transport Expenses (Stat)</t>
  </si>
  <si>
    <t>2144 - Consumables - Held for Resale</t>
  </si>
  <si>
    <t>Consumable Expenses</t>
  </si>
  <si>
    <t>2121 - Fuel - Hire Fleet</t>
  </si>
  <si>
    <t>Fuel and Oil Expenses</t>
  </si>
  <si>
    <t>2142 - Installation - External Contractors</t>
  </si>
  <si>
    <t>2143 - Installation - Internal Labour</t>
  </si>
  <si>
    <t>Installation Costs</t>
  </si>
  <si>
    <t>3308 - Hire Damage Costs</t>
  </si>
  <si>
    <t>Hire Damage Expenses</t>
  </si>
  <si>
    <t>2124 - Engineering certification costs</t>
  </si>
  <si>
    <t>2125 - Engineering Labour</t>
  </si>
  <si>
    <t>2122 - PHVAC Labour and Certification</t>
  </si>
  <si>
    <t>3324 - Cleaning Costs - Rental Fleet</t>
  </si>
  <si>
    <t>2128 - Wet Subhire Labour Costs</t>
  </si>
  <si>
    <t>2131 - Customer Training Costs</t>
  </si>
  <si>
    <t>Other Recoverable Costs</t>
  </si>
  <si>
    <t>Total Add-On Expenses (Stat)</t>
  </si>
  <si>
    <t>2360 - R&amp;M Parts - External</t>
  </si>
  <si>
    <t>2365 R&amp;M Labour - External</t>
  </si>
  <si>
    <t>External Service Costs</t>
  </si>
  <si>
    <t>2130 - DO NOT USE</t>
  </si>
  <si>
    <t>2111 - COGS - New Equipment</t>
  </si>
  <si>
    <t>Cost of non fleet items sold</t>
  </si>
  <si>
    <t>3574 - Service Vehicle - On Road/R&amp;M</t>
  </si>
  <si>
    <t>3571 - Service Vehicle - Fuel</t>
  </si>
  <si>
    <t>3572 - Service Vehicle - Operating Leases</t>
  </si>
  <si>
    <t>3592 - Contra Car Operating Leases</t>
  </si>
  <si>
    <t>3577 - Windscreen Costs</t>
  </si>
  <si>
    <t>3551 - Service Vehicle Costs</t>
  </si>
  <si>
    <t>3553 - Vehicle Manufacturers Rebate</t>
  </si>
  <si>
    <t>Motor Vehicles (Stat)</t>
  </si>
  <si>
    <t>4251 - Royalties - Commission Payments</t>
  </si>
  <si>
    <t>3358 - Branch Relocation Costs</t>
  </si>
  <si>
    <t>3382 - Stocktake Write Off - Hire Fleet</t>
  </si>
  <si>
    <t>3390 - Stocktake Write Off - Inventory</t>
  </si>
  <si>
    <t>3392 - Red line asset provision</t>
  </si>
  <si>
    <t>2135 - Discounts Received</t>
  </si>
  <si>
    <t>1060 - Sales Rounding</t>
  </si>
  <si>
    <t>6543 - Ingleburn Workshop - Direct Costs</t>
  </si>
  <si>
    <t>Other Operating Costs</t>
  </si>
  <si>
    <t>Total Branch Direct Expenses (Stat)</t>
  </si>
  <si>
    <t>6544 - Allocated Direct Costs</t>
  </si>
  <si>
    <t>Total Allocated Direct Costs</t>
  </si>
  <si>
    <t>Total Combined Direct Costs (Stat)</t>
  </si>
  <si>
    <t>Gross Margin - Branch</t>
  </si>
  <si>
    <t>Gross Margin - Post Allocations (Stat)</t>
  </si>
  <si>
    <t>OVERHEADS</t>
  </si>
  <si>
    <t>3350 - Property Rent - External</t>
  </si>
  <si>
    <t>3354 - Leased Land &amp; Buildings CONTRA</t>
  </si>
  <si>
    <t>3351 - Property Rent - Internal</t>
  </si>
  <si>
    <t>3352 - Utilities</t>
  </si>
  <si>
    <t>3355 - Rates &amp; Taxes</t>
  </si>
  <si>
    <t>3360 - Building &amp; Office Maintenance</t>
  </si>
  <si>
    <t>3368 - Premises Cleaning</t>
  </si>
  <si>
    <t>3560 - Security</t>
  </si>
  <si>
    <t>4357 - Environmental Costs</t>
  </si>
  <si>
    <t>Property (Stat)</t>
  </si>
  <si>
    <t>3210 - Wages &amp; Salaries</t>
  </si>
  <si>
    <t>3211 - Salaries &amp; Wages - Project Hawthorn</t>
  </si>
  <si>
    <t>3213 - Payroll Offset</t>
  </si>
  <si>
    <t>3212 - Overtime</t>
  </si>
  <si>
    <t>3214 - Overtime - Project Hawthorn</t>
  </si>
  <si>
    <t>4250 - Directors Fees</t>
  </si>
  <si>
    <t>3215 - Performance Incentives</t>
  </si>
  <si>
    <t>3225 - Annual Leave Expense</t>
  </si>
  <si>
    <t>3226 - Long Service Leave Expense</t>
  </si>
  <si>
    <t>3227 - Sick Leave</t>
  </si>
  <si>
    <t>3228 - Severance Pay EBA</t>
  </si>
  <si>
    <t>3230 - Payroll Tax</t>
  </si>
  <si>
    <t>3231 - Workers Compensation Premium Expense</t>
  </si>
  <si>
    <t>3232 - Workers Compensation Excess</t>
  </si>
  <si>
    <t>3235 - Superannuation Contributions</t>
  </si>
  <si>
    <t>3246 - Fringe Benefits Tax</t>
  </si>
  <si>
    <t>3247 - Income Protection Insurance</t>
  </si>
  <si>
    <t>3400 - Employee Bonus Shares</t>
  </si>
  <si>
    <t>4216 - Employee Options</t>
  </si>
  <si>
    <t>3550 - Packaged Vehicle Costs</t>
  </si>
  <si>
    <t>3552 - Company Vehicle Costs</t>
  </si>
  <si>
    <t>3554 - Leased Motor Vehicle CONTRA</t>
  </si>
  <si>
    <t>3240 - FBT Telephone Expense</t>
  </si>
  <si>
    <t>3222 - Temporary Staff - Overheads</t>
  </si>
  <si>
    <t>3223 - Temporary Staff - Apprentice</t>
  </si>
  <si>
    <t>3224 - Temporary Staff - Project Hawthorn</t>
  </si>
  <si>
    <t>Direct Staff Costs (Stat)</t>
  </si>
  <si>
    <t>3566 - Staff Relocation Costs</t>
  </si>
  <si>
    <t>3565 - Staff Training - External</t>
  </si>
  <si>
    <t>3568 - Staff Training - Apprentices</t>
  </si>
  <si>
    <t>3569 - Staff Training - OHS</t>
  </si>
  <si>
    <t>3536 - Protective Clothing/Uniforms</t>
  </si>
  <si>
    <t>3576 - Staff Recruitment</t>
  </si>
  <si>
    <t>3567 - Staff Medicals</t>
  </si>
  <si>
    <t>3236 - Staff Super Plan Fees</t>
  </si>
  <si>
    <t>3345 - Rent - Residential</t>
  </si>
  <si>
    <t>3353 - Utilities - Residential</t>
  </si>
  <si>
    <t>Indirect Staff Costs</t>
  </si>
  <si>
    <t>3301 - Advertising - Brochures/Publications</t>
  </si>
  <si>
    <t>3302 - Advertising - TV</t>
  </si>
  <si>
    <t>3307 - Advertising Media - Radio</t>
  </si>
  <si>
    <t>3299 - Advertising Media - Other</t>
  </si>
  <si>
    <t>3303 - Advertising - Giveaways</t>
  </si>
  <si>
    <t>3304 - Advertising - Sponsorships</t>
  </si>
  <si>
    <t>3305 - Advertising - Yellow Pages</t>
  </si>
  <si>
    <t>3300 - Advertising - Other</t>
  </si>
  <si>
    <t>3306 - Advertising &amp; Sponsorship Reclassification</t>
  </si>
  <si>
    <t>3297 - Digital Marketing</t>
  </si>
  <si>
    <t>3298 - Sales Promotion</t>
  </si>
  <si>
    <t>3514 - Community Outreach</t>
  </si>
  <si>
    <t>Marketing</t>
  </si>
  <si>
    <t>3510 - Entertainment Relating to Coates Employees</t>
  </si>
  <si>
    <t>3511 - Entertainment Relating to Customers</t>
  </si>
  <si>
    <t>3512 - Christmas Parties</t>
  </si>
  <si>
    <t>Entertainment</t>
  </si>
  <si>
    <t>3365 - Telephone - Fixed</t>
  </si>
  <si>
    <t>3366 - Telephone - Mobiles</t>
  </si>
  <si>
    <t>Telecommunications</t>
  </si>
  <si>
    <t>3461 - EDP Data Lines</t>
  </si>
  <si>
    <t>4474 - EDP - Co Location</t>
  </si>
  <si>
    <t>4475 - EDP Wireless</t>
  </si>
  <si>
    <t>3507 - IT Consumables</t>
  </si>
  <si>
    <t>3462 - EDP Maintenance &amp; Related Expenses</t>
  </si>
  <si>
    <t>4464 - EDP Development</t>
  </si>
  <si>
    <t>4465 - EDP Software &amp; Licensing</t>
  </si>
  <si>
    <t>4466 - EDP Subscriptions</t>
  </si>
  <si>
    <t>4467 - EDP Consulting</t>
  </si>
  <si>
    <t>4472 - EDP Business Intelligence Maintenance</t>
  </si>
  <si>
    <t>IT &amp; EDP Expenses</t>
  </si>
  <si>
    <t>3520 - Travel Expenses- Airfares, Accomm., Meals</t>
  </si>
  <si>
    <t>3521 - Travel - Overseas</t>
  </si>
  <si>
    <t>3524 - Travel - Taxis Tolls &amp; Parking</t>
  </si>
  <si>
    <t>3526 - Travel - Engineer Recharge</t>
  </si>
  <si>
    <t>Travel &amp; Accomodation Expense</t>
  </si>
  <si>
    <t>3595 - Doubtful Debts</t>
  </si>
  <si>
    <t>3372 - Telecheck</t>
  </si>
  <si>
    <t>4373 - Debt Collection Costs</t>
  </si>
  <si>
    <t>3380 - Banking Variances</t>
  </si>
  <si>
    <t>3381 - Cash Sales Write Off</t>
  </si>
  <si>
    <t>Bad Debts</t>
  </si>
  <si>
    <t>3508 - Courier Costs</t>
  </si>
  <si>
    <t>3501 - Printing &amp; Stationery</t>
  </si>
  <si>
    <t>3505 - Postages</t>
  </si>
  <si>
    <t>3535 - Staff Amenities</t>
  </si>
  <si>
    <t>4367 - Document Storage</t>
  </si>
  <si>
    <t>3562 - Safety</t>
  </si>
  <si>
    <t>3570 - Conference and Internal Meeting Costs</t>
  </si>
  <si>
    <t>3525 - Fines &amp; Penalties</t>
  </si>
  <si>
    <t>3541 - Lease Payment - Office/Plant</t>
  </si>
  <si>
    <t>3545 - Leased Office/Plant CONTRA</t>
  </si>
  <si>
    <t>2355 - R&amp;M - Own Use P&amp;E</t>
  </si>
  <si>
    <t>3357 - R&amp;M - Office Equipment</t>
  </si>
  <si>
    <t>3220 - Small Gift Costs</t>
  </si>
  <si>
    <t>3530 - Subscriptions &amp; Memberships</t>
  </si>
  <si>
    <t>3531 - Donations</t>
  </si>
  <si>
    <t>3395 - Promaster Unvalidated Expenses</t>
  </si>
  <si>
    <t>4370 - Management Consultants</t>
  </si>
  <si>
    <t>4585 - Acquisition Costs</t>
  </si>
  <si>
    <t>4599 - Force Access Acquisition Costs</t>
  </si>
  <si>
    <t>3515 - Budget Cost Adjustment</t>
  </si>
  <si>
    <t>3383 - Invoices on Hold No PO</t>
  </si>
  <si>
    <t>6505 - Sponsor Management Fee</t>
  </si>
  <si>
    <t>Branch Admin (Stat)</t>
  </si>
  <si>
    <t>3585 - Insurance - Non Hire Fleet</t>
  </si>
  <si>
    <t>3586 - Insurance Excess - Non Hire Fleet</t>
  </si>
  <si>
    <t>4377 - Audit Fees</t>
  </si>
  <si>
    <t>4371 - Accounting - Other Services</t>
  </si>
  <si>
    <t>4590 - Public Company Costs</t>
  </si>
  <si>
    <t>4374 - Bank Account Fees</t>
  </si>
  <si>
    <t>3375 - Legal Fees</t>
  </si>
  <si>
    <t>3384 - FX Conversion - Unrealised</t>
  </si>
  <si>
    <t>3385 - FX Conversion - Realised</t>
  </si>
  <si>
    <t>3386 - Financial Derivatives Expense</t>
  </si>
  <si>
    <t>Statutory Cost</t>
  </si>
  <si>
    <t>6560 - IT per head charge</t>
  </si>
  <si>
    <t>6563 - Payroll Charge</t>
  </si>
  <si>
    <t>6561 - AR Base Charge</t>
  </si>
  <si>
    <t>6570 - AR Dispute Penalties</t>
  </si>
  <si>
    <t>6562 - AP Base Charge</t>
  </si>
  <si>
    <t>6571 - AP Penalty Charge</t>
  </si>
  <si>
    <t>Shared Services Costs</t>
  </si>
  <si>
    <t>6538 - Allocated BU SG&amp;A Costs</t>
  </si>
  <si>
    <t>6540 - Allocated CORP SG&amp;A Costs</t>
  </si>
  <si>
    <t>6542 - Allocated SALES SG&amp;A Costs</t>
  </si>
  <si>
    <t>6545 - HO IT</t>
  </si>
  <si>
    <t>6546 - HO HR/Payroll</t>
  </si>
  <si>
    <t>6547 - HO Corporate Costs</t>
  </si>
  <si>
    <t>6548 - HO Shared Services</t>
  </si>
  <si>
    <t>6549 - HO Finance Cost</t>
  </si>
  <si>
    <t>6550 - HO Perf. Imp Costs</t>
  </si>
  <si>
    <t>Allocated Costs</t>
  </si>
  <si>
    <t>Total Overheads</t>
  </si>
  <si>
    <t>Total Combined Overheads (stat)</t>
  </si>
  <si>
    <t>EBITDA - Branch</t>
  </si>
  <si>
    <t>EBITDA - Post Allocations (Stat)</t>
  </si>
  <si>
    <t>6050 - Depreciation - Hire Fleet</t>
  </si>
  <si>
    <t>2236 - Leased Depreciation Expense HF</t>
  </si>
  <si>
    <t>6093 - Depreciation - Workshop Assets</t>
  </si>
  <si>
    <t>6060 - Lease Amortisation - Hire Fleet</t>
  </si>
  <si>
    <t>6095 - Depreciation - Common Numbered</t>
  </si>
  <si>
    <t>6096 - Redeploy Depreciation Credit</t>
  </si>
  <si>
    <t>Depreciation - Hire Fleet (Stat)</t>
  </si>
  <si>
    <t>6052 - Depreciation - Trucks</t>
  </si>
  <si>
    <t>6053 - Depreciation - Buildings</t>
  </si>
  <si>
    <t>6055 - Depreciation - Plant</t>
  </si>
  <si>
    <t>6062 - Amortisation - Leasehold Improvements</t>
  </si>
  <si>
    <t>6070 - Amortisation Leased P&amp;E</t>
  </si>
  <si>
    <t>2231 - Leased Depreciation Expense L&amp;B</t>
  </si>
  <si>
    <t>2205 - Leased Depreciation Expense LI</t>
  </si>
  <si>
    <t>2233 - Leased Depreciation Expense P&amp;E</t>
  </si>
  <si>
    <t>2220 - Leased Depreciation Expense MV</t>
  </si>
  <si>
    <t>6080 - Amortisation Software</t>
  </si>
  <si>
    <t>6020 - Amortisation Brand Names</t>
  </si>
  <si>
    <t>Depreciation - Other (Stat)</t>
  </si>
  <si>
    <t>6090 - Depreciation Allocation</t>
  </si>
  <si>
    <t>Depreciation / Amortisation (Stat)</t>
  </si>
  <si>
    <t>Total Allocated Depreciation</t>
  </si>
  <si>
    <t>Total Combined Depreciation (Stat)</t>
  </si>
  <si>
    <t>EBIT - Branch</t>
  </si>
  <si>
    <t>EBIT - Post Allocations (Stat)</t>
  </si>
  <si>
    <t>Financial Entity</t>
  </si>
  <si>
    <t>Plan Measure</t>
  </si>
  <si>
    <t>All Financial Entities</t>
  </si>
  <si>
    <t>Actual</t>
  </si>
  <si>
    <t>Jun</t>
  </si>
  <si>
    <t>Month</t>
  </si>
  <si>
    <t>Target Budget FY25 Copy</t>
  </si>
  <si>
    <t>EBIT - Post Allocations</t>
  </si>
  <si>
    <t>Total Add-On Expenses</t>
  </si>
  <si>
    <t>Gross Margin - Post Allocations</t>
  </si>
  <si>
    <t>Interest - Branch</t>
  </si>
  <si>
    <t>Interest - Post Allocations</t>
  </si>
  <si>
    <t>PBT - Branch</t>
  </si>
  <si>
    <t>PBT - Post Allocations</t>
  </si>
  <si>
    <t>Depreciation - Hire Fleet</t>
  </si>
  <si>
    <t>Depreciation - Other</t>
  </si>
  <si>
    <t>EBITDA - Post Allocations</t>
  </si>
  <si>
    <t>SHOW</t>
  </si>
  <si>
    <t>Show</t>
  </si>
  <si>
    <t>ROC</t>
  </si>
  <si>
    <t>FU</t>
  </si>
  <si>
    <t>TU</t>
  </si>
  <si>
    <t>Redline</t>
  </si>
  <si>
    <t>SALARY &amp; WAGES</t>
  </si>
  <si>
    <t>Base+ Oncosts</t>
  </si>
  <si>
    <t>Incentive</t>
  </si>
  <si>
    <t>Overtime</t>
  </si>
  <si>
    <t>Temp/Contract</t>
  </si>
  <si>
    <t>Total Salary &amp; Wages</t>
  </si>
  <si>
    <t>Profit and Loss KPI Ratios</t>
  </si>
  <si>
    <t>Rehire Recovery</t>
  </si>
  <si>
    <t>Transport Recovery</t>
  </si>
  <si>
    <t>Consumables Recovery</t>
  </si>
  <si>
    <t>Fuel and Oil Recovery</t>
  </si>
  <si>
    <t>Damage Recovery</t>
  </si>
  <si>
    <t>Engineering Labour Recovery</t>
  </si>
  <si>
    <t>Engineering certification Recovery</t>
  </si>
  <si>
    <t>Cleaning Recovery</t>
  </si>
  <si>
    <t>Wet Hire Labour Recovery</t>
  </si>
  <si>
    <t>GM %</t>
  </si>
  <si>
    <t>R&amp;M %</t>
  </si>
  <si>
    <t>Total People Costs%</t>
  </si>
  <si>
    <t>EBITDA %</t>
  </si>
  <si>
    <t>EBIT %</t>
  </si>
  <si>
    <t>CUBE:</t>
  </si>
  <si>
    <t>Budget</t>
  </si>
  <si>
    <t>Forecast</t>
  </si>
  <si>
    <t>Variance</t>
  </si>
  <si>
    <t>Last Year</t>
  </si>
  <si>
    <t>Transport Revenue</t>
  </si>
  <si>
    <t>Total Revenue</t>
  </si>
  <si>
    <t>Total Repairs &amp; Maint</t>
  </si>
  <si>
    <t>Rehire</t>
  </si>
  <si>
    <t>POSA</t>
  </si>
  <si>
    <t>Other Direct Costs</t>
  </si>
  <si>
    <t>Total Direct Costs</t>
  </si>
  <si>
    <t>Gross Margin</t>
  </si>
  <si>
    <t>Property</t>
  </si>
  <si>
    <t>Direct Staff</t>
  </si>
  <si>
    <t>Indirect Staff</t>
  </si>
  <si>
    <t>EBITDA</t>
  </si>
  <si>
    <t>Depreciation</t>
  </si>
  <si>
    <t>EBIT</t>
  </si>
  <si>
    <t>Consumable Recovery</t>
  </si>
  <si>
    <t xml:space="preserve">Gross Margin % </t>
  </si>
  <si>
    <t xml:space="preserve">R&amp;M / Hire Revenue </t>
  </si>
  <si>
    <t xml:space="preserve">EBITDA / Revenue </t>
  </si>
  <si>
    <t xml:space="preserve">EBIT / Revenue </t>
  </si>
  <si>
    <t>Fleet Original Cost</t>
  </si>
  <si>
    <t>North</t>
  </si>
  <si>
    <t>South</t>
  </si>
  <si>
    <t>West</t>
  </si>
  <si>
    <t>East</t>
  </si>
  <si>
    <t>check&gt;&gt;</t>
  </si>
  <si>
    <t>Jul 2025</t>
  </si>
  <si>
    <t>Financial Month</t>
  </si>
  <si>
    <t>Accounting Cost</t>
  </si>
  <si>
    <t>May</t>
  </si>
  <si>
    <t>Apr</t>
  </si>
  <si>
    <t>Mar</t>
  </si>
  <si>
    <t>Feb</t>
  </si>
  <si>
    <t>Jan</t>
  </si>
  <si>
    <t>Dec</t>
  </si>
  <si>
    <t>Nov</t>
  </si>
  <si>
    <t>Oct</t>
  </si>
  <si>
    <t>Sep</t>
  </si>
  <si>
    <t>Aug</t>
  </si>
  <si>
    <t>Jul</t>
  </si>
  <si>
    <t>Accoutning Cost</t>
  </si>
  <si>
    <t>YTD ROC</t>
  </si>
  <si>
    <t>MTD ROC</t>
  </si>
  <si>
    <t>coa-prod-sql08_mdas Fleet Performance ACR AS_FP</t>
  </si>
  <si>
    <t>Version</t>
  </si>
  <si>
    <t>Account</t>
  </si>
  <si>
    <t>All Months</t>
  </si>
  <si>
    <t>All Organisation</t>
  </si>
  <si>
    <t>(Multiple Items)</t>
  </si>
  <si>
    <t>Column Labels</t>
  </si>
  <si>
    <t>MTD</t>
  </si>
  <si>
    <t>YTD</t>
  </si>
  <si>
    <t>Red Line (OC) %</t>
  </si>
  <si>
    <t>FU 1 Month</t>
  </si>
  <si>
    <t>Business Unit</t>
  </si>
  <si>
    <t>ACR</t>
  </si>
  <si>
    <t>Fleet Balance (Accounting Cost)</t>
  </si>
  <si>
    <t>MTD FU</t>
  </si>
  <si>
    <t>YTD FU</t>
  </si>
  <si>
    <t>xx</t>
  </si>
  <si>
    <t>Industrial Solutions</t>
  </si>
  <si>
    <t>East - Industrial Solutions</t>
  </si>
  <si>
    <t>EAIS</t>
  </si>
  <si>
    <t>THOR</t>
  </si>
  <si>
    <t>ISNS</t>
  </si>
  <si>
    <t>North - Industrial Solutions</t>
  </si>
  <si>
    <t>NOIS</t>
  </si>
  <si>
    <t>PHOS</t>
  </si>
  <si>
    <t>GLST</t>
  </si>
  <si>
    <t>South - Industrial Solutions</t>
  </si>
  <si>
    <t>STIS</t>
  </si>
  <si>
    <t>ROXD</t>
  </si>
  <si>
    <t>West - Industrial Solutions</t>
  </si>
  <si>
    <t>WAIS</t>
  </si>
  <si>
    <t>BAWI</t>
  </si>
  <si>
    <t>MURR</t>
  </si>
  <si>
    <t>ONSL</t>
  </si>
  <si>
    <t>Installation Recovery</t>
  </si>
  <si>
    <t>Weighted TU 1 Month</t>
  </si>
  <si>
    <t>Labour Recovery - Installation</t>
  </si>
  <si>
    <t>Target Budget</t>
  </si>
  <si>
    <t>Total</t>
  </si>
  <si>
    <t>Coates:General Ledger</t>
  </si>
  <si>
    <t>CY</t>
  </si>
  <si>
    <t>PY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</si>
  <si>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</si>
  <si>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</si>
  <si>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</si>
  <si>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</si>
  <si>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</si>
  <si>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</si>
  <si>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</si>
  <si>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</si>
  <si>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</si>
  <si>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</si>
  <si>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</si>
  <si>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</si>
  <si>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-1</t>
  </si>
  <si>
    <t>Other Revenue.</t>
  </si>
  <si>
    <t>Shared services &amp; Allocated Costs</t>
  </si>
  <si>
    <t>Total Combined Overheads (Stat)</t>
  </si>
  <si>
    <t>Rehire Recovery %</t>
  </si>
  <si>
    <t>Transport Recovery %</t>
  </si>
  <si>
    <t>Installation Recovery%</t>
  </si>
  <si>
    <t>Consumables Recovery%</t>
  </si>
  <si>
    <t>Base and Oncosts</t>
  </si>
  <si>
    <t>Overtime.</t>
  </si>
  <si>
    <t>Fuel and Oil Recovery%</t>
  </si>
  <si>
    <t>Damage Recovery%</t>
  </si>
  <si>
    <t>Engineering certification Recovery%</t>
  </si>
  <si>
    <t>Engineering Labour Recovery%</t>
  </si>
  <si>
    <t>Cleaning Recovery%</t>
  </si>
  <si>
    <t>Wet Hire Labour Recovery%</t>
  </si>
  <si>
    <t>FU 3 Months</t>
  </si>
  <si>
    <t>Forecast Current</t>
  </si>
  <si>
    <t>FU 12 Months</t>
  </si>
  <si>
    <t>IS</t>
  </si>
  <si>
    <t>IS_EAST BU</t>
  </si>
  <si>
    <t>IS_SOUTH BU</t>
  </si>
  <si>
    <t>IS_NORTH BU</t>
  </si>
  <si>
    <t>IS_WEST BU</t>
  </si>
  <si>
    <t>Var Forecast</t>
  </si>
  <si>
    <t>Var Bud</t>
  </si>
  <si>
    <t>Var LY</t>
  </si>
  <si>
    <t>VAR BUD</t>
  </si>
  <si>
    <t>FORECAST</t>
  </si>
  <si>
    <t>VAR FORECAST</t>
  </si>
  <si>
    <t>VAR LY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</si>
  <si>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</si>
  <si>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</si>
  <si>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</si>
  <si>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</si>
  <si>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</si>
  <si>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</si>
  <si>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</si>
  <si>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</si>
  <si>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</si>
  <si>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</si>
  <si>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</si>
  <si>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</si>
  <si>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Check</t>
  </si>
  <si>
    <t>Marketing/Entertainment</t>
  </si>
  <si>
    <t>IT&amp;EDP</t>
  </si>
  <si>
    <t>Travel &amp; Accommodation</t>
  </si>
  <si>
    <t>Total Branch Administration</t>
  </si>
  <si>
    <t>Statutory</t>
  </si>
  <si>
    <t>Marketing and Entertainment (BUFR)</t>
  </si>
  <si>
    <t>check to BU</t>
  </si>
  <si>
    <t>Check v Details</t>
  </si>
  <si>
    <t>1057 - Other Revenue - Warranty</t>
  </si>
  <si>
    <t>3217 - R&amp;M Labour  - Internal Service Jobs</t>
  </si>
  <si>
    <t>5216 - R&amp;M - Fixed Allowance with super</t>
  </si>
  <si>
    <t>5217 - R&amp;M - Variable Allowance with super</t>
  </si>
  <si>
    <t>5219 - R&amp;M - Allowance no super</t>
  </si>
  <si>
    <t>5416 - R&amp;M NC - Fixed Allowance with super</t>
  </si>
  <si>
    <t>5417 - R&amp;M NC - Variable Allowance with super</t>
  </si>
  <si>
    <t>5419 - R&amp;M NC Allowance no super</t>
  </si>
  <si>
    <t>5436 - R&amp;M NC - Rewards and Recognition</t>
  </si>
  <si>
    <t>5316 - Transport - Fixed Allowance with super</t>
  </si>
  <si>
    <t>5319 - Transport - Allowance no super</t>
  </si>
  <si>
    <t>5336 - Transport - Rewards and Recognition</t>
  </si>
  <si>
    <t>2157 - Warranty Expense</t>
  </si>
  <si>
    <t>3219 - Allowance no super</t>
  </si>
  <si>
    <t>3216 - Fixed Allowance with super</t>
  </si>
  <si>
    <t>3221 - Variable Allowance with super</t>
  </si>
  <si>
    <t>3236 - Rewards and Recognition</t>
  </si>
  <si>
    <t>Jun 2026</t>
  </si>
  <si>
    <t>Jul 2026</t>
  </si>
  <si>
    <t>5236 - R&amp;M - Rewards and Recognition</t>
  </si>
  <si>
    <t>5317 - Transport - Variable Allowance with super</t>
  </si>
  <si>
    <t>FINANCIAL YEAR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</si>
</sst>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[$-409]mmm\-yy;@"/>
    <numFmt numFmtId="166" formatCode="#,##0;\(#,##0\);\-"/>
    <numFmt numFmtId="167" formatCode="_-* #,##0_-;\-* #,##0_-;_-* &quot;-&quot;??_-;_-@_-"/>
    <numFmt numFmtId="168" formatCode="0.0%"/>
    <numFmt numFmtId="169" formatCode="_(* #,##0_);_(* \(#,##0\);_(* &quot;-&quot;??_);_(@_)"/>
    <numFmt numFmtId="170" formatCode="#,##0,;\(#,##0,\)"/>
  </numFmts>
  <fonts count="3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b/>
      <sz val="11"/>
      <color theme="1"/>
      <name val="Klavika Light"/>
      <family val="3"/>
    </font>
    <font>
      <sz val="11"/>
      <color theme="1"/>
      <name val="Klavika Light"/>
      <family val="2"/>
    </font>
    <font>
      <b/>
      <sz val="11"/>
      <color theme="1"/>
      <name val="Klavika Light"/>
    </font>
    <font>
      <b/>
      <sz val="11"/>
      <name val="Klavika Light"/>
    </font>
    <font>
      <sz val="11"/>
      <color theme="1"/>
      <name val="Klavika Light"/>
    </font>
    <font>
      <sz val="10"/>
      <color indexed="8"/>
      <name val="Arail"/>
    </font>
    <font>
      <sz val="11"/>
      <color indexed="8"/>
      <name val="Aptos Narrow"/>
      <family val="2"/>
    </font>
    <font>
      <sz val="10"/>
      <color theme="1"/>
      <name val="Arail"/>
    </font>
    <font>
      <b/>
      <sz val="10"/>
      <color theme="0"/>
      <name val="Arail"/>
    </font>
    <font>
      <b/>
      <sz val="10"/>
      <color theme="1"/>
      <name val="Arail"/>
    </font>
    <font>
      <b/>
      <sz val="10"/>
      <name val="Arail"/>
    </font>
    <font>
      <sz val="10"/>
      <name val="Arail"/>
    </font>
    <font>
      <b/>
      <sz val="11"/>
      <color theme="0"/>
      <name val="Klavika Light"/>
    </font>
    <font>
      <b/>
      <i/>
      <sz val="10"/>
      <color rgb="FFFF0000"/>
      <name val="Arail"/>
    </font>
    <font>
      <b/>
      <i/>
      <sz val="11"/>
      <color rgb="FFFF0000"/>
      <name val="Klavika Light"/>
    </font>
    <font>
      <b/>
      <sz val="11"/>
      <color indexed="8"/>
      <name val="Klavika Light"/>
    </font>
    <font>
      <sz val="11"/>
      <color indexed="8"/>
      <name val="Klavika Light"/>
      <family val="2"/>
    </font>
    <font>
      <sz val="11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  <font>
      <i/>
      <sz val="10"/>
      <color rgb="FFFF0000"/>
      <name val="Arail"/>
    </font>
  </fonts>
  <fills count="18">
    <fill>
      <patternFill patternType="none"/>
    </fill>
    <fill>
      <patternFill patternType="gray125"/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6105"/>
        <bgColor indexed="64"/>
      </patternFill>
    </fill>
    <fill>
      <patternFill patternType="solid">
        <fgColor rgb="FF505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8D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</fills>
  <borders count="38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5">
    <xf numFmtId="0" fontId="0" fillId="0" borderId="0"/>
    <xf numFmtId="0" fontId="3" fillId="0" borderId="1" applyNumberFormat="0" applyFill="0" applyProtection="0">
      <alignment horizontal="center" vertical="center"/>
    </xf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3" fillId="0" borderId="1" applyNumberFormat="0" applyFill="0" applyAlignment="0" applyProtection="0"/>
    <xf numFmtId="0" fontId="3" fillId="0" borderId="1" applyNumberFormat="0" applyFill="0" applyAlignment="0" applyProtection="0"/>
    <xf numFmtId="3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2" applyNumberFormat="0" applyBorder="0" applyAlignment="0" applyProtection="0"/>
    <xf numFmtId="3" fontId="4" fillId="0" borderId="2" applyNumberFormat="0" applyBorder="0" applyAlignment="0" applyProtection="0"/>
    <xf numFmtId="3" fontId="4" fillId="0" borderId="2" applyNumberFormat="0" applyBorder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>
      <alignment horizontal="right" vertical="center"/>
    </xf>
    <xf numFmtId="3" fontId="4" fillId="2" borderId="2">
      <alignment horizontal="center" vertical="center"/>
    </xf>
    <xf numFmtId="0" fontId="4" fillId="2" borderId="2">
      <alignment horizontal="right" vertical="center"/>
    </xf>
    <xf numFmtId="0" fontId="3" fillId="0" borderId="3">
      <alignment horizontal="left" vertical="center"/>
    </xf>
    <xf numFmtId="0" fontId="3" fillId="0" borderId="4">
      <alignment horizontal="center" vertical="center"/>
    </xf>
    <xf numFmtId="0" fontId="5" fillId="0" borderId="5">
      <alignment horizontal="center" vertical="center"/>
    </xf>
    <xf numFmtId="0" fontId="4" fillId="3" borderId="2"/>
    <xf numFmtId="3" fontId="3" fillId="0" borderId="1" applyFill="0" applyAlignment="0" applyProtection="0"/>
    <xf numFmtId="3" fontId="3" fillId="0" borderId="1" applyFill="0" applyAlignment="0" applyProtection="0"/>
    <xf numFmtId="3" fontId="3" fillId="0" borderId="1" applyFill="0" applyAlignment="0" applyProtection="0"/>
    <xf numFmtId="3" fontId="3" fillId="0" borderId="1" applyFill="0" applyAlignment="0" applyProtection="0"/>
    <xf numFmtId="0" fontId="3" fillId="0" borderId="1" applyFill="0" applyAlignment="0" applyProtection="0"/>
    <xf numFmtId="3" fontId="3" fillId="0" borderId="1" applyFill="0" applyAlignment="0" applyProtection="0"/>
    <xf numFmtId="0" fontId="3" fillId="0" borderId="4">
      <alignment horizontal="center" vertical="center"/>
    </xf>
    <xf numFmtId="0" fontId="3" fillId="0" borderId="4">
      <alignment horizontal="center" vertical="center"/>
    </xf>
    <xf numFmtId="3" fontId="4" fillId="0" borderId="2" applyFont="0" applyFill="0" applyAlignment="0" applyProtection="0"/>
    <xf numFmtId="0" fontId="4" fillId="0" borderId="2" applyFill="0" applyAlignment="0" applyProtection="0"/>
    <xf numFmtId="0" fontId="3" fillId="0" borderId="1" applyFill="0" applyAlignment="0" applyProtection="0"/>
    <xf numFmtId="3" fontId="3" fillId="0" borderId="1" applyFill="0" applyAlignment="0" applyProtection="0"/>
    <xf numFmtId="0" fontId="3" fillId="0" borderId="1" applyFill="0" applyAlignment="0" applyProtection="0"/>
    <xf numFmtId="0" fontId="3" fillId="0" borderId="1" applyFill="0" applyAlignment="0" applyProtection="0"/>
    <xf numFmtId="0" fontId="3" fillId="0" borderId="1" applyFill="0" applyAlignment="0" applyProtection="0"/>
    <xf numFmtId="0" fontId="3" fillId="0" borderId="1" applyFill="0" applyAlignment="0" applyProtection="0"/>
    <xf numFmtId="0" fontId="3" fillId="0" borderId="3">
      <alignment horizontal="left" vertical="center"/>
    </xf>
    <xf numFmtId="3" fontId="3" fillId="0" borderId="1" applyFill="0" applyAlignment="0" applyProtection="0"/>
    <xf numFmtId="3" fontId="6" fillId="0" borderId="2"/>
    <xf numFmtId="3" fontId="7" fillId="0" borderId="2"/>
    <xf numFmtId="0" fontId="3" fillId="0" borderId="4">
      <alignment horizontal="left" vertical="top"/>
    </xf>
    <xf numFmtId="0" fontId="8" fillId="0" borderId="2"/>
    <xf numFmtId="0" fontId="3" fillId="0" borderId="4">
      <alignment horizontal="left" vertical="center"/>
    </xf>
    <xf numFmtId="0" fontId="4" fillId="2" borderId="6"/>
    <xf numFmtId="3" fontId="4" fillId="0" borderId="2">
      <alignment horizontal="right" vertical="center"/>
    </xf>
    <xf numFmtId="0" fontId="3" fillId="0" borderId="4">
      <alignment horizontal="right" vertical="center"/>
    </xf>
    <xf numFmtId="0" fontId="4" fillId="0" borderId="5">
      <alignment horizontal="center" vertical="center"/>
    </xf>
    <xf numFmtId="3" fontId="4" fillId="0" borderId="2"/>
    <xf numFmtId="3" fontId="4" fillId="0" borderId="2"/>
    <xf numFmtId="0" fontId="4" fillId="0" borderId="5">
      <alignment horizontal="center" vertical="center" wrapText="1"/>
    </xf>
    <xf numFmtId="0" fontId="9" fillId="0" borderId="5">
      <alignment horizontal="left" vertical="center" indent="1"/>
    </xf>
    <xf numFmtId="0" fontId="10" fillId="0" borderId="2"/>
    <xf numFmtId="0" fontId="3" fillId="0" borderId="3">
      <alignment horizontal="left" vertical="center"/>
    </xf>
    <xf numFmtId="3" fontId="4" fillId="0" borderId="2">
      <alignment horizontal="center" vertical="center"/>
    </xf>
    <xf numFmtId="0" fontId="3" fillId="0" borderId="4">
      <alignment horizontal="center" vertical="center"/>
    </xf>
    <xf numFmtId="0" fontId="3" fillId="0" borderId="4">
      <alignment horizontal="center" vertical="center"/>
    </xf>
    <xf numFmtId="0" fontId="3" fillId="0" borderId="3">
      <alignment horizontal="left" vertical="center"/>
    </xf>
    <xf numFmtId="0" fontId="3" fillId="0" borderId="3">
      <alignment horizontal="left" vertical="center"/>
    </xf>
    <xf numFmtId="0" fontId="11" fillId="0" borderId="2"/>
    <xf numFmtId="0" fontId="16" fillId="0" borderId="0"/>
    <xf numFmtId="16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0">
    <xf numFmtId="0" fontId="0" fillId="0" borderId="0" xfId="0"/>
    <xf numFmtId="0" fontId="3" fillId="0" borderId="0" xfId="67" quotePrefix="1" applyBorder="1" applyAlignment="1">
      <alignment vertical="center"/>
    </xf>
    <xf numFmtId="0" fontId="16" fillId="0" borderId="0" xfId="74" applyProtection="1">
      <protection locked="0"/>
    </xf>
    <xf numFmtId="0" fontId="16" fillId="0" borderId="0" xfId="74"/>
    <xf numFmtId="0" fontId="16" fillId="5" borderId="0" xfId="74" applyFill="1" applyProtection="1">
      <protection locked="0"/>
    </xf>
    <xf numFmtId="167" fontId="0" fillId="0" borderId="0" xfId="75" applyNumberFormat="1" applyFont="1" applyFill="1" applyProtection="1">
      <protection locked="0"/>
    </xf>
    <xf numFmtId="167" fontId="0" fillId="0" borderId="0" xfId="75" applyNumberFormat="1" applyFont="1" applyProtection="1">
      <protection locked="0"/>
    </xf>
    <xf numFmtId="167" fontId="0" fillId="0" borderId="0" xfId="75" applyNumberFormat="1" applyFont="1" applyProtection="1"/>
    <xf numFmtId="167" fontId="0" fillId="5" borderId="0" xfId="75" applyNumberFormat="1" applyFont="1" applyFill="1" applyBorder="1" applyProtection="1">
      <protection locked="0"/>
    </xf>
    <xf numFmtId="0" fontId="12" fillId="0" borderId="0" xfId="74" applyFont="1" applyAlignment="1" applyProtection="1">
      <alignment horizontal="left"/>
      <protection locked="0"/>
    </xf>
    <xf numFmtId="0" fontId="12" fillId="0" borderId="0" xfId="74" applyFont="1" applyProtection="1">
      <protection locked="0"/>
    </xf>
    <xf numFmtId="0" fontId="12" fillId="9" borderId="0" xfId="74" applyFont="1" applyFill="1" applyAlignment="1" applyProtection="1">
      <alignment horizontal="center"/>
      <protection locked="0"/>
    </xf>
    <xf numFmtId="0" fontId="17" fillId="0" borderId="0" xfId="74" applyFont="1"/>
    <xf numFmtId="0" fontId="12" fillId="9" borderId="0" xfId="74" applyFont="1" applyFill="1" applyAlignment="1">
      <alignment horizontal="center"/>
    </xf>
    <xf numFmtId="0" fontId="12" fillId="5" borderId="0" xfId="74" applyFont="1" applyFill="1" applyAlignment="1" applyProtection="1">
      <alignment horizontal="center"/>
      <protection locked="0"/>
    </xf>
    <xf numFmtId="0" fontId="12" fillId="0" borderId="0" xfId="74" applyFont="1" applyAlignment="1" applyProtection="1">
      <alignment horizontal="center"/>
      <protection locked="0"/>
    </xf>
    <xf numFmtId="0" fontId="16" fillId="0" borderId="0" xfId="74" applyAlignment="1" applyProtection="1">
      <alignment horizontal="left"/>
      <protection locked="0"/>
    </xf>
    <xf numFmtId="0" fontId="12" fillId="0" borderId="0" xfId="74" applyFont="1" applyAlignment="1">
      <alignment horizontal="center"/>
    </xf>
    <xf numFmtId="167" fontId="0" fillId="0" borderId="0" xfId="75" applyNumberFormat="1" applyFont="1" applyFill="1" applyAlignment="1" applyProtection="1">
      <alignment horizontal="center"/>
      <protection locked="0"/>
    </xf>
    <xf numFmtId="165" fontId="12" fillId="0" borderId="0" xfId="75" applyNumberFormat="1" applyFont="1" applyAlignment="1" applyProtection="1">
      <alignment horizontal="center"/>
    </xf>
    <xf numFmtId="165" fontId="14" fillId="5" borderId="0" xfId="75" applyNumberFormat="1" applyFont="1" applyFill="1" applyBorder="1" applyAlignment="1" applyProtection="1">
      <alignment horizontal="center"/>
      <protection locked="0"/>
    </xf>
    <xf numFmtId="166" fontId="12" fillId="0" borderId="0" xfId="74" applyNumberFormat="1" applyFont="1" applyAlignment="1" applyProtection="1">
      <alignment horizontal="left"/>
      <protection locked="0"/>
    </xf>
    <xf numFmtId="166" fontId="12" fillId="0" borderId="0" xfId="74" applyNumberFormat="1" applyFont="1" applyAlignment="1" applyProtection="1">
      <alignment horizontal="center"/>
      <protection locked="0"/>
    </xf>
    <xf numFmtId="166" fontId="12" fillId="0" borderId="8" xfId="74" applyNumberFormat="1" applyFont="1" applyBorder="1" applyProtection="1">
      <protection locked="0"/>
    </xf>
    <xf numFmtId="166" fontId="14" fillId="0" borderId="10" xfId="75" applyNumberFormat="1" applyFont="1" applyBorder="1" applyAlignment="1" applyProtection="1">
      <alignment horizontal="center"/>
    </xf>
    <xf numFmtId="166" fontId="16" fillId="0" borderId="0" xfId="74" applyNumberFormat="1" applyAlignment="1" applyProtection="1">
      <alignment horizontal="left"/>
      <protection locked="0"/>
    </xf>
    <xf numFmtId="166" fontId="16" fillId="0" borderId="0" xfId="74" applyNumberFormat="1" applyProtection="1">
      <protection locked="0"/>
    </xf>
    <xf numFmtId="166" fontId="15" fillId="0" borderId="11" xfId="74" applyNumberFormat="1" applyFont="1" applyBorder="1" applyProtection="1">
      <protection locked="0"/>
    </xf>
    <xf numFmtId="166" fontId="0" fillId="0" borderId="0" xfId="75" applyNumberFormat="1" applyFont="1" applyBorder="1" applyProtection="1">
      <protection locked="0"/>
    </xf>
    <xf numFmtId="166" fontId="16" fillId="0" borderId="0" xfId="74" applyNumberFormat="1"/>
    <xf numFmtId="166" fontId="16" fillId="5" borderId="0" xfId="74" applyNumberFormat="1" applyFill="1" applyProtection="1">
      <protection locked="0"/>
    </xf>
    <xf numFmtId="166" fontId="16" fillId="0" borderId="12" xfId="74" applyNumberFormat="1" applyBorder="1"/>
    <xf numFmtId="166" fontId="0" fillId="0" borderId="0" xfId="75" applyNumberFormat="1" applyFont="1" applyFill="1" applyProtection="1">
      <protection locked="0"/>
    </xf>
    <xf numFmtId="166" fontId="16" fillId="0" borderId="11" xfId="74" applyNumberFormat="1" applyBorder="1" applyProtection="1">
      <protection locked="0"/>
    </xf>
    <xf numFmtId="166" fontId="0" fillId="0" borderId="0" xfId="75" applyNumberFormat="1" applyFont="1" applyBorder="1" applyProtection="1"/>
    <xf numFmtId="166" fontId="0" fillId="5" borderId="0" xfId="75" applyNumberFormat="1" applyFont="1" applyFill="1" applyBorder="1" applyProtection="1">
      <protection locked="0"/>
    </xf>
    <xf numFmtId="166" fontId="0" fillId="0" borderId="12" xfId="75" applyNumberFormat="1" applyFont="1" applyBorder="1" applyProtection="1"/>
    <xf numFmtId="166" fontId="16" fillId="6" borderId="11" xfId="74" applyNumberFormat="1" applyFill="1" applyBorder="1" applyProtection="1">
      <protection locked="0"/>
    </xf>
    <xf numFmtId="166" fontId="0" fillId="6" borderId="0" xfId="75" applyNumberFormat="1" applyFont="1" applyFill="1" applyBorder="1" applyProtection="1">
      <protection locked="0"/>
    </xf>
    <xf numFmtId="166" fontId="0" fillId="6" borderId="0" xfId="75" applyNumberFormat="1" applyFont="1" applyFill="1" applyBorder="1" applyProtection="1"/>
    <xf numFmtId="166" fontId="0" fillId="6" borderId="12" xfId="75" applyNumberFormat="1" applyFont="1" applyFill="1" applyBorder="1" applyProtection="1"/>
    <xf numFmtId="166" fontId="14" fillId="0" borderId="0" xfId="74" applyNumberFormat="1" applyFont="1" applyProtection="1">
      <protection locked="0"/>
    </xf>
    <xf numFmtId="166" fontId="14" fillId="7" borderId="11" xfId="74" applyNumberFormat="1" applyFont="1" applyFill="1" applyBorder="1" applyProtection="1">
      <protection locked="0"/>
    </xf>
    <xf numFmtId="166" fontId="14" fillId="7" borderId="0" xfId="75" applyNumberFormat="1" applyFont="1" applyFill="1" applyBorder="1" applyProtection="1">
      <protection locked="0"/>
    </xf>
    <xf numFmtId="166" fontId="14" fillId="7" borderId="0" xfId="75" applyNumberFormat="1" applyFont="1" applyFill="1" applyBorder="1" applyProtection="1"/>
    <xf numFmtId="166" fontId="14" fillId="5" borderId="0" xfId="75" applyNumberFormat="1" applyFont="1" applyFill="1" applyBorder="1" applyProtection="1">
      <protection locked="0"/>
    </xf>
    <xf numFmtId="166" fontId="14" fillId="7" borderId="12" xfId="75" applyNumberFormat="1" applyFont="1" applyFill="1" applyBorder="1" applyProtection="1"/>
    <xf numFmtId="168" fontId="0" fillId="0" borderId="0" xfId="76" applyNumberFormat="1" applyFont="1" applyProtection="1">
      <protection locked="0"/>
    </xf>
    <xf numFmtId="166" fontId="14" fillId="0" borderId="11" xfId="74" applyNumberFormat="1" applyFont="1" applyBorder="1" applyProtection="1">
      <protection locked="0"/>
    </xf>
    <xf numFmtId="166" fontId="0" fillId="0" borderId="0" xfId="75" applyNumberFormat="1" applyFont="1" applyFill="1" applyBorder="1" applyProtection="1">
      <protection locked="0"/>
    </xf>
    <xf numFmtId="166" fontId="0" fillId="0" borderId="0" xfId="75" applyNumberFormat="1" applyFont="1" applyFill="1" applyBorder="1" applyProtection="1"/>
    <xf numFmtId="166" fontId="0" fillId="0" borderId="12" xfId="75" applyNumberFormat="1" applyFont="1" applyFill="1" applyBorder="1" applyProtection="1"/>
    <xf numFmtId="166" fontId="16" fillId="7" borderId="11" xfId="74" applyNumberFormat="1" applyFill="1" applyBorder="1" applyProtection="1">
      <protection locked="0"/>
    </xf>
    <xf numFmtId="166" fontId="0" fillId="7" borderId="0" xfId="75" applyNumberFormat="1" applyFont="1" applyFill="1" applyBorder="1" applyProtection="1">
      <protection locked="0"/>
    </xf>
    <xf numFmtId="166" fontId="0" fillId="7" borderId="0" xfId="75" applyNumberFormat="1" applyFont="1" applyFill="1" applyBorder="1" applyProtection="1"/>
    <xf numFmtId="166" fontId="0" fillId="7" borderId="12" xfId="75" applyNumberFormat="1" applyFont="1" applyFill="1" applyBorder="1" applyProtection="1"/>
    <xf numFmtId="166" fontId="14" fillId="4" borderId="11" xfId="74" applyNumberFormat="1" applyFont="1" applyFill="1" applyBorder="1" applyProtection="1">
      <protection locked="0"/>
    </xf>
    <xf numFmtId="166" fontId="14" fillId="4" borderId="0" xfId="75" applyNumberFormat="1" applyFont="1" applyFill="1" applyBorder="1" applyProtection="1">
      <protection locked="0"/>
    </xf>
    <xf numFmtId="166" fontId="14" fillId="4" borderId="0" xfId="75" applyNumberFormat="1" applyFont="1" applyFill="1" applyBorder="1" applyProtection="1"/>
    <xf numFmtId="166" fontId="14" fillId="4" borderId="12" xfId="75" applyNumberFormat="1" applyFont="1" applyFill="1" applyBorder="1" applyProtection="1"/>
    <xf numFmtId="168" fontId="0" fillId="0" borderId="0" xfId="76" applyNumberFormat="1" applyFont="1" applyFill="1" applyProtection="1">
      <protection locked="0"/>
    </xf>
    <xf numFmtId="168" fontId="14" fillId="0" borderId="0" xfId="76" applyNumberFormat="1" applyFont="1" applyProtection="1">
      <protection locked="0"/>
    </xf>
    <xf numFmtId="0" fontId="16" fillId="0" borderId="11" xfId="74" applyBorder="1" applyProtection="1">
      <protection locked="0"/>
    </xf>
    <xf numFmtId="167" fontId="0" fillId="0" borderId="0" xfId="75" applyNumberFormat="1" applyFont="1" applyBorder="1" applyProtection="1">
      <protection locked="0"/>
    </xf>
    <xf numFmtId="167" fontId="0" fillId="0" borderId="0" xfId="75" applyNumberFormat="1" applyFont="1" applyBorder="1" applyProtection="1"/>
    <xf numFmtId="167" fontId="0" fillId="0" borderId="12" xfId="75" applyNumberFormat="1" applyFont="1" applyBorder="1" applyProtection="1"/>
    <xf numFmtId="0" fontId="16" fillId="6" borderId="11" xfId="74" applyFill="1" applyBorder="1" applyProtection="1">
      <protection locked="0"/>
    </xf>
    <xf numFmtId="0" fontId="14" fillId="0" borderId="0" xfId="74" applyFont="1" applyProtection="1">
      <protection locked="0"/>
    </xf>
    <xf numFmtId="0" fontId="14" fillId="4" borderId="11" xfId="74" applyFont="1" applyFill="1" applyBorder="1" applyProtection="1">
      <protection locked="0"/>
    </xf>
    <xf numFmtId="167" fontId="0" fillId="6" borderId="0" xfId="75" applyNumberFormat="1" applyFont="1" applyFill="1" applyBorder="1" applyProtection="1">
      <protection locked="0"/>
    </xf>
    <xf numFmtId="167" fontId="0" fillId="6" borderId="0" xfId="75" applyNumberFormat="1" applyFont="1" applyFill="1" applyBorder="1" applyProtection="1"/>
    <xf numFmtId="167" fontId="0" fillId="6" borderId="12" xfId="75" applyNumberFormat="1" applyFont="1" applyFill="1" applyBorder="1" applyProtection="1"/>
    <xf numFmtId="0" fontId="16" fillId="8" borderId="11" xfId="74" applyFill="1" applyBorder="1" applyProtection="1">
      <protection locked="0"/>
    </xf>
    <xf numFmtId="166" fontId="0" fillId="8" borderId="0" xfId="75" applyNumberFormat="1" applyFont="1" applyFill="1" applyBorder="1" applyProtection="1">
      <protection locked="0"/>
    </xf>
    <xf numFmtId="166" fontId="0" fillId="8" borderId="0" xfId="75" applyNumberFormat="1" applyFont="1" applyFill="1" applyBorder="1" applyProtection="1"/>
    <xf numFmtId="166" fontId="0" fillId="8" borderId="12" xfId="75" applyNumberFormat="1" applyFont="1" applyFill="1" applyBorder="1" applyProtection="1"/>
    <xf numFmtId="167" fontId="0" fillId="8" borderId="0" xfId="75" applyNumberFormat="1" applyFont="1" applyFill="1" applyBorder="1" applyProtection="1">
      <protection locked="0"/>
    </xf>
    <xf numFmtId="167" fontId="0" fillId="8" borderId="0" xfId="75" applyNumberFormat="1" applyFont="1" applyFill="1" applyBorder="1" applyProtection="1"/>
    <xf numFmtId="167" fontId="0" fillId="8" borderId="12" xfId="75" applyNumberFormat="1" applyFont="1" applyFill="1" applyBorder="1" applyProtection="1"/>
    <xf numFmtId="0" fontId="14" fillId="0" borderId="11" xfId="74" applyFont="1" applyBorder="1" applyProtection="1">
      <protection locked="0"/>
    </xf>
    <xf numFmtId="0" fontId="14" fillId="8" borderId="11" xfId="74" applyFont="1" applyFill="1" applyBorder="1" applyProtection="1">
      <protection locked="0"/>
    </xf>
    <xf numFmtId="166" fontId="14" fillId="8" borderId="0" xfId="75" applyNumberFormat="1" applyFont="1" applyFill="1" applyBorder="1" applyProtection="1">
      <protection locked="0"/>
    </xf>
    <xf numFmtId="166" fontId="14" fillId="8" borderId="0" xfId="75" applyNumberFormat="1" applyFont="1" applyFill="1" applyBorder="1" applyProtection="1"/>
    <xf numFmtId="166" fontId="14" fillId="8" borderId="12" xfId="75" applyNumberFormat="1" applyFont="1" applyFill="1" applyBorder="1" applyProtection="1"/>
    <xf numFmtId="167" fontId="14" fillId="8" borderId="0" xfId="75" applyNumberFormat="1" applyFont="1" applyFill="1" applyBorder="1" applyProtection="1">
      <protection locked="0"/>
    </xf>
    <xf numFmtId="167" fontId="14" fillId="8" borderId="0" xfId="75" applyNumberFormat="1" applyFont="1" applyFill="1" applyBorder="1" applyProtection="1"/>
    <xf numFmtId="167" fontId="14" fillId="5" borderId="0" xfId="75" applyNumberFormat="1" applyFont="1" applyFill="1" applyBorder="1" applyProtection="1">
      <protection locked="0"/>
    </xf>
    <xf numFmtId="167" fontId="14" fillId="8" borderId="12" xfId="75" applyNumberFormat="1" applyFont="1" applyFill="1" applyBorder="1" applyProtection="1"/>
    <xf numFmtId="0" fontId="16" fillId="4" borderId="11" xfId="74" applyFill="1" applyBorder="1" applyProtection="1">
      <protection locked="0"/>
    </xf>
    <xf numFmtId="166" fontId="0" fillId="4" borderId="0" xfId="75" applyNumberFormat="1" applyFont="1" applyFill="1" applyBorder="1" applyProtection="1">
      <protection locked="0"/>
    </xf>
    <xf numFmtId="166" fontId="0" fillId="4" borderId="0" xfId="75" applyNumberFormat="1" applyFont="1" applyFill="1" applyBorder="1" applyProtection="1"/>
    <xf numFmtId="166" fontId="0" fillId="4" borderId="12" xfId="75" applyNumberFormat="1" applyFont="1" applyFill="1" applyBorder="1" applyProtection="1"/>
    <xf numFmtId="0" fontId="16" fillId="9" borderId="11" xfId="74" applyFill="1" applyBorder="1" applyProtection="1">
      <protection locked="0"/>
    </xf>
    <xf numFmtId="167" fontId="14" fillId="0" borderId="0" xfId="75" applyNumberFormat="1" applyFont="1" applyProtection="1">
      <protection locked="0"/>
    </xf>
    <xf numFmtId="0" fontId="14" fillId="4" borderId="13" xfId="74" applyFont="1" applyFill="1" applyBorder="1" applyProtection="1">
      <protection locked="0"/>
    </xf>
    <xf numFmtId="166" fontId="14" fillId="4" borderId="14" xfId="75" applyNumberFormat="1" applyFont="1" applyFill="1" applyBorder="1" applyProtection="1"/>
    <xf numFmtId="166" fontId="0" fillId="0" borderId="0" xfId="75" applyNumberFormat="1" applyFont="1" applyProtection="1">
      <protection locked="0"/>
    </xf>
    <xf numFmtId="166" fontId="0" fillId="0" borderId="0" xfId="75" applyNumberFormat="1" applyFont="1" applyProtection="1"/>
    <xf numFmtId="0" fontId="14" fillId="0" borderId="8" xfId="74" applyFont="1" applyBorder="1" applyProtection="1">
      <protection locked="0"/>
    </xf>
    <xf numFmtId="166" fontId="0" fillId="5" borderId="9" xfId="75" applyNumberFormat="1" applyFont="1" applyFill="1" applyBorder="1" applyProtection="1">
      <protection locked="0"/>
    </xf>
    <xf numFmtId="0" fontId="14" fillId="0" borderId="13" xfId="74" applyFont="1" applyBorder="1" applyProtection="1">
      <protection locked="0"/>
    </xf>
    <xf numFmtId="166" fontId="0" fillId="5" borderId="7" xfId="75" applyNumberFormat="1" applyFont="1" applyFill="1" applyBorder="1" applyProtection="1">
      <protection locked="0"/>
    </xf>
    <xf numFmtId="0" fontId="16" fillId="0" borderId="8" xfId="74" applyBorder="1" applyProtection="1">
      <protection locked="0"/>
    </xf>
    <xf numFmtId="166" fontId="0" fillId="0" borderId="9" xfId="75" applyNumberFormat="1" applyFont="1" applyBorder="1" applyProtection="1">
      <protection locked="0"/>
    </xf>
    <xf numFmtId="166" fontId="0" fillId="0" borderId="9" xfId="75" applyNumberFormat="1" applyFont="1" applyBorder="1" applyProtection="1"/>
    <xf numFmtId="166" fontId="0" fillId="0" borderId="10" xfId="75" applyNumberFormat="1" applyFont="1" applyBorder="1" applyProtection="1"/>
    <xf numFmtId="0" fontId="16" fillId="0" borderId="13" xfId="74" applyBorder="1" applyProtection="1">
      <protection locked="0"/>
    </xf>
    <xf numFmtId="166" fontId="0" fillId="0" borderId="7" xfId="75" applyNumberFormat="1" applyFont="1" applyBorder="1" applyProtection="1">
      <protection locked="0"/>
    </xf>
    <xf numFmtId="166" fontId="0" fillId="0" borderId="7" xfId="75" applyNumberFormat="1" applyFont="1" applyBorder="1" applyProtection="1"/>
    <xf numFmtId="166" fontId="0" fillId="0" borderId="14" xfId="75" applyNumberFormat="1" applyFont="1" applyBorder="1" applyProtection="1"/>
    <xf numFmtId="0" fontId="2" fillId="0" borderId="0" xfId="0" applyFont="1"/>
    <xf numFmtId="0" fontId="4" fillId="0" borderId="2" xfId="26" applyAlignment="1">
      <alignment horizontal="left"/>
    </xf>
    <xf numFmtId="0" fontId="4" fillId="9" borderId="2" xfId="26" applyFill="1" applyAlignment="1">
      <alignment horizontal="left"/>
    </xf>
    <xf numFmtId="167" fontId="2" fillId="0" borderId="0" xfId="75" applyNumberFormat="1" applyFont="1" applyProtection="1">
      <protection locked="0"/>
    </xf>
    <xf numFmtId="166" fontId="14" fillId="0" borderId="8" xfId="75" applyNumberFormat="1" applyFont="1" applyBorder="1" applyAlignment="1" applyProtection="1">
      <alignment horizontal="center"/>
      <protection locked="0"/>
    </xf>
    <xf numFmtId="166" fontId="0" fillId="0" borderId="11" xfId="75" applyNumberFormat="1" applyFont="1" applyBorder="1" applyProtection="1">
      <protection locked="0"/>
    </xf>
    <xf numFmtId="166" fontId="0" fillId="6" borderId="11" xfId="75" applyNumberFormat="1" applyFont="1" applyFill="1" applyBorder="1" applyProtection="1">
      <protection locked="0"/>
    </xf>
    <xf numFmtId="166" fontId="14" fillId="7" borderId="11" xfId="75" applyNumberFormat="1" applyFont="1" applyFill="1" applyBorder="1" applyProtection="1">
      <protection locked="0"/>
    </xf>
    <xf numFmtId="166" fontId="0" fillId="0" borderId="11" xfId="75" applyNumberFormat="1" applyFont="1" applyFill="1" applyBorder="1" applyProtection="1">
      <protection locked="0"/>
    </xf>
    <xf numFmtId="166" fontId="0" fillId="7" borderId="11" xfId="75" applyNumberFormat="1" applyFont="1" applyFill="1" applyBorder="1" applyProtection="1">
      <protection locked="0"/>
    </xf>
    <xf numFmtId="166" fontId="14" fillId="4" borderId="11" xfId="75" applyNumberFormat="1" applyFont="1" applyFill="1" applyBorder="1" applyProtection="1">
      <protection locked="0"/>
    </xf>
    <xf numFmtId="167" fontId="0" fillId="0" borderId="11" xfId="75" applyNumberFormat="1" applyFont="1" applyBorder="1" applyProtection="1">
      <protection locked="0"/>
    </xf>
    <xf numFmtId="167" fontId="0" fillId="6" borderId="11" xfId="75" applyNumberFormat="1" applyFont="1" applyFill="1" applyBorder="1" applyProtection="1">
      <protection locked="0"/>
    </xf>
    <xf numFmtId="166" fontId="0" fillId="8" borderId="11" xfId="75" applyNumberFormat="1" applyFont="1" applyFill="1" applyBorder="1" applyProtection="1">
      <protection locked="0"/>
    </xf>
    <xf numFmtId="167" fontId="0" fillId="8" borderId="11" xfId="75" applyNumberFormat="1" applyFont="1" applyFill="1" applyBorder="1" applyProtection="1">
      <protection locked="0"/>
    </xf>
    <xf numFmtId="166" fontId="14" fillId="8" borderId="11" xfId="75" applyNumberFormat="1" applyFont="1" applyFill="1" applyBorder="1" applyProtection="1">
      <protection locked="0"/>
    </xf>
    <xf numFmtId="167" fontId="14" fillId="8" borderId="11" xfId="75" applyNumberFormat="1" applyFont="1" applyFill="1" applyBorder="1" applyProtection="1">
      <protection locked="0"/>
    </xf>
    <xf numFmtId="166" fontId="0" fillId="4" borderId="11" xfId="75" applyNumberFormat="1" applyFont="1" applyFill="1" applyBorder="1" applyProtection="1">
      <protection locked="0"/>
    </xf>
    <xf numFmtId="166" fontId="14" fillId="4" borderId="13" xfId="75" applyNumberFormat="1" applyFont="1" applyFill="1" applyBorder="1" applyProtection="1">
      <protection locked="0"/>
    </xf>
    <xf numFmtId="166" fontId="0" fillId="0" borderId="8" xfId="75" applyNumberFormat="1" applyFont="1" applyBorder="1" applyProtection="1">
      <protection locked="0"/>
    </xf>
    <xf numFmtId="166" fontId="0" fillId="0" borderId="13" xfId="75" applyNumberFormat="1" applyFont="1" applyBorder="1" applyProtection="1">
      <protection locked="0"/>
    </xf>
    <xf numFmtId="0" fontId="19" fillId="0" borderId="0" xfId="74" applyFont="1"/>
    <xf numFmtId="0" fontId="20" fillId="10" borderId="0" xfId="74" applyFont="1" applyFill="1"/>
    <xf numFmtId="0" fontId="20" fillId="10" borderId="0" xfId="74" applyFont="1" applyFill="1" applyAlignment="1">
      <alignment horizontal="center"/>
    </xf>
    <xf numFmtId="0" fontId="20" fillId="10" borderId="17" xfId="74" applyFont="1" applyFill="1" applyBorder="1"/>
    <xf numFmtId="0" fontId="20" fillId="10" borderId="20" xfId="74" applyFont="1" applyFill="1" applyBorder="1" applyAlignment="1">
      <alignment horizontal="center"/>
    </xf>
    <xf numFmtId="0" fontId="20" fillId="10" borderId="15" xfId="74" applyFont="1" applyFill="1" applyBorder="1" applyAlignment="1">
      <alignment horizontal="center"/>
    </xf>
    <xf numFmtId="49" fontId="22" fillId="11" borderId="16" xfId="74" applyNumberFormat="1" applyFont="1" applyFill="1" applyBorder="1" applyAlignment="1">
      <alignment vertical="top" wrapText="1"/>
    </xf>
    <xf numFmtId="170" fontId="21" fillId="11" borderId="16" xfId="77" applyNumberFormat="1" applyFont="1" applyFill="1" applyBorder="1"/>
    <xf numFmtId="170" fontId="21" fillId="11" borderId="17" xfId="77" applyNumberFormat="1" applyFont="1" applyFill="1" applyBorder="1"/>
    <xf numFmtId="170" fontId="21" fillId="11" borderId="17" xfId="74" applyNumberFormat="1" applyFont="1" applyFill="1" applyBorder="1"/>
    <xf numFmtId="168" fontId="19" fillId="0" borderId="0" xfId="76" applyNumberFormat="1" applyFont="1"/>
    <xf numFmtId="0" fontId="23" fillId="0" borderId="20" xfId="74" applyFont="1" applyBorder="1"/>
    <xf numFmtId="170" fontId="19" fillId="0" borderId="20" xfId="77" applyNumberFormat="1" applyFont="1" applyBorder="1"/>
    <xf numFmtId="170" fontId="19" fillId="0" borderId="0" xfId="77" applyNumberFormat="1" applyFont="1" applyBorder="1"/>
    <xf numFmtId="170" fontId="19" fillId="0" borderId="0" xfId="74" applyNumberFormat="1" applyFont="1"/>
    <xf numFmtId="170" fontId="19" fillId="0" borderId="15" xfId="74" applyNumberFormat="1" applyFont="1" applyBorder="1"/>
    <xf numFmtId="49" fontId="22" fillId="11" borderId="20" xfId="74" applyNumberFormat="1" applyFont="1" applyFill="1" applyBorder="1" applyAlignment="1">
      <alignment vertical="top" wrapText="1"/>
    </xf>
    <xf numFmtId="170" fontId="21" fillId="11" borderId="20" xfId="77" applyNumberFormat="1" applyFont="1" applyFill="1" applyBorder="1"/>
    <xf numFmtId="170" fontId="21" fillId="11" borderId="0" xfId="77" applyNumberFormat="1" applyFont="1" applyFill="1" applyBorder="1"/>
    <xf numFmtId="170" fontId="21" fillId="11" borderId="0" xfId="74" applyNumberFormat="1" applyFont="1" applyFill="1"/>
    <xf numFmtId="170" fontId="21" fillId="11" borderId="15" xfId="74" applyNumberFormat="1" applyFont="1" applyFill="1" applyBorder="1"/>
    <xf numFmtId="49" fontId="22" fillId="11" borderId="21" xfId="74" applyNumberFormat="1" applyFont="1" applyFill="1" applyBorder="1" applyAlignment="1">
      <alignment vertical="top" wrapText="1"/>
    </xf>
    <xf numFmtId="170" fontId="21" fillId="11" borderId="21" xfId="77" applyNumberFormat="1" applyFont="1" applyFill="1" applyBorder="1"/>
    <xf numFmtId="170" fontId="21" fillId="11" borderId="22" xfId="77" applyNumberFormat="1" applyFont="1" applyFill="1" applyBorder="1"/>
    <xf numFmtId="170" fontId="21" fillId="11" borderId="22" xfId="74" applyNumberFormat="1" applyFont="1" applyFill="1" applyBorder="1"/>
    <xf numFmtId="170" fontId="19" fillId="12" borderId="22" xfId="74" applyNumberFormat="1" applyFont="1" applyFill="1" applyBorder="1"/>
    <xf numFmtId="170" fontId="21" fillId="11" borderId="19" xfId="74" applyNumberFormat="1" applyFont="1" applyFill="1" applyBorder="1"/>
    <xf numFmtId="0" fontId="22" fillId="0" borderId="16" xfId="74" applyFont="1" applyBorder="1"/>
    <xf numFmtId="0" fontId="19" fillId="0" borderId="17" xfId="74" applyFont="1" applyBorder="1"/>
    <xf numFmtId="0" fontId="19" fillId="12" borderId="17" xfId="74" applyFont="1" applyFill="1" applyBorder="1"/>
    <xf numFmtId="0" fontId="19" fillId="0" borderId="18" xfId="74" applyFont="1" applyBorder="1"/>
    <xf numFmtId="168" fontId="19" fillId="0" borderId="0" xfId="78" applyNumberFormat="1" applyFont="1" applyBorder="1"/>
    <xf numFmtId="168" fontId="19" fillId="0" borderId="0" xfId="74" applyNumberFormat="1" applyFont="1"/>
    <xf numFmtId="168" fontId="19" fillId="0" borderId="15" xfId="74" applyNumberFormat="1" applyFont="1" applyBorder="1"/>
    <xf numFmtId="168" fontId="19" fillId="0" borderId="15" xfId="78" applyNumberFormat="1" applyFont="1" applyBorder="1"/>
    <xf numFmtId="168" fontId="21" fillId="11" borderId="0" xfId="78" applyNumberFormat="1" applyFont="1" applyFill="1" applyBorder="1"/>
    <xf numFmtId="168" fontId="21" fillId="11" borderId="0" xfId="74" applyNumberFormat="1" applyFont="1" applyFill="1"/>
    <xf numFmtId="168" fontId="21" fillId="11" borderId="15" xfId="78" applyNumberFormat="1" applyFont="1" applyFill="1" applyBorder="1"/>
    <xf numFmtId="168" fontId="21" fillId="11" borderId="22" xfId="78" applyNumberFormat="1" applyFont="1" applyFill="1" applyBorder="1"/>
    <xf numFmtId="168" fontId="21" fillId="11" borderId="22" xfId="74" applyNumberFormat="1" applyFont="1" applyFill="1" applyBorder="1"/>
    <xf numFmtId="0" fontId="19" fillId="12" borderId="22" xfId="74" applyFont="1" applyFill="1" applyBorder="1"/>
    <xf numFmtId="168" fontId="21" fillId="11" borderId="19" xfId="78" applyNumberFormat="1" applyFont="1" applyFill="1" applyBorder="1"/>
    <xf numFmtId="0" fontId="21" fillId="0" borderId="16" xfId="74" applyFont="1" applyBorder="1"/>
    <xf numFmtId="168" fontId="19" fillId="0" borderId="17" xfId="76" applyNumberFormat="1" applyFont="1" applyBorder="1"/>
    <xf numFmtId="0" fontId="19" fillId="11" borderId="17" xfId="74" applyFont="1" applyFill="1" applyBorder="1"/>
    <xf numFmtId="168" fontId="19" fillId="0" borderId="18" xfId="76" applyNumberFormat="1" applyFont="1" applyBorder="1"/>
    <xf numFmtId="0" fontId="21" fillId="0" borderId="20" xfId="74" applyFont="1" applyBorder="1"/>
    <xf numFmtId="168" fontId="19" fillId="0" borderId="0" xfId="76" applyNumberFormat="1" applyFont="1" applyBorder="1"/>
    <xf numFmtId="168" fontId="19" fillId="0" borderId="15" xfId="76" applyNumberFormat="1" applyFont="1" applyBorder="1"/>
    <xf numFmtId="0" fontId="21" fillId="0" borderId="21" xfId="74" applyFont="1" applyBorder="1"/>
    <xf numFmtId="169" fontId="19" fillId="0" borderId="22" xfId="75" applyNumberFormat="1" applyFont="1" applyBorder="1"/>
    <xf numFmtId="0" fontId="19" fillId="0" borderId="22" xfId="74" applyFont="1" applyBorder="1"/>
    <xf numFmtId="169" fontId="19" fillId="0" borderId="22" xfId="74" applyNumberFormat="1" applyFont="1" applyBorder="1"/>
    <xf numFmtId="0" fontId="19" fillId="11" borderId="22" xfId="74" applyFont="1" applyFill="1" applyBorder="1"/>
    <xf numFmtId="169" fontId="19" fillId="0" borderId="19" xfId="74" applyNumberFormat="1" applyFont="1" applyBorder="1"/>
    <xf numFmtId="0" fontId="19" fillId="0" borderId="0" xfId="74" applyFont="1" applyAlignment="1">
      <alignment horizontal="left"/>
    </xf>
    <xf numFmtId="49" fontId="19" fillId="0" borderId="0" xfId="74" applyNumberFormat="1" applyFont="1"/>
    <xf numFmtId="0" fontId="21" fillId="10" borderId="23" xfId="74" applyFont="1" applyFill="1" applyBorder="1"/>
    <xf numFmtId="0" fontId="19" fillId="10" borderId="25" xfId="74" applyFont="1" applyFill="1" applyBorder="1"/>
    <xf numFmtId="0" fontId="20" fillId="10" borderId="12" xfId="74" applyFont="1" applyFill="1" applyBorder="1" applyAlignment="1">
      <alignment horizontal="center"/>
    </xf>
    <xf numFmtId="49" fontId="22" fillId="11" borderId="26" xfId="74" applyNumberFormat="1" applyFont="1" applyFill="1" applyBorder="1" applyAlignment="1">
      <alignment vertical="top" wrapText="1"/>
    </xf>
    <xf numFmtId="170" fontId="21" fillId="11" borderId="27" xfId="74" applyNumberFormat="1" applyFont="1" applyFill="1" applyBorder="1"/>
    <xf numFmtId="0" fontId="23" fillId="0" borderId="11" xfId="74" applyFont="1" applyBorder="1"/>
    <xf numFmtId="170" fontId="19" fillId="0" borderId="12" xfId="74" applyNumberFormat="1" applyFont="1" applyBorder="1"/>
    <xf numFmtId="49" fontId="22" fillId="11" borderId="11" xfId="74" applyNumberFormat="1" applyFont="1" applyFill="1" applyBorder="1" applyAlignment="1">
      <alignment vertical="top" wrapText="1"/>
    </xf>
    <xf numFmtId="170" fontId="21" fillId="11" borderId="12" xfId="74" applyNumberFormat="1" applyFont="1" applyFill="1" applyBorder="1"/>
    <xf numFmtId="49" fontId="22" fillId="11" borderId="28" xfId="74" applyNumberFormat="1" applyFont="1" applyFill="1" applyBorder="1" applyAlignment="1">
      <alignment vertical="top" wrapText="1"/>
    </xf>
    <xf numFmtId="170" fontId="21" fillId="11" borderId="29" xfId="74" applyNumberFormat="1" applyFont="1" applyFill="1" applyBorder="1"/>
    <xf numFmtId="0" fontId="19" fillId="0" borderId="11" xfId="74" applyFont="1" applyBorder="1"/>
    <xf numFmtId="0" fontId="19" fillId="0" borderId="12" xfId="74" applyFont="1" applyBorder="1"/>
    <xf numFmtId="0" fontId="22" fillId="0" borderId="26" xfId="74" applyFont="1" applyBorder="1"/>
    <xf numFmtId="0" fontId="19" fillId="0" borderId="27" xfId="74" applyFont="1" applyBorder="1"/>
    <xf numFmtId="168" fontId="19" fillId="0" borderId="12" xfId="74" applyNumberFormat="1" applyFont="1" applyBorder="1"/>
    <xf numFmtId="168" fontId="21" fillId="11" borderId="12" xfId="74" applyNumberFormat="1" applyFont="1" applyFill="1" applyBorder="1"/>
    <xf numFmtId="168" fontId="21" fillId="11" borderId="29" xfId="74" applyNumberFormat="1" applyFont="1" applyFill="1" applyBorder="1"/>
    <xf numFmtId="0" fontId="21" fillId="0" borderId="26" xfId="74" applyFont="1" applyBorder="1"/>
    <xf numFmtId="0" fontId="21" fillId="0" borderId="11" xfId="74" applyFont="1" applyBorder="1"/>
    <xf numFmtId="0" fontId="21" fillId="0" borderId="13" xfId="74" applyFont="1" applyBorder="1"/>
    <xf numFmtId="169" fontId="19" fillId="0" borderId="7" xfId="75" applyNumberFormat="1" applyFont="1" applyBorder="1"/>
    <xf numFmtId="0" fontId="19" fillId="0" borderId="7" xfId="74" applyFont="1" applyBorder="1"/>
    <xf numFmtId="0" fontId="19" fillId="0" borderId="14" xfId="74" applyFont="1" applyBorder="1"/>
    <xf numFmtId="0" fontId="25" fillId="0" borderId="0" xfId="74" applyFont="1"/>
    <xf numFmtId="170" fontId="25" fillId="0" borderId="0" xfId="74" applyNumberFormat="1" applyFont="1"/>
    <xf numFmtId="0" fontId="26" fillId="0" borderId="0" xfId="74" applyFont="1"/>
    <xf numFmtId="0" fontId="3" fillId="0" borderId="0" xfId="67" quotePrefix="1" applyBorder="1">
      <alignment horizontal="left" vertical="center"/>
    </xf>
    <xf numFmtId="0" fontId="3" fillId="0" borderId="0" xfId="67" quotePrefix="1" applyBorder="1" applyAlignment="1">
      <alignment horizontal="left" vertical="center" indent="1"/>
    </xf>
    <xf numFmtId="0" fontId="3" fillId="0" borderId="0" xfId="67" quotePrefix="1" applyBorder="1" applyAlignment="1">
      <alignment horizontal="left" vertical="center" indent="2"/>
    </xf>
    <xf numFmtId="166" fontId="18" fillId="0" borderId="0" xfId="0" applyNumberFormat="1" applyFont="1" applyProtection="1">
      <protection locked="0"/>
    </xf>
    <xf numFmtId="167" fontId="18" fillId="0" borderId="0" xfId="0" applyNumberFormat="1" applyFont="1" applyProtection="1">
      <protection locked="0"/>
    </xf>
    <xf numFmtId="166" fontId="27" fillId="4" borderId="30" xfId="0" applyNumberFormat="1" applyFont="1" applyFill="1" applyBorder="1" applyProtection="1">
      <protection locked="0"/>
    </xf>
    <xf numFmtId="166" fontId="18" fillId="0" borderId="31" xfId="0" applyNumberFormat="1" applyFont="1" applyBorder="1" applyProtection="1">
      <protection locked="0"/>
    </xf>
    <xf numFmtId="166" fontId="18" fillId="0" borderId="30" xfId="0" applyNumberFormat="1" applyFont="1" applyBorder="1" applyProtection="1">
      <protection locked="0"/>
    </xf>
    <xf numFmtId="0" fontId="1" fillId="0" borderId="0" xfId="80"/>
    <xf numFmtId="0" fontId="1" fillId="0" borderId="0" xfId="81"/>
    <xf numFmtId="0" fontId="1" fillId="0" borderId="0" xfId="80" applyAlignment="1">
      <alignment vertical="center"/>
    </xf>
    <xf numFmtId="0" fontId="1" fillId="0" borderId="0" xfId="80" applyAlignment="1">
      <alignment wrapText="1"/>
    </xf>
    <xf numFmtId="169" fontId="0" fillId="0" borderId="0" xfId="75" applyNumberFormat="1" applyFont="1"/>
    <xf numFmtId="0" fontId="2" fillId="0" borderId="0" xfId="80" applyFont="1"/>
    <xf numFmtId="0" fontId="2" fillId="0" borderId="0" xfId="80" applyFont="1" applyAlignment="1">
      <alignment wrapText="1"/>
    </xf>
    <xf numFmtId="0" fontId="2" fillId="11" borderId="0" xfId="80" applyFont="1" applyFill="1"/>
    <xf numFmtId="168" fontId="1" fillId="0" borderId="0" xfId="76" applyNumberFormat="1" applyFont="1"/>
    <xf numFmtId="0" fontId="29" fillId="10" borderId="0" xfId="80" applyFont="1" applyFill="1"/>
    <xf numFmtId="0" fontId="0" fillId="0" borderId="0" xfId="0" pivotButton="1"/>
    <xf numFmtId="0" fontId="30" fillId="0" borderId="0" xfId="0" applyFont="1" applyAlignment="1">
      <alignment horizontal="left"/>
    </xf>
    <xf numFmtId="0" fontId="3" fillId="0" borderId="4" xfId="70" quotePrefix="1">
      <alignment horizontal="center" vertical="center"/>
    </xf>
    <xf numFmtId="0" fontId="1" fillId="0" borderId="0" xfId="80" applyAlignment="1">
      <alignment horizontal="right"/>
    </xf>
    <xf numFmtId="0" fontId="29" fillId="10" borderId="0" xfId="80" applyFont="1" applyFill="1" applyAlignment="1">
      <alignment horizontal="left"/>
    </xf>
    <xf numFmtId="0" fontId="0" fillId="0" borderId="0" xfId="0" applyAlignment="1">
      <alignment horizontal="left"/>
    </xf>
    <xf numFmtId="168" fontId="0" fillId="0" borderId="0" xfId="0" applyNumberFormat="1"/>
    <xf numFmtId="168" fontId="0" fillId="0" borderId="0" xfId="0" applyNumberFormat="1" applyAlignment="1">
      <alignment wrapText="1"/>
    </xf>
    <xf numFmtId="167" fontId="0" fillId="0" borderId="0" xfId="0" applyNumberFormat="1"/>
    <xf numFmtId="0" fontId="0" fillId="13" borderId="0" xfId="0" applyFill="1"/>
    <xf numFmtId="168" fontId="16" fillId="6" borderId="0" xfId="76" applyNumberFormat="1" applyFont="1" applyFill="1" applyBorder="1" applyProtection="1">
      <protection locked="0"/>
    </xf>
    <xf numFmtId="0" fontId="0" fillId="9" borderId="0" xfId="0" applyFill="1"/>
    <xf numFmtId="0" fontId="17" fillId="0" borderId="0" xfId="0" applyFont="1" applyAlignment="1">
      <alignment horizontal="left"/>
    </xf>
    <xf numFmtId="168" fontId="16" fillId="6" borderId="8" xfId="76" applyNumberFormat="1" applyFont="1" applyFill="1" applyBorder="1" applyProtection="1">
      <protection locked="0"/>
    </xf>
    <xf numFmtId="168" fontId="16" fillId="6" borderId="31" xfId="76" applyNumberFormat="1" applyFont="1" applyFill="1" applyBorder="1" applyProtection="1">
      <protection locked="0"/>
    </xf>
    <xf numFmtId="166" fontId="0" fillId="5" borderId="31" xfId="75" applyNumberFormat="1" applyFont="1" applyFill="1" applyBorder="1" applyProtection="1">
      <protection locked="0"/>
    </xf>
    <xf numFmtId="168" fontId="16" fillId="6" borderId="11" xfId="76" applyNumberFormat="1" applyFont="1" applyFill="1" applyBorder="1" applyProtection="1">
      <protection locked="0"/>
    </xf>
    <xf numFmtId="167" fontId="16" fillId="6" borderId="13" xfId="79" applyNumberFormat="1" applyFont="1" applyFill="1" applyBorder="1" applyProtection="1">
      <protection locked="0"/>
    </xf>
    <xf numFmtId="167" fontId="16" fillId="6" borderId="30" xfId="79" applyNumberFormat="1" applyFont="1" applyFill="1" applyBorder="1" applyProtection="1">
      <protection locked="0"/>
    </xf>
    <xf numFmtId="166" fontId="0" fillId="5" borderId="30" xfId="75" applyNumberFormat="1" applyFont="1" applyFill="1" applyBorder="1" applyProtection="1">
      <protection locked="0"/>
    </xf>
    <xf numFmtId="168" fontId="0" fillId="13" borderId="0" xfId="0" applyNumberFormat="1" applyFill="1"/>
    <xf numFmtId="168" fontId="1" fillId="0" borderId="0" xfId="80" applyNumberFormat="1" applyAlignment="1">
      <alignment wrapText="1"/>
    </xf>
    <xf numFmtId="3" fontId="0" fillId="0" borderId="0" xfId="0" applyNumberFormat="1"/>
    <xf numFmtId="0" fontId="1" fillId="9" borderId="0" xfId="80" applyFill="1"/>
    <xf numFmtId="167" fontId="0" fillId="9" borderId="0" xfId="75" applyNumberFormat="1" applyFont="1" applyFill="1" applyProtection="1">
      <protection locked="0"/>
    </xf>
    <xf numFmtId="0" fontId="16" fillId="9" borderId="0" xfId="74" applyFill="1" applyProtection="1">
      <protection locked="0"/>
    </xf>
    <xf numFmtId="0" fontId="32" fillId="0" borderId="0" xfId="0" applyFont="1"/>
    <xf numFmtId="0" fontId="0" fillId="14" borderId="0" xfId="0" applyFill="1"/>
    <xf numFmtId="168" fontId="0" fillId="14" borderId="0" xfId="0" applyNumberFormat="1" applyFill="1"/>
    <xf numFmtId="0" fontId="31" fillId="10" borderId="32" xfId="0" applyFont="1" applyFill="1" applyBorder="1" applyAlignment="1">
      <alignment horizontal="center"/>
    </xf>
    <xf numFmtId="168" fontId="31" fillId="10" borderId="32" xfId="0" applyNumberFormat="1" applyFont="1" applyFill="1" applyBorder="1" applyAlignment="1">
      <alignment horizontal="center"/>
    </xf>
    <xf numFmtId="0" fontId="33" fillId="0" borderId="0" xfId="0" applyFont="1"/>
    <xf numFmtId="0" fontId="2" fillId="14" borderId="0" xfId="0" applyFont="1" applyFill="1"/>
    <xf numFmtId="168" fontId="3" fillId="0" borderId="4" xfId="70" quotePrefix="1" applyNumberFormat="1">
      <alignment horizontal="center" vertical="center"/>
    </xf>
    <xf numFmtId="168" fontId="2" fillId="14" borderId="0" xfId="0" applyNumberFormat="1" applyFont="1" applyFill="1"/>
    <xf numFmtId="0" fontId="3" fillId="0" borderId="0" xfId="72" quotePrefix="1" applyBorder="1">
      <alignment horizontal="left" vertical="center"/>
    </xf>
    <xf numFmtId="168" fontId="0" fillId="0" borderId="0" xfId="84" applyNumberFormat="1" applyFont="1"/>
    <xf numFmtId="0" fontId="3" fillId="0" borderId="0" xfId="72" quotePrefix="1" applyBorder="1" applyAlignment="1">
      <alignment horizontal="left" vertical="center" indent="1"/>
    </xf>
    <xf numFmtId="0" fontId="3" fillId="0" borderId="0" xfId="72" quotePrefix="1" applyBorder="1" applyAlignment="1">
      <alignment horizontal="left" vertical="center" indent="2"/>
    </xf>
    <xf numFmtId="168" fontId="1" fillId="11" borderId="0" xfId="76" applyNumberFormat="1" applyFont="1" applyFill="1"/>
    <xf numFmtId="168" fontId="29" fillId="15" borderId="0" xfId="76" applyNumberFormat="1" applyFont="1" applyFill="1"/>
    <xf numFmtId="168" fontId="16" fillId="6" borderId="10" xfId="76" applyNumberFormat="1" applyFont="1" applyFill="1" applyBorder="1" applyProtection="1">
      <protection locked="0"/>
    </xf>
    <xf numFmtId="168" fontId="16" fillId="6" borderId="12" xfId="76" applyNumberFormat="1" applyFont="1" applyFill="1" applyBorder="1" applyProtection="1">
      <protection locked="0"/>
    </xf>
    <xf numFmtId="167" fontId="16" fillId="6" borderId="14" xfId="79" applyNumberFormat="1" applyFont="1" applyFill="1" applyBorder="1" applyProtection="1">
      <protection locked="0"/>
    </xf>
    <xf numFmtId="3" fontId="0" fillId="0" borderId="0" xfId="0" applyNumberFormat="1" applyAlignment="1">
      <alignment wrapText="1"/>
    </xf>
    <xf numFmtId="0" fontId="3" fillId="0" borderId="0" xfId="72" quotePrefix="1" applyBorder="1" applyAlignment="1">
      <alignment horizontal="left" vertical="center" indent="7"/>
    </xf>
    <xf numFmtId="0" fontId="3" fillId="11" borderId="0" xfId="72" quotePrefix="1" applyFill="1" applyBorder="1" applyAlignment="1">
      <alignment horizontal="left" vertical="center" indent="2"/>
    </xf>
    <xf numFmtId="169" fontId="0" fillId="11" borderId="0" xfId="75" applyNumberFormat="1" applyFont="1" applyFill="1"/>
    <xf numFmtId="168" fontId="1" fillId="0" borderId="0" xfId="76" applyNumberFormat="1" applyFont="1" applyFill="1"/>
    <xf numFmtId="43" fontId="2" fillId="11" borderId="0" xfId="79" applyFont="1" applyFill="1"/>
    <xf numFmtId="43" fontId="29" fillId="15" borderId="0" xfId="79" applyFont="1" applyFill="1"/>
    <xf numFmtId="43" fontId="1" fillId="0" borderId="0" xfId="79" applyFont="1"/>
    <xf numFmtId="43" fontId="1" fillId="11" borderId="0" xfId="79" applyFont="1" applyFill="1"/>
    <xf numFmtId="43" fontId="1" fillId="0" borderId="0" xfId="79" applyFont="1" applyFill="1"/>
    <xf numFmtId="3" fontId="0" fillId="0" borderId="0" xfId="75" applyNumberFormat="1" applyFont="1"/>
    <xf numFmtId="168" fontId="13" fillId="0" borderId="9" xfId="76" applyNumberFormat="1" applyFont="1" applyBorder="1" applyAlignment="1" applyProtection="1">
      <protection locked="0"/>
    </xf>
    <xf numFmtId="168" fontId="28" fillId="0" borderId="31" xfId="0" applyNumberFormat="1" applyFont="1" applyBorder="1" applyProtection="1">
      <protection locked="0"/>
    </xf>
    <xf numFmtId="168" fontId="13" fillId="0" borderId="9" xfId="76" applyNumberFormat="1" applyFont="1" applyBorder="1" applyAlignment="1" applyProtection="1"/>
    <xf numFmtId="168" fontId="13" fillId="5" borderId="9" xfId="76" applyNumberFormat="1" applyFont="1" applyFill="1" applyBorder="1" applyAlignment="1" applyProtection="1">
      <protection locked="0"/>
    </xf>
    <xf numFmtId="168" fontId="13" fillId="0" borderId="10" xfId="76" applyNumberFormat="1" applyFont="1" applyBorder="1" applyAlignment="1" applyProtection="1"/>
    <xf numFmtId="168" fontId="13" fillId="0" borderId="0" xfId="76" applyNumberFormat="1" applyFont="1" applyBorder="1" applyAlignment="1" applyProtection="1">
      <protection locked="0"/>
    </xf>
    <xf numFmtId="168" fontId="13" fillId="0" borderId="0" xfId="76" applyNumberFormat="1" applyFont="1" applyBorder="1" applyAlignment="1" applyProtection="1"/>
    <xf numFmtId="168" fontId="13" fillId="5" borderId="0" xfId="76" applyNumberFormat="1" applyFont="1" applyFill="1" applyBorder="1" applyAlignment="1" applyProtection="1">
      <protection locked="0"/>
    </xf>
    <xf numFmtId="168" fontId="13" fillId="0" borderId="12" xfId="76" applyNumberFormat="1" applyFont="1" applyBorder="1" applyAlignment="1" applyProtection="1"/>
    <xf numFmtId="168" fontId="13" fillId="0" borderId="12" xfId="76" applyNumberFormat="1" applyFont="1" applyBorder="1" applyAlignment="1" applyProtection="1">
      <protection locked="0"/>
    </xf>
    <xf numFmtId="168" fontId="13" fillId="9" borderId="0" xfId="76" applyNumberFormat="1" applyFont="1" applyFill="1" applyBorder="1" applyAlignment="1" applyProtection="1">
      <protection locked="0"/>
    </xf>
    <xf numFmtId="168" fontId="13" fillId="9" borderId="12" xfId="76" applyNumberFormat="1" applyFont="1" applyFill="1" applyBorder="1" applyAlignment="1" applyProtection="1"/>
    <xf numFmtId="168" fontId="13" fillId="9" borderId="0" xfId="76" applyNumberFormat="1" applyFont="1" applyFill="1" applyBorder="1" applyAlignment="1" applyProtection="1"/>
    <xf numFmtId="168" fontId="13" fillId="0" borderId="7" xfId="76" applyNumberFormat="1" applyFont="1" applyBorder="1" applyAlignment="1" applyProtection="1">
      <protection locked="0"/>
    </xf>
    <xf numFmtId="168" fontId="28" fillId="0" borderId="30" xfId="0" applyNumberFormat="1" applyFont="1" applyBorder="1" applyProtection="1">
      <protection locked="0"/>
    </xf>
    <xf numFmtId="168" fontId="13" fillId="0" borderId="7" xfId="76" applyNumberFormat="1" applyFont="1" applyBorder="1" applyAlignment="1" applyProtection="1"/>
    <xf numFmtId="168" fontId="13" fillId="5" borderId="7" xfId="76" applyNumberFormat="1" applyFont="1" applyFill="1" applyBorder="1" applyAlignment="1" applyProtection="1">
      <protection locked="0"/>
    </xf>
    <xf numFmtId="168" fontId="13" fillId="0" borderId="14" xfId="76" applyNumberFormat="1" applyFont="1" applyBorder="1" applyAlignment="1" applyProtection="1"/>
    <xf numFmtId="49" fontId="19" fillId="0" borderId="0" xfId="74" applyNumberFormat="1" applyFont="1" applyAlignment="1">
      <alignment horizontal="right"/>
    </xf>
    <xf numFmtId="0" fontId="19" fillId="0" borderId="0" xfId="74" applyFont="1" applyAlignment="1">
      <alignment horizontal="right"/>
    </xf>
    <xf numFmtId="166" fontId="1" fillId="0" borderId="0" xfId="75" applyNumberFormat="1" applyFont="1" applyBorder="1" applyProtection="1">
      <protection locked="0"/>
    </xf>
    <xf numFmtId="166" fontId="34" fillId="0" borderId="0" xfId="75" applyNumberFormat="1" applyFont="1" applyBorder="1" applyProtection="1">
      <protection locked="0"/>
    </xf>
    <xf numFmtId="0" fontId="4" fillId="0" borderId="0" xfId="27" applyBorder="1" applyAlignment="1"/>
    <xf numFmtId="0" fontId="4" fillId="0" borderId="0" xfId="27" quotePrefix="1" applyBorder="1" applyAlignment="1"/>
    <xf numFmtId="0" fontId="4" fillId="0" borderId="0" xfId="26" applyBorder="1" applyAlignment="1">
      <alignment horizontal="left"/>
    </xf>
    <xf numFmtId="0" fontId="4" fillId="0" borderId="0" xfId="26" applyNumberFormat="1" applyBorder="1" applyAlignment="1">
      <alignment horizontal="left"/>
    </xf>
    <xf numFmtId="0" fontId="3" fillId="0" borderId="0" xfId="70" quotePrefix="1" applyBorder="1">
      <alignment horizontal="center" vertical="center"/>
    </xf>
    <xf numFmtId="3" fontId="4" fillId="0" borderId="0" xfId="63" applyBorder="1"/>
    <xf numFmtId="3" fontId="4" fillId="11" borderId="0" xfId="63" applyFill="1" applyBorder="1"/>
    <xf numFmtId="0" fontId="3" fillId="0" borderId="16" xfId="70" quotePrefix="1" applyBorder="1">
      <alignment horizontal="center" vertical="center"/>
    </xf>
    <xf numFmtId="0" fontId="3" fillId="0" borderId="17" xfId="70" quotePrefix="1" applyBorder="1">
      <alignment horizontal="center" vertical="center"/>
    </xf>
    <xf numFmtId="0" fontId="3" fillId="0" borderId="18" xfId="70" quotePrefix="1" applyBorder="1">
      <alignment horizontal="center" vertical="center"/>
    </xf>
    <xf numFmtId="0" fontId="3" fillId="0" borderId="20" xfId="70" quotePrefix="1" applyBorder="1">
      <alignment horizontal="center" vertical="center"/>
    </xf>
    <xf numFmtId="0" fontId="3" fillId="0" borderId="15" xfId="70" quotePrefix="1" applyBorder="1">
      <alignment horizontal="center" vertical="center"/>
    </xf>
    <xf numFmtId="3" fontId="4" fillId="0" borderId="20" xfId="63" applyBorder="1"/>
    <xf numFmtId="3" fontId="4" fillId="0" borderId="15" xfId="63" applyBorder="1"/>
    <xf numFmtId="3" fontId="4" fillId="11" borderId="20" xfId="63" applyFill="1" applyBorder="1"/>
    <xf numFmtId="3" fontId="4" fillId="11" borderId="15" xfId="63" applyFill="1" applyBorder="1"/>
    <xf numFmtId="3" fontId="4" fillId="11" borderId="21" xfId="63" applyFill="1" applyBorder="1"/>
    <xf numFmtId="3" fontId="4" fillId="11" borderId="22" xfId="63" applyFill="1" applyBorder="1"/>
    <xf numFmtId="3" fontId="4" fillId="11" borderId="19" xfId="63" applyFill="1" applyBorder="1"/>
    <xf numFmtId="0" fontId="3" fillId="11" borderId="33" xfId="72" quotePrefix="1" applyFill="1" applyBorder="1">
      <alignment horizontal="left" vertical="center"/>
    </xf>
    <xf numFmtId="3" fontId="4" fillId="11" borderId="33" xfId="63" applyFill="1" applyBorder="1"/>
    <xf numFmtId="3" fontId="4" fillId="11" borderId="34" xfId="63" applyFill="1" applyBorder="1"/>
    <xf numFmtId="3" fontId="4" fillId="11" borderId="35" xfId="63" applyFill="1" applyBorder="1"/>
    <xf numFmtId="0" fontId="21" fillId="10" borderId="36" xfId="74" applyFont="1" applyFill="1" applyBorder="1"/>
    <xf numFmtId="0" fontId="19" fillId="10" borderId="37" xfId="74" applyFont="1" applyFill="1" applyBorder="1"/>
    <xf numFmtId="0" fontId="21" fillId="11" borderId="0" xfId="74" applyFont="1" applyFill="1"/>
    <xf numFmtId="170" fontId="21" fillId="11" borderId="18" xfId="74" applyNumberFormat="1" applyFont="1" applyFill="1" applyBorder="1"/>
    <xf numFmtId="170" fontId="19" fillId="12" borderId="0" xfId="74" applyNumberFormat="1" applyFont="1" applyFill="1"/>
    <xf numFmtId="170" fontId="19" fillId="11" borderId="0" xfId="74" applyNumberFormat="1" applyFont="1" applyFill="1"/>
    <xf numFmtId="0" fontId="19" fillId="12" borderId="0" xfId="74" applyFont="1" applyFill="1"/>
    <xf numFmtId="0" fontId="19" fillId="11" borderId="0" xfId="74" applyFont="1" applyFill="1"/>
    <xf numFmtId="168" fontId="19" fillId="11" borderId="0" xfId="76" applyNumberFormat="1" applyFont="1" applyFill="1"/>
    <xf numFmtId="166" fontId="14" fillId="0" borderId="31" xfId="75" applyNumberFormat="1" applyFont="1" applyBorder="1" applyAlignment="1" applyProtection="1">
      <alignment horizontal="center"/>
      <protection locked="0"/>
    </xf>
    <xf numFmtId="166" fontId="14" fillId="4" borderId="30" xfId="75" applyNumberFormat="1" applyFont="1" applyFill="1" applyBorder="1" applyProtection="1">
      <protection locked="0"/>
    </xf>
    <xf numFmtId="166" fontId="0" fillId="0" borderId="31" xfId="75" applyNumberFormat="1" applyFont="1" applyBorder="1" applyProtection="1">
      <protection locked="0"/>
    </xf>
    <xf numFmtId="166" fontId="0" fillId="0" borderId="30" xfId="75" applyNumberFormat="1" applyFont="1" applyBorder="1" applyProtection="1">
      <protection locked="0"/>
    </xf>
    <xf numFmtId="168" fontId="13" fillId="0" borderId="31" xfId="76" applyNumberFormat="1" applyFont="1" applyBorder="1" applyAlignment="1" applyProtection="1">
      <protection locked="0"/>
    </xf>
    <xf numFmtId="168" fontId="13" fillId="0" borderId="30" xfId="76" applyNumberFormat="1" applyFont="1" applyBorder="1" applyAlignment="1" applyProtection="1">
      <protection locked="0"/>
    </xf>
    <xf numFmtId="165" fontId="14" fillId="5" borderId="31" xfId="75" applyNumberFormat="1" applyFont="1" applyFill="1" applyBorder="1" applyAlignment="1" applyProtection="1">
      <alignment horizontal="center"/>
      <protection locked="0"/>
    </xf>
    <xf numFmtId="166" fontId="14" fillId="0" borderId="31" xfId="75" applyNumberFormat="1" applyFont="1" applyBorder="1" applyAlignment="1" applyProtection="1">
      <alignment horizontal="center"/>
    </xf>
    <xf numFmtId="166" fontId="14" fillId="5" borderId="31" xfId="75" applyNumberFormat="1" applyFont="1" applyFill="1" applyBorder="1" applyAlignment="1" applyProtection="1">
      <alignment horizontal="center"/>
      <protection locked="0"/>
    </xf>
    <xf numFmtId="166" fontId="14" fillId="4" borderId="30" xfId="75" applyNumberFormat="1" applyFont="1" applyFill="1" applyBorder="1" applyProtection="1"/>
    <xf numFmtId="166" fontId="14" fillId="5" borderId="30" xfId="75" applyNumberFormat="1" applyFont="1" applyFill="1" applyBorder="1" applyProtection="1">
      <protection locked="0"/>
    </xf>
    <xf numFmtId="166" fontId="0" fillId="0" borderId="31" xfId="75" applyNumberFormat="1" applyFont="1" applyBorder="1" applyProtection="1"/>
    <xf numFmtId="166" fontId="0" fillId="0" borderId="30" xfId="75" applyNumberFormat="1" applyFont="1" applyBorder="1" applyProtection="1"/>
    <xf numFmtId="168" fontId="13" fillId="0" borderId="8" xfId="76" applyNumberFormat="1" applyFont="1" applyBorder="1" applyAlignment="1" applyProtection="1">
      <protection locked="0"/>
    </xf>
    <xf numFmtId="168" fontId="13" fillId="0" borderId="31" xfId="76" applyNumberFormat="1" applyFont="1" applyBorder="1" applyAlignment="1" applyProtection="1"/>
    <xf numFmtId="168" fontId="13" fillId="5" borderId="31" xfId="76" applyNumberFormat="1" applyFont="1" applyFill="1" applyBorder="1" applyAlignment="1" applyProtection="1">
      <protection locked="0"/>
    </xf>
    <xf numFmtId="168" fontId="13" fillId="0" borderId="11" xfId="76" applyNumberFormat="1" applyFont="1" applyBorder="1" applyAlignment="1" applyProtection="1">
      <protection locked="0"/>
    </xf>
    <xf numFmtId="168" fontId="13" fillId="9" borderId="11" xfId="76" applyNumberFormat="1" applyFont="1" applyFill="1" applyBorder="1" applyAlignment="1" applyProtection="1">
      <protection locked="0"/>
    </xf>
    <xf numFmtId="168" fontId="13" fillId="0" borderId="13" xfId="76" applyNumberFormat="1" applyFont="1" applyBorder="1" applyAlignment="1" applyProtection="1">
      <protection locked="0"/>
    </xf>
    <xf numFmtId="168" fontId="13" fillId="0" borderId="30" xfId="76" applyNumberFormat="1" applyFont="1" applyBorder="1" applyAlignment="1" applyProtection="1"/>
    <xf numFmtId="168" fontId="13" fillId="5" borderId="30" xfId="76" applyNumberFormat="1" applyFont="1" applyFill="1" applyBorder="1" applyAlignment="1" applyProtection="1">
      <protection locked="0"/>
    </xf>
    <xf numFmtId="167" fontId="0" fillId="16" borderId="0" xfId="75" applyNumberFormat="1" applyFont="1" applyFill="1" applyProtection="1">
      <protection locked="0"/>
    </xf>
    <xf numFmtId="168" fontId="28" fillId="0" borderId="0" xfId="0" applyNumberFormat="1" applyFont="1" applyProtection="1">
      <protection locked="0"/>
    </xf>
    <xf numFmtId="168" fontId="28" fillId="9" borderId="0" xfId="0" applyNumberFormat="1" applyFont="1" applyFill="1" applyProtection="1">
      <protection locked="0"/>
    </xf>
    <xf numFmtId="170" fontId="36" fillId="17" borderId="0" xfId="74" applyNumberFormat="1" applyFont="1" applyFill="1"/>
    <xf numFmtId="166" fontId="18" fillId="6" borderId="0" xfId="0" applyNumberFormat="1" applyFont="1" applyFill="1" applyProtection="1">
      <protection locked="0"/>
    </xf>
    <xf numFmtId="166" fontId="27" fillId="7" borderId="0" xfId="0" applyNumberFormat="1" applyFont="1" applyFill="1" applyProtection="1">
      <protection locked="0"/>
    </xf>
    <xf numFmtId="166" fontId="18" fillId="7" borderId="0" xfId="0" applyNumberFormat="1" applyFont="1" applyFill="1" applyProtection="1">
      <protection locked="0"/>
    </xf>
    <xf numFmtId="166" fontId="27" fillId="4" borderId="0" xfId="0" applyNumberFormat="1" applyFont="1" applyFill="1" applyProtection="1">
      <protection locked="0"/>
    </xf>
    <xf numFmtId="167" fontId="18" fillId="6" borderId="0" xfId="0" applyNumberFormat="1" applyFont="1" applyFill="1" applyProtection="1">
      <protection locked="0"/>
    </xf>
    <xf numFmtId="166" fontId="27" fillId="6" borderId="0" xfId="0" applyNumberFormat="1" applyFont="1" applyFill="1" applyProtection="1">
      <protection locked="0"/>
    </xf>
    <xf numFmtId="167" fontId="27" fillId="6" borderId="0" xfId="0" applyNumberFormat="1" applyFont="1" applyFill="1" applyProtection="1">
      <protection locked="0"/>
    </xf>
    <xf numFmtId="166" fontId="18" fillId="4" borderId="0" xfId="0" applyNumberFormat="1" applyFont="1" applyFill="1" applyProtection="1">
      <protection locked="0"/>
    </xf>
    <xf numFmtId="166" fontId="14" fillId="0" borderId="0" xfId="75" applyNumberFormat="1" applyFont="1" applyBorder="1" applyAlignment="1" applyProtection="1">
      <alignment horizontal="center"/>
      <protection locked="0"/>
    </xf>
    <xf numFmtId="166" fontId="14" fillId="0" borderId="0" xfId="75" applyNumberFormat="1" applyFont="1" applyBorder="1" applyAlignment="1" applyProtection="1">
      <alignment horizontal="center"/>
    </xf>
    <xf numFmtId="166" fontId="14" fillId="5" borderId="0" xfId="75" applyNumberFormat="1" applyFont="1" applyFill="1" applyBorder="1" applyAlignment="1" applyProtection="1">
      <alignment horizontal="center"/>
      <protection locked="0"/>
    </xf>
    <xf numFmtId="166" fontId="14" fillId="0" borderId="11" xfId="75" applyNumberFormat="1" applyFont="1" applyBorder="1" applyAlignment="1" applyProtection="1">
      <alignment horizontal="center"/>
      <protection locked="0"/>
    </xf>
    <xf numFmtId="166" fontId="14" fillId="0" borderId="12" xfId="75" applyNumberFormat="1" applyFont="1" applyBorder="1" applyAlignment="1" applyProtection="1">
      <alignment horizontal="center"/>
    </xf>
    <xf numFmtId="165" fontId="14" fillId="5" borderId="30" xfId="75" applyNumberFormat="1" applyFont="1" applyFill="1" applyBorder="1" applyAlignment="1" applyProtection="1">
      <alignment horizontal="center"/>
      <protection locked="0"/>
    </xf>
    <xf numFmtId="43" fontId="1" fillId="0" borderId="0" xfId="80" applyNumberFormat="1" applyAlignment="1">
      <alignment wrapText="1"/>
    </xf>
    <xf numFmtId="167" fontId="20" fillId="10" borderId="0" xfId="74" applyNumberFormat="1" applyFont="1" applyFill="1" applyAlignment="1">
      <alignment horizontal="center" vertical="center"/>
    </xf>
    <xf numFmtId="0" fontId="20" fillId="10" borderId="0" xfId="74" applyFont="1" applyFill="1" applyAlignment="1">
      <alignment horizontal="center" vertical="center"/>
    </xf>
    <xf numFmtId="0" fontId="20" fillId="10" borderId="16" xfId="74" applyFont="1" applyFill="1" applyBorder="1" applyAlignment="1">
      <alignment horizontal="center"/>
    </xf>
    <xf numFmtId="0" fontId="20" fillId="10" borderId="17" xfId="74" applyFont="1" applyFill="1" applyBorder="1" applyAlignment="1">
      <alignment horizontal="center"/>
    </xf>
    <xf numFmtId="0" fontId="20" fillId="10" borderId="18" xfId="74" applyFont="1" applyFill="1" applyBorder="1" applyAlignment="1">
      <alignment horizontal="center"/>
    </xf>
    <xf numFmtId="167" fontId="20" fillId="10" borderId="0" xfId="74" applyNumberFormat="1" applyFont="1" applyFill="1" applyAlignment="1">
      <alignment horizontal="center"/>
    </xf>
    <xf numFmtId="0" fontId="20" fillId="10" borderId="0" xfId="74" applyFont="1" applyFill="1" applyAlignment="1">
      <alignment horizontal="center"/>
    </xf>
    <xf numFmtId="0" fontId="24" fillId="10" borderId="0" xfId="74" applyFont="1" applyFill="1" applyAlignment="1">
      <alignment horizontal="center"/>
    </xf>
    <xf numFmtId="0" fontId="24" fillId="10" borderId="24" xfId="74" applyFont="1" applyFill="1" applyBorder="1" applyAlignment="1">
      <alignment horizontal="center"/>
    </xf>
    <xf numFmtId="0" fontId="24" fillId="10" borderId="9" xfId="74" applyFont="1" applyFill="1" applyBorder="1" applyAlignment="1">
      <alignment horizontal="center"/>
    </xf>
    <xf numFmtId="0" fontId="24" fillId="10" borderId="10" xfId="74" applyFont="1" applyFill="1" applyBorder="1" applyAlignment="1">
      <alignment horizontal="center"/>
    </xf>
    <xf numFmtId="165" fontId="14" fillId="4" borderId="8" xfId="75" applyNumberFormat="1" applyFont="1" applyFill="1" applyBorder="1" applyAlignment="1" applyProtection="1">
      <alignment horizontal="center" vertical="center" wrapText="1"/>
      <protection locked="0"/>
    </xf>
    <xf numFmtId="165" fontId="14" fillId="4" borderId="31" xfId="75" applyNumberFormat="1" applyFont="1" applyFill="1" applyBorder="1" applyAlignment="1" applyProtection="1">
      <alignment horizontal="center" vertical="center" wrapText="1"/>
      <protection locked="0"/>
    </xf>
    <xf numFmtId="165" fontId="14" fillId="4" borderId="10" xfId="75" applyNumberFormat="1" applyFont="1" applyFill="1" applyBorder="1" applyAlignment="1" applyProtection="1">
      <alignment horizontal="center" vertical="center" wrapText="1"/>
      <protection locked="0"/>
    </xf>
    <xf numFmtId="165" fontId="14" fillId="4" borderId="13" xfId="75" applyNumberFormat="1" applyFont="1" applyFill="1" applyBorder="1" applyAlignment="1" applyProtection="1">
      <alignment horizontal="center"/>
      <protection locked="0"/>
    </xf>
    <xf numFmtId="165" fontId="14" fillId="4" borderId="30" xfId="75" applyNumberFormat="1" applyFont="1" applyFill="1" applyBorder="1" applyAlignment="1" applyProtection="1">
      <alignment horizontal="center"/>
      <protection locked="0"/>
    </xf>
    <xf numFmtId="165" fontId="14" fillId="4" borderId="14" xfId="75" applyNumberFormat="1" applyFont="1" applyFill="1" applyBorder="1" applyAlignment="1" applyProtection="1">
      <alignment horizontal="center"/>
      <protection locked="0"/>
    </xf>
    <xf numFmtId="0" fontId="3" fillId="0" borderId="0" xfId="72" applyBorder="1">
      <alignment horizontal="left" vertical="center"/>
    </xf>
  </cellXfs>
  <cellStyles count="85">
    <cellStyle name="AF Column - IBM Cognos" xfId="1" xr:uid="{BE84F8C4-B51B-4C9C-91BD-0EEC2DEAF8B5}"/>
    <cellStyle name="AF Data - IBM Cognos" xfId="2" xr:uid="{F4273B7B-097C-4812-94C0-B34C535ED3AD}"/>
    <cellStyle name="AF Data 0 - IBM Cognos" xfId="3" xr:uid="{0CD5B3B1-64B6-4983-AC7B-5A2D233729B5}"/>
    <cellStyle name="AF Data 1 - IBM Cognos" xfId="4" xr:uid="{5BBD978F-2024-426B-85A9-B8DA14D34955}"/>
    <cellStyle name="AF Data 2 - IBM Cognos" xfId="5" xr:uid="{CD031DD9-512B-489B-B1F6-05DA46D1CAD8}"/>
    <cellStyle name="AF Data 3 - IBM Cognos" xfId="6" xr:uid="{AD54C0B9-8EF6-40F6-BB90-B74C0A44B361}"/>
    <cellStyle name="AF Data 4 - IBM Cognos" xfId="7" xr:uid="{49A84DBA-25D7-4145-B93E-327D3A89BED7}"/>
    <cellStyle name="AF Data 5 - IBM Cognos" xfId="8" xr:uid="{76C3A13B-02FE-4455-9CC5-D70370BE7515}"/>
    <cellStyle name="AF Data Leaf - IBM Cognos" xfId="9" xr:uid="{14B1F6DF-569C-435F-970B-15F590BFE3C2}"/>
    <cellStyle name="AF Header - IBM Cognos" xfId="10" xr:uid="{49F1A513-7032-4B4C-9A32-B2D1502F3A94}"/>
    <cellStyle name="AF Header 0 - IBM Cognos" xfId="11" xr:uid="{728D4709-7A95-43F6-8B09-DF42E2755B6A}"/>
    <cellStyle name="AF Header 1 - IBM Cognos" xfId="12" xr:uid="{37AD7AE1-F4CD-4CBD-B2CB-F3F30F2A062B}"/>
    <cellStyle name="AF Header 2 - IBM Cognos" xfId="13" xr:uid="{5305DD12-35AE-4B1B-93FB-3EB8C1CABA4C}"/>
    <cellStyle name="AF Header 3 - IBM Cognos" xfId="14" xr:uid="{88DE9A72-F763-43A0-A89E-C6AF11447864}"/>
    <cellStyle name="AF Header 4 - IBM Cognos" xfId="15" xr:uid="{FDFA79F2-7EFB-47B1-BD3F-F85779B535D5}"/>
    <cellStyle name="AF Header 5 - IBM Cognos" xfId="16" xr:uid="{47F4CBB9-497A-455C-8AA1-2303946E2ADB}"/>
    <cellStyle name="AF Header Leaf - IBM Cognos" xfId="17" xr:uid="{F5CB5AF3-97A2-4361-9B24-CF075DF650BF}"/>
    <cellStyle name="AF Row - IBM Cognos" xfId="18" xr:uid="{0BE1B0AC-B41E-42DD-A16D-E28016E97755}"/>
    <cellStyle name="AF Row 0 - IBM Cognos" xfId="19" xr:uid="{9276F573-98F5-411B-AA57-24D3DE73B7B2}"/>
    <cellStyle name="AF Row 1 - IBM Cognos" xfId="20" xr:uid="{EE9DC5C3-219B-4BC4-A707-0050415212B2}"/>
    <cellStyle name="AF Row 2 - IBM Cognos" xfId="21" xr:uid="{E80D43C3-CFF6-4260-9485-6D59012216D2}"/>
    <cellStyle name="AF Row 3 - IBM Cognos" xfId="22" xr:uid="{519DF8C8-5AE7-4183-8083-B79A24A084E6}"/>
    <cellStyle name="AF Row 4 - IBM Cognos" xfId="23" xr:uid="{38550DC8-864F-43BA-B827-921E65D08AA5}"/>
    <cellStyle name="AF Row 5 - IBM Cognos" xfId="24" xr:uid="{0F13AA03-4231-48FF-98F5-BD6405765B31}"/>
    <cellStyle name="AF Row Leaf - IBM Cognos" xfId="25" xr:uid="{4DF79E78-5F4C-43F1-873F-F702CF0B5BE7}"/>
    <cellStyle name="AF Subnm - IBM Cognos" xfId="26" xr:uid="{A932FE25-ABE3-4BAD-B6BB-82454B2546F3}"/>
    <cellStyle name="AF Title - IBM Cognos" xfId="27" xr:uid="{F15059B3-3F06-4F5F-AFB1-0F88BEFCE785}"/>
    <cellStyle name="Calculated Column - IBM Cognos" xfId="28" xr:uid="{F1DBA320-F18C-4C31-8A44-A51A9A105183}"/>
    <cellStyle name="Calculated Column Name - IBM Cognos" xfId="29" xr:uid="{5D598EDE-F808-43AF-8285-1D880E1C9927}"/>
    <cellStyle name="Calculated Row - IBM Cognos" xfId="30" xr:uid="{7088F9FF-F75D-4D8F-BC87-D557D5C5A9EB}"/>
    <cellStyle name="Calculated Row Name - IBM Cognos" xfId="31" xr:uid="{6903D45F-E8E0-42E2-8824-A2B093966CA4}"/>
    <cellStyle name="Column Name - IBM Cognos" xfId="32" xr:uid="{E7593989-1165-4D44-B0A6-74FE02C6919C}"/>
    <cellStyle name="Column Template - IBM Cognos" xfId="33" xr:uid="{6943AB4A-68A4-4E5B-832A-179673334196}"/>
    <cellStyle name="Comma" xfId="79" builtinId="3"/>
    <cellStyle name="Comma 2" xfId="75" xr:uid="{C18E2BBA-1639-4166-BCAE-A050EF5E1FDE}"/>
    <cellStyle name="Comma 9" xfId="77" xr:uid="{B57FC756-0834-45BF-95FF-4670CA79F190}"/>
    <cellStyle name="Differs From Base - IBM Cognos" xfId="34" xr:uid="{ABCAEE3E-6526-44D5-9FF6-6F15EF6ED834}"/>
    <cellStyle name="DQR Column 0 - IBM Cognos" xfId="35" xr:uid="{7F191B5F-18DB-4C4F-8A95-619C473A19D4}"/>
    <cellStyle name="DQR Column 1 - IBM Cognos" xfId="36" xr:uid="{3BFE930E-7C50-4D85-B4C3-3486F12913F6}"/>
    <cellStyle name="DQR Column 2 - IBM Cognos" xfId="37" xr:uid="{39BFAE0D-78C4-4DB0-8EF3-66563152B4C8}"/>
    <cellStyle name="DQR Column 3 - IBM Cognos" xfId="38" xr:uid="{3D79D663-14AF-480A-8841-4A7BE837509E}"/>
    <cellStyle name="DQR Column 4 - IBM Cognos" xfId="39" xr:uid="{7611A1AA-CF00-4A7D-A126-8AAB36873723}"/>
    <cellStyle name="DQR Column 5 - IBM Cognos" xfId="40" xr:uid="{4DBA3D32-7276-424C-84EC-0ECABD87EC35}"/>
    <cellStyle name="DQR Column Default - IBM Cognos" xfId="41" xr:uid="{711D48C2-B0DA-4E07-AD58-901BC331ED18}"/>
    <cellStyle name="DQR Column Leaf - IBM Cognos" xfId="42" xr:uid="{7EA23537-0E88-414D-851E-9020BA45F1AD}"/>
    <cellStyle name="DQR Data Default - IBM Cognos" xfId="43" xr:uid="{C782FA4C-CA13-40CC-A874-BBE9ED0E5BEB}"/>
    <cellStyle name="DQR Default - IBM Cognos" xfId="44" xr:uid="{51248C21-2E15-43E6-940B-FFD123E9D6C1}"/>
    <cellStyle name="DQR Row 0 - IBM Cognos" xfId="45" xr:uid="{CB3C2FD3-D881-4A59-9823-6081232D0E13}"/>
    <cellStyle name="DQR Row 1 - IBM Cognos" xfId="46" xr:uid="{8E98D7E0-5210-435F-866A-179588CACE22}"/>
    <cellStyle name="DQR Row 2 - IBM Cognos" xfId="47" xr:uid="{9E73E1AC-068C-4BFC-90E4-BDA8C65E1F9A}"/>
    <cellStyle name="DQR Row 3 - IBM Cognos" xfId="48" xr:uid="{974DFFD1-7A86-4BB1-862C-9AEBC66ED0B8}"/>
    <cellStyle name="DQR Row 4 - IBM Cognos" xfId="49" xr:uid="{8D51D37D-4F44-4884-9477-77221A83133C}"/>
    <cellStyle name="DQR Row 5 - IBM Cognos" xfId="50" xr:uid="{2293AA54-60B8-4840-9A48-2BE275113836}"/>
    <cellStyle name="DQR Row Default - IBM Cognos" xfId="51" xr:uid="{7E8A928A-1A6D-4338-99F5-71A1DB1ED0C4}"/>
    <cellStyle name="DQR Row Leaf - IBM Cognos" xfId="52" xr:uid="{C04F31E7-CCEF-45A6-ACFF-AECD646BDA10}"/>
    <cellStyle name="Edit - IBM Cognos" xfId="53" xr:uid="{0F1C401F-7787-4FD8-9345-BFA871BDB616}"/>
    <cellStyle name="Formula - IBM Cognos" xfId="54" xr:uid="{A248F3B0-6DE8-4960-966B-6B84CFC12C1B}"/>
    <cellStyle name="Group Name - IBM Cognos" xfId="55" xr:uid="{79C5808B-7FFC-4259-B477-667767FBB916}"/>
    <cellStyle name="Hold Values - IBM Cognos" xfId="56" xr:uid="{E548E20D-6310-4FC7-A86C-536DDBFBCB31}"/>
    <cellStyle name="List Name - IBM Cognos" xfId="57" xr:uid="{0FA5A0A7-1AA7-492D-84B9-8DB226638F6F}"/>
    <cellStyle name="Locked - IBM Cognos" xfId="58" xr:uid="{FE88A395-AA73-4831-9297-708934C9D2A5}"/>
    <cellStyle name="Measure - IBM Cognos" xfId="59" xr:uid="{C8E54E33-667B-4425-99ED-B29C8D5A97EA}"/>
    <cellStyle name="Measure Header - IBM Cognos" xfId="60" xr:uid="{BC5622F1-051C-486A-B73A-CA8A118D80C1}"/>
    <cellStyle name="Measure Name - IBM Cognos" xfId="61" xr:uid="{4366377F-FE76-4DEB-AE87-4246A4DF5260}"/>
    <cellStyle name="Measure Summary - IBM Cognos" xfId="62" xr:uid="{A1A055E4-3B94-4C67-AA1C-64FB9D7E5084}"/>
    <cellStyle name="Measure Summary TM1 - IBM Cognos" xfId="63" xr:uid="{8D93E51D-201B-4D3B-8901-9F5345D80846}"/>
    <cellStyle name="Measure Template - IBM Cognos" xfId="64" xr:uid="{C18FF9D4-F743-4F0E-905C-FC3966D8521A}"/>
    <cellStyle name="More - IBM Cognos" xfId="65" xr:uid="{C369917F-2E0C-4F4A-ABD4-4466943B4E31}"/>
    <cellStyle name="Normal" xfId="0" builtinId="0" customBuiltin="1"/>
    <cellStyle name="Normal 2" xfId="74" xr:uid="{A77A43CE-64C1-4794-956A-96294B941587}"/>
    <cellStyle name="Normal 32" xfId="81" xr:uid="{400CECD4-C624-461A-A6F9-6D544DC50E0C}"/>
    <cellStyle name="Normal 33" xfId="80" xr:uid="{9D8ADA9E-1743-46B4-B256-DD0B353F1462}"/>
    <cellStyle name="Normal 9" xfId="82" xr:uid="{C87FFF56-94D7-4278-BA6C-BD9C65DD0F0E}"/>
    <cellStyle name="Pending Change - IBM Cognos" xfId="66" xr:uid="{A3951747-3270-42F2-9BC9-85FBAC6F2342}"/>
    <cellStyle name="Percent" xfId="84" builtinId="5"/>
    <cellStyle name="Percent 2" xfId="76" xr:uid="{BD4E5FB7-7F4B-4708-B2D5-09466FF23C4E}"/>
    <cellStyle name="Percent 5" xfId="78" xr:uid="{277724DC-4E96-4F88-BF12-008CD8C63862}"/>
    <cellStyle name="Percent 8" xfId="83" xr:uid="{E6B18D39-13F3-40CB-A0CA-3647E317C34E}"/>
    <cellStyle name="Row Name - IBM Cognos" xfId="67" xr:uid="{E0A491F2-9984-4808-88FC-D0BC93FB3AD7}"/>
    <cellStyle name="Row Template - IBM Cognos" xfId="68" xr:uid="{71D6EEDF-2760-4228-9A89-58DC6BF5F525}"/>
    <cellStyle name="Summary Column Name - IBM Cognos" xfId="69" xr:uid="{A990AEB6-F588-4DCA-92EE-C476F9BDF38D}"/>
    <cellStyle name="Summary Column Name TM1 - IBM Cognos" xfId="70" xr:uid="{8452F75A-9314-4AB3-95CF-747E8B12C37F}"/>
    <cellStyle name="Summary Row Name - IBM Cognos" xfId="71" xr:uid="{433C162F-E44F-4D31-884C-30F010A4DCD1}"/>
    <cellStyle name="Summary Row Name TM1 - IBM Cognos" xfId="72" xr:uid="{C61FD384-EDF8-4D08-B6B6-C416505281DD}"/>
    <cellStyle name="Unsaved Change - IBM Cognos" xfId="73" xr:uid="{EBD6BBB3-87E9-4659-BC07-34D259086D94}"/>
  </cellStyles>
  <dxfs count="207">
    <dxf>
      <numFmt numFmtId="3" formatCode="#,##0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  <dxf>
      <numFmt numFmtId="168" formatCode="0.0%"/>
    </dxf>
    <dxf>
      <numFmt numFmtId="168" formatCode="0.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1" formatCode="#,##0.00;\(#,##0.00\)"/>
    </dxf>
    <dxf>
      <alignment vertical="center"/>
    </dxf>
    <dxf>
      <alignment wrapText="1" readingOrder="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2.xml"/><Relationship Id="rId39" Type="http://schemas.openxmlformats.org/officeDocument/2006/relationships/pivotCacheDefinition" Target="pivotCache/pivotCacheDefinition15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10.xml"/><Relationship Id="rId42" Type="http://schemas.openxmlformats.org/officeDocument/2006/relationships/pivotCacheDefinition" Target="pivotCache/pivotCacheDefinition18.xml"/><Relationship Id="rId47" Type="http://schemas.openxmlformats.org/officeDocument/2006/relationships/pivotCacheDefinition" Target="pivotCache/pivotCacheDefinition23.xml"/><Relationship Id="rId50" Type="http://schemas.openxmlformats.org/officeDocument/2006/relationships/pivotCacheDefinition" Target="pivotCache/pivotCacheDefinition26.xml"/><Relationship Id="rId55" Type="http://schemas.openxmlformats.org/officeDocument/2006/relationships/pivotCacheDefinition" Target="pivotCache/pivotCacheDefinition3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pivotCacheDefinition" Target="pivotCache/pivotCacheDefinition5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8.xml"/><Relationship Id="rId37" Type="http://schemas.openxmlformats.org/officeDocument/2006/relationships/pivotCacheDefinition" Target="pivotCache/pivotCacheDefinition13.xml"/><Relationship Id="rId40" Type="http://schemas.openxmlformats.org/officeDocument/2006/relationships/pivotCacheDefinition" Target="pivotCache/pivotCacheDefinition16.xml"/><Relationship Id="rId45" Type="http://schemas.openxmlformats.org/officeDocument/2006/relationships/pivotCacheDefinition" Target="pivotCache/pivotCacheDefinition21.xml"/><Relationship Id="rId53" Type="http://schemas.openxmlformats.org/officeDocument/2006/relationships/pivotCacheDefinition" Target="pivotCache/pivotCacheDefinition29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3.xml"/><Relationship Id="rId30" Type="http://schemas.openxmlformats.org/officeDocument/2006/relationships/pivotCacheDefinition" Target="pivotCache/pivotCacheDefinition6.xml"/><Relationship Id="rId35" Type="http://schemas.openxmlformats.org/officeDocument/2006/relationships/pivotCacheDefinition" Target="pivotCache/pivotCacheDefinition11.xml"/><Relationship Id="rId43" Type="http://schemas.openxmlformats.org/officeDocument/2006/relationships/pivotCacheDefinition" Target="pivotCache/pivotCacheDefinition19.xml"/><Relationship Id="rId48" Type="http://schemas.openxmlformats.org/officeDocument/2006/relationships/pivotCacheDefinition" Target="pivotCache/pivotCacheDefinition24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2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33" Type="http://schemas.openxmlformats.org/officeDocument/2006/relationships/pivotCacheDefinition" Target="pivotCache/pivotCacheDefinition9.xml"/><Relationship Id="rId38" Type="http://schemas.openxmlformats.org/officeDocument/2006/relationships/pivotCacheDefinition" Target="pivotCache/pivotCacheDefinition14.xml"/><Relationship Id="rId46" Type="http://schemas.openxmlformats.org/officeDocument/2006/relationships/pivotCacheDefinition" Target="pivotCache/pivotCacheDefinition22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7.xml"/><Relationship Id="rId54" Type="http://schemas.openxmlformats.org/officeDocument/2006/relationships/pivotCacheDefinition" Target="pivotCache/pivotCacheDefinition3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4.xml"/><Relationship Id="rId36" Type="http://schemas.openxmlformats.org/officeDocument/2006/relationships/pivotCacheDefinition" Target="pivotCache/pivotCacheDefinition12.xml"/><Relationship Id="rId49" Type="http://schemas.openxmlformats.org/officeDocument/2006/relationships/pivotCacheDefinition" Target="pivotCache/pivotCacheDefinition25.xml"/><Relationship Id="rId57" Type="http://schemas.openxmlformats.org/officeDocument/2006/relationships/connections" Target="connections.xml"/><Relationship Id="rId10" Type="http://schemas.openxmlformats.org/officeDocument/2006/relationships/worksheet" Target="worksheets/sheet10.xml"/><Relationship Id="rId31" Type="http://schemas.openxmlformats.org/officeDocument/2006/relationships/pivotCacheDefinition" Target="pivotCache/pivotCacheDefinition7.xml"/><Relationship Id="rId44" Type="http://schemas.openxmlformats.org/officeDocument/2006/relationships/pivotCacheDefinition" Target="pivotCache/pivotCacheDefinition20.xml"/><Relationship Id="rId52" Type="http://schemas.openxmlformats.org/officeDocument/2006/relationships/pivotCacheDefinition" Target="pivotCache/pivotCacheDefinition28.xml"/><Relationship Id="rId6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7988078707" backgroundQuery="1" createdVersion="6" refreshedVersion="8" minRefreshableVersion="3" recordCount="0" supportSubquery="1" supportAdvancedDrill="1" xr:uid="{93033C5B-C25A-4806-B434-3668A5BB74D1}">
  <cacheSource type="external" connectionId="3"/>
  <cacheFields count="44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All Organisation].[Branch Code].[Branch Code]" caption="Branch Code" numFmtId="0" hierarchy="22" level="1">
      <sharedItems count="12">
        <s v="[All Organisation].[Branch Code].&amp;[BAWI]" c="BAWI"/>
        <s v="[All Organisation].[Branch Code].&amp;[MURR]" c="MURR"/>
        <s v="[All Organisation].[Branch Code].&amp;[ONSL]" c="ONSL"/>
        <s v="[All Organisation].[Branch Code].&amp;[WAIS]" c="WAIS"/>
        <s v="[All Organisation].[Branch Code].&amp;[ROXD]" u="1" c="ROXD"/>
        <s v="[All Organisation].[Branch Code].&amp;[STIS]" u="1" c="STIS"/>
        <s v="[All Organisation].[Branch Code].&amp;[EAIS]" u="1" c="EAIS"/>
        <s v="[All Organisation].[Branch Code].&amp;[ISNS]" u="1" c="ISNS"/>
        <s v="[All Organisation].[Branch Code].&amp;[THOR]" u="1" c="THOR"/>
        <s v="[All Organisation].[Branch Code].&amp;[GLST]" u="1" c="GLST"/>
        <s v="[All Organisation].[Branch Code].&amp;[NOIS]" u="1" c="NOIS"/>
        <s v="[All Organisation].[Branch Code].&amp;[PHOS]" u="1" c="PHOS"/>
      </sharedItems>
    </cacheField>
    <cacheField name="[All Organisation].[Business Unit].[Business Unit]" caption="Business Unit" numFmtId="0" hierarchy="28" level="1">
      <sharedItems containsSemiMixedTypes="0" containsString="0"/>
    </cacheField>
    <cacheField name="[All Organisation].[Business Unit].[Business Unit].[Business Unit Finance Sort Order]" caption="Business Unit Finance Sort Order" propertyName="Business Unit Finance Sort Order" numFmtId="0" hierarchy="28" level="1" memberPropertyField="1">
      <sharedItems containsSemiMixedTypes="0" containsString="0"/>
    </cacheField>
    <cacheField name="[All Organisation].[Business Unit].[Business Unit].[National Group]" caption="National Group" propertyName="National Group" numFmtId="0" hierarchy="28" level="1" memberPropertyField="1">
      <sharedItems containsSemiMixedTypes="0" containsString="0"/>
    </cacheField>
    <cacheField name="[Measures].[FU 3 Months]" caption="FU 3 Months" numFmtId="0" hierarchy="172" level="32767"/>
    <cacheField name="[Measures].[FU 12 Months]" caption="FU 12 Months" numFmtId="0" hierarchy="174" level="32767"/>
    <cacheField name="[Measures].[FU 1 Month]" caption="FU 1 Month" numFmtId="0" hierarchy="170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7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2" unbalanced="0">
      <fieldsUsage count="2">
        <fieldUsage x="-1"/>
        <fieldUsage x="38"/>
      </fieldsUsage>
    </cacheHierarchy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/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43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 oneField="1">
      <fieldsUsage count="1">
        <fieldUsage x="41"/>
      </fieldsUsage>
    </cacheHierarchy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 oneField="1">
      <fieldsUsage count="1">
        <fieldUsage x="42"/>
      </fieldsUsage>
    </cacheHierarchy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/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parentSet="9" displayFolder="Relative Date Sets" count="0" unbalanced="0" unbalancedGroup="0"/>
    <cacheHierarchy uniqueName="[Last 24 Months]" caption="Last 24 Months" set="1" parentSet="9" displayFolder="Relative Date Sets" count="0" unbalanced="0" unbalancedGroup="0"/>
    <cacheHierarchy uniqueName="[Last 6 Months]" caption="Last 6 Months" set="1" parentSet="9" displayFolder="Relative Date Sets" count="0" unbalanced="0" unbalancedGroup="0"/>
    <cacheHierarchy uniqueName="[Last 3 Months]" caption="Last 3 Months" set="1" parentSet="9" displayFolder="Relative Date Sets" count="0" unbalanced="0" unbalancedGroup="0"/>
    <cacheHierarchy uniqueName="[Current Month]" caption="Current Month" set="1" parentSet="9" displayFolder="Relative Date Sets" count="0" unbalanced="0" unbalancedGroup="0"/>
    <cacheHierarchy uniqueName="[Current Month LY]" caption="Current Month LY" set="1" parentSet="9" displayFolder="Relative Date Sets" count="0" unbalanced="0" unbalancedGroup="0"/>
    <cacheHierarchy uniqueName="[Last 13 Months]" caption="Last 13 Months" set="1" parentSet="9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009143521" backgroundQuery="1" createdVersion="6" refreshedVersion="8" minRefreshableVersion="3" recordCount="0" supportSubquery="1" supportAdvancedDrill="1" xr:uid="{4C675C06-4C23-4730-ACEB-4FA289B73E64}">
  <cacheSource type="external" connectionId="3"/>
  <cacheFields count="44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All Organisation].[Branch Code].[Branch Code]" caption="Branch Code" numFmtId="0" hierarchy="22" level="1">
      <sharedItems count="12">
        <s v="[All Organisation].[Branch Code].&amp;[ROXD]" c="ROXD"/>
        <s v="[All Organisation].[Branch Code].&amp;[STIS]" c="STIS"/>
        <s v="[All Organisation].[Branch Code].&amp;[EAIS]" u="1" c="EAIS"/>
        <s v="[All Organisation].[Branch Code].&amp;[ISNS]" u="1" c="ISNS"/>
        <s v="[All Organisation].[Branch Code].&amp;[THOR]" u="1" c="THOR"/>
        <s v="[All Organisation].[Branch Code].&amp;[GLST]" u="1" c="GLST"/>
        <s v="[All Organisation].[Branch Code].&amp;[NOIS]" u="1" c="NOIS"/>
        <s v="[All Organisation].[Branch Code].&amp;[PHOS]" u="1" c="PHOS"/>
        <s v="[All Organisation].[Branch Code].&amp;[BAWI]" u="1" c="BAWI"/>
        <s v="[All Organisation].[Branch Code].&amp;[MURR]" u="1" c="MURR"/>
        <s v="[All Organisation].[Branch Code].&amp;[ONSL]" u="1" c="ONSL"/>
        <s v="[All Organisation].[Branch Code].&amp;[WAIS]" u="1" c="WAIS"/>
      </sharedItems>
    </cacheField>
    <cacheField name="[All Organisation].[Business Unit].[Business Unit]" caption="Business Unit" numFmtId="0" hierarchy="28" level="1">
      <sharedItems containsSemiMixedTypes="0" containsString="0"/>
    </cacheField>
    <cacheField name="[All Organisation].[Business Unit].[Business Unit].[Business Unit Finance Sort Order]" caption="Business Unit Finance Sort Order" propertyName="Business Unit Finance Sort Order" numFmtId="0" hierarchy="28" level="1" memberPropertyField="1">
      <sharedItems containsSemiMixedTypes="0" containsString="0"/>
    </cacheField>
    <cacheField name="[All Organisation].[Business Unit].[Business Unit].[National Group]" caption="National Group" propertyName="National Group" numFmtId="0" hierarchy="28" level="1" memberPropertyField="1">
      <sharedItems containsSemiMixedTypes="0" containsString="0"/>
    </cacheField>
    <cacheField name="[Measures].[FU 3 Months]" caption="FU 3 Months" numFmtId="0" hierarchy="172" level="32767"/>
    <cacheField name="[Measures].[FU 12 Months]" caption="FU 12 Months" numFmtId="0" hierarchy="174" level="32767"/>
    <cacheField name="[Measures].[FU 1 Month]" caption="FU 1 Month" numFmtId="0" hierarchy="170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7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2" unbalanced="0">
      <fieldsUsage count="2">
        <fieldUsage x="-1"/>
        <fieldUsage x="38"/>
      </fieldsUsage>
    </cacheHierarchy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/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43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 oneField="1">
      <fieldsUsage count="1">
        <fieldUsage x="41"/>
      </fieldsUsage>
    </cacheHierarchy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 oneField="1">
      <fieldsUsage count="1">
        <fieldUsage x="42"/>
      </fieldsUsage>
    </cacheHierarchy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/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02511574" backgroundQuery="1" createdVersion="6" refreshedVersion="8" minRefreshableVersion="3" recordCount="0" supportSubquery="1" supportAdvancedDrill="1" xr:uid="{9BF53DCD-C5C1-496D-AE81-3A2AF559B9AF}">
  <cacheSource type="external" connectionId="3"/>
  <cacheFields count="44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All Organisation].[Branch Code].[Branch Code]" caption="Branch Code" numFmtId="0" hierarchy="22" level="1">
      <sharedItems count="12">
        <s v="[All Organisation].[Branch Code].&amp;[EAIS]" c="EAIS"/>
        <s v="[All Organisation].[Branch Code].&amp;[ISNS]" c="ISNS"/>
        <s v="[All Organisation].[Branch Code].&amp;[THOR]" c="THOR"/>
        <s v="[All Organisation].[Branch Code].&amp;[GLST]" u="1" c="GLST"/>
        <s v="[All Organisation].[Branch Code].&amp;[NOIS]" u="1" c="NOIS"/>
        <s v="[All Organisation].[Branch Code].&amp;[PHOS]" u="1" c="PHOS"/>
        <s v="[All Organisation].[Branch Code].&amp;[BAWI]" u="1" c="BAWI"/>
        <s v="[All Organisation].[Branch Code].&amp;[MURR]" u="1" c="MURR"/>
        <s v="[All Organisation].[Branch Code].&amp;[ONSL]" u="1" c="ONSL"/>
        <s v="[All Organisation].[Branch Code].&amp;[ROXD]" u="1" c="ROXD"/>
        <s v="[All Organisation].[Branch Code].&amp;[STIS]" u="1" c="STIS"/>
        <s v="[All Organisation].[Branch Code].&amp;[WAIS]" u="1" c="WAIS"/>
      </sharedItems>
    </cacheField>
    <cacheField name="[All Organisation].[Business Unit].[Business Unit]" caption="Business Unit" numFmtId="0" hierarchy="28" level="1">
      <sharedItems containsSemiMixedTypes="0" containsString="0"/>
    </cacheField>
    <cacheField name="[All Organisation].[Business Unit].[Business Unit].[Business Unit Finance Sort Order]" caption="Business Unit Finance Sort Order" propertyName="Business Unit Finance Sort Order" numFmtId="0" hierarchy="28" level="1" memberPropertyField="1">
      <sharedItems containsSemiMixedTypes="0" containsString="0"/>
    </cacheField>
    <cacheField name="[All Organisation].[Business Unit].[Business Unit].[National Group]" caption="National Group" propertyName="National Group" numFmtId="0" hierarchy="28" level="1" memberPropertyField="1">
      <sharedItems containsSemiMixedTypes="0" containsString="0"/>
    </cacheField>
    <cacheField name="[Measures].[FU 3 Months]" caption="FU 3 Months" numFmtId="0" hierarchy="172" level="32767"/>
    <cacheField name="[Measures].[FU 12 Months]" caption="FU 12 Months" numFmtId="0" hierarchy="174" level="32767"/>
    <cacheField name="[Measures].[FU 1 Month]" caption="FU 1 Month" numFmtId="0" hierarchy="170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7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2" unbalanced="0">
      <fieldsUsage count="2">
        <fieldUsage x="-1"/>
        <fieldUsage x="38"/>
      </fieldsUsage>
    </cacheHierarchy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/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43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 oneField="1">
      <fieldsUsage count="1">
        <fieldUsage x="41"/>
      </fieldsUsage>
    </cacheHierarchy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 oneField="1">
      <fieldsUsage count="1">
        <fieldUsage x="42"/>
      </fieldsUsage>
    </cacheHierarchy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/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037962964" backgroundQuery="1" createdVersion="6" refreshedVersion="8" minRefreshableVersion="3" recordCount="0" supportSubquery="1" supportAdvancedDrill="1" xr:uid="{DEA40D05-E04B-4147-B7EE-4610227E00B6}">
  <cacheSource type="external" connectionId="3"/>
  <cacheFields count="44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All Organisation].[Branch Code].[Branch Code]" caption="Branch Code" numFmtId="0" hierarchy="22" level="1">
      <sharedItems count="12">
        <s v="[All Organisation].[Branch Code].&amp;[GLST]" c="GLST"/>
        <s v="[All Organisation].[Branch Code].&amp;[NOIS]" c="NOIS"/>
        <s v="[All Organisation].[Branch Code].&amp;[PHOS]" c="PHOS"/>
        <s v="[All Organisation].[Branch Code].&amp;[BAWI]" u="1" c="BAWI"/>
        <s v="[All Organisation].[Branch Code].&amp;[EAIS]" u="1" c="EAIS"/>
        <s v="[All Organisation].[Branch Code].&amp;[ISNS]" u="1" c="ISNS"/>
        <s v="[All Organisation].[Branch Code].&amp;[MURR]" u="1" c="MURR"/>
        <s v="[All Organisation].[Branch Code].&amp;[ONSL]" u="1" c="ONSL"/>
        <s v="[All Organisation].[Branch Code].&amp;[ROXD]" u="1" c="ROXD"/>
        <s v="[All Organisation].[Branch Code].&amp;[STIS]" u="1" c="STIS"/>
        <s v="[All Organisation].[Branch Code].&amp;[THOR]" u="1" c="THOR"/>
        <s v="[All Organisation].[Branch Code].&amp;[WAIS]" u="1" c="WAIS"/>
      </sharedItems>
    </cacheField>
    <cacheField name="[All Organisation].[Business Unit].[Business Unit]" caption="Business Unit" numFmtId="0" hierarchy="28" level="1">
      <sharedItems containsSemiMixedTypes="0" containsString="0"/>
    </cacheField>
    <cacheField name="[All Organisation].[Business Unit].[Business Unit].[Business Unit Finance Sort Order]" caption="Business Unit Finance Sort Order" propertyName="Business Unit Finance Sort Order" numFmtId="0" hierarchy="28" level="1" memberPropertyField="1">
      <sharedItems containsSemiMixedTypes="0" containsString="0"/>
    </cacheField>
    <cacheField name="[All Organisation].[Business Unit].[Business Unit].[National Group]" caption="National Group" propertyName="National Group" numFmtId="0" hierarchy="28" level="1" memberPropertyField="1">
      <sharedItems containsSemiMixedTypes="0" containsString="0"/>
    </cacheField>
    <cacheField name="[Measures].[FU 3 Months]" caption="FU 3 Months" numFmtId="0" hierarchy="172" level="32767"/>
    <cacheField name="[Measures].[FU 12 Months]" caption="FU 12 Months" numFmtId="0" hierarchy="174" level="32767"/>
    <cacheField name="[Measures].[FU 1 Month]" caption="FU 1 Month" numFmtId="0" hierarchy="170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7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2" unbalanced="0">
      <fieldsUsage count="2">
        <fieldUsage x="-1"/>
        <fieldUsage x="38"/>
      </fieldsUsage>
    </cacheHierarchy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/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43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 oneField="1">
      <fieldsUsage count="1">
        <fieldUsage x="41"/>
      </fieldsUsage>
    </cacheHierarchy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 oneField="1">
      <fieldsUsage count="1">
        <fieldUsage x="42"/>
      </fieldsUsage>
    </cacheHierarchy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/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061342594" backgroundQuery="1" createdVersion="6" refreshedVersion="8" minRefreshableVersion="3" recordCount="0" supportSubquery="1" supportAdvancedDrill="1" xr:uid="{16473D0D-C02D-4FBF-B64B-7FB06DCEFCD2}">
  <cacheSource type="external" connectionId="3"/>
  <cacheFields count="41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All Organisation].[Branch Code].[Branch Code]" caption="Branch Code" numFmtId="0" hierarchy="22" level="1">
      <sharedItems count="12">
        <s v="[All Organisation].[Branch Code].&amp;[BAWI]" c="BAWI"/>
        <s v="[All Organisation].[Branch Code].&amp;[EAIS]" c="EAIS"/>
        <s v="[All Organisation].[Branch Code].&amp;[GLST]" c="GLST"/>
        <s v="[All Organisation].[Branch Code].&amp;[ISNS]" c="ISNS"/>
        <s v="[All Organisation].[Branch Code].&amp;[MURR]" c="MURR"/>
        <s v="[All Organisation].[Branch Code].&amp;[NOIS]" c="NOIS"/>
        <s v="[All Organisation].[Branch Code].&amp;[ONSL]" c="ONSL"/>
        <s v="[All Organisation].[Branch Code].&amp;[PHOS]" c="PHOS"/>
        <s v="[All Organisation].[Branch Code].&amp;[ROXD]" c="ROXD"/>
        <s v="[All Organisation].[Branch Code].&amp;[STIS]" c="STIS"/>
        <s v="[All Organisation].[Branch Code].&amp;[THOR]" c="THOR"/>
        <s v="[All Organisation].[Branch Code].&amp;[WAIS]" c="WAIS"/>
      </sharedItems>
    </cacheField>
    <cacheField name="[Measures].[FU 3 Months]" caption="FU 3 Months" numFmtId="0" hierarchy="172" level="32767"/>
    <cacheField name="[Measures].[FU 12 Months]" caption="FU 12 Months" numFmtId="0" hierarchy="174" level="32767"/>
    <cacheField name="[Measures].[FU 1 Month]" caption="FU 1 Month" numFmtId="0" hierarchy="170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7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0" unbalanced="0"/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/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40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 oneField="1">
      <fieldsUsage count="1">
        <fieldUsage x="38"/>
      </fieldsUsage>
    </cacheHierarchy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 oneField="1">
      <fieldsUsage count="1">
        <fieldUsage x="39"/>
      </fieldsUsage>
    </cacheHierarchy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/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081018516" backgroundQuery="1" createdVersion="6" refreshedVersion="8" minRefreshableVersion="3" recordCount="0" supportSubquery="1" supportAdvancedDrill="1" xr:uid="{756B4EB6-8185-4841-A0E2-7E272B896FDD}">
  <cacheSource type="external" connectionId="3"/>
  <cacheFields count="44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All Organisation].[Branch Code].[Branch Code]" caption="Branch Code" numFmtId="0" hierarchy="22" level="1">
      <sharedItems count="12">
        <s v="[All Organisation].[Branch Code].&amp;[BAWI]" c="BAWI"/>
        <s v="[All Organisation].[Branch Code].&amp;[MURR]" c="MURR"/>
        <s v="[All Organisation].[Branch Code].&amp;[ONSL]" c="ONSL"/>
        <s v="[All Organisation].[Branch Code].&amp;[WAIS]" c="WAIS"/>
        <s v="[All Organisation].[Branch Code].&amp;[ROXD]" u="1" c="ROXD"/>
        <s v="[All Organisation].[Branch Code].&amp;[STIS]" u="1" c="STIS"/>
        <s v="[All Organisation].[Branch Code].&amp;[EAIS]" u="1" c="EAIS"/>
        <s v="[All Organisation].[Branch Code].&amp;[ISNS]" u="1" c="ISNS"/>
        <s v="[All Organisation].[Branch Code].&amp;[THOR]" u="1" c="THOR"/>
        <s v="[All Organisation].[Branch Code].&amp;[GLST]" u="1" c="GLST"/>
        <s v="[All Organisation].[Branch Code].&amp;[NOIS]" u="1" c="NOIS"/>
        <s v="[All Organisation].[Branch Code].&amp;[PHOS]" u="1" c="PHOS"/>
      </sharedItems>
    </cacheField>
    <cacheField name="[All Organisation].[Business Unit].[Business Unit]" caption="Business Unit" numFmtId="0" hierarchy="28" level="1">
      <sharedItems containsSemiMixedTypes="0" containsString="0"/>
    </cacheField>
    <cacheField name="[All Organisation].[Business Unit].[Business Unit].[Business Unit Finance Sort Order]" caption="Business Unit Finance Sort Order" propertyName="Business Unit Finance Sort Order" numFmtId="0" hierarchy="28" level="1" memberPropertyField="1">
      <sharedItems containsSemiMixedTypes="0" containsString="0"/>
    </cacheField>
    <cacheField name="[All Organisation].[Business Unit].[Business Unit].[National Group]" caption="National Group" propertyName="National Group" numFmtId="0" hierarchy="28" level="1" memberPropertyField="1">
      <sharedItems containsSemiMixedTypes="0" containsString="0"/>
    </cacheField>
    <cacheField name="[Measures].[FU 3 Months]" caption="FU 3 Months" numFmtId="0" hierarchy="172" level="32767"/>
    <cacheField name="[Measures].[FU 12 Months]" caption="FU 12 Months" numFmtId="0" hierarchy="174" level="32767"/>
    <cacheField name="[Measures].[FU 1 Month]" caption="FU 1 Month" numFmtId="0" hierarchy="170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7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2" unbalanced="0">
      <fieldsUsage count="2">
        <fieldUsage x="-1"/>
        <fieldUsage x="38"/>
      </fieldsUsage>
    </cacheHierarchy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/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43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 oneField="1">
      <fieldsUsage count="1">
        <fieldUsage x="41"/>
      </fieldsUsage>
    </cacheHierarchy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 oneField="1">
      <fieldsUsage count="1">
        <fieldUsage x="42"/>
      </fieldsUsage>
    </cacheHierarchy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/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093402777" backgroundQuery="1" createdVersion="6" refreshedVersion="8" minRefreshableVersion="3" recordCount="0" supportSubquery="1" supportAdvancedDrill="1" xr:uid="{AB95FED2-71CF-4E85-8FF8-991382C8D70B}">
  <cacheSource type="external" connectionId="3"/>
  <cacheFields count="44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All Organisation].[Branch Code].[Branch Code]" caption="Branch Code" numFmtId="0" hierarchy="22" level="1">
      <sharedItems count="12">
        <s v="[All Organisation].[Branch Code].&amp;[ROXD]" c="ROXD"/>
        <s v="[All Organisation].[Branch Code].&amp;[STIS]" c="STIS"/>
        <s v="[All Organisation].[Branch Code].&amp;[EAIS]" u="1" c="EAIS"/>
        <s v="[All Organisation].[Branch Code].&amp;[ISNS]" u="1" c="ISNS"/>
        <s v="[All Organisation].[Branch Code].&amp;[THOR]" u="1" c="THOR"/>
        <s v="[All Organisation].[Branch Code].&amp;[GLST]" u="1" c="GLST"/>
        <s v="[All Organisation].[Branch Code].&amp;[NOIS]" u="1" c="NOIS"/>
        <s v="[All Organisation].[Branch Code].&amp;[PHOS]" u="1" c="PHOS"/>
        <s v="[All Organisation].[Branch Code].&amp;[BAWI]" u="1" c="BAWI"/>
        <s v="[All Organisation].[Branch Code].&amp;[MURR]" u="1" c="MURR"/>
        <s v="[All Organisation].[Branch Code].&amp;[ONSL]" u="1" c="ONSL"/>
        <s v="[All Organisation].[Branch Code].&amp;[WAIS]" u="1" c="WAIS"/>
      </sharedItems>
    </cacheField>
    <cacheField name="[All Organisation].[Business Unit].[Business Unit]" caption="Business Unit" numFmtId="0" hierarchy="28" level="1">
      <sharedItems containsSemiMixedTypes="0" containsString="0"/>
    </cacheField>
    <cacheField name="[All Organisation].[Business Unit].[Business Unit].[Business Unit Finance Sort Order]" caption="Business Unit Finance Sort Order" propertyName="Business Unit Finance Sort Order" numFmtId="0" hierarchy="28" level="1" memberPropertyField="1">
      <sharedItems containsSemiMixedTypes="0" containsString="0"/>
    </cacheField>
    <cacheField name="[All Organisation].[Business Unit].[Business Unit].[National Group]" caption="National Group" propertyName="National Group" numFmtId="0" hierarchy="28" level="1" memberPropertyField="1">
      <sharedItems containsSemiMixedTypes="0" containsString="0"/>
    </cacheField>
    <cacheField name="[Measures].[FU 3 Months]" caption="FU 3 Months" numFmtId="0" hierarchy="172" level="32767"/>
    <cacheField name="[Measures].[FU 12 Months]" caption="FU 12 Months" numFmtId="0" hierarchy="174" level="32767"/>
    <cacheField name="[Measures].[FU 1 Month]" caption="FU 1 Month" numFmtId="0" hierarchy="170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7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2" unbalanced="0">
      <fieldsUsage count="2">
        <fieldUsage x="-1"/>
        <fieldUsage x="38"/>
      </fieldsUsage>
    </cacheHierarchy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/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43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 oneField="1">
      <fieldsUsage count="1">
        <fieldUsage x="41"/>
      </fieldsUsage>
    </cacheHierarchy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 oneField="1">
      <fieldsUsage count="1">
        <fieldUsage x="42"/>
      </fieldsUsage>
    </cacheHierarchy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/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10740741" backgroundQuery="1" createdVersion="6" refreshedVersion="8" minRefreshableVersion="3" recordCount="0" supportSubquery="1" supportAdvancedDrill="1" xr:uid="{06D90582-D0FB-4A79-8BCD-CC58B9022F17}">
  <cacheSource type="external" connectionId="3"/>
  <cacheFields count="44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All Organisation].[Branch Code].[Branch Code]" caption="Branch Code" numFmtId="0" hierarchy="22" level="1">
      <sharedItems count="12">
        <s v="[All Organisation].[Branch Code].&amp;[EAIS]" c="EAIS"/>
        <s v="[All Organisation].[Branch Code].&amp;[ISNS]" c="ISNS"/>
        <s v="[All Organisation].[Branch Code].&amp;[THOR]" c="THOR"/>
        <s v="[All Organisation].[Branch Code].&amp;[GLST]" u="1" c="GLST"/>
        <s v="[All Organisation].[Branch Code].&amp;[NOIS]" u="1" c="NOIS"/>
        <s v="[All Organisation].[Branch Code].&amp;[PHOS]" u="1" c="PHOS"/>
        <s v="[All Organisation].[Branch Code].&amp;[BAWI]" u="1" c="BAWI"/>
        <s v="[All Organisation].[Branch Code].&amp;[MURR]" u="1" c="MURR"/>
        <s v="[All Organisation].[Branch Code].&amp;[ONSL]" u="1" c="ONSL"/>
        <s v="[All Organisation].[Branch Code].&amp;[ROXD]" u="1" c="ROXD"/>
        <s v="[All Organisation].[Branch Code].&amp;[STIS]" u="1" c="STIS"/>
        <s v="[All Organisation].[Branch Code].&amp;[WAIS]" u="1" c="WAIS"/>
      </sharedItems>
    </cacheField>
    <cacheField name="[All Organisation].[Business Unit].[Business Unit]" caption="Business Unit" numFmtId="0" hierarchy="28" level="1">
      <sharedItems containsSemiMixedTypes="0" containsString="0"/>
    </cacheField>
    <cacheField name="[All Organisation].[Business Unit].[Business Unit].[Business Unit Finance Sort Order]" caption="Business Unit Finance Sort Order" propertyName="Business Unit Finance Sort Order" numFmtId="0" hierarchy="28" level="1" memberPropertyField="1">
      <sharedItems containsSemiMixedTypes="0" containsString="0"/>
    </cacheField>
    <cacheField name="[All Organisation].[Business Unit].[Business Unit].[National Group]" caption="National Group" propertyName="National Group" numFmtId="0" hierarchy="28" level="1" memberPropertyField="1">
      <sharedItems containsSemiMixedTypes="0" containsString="0"/>
    </cacheField>
    <cacheField name="[Measures].[FU 3 Months]" caption="FU 3 Months" numFmtId="0" hierarchy="172" level="32767"/>
    <cacheField name="[Measures].[FU 12 Months]" caption="FU 12 Months" numFmtId="0" hierarchy="174" level="32767"/>
    <cacheField name="[Measures].[FU 1 Month]" caption="FU 1 Month" numFmtId="0" hierarchy="170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7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2" unbalanced="0">
      <fieldsUsage count="2">
        <fieldUsage x="-1"/>
        <fieldUsage x="38"/>
      </fieldsUsage>
    </cacheHierarchy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/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43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 oneField="1">
      <fieldsUsage count="1">
        <fieldUsage x="41"/>
      </fieldsUsage>
    </cacheHierarchy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 oneField="1">
      <fieldsUsage count="1">
        <fieldUsage x="42"/>
      </fieldsUsage>
    </cacheHierarchy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/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121643519" backgroundQuery="1" createdVersion="6" refreshedVersion="8" minRefreshableVersion="3" recordCount="0" supportSubquery="1" supportAdvancedDrill="1" xr:uid="{39081FC4-D3FA-4038-B15F-B75A561ACEC7}">
  <cacheSource type="external" connectionId="3"/>
  <cacheFields count="44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All Organisation].[Branch Code].[Branch Code]" caption="Branch Code" numFmtId="0" hierarchy="22" level="1">
      <sharedItems count="12">
        <s v="[All Organisation].[Branch Code].&amp;[GLST]" c="GLST"/>
        <s v="[All Organisation].[Branch Code].&amp;[NOIS]" c="NOIS"/>
        <s v="[All Organisation].[Branch Code].&amp;[PHOS]" c="PHOS"/>
        <s v="[All Organisation].[Branch Code].&amp;[BAWI]" u="1" c="BAWI"/>
        <s v="[All Organisation].[Branch Code].&amp;[EAIS]" u="1" c="EAIS"/>
        <s v="[All Organisation].[Branch Code].&amp;[ISNS]" u="1" c="ISNS"/>
        <s v="[All Organisation].[Branch Code].&amp;[MURR]" u="1" c="MURR"/>
        <s v="[All Organisation].[Branch Code].&amp;[ONSL]" u="1" c="ONSL"/>
        <s v="[All Organisation].[Branch Code].&amp;[ROXD]" u="1" c="ROXD"/>
        <s v="[All Organisation].[Branch Code].&amp;[STIS]" u="1" c="STIS"/>
        <s v="[All Organisation].[Branch Code].&amp;[THOR]" u="1" c="THOR"/>
        <s v="[All Organisation].[Branch Code].&amp;[WAIS]" u="1" c="WAIS"/>
      </sharedItems>
    </cacheField>
    <cacheField name="[All Organisation].[Business Unit].[Business Unit]" caption="Business Unit" numFmtId="0" hierarchy="28" level="1">
      <sharedItems containsSemiMixedTypes="0" containsString="0"/>
    </cacheField>
    <cacheField name="[All Organisation].[Business Unit].[Business Unit].[Business Unit Finance Sort Order]" caption="Business Unit Finance Sort Order" propertyName="Business Unit Finance Sort Order" numFmtId="0" hierarchy="28" level="1" memberPropertyField="1">
      <sharedItems containsSemiMixedTypes="0" containsString="0"/>
    </cacheField>
    <cacheField name="[All Organisation].[Business Unit].[Business Unit].[National Group]" caption="National Group" propertyName="National Group" numFmtId="0" hierarchy="28" level="1" memberPropertyField="1">
      <sharedItems containsSemiMixedTypes="0" containsString="0"/>
    </cacheField>
    <cacheField name="[Measures].[FU 3 Months]" caption="FU 3 Months" numFmtId="0" hierarchy="172" level="32767"/>
    <cacheField name="[Measures].[FU 12 Months]" caption="FU 12 Months" numFmtId="0" hierarchy="174" level="32767"/>
    <cacheField name="[Measures].[FU 1 Month]" caption="FU 1 Month" numFmtId="0" hierarchy="170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7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2" unbalanced="0">
      <fieldsUsage count="2">
        <fieldUsage x="-1"/>
        <fieldUsage x="38"/>
      </fieldsUsage>
    </cacheHierarchy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/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43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 oneField="1">
      <fieldsUsage count="1">
        <fieldUsage x="41"/>
      </fieldsUsage>
    </cacheHierarchy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 oneField="1">
      <fieldsUsage count="1">
        <fieldUsage x="42"/>
      </fieldsUsage>
    </cacheHierarchy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/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14502315" backgroundQuery="1" createdVersion="6" refreshedVersion="8" minRefreshableVersion="3" recordCount="0" supportSubquery="1" supportAdvancedDrill="1" xr:uid="{A02D298C-04A6-42D3-AE95-50C8E40996BC}">
  <cacheSource type="external" connectionId="3"/>
  <cacheFields count="41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All Organisation].[Branch Code].[Branch Code]" caption="Branch Code" numFmtId="0" hierarchy="22" level="1">
      <sharedItems count="12">
        <s v="[All Organisation].[Branch Code].&amp;[BAWI]" c="BAWI"/>
        <s v="[All Organisation].[Branch Code].&amp;[EAIS]" c="EAIS"/>
        <s v="[All Organisation].[Branch Code].&amp;[GLST]" c="GLST"/>
        <s v="[All Organisation].[Branch Code].&amp;[ISNS]" c="ISNS"/>
        <s v="[All Organisation].[Branch Code].&amp;[MURR]" c="MURR"/>
        <s v="[All Organisation].[Branch Code].&amp;[NOIS]" c="NOIS"/>
        <s v="[All Organisation].[Branch Code].&amp;[ONSL]" c="ONSL"/>
        <s v="[All Organisation].[Branch Code].&amp;[PHOS]" c="PHOS"/>
        <s v="[All Organisation].[Branch Code].&amp;[ROXD]" c="ROXD"/>
        <s v="[All Organisation].[Branch Code].&amp;[STIS]" c="STIS"/>
        <s v="[All Organisation].[Branch Code].&amp;[THOR]" c="THOR"/>
        <s v="[All Organisation].[Branch Code].&amp;[WAIS]" c="WAIS"/>
      </sharedItems>
    </cacheField>
    <cacheField name="[Measures].[FU 3 Months]" caption="FU 3 Months" numFmtId="0" hierarchy="172" level="32767"/>
    <cacheField name="[Measures].[FU 12 Months]" caption="FU 12 Months" numFmtId="0" hierarchy="174" level="32767"/>
    <cacheField name="[Measures].[FU 1 Month]" caption="FU 1 Month" numFmtId="0" hierarchy="170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7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0" unbalanced="0"/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/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40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 oneField="1">
      <fieldsUsage count="1">
        <fieldUsage x="38"/>
      </fieldsUsage>
    </cacheHierarchy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 oneField="1">
      <fieldsUsage count="1">
        <fieldUsage x="39"/>
      </fieldsUsage>
    </cacheHierarchy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/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158449075" backgroundQuery="1" createdVersion="6" refreshedVersion="8" minRefreshableVersion="3" recordCount="0" supportSubquery="1" supportAdvancedDrill="1" xr:uid="{58FA97EA-C2B1-4545-90B6-85FB86E5FE00}">
  <cacheSource type="external" connectionId="3"/>
  <cacheFields count="44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Measures].[FU 1 Month]" caption="FU 1 Month" numFmtId="0" hierarchy="170" level="32767"/>
    <cacheField name="[Measures].[Red Line (OC) %]" caption="Red Line (OC) %" numFmtId="0" hierarchy="191" level="32767"/>
    <cacheField name="[All Organisation].[Branch Code].[Branch Code]" caption="Branch Code" numFmtId="0" hierarchy="22" level="1">
      <sharedItems count="12">
        <s v="[All Organisation].[Branch Code].&amp;[BAWI]" c="BAWI"/>
        <s v="[All Organisation].[Branch Code].&amp;[MURR]" c="MURR"/>
        <s v="[All Organisation].[Branch Code].&amp;[ONSL]" c="ONSL"/>
        <s v="[All Organisation].[Branch Code].&amp;[WAIS]" c="WAIS"/>
        <s v="[All Organisation].[Branch Code].&amp;[ROXD]" u="1" c="ROXD"/>
        <s v="[All Organisation].[Branch Code].&amp;[STIS]" u="1" c="STIS"/>
        <s v="[All Organisation].[Branch Code].&amp;[EAIS]" u="1" c="EAIS"/>
        <s v="[All Organisation].[Branch Code].&amp;[ISNS]" u="1" c="ISNS"/>
        <s v="[All Organisation].[Branch Code].&amp;[THOR]" u="1" c="THOR"/>
        <s v="[All Organisation].[Branch Code].&amp;[GLST]" u="1" c="GLST"/>
        <s v="[All Organisation].[Branch Code].&amp;[NOIS]" u="1" c="NOIS"/>
        <s v="[All Organisation].[Branch Code].&amp;[PHOS]" u="1" c="PHOS"/>
      </sharedItems>
    </cacheField>
    <cacheField name="[All Organisation].[Business Unit].[Business Unit]" caption="Business Unit" numFmtId="0" hierarchy="28" level="1">
      <sharedItems containsSemiMixedTypes="0" containsString="0"/>
    </cacheField>
    <cacheField name="[All Organisation].[Business Unit].[Business Unit].[Business Unit Finance Sort Order]" caption="Business Unit Finance Sort Order" propertyName="Business Unit Finance Sort Order" numFmtId="0" hierarchy="28" level="1" memberPropertyField="1">
      <sharedItems containsSemiMixedTypes="0" containsString="0"/>
    </cacheField>
    <cacheField name="[All Organisation].[Business Unit].[Business Unit].[National Group]" caption="National Group" propertyName="National Group" numFmtId="0" hierarchy="28" level="1" memberPropertyField="1">
      <sharedItems containsSemiMixedTypes="0" containsString="0"/>
    </cacheField>
    <cacheField name="[Measures].[Weighted TU 1 Month]" caption="Weighted TU 1 Month" numFmtId="0" hierarchy="157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9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2" unbalanced="0">
      <fieldsUsage count="2">
        <fieldUsage x="-1"/>
        <fieldUsage x="40"/>
      </fieldsUsage>
    </cacheHierarchy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 oneField="1">
      <fieldsUsage count="1">
        <fieldUsage x="43"/>
      </fieldsUsage>
    </cacheHierarchy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37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/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/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 oneField="1">
      <fieldsUsage count="1">
        <fieldUsage x="38"/>
      </fieldsUsage>
    </cacheHierarchy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169791667" backgroundQuery="1" createdVersion="6" refreshedVersion="8" minRefreshableVersion="3" recordCount="0" supportSubquery="1" supportAdvancedDrill="1" xr:uid="{5A6E5EB8-CD1F-4234-A65E-02E75A9EAA75}">
  <cacheSource type="external" connectionId="3"/>
  <cacheFields count="44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Measures].[FU 1 Month]" caption="FU 1 Month" numFmtId="0" hierarchy="170" level="32767"/>
    <cacheField name="[Measures].[Red Line (OC) %]" caption="Red Line (OC) %" numFmtId="0" hierarchy="191" level="32767"/>
    <cacheField name="[All Organisation].[Branch Code].[Branch Code]" caption="Branch Code" numFmtId="0" hierarchy="22" level="1">
      <sharedItems count="12">
        <s v="[All Organisation].[Branch Code].&amp;[ROXD]" c="ROXD"/>
        <s v="[All Organisation].[Branch Code].&amp;[STIS]" c="STIS"/>
        <s v="[All Organisation].[Branch Code].&amp;[EAIS]" u="1" c="EAIS"/>
        <s v="[All Organisation].[Branch Code].&amp;[ISNS]" u="1" c="ISNS"/>
        <s v="[All Organisation].[Branch Code].&amp;[THOR]" u="1" c="THOR"/>
        <s v="[All Organisation].[Branch Code].&amp;[GLST]" u="1" c="GLST"/>
        <s v="[All Organisation].[Branch Code].&amp;[NOIS]" u="1" c="NOIS"/>
        <s v="[All Organisation].[Branch Code].&amp;[PHOS]" u="1" c="PHOS"/>
        <s v="[All Organisation].[Branch Code].&amp;[BAWI]" u="1" c="BAWI"/>
        <s v="[All Organisation].[Branch Code].&amp;[MURR]" u="1" c="MURR"/>
        <s v="[All Organisation].[Branch Code].&amp;[ONSL]" u="1" c="ONSL"/>
        <s v="[All Organisation].[Branch Code].&amp;[WAIS]" u="1" c="WAIS"/>
      </sharedItems>
    </cacheField>
    <cacheField name="[All Organisation].[Business Unit].[Business Unit]" caption="Business Unit" numFmtId="0" hierarchy="28" level="1">
      <sharedItems containsSemiMixedTypes="0" containsString="0"/>
    </cacheField>
    <cacheField name="[All Organisation].[Business Unit].[Business Unit].[Business Unit Finance Sort Order]" caption="Business Unit Finance Sort Order" propertyName="Business Unit Finance Sort Order" numFmtId="0" hierarchy="28" level="1" memberPropertyField="1">
      <sharedItems containsSemiMixedTypes="0" containsString="0"/>
    </cacheField>
    <cacheField name="[All Organisation].[Business Unit].[Business Unit].[National Group]" caption="National Group" propertyName="National Group" numFmtId="0" hierarchy="28" level="1" memberPropertyField="1">
      <sharedItems containsSemiMixedTypes="0" containsString="0"/>
    </cacheField>
    <cacheField name="[Measures].[Weighted TU 1 Month]" caption="Weighted TU 1 Month" numFmtId="0" hierarchy="157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9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2" unbalanced="0">
      <fieldsUsage count="2">
        <fieldUsage x="-1"/>
        <fieldUsage x="40"/>
      </fieldsUsage>
    </cacheHierarchy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 oneField="1">
      <fieldsUsage count="1">
        <fieldUsage x="43"/>
      </fieldsUsage>
    </cacheHierarchy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37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/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/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 oneField="1">
      <fieldsUsage count="1">
        <fieldUsage x="38"/>
      </fieldsUsage>
    </cacheHierarchy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181712959" backgroundQuery="1" createdVersion="6" refreshedVersion="8" minRefreshableVersion="3" recordCount="0" supportSubquery="1" supportAdvancedDrill="1" xr:uid="{D813C3BE-C374-4A0E-A7F5-D1339E837808}">
  <cacheSource type="external" connectionId="3"/>
  <cacheFields count="44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Measures].[FU 1 Month]" caption="FU 1 Month" numFmtId="0" hierarchy="170" level="32767"/>
    <cacheField name="[Measures].[Red Line (OC) %]" caption="Red Line (OC) %" numFmtId="0" hierarchy="191" level="32767"/>
    <cacheField name="[All Organisation].[Branch Code].[Branch Code]" caption="Branch Code" numFmtId="0" hierarchy="22" level="1">
      <sharedItems count="12">
        <s v="[All Organisation].[Branch Code].&amp;[EAIS]" c="EAIS"/>
        <s v="[All Organisation].[Branch Code].&amp;[ISNS]" c="ISNS"/>
        <s v="[All Organisation].[Branch Code].&amp;[THOR]" c="THOR"/>
        <s v="[All Organisation].[Branch Code].&amp;[GLST]" u="1" c="GLST"/>
        <s v="[All Organisation].[Branch Code].&amp;[NOIS]" u="1" c="NOIS"/>
        <s v="[All Organisation].[Branch Code].&amp;[PHOS]" u="1" c="PHOS"/>
        <s v="[All Organisation].[Branch Code].&amp;[BAWI]" u="1" c="BAWI"/>
        <s v="[All Organisation].[Branch Code].&amp;[MURR]" u="1" c="MURR"/>
        <s v="[All Organisation].[Branch Code].&amp;[ONSL]" u="1" c="ONSL"/>
        <s v="[All Organisation].[Branch Code].&amp;[ROXD]" u="1" c="ROXD"/>
        <s v="[All Organisation].[Branch Code].&amp;[STIS]" u="1" c="STIS"/>
        <s v="[All Organisation].[Branch Code].&amp;[WAIS]" u="1" c="WAIS"/>
      </sharedItems>
    </cacheField>
    <cacheField name="[All Organisation].[Business Unit].[Business Unit]" caption="Business Unit" numFmtId="0" hierarchy="28" level="1">
      <sharedItems containsSemiMixedTypes="0" containsString="0"/>
    </cacheField>
    <cacheField name="[All Organisation].[Business Unit].[Business Unit].[Business Unit Finance Sort Order]" caption="Business Unit Finance Sort Order" propertyName="Business Unit Finance Sort Order" numFmtId="0" hierarchy="28" level="1" memberPropertyField="1">
      <sharedItems containsSemiMixedTypes="0" containsString="0"/>
    </cacheField>
    <cacheField name="[All Organisation].[Business Unit].[Business Unit].[National Group]" caption="National Group" propertyName="National Group" numFmtId="0" hierarchy="28" level="1" memberPropertyField="1">
      <sharedItems containsSemiMixedTypes="0" containsString="0"/>
    </cacheField>
    <cacheField name="[Measures].[Weighted TU 1 Month]" caption="Weighted TU 1 Month" numFmtId="0" hierarchy="157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9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2" unbalanced="0">
      <fieldsUsage count="2">
        <fieldUsage x="-1"/>
        <fieldUsage x="40"/>
      </fieldsUsage>
    </cacheHierarchy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 oneField="1">
      <fieldsUsage count="1">
        <fieldUsage x="43"/>
      </fieldsUsage>
    </cacheHierarchy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37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/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/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 oneField="1">
      <fieldsUsage count="1">
        <fieldUsage x="38"/>
      </fieldsUsage>
    </cacheHierarchy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193402775" backgroundQuery="1" createdVersion="6" refreshedVersion="8" minRefreshableVersion="3" recordCount="0" supportSubquery="1" supportAdvancedDrill="1" xr:uid="{5BF46D52-0119-4876-8EFE-D321ECFDC271}">
  <cacheSource type="external" connectionId="3"/>
  <cacheFields count="44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Measures].[FU 1 Month]" caption="FU 1 Month" numFmtId="0" hierarchy="170" level="32767"/>
    <cacheField name="[Measures].[Red Line (OC) %]" caption="Red Line (OC) %" numFmtId="0" hierarchy="191" level="32767"/>
    <cacheField name="[All Organisation].[Branch Code].[Branch Code]" caption="Branch Code" numFmtId="0" hierarchy="22" level="1">
      <sharedItems count="12">
        <s v="[All Organisation].[Branch Code].&amp;[GLST]" c="GLST"/>
        <s v="[All Organisation].[Branch Code].&amp;[NOIS]" c="NOIS"/>
        <s v="[All Organisation].[Branch Code].&amp;[PHOS]" c="PHOS"/>
        <s v="[All Organisation].[Branch Code].&amp;[BAWI]" u="1" c="BAWI"/>
        <s v="[All Organisation].[Branch Code].&amp;[EAIS]" u="1" c="EAIS"/>
        <s v="[All Organisation].[Branch Code].&amp;[ISNS]" u="1" c="ISNS"/>
        <s v="[All Organisation].[Branch Code].&amp;[MURR]" u="1" c="MURR"/>
        <s v="[All Organisation].[Branch Code].&amp;[ONSL]" u="1" c="ONSL"/>
        <s v="[All Organisation].[Branch Code].&amp;[ROXD]" u="1" c="ROXD"/>
        <s v="[All Organisation].[Branch Code].&amp;[STIS]" u="1" c="STIS"/>
        <s v="[All Organisation].[Branch Code].&amp;[THOR]" u="1" c="THOR"/>
        <s v="[All Organisation].[Branch Code].&amp;[WAIS]" u="1" c="WAIS"/>
      </sharedItems>
    </cacheField>
    <cacheField name="[All Organisation].[Business Unit].[Business Unit]" caption="Business Unit" numFmtId="0" hierarchy="28" level="1">
      <sharedItems containsSemiMixedTypes="0" containsString="0"/>
    </cacheField>
    <cacheField name="[All Organisation].[Business Unit].[Business Unit].[Business Unit Finance Sort Order]" caption="Business Unit Finance Sort Order" propertyName="Business Unit Finance Sort Order" numFmtId="0" hierarchy="28" level="1" memberPropertyField="1">
      <sharedItems containsSemiMixedTypes="0" containsString="0"/>
    </cacheField>
    <cacheField name="[All Organisation].[Business Unit].[Business Unit].[National Group]" caption="National Group" propertyName="National Group" numFmtId="0" hierarchy="28" level="1" memberPropertyField="1">
      <sharedItems containsSemiMixedTypes="0" containsString="0"/>
    </cacheField>
    <cacheField name="[Measures].[Weighted TU 1 Month]" caption="Weighted TU 1 Month" numFmtId="0" hierarchy="157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9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2" unbalanced="0">
      <fieldsUsage count="2">
        <fieldUsage x="-1"/>
        <fieldUsage x="40"/>
      </fieldsUsage>
    </cacheHierarchy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 oneField="1">
      <fieldsUsage count="1">
        <fieldUsage x="43"/>
      </fieldsUsage>
    </cacheHierarchy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37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/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/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 oneField="1">
      <fieldsUsage count="1">
        <fieldUsage x="38"/>
      </fieldsUsage>
    </cacheHierarchy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208564816" backgroundQuery="1" createdVersion="6" refreshedVersion="8" minRefreshableVersion="3" recordCount="0" supportSubquery="1" supportAdvancedDrill="1" xr:uid="{5D00EF4C-14A6-4663-BBC2-71D1F1BC0E73}">
  <cacheSource type="external" connectionId="3"/>
  <cacheFields count="41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Measures].[FU 1 Month]" caption="FU 1 Month" numFmtId="0" hierarchy="170" level="32767"/>
    <cacheField name="[Measures].[Red Line (OC) %]" caption="Red Line (OC) %" numFmtId="0" hierarchy="191" level="32767"/>
    <cacheField name="[All Organisation].[Branch Code].[Branch Code]" caption="Branch Code" numFmtId="0" hierarchy="22" level="1">
      <sharedItems count="12">
        <s v="[All Organisation].[Branch Code].&amp;[BAWI]" c="BAWI"/>
        <s v="[All Organisation].[Branch Code].&amp;[EAIS]" c="EAIS"/>
        <s v="[All Organisation].[Branch Code].&amp;[GLST]" c="GLST"/>
        <s v="[All Organisation].[Branch Code].&amp;[ISNS]" c="ISNS"/>
        <s v="[All Organisation].[Branch Code].&amp;[MURR]" c="MURR"/>
        <s v="[All Organisation].[Branch Code].&amp;[NOIS]" c="NOIS"/>
        <s v="[All Organisation].[Branch Code].&amp;[ONSL]" c="ONSL"/>
        <s v="[All Organisation].[Branch Code].&amp;[PHOS]" c="PHOS"/>
        <s v="[All Organisation].[Branch Code].&amp;[ROXD]" c="ROXD"/>
        <s v="[All Organisation].[Branch Code].&amp;[STIS]" c="STIS"/>
        <s v="[All Organisation].[Branch Code].&amp;[THOR]" c="THOR"/>
        <s v="[All Organisation].[Branch Code].&amp;[WAIS]" c="WAIS"/>
      </sharedItems>
    </cacheField>
    <cacheField name="[Measures].[Weighted TU 1 Month]" caption="Weighted TU 1 Month" numFmtId="0" hierarchy="157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9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0" unbalanced="0"/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 oneField="1">
      <fieldsUsage count="1">
        <fieldUsage x="40"/>
      </fieldsUsage>
    </cacheHierarchy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37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/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/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 oneField="1">
      <fieldsUsage count="1">
        <fieldUsage x="38"/>
      </fieldsUsage>
    </cacheHierarchy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221180555" backgroundQuery="1" createdVersion="6" refreshedVersion="8" minRefreshableVersion="3" recordCount="0" supportSubquery="1" supportAdvancedDrill="1" xr:uid="{ABA74FEE-AF3C-4871-992E-B35FAA24B76E}">
  <cacheSource type="external" connectionId="3"/>
  <cacheFields count="44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Measures].[FU 1 Month]" caption="FU 1 Month" numFmtId="0" hierarchy="170" level="32767"/>
    <cacheField name="[Measures].[Red Line (OC) %]" caption="Red Line (OC) %" numFmtId="0" hierarchy="191" level="32767"/>
    <cacheField name="[All Organisation].[Branch Code].[Branch Code]" caption="Branch Code" numFmtId="0" hierarchy="22" level="1">
      <sharedItems count="12">
        <s v="[All Organisation].[Branch Code].&amp;[BAWI]" c="BAWI"/>
        <s v="[All Organisation].[Branch Code].&amp;[MURR]" c="MURR"/>
        <s v="[All Organisation].[Branch Code].&amp;[ONSL]" c="ONSL"/>
        <s v="[All Organisation].[Branch Code].&amp;[WAIS]" c="WAIS"/>
        <s v="[All Organisation].[Branch Code].&amp;[ROXD]" u="1" c="ROXD"/>
        <s v="[All Organisation].[Branch Code].&amp;[STIS]" u="1" c="STIS"/>
        <s v="[All Organisation].[Branch Code].&amp;[EAIS]" u="1" c="EAIS"/>
        <s v="[All Organisation].[Branch Code].&amp;[ISNS]" u="1" c="ISNS"/>
        <s v="[All Organisation].[Branch Code].&amp;[THOR]" u="1" c="THOR"/>
        <s v="[All Organisation].[Branch Code].&amp;[GLST]" u="1" c="GLST"/>
        <s v="[All Organisation].[Branch Code].&amp;[NOIS]" u="1" c="NOIS"/>
        <s v="[All Organisation].[Branch Code].&amp;[PHOS]" u="1" c="PHOS"/>
      </sharedItems>
    </cacheField>
    <cacheField name="[All Organisation].[Business Unit].[Business Unit]" caption="Business Unit" numFmtId="0" hierarchy="28" level="1">
      <sharedItems containsSemiMixedTypes="0" containsString="0"/>
    </cacheField>
    <cacheField name="[All Organisation].[Business Unit].[Business Unit].[Business Unit Finance Sort Order]" caption="Business Unit Finance Sort Order" propertyName="Business Unit Finance Sort Order" numFmtId="0" hierarchy="28" level="1" memberPropertyField="1">
      <sharedItems containsSemiMixedTypes="0" containsString="0"/>
    </cacheField>
    <cacheField name="[All Organisation].[Business Unit].[Business Unit].[National Group]" caption="National Group" propertyName="National Group" numFmtId="0" hierarchy="28" level="1" memberPropertyField="1">
      <sharedItems containsSemiMixedTypes="0" containsString="0"/>
    </cacheField>
    <cacheField name="[Measures].[Weighted TU 1 Month]" caption="Weighted TU 1 Month" numFmtId="0" hierarchy="157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9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2" unbalanced="0">
      <fieldsUsage count="2">
        <fieldUsage x="-1"/>
        <fieldUsage x="40"/>
      </fieldsUsage>
    </cacheHierarchy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 oneField="1">
      <fieldsUsage count="1">
        <fieldUsage x="43"/>
      </fieldsUsage>
    </cacheHierarchy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37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/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/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 oneField="1">
      <fieldsUsage count="1">
        <fieldUsage x="38"/>
      </fieldsUsage>
    </cacheHierarchy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233101855" backgroundQuery="1" createdVersion="6" refreshedVersion="8" minRefreshableVersion="3" recordCount="0" supportSubquery="1" supportAdvancedDrill="1" xr:uid="{DFB5E9E4-7EE3-46BD-895D-382E27DDF356}">
  <cacheSource type="external" connectionId="3"/>
  <cacheFields count="44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Measures].[FU 1 Month]" caption="FU 1 Month" numFmtId="0" hierarchy="170" level="32767"/>
    <cacheField name="[Measures].[Red Line (OC) %]" caption="Red Line (OC) %" numFmtId="0" hierarchy="191" level="32767"/>
    <cacheField name="[All Organisation].[Branch Code].[Branch Code]" caption="Branch Code" numFmtId="0" hierarchy="22" level="1">
      <sharedItems count="12">
        <s v="[All Organisation].[Branch Code].&amp;[ROXD]" c="ROXD"/>
        <s v="[All Organisation].[Branch Code].&amp;[STIS]" c="STIS"/>
        <s v="[All Organisation].[Branch Code].&amp;[EAIS]" u="1" c="EAIS"/>
        <s v="[All Organisation].[Branch Code].&amp;[ISNS]" u="1" c="ISNS"/>
        <s v="[All Organisation].[Branch Code].&amp;[THOR]" u="1" c="THOR"/>
        <s v="[All Organisation].[Branch Code].&amp;[GLST]" u="1" c="GLST"/>
        <s v="[All Organisation].[Branch Code].&amp;[NOIS]" u="1" c="NOIS"/>
        <s v="[All Organisation].[Branch Code].&amp;[PHOS]" u="1" c="PHOS"/>
        <s v="[All Organisation].[Branch Code].&amp;[BAWI]" u="1" c="BAWI"/>
        <s v="[All Organisation].[Branch Code].&amp;[MURR]" u="1" c="MURR"/>
        <s v="[All Organisation].[Branch Code].&amp;[ONSL]" u="1" c="ONSL"/>
        <s v="[All Organisation].[Branch Code].&amp;[WAIS]" u="1" c="WAIS"/>
      </sharedItems>
    </cacheField>
    <cacheField name="[All Organisation].[Business Unit].[Business Unit]" caption="Business Unit" numFmtId="0" hierarchy="28" level="1">
      <sharedItems containsSemiMixedTypes="0" containsString="0"/>
    </cacheField>
    <cacheField name="[All Organisation].[Business Unit].[Business Unit].[Business Unit Finance Sort Order]" caption="Business Unit Finance Sort Order" propertyName="Business Unit Finance Sort Order" numFmtId="0" hierarchy="28" level="1" memberPropertyField="1">
      <sharedItems containsSemiMixedTypes="0" containsString="0"/>
    </cacheField>
    <cacheField name="[All Organisation].[Business Unit].[Business Unit].[National Group]" caption="National Group" propertyName="National Group" numFmtId="0" hierarchy="28" level="1" memberPropertyField="1">
      <sharedItems containsSemiMixedTypes="0" containsString="0"/>
    </cacheField>
    <cacheField name="[Measures].[Weighted TU 1 Month]" caption="Weighted TU 1 Month" numFmtId="0" hierarchy="157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9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2" unbalanced="0">
      <fieldsUsage count="2">
        <fieldUsage x="-1"/>
        <fieldUsage x="40"/>
      </fieldsUsage>
    </cacheHierarchy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 oneField="1">
      <fieldsUsage count="1">
        <fieldUsage x="43"/>
      </fieldsUsage>
    </cacheHierarchy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37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/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/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 oneField="1">
      <fieldsUsage count="1">
        <fieldUsage x="38"/>
      </fieldsUsage>
    </cacheHierarchy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245023148" backgroundQuery="1" createdVersion="6" refreshedVersion="8" minRefreshableVersion="3" recordCount="0" supportSubquery="1" supportAdvancedDrill="1" xr:uid="{81307A76-6064-4740-925E-352472B45826}">
  <cacheSource type="external" connectionId="3"/>
  <cacheFields count="44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Measures].[FU 1 Month]" caption="FU 1 Month" numFmtId="0" hierarchy="170" level="32767"/>
    <cacheField name="[Measures].[Red Line (OC) %]" caption="Red Line (OC) %" numFmtId="0" hierarchy="191" level="32767"/>
    <cacheField name="[All Organisation].[Branch Code].[Branch Code]" caption="Branch Code" numFmtId="0" hierarchy="22" level="1">
      <sharedItems count="12">
        <s v="[All Organisation].[Branch Code].&amp;[EAIS]" c="EAIS"/>
        <s v="[All Organisation].[Branch Code].&amp;[ISNS]" c="ISNS"/>
        <s v="[All Organisation].[Branch Code].&amp;[THOR]" c="THOR"/>
        <s v="[All Organisation].[Branch Code].&amp;[GLST]" u="1" c="GLST"/>
        <s v="[All Organisation].[Branch Code].&amp;[NOIS]" u="1" c="NOIS"/>
        <s v="[All Organisation].[Branch Code].&amp;[PHOS]" u="1" c="PHOS"/>
        <s v="[All Organisation].[Branch Code].&amp;[BAWI]" u="1" c="BAWI"/>
        <s v="[All Organisation].[Branch Code].&amp;[MURR]" u="1" c="MURR"/>
        <s v="[All Organisation].[Branch Code].&amp;[ONSL]" u="1" c="ONSL"/>
        <s v="[All Organisation].[Branch Code].&amp;[ROXD]" u="1" c="ROXD"/>
        <s v="[All Organisation].[Branch Code].&amp;[STIS]" u="1" c="STIS"/>
        <s v="[All Organisation].[Branch Code].&amp;[WAIS]" u="1" c="WAIS"/>
      </sharedItems>
    </cacheField>
    <cacheField name="[All Organisation].[Business Unit].[Business Unit]" caption="Business Unit" numFmtId="0" hierarchy="28" level="1">
      <sharedItems containsSemiMixedTypes="0" containsString="0"/>
    </cacheField>
    <cacheField name="[All Organisation].[Business Unit].[Business Unit].[Business Unit Finance Sort Order]" caption="Business Unit Finance Sort Order" propertyName="Business Unit Finance Sort Order" numFmtId="0" hierarchy="28" level="1" memberPropertyField="1">
      <sharedItems containsSemiMixedTypes="0" containsString="0"/>
    </cacheField>
    <cacheField name="[All Organisation].[Business Unit].[Business Unit].[National Group]" caption="National Group" propertyName="National Group" numFmtId="0" hierarchy="28" level="1" memberPropertyField="1">
      <sharedItems containsSemiMixedTypes="0" containsString="0"/>
    </cacheField>
    <cacheField name="[Measures].[Weighted TU 1 Month]" caption="Weighted TU 1 Month" numFmtId="0" hierarchy="157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9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2" unbalanced="0">
      <fieldsUsage count="2">
        <fieldUsage x="-1"/>
        <fieldUsage x="40"/>
      </fieldsUsage>
    </cacheHierarchy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 oneField="1">
      <fieldsUsage count="1">
        <fieldUsage x="43"/>
      </fieldsUsage>
    </cacheHierarchy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37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/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/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 oneField="1">
      <fieldsUsage count="1">
        <fieldUsage x="38"/>
      </fieldsUsage>
    </cacheHierarchy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257870371" backgroundQuery="1" createdVersion="6" refreshedVersion="8" minRefreshableVersion="3" recordCount="0" supportSubquery="1" supportAdvancedDrill="1" xr:uid="{0B4701D1-71B3-4C98-A022-50FBD6C62D13}">
  <cacheSource type="external" connectionId="3"/>
  <cacheFields count="44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Measures].[FU 1 Month]" caption="FU 1 Month" numFmtId="0" hierarchy="170" level="32767"/>
    <cacheField name="[Measures].[Red Line (OC) %]" caption="Red Line (OC) %" numFmtId="0" hierarchy="191" level="32767"/>
    <cacheField name="[All Organisation].[Branch Code].[Branch Code]" caption="Branch Code" numFmtId="0" hierarchy="22" level="1">
      <sharedItems count="12">
        <s v="[All Organisation].[Branch Code].&amp;[GLST]" c="GLST"/>
        <s v="[All Organisation].[Branch Code].&amp;[NOIS]" c="NOIS"/>
        <s v="[All Organisation].[Branch Code].&amp;[PHOS]" c="PHOS"/>
        <s v="[All Organisation].[Branch Code].&amp;[BAWI]" u="1" c="BAWI"/>
        <s v="[All Organisation].[Branch Code].&amp;[EAIS]" u="1" c="EAIS"/>
        <s v="[All Organisation].[Branch Code].&amp;[ISNS]" u="1" c="ISNS"/>
        <s v="[All Organisation].[Branch Code].&amp;[MURR]" u="1" c="MURR"/>
        <s v="[All Organisation].[Branch Code].&amp;[ONSL]" u="1" c="ONSL"/>
        <s v="[All Organisation].[Branch Code].&amp;[ROXD]" u="1" c="ROXD"/>
        <s v="[All Organisation].[Branch Code].&amp;[STIS]" u="1" c="STIS"/>
        <s v="[All Organisation].[Branch Code].&amp;[THOR]" u="1" c="THOR"/>
        <s v="[All Organisation].[Branch Code].&amp;[WAIS]" u="1" c="WAIS"/>
      </sharedItems>
    </cacheField>
    <cacheField name="[All Organisation].[Business Unit].[Business Unit]" caption="Business Unit" numFmtId="0" hierarchy="28" level="1">
      <sharedItems containsSemiMixedTypes="0" containsString="0"/>
    </cacheField>
    <cacheField name="[All Organisation].[Business Unit].[Business Unit].[Business Unit Finance Sort Order]" caption="Business Unit Finance Sort Order" propertyName="Business Unit Finance Sort Order" numFmtId="0" hierarchy="28" level="1" memberPropertyField="1">
      <sharedItems containsSemiMixedTypes="0" containsString="0"/>
    </cacheField>
    <cacheField name="[All Organisation].[Business Unit].[Business Unit].[National Group]" caption="National Group" propertyName="National Group" numFmtId="0" hierarchy="28" level="1" memberPropertyField="1">
      <sharedItems containsSemiMixedTypes="0" containsString="0"/>
    </cacheField>
    <cacheField name="[Measures].[Weighted TU 1 Month]" caption="Weighted TU 1 Month" numFmtId="0" hierarchy="157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9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2" unbalanced="0">
      <fieldsUsage count="2">
        <fieldUsage x="-1"/>
        <fieldUsage x="40"/>
      </fieldsUsage>
    </cacheHierarchy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 oneField="1">
      <fieldsUsage count="1">
        <fieldUsage x="43"/>
      </fieldsUsage>
    </cacheHierarchy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37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/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/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 oneField="1">
      <fieldsUsage count="1">
        <fieldUsage x="38"/>
      </fieldsUsage>
    </cacheHierarchy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273263889" backgroundQuery="1" createdVersion="6" refreshedVersion="8" minRefreshableVersion="3" recordCount="0" supportSubquery="1" supportAdvancedDrill="1" xr:uid="{A485BB13-231B-4F26-B8B9-3C31A7844608}">
  <cacheSource type="external" connectionId="3"/>
  <cacheFields count="41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Measures].[FU 1 Month]" caption="FU 1 Month" numFmtId="0" hierarchy="170" level="32767"/>
    <cacheField name="[Measures].[Red Line (OC) %]" caption="Red Line (OC) %" numFmtId="0" hierarchy="191" level="32767"/>
    <cacheField name="[All Organisation].[Branch Code].[Branch Code]" caption="Branch Code" numFmtId="0" hierarchy="22" level="1">
      <sharedItems count="12">
        <s v="[All Organisation].[Branch Code].&amp;[BAWI]" c="BAWI"/>
        <s v="[All Organisation].[Branch Code].&amp;[EAIS]" c="EAIS"/>
        <s v="[All Organisation].[Branch Code].&amp;[GLST]" c="GLST"/>
        <s v="[All Organisation].[Branch Code].&amp;[ISNS]" c="ISNS"/>
        <s v="[All Organisation].[Branch Code].&amp;[MURR]" c="MURR"/>
        <s v="[All Organisation].[Branch Code].&amp;[NOIS]" c="NOIS"/>
        <s v="[All Organisation].[Branch Code].&amp;[ONSL]" c="ONSL"/>
        <s v="[All Organisation].[Branch Code].&amp;[PHOS]" c="PHOS"/>
        <s v="[All Organisation].[Branch Code].&amp;[ROXD]" c="ROXD"/>
        <s v="[All Organisation].[Branch Code].&amp;[STIS]" c="STIS"/>
        <s v="[All Organisation].[Branch Code].&amp;[THOR]" c="THOR"/>
        <s v="[All Organisation].[Branch Code].&amp;[WAIS]" c="WAIS"/>
      </sharedItems>
    </cacheField>
    <cacheField name="[Measures].[Weighted TU 1 Month]" caption="Weighted TU 1 Month" numFmtId="0" hierarchy="157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9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0" unbalanced="0"/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 oneField="1">
      <fieldsUsage count="1">
        <fieldUsage x="40"/>
      </fieldsUsage>
    </cacheHierarchy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37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/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/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 oneField="1">
      <fieldsUsage count="1">
        <fieldUsage x="38"/>
      </fieldsUsage>
    </cacheHierarchy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287615738" backgroundQuery="1" createdVersion="6" refreshedVersion="8" minRefreshableVersion="3" recordCount="0" supportSubquery="1" supportAdvancedDrill="1" xr:uid="{81E7CF0D-AFB7-4F43-A4FE-46B015AFFDDE}">
  <cacheSource type="external" connectionId="3"/>
  <cacheFields count="44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Measures].[FU 1 Month]" caption="FU 1 Month" numFmtId="0" hierarchy="170" level="32767"/>
    <cacheField name="[Measures].[Red Line (OC) %]" caption="Red Line (OC) %" numFmtId="0" hierarchy="191" level="32767"/>
    <cacheField name="[All Organisation].[Branch Code].[Branch Code]" caption="Branch Code" numFmtId="0" hierarchy="22" level="1">
      <sharedItems count="12">
        <s v="[All Organisation].[Branch Code].&amp;[BAWI]" c="BAWI"/>
        <s v="[All Organisation].[Branch Code].&amp;[MURR]" c="MURR"/>
        <s v="[All Organisation].[Branch Code].&amp;[ONSL]" c="ONSL"/>
        <s v="[All Organisation].[Branch Code].&amp;[WAIS]" c="WAIS"/>
        <s v="[All Organisation].[Branch Code].&amp;[ROXD]" u="1" c="ROXD"/>
        <s v="[All Organisation].[Branch Code].&amp;[STIS]" u="1" c="STIS"/>
        <s v="[All Organisation].[Branch Code].&amp;[EAIS]" u="1" c="EAIS"/>
        <s v="[All Organisation].[Branch Code].&amp;[ISNS]" u="1" c="ISNS"/>
        <s v="[All Organisation].[Branch Code].&amp;[THOR]" u="1" c="THOR"/>
        <s v="[All Organisation].[Branch Code].&amp;[GLST]" u="1" c="GLST"/>
        <s v="[All Organisation].[Branch Code].&amp;[NOIS]" u="1" c="NOIS"/>
        <s v="[All Organisation].[Branch Code].&amp;[PHOS]" u="1" c="PHOS"/>
      </sharedItems>
    </cacheField>
    <cacheField name="[All Organisation].[Business Unit].[Business Unit]" caption="Business Unit" numFmtId="0" hierarchy="28" level="1">
      <sharedItems containsSemiMixedTypes="0" containsString="0"/>
    </cacheField>
    <cacheField name="[All Organisation].[Business Unit].[Business Unit].[Business Unit Finance Sort Order]" caption="Business Unit Finance Sort Order" propertyName="Business Unit Finance Sort Order" numFmtId="0" hierarchy="28" level="1" memberPropertyField="1">
      <sharedItems containsSemiMixedTypes="0" containsString="0"/>
    </cacheField>
    <cacheField name="[All Organisation].[Business Unit].[Business Unit].[National Group]" caption="National Group" propertyName="National Group" numFmtId="0" hierarchy="28" level="1" memberPropertyField="1">
      <sharedItems containsSemiMixedTypes="0" containsString="0"/>
    </cacheField>
    <cacheField name="[Measures].[Weighted TU 1 Month]" caption="Weighted TU 1 Month" numFmtId="0" hierarchy="157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9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2" unbalanced="0">
      <fieldsUsage count="2">
        <fieldUsage x="-1"/>
        <fieldUsage x="40"/>
      </fieldsUsage>
    </cacheHierarchy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 oneField="1">
      <fieldsUsage count="1">
        <fieldUsage x="43"/>
      </fieldsUsage>
    </cacheHierarchy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37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/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/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 oneField="1">
      <fieldsUsage count="1">
        <fieldUsage x="38"/>
      </fieldsUsage>
    </cacheHierarchy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301851854" backgroundQuery="1" createdVersion="6" refreshedVersion="8" minRefreshableVersion="3" recordCount="0" supportSubquery="1" supportAdvancedDrill="1" xr:uid="{DB0CA060-410E-4E08-B5D4-7EA80C937ACB}">
  <cacheSource type="external" connectionId="3"/>
  <cacheFields count="44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Measures].[FU 1 Month]" caption="FU 1 Month" numFmtId="0" hierarchy="170" level="32767"/>
    <cacheField name="[Measures].[Red Line (OC) %]" caption="Red Line (OC) %" numFmtId="0" hierarchy="191" level="32767"/>
    <cacheField name="[All Organisation].[Branch Code].[Branch Code]" caption="Branch Code" numFmtId="0" hierarchy="22" level="1">
      <sharedItems count="12">
        <s v="[All Organisation].[Branch Code].&amp;[ROXD]" c="ROXD"/>
        <s v="[All Organisation].[Branch Code].&amp;[STIS]" c="STIS"/>
        <s v="[All Organisation].[Branch Code].&amp;[EAIS]" u="1" c="EAIS"/>
        <s v="[All Organisation].[Branch Code].&amp;[ISNS]" u="1" c="ISNS"/>
        <s v="[All Organisation].[Branch Code].&amp;[THOR]" u="1" c="THOR"/>
        <s v="[All Organisation].[Branch Code].&amp;[GLST]" u="1" c="GLST"/>
        <s v="[All Organisation].[Branch Code].&amp;[NOIS]" u="1" c="NOIS"/>
        <s v="[All Organisation].[Branch Code].&amp;[PHOS]" u="1" c="PHOS"/>
        <s v="[All Organisation].[Branch Code].&amp;[BAWI]" u="1" c="BAWI"/>
        <s v="[All Organisation].[Branch Code].&amp;[MURR]" u="1" c="MURR"/>
        <s v="[All Organisation].[Branch Code].&amp;[ONSL]" u="1" c="ONSL"/>
        <s v="[All Organisation].[Branch Code].&amp;[WAIS]" u="1" c="WAIS"/>
      </sharedItems>
    </cacheField>
    <cacheField name="[All Organisation].[Business Unit].[Business Unit]" caption="Business Unit" numFmtId="0" hierarchy="28" level="1">
      <sharedItems containsSemiMixedTypes="0" containsString="0"/>
    </cacheField>
    <cacheField name="[All Organisation].[Business Unit].[Business Unit].[Business Unit Finance Sort Order]" caption="Business Unit Finance Sort Order" propertyName="Business Unit Finance Sort Order" numFmtId="0" hierarchy="28" level="1" memberPropertyField="1">
      <sharedItems containsSemiMixedTypes="0" containsString="0"/>
    </cacheField>
    <cacheField name="[All Organisation].[Business Unit].[Business Unit].[National Group]" caption="National Group" propertyName="National Group" numFmtId="0" hierarchy="28" level="1" memberPropertyField="1">
      <sharedItems containsSemiMixedTypes="0" containsString="0"/>
    </cacheField>
    <cacheField name="[Measures].[Weighted TU 1 Month]" caption="Weighted TU 1 Month" numFmtId="0" hierarchy="157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9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2" unbalanced="0">
      <fieldsUsage count="2">
        <fieldUsage x="-1"/>
        <fieldUsage x="40"/>
      </fieldsUsage>
    </cacheHierarchy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 oneField="1">
      <fieldsUsage count="1">
        <fieldUsage x="43"/>
      </fieldsUsage>
    </cacheHierarchy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37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/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/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 oneField="1">
      <fieldsUsage count="1">
        <fieldUsage x="38"/>
      </fieldsUsage>
    </cacheHierarchy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317013888" backgroundQuery="1" createdVersion="6" refreshedVersion="8" minRefreshableVersion="3" recordCount="0" supportSubquery="1" supportAdvancedDrill="1" xr:uid="{4E91CF24-8949-4389-B5B5-E4402FE9DA30}">
  <cacheSource type="external" connectionId="3"/>
  <cacheFields count="44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Measures].[FU 1 Month]" caption="FU 1 Month" numFmtId="0" hierarchy="170" level="32767"/>
    <cacheField name="[Measures].[Red Line (OC) %]" caption="Red Line (OC) %" numFmtId="0" hierarchy="191" level="32767"/>
    <cacheField name="[All Organisation].[Branch Code].[Branch Code]" caption="Branch Code" numFmtId="0" hierarchy="22" level="1">
      <sharedItems count="12">
        <s v="[All Organisation].[Branch Code].&amp;[EAIS]" c="EAIS"/>
        <s v="[All Organisation].[Branch Code].&amp;[ISNS]" c="ISNS"/>
        <s v="[All Organisation].[Branch Code].&amp;[THOR]" c="THOR"/>
        <s v="[All Organisation].[Branch Code].&amp;[GLST]" u="1" c="GLST"/>
        <s v="[All Organisation].[Branch Code].&amp;[NOIS]" u="1" c="NOIS"/>
        <s v="[All Organisation].[Branch Code].&amp;[PHOS]" u="1" c="PHOS"/>
        <s v="[All Organisation].[Branch Code].&amp;[BAWI]" u="1" c="BAWI"/>
        <s v="[All Organisation].[Branch Code].&amp;[MURR]" u="1" c="MURR"/>
        <s v="[All Organisation].[Branch Code].&amp;[ONSL]" u="1" c="ONSL"/>
        <s v="[All Organisation].[Branch Code].&amp;[ROXD]" u="1" c="ROXD"/>
        <s v="[All Organisation].[Branch Code].&amp;[STIS]" u="1" c="STIS"/>
        <s v="[All Organisation].[Branch Code].&amp;[WAIS]" u="1" c="WAIS"/>
      </sharedItems>
    </cacheField>
    <cacheField name="[All Organisation].[Business Unit].[Business Unit]" caption="Business Unit" numFmtId="0" hierarchy="28" level="1">
      <sharedItems containsSemiMixedTypes="0" containsString="0"/>
    </cacheField>
    <cacheField name="[All Organisation].[Business Unit].[Business Unit].[Business Unit Finance Sort Order]" caption="Business Unit Finance Sort Order" propertyName="Business Unit Finance Sort Order" numFmtId="0" hierarchy="28" level="1" memberPropertyField="1">
      <sharedItems containsSemiMixedTypes="0" containsString="0"/>
    </cacheField>
    <cacheField name="[All Organisation].[Business Unit].[Business Unit].[National Group]" caption="National Group" propertyName="National Group" numFmtId="0" hierarchy="28" level="1" memberPropertyField="1">
      <sharedItems containsSemiMixedTypes="0" containsString="0"/>
    </cacheField>
    <cacheField name="[Measures].[Weighted TU 1 Month]" caption="Weighted TU 1 Month" numFmtId="0" hierarchy="157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9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2" unbalanced="0">
      <fieldsUsage count="2">
        <fieldUsage x="-1"/>
        <fieldUsage x="40"/>
      </fieldsUsage>
    </cacheHierarchy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 oneField="1">
      <fieldsUsage count="1">
        <fieldUsage x="43"/>
      </fieldsUsage>
    </cacheHierarchy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37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/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/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 oneField="1">
      <fieldsUsage count="1">
        <fieldUsage x="38"/>
      </fieldsUsage>
    </cacheHierarchy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331365743" backgroundQuery="1" createdVersion="6" refreshedVersion="8" minRefreshableVersion="3" recordCount="0" supportSubquery="1" supportAdvancedDrill="1" xr:uid="{78A3CFCB-2241-4FA6-B2A5-71E498D68FF3}">
  <cacheSource type="external" connectionId="3"/>
  <cacheFields count="44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Measures].[FU 1 Month]" caption="FU 1 Month" numFmtId="0" hierarchy="170" level="32767"/>
    <cacheField name="[Measures].[Red Line (OC) %]" caption="Red Line (OC) %" numFmtId="0" hierarchy="191" level="32767"/>
    <cacheField name="[All Organisation].[Branch Code].[Branch Code]" caption="Branch Code" numFmtId="0" hierarchy="22" level="1">
      <sharedItems count="12">
        <s v="[All Organisation].[Branch Code].&amp;[GLST]" c="GLST"/>
        <s v="[All Organisation].[Branch Code].&amp;[NOIS]" c="NOIS"/>
        <s v="[All Organisation].[Branch Code].&amp;[PHOS]" c="PHOS"/>
        <s v="[All Organisation].[Branch Code].&amp;[BAWI]" u="1" c="BAWI"/>
        <s v="[All Organisation].[Branch Code].&amp;[EAIS]" u="1" c="EAIS"/>
        <s v="[All Organisation].[Branch Code].&amp;[ISNS]" u="1" c="ISNS"/>
        <s v="[All Organisation].[Branch Code].&amp;[MURR]" u="1" c="MURR"/>
        <s v="[All Organisation].[Branch Code].&amp;[ONSL]" u="1" c="ONSL"/>
        <s v="[All Organisation].[Branch Code].&amp;[ROXD]" u="1" c="ROXD"/>
        <s v="[All Organisation].[Branch Code].&amp;[STIS]" u="1" c="STIS"/>
        <s v="[All Organisation].[Branch Code].&amp;[THOR]" u="1" c="THOR"/>
        <s v="[All Organisation].[Branch Code].&amp;[WAIS]" u="1" c="WAIS"/>
      </sharedItems>
    </cacheField>
    <cacheField name="[All Organisation].[Business Unit].[Business Unit]" caption="Business Unit" numFmtId="0" hierarchy="28" level="1">
      <sharedItems containsSemiMixedTypes="0" containsString="0"/>
    </cacheField>
    <cacheField name="[All Organisation].[Business Unit].[Business Unit].[Business Unit Finance Sort Order]" caption="Business Unit Finance Sort Order" propertyName="Business Unit Finance Sort Order" numFmtId="0" hierarchy="28" level="1" memberPropertyField="1">
      <sharedItems containsSemiMixedTypes="0" containsString="0"/>
    </cacheField>
    <cacheField name="[All Organisation].[Business Unit].[Business Unit].[National Group]" caption="National Group" propertyName="National Group" numFmtId="0" hierarchy="28" level="1" memberPropertyField="1">
      <sharedItems containsSemiMixedTypes="0" containsString="0"/>
    </cacheField>
    <cacheField name="[Measures].[Weighted TU 1 Month]" caption="Weighted TU 1 Month" numFmtId="0" hierarchy="157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9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2" unbalanced="0">
      <fieldsUsage count="2">
        <fieldUsage x="-1"/>
        <fieldUsage x="40"/>
      </fieldsUsage>
    </cacheHierarchy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 oneField="1">
      <fieldsUsage count="1">
        <fieldUsage x="43"/>
      </fieldsUsage>
    </cacheHierarchy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37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/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/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 oneField="1">
      <fieldsUsage count="1">
        <fieldUsage x="38"/>
      </fieldsUsage>
    </cacheHierarchy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346990739" backgroundQuery="1" createdVersion="6" refreshedVersion="8" minRefreshableVersion="3" recordCount="0" supportSubquery="1" supportAdvancedDrill="1" xr:uid="{E288BEFF-3109-48B0-A1A7-152CE8550D51}">
  <cacheSource type="external" connectionId="3"/>
  <cacheFields count="44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Measures].[FU 1 Month]" caption="FU 1 Month" numFmtId="0" hierarchy="170" level="32767"/>
    <cacheField name="[Measures].[Red Line (OC) %]" caption="Red Line (OC) %" numFmtId="0" hierarchy="191" level="32767"/>
    <cacheField name="[All Organisation].[Branch Code].[Branch Code]" caption="Branch Code" numFmtId="0" hierarchy="22" level="1">
      <sharedItems count="12">
        <s v="[All Organisation].[Branch Code].&amp;[GLST]" c="GLST"/>
        <s v="[All Organisation].[Branch Code].&amp;[NOIS]" c="NOIS"/>
        <s v="[All Organisation].[Branch Code].&amp;[PHOS]" c="PHOS"/>
        <s v="[All Organisation].[Branch Code].&amp;[BAWI]" u="1" c="BAWI"/>
        <s v="[All Organisation].[Branch Code].&amp;[EAIS]" u="1" c="EAIS"/>
        <s v="[All Organisation].[Branch Code].&amp;[ISNS]" u="1" c="ISNS"/>
        <s v="[All Organisation].[Branch Code].&amp;[MURR]" u="1" c="MURR"/>
        <s v="[All Organisation].[Branch Code].&amp;[ONSL]" u="1" c="ONSL"/>
        <s v="[All Organisation].[Branch Code].&amp;[ROXD]" u="1" c="ROXD"/>
        <s v="[All Organisation].[Branch Code].&amp;[STIS]" u="1" c="STIS"/>
        <s v="[All Organisation].[Branch Code].&amp;[THOR]" u="1" c="THOR"/>
        <s v="[All Organisation].[Branch Code].&amp;[WAIS]" u="1" c="WAIS"/>
      </sharedItems>
    </cacheField>
    <cacheField name="[All Organisation].[Business Unit].[Business Unit]" caption="Business Unit" numFmtId="0" hierarchy="28" level="1">
      <sharedItems containsSemiMixedTypes="0" containsString="0"/>
    </cacheField>
    <cacheField name="[All Organisation].[Business Unit].[Business Unit].[Business Unit Finance Sort Order]" caption="Business Unit Finance Sort Order" propertyName="Business Unit Finance Sort Order" numFmtId="0" hierarchy="28" level="1" memberPropertyField="1">
      <sharedItems containsSemiMixedTypes="0" containsString="0"/>
    </cacheField>
    <cacheField name="[All Organisation].[Business Unit].[Business Unit].[National Group]" caption="National Group" propertyName="National Group" numFmtId="0" hierarchy="28" level="1" memberPropertyField="1">
      <sharedItems containsSemiMixedTypes="0" containsString="0"/>
    </cacheField>
    <cacheField name="[Measures].[Weighted TU 1 Month]" caption="Weighted TU 1 Month" numFmtId="0" hierarchy="157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9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2" unbalanced="0">
      <fieldsUsage count="2">
        <fieldUsage x="-1"/>
        <fieldUsage x="40"/>
      </fieldsUsage>
    </cacheHierarchy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 oneField="1">
      <fieldsUsage count="1">
        <fieldUsage x="43"/>
      </fieldsUsage>
    </cacheHierarchy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37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/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/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 oneField="1">
      <fieldsUsage count="1">
        <fieldUsage x="38"/>
      </fieldsUsage>
    </cacheHierarchy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368749999" backgroundQuery="1" createdVersion="6" refreshedVersion="8" minRefreshableVersion="3" recordCount="0" supportSubquery="1" supportAdvancedDrill="1" xr:uid="{05078B18-4D32-4CFE-AB4F-B412A486A79D}">
  <cacheSource type="external" connectionId="3"/>
  <cacheFields count="41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Measures].[FU 1 Month]" caption="FU 1 Month" numFmtId="0" hierarchy="170" level="32767"/>
    <cacheField name="[Measures].[Red Line (OC) %]" caption="Red Line (OC) %" numFmtId="0" hierarchy="191" level="32767"/>
    <cacheField name="[All Organisation].[Branch Code].[Branch Code]" caption="Branch Code" numFmtId="0" hierarchy="22" level="1">
      <sharedItems count="12">
        <s v="[All Organisation].[Branch Code].&amp;[BAWI]" c="BAWI"/>
        <s v="[All Organisation].[Branch Code].&amp;[EAIS]" c="EAIS"/>
        <s v="[All Organisation].[Branch Code].&amp;[GLST]" c="GLST"/>
        <s v="[All Organisation].[Branch Code].&amp;[ISNS]" c="ISNS"/>
        <s v="[All Organisation].[Branch Code].&amp;[MURR]" c="MURR"/>
        <s v="[All Organisation].[Branch Code].&amp;[NOIS]" c="NOIS"/>
        <s v="[All Organisation].[Branch Code].&amp;[ONSL]" c="ONSL"/>
        <s v="[All Organisation].[Branch Code].&amp;[PHOS]" c="PHOS"/>
        <s v="[All Organisation].[Branch Code].&amp;[ROXD]" c="ROXD"/>
        <s v="[All Organisation].[Branch Code].&amp;[STIS]" c="STIS"/>
        <s v="[All Organisation].[Branch Code].&amp;[THOR]" c="THOR"/>
        <s v="[All Organisation].[Branch Code].&amp;[WAIS]" c="WAIS"/>
      </sharedItems>
    </cacheField>
    <cacheField name="[Measures].[Weighted TU 1 Month]" caption="Weighted TU 1 Month" numFmtId="0" hierarchy="157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9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0" unbalanced="0"/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 oneField="1">
      <fieldsUsage count="1">
        <fieldUsage x="40"/>
      </fieldsUsage>
    </cacheHierarchy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37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/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/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 oneField="1">
      <fieldsUsage count="1">
        <fieldUsage x="38"/>
      </fieldsUsage>
    </cacheHierarchy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386226849" backgroundQuery="1" createdVersion="6" refreshedVersion="8" minRefreshableVersion="3" recordCount="0" supportSubquery="1" supportAdvancedDrill="1" xr:uid="{B1EE4A0E-A8AF-483B-ADB2-25AE7E3F746E}">
  <cacheSource type="external" connectionId="3"/>
  <cacheFields count="41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Measures].[FU 1 Month]" caption="FU 1 Month" numFmtId="0" hierarchy="170" level="32767"/>
    <cacheField name="[Measures].[Red Line (OC) %]" caption="Red Line (OC) %" numFmtId="0" hierarchy="191" level="32767"/>
    <cacheField name="[All Organisation].[Branch Code].[Branch Code]" caption="Branch Code" numFmtId="0" hierarchy="22" level="1">
      <sharedItems count="12">
        <s v="[All Organisation].[Branch Code].&amp;[BAWI]" c="BAWI"/>
        <s v="[All Organisation].[Branch Code].&amp;[EAIS]" c="EAIS"/>
        <s v="[All Organisation].[Branch Code].&amp;[GLST]" c="GLST"/>
        <s v="[All Organisation].[Branch Code].&amp;[ISNS]" c="ISNS"/>
        <s v="[All Organisation].[Branch Code].&amp;[MURR]" c="MURR"/>
        <s v="[All Organisation].[Branch Code].&amp;[NOIS]" c="NOIS"/>
        <s v="[All Organisation].[Branch Code].&amp;[ONSL]" c="ONSL"/>
        <s v="[All Organisation].[Branch Code].&amp;[PHOS]" c="PHOS"/>
        <s v="[All Organisation].[Branch Code].&amp;[ROXD]" c="ROXD"/>
        <s v="[All Organisation].[Branch Code].&amp;[STIS]" c="STIS"/>
        <s v="[All Organisation].[Branch Code].&amp;[THOR]" c="THOR"/>
        <s v="[All Organisation].[Branch Code].&amp;[WAIS]" c="WAIS"/>
      </sharedItems>
    </cacheField>
    <cacheField name="[Measures].[Weighted TU 1 Month]" caption="Weighted TU 1 Month" numFmtId="0" hierarchy="157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9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0" unbalanced="0"/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 oneField="1">
      <fieldsUsage count="1">
        <fieldUsage x="40"/>
      </fieldsUsage>
    </cacheHierarchy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37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/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/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 oneField="1">
      <fieldsUsage count="1">
        <fieldUsage x="38"/>
      </fieldsUsage>
    </cacheHierarchy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404282407" backgroundQuery="1" createdVersion="6" refreshedVersion="8" minRefreshableVersion="3" recordCount="0" supportSubquery="1" supportAdvancedDrill="1" xr:uid="{7909FE66-0B68-4733-92EC-24356904D802}">
  <cacheSource type="external" connectionId="3"/>
  <cacheFields count="44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Measures].[FU 1 Month]" caption="FU 1 Month" numFmtId="0" hierarchy="170" level="32767"/>
    <cacheField name="[Measures].[Red Line (OC) %]" caption="Red Line (OC) %" numFmtId="0" hierarchy="191" level="32767"/>
    <cacheField name="[All Organisation].[Branch Code].[Branch Code]" caption="Branch Code" numFmtId="0" hierarchy="22" level="1">
      <sharedItems count="12">
        <s v="[All Organisation].[Branch Code].&amp;[BAWI]" c="BAWI"/>
        <s v="[All Organisation].[Branch Code].&amp;[MURR]" c="MURR"/>
        <s v="[All Organisation].[Branch Code].&amp;[ONSL]" c="ONSL"/>
        <s v="[All Organisation].[Branch Code].&amp;[WAIS]" c="WAIS"/>
        <s v="[All Organisation].[Branch Code].&amp;[ROXD]" u="1" c="ROXD"/>
        <s v="[All Organisation].[Branch Code].&amp;[STIS]" u="1" c="STIS"/>
        <s v="[All Organisation].[Branch Code].&amp;[EAIS]" u="1" c="EAIS"/>
        <s v="[All Organisation].[Branch Code].&amp;[ISNS]" u="1" c="ISNS"/>
        <s v="[All Organisation].[Branch Code].&amp;[THOR]" u="1" c="THOR"/>
        <s v="[All Organisation].[Branch Code].&amp;[GLST]" u="1" c="GLST"/>
        <s v="[All Organisation].[Branch Code].&amp;[NOIS]" u="1" c="NOIS"/>
        <s v="[All Organisation].[Branch Code].&amp;[PHOS]" u="1" c="PHOS"/>
      </sharedItems>
    </cacheField>
    <cacheField name="[All Organisation].[Business Unit].[Business Unit]" caption="Business Unit" numFmtId="0" hierarchy="28" level="1">
      <sharedItems containsSemiMixedTypes="0" containsString="0"/>
    </cacheField>
    <cacheField name="[All Organisation].[Business Unit].[Business Unit].[Business Unit Finance Sort Order]" caption="Business Unit Finance Sort Order" propertyName="Business Unit Finance Sort Order" numFmtId="0" hierarchy="28" level="1" memberPropertyField="1">
      <sharedItems containsSemiMixedTypes="0" containsString="0"/>
    </cacheField>
    <cacheField name="[All Organisation].[Business Unit].[Business Unit].[National Group]" caption="National Group" propertyName="National Group" numFmtId="0" hierarchy="28" level="1" memberPropertyField="1">
      <sharedItems containsSemiMixedTypes="0" containsString="0"/>
    </cacheField>
    <cacheField name="[Measures].[Weighted TU 1 Month]" caption="Weighted TU 1 Month" numFmtId="0" hierarchy="157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9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2" unbalanced="0">
      <fieldsUsage count="2">
        <fieldUsage x="-1"/>
        <fieldUsage x="40"/>
      </fieldsUsage>
    </cacheHierarchy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 oneField="1">
      <fieldsUsage count="1">
        <fieldUsage x="43"/>
      </fieldsUsage>
    </cacheHierarchy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37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/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/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 oneField="1">
      <fieldsUsage count="1">
        <fieldUsage x="38"/>
      </fieldsUsage>
    </cacheHierarchy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419097225" backgroundQuery="1" createdVersion="6" refreshedVersion="8" minRefreshableVersion="3" recordCount="0" supportSubquery="1" supportAdvancedDrill="1" xr:uid="{76EF1251-15F0-4F0D-A3DD-9BE9ABE90E79}">
  <cacheSource type="external" connectionId="3"/>
  <cacheFields count="44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Measures].[FU 1 Month]" caption="FU 1 Month" numFmtId="0" hierarchy="170" level="32767"/>
    <cacheField name="[Measures].[Red Line (OC) %]" caption="Red Line (OC) %" numFmtId="0" hierarchy="191" level="32767"/>
    <cacheField name="[All Organisation].[Branch Code].[Branch Code]" caption="Branch Code" numFmtId="0" hierarchy="22" level="1">
      <sharedItems count="12">
        <s v="[All Organisation].[Branch Code].&amp;[ROXD]" c="ROXD"/>
        <s v="[All Organisation].[Branch Code].&amp;[STIS]" c="STIS"/>
        <s v="[All Organisation].[Branch Code].&amp;[EAIS]" u="1" c="EAIS"/>
        <s v="[All Organisation].[Branch Code].&amp;[ISNS]" u="1" c="ISNS"/>
        <s v="[All Organisation].[Branch Code].&amp;[THOR]" u="1" c="THOR"/>
        <s v="[All Organisation].[Branch Code].&amp;[GLST]" u="1" c="GLST"/>
        <s v="[All Organisation].[Branch Code].&amp;[NOIS]" u="1" c="NOIS"/>
        <s v="[All Organisation].[Branch Code].&amp;[PHOS]" u="1" c="PHOS"/>
        <s v="[All Organisation].[Branch Code].&amp;[BAWI]" u="1" c="BAWI"/>
        <s v="[All Organisation].[Branch Code].&amp;[MURR]" u="1" c="MURR"/>
        <s v="[All Organisation].[Branch Code].&amp;[ONSL]" u="1" c="ONSL"/>
        <s v="[All Organisation].[Branch Code].&amp;[WAIS]" u="1" c="WAIS"/>
      </sharedItems>
    </cacheField>
    <cacheField name="[All Organisation].[Business Unit].[Business Unit]" caption="Business Unit" numFmtId="0" hierarchy="28" level="1">
      <sharedItems containsSemiMixedTypes="0" containsString="0"/>
    </cacheField>
    <cacheField name="[All Organisation].[Business Unit].[Business Unit].[Business Unit Finance Sort Order]" caption="Business Unit Finance Sort Order" propertyName="Business Unit Finance Sort Order" numFmtId="0" hierarchy="28" level="1" memberPropertyField="1">
      <sharedItems containsSemiMixedTypes="0" containsString="0"/>
    </cacheField>
    <cacheField name="[All Organisation].[Business Unit].[Business Unit].[National Group]" caption="National Group" propertyName="National Group" numFmtId="0" hierarchy="28" level="1" memberPropertyField="1">
      <sharedItems containsSemiMixedTypes="0" containsString="0"/>
    </cacheField>
    <cacheField name="[Measures].[Weighted TU 1 Month]" caption="Weighted TU 1 Month" numFmtId="0" hierarchy="157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9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2" unbalanced="0">
      <fieldsUsage count="2">
        <fieldUsage x="-1"/>
        <fieldUsage x="40"/>
      </fieldsUsage>
    </cacheHierarchy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 oneField="1">
      <fieldsUsage count="1">
        <fieldUsage x="43"/>
      </fieldsUsage>
    </cacheHierarchy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37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/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/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 oneField="1">
      <fieldsUsage count="1">
        <fieldUsage x="38"/>
      </fieldsUsage>
    </cacheHierarchy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433449073" backgroundQuery="1" createdVersion="6" refreshedVersion="8" minRefreshableVersion="3" recordCount="0" supportSubquery="1" supportAdvancedDrill="1" xr:uid="{2ED964AF-097A-4FBB-AA74-68DC0E3FF545}">
  <cacheSource type="external" connectionId="3"/>
  <cacheFields count="44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>
      <sharedItems containsSemiMixedTypes="0" containsString="0"/>
    </cacheField>
    <cacheField name="[All Financial Dates].[Financial Month].[Financial Month].[Financial Year]" caption="Financial Year" propertyName="Financial Year" numFmtId="0" hierarchy="11" level="1" memberPropertyField="1">
      <sharedItems containsSemiMixedTypes="0" containsString="0"/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/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Measures].[FU 1 Month]" caption="FU 1 Month" numFmtId="0" hierarchy="170" level="32767"/>
    <cacheField name="[Measures].[Red Line (OC) %]" caption="Red Line (OC) %" numFmtId="0" hierarchy="191" level="32767"/>
    <cacheField name="[All Organisation].[Branch Code].[Branch Code]" caption="Branch Code" numFmtId="0" hierarchy="22" level="1">
      <sharedItems count="12">
        <s v="[All Organisation].[Branch Code].&amp;[EAIS]" c="EAIS"/>
        <s v="[All Organisation].[Branch Code].&amp;[ISNS]" c="ISNS"/>
        <s v="[All Organisation].[Branch Code].&amp;[THOR]" c="THOR"/>
        <s v="[All Organisation].[Branch Code].&amp;[GLST]" u="1" c="GLST"/>
        <s v="[All Organisation].[Branch Code].&amp;[NOIS]" u="1" c="NOIS"/>
        <s v="[All Organisation].[Branch Code].&amp;[PHOS]" u="1" c="PHOS"/>
        <s v="[All Organisation].[Branch Code].&amp;[BAWI]" u="1" c="BAWI"/>
        <s v="[All Organisation].[Branch Code].&amp;[MURR]" u="1" c="MURR"/>
        <s v="[All Organisation].[Branch Code].&amp;[ONSL]" u="1" c="ONSL"/>
        <s v="[All Organisation].[Branch Code].&amp;[ROXD]" u="1" c="ROXD"/>
        <s v="[All Organisation].[Branch Code].&amp;[STIS]" u="1" c="STIS"/>
        <s v="[All Organisation].[Branch Code].&amp;[WAIS]" u="1" c="WAIS"/>
      </sharedItems>
    </cacheField>
    <cacheField name="[All Organisation].[Business Unit].[Business Unit]" caption="Business Unit" numFmtId="0" hierarchy="28" level="1">
      <sharedItems containsSemiMixedTypes="0" containsString="0"/>
    </cacheField>
    <cacheField name="[All Organisation].[Business Unit].[Business Unit].[Business Unit Finance Sort Order]" caption="Business Unit Finance Sort Order" propertyName="Business Unit Finance Sort Order" numFmtId="0" hierarchy="28" level="1" memberPropertyField="1">
      <sharedItems containsSemiMixedTypes="0" containsString="0"/>
    </cacheField>
    <cacheField name="[All Organisation].[Business Unit].[Business Unit].[National Group]" caption="National Group" propertyName="National Group" numFmtId="0" hierarchy="28" level="1" memberPropertyField="1">
      <sharedItems containsSemiMixedTypes="0" containsString="0"/>
    </cacheField>
    <cacheField name="[Measures].[Weighted TU 1 Month]" caption="Weighted TU 1 Month" numFmtId="0" hierarchy="157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9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2" unbalanced="0">
      <fieldsUsage count="2">
        <fieldUsage x="-1"/>
        <fieldUsage x="40"/>
      </fieldsUsage>
    </cacheHierarchy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/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 oneField="1">
      <fieldsUsage count="1">
        <fieldUsage x="43"/>
      </fieldsUsage>
    </cacheHierarchy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 oneField="1">
      <fieldsUsage count="1">
        <fieldUsage x="37"/>
      </fieldsUsage>
    </cacheHierarchy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/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/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 oneField="1">
      <fieldsUsage count="1">
        <fieldUsage x="38"/>
      </fieldsUsage>
    </cacheHierarchy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hadka, Saroj (Corp)" refreshedDate="46243.928446874997" backgroundQuery="1" createdVersion="6" refreshedVersion="8" minRefreshableVersion="3" recordCount="0" supportSubquery="1" supportAdvancedDrill="1" xr:uid="{49116326-EF59-48D0-964B-DCC32B5DA7E4}">
  <cacheSource type="external" connectionId="3"/>
  <cacheFields count="39">
    <cacheField name="[All Plant].[All Plant].[Category]" caption="Category" numFmtId="0" hierarchy="34" level="1">
      <sharedItems count="22">
        <s v="[All Plant].[All Plant].[Category].&amp;[ACCESS(ACC)]" c="ACCESS(ACC)"/>
        <s v="[All Plant].[All Plant].[Category].&amp;[AIR &amp; AIR ACCESSORIES(AIR)]" c="AIR &amp; AIR ACCESSORIES(AIR)"/>
        <s v="[All Plant].[All Plant].[Category].&amp;[COMPACTION(COMP)]" c="COMPACTION(COMP)"/>
        <s v="[All Plant].[All Plant].[Category].&amp;[CONCRETE &amp; MASONRY(C&amp;M)]" c="CONCRETE &amp; MASONRY(C&amp;M)"/>
        <s v="[All Plant].[All Plant].[Category].&amp;[EARTHMOVING(EM)]" c="EARTHMOVING(EM)"/>
        <s v="[All Plant].[All Plant].[Category].&amp;[FLOOR &amp; CLEANING EQUIPMENT(FLOOR)]" c="FLOOR &amp; CLEANING EQUIPMENT(FLOOR)"/>
        <s v="[All Plant].[All Plant].[Category].&amp;[GENERATORS &amp; POWER DISTRIBUTION(POWER)]" c="GENERATORS &amp; POWER DISTRIBUTION(POWER)"/>
        <s v="[All Plant].[All Plant].[Category].&amp;[GROUND EQUIPMENT(GE)]" c="GROUND EQUIPMENT(GE)"/>
        <s v="[All Plant].[All Plant].[Category].&amp;[INDUSTRIAL TOOLS &amp; EQUIPMENT(TOOLS)]" c="INDUSTRIAL TOOLS &amp; EQUIPMENT(TOOLS)"/>
        <s v="[All Plant].[All Plant].[Category].&amp;[LADDERS &amp; SCAFFOLD(L&amp;S)]" c="LADDERS &amp; SCAFFOLD(L&amp;S)"/>
        <s v="[All Plant].[All Plant].[Category].&amp;[LANDSCAPING(LAND)]" c="LANDSCAPING(LAND)"/>
        <s v="[All Plant].[All Plant].[Category].&amp;[LIFT, SHIFT &amp; PROPPING(LSP)]" c="LIFT, SHIFT &amp; PROPPING(LSP)"/>
        <s v="[All Plant].[All Plant].[Category].&amp;[LIGHTING(LIGHT)]" c="LIGHTING(LIGHT)"/>
        <s v="[All Plant].[All Plant].[Category].&amp;[MATERIALS HANDLING(MH)]" c="MATERIALS HANDLING(MH)"/>
        <s v="[All Plant].[All Plant].[Category].&amp;[OFFSHORE(OFF)]" c="OFFSHORE(OFF)"/>
        <s v="[All Plant].[All Plant].[Category].&amp;[OTHER(OTHER)]" c="OTHER(OTHER)"/>
        <s v="[All Plant].[All Plant].[Category].&amp;[PUMPS &amp; FLUID MANAGEMENT(PFM)]" c="PUMPS &amp; FLUID MANAGEMENT(PFM)"/>
        <s v="[All Plant].[All Plant].[Category].&amp;[SITE ACCOMMODATION(SA)]" c="SITE ACCOMMODATION(SA)"/>
        <s v="[All Plant].[All Plant].[Category].&amp;[TOOLS &amp; EQUIPMENT(T&amp;E)]" c="TOOLS &amp; EQUIPMENT(T&amp;E)"/>
        <s v="[All Plant].[All Plant].[Category].&amp;[TRAFFIC MANAGEMENT(TRAF)]" c="TRAFFIC MANAGEMENT(TRAF)"/>
        <s v="[All Plant].[All Plant].[Category].&amp;[TRUCKS, VEHICLES &amp; TRAILERS(TVT)]" c="TRUCKS, VEHICLES &amp; TRAILERS(TVT)"/>
        <s v="[All Plant].[All Plant].[Category].&amp;[WELDING(WELD)]" c="WELDING(WELD)"/>
      </sharedItems>
    </cacheField>
    <cacheField name="[All Plant].[All Plant].[Type]" caption="Type" numFmtId="0" hierarchy="34" level="2">
      <sharedItems containsSemiMixedTypes="0" containsString="0"/>
    </cacheField>
    <cacheField name="[All Plant].[All Plant].[Pricing Group]" caption="Pricing Group" numFmtId="0" hierarchy="34" level="3">
      <sharedItems containsSemiMixedTypes="0" containsString="0"/>
    </cacheField>
    <cacheField name="[All Plant].[All Plant].[Model]" caption="Model" numFmtId="0" hierarchy="34" level="4">
      <sharedItems containsSemiMixedTypes="0" containsString="0"/>
    </cacheField>
    <cacheField name="[All Plant].[All Plant].[Plant]" caption="Plant" numFmtId="0" hierarchy="34" level="5">
      <sharedItems containsSemiMixedTypes="0" containsString="0"/>
    </cacheField>
    <cacheField name="[All Plant].[All Plant].[Type].[Category]" caption="Category" propertyName="Category" numFmtId="0" hierarchy="34" level="2" memberPropertyField="1">
      <sharedItems containsSemiMixedTypes="0" containsString="0"/>
    </cacheField>
    <cacheField name="[All Plant].[All Plant].[Type].[Type Sort Order]" caption="Type Sort Order" propertyName="Type Sort Order" numFmtId="0" hierarchy="34" level="2" memberPropertyField="1">
      <sharedItems containsSemiMixedTypes="0" containsString="0"/>
    </cacheField>
    <cacheField name="[All Plant].[All Plant].[Pricing Group].[Type]" caption="Type" propertyName="Type" numFmtId="0" hierarchy="34" level="3" memberPropertyField="1">
      <sharedItems containsSemiMixedTypes="0" containsString="0"/>
    </cacheField>
    <cacheField name="[All Plant].[All Plant].[Model].[Pricing Group]" caption="Pricing Group" propertyName="Pricing Group" numFmtId="0" hierarchy="34" level="4" memberPropertyField="1">
      <sharedItems containsSemiMixedTypes="0" containsString="0"/>
    </cacheField>
    <cacheField name="[All Plant].[All Plant].[Plant].[Model]" caption="Model" propertyName="Model" numFmtId="0" hierarchy="34" level="5" memberPropertyField="1">
      <sharedItems containsSemiMixedTypes="0" containsString="0"/>
    </cacheField>
    <cacheField name="[All Organisation].[All Organisation].[Group]" caption="Group" numFmtId="0" hierarchy="18" level="1">
      <sharedItems containsSemiMixedTypes="0" containsString="0"/>
    </cacheField>
    <cacheField name="[All Organisation].[All Organisation].[National Group]" caption="National Group" numFmtId="0" hierarchy="18" level="2">
      <sharedItems containsSemiMixedTypes="0" containsString="0"/>
    </cacheField>
    <cacheField name="[All Organisation].[All Organisation].[Business Unit]" caption="Business Unit" numFmtId="0" hierarchy="18" level="3">
      <sharedItems containsSemiMixedTypes="0" containsString="0"/>
    </cacheField>
    <cacheField name="[All Organisation].[All Organisation].[Area Group]" caption="Area Group" numFmtId="0" hierarchy="18" level="4">
      <sharedItems containsSemiMixedTypes="0" containsString="0"/>
    </cacheField>
    <cacheField name="[All Organisation].[All Organisation].[Area]" caption="Area" numFmtId="0" hierarchy="18" level="5">
      <sharedItems containsSemiMixedTypes="0" containsString="0"/>
    </cacheField>
    <cacheField name="[All Organisation].[All Organisation].[Group].[Group Code]" caption="Group Code" propertyName="Group Code" numFmtId="0" hierarchy="18" level="1" memberPropertyField="1">
      <sharedItems containsSemiMixedTypes="0" containsString="0"/>
    </cacheField>
    <cacheField name="[All Organisation].[All Organisation].[National Group].[Group]" caption="Group" propertyName="Group" numFmtId="0" hierarchy="18" level="2" memberPropertyField="1">
      <sharedItems containsSemiMixedTypes="0" containsString="0"/>
    </cacheField>
    <cacheField name="[All Organisation].[All Organisation].[National Group].[National Group Code]" caption="National Group Code" propertyName="National Group Code" numFmtId="0" hierarchy="18" level="2" memberPropertyField="1">
      <sharedItems containsSemiMixedTypes="0" containsString="0"/>
    </cacheField>
    <cacheField name="[All Organisation].[All Organisation].[Business Unit].[Business Unit Finance Sort Order]" caption="Business Unit Finance Sort Order" propertyName="Business Unit Finance Sort Order" numFmtId="0" hierarchy="18" level="3" memberPropertyField="1">
      <sharedItems containsSemiMixedTypes="0" containsString="0"/>
    </cacheField>
    <cacheField name="[All Organisation].[All Organisation].[Business Unit].[National Group]" caption="National Group" propertyName="National Group" numFmtId="0" hierarchy="18" level="3" memberPropertyField="1">
      <sharedItems containsSemiMixedTypes="0" containsString="0"/>
    </cacheField>
    <cacheField name="[All Organisation].[All Organisation].[Area Group].[Area Group Finance Sort Order]" caption="Area Group Finance Sort Order" propertyName="Area Group Finance Sort Order" numFmtId="0" hierarchy="18" level="4" memberPropertyField="1">
      <sharedItems containsSemiMixedTypes="0" containsString="0"/>
    </cacheField>
    <cacheField name="[All Organisation].[All Organisation].[Area Group].[Business Unit]" caption="Business Unit" propertyName="Business Unit" numFmtId="0" hierarchy="18" level="4" memberPropertyField="1">
      <sharedItems containsSemiMixedTypes="0" containsString="0"/>
    </cacheField>
    <cacheField name="[All Organisation].[All Organisation].[Area].[Area Finance Sort Order]" caption="Area Finance Sort Order" propertyName="Area Finance Sort Order" numFmtId="0" hierarchy="18" level="5" memberPropertyField="1">
      <sharedItems containsSemiMixedTypes="0" containsString="0"/>
    </cacheField>
    <cacheField name="[All Organisation].[All Organisation].[Area].[Area Group]" caption="Area Group" propertyName="Area Group" numFmtId="0" hierarchy="18" level="5" memberPropertyField="1">
      <sharedItems containsSemiMixedTypes="0" containsString="0"/>
    </cacheField>
    <cacheField name="[All Financial Dates].[All Financial Dates].[Financial Year]" caption="Financial Year" numFmtId="0" hierarchy="9" level="1">
      <sharedItems containsSemiMixedTypes="0" containsString="0"/>
    </cacheField>
    <cacheField name="[All Financial Dates].[All Financial Dates].[Financial Month]" caption="Financial Month" numFmtId="0" hierarchy="9" level="2">
      <sharedItems containsSemiMixedTypes="0" containsString="0"/>
    </cacheField>
    <cacheField name="[All Financial Dates].[All Financial Dates].[Financial Month].[Financial Year]" caption="Financial Year" propertyName="Financial Year" numFmtId="0" hierarchy="9" level="2" memberPropertyField="1">
      <sharedItems containsSemiMixedTypes="0" containsString="0"/>
    </cacheField>
    <cacheField name="[All Financial Dates].[All Financial Dates].[Financial Month].[Relative Reporting Month No]" caption="Relative Reporting Month No" propertyName="Relative Reporting Month No" numFmtId="0" hierarchy="9" level="2" memberPropertyField="1">
      <sharedItems containsSemiMixedTypes="0" containsString="0"/>
    </cacheField>
    <cacheField name="[All Financial Dates].[Financial Month].[Financial Month]" caption="Financial Month" numFmtId="0" hierarchy="11" level="1" mappingCount="2">
      <sharedItems count="2">
        <s v="[All Financial Dates].[Financial Month].&amp;[202612]" c="Jun 2026"/>
        <s v="[All Financial Dates].[Financial Month].&amp;[202701]" c="Jul 2026"/>
      </sharedItems>
      <mpMap v="29"/>
      <mpMap v="30"/>
    </cacheField>
    <cacheField name="[All Financial Dates].[Financial Month].[Financial Month].[Financial Year]" caption="Financial Year" propertyName="Financial Year" numFmtId="0" hierarchy="11" level="1" memberPropertyField="1">
      <sharedItems count="2">
        <s v="Jul 2025 - Jun 2026"/>
        <s v="Jul 2026 - Jun 2027"/>
      </sharedItems>
    </cacheField>
    <cacheField name="[All Financial Dates].[Financial Month].[Financial Month].[Relative Reporting Month No]" caption="Relative Reporting Month No" propertyName="Relative Reporting Month No" numFmtId="0" hierarchy="11" level="1" memberPropertyField="1">
      <sharedItems containsSemiMixedTypes="0" containsString="0" containsNumber="1" containsInteger="1" minValue="-1" maxValue="0" count="2">
        <n v="-1"/>
        <n v="0"/>
      </sharedItems>
    </cacheField>
    <cacheField name="[All Organisation].[All Organisation].[Branch Group]" caption="Branch Group" numFmtId="0" hierarchy="18" level="6">
      <sharedItems containsSemiMixedTypes="0" containsString="0"/>
    </cacheField>
    <cacheField name="[All Organisation].[All Organisation].[Branch]" caption="Branch" numFmtId="0" hierarchy="18" level="7">
      <sharedItems containsSemiMixedTypes="0" containsString="0"/>
    </cacheField>
    <cacheField name="[All Organisation].[All Organisation].[Branch Group].[Area]" caption="Area" propertyName="Area" numFmtId="0" hierarchy="18" level="6" memberPropertyField="1">
      <sharedItems containsSemiMixedTypes="0" containsString="0"/>
    </cacheField>
    <cacheField name="[All Organisation].[All Organisation].[Branch Group].[Branch Group Sort]" caption="Branch Group Sort" propertyName="Branch Group Sort" numFmtId="0" hierarchy="18" level="6" memberPropertyField="1">
      <sharedItems containsSemiMixedTypes="0" containsString="0"/>
    </cacheField>
    <cacheField name="[All Organisation].[All Organisation].[Branch].[Branch Group Desc]" caption="Branch Group Desc" propertyName="Branch Group Desc" numFmtId="0" hierarchy="18" level="7" memberPropertyField="1">
      <sharedItems containsSemiMixedTypes="0" containsString="0"/>
    </cacheField>
    <cacheField name="[All Organisation].[All Organisation].[Branch].[Open Branch Sort]" caption="Open Branch Sort" propertyName="Open Branch Sort" numFmtId="0" hierarchy="18" level="7" memberPropertyField="1">
      <sharedItems containsSemiMixedTypes="0" containsString="0"/>
    </cacheField>
    <cacheField name="[All Organisation].[Branch Code].[Branch Code]" caption="Branch Code" numFmtId="0" hierarchy="22" level="1">
      <sharedItems count="12">
        <s v="[All Organisation].[Branch Code].&amp;[BAWI]" c="BAWI"/>
        <s v="[All Organisation].[Branch Code].&amp;[EAIS]" c="EAIS"/>
        <s v="[All Organisation].[Branch Code].&amp;[GLST]" c="GLST"/>
        <s v="[All Organisation].[Branch Code].&amp;[ISNS]" c="ISNS"/>
        <s v="[All Organisation].[Branch Code].&amp;[MURR]" c="MURR"/>
        <s v="[All Organisation].[Branch Code].&amp;[NOIS]" c="NOIS"/>
        <s v="[All Organisation].[Branch Code].&amp;[ONSL]" c="ONSL"/>
        <s v="[All Organisation].[Branch Code].&amp;[PHOS]" c="PHOS"/>
        <s v="[All Organisation].[Branch Code].&amp;[ROXD]" c="ROXD"/>
        <s v="[All Organisation].[Branch Code].&amp;[STIS]" c="STIS"/>
        <s v="[All Organisation].[Branch Code].&amp;[THOR]" c="THOR"/>
        <s v="[All Organisation].[Branch Code].&amp;[WAIS]" c="WAIS"/>
      </sharedItems>
    </cacheField>
    <cacheField name="[Measures].[Accounting Cost]" caption="Accounting Cost" numFmtId="0" hierarchy="122" level="32767"/>
  </cacheFields>
  <cacheHierarchies count="317">
    <cacheHierarchy uniqueName="[All Asset Classes].[Asset Class]" caption="Asset Class" attribute="1" defaultMemberUniqueName="[All Asset Classes].[Asset Class].[All]" allUniqueName="[All Asset Classes].[Asset Class].[All]" dimensionUniqueName="[All Asset Classes]" displayFolder="System Attributes" count="0" unbalanced="0"/>
    <cacheHierarchy uniqueName="[All Asset Classes].[Asset Class Desc]" caption="Asset Class Desc" attribute="1" defaultMemberUniqueName="[All Asset Classes].[Asset Class Desc].[All]" allUniqueName="[All Asset Classes].[Asset Class Desc].[All]" dimensionUniqueName="[All Asset Classes]" displayFolder="" count="0" unbalanced="0"/>
    <cacheHierarchy uniqueName="[All Availability].[All Availability]" caption="All Availability" defaultMemberUniqueName="[All Availability].[All Availability].[All]" allUniqueName="[All Availability].[All Availability].[All]" dimensionUniqueName="[All Availability]" displayFolder="" count="0" unbalanced="0"/>
    <cacheHierarchy uniqueName="[All Availability].[Availability Code]" caption="Availability Code" attribute="1" defaultMemberUniqueName="[All Availability].[Availability Code].[All]" allUniqueName="[All Availability].[Availability Code].[All]" dimensionUniqueName="[All Availability]" displayFolder="Availability Attributes" count="0" unbalanced="0"/>
    <cacheHierarchy uniqueName="[All Availability].[Availability Group]" caption="Availability Group" attribute="1" defaultMemberUniqueName="[All Availability].[Availability Group].[All]" allUniqueName="[All Availability].[Availability Group].[All]" dimensionUniqueName="[All Availability]" displayFolder="Availability Attributes" count="0" unbalanced="0"/>
    <cacheHierarchy uniqueName="[All Availability].[Availability Long Description]" caption="Availability Long Description" attribute="1" defaultMemberUniqueName="[All Availability].[Availability Long Description].[All]" allUniqueName="[All Availability].[Availability Long Description].[All]" dimensionUniqueName="[All Availability]" displayFolder="Availability Attributes" count="0" unbalanced="0"/>
    <cacheHierarchy uniqueName="[All Availability].[Availability Short Description]" caption="Availability Short Description" attribute="1" defaultMemberUniqueName="[All Availability].[Availability Short Description].[All]" allUniqueName="[All Availability].[Availability Short Description].[All]" dimensionUniqueName="[All Availability]" displayFolder="Availability Attributes" count="0" unbalanced="0"/>
    <cacheHierarchy uniqueName="[All Availability].[Availability Sub Group Code]" caption="Availability Sub Group Code" attribute="1" defaultMemberUniqueName="[All Availability].[Availability Sub Group Code].[All]" allUniqueName="[All Availability].[Availability Sub Group Code].[All]" dimensionUniqueName="[All Availability]" displayFolder="Availability Attributes" count="0" unbalanced="0"/>
    <cacheHierarchy uniqueName="[All Availability].[Availability Sub Group Desc]" caption="Availability Sub Group Desc" attribute="1" defaultMemberUniqueName="[All Availability].[Availability Sub Group Desc].[All]" allUniqueName="[All Availability].[Availability Sub Group Desc].[All]" dimensionUniqueName="[All Availability]" displayFolder="Availability Attributes" count="0" unbalanced="0"/>
    <cacheHierarchy uniqueName="[All Financial Dates].[All Financial Dates]" caption="All Financial Dates" time="1" defaultMemberUniqueName="[All Financial Dates].[All Financial Dates].[All]" allUniqueName="[All Financial Dates].[All Financial Dates].[All]" dimensionUniqueName="[All Financial Dates]" displayFolder="" count="3" unbalanced="0">
      <fieldsUsage count="3">
        <fieldUsage x="-1"/>
        <fieldUsage x="24"/>
        <fieldUsage x="25"/>
      </fieldsUsage>
    </cacheHierarchy>
    <cacheHierarchy uniqueName="[All Financial Dates].[Data Freshness Date]" caption="Data Freshness Date" attribute="1" time="1" defaultMemberUniqueName="[All Financial Dates].[Data Freshness Date].[All]" allUniqueName="[All Financial Dates].[Data Freshness Date].[All]" dimensionUniqueName="[All Financial Dates]" displayFolder="Date Attributes" count="0" unbalanced="0"/>
    <cacheHierarchy uniqueName="[All Financial Dates].[Financial Month]" caption="Financial Month" attribute="1" time="1" defaultMemberUniqueName="[All Financial Dates].[Financial Month].[All]" allUniqueName="[All Financial Dates].[Financial Month].[All]" dimensionUniqueName="[All Financial Dates]" displayFolder="Date Attributes" count="2" unbalanced="0">
      <fieldsUsage count="2">
        <fieldUsage x="-1"/>
        <fieldUsage x="28"/>
      </fieldsUsage>
    </cacheHierarchy>
    <cacheHierarchy uniqueName="[All Financial Dates].[Financial Year]" caption="Financial Year" attribute="1" time="1" defaultMemberUniqueName="[All Financial Dates].[Financial Year].[All]" allUniqueName="[All Financial Dates].[Financial Year].[All]" dimensionUniqueName="[All Financial Dates]" displayFolder="Date Attributes" count="0" unbalanced="0"/>
    <cacheHierarchy uniqueName="[All Financial Dates].[Financial Year Alt Desc]" caption="Financial Year Alt Desc" attribute="1" time="1" defaultMemberUniqueName="[All Financial Dates].[Financial Year Alt Desc].[All]" allUniqueName="[All Financial Dates].[Financial Year Alt Desc].[All]" dimensionUniqueName="[All Financial Dates]" displayFolder="Date Attributes" count="0" unbalanced="0"/>
    <cacheHierarchy uniqueName="[All Financial Dates].[Latest Reporting Day Flag]" caption="Latest Reporting Day Flag" attribute="1" time="1" defaultMemberUniqueName="[All Financial Dates].[Latest Reporting Day Flag].[All]" allUniqueName="[All Financial Dates].[Latest Reporting Day Flag].[All]" dimensionUniqueName="[All Financial Dates]" displayFolder="Date Attributes" count="0" unbalanced="0"/>
    <cacheHierarchy uniqueName="[All Financial Dates].[Month Name]" caption="Month Name" attribute="1" time="1" defaultMemberUniqueName="[All Financial Dates].[Month Name].[All]" allUniqueName="[All Financial Dates].[Month Name].[All]" dimensionUniqueName="[All Financial Dates]" displayFolder="Date Attributes" count="0" unbalanced="0"/>
    <cacheHierarchy uniqueName="[All Financial Dates].[Relative Year Months]" caption="Relative Year Months" time="1" defaultMemberUniqueName="[All Financial Dates].[Relative Year Months].[All]" allUniqueName="[All Financial Dates].[Relative Year Months].[All]" dimensionUniqueName="[All Financial Dates]" displayFolder="Date Attributes" count="0" unbalanced="0"/>
    <cacheHierarchy uniqueName="[All Financial Dates].[Reporting Date]" caption="Reporting Date" attribute="1" time="1" defaultMemberUniqueName="[All Financial Dates].[Reporting Date].[All]" allUniqueName="[All Financial Dates].[Reporting Date].[All]" dimensionUniqueName="[All Financial Dates]" displayFolder="Date Attributes" count="0" unbalanced="0"/>
    <cacheHierarchy uniqueName="[All Organisation].[All Organisation]" caption="All Organisation" defaultMemberUniqueName="[All Organisation].[All Organisation].[All]" allUniqueName="[All Organisation].[All Organisation].[All]" dimensionUniqueName="[All Organisation]" displayFolder="" count="8" unbalanced="0">
      <fieldsUsage count="8">
        <fieldUsage x="-1"/>
        <fieldUsage x="10"/>
        <fieldUsage x="11"/>
        <fieldUsage x="12"/>
        <fieldUsage x="13"/>
        <fieldUsage x="14"/>
        <fieldUsage x="31"/>
        <fieldUsage x="32"/>
      </fieldsUsage>
    </cacheHierarchy>
    <cacheHierarchy uniqueName="[All Organisation].[Area]" caption="Area" attribute="1" defaultMemberUniqueName="[All Organisation].[Area].[All]" allUniqueName="[All Organisation].[Area].[All]" dimensionUniqueName="[All Organisation]" displayFolder="Organisation Hierarchy Attributes" count="0" unbalanced="0"/>
    <cacheHierarchy uniqueName="[All Organisation].[Area Group]" caption="Area Group" attribute="1" defaultMemberUniqueName="[All Organisation].[Area Group].[All]" allUniqueName="[All Organisation].[Area Group].[All]" dimensionUniqueName="[All Organisation]" displayFolder="Organisation Hierarchy Attributes" count="0" unbalanced="0"/>
    <cacheHierarchy uniqueName="[All Organisation].[Branch]" caption="Branch" attribute="1" defaultMemberUniqueName="[All Organisation].[Branch].[All]" allUniqueName="[All Organisation].[Branch].[All]" dimensionUniqueName="[All Organisation]" displayFolder="Organisation Hierarchy Attributes" count="0" unbalanced="0"/>
    <cacheHierarchy uniqueName="[All Organisation].[Branch Code]" caption="Branch Code" attribute="1" defaultMemberUniqueName="[All Organisation].[Branch Code].[All]" allUniqueName="[All Organisation].[Branch Code].[All]" dimensionUniqueName="[All Organisation]" displayFolder="Organisation Hierarchy Attributes" count="2" unbalanced="0">
      <fieldsUsage count="2">
        <fieldUsage x="-1"/>
        <fieldUsage x="37"/>
      </fieldsUsage>
    </cacheHierarchy>
    <cacheHierarchy uniqueName="[All Organisation].[Branch Group Code]" caption="Branch Group Code" attribute="1" defaultMemberUniqueName="[All Organisation].[Branch Group Code].[All]" allUniqueName="[All Organisation].[Branch Group Code].[All]" dimensionUniqueName="[All Organisation]" displayFolder="Organisation Hierarchy Attributes" count="0" unbalanced="0"/>
    <cacheHierarchy uniqueName="[All Organisation].[Branch Group Desc]" caption="Branch Group Desc" attribute="1" defaultMemberUniqueName="[All Organisation].[Branch Group Desc].[All]" allUniqueName="[All Organisation].[Branch Group Desc].[All]" dimensionUniqueName="[All Organisation]" displayFolder="Organisation Hierarchy Attributes" count="0" unbalanced="0"/>
    <cacheHierarchy uniqueName="[All Organisation].[Branch Group Hub Branch Code]" caption="Branch Group Hub Branch Code" attribute="1" defaultMemberUniqueName="[All Organisation].[Branch Group Hub Branch Code].[All]" allUniqueName="[All Organisation].[Branch Group Hub Branch Code].[All]" dimensionUniqueName="[All Organisation]" displayFolder="Organisation Hierarchy Attributes" count="0" unbalanced="0"/>
    <cacheHierarchy uniqueName="[All Organisation].[Branch Group Long Desc]" caption="Branch Group Long Desc" attribute="1" defaultMemberUniqueName="[All Organisation].[Branch Group Long Desc].[All]" allUniqueName="[All Organisation].[Branch Group Long Desc].[All]" dimensionUniqueName="[All Organisation]" displayFolder="Organisation Hierarchy Attributes" count="0" unbalanced="0"/>
    <cacheHierarchy uniqueName="[All Organisation].[Branch Group Sort]" caption="Branch Group Sort" attribute="1" defaultMemberUniqueName="[All Organisation].[Branch Group Sort].[All]" allUniqueName="[All Organisation].[Branch Group Sort].[All]" dimensionUniqueName="[All Organisation]" displayFolder="Organisation Hierarchy Attributes" count="0" unbalanced="0"/>
    <cacheHierarchy uniqueName="[All Organisation].[Business Unit]" caption="Business Unit" attribute="1" defaultMemberUniqueName="[All Organisation].[Business Unit].[All]" allUniqueName="[All Organisation].[Business Unit].[All]" dimensionUniqueName="[All Organisation]" displayFolder="Organisation Hierarchy Attributes" count="0" unbalanced="0"/>
    <cacheHierarchy uniqueName="[All Organisation].[Group]" caption="Group" attribute="1" defaultMemberUniqueName="[All Organisation].[Group].[All]" allUniqueName="[All Organisation].[Group].[All]" dimensionUniqueName="[All Organisation]" displayFolder="Organisation Hierarchy Attributes" count="0" unbalanced="0"/>
    <cacheHierarchy uniqueName="[All Organisation].[Is Hub Flag]" caption="Is Hub Flag" attribute="1" defaultMemberUniqueName="[All Organisation].[Is Hub Flag].[All]" allUniqueName="[All Organisation].[Is Hub Flag].[All]" dimensionUniqueName="[All Organisation]" displayFolder="Organisation Hierarchy Attributes\System Attributes" count="0" unbalanced="0"/>
    <cacheHierarchy uniqueName="[All Organisation].[myBranch Flag]" caption="myBranch Flag" attribute="1" defaultMemberUniqueName="[All Organisation].[myBranch Flag].[All]" allUniqueName="[All Organisation].[myBranch Flag].[All]" dimensionUniqueName="[All Organisation]" displayFolder="Organisation Hierarchy Attributes\System Attributes" count="0" unbalanced="0"/>
    <cacheHierarchy uniqueName="[All Organisation].[myBranch Hire Function Flag]" caption="myBranch Hire Function Flag" attribute="1" defaultMemberUniqueName="[All Organisation].[myBranch Hire Function Flag].[All]" allUniqueName="[All Organisation].[myBranch Hire Function Flag].[All]" dimensionUniqueName="[All Organisation]" displayFolder="Organisation Hierarchy Attributes\System Attributes" count="0" unbalanced="0"/>
    <cacheHierarchy uniqueName="[All Organisation].[National Group]" caption="National Group" attribute="1" defaultMemberUniqueName="[All Organisation].[National Group].[All]" allUniqueName="[All Organisation].[National Group].[All]" dimensionUniqueName="[All Organisation]" displayFolder="Organisation Hierarchy Attributes" count="0" unbalanced="0"/>
    <cacheHierarchy uniqueName="[All Plant].[All Plant]" caption="All Plant" defaultMemberUniqueName="[All Plant].[All Plant].[All]" allUniqueName="[All Plant].[All Plant].[All]" dimensionUniqueName="[All Plant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All Plant].[Category]" caption="Category" attribute="1" defaultMemberUniqueName="[All Plant].[Category].[All]" allUniqueName="[All Plant].[Category].[All]" dimensionUniqueName="[All Plant]" displayFolder="Plant Attributes" count="0" unbalanced="0"/>
    <cacheHierarchy uniqueName="[All Plant].[Category Code]" caption="Category Code" attribute="1" defaultMemberUniqueName="[All Plant].[Category Code].[All]" allUniqueName="[All Plant].[Category Code].[All]" dimensionUniqueName="[All Plant]" displayFolder="Plant Attributes" count="0" unbalanced="0"/>
    <cacheHierarchy uniqueName="[All Plant].[Category Desc]" caption="Category Desc" attribute="1" defaultMemberUniqueName="[All Plant].[Category Desc].[All]" allUniqueName="[All Plant].[Category Desc].[All]" dimensionUniqueName="[All Plant]" displayFolder="Plant Attributes" count="0" unbalanced="0"/>
    <cacheHierarchy uniqueName="[All Plant].[Effective Life Hours]" caption="Effective Life Hours" attribute="1" defaultMemberUniqueName="[All Plant].[Effective Life Hours].[All]" allUniqueName="[All Plant].[Effective Life Hours].[All]" dimensionUniqueName="[All Plant]" displayFolder="Plant Attributes" count="0" unbalanced="0"/>
    <cacheHierarchy uniqueName="[All Plant].[Effective Life Years]" caption="Effective Life Years" attribute="1" defaultMemberUniqueName="[All Plant].[Effective Life Years].[All]" allUniqueName="[All Plant].[Effective Life Years].[All]" dimensionUniqueName="[All Plant]" displayFolder="Plant Attributes" count="0" unbalanced="0"/>
    <cacheHierarchy uniqueName="[All Plant].[Equipment Condition Rating]" caption="Equipment Condition Rating" attribute="1" defaultMemberUniqueName="[All Plant].[Equipment Condition Rating].[All]" allUniqueName="[All Plant].[Equipment Condition Rating].[All]" dimensionUniqueName="[All Plant]" displayFolder="Plant Attributes" count="0" unbalanced="0"/>
    <cacheHierarchy uniqueName="[All Plant].[Hire Status]" caption="Hire Status" attribute="1" defaultMemberUniqueName="[All Plant].[Hire Status].[All]" allUniqueName="[All Plant].[Hire Status].[All]" dimensionUniqueName="[All Plant]" displayFolder="Plant Attributes" count="0" unbalanced="0"/>
    <cacheHierarchy uniqueName="[All Plant].[Infrastructure Plant]" caption="Infrastructure Plant" attribute="1" defaultMemberUniqueName="[All Plant].[Infrastructure Plant].[All]" allUniqueName="[All Plant].[Infrastructure Plant].[All]" dimensionUniqueName="[All Plant]" displayFolder="Plant Attributes" count="0" unbalanced="0"/>
    <cacheHierarchy uniqueName="[All Plant].[Make]" caption="Make" attribute="1" defaultMemberUniqueName="[All Plant].[Make].[All]" allUniqueName="[All Plant].[Make].[All]" dimensionUniqueName="[All Plant]" displayFolder="Plant Attributes" count="0" unbalanced="0"/>
    <cacheHierarchy uniqueName="[All Plant].[Manufacturers Model]" caption="Manufacturers Model" attribute="1" defaultMemberUniqueName="[All Plant].[Manufacturers Model].[All]" allUniqueName="[All Plant].[Manufacturers Model].[All]" dimensionUniqueName="[All Plant]" displayFolder="Plant Attributes" count="0" unbalanced="0"/>
    <cacheHierarchy uniqueName="[All Plant].[Model]" caption="Model" attribute="1" defaultMemberUniqueName="[All Plant].[Model].[All]" allUniqueName="[All Plant].[Model].[All]" dimensionUniqueName="[All Plant]" displayFolder="Plant Attributes" count="0" unbalanced="0"/>
    <cacheHierarchy uniqueName="[All Plant].[Plant]" caption="Plant" attribute="1" defaultMemberUniqueName="[All Plant].[Plant].[All]" allUniqueName="[All Plant].[Plant].[All]" dimensionUniqueName="[All Plant]" displayFolder="Plant Attributes" count="0" unbalanced="0"/>
    <cacheHierarchy uniqueName="[All Plant].[Plant No]" caption="Plant No" attribute="1" defaultMemberUniqueName="[All Plant].[Plant No].[All]" allUniqueName="[All Plant].[Plant No].[All]" dimensionUniqueName="[All Plant]" displayFolder="Plant Attributes" count="0" unbalanced="0"/>
    <cacheHierarchy uniqueName="[All Plant].[Pricing Group]" caption="Pricing Group" attribute="1" defaultMemberUniqueName="[All Plant].[Pricing Group].[All]" allUniqueName="[All Plant].[Pricing Group].[All]" dimensionUniqueName="[All Plant]" displayFolder="Plant Attributes" count="0" unbalanced="0"/>
    <cacheHierarchy uniqueName="[All Plant].[Pricing Group Code]" caption="Pricing Group Code" attribute="1" defaultMemberUniqueName="[All Plant].[Pricing Group Code].[All]" allUniqueName="[All Plant].[Pricing Group Code].[All]" dimensionUniqueName="[All Plant]" displayFolder="Plant Attributes" count="0" unbalanced="0"/>
    <cacheHierarchy uniqueName="[All Plant].[Pricing Group Desc]" caption="Pricing Group Desc" attribute="1" defaultMemberUniqueName="[All Plant].[Pricing Group Desc].[All]" allUniqueName="[All Plant].[Pricing Group Desc].[All]" dimensionUniqueName="[All Plant]" displayFolder="Plant Attributes" count="0" unbalanced="0"/>
    <cacheHierarchy uniqueName="[All Plant].[Serial No]" caption="Serial No" attribute="1" defaultMemberUniqueName="[All Plant].[Serial No].[All]" allUniqueName="[All Plant].[Serial No].[All]" dimensionUniqueName="[All Plant]" displayFolder="Plant Attributes" count="0" unbalanced="0"/>
    <cacheHierarchy uniqueName="[All Plant].[Show On Pricelist]" caption="Show On Pricelist" attribute="1" defaultMemberUniqueName="[All Plant].[Show On Pricelist].[All]" allUniqueName="[All Plant].[Show On Pricelist].[All]" dimensionUniqueName="[All Plant]" displayFolder="Plant Attributes" count="0" unbalanced="0"/>
    <cacheHierarchy uniqueName="[All Plant].[Type]" caption="Type" attribute="1" defaultMemberUniqueName="[All Plant].[Type].[All]" allUniqueName="[All Plant].[Type].[All]" dimensionUniqueName="[All Plant]" displayFolder="Plant Attributes" count="0" unbalanced="0"/>
    <cacheHierarchy uniqueName="[All Plant].[Type Short Desc]" caption="Type Short Desc" attribute="1" defaultMemberUniqueName="[All Plant].[Type Short Desc].[All]" allUniqueName="[All Plant].[Type Short Desc].[All]" dimensionUniqueName="[All Plant]" displayFolder="Plant Attributes" count="0" unbalanced="0"/>
    <cacheHierarchy uniqueName="[All Plant Ages].[Age Years]" caption="Age Years" attribute="1" defaultMemberUniqueName="[All Plant Ages].[Age Years].[All]" allUniqueName="[All Plant Ages].[Age Years].[All]" dimensionUniqueName="[All Plant Ages]" displayFolder="" count="0" unbalanced="0"/>
    <cacheHierarchy uniqueName="[All Plant Ages].[Plant Age Profile Group]" caption="Plant Age Profile Group" attribute="1" keyAttribute="1" defaultMemberUniqueName="[All Plant Ages].[Plant Age Profile Group].[All]" allUniqueName="[All Plant Ages].[Plant Age Profile Group].[All]" dimensionUniqueName="[All Plant Ages]" displayFolder="" count="0" unbalanced="0"/>
    <cacheHierarchy uniqueName="[All Plant Days Since Last Hire Groups].[All Plant Days Since Last Hire Group]" caption="All Plant Days Since Last Hire Group" defaultMemberUniqueName="[All Plant Days Since Last Hire Groups].[All Plant Days Since Last Hire Group].[All]" allUniqueName="[All Plant Days Since Last Hire Groups].[All Plant Days Since Last Hire Group].[All]" dimensionUniqueName="[All Plant Days Since Last Hire Groups]" displayFolder="" count="0" unbalanced="0"/>
    <cacheHierarchy uniqueName="[All Plant Days Since Last Hire Groups].[Days Long Desc]" caption="Days Long Desc" attribute="1" defaultMemberUniqueName="[All Plant Days Since Last Hire Groups].[Days Long Desc].[All]" allUniqueName="[All Plant Days Since Last Hire Groups].[Days Long Desc].[All]" dimensionUniqueName="[All Plant Days Since Last Hire Groups]" displayFolder="" count="0" unbalanced="0"/>
    <cacheHierarchy uniqueName="[All Plant Days Since Last Hire Groups].[Days Short Desc]" caption="Days Short Desc" attribute="1" defaultMemberUniqueName="[All Plant Days Since Last Hire Groups].[Days Short Desc].[All]" allUniqueName="[All Plant Days Since Last Hire Groups].[Days Short Desc].[All]" dimensionUniqueName="[All Plant Days Since Last Hire Groups]" displayFolder="" count="0" unbalanced="0"/>
    <cacheHierarchy uniqueName="[All Plant Days Since Last Hire Groups].[Days Sort Order]" caption="Days Sort Order" attribute="1" defaultMemberUniqueName="[All Plant Days Since Last Hire Groups].[Days Sort Order].[All]" allUniqueName="[All Plant Days Since Last Hire Groups].[Days Sort Order].[All]" dimensionUniqueName="[All Plant Days Since Last Hire Groups]" displayFolder="" count="0" unbalanced="0"/>
    <cacheHierarchy uniqueName="[All Plant Days Since Last Hire Groups].[Duration Days Key]" caption="Duration Days Key" attribute="1" keyAttribute="1" defaultMemberUniqueName="[All Plant Days Since Last Hire Groups].[Duration Days Key].[All]" allUniqueName="[All Plant Days Since Last Hire Groups].[Duration Days Key].[All]" dimensionUniqueName="[All Plant Days Since Last Hire Groups]" displayFolder="" count="0" unbalanced="0"/>
    <cacheHierarchy uniqueName="[All Plant Days Since Last Status Group Change].[All Plant Days Since Last Status Group Change]" caption="All Plant Days Since Last Status Group Change" defaultMemberUniqueName="[All Plant Days Since Last Status Group Change].[All Plant Days Since Last Status Group Change].[All]" allUniqueName="[All Plant Days Since Last Status Group Change].[All Plant Days Since Last Status Group Change].[All]" dimensionUniqueName="[All Plant Days Since Last Status Group Change]" displayFolder="" count="0" unbalanced="0"/>
    <cacheHierarchy uniqueName="[All Plant Days Since Last Status Group Change].[Days Long Desc]" caption="Days Long Desc" attribute="1" defaultMemberUniqueName="[All Plant Days Since Last Status Group Change].[Days Long Desc].[All]" allUniqueName="[All Plant Days Since Last Status Group Change].[Days Long Desc].[All]" dimensionUniqueName="[All Plant Days Since Last Status Group Change]" displayFolder="" count="0" unbalanced="0"/>
    <cacheHierarchy uniqueName="[All Plant Days Since Last Status Group Change].[Days Short Desc]" caption="Days Short Desc" attribute="1" defaultMemberUniqueName="[All Plant Days Since Last Status Group Change].[Days Short Desc].[All]" allUniqueName="[All Plant Days Since Last Status Group Change].[Days Short Desc].[All]" dimensionUniqueName="[All Plant Days Since Last Status Group Change]" displayFolder="" count="0" unbalanced="0"/>
    <cacheHierarchy uniqueName="[All Plant Days Since Last Status Group Change].[Days Sort Order]" caption="Days Sort Order" attribute="1" defaultMemberUniqueName="[All Plant Days Since Last Status Group Change].[Days Sort Order].[All]" allUniqueName="[All Plant Days Since Last Status Group Change].[Days Sort Order].[All]" dimensionUniqueName="[All Plant Days Since Last Status Group Change]" displayFolder="" count="0" unbalanced="0"/>
    <cacheHierarchy uniqueName="[All Plant Days Since Last Status Group Change].[Duration Days Key]" caption="Duration Days Key" attribute="1" keyAttribute="1" defaultMemberUniqueName="[All Plant Days Since Last Status Group Change].[Duration Days Key].[All]" allUniqueName="[All Plant Days Since Last Status Group Change].[Duration Days Key].[All]" dimensionUniqueName="[All Plant Days Since Last Status Group Change]" displayFolder="" count="0" unbalanced="0"/>
    <cacheHierarchy uniqueName="[Earliest Induction Date].[All Earliest Induction Dates]" caption="All Earliest Induction Dates" time="1" defaultMemberUniqueName="[Earliest Induction Date].[All Earliest Induction Dates].[All]" allUniqueName="[Earliest Induction Date].[All Earliest Induction Dates].[All]" dimensionUniqueName="[Earliest Induction Date]" displayFolder="" count="0" unbalanced="0"/>
    <cacheHierarchy uniqueName="[Earliest Induction Date].[Financial Month]" caption="Financial Month" attribute="1" time="1" defaultMemberUniqueName="[Earliest Induction Date].[Financial Month].[All]" allUniqueName="[Earliest Induction Date].[Financial Month].[All]" dimensionUniqueName="[Earliest Induction Date]" displayFolder="Date Attributes" count="0" unbalanced="0"/>
    <cacheHierarchy uniqueName="[Earliest Induction Date].[Financial Year]" caption="Financial Year" attribute="1" time="1" defaultMemberUniqueName="[Earliest Induction Date].[Financial Year].[All]" allUniqueName="[Earliest Induction Date].[Financial Year].[All]" dimensionUniqueName="[Earliest Induction Date]" displayFolder="Date Attributes" count="0" unbalanced="0"/>
    <cacheHierarchy uniqueName="[Earliest Induction Date].[Latest Reporting Day Flag]" caption="Latest Reporting Day Flag" attribute="1" time="1" defaultMemberUniqueName="[Earliest Induction Date].[Latest Reporting Day Flag].[All]" allUniqueName="[Earliest Induction Date].[Latest Reporting Day Flag].[All]" dimensionUniqueName="[Earliest Induction Date]" displayFolder="Date Attributes" count="0" unbalanced="0"/>
    <cacheHierarchy uniqueName="[Earliest Induction Date].[Reporting Date]" caption="Reporting Date" attribute="1" time="1" defaultMemberUniqueName="[Earliest Induction Date].[Reporting Date].[All]" allUniqueName="[Earliest Induction Date].[Reporting Date].[All]" dimensionUniqueName="[Earliest Induction Date]" displayFolder="Date Attributes" count="0" unbalanced="0"/>
    <cacheHierarchy uniqueName="[EOM Organisation].[All Organisation]" caption="All Organisation" defaultMemberUniqueName="[EOM Organisation].[All Organisation].[All]" allUniqueName="[EOM Organisation].[All Organisation].[All]" dimensionUniqueName="[EOM Organisation]" displayFolder="" count="0" unbalanced="0"/>
    <cacheHierarchy uniqueName="[EOM Organisation].[Area]" caption="Area" attribute="1" defaultMemberUniqueName="[EOM Organisation].[Area].[All]" allUniqueName="[EOM Organisation].[Area].[All]" dimensionUniqueName="[EOM Organisation]" displayFolder="Organisation Hierarchy Attributes" count="0" unbalanced="0"/>
    <cacheHierarchy uniqueName="[EOM Organisation].[Area Group]" caption="Area Group" attribute="1" defaultMemberUniqueName="[EOM Organisation].[Area Group].[All]" allUniqueName="[EOM Organisation].[Area Group].[All]" dimensionUniqueName="[EOM Organisation]" displayFolder="Organisation Hierarchy Attributes" count="0" unbalanced="0"/>
    <cacheHierarchy uniqueName="[EOM Organisation].[Branch]" caption="Branch" attribute="1" defaultMemberUniqueName="[EOM Organisation].[Branch].[All]" allUniqueName="[EOM Organisation].[Branch].[All]" dimensionUniqueName="[EOM Organisation]" displayFolder="Organisation Hierarchy Attributes" count="0" unbalanced="0"/>
    <cacheHierarchy uniqueName="[EOM Organisation].[Branch Code]" caption="Branch Code" attribute="1" defaultMemberUniqueName="[EOM Organisation].[Branch Code].[All]" allUniqueName="[EOM Organisation].[Branch Code].[All]" dimensionUniqueName="[EOM Organisation]" displayFolder="Organisation Hierarchy Attributes" count="0" unbalanced="0"/>
    <cacheHierarchy uniqueName="[EOM Organisation].[Business Unit]" caption="Business Unit" attribute="1" defaultMemberUniqueName="[EOM Organisation].[Business Unit].[All]" allUniqueName="[EOM Organisation].[Business Unit].[All]" dimensionUniqueName="[EOM Organisation]" displayFolder="Organisation Hierarchy Attributes" count="0" unbalanced="0"/>
    <cacheHierarchy uniqueName="[EOM Organisation].[Group]" caption="Group" attribute="1" defaultMemberUniqueName="[EOM Organisation].[Group].[All]" allUniqueName="[EOM Organisation].[Group].[All]" dimensionUniqueName="[EOM Organisation]" displayFolder="Organisation Hierarchy Attributes" count="0" unbalanced="0"/>
    <cacheHierarchy uniqueName="[EOM Organisation].[myBranch Flag]" caption="myBranch Flag" attribute="1" defaultMemberUniqueName="[EOM Organisation].[myBranch Flag].[All]" allUniqueName="[EOM Organisation].[myBranch Flag].[All]" dimensionUniqueName="[EOM Organisation]" displayFolder="Organisation Hierarchy Attributes\System Attributes" count="0" unbalanced="0"/>
    <cacheHierarchy uniqueName="[EOM Organisation].[myBranch Hire Function Flag]" caption="myBranch Hire Function Flag" attribute="1" defaultMemberUniqueName="[EOM Organisation].[myBranch Hire Function Flag].[All]" allUniqueName="[EOM Organisation].[myBranch Hire Function Flag].[All]" dimensionUniqueName="[EOM Organisation]" displayFolder="Organisation Hierarchy Attributes\System Attributes" count="0" unbalanced="0"/>
    <cacheHierarchy uniqueName="[EOM Organisation].[National Group]" caption="National Group" attribute="1" defaultMemberUniqueName="[EOM Organisation].[National Group].[All]" allUniqueName="[EOM Organisation].[National Group].[All]" dimensionUniqueName="[EOM Organisation]" displayFolder="Organisation Hierarchy Attributes" count="0" unbalanced="0"/>
    <cacheHierarchy uniqueName="[All Asset Classes].[Source Dataset Key]" caption="Source Dataset Key" attribute="1" keyAttribute="1" defaultMemberUniqueName="[All Asset Classes].[Source Dataset Key].[All]" allUniqueName="[All Asset Classes].[Source Dataset Key].[All]" dimensionUniqueName="[All Asset Classes]" displayFolder="" count="0" unbalanced="0" hidden="1"/>
    <cacheHierarchy uniqueName="[All Availability].[Availability Key]" caption="Availability Key" attribute="1" keyAttribute="1" defaultMemberUniqueName="[All Availability].[Availability Key].[All]" allUniqueName="[All Availability].[Availability Key].[All]" dimensionUniqueName="[All Availability]" displayFolder="" count="0" unbalanced="0" hidden="1"/>
    <cacheHierarchy uniqueName="[All Financial Dates].[Date Key]" caption="Date Key" attribute="1" time="1" keyAttribute="1" defaultMemberUniqueName="[All Financial Dates].[Date Key].[All]" allUniqueName="[All Financial Dates].[Date Key].[All]" dimensionUniqueName="[All Financial Dates]" displayFolder="" count="0" memberValueDatatype="3" unbalanced="0" hidden="1"/>
    <cacheHierarchy uniqueName="[All Financial Dates].[Relative Reporting Month No]" caption="Relative Reporting Month No" attribute="1" time="1" defaultMemberUniqueName="[All Financial Dates].[Relative Reporting Month No].[All]" allUniqueName="[All Financial Dates].[Relative Reporting Month No].[All]" dimensionUniqueName="[All Financial Dates]" displayFolder="Date Attributes" count="0" unbalanced="0" hidden="1"/>
    <cacheHierarchy uniqueName="[All Financial Dates].[Relative Reporting Year No]" caption="Relative Reporting Year No" attribute="1" time="1" defaultMemberUniqueName="[All Financial Dates].[Relative Reporting Year No].[All]" allUniqueName="[All Financial Dates].[Relative Reporting Year No].[All]" dimensionUniqueName="[All Financial Dates]" displayFolder="Date Attributes" count="0" unbalanced="0" hidden="1"/>
    <cacheHierarchy uniqueName="[All Organisation].[Area Code]" caption="Area Code" attribute="1" defaultMemberUniqueName="[All Organisation].[Area Code].[All]" allUniqueName="[All Organisation].[Area Code].[All]" dimensionUniqueName="[All Organisation]" displayFolder="Organisation Hierarchy Attributes" count="0" unbalanced="0" hidden="1"/>
    <cacheHierarchy uniqueName="[All Organisation].[Area Finance Sort Order]" caption="Area Finance Sort Order" attribute="1" defaultMemberUniqueName="[All Organisation].[Area Finance Sort Order].[All]" allUniqueName="[All Organisation].[Area Finance Sort Order].[All]" dimensionUniqueName="[All Organisation]" displayFolder="Organisation Hierarchy Attributes" count="0" unbalanced="0" hidden="1"/>
    <cacheHierarchy uniqueName="[All Organisation].[Area Group Code]" caption="Area Group Code" attribute="1" defaultMemberUniqueName="[All Organisation].[Area Group Code].[All]" allUniqueName="[All Organisation].[Area Group Code].[All]" dimensionUniqueName="[All Organisation]" displayFolder="Organisation Hierarchy Attributes" count="0" unbalanced="0" hidden="1"/>
    <cacheHierarchy uniqueName="[All Organisation].[Area Group Finance Sort Order]" caption="Area Group Finance Sort Order" attribute="1" defaultMemberUniqueName="[All Organisation].[Area Group Finance Sort Order].[All]" allUniqueName="[All Organisation].[Area Group Finance Sort Order].[All]" dimensionUniqueName="[All Organisation]" displayFolder="Organisation Hierarchy Attributes" count="0" unbalanced="0" hidden="1"/>
    <cacheHierarchy uniqueName="[All Organisation].[Business Unit Code]" caption="Business Unit Code" attribute="1" defaultMemberUniqueName="[All Organisation].[Business Unit Code].[All]" allUniqueName="[All Organisation].[Business Unit Code].[All]" dimensionUniqueName="[All Organisation]" displayFolder="Organisation Hierarchy Attributes" count="0" unbalanced="0" hidden="1"/>
    <cacheHierarchy uniqueName="[All Organisation].[Business Unit Finance Sort Order]" caption="Business Unit Finance Sort Order" attribute="1" defaultMemberUniqueName="[All Organisation].[Business Unit Finance Sort Order].[All]" allUniqueName="[All Organisation].[Business Unit Finance Sort Order].[All]" dimensionUniqueName="[All Organisation]" displayFolder="Organisation Hierarchy Attributes" count="0" unbalanced="0" hidden="1"/>
    <cacheHierarchy uniqueName="[All Organisation].[Group Code]" caption="Group Code" attribute="1" defaultMemberUniqueName="[All Organisation].[Group Code].[All]" allUniqueName="[All Organisation].[Group Code].[All]" dimensionUniqueName="[All Organisation]" displayFolder="Organisation Hierarchy Attributes" count="0" unbalanced="0" hidden="1"/>
    <cacheHierarchy uniqueName="[All Organisation].[National Group Code]" caption="National Group Code" attribute="1" defaultMemberUniqueName="[All Organisation].[National Group Code].[All]" allUniqueName="[All Organisation].[National Group Code].[All]" dimensionUniqueName="[All Organisation]" displayFolder="Organisation Hierarchy Attributes" count="0" unbalanced="0" hidden="1"/>
    <cacheHierarchy uniqueName="[All Organisation].[Open Branch Sort]" caption="Open Branch Sort" attribute="1" defaultMemberUniqueName="[All Organisation].[Open Branch Sort].[All]" allUniqueName="[All Organisation].[Open Branch Sort].[All]" dimensionUniqueName="[All Organisation]" displayFolder="Organisation Hierarchy Attributes" count="0" unbalanced="0" hidden="1"/>
    <cacheHierarchy uniqueName="[All Organisation].[Org Hierarchy Ds Key]" caption="Org Hierarchy Ds Key" attribute="1" keyAttribute="1" defaultMemberUniqueName="[All Organisation].[Org Hierarchy Ds Key].[All]" allUniqueName="[All Organisation].[Org Hierarchy Ds Key].[All]" dimensionUniqueName="[All Organisation]" displayFolder="Organisation Hierarchy Attributes" count="0" unbalanced="0" hidden="1"/>
    <cacheHierarchy uniqueName="[All Plant].[Branch Code]" caption="Branch Code" attribute="1" defaultMemberUniqueName="[All Plant].[Branch Code].[All]" allUniqueName="[All Plant].[Branch Code].[All]" dimensionUniqueName="[All Plant]" displayFolder="Plant Attributes" count="0" unbalanced="0" hidden="1"/>
    <cacheHierarchy uniqueName="[All Plant].[Category Report Order]" caption="Category Report Order" attribute="1" defaultMemberUniqueName="[All Plant].[Category Report Order].[All]" allUniqueName="[All Plant].[Category Report Order].[All]" dimensionUniqueName="[All Plant]" displayFolder="Plant Attributes" count="0" unbalanced="0" hidden="1"/>
    <cacheHierarchy uniqueName="[All Plant].[Model Code]" caption="Model Code" attribute="1" defaultMemberUniqueName="[All Plant].[Model Code].[All]" allUniqueName="[All Plant].[Model Code].[All]" dimensionUniqueName="[All Plant]" displayFolder="Plant Attributes" count="0" unbalanced="0" hidden="1"/>
    <cacheHierarchy uniqueName="[All Plant].[Plant Ds Key]" caption="Plant Ds Key" attribute="1" keyAttribute="1" defaultMemberUniqueName="[All Plant].[Plant Ds Key].[All]" allUniqueName="[All Plant].[Plant Ds Key].[All]" dimensionUniqueName="[All Plant]" displayFolder="Plant Attributes" count="0" unbalanced="0" hidden="1"/>
    <cacheHierarchy uniqueName="[All Plant].[Type Sort Order]" caption="Type Sort Order" attribute="1" defaultMemberUniqueName="[All Plant].[Type Sort Order].[All]" allUniqueName="[All Plant].[Type Sort Order].[All]" dimensionUniqueName="[All Plant]" displayFolder="Plant Attributes" count="0" unbalanced="0" hidden="1"/>
    <cacheHierarchy uniqueName="[All Plant Ages].[Years Sort Order]" caption="Years Sort Order" attribute="1" defaultMemberUniqueName="[All Plant Ages].[Years Sort Order].[All]" allUniqueName="[All Plant Ages].[Years Sort Order].[All]" dimensionUniqueName="[All Plant Ages]" displayFolder="" count="0" unbalanced="0" hidden="1"/>
    <cacheHierarchy uniqueName="[All Plant Ages].[Years Sort Order 1]" caption="Years Sort Order 1" attribute="1" defaultMemberUniqueName="[All Plant Ages].[Years Sort Order 1].[All]" allUniqueName="[All Plant Ages].[Years Sort Order 1].[All]" dimensionUniqueName="[All Plant Ages]" displayFolder="" count="0" unbalanced="0" hidden="1"/>
    <cacheHierarchy uniqueName="[Earliest Induction Date].[Date Key]" caption="Date Key" attribute="1" time="1" keyAttribute="1" defaultMemberUniqueName="[Earliest Induction Date].[Date Key].[All]" allUniqueName="[Earliest Induction Date].[Date Key].[All]" dimensionUniqueName="[Earliest Induction Date]" displayFolder="Date Attributes" count="0" memberValueDatatype="3" unbalanced="0" hidden="1"/>
    <cacheHierarchy uniqueName="[Earliest Induction Date].[Financial Year Desc]" caption="Financial Year Desc" attribute="1" time="1" defaultMemberUniqueName="[Earliest Induction Date].[Financial Year Desc].[All]" allUniqueName="[Earliest Induction Date].[Financial Year Desc].[All]" dimensionUniqueName="[Earliest Induction Date]" displayFolder="Date Attributes" count="0" unbalanced="0" hidden="1"/>
    <cacheHierarchy uniqueName="[Earliest Induction Date].[Relative Reporting Month No]" caption="Relative Reporting Month No" attribute="1" time="1" defaultMemberUniqueName="[Earliest Induction Date].[Relative Reporting Month No].[All]" allUniqueName="[Earliest Induction Date].[Relative Reporting Month No].[All]" dimensionUniqueName="[Earliest Induction Date]" displayFolder="Date Attributes" count="0" unbalanced="0" hidden="1"/>
    <cacheHierarchy uniqueName="[Earliest Induction Date].[Relative Reporting Year No]" caption="Relative Reporting Year No" attribute="1" time="1" defaultMemberUniqueName="[Earliest Induction Date].[Relative Reporting Year No].[All]" allUniqueName="[Earliest Induction Date].[Relative Reporting Year No].[All]" dimensionUniqueName="[Earliest Induction Date]" displayFolder="Date Attributes" count="0" unbalanced="0" hidden="1"/>
    <cacheHierarchy uniqueName="[EOM Organisation].[Area Code]" caption="Area Code" attribute="1" defaultMemberUniqueName="[EOM Organisation].[Area Code].[All]" allUniqueName="[EOM Organisation].[Area Code].[All]" dimensionUniqueName="[EOM Organisation]" displayFolder="Organisation Hierarchy Attributes" count="0" unbalanced="0" hidden="1"/>
    <cacheHierarchy uniqueName="[EOM Organisation].[Area Finance Sort Order]" caption="Area Finance Sort Order" attribute="1" defaultMemberUniqueName="[EOM Organisation].[Area Finance Sort Order].[All]" allUniqueName="[EOM Organisation].[Area Finance Sort Order].[All]" dimensionUniqueName="[EOM Organisation]" displayFolder="Organisation Hierarchy Attributes" count="0" unbalanced="0" hidden="1"/>
    <cacheHierarchy uniqueName="[EOM Organisation].[Area Group Code]" caption="Area Group Code" attribute="1" defaultMemberUniqueName="[EOM Organisation].[Area Group Code].[All]" allUniqueName="[EOM Organisation].[Area Group Code].[All]" dimensionUniqueName="[EOM Organisation]" displayFolder="Organisation Hierarchy Attributes" count="0" unbalanced="0" hidden="1"/>
    <cacheHierarchy uniqueName="[EOM Organisation].[Area Group Finance Sort Order]" caption="Area Group Finance Sort Order" attribute="1" defaultMemberUniqueName="[EOM Organisation].[Area Group Finance Sort Order].[All]" allUniqueName="[EOM Organisation].[Area Group Finance Sort Order].[All]" dimensionUniqueName="[EOM Organisation]" displayFolder="Organisation Hierarchy Attributes" count="0" unbalanced="0" hidden="1"/>
    <cacheHierarchy uniqueName="[EOM Organisation].[Business Unit Code]" caption="Business Unit Code" attribute="1" defaultMemberUniqueName="[EOM Organisation].[Business Unit Code].[All]" allUniqueName="[EOM Organisation].[Business Unit Code].[All]" dimensionUniqueName="[EOM Organisation]" displayFolder="Organisation Hierarchy Attributes" count="0" unbalanced="0" hidden="1"/>
    <cacheHierarchy uniqueName="[EOM Organisation].[Business Unit Finance Sort Order]" caption="Business Unit Finance Sort Order" attribute="1" defaultMemberUniqueName="[EOM Organisation].[Business Unit Finance Sort Order].[All]" allUniqueName="[EOM Organisation].[Business Unit Finance Sort Order].[All]" dimensionUniqueName="[EOM Organisation]" displayFolder="Organisation Hierarchy Attributes" count="0" unbalanced="0" hidden="1"/>
    <cacheHierarchy uniqueName="[EOM Organisation].[Group Code]" caption="Group Code" attribute="1" defaultMemberUniqueName="[EOM Organisation].[Group Code].[All]" allUniqueName="[EOM Organisation].[Group Code].[All]" dimensionUniqueName="[EOM Organisation]" displayFolder="Organisation Hierarchy Attributes" count="0" unbalanced="0" hidden="1"/>
    <cacheHierarchy uniqueName="[EOM Organisation].[National Group Code]" caption="National Group Code" attribute="1" defaultMemberUniqueName="[EOM Organisation].[National Group Code].[All]" allUniqueName="[EOM Organisation].[National Group Code].[All]" dimensionUniqueName="[EOM Organisation]" displayFolder="Organisation Hierarchy Attributes" count="0" unbalanced="0" hidden="1"/>
    <cacheHierarchy uniqueName="[EOM Organisation].[Open Branch Sort]" caption="Open Branch Sort" attribute="1" defaultMemberUniqueName="[EOM Organisation].[Open Branch Sort].[All]" allUniqueName="[EOM Organisation].[Open Branch Sort].[All]" dimensionUniqueName="[EOM Organisation]" displayFolder="Organisation Hierarchy Attributes" count="0" unbalanced="0" hidden="1"/>
    <cacheHierarchy uniqueName="[EOM Organisation].[Org Hierarchy Ds Key]" caption="Org Hierarchy Ds Key" attribute="1" keyAttribute="1" defaultMemberUniqueName="[EOM Organisation].[Org Hierarchy Ds Key].[All]" allUniqueName="[EOM Organisation].[Org Hierarchy Ds Key].[All]" dimensionUniqueName="[EOM Organisation]" displayFolder="Organisation Hierarchy Attributes" count="0" unbalanced="0" hidden="1"/>
    <cacheHierarchy uniqueName="[Measures].[Running Total Accounting Cost]" caption="Running Total Accounting Cost" measure="1" displayFolder="Other" measureGroup="Time Utilization" count="0"/>
    <cacheHierarchy uniqueName="[Measures].[Onhire Days]" caption="Onhire Days" measure="1" displayFolder="Other" measureGroup="Time Utilization" count="0"/>
    <cacheHierarchy uniqueName="[Measures].[Available Days]" caption="Available Days" measure="1" displayFolder="Other" measureGroup="Time Utilization" count="0"/>
    <cacheHierarchy uniqueName="[Measures].[Invoiced Amt]" caption="Invoiced Amt" measure="1" displayFolder="Other" measureGroup="Time Utilization" count="0"/>
    <cacheHierarchy uniqueName="[Measures].[Accounting Cost]" caption="Accounting Cost" measure="1" displayFolder="Other" measureGroup="Financial Utilization" count="0" oneField="1">
      <fieldsUsage count="1">
        <fieldUsage x="38"/>
      </fieldsUsage>
    </cacheHierarchy>
    <cacheHierarchy uniqueName="[Measures].[Hire Revenue]" caption="Hire Revenue" measure="1" displayFolder="Other" measureGroup="Financial Utilization" count="0"/>
    <cacheHierarchy uniqueName="[Measures].[L12M Invoice Hire Revenue]" caption="L12M Invoice Hire Revenue" measure="1" displayFolder="Other" measureGroup="Financial Utilization" count="0"/>
    <cacheHierarchy uniqueName="[Measures].[WDV]" caption="WDV" measure="1" displayFolder="ACR" measureGroup="Asset Contribution" count="0"/>
    <cacheHierarchy uniqueName="[Measures].[No of Units]" caption="No of Units" measure="1" displayFolder="ACR" measureGroup="Asset Contribution" count="0"/>
    <cacheHierarchy uniqueName="[Measures].[Green Line Qty]" caption="Green Line Qty" measure="1" displayFolder="ACR" measureGroup="Asset Contribution" count="0"/>
    <cacheHierarchy uniqueName="[Measures].[On Hire Qty]" caption="On Hire Qty" measure="1" displayFolder="ACR" measureGroup="Asset Contribution" count="0"/>
    <cacheHierarchy uniqueName="[Measures].[Red Line Qty]" caption="Red Line Qty" measure="1" displayFolder="ACR" measureGroup="Asset Contribution" count="0"/>
    <cacheHierarchy uniqueName="[Measures].[No of Slow Moving Assets]" caption="No of Slow Moving Assets" measure="1" displayFolder="ACR" measureGroup="Asset Contribution" count="0"/>
    <cacheHierarchy uniqueName="[Measures].[No of Hires]" caption="No of Hires" measure="1" displayFolder="ACR" measureGroup="Asset Contribution" count="0"/>
    <cacheHierarchy uniqueName="[Measures].[Invoice Hire Days]" caption="Invoice Hire Days" measure="1" displayFolder="ACR" measureGroup="Asset Contribution" count="0"/>
    <cacheHierarchy uniqueName="[Measures].[L12M Product Profitability Hire Revenue]" caption="L12M Product Profitability Hire Revenue" measure="1" displayFolder="ACR" measureGroup="Asset Contribution" count="0"/>
    <cacheHierarchy uniqueName="[Measures].[HF Depreciation]" caption="HF Depreciation" measure="1" displayFolder="ACR" measureGroup="Asset Contribution" count="0"/>
    <cacheHierarchy uniqueName="[Measures].[Registration]" caption="Registration" measure="1" displayFolder="ACR" measureGroup="Asset Contribution" count="0"/>
    <cacheHierarchy uniqueName="[Measures].[Insurance]" caption="Insurance" measure="1" displayFolder="ACR" measureGroup="Asset Contribution" count="0"/>
    <cacheHierarchy uniqueName="[Measures].[Interest]" caption="Interest" measure="1" displayFolder="ACR" measureGroup="Asset Contribution" count="0"/>
    <cacheHierarchy uniqueName="[Measures].[Lease Payments]" caption="Lease Payments" measure="1" displayFolder="ACR" measureGroup="Asset Contribution" count="0"/>
    <cacheHierarchy uniqueName="[Measures].[Hire Rebates]" caption="Hire Rebates" measure="1" displayFolder="ACR" measureGroup="Asset Contribution" count="0"/>
    <cacheHierarchy uniqueName="[Measures].[Asset Contribution Margin]" caption="Asset Contribution Margin" measure="1" displayFolder="ACR" measureGroup="Asset Contribution" count="0"/>
    <cacheHierarchy uniqueName="[Measures].[Product Profitability EBIT L12M]" caption="Product Profitability EBIT L12M" measure="1" displayFolder="ACR" measureGroup="Asset Contribution" count="0"/>
    <cacheHierarchy uniqueName="[Measures].[Product Profitability PBT L12M]" caption="Product Profitability PBT L12M" measure="1" displayFolder="ACR" measureGroup="Asset Contribution" count="0"/>
    <cacheHierarchy uniqueName="[Measures].[Product Profitability EBIT L3M]" caption="Product Profitability EBIT L3M" measure="1" displayFolder="ACR" measureGroup="Asset Contribution" count="0"/>
    <cacheHierarchy uniqueName="[Measures].[Avg Age Years]" caption="Avg Age Years" measure="1" displayFolder="ACR" measureGroup="Asset Contribution" count="0"/>
    <cacheHierarchy uniqueName="[Measures].[Avg Days Since Last Hire]" caption="Avg Days Since Last Hire" measure="1" displayFolder="ACR" measureGroup="Asset Contribution" count="0"/>
    <cacheHierarchy uniqueName="[Measures].[Avg Equipment Condition Rating]" caption="Avg Equipment Condition Rating" measure="1" displayFolder="ACR" measureGroup="Asset Contribution" count="0"/>
    <cacheHierarchy uniqueName="[Measures].[Weighted TU 3 Months - Weighted TU 3 Months LY]" caption="Weighted TU 3 Months - Weighted TU 3 Months LY" measure="1" displayFolder="Indicators" measureGroup="Financial Utilization" count="0"/>
    <cacheHierarchy uniqueName="[Measures].[FU 3 Months - FU 3 Months LY]" caption="FU 3 Months - FU 3 Months LY" measure="1" displayFolder="Indicators" measureGroup="Financial Utilization" count="0"/>
    <cacheHierarchy uniqueName="[Measures].[FU Condition]" caption="FU Condition" measure="1" displayFolder="Indicators" measureGroup="Financial Utilization" count="0"/>
    <cacheHierarchy uniqueName="[Measures].[TU Condition]" caption="TU Condition" measure="1" displayFolder="Indicators" measureGroup="Financial Utilization" count="0"/>
    <cacheHierarchy uniqueName="[Measures].[Quad]" caption="Quad" measure="1" displayFolder="Indicators" measureGroup="Financial Utilization" count="0"/>
    <cacheHierarchy uniqueName="[Measures].[Unweighted TU 1 Month]" caption="Unweighted TU 1 Month" measure="1" displayFolder="TU Unweighted" measureGroup="Time Utilization" count="0"/>
    <cacheHierarchy uniqueName="[Measures].[Unweighted TU 3 Months]" caption="Unweighted TU 3 Months" measure="1" displayFolder="TU Unweighted" measureGroup="Time Utilization" count="0"/>
    <cacheHierarchy uniqueName="[Measures].[Unweighted TU 12 Months]" caption="Unweighted TU 12 Months" measure="1" displayFolder="TU Unweighted" measureGroup="Time Utilization" count="0"/>
    <cacheHierarchy uniqueName="[Measures].[Unweighted TU]" caption="Unweighted TU" measure="1" displayFolder="TU Unweighted" measureGroup="Time Utilization" count="0"/>
    <cacheHierarchy uniqueName="[Measures].[Weighted TU]" caption="Weighted TU" measure="1" displayFolder="TU Weighted" measureGroup="Time Utilization" count="0"/>
    <cacheHierarchy uniqueName="[Measures].[Weighted TU 1 Month]" caption="Weighted TU 1 Month" measure="1" displayFolder="TU Weighted" measureGroup="Time Utilization" count="0"/>
    <cacheHierarchy uniqueName="[Measures].[Weighted TU 3 Months]" caption="Weighted TU 3 Months" measure="1" displayFolder="TU Weighted" measureGroup="Time Utilization" count="0"/>
    <cacheHierarchy uniqueName="[Measures].[Weighted TU 12 Months]" caption="Weighted TU 12 Months" measure="1" displayFolder="TU Weighted" measureGroup="Time Utilization" count="0"/>
    <cacheHierarchy uniqueName="[Measures].[Weighted TU 12 Months LY]" caption="Weighted TU 12 Months LY" measure="1" displayFolder="TU Weighted" measureGroup="Time Utilization" count="0"/>
    <cacheHierarchy uniqueName="[Measures].[Weighted TU 1 Month LY]" caption="Weighted TU 1 Month LY" measure="1" displayFolder="TU Weighted" measureGroup="Time Utilization" count="0"/>
    <cacheHierarchy uniqueName="[Measures].[Weighted TU 3 Months LY]" caption="Weighted TU 3 Months LY" measure="1" displayFolder="TU Weighted" measureGroup="Time Utilization" count="0"/>
    <cacheHierarchy uniqueName="[Measures].[TU 12 Months PCP Indicator]" caption="TU 12 Months PCP Indicator" measure="1" displayFolder="Indicators" measureGroup="Time Utilization" count="0"/>
    <cacheHierarchy uniqueName="[Measures].[TU 1 Month PCP Indicator]" caption="TU 1 Month PCP Indicator" measure="1" displayFolder="Indicators" measureGroup="Time Utilization" count="0"/>
    <cacheHierarchy uniqueName="[Measures].[TU 3 Months PCP Indicator]" caption="TU 3 Months PCP Indicator" measure="1" displayFolder="Indicators" measureGroup="Time Utilization" count="0"/>
    <cacheHierarchy uniqueName="[Measures].[L12M Invoice Hire Revenue LY]" caption="L12M Invoice Hire Revenue LY" measure="1" displayFolder="Other" measureGroup="Financial Utilization" count="0"/>
    <cacheHierarchy uniqueName="[Measures].[Rolling 12M Hire Revenue Movement]" caption="Rolling 12M Hire Revenue Movement" measure="1" displayFolder="Other" measureGroup="Financial Utilization" count="0"/>
    <cacheHierarchy uniqueName="[Measures].[Accounting Cost LY]" caption="Accounting Cost LY" measure="1" displayFolder="Other" measureGroup="Financial Utilization" count="0"/>
    <cacheHierarchy uniqueName="[Measures].[Accounting Cost Movement]" caption="Accounting Cost Movement" measure="1" displayFolder="Other" measureGroup="Financial Utilization" count="0"/>
    <cacheHierarchy uniqueName="[Measures].[FU 1 Month]" caption="FU 1 Month" measure="1" displayFolder="FU" measureGroup="Financial Utilization" count="0"/>
    <cacheHierarchy uniqueName="[Measures].[FU 1 Month LY]" caption="FU 1 Month LY" measure="1" displayFolder="FU" measureGroup="Financial Utilization" count="0"/>
    <cacheHierarchy uniqueName="[Measures].[FU 3 Months]" caption="FU 3 Months" measure="1" displayFolder="FU" measureGroup="Financial Utilization" count="0"/>
    <cacheHierarchy uniqueName="[Measures].[FU 3 Months LY]" caption="FU 3 Months LY" measure="1" displayFolder="FU" measureGroup="Financial Utilization" count="0"/>
    <cacheHierarchy uniqueName="[Measures].[FU 12 Months]" caption="FU 12 Months" measure="1" displayFolder="FU" measureGroup="Financial Utilization" count="0"/>
    <cacheHierarchy uniqueName="[Measures].[FU 12 Months LY]" caption="FU 12 Months LY" measure="1" displayFolder="FU" measureGroup="Financial Utilization" count="0"/>
    <cacheHierarchy uniqueName="[Measures].[FU 12 Months PCP Indicator]" caption="FU 12 Months PCP Indicator" measure="1" displayFolder="Indicators" measureGroup="Financial Utilization" count="0"/>
    <cacheHierarchy uniqueName="[Measures].[FU 1 Month PCP Indicator]" caption="FU 1 Month PCP Indicator" measure="1" displayFolder="Indicators" measureGroup="Financial Utilization" count="0"/>
    <cacheHierarchy uniqueName="[Measures].[FU 3 Months PCP Indicator]" caption="FU 3 Months PCP Indicator" measure="1" displayFolder="Indicators" measureGroup="Financial Utilization" count="0"/>
    <cacheHierarchy uniqueName="[Measures].[1 Month Annualised Hire Revenue]" caption="1 Month Annualised Hire Revenue" measure="1" displayFolder="Unreported" measureGroup="Financial Utilization" count="0"/>
    <cacheHierarchy uniqueName="[Measures].[3 Months Annualised Hire Revenue]" caption="3 Months Annualised Hire Revenue" measure="1" displayFolder="Unreported" measureGroup="Financial Utilization" count="0"/>
    <cacheHierarchy uniqueName="[Measures].[12 Months Annualised Hire Revenue]" caption="12 Months Annualised Hire Revenue" measure="1" displayFolder="Unreported" measureGroup="Financial Utilization" count="0"/>
    <cacheHierarchy uniqueName="[Measures].[2 Months Average Accounting Cost]" caption="2 Months Average Accounting Cost" measure="1" displayFolder="Unreported" measureGroup="Financial Utilization" count="0"/>
    <cacheHierarchy uniqueName="[Measures].[4 Months Average Accounting Cost]" caption="4 Months Average Accounting Cost" measure="1" displayFolder="Unreported" measureGroup="Financial Utilization" count="0"/>
    <cacheHierarchy uniqueName="[Measures].[13 Months Average Accounting Cost]" caption="13 Months Average Accounting Cost" measure="1" displayFolder="Unreported" measureGroup="Financial Utilization" count="0"/>
    <cacheHierarchy uniqueName="[Measures].[13 Months ROC Accounting Cost]" caption="13 Months ROC Accounting Cost" measure="1" displayFolder="Unreported" measureGroup="Financial Utilization" count="0"/>
    <cacheHierarchy uniqueName="[Measures].[4 Months ROC Accounting Cost]" caption="4 Months ROC Accounting Cost" measure="1" displayFolder="Unreported" measureGroup="Financial Utilization" count="0"/>
    <cacheHierarchy uniqueName="[Measures].[Avg Daily Rate]" caption="Avg Daily Rate" measure="1" displayFolder="ACR" measureGroup="Asset Contribution" count="0"/>
    <cacheHierarchy uniqueName="[Measures].[Avg Monthly Income]" caption="Avg Monthly Income" measure="1" displayFolder="ACR" measureGroup="Asset Contribution" count="0"/>
    <cacheHierarchy uniqueName="[Measures].[SMA%(Qty)]" caption="SMA%(Qty)" measure="1" displayFolder="ACR" measureGroup="Asset Contribution" count="0"/>
    <cacheHierarchy uniqueName="[Measures].[SMA%(Accounting Cost)]" caption="SMA%(Accounting Cost)" measure="1" displayFolder="ACR" measureGroup="Asset Contribution" count="0"/>
    <cacheHierarchy uniqueName="[Measures].[Red Line (OC) %]" caption="Red Line (OC) %" measure="1" displayFolder="ACR" measureGroup="Asset Contribution" count="0"/>
    <cacheHierarchy uniqueName="[Measures].[On Hire (OC) %]" caption="On Hire (OC) %" measure="1" displayFolder="ACR" measureGroup="Asset Contribution" count="0"/>
    <cacheHierarchy uniqueName="[Measures].[Green Line (OC) %]" caption="Green Line (OC) %" measure="1" displayFolder="ACR" measureGroup="Asset Contribution" count="0"/>
    <cacheHierarchy uniqueName="[Measures].[Asset Contribution Margin/L12M Avg Acctg Cost]" caption="Asset Contribution Margin/L12M Avg Acctg Cost" measure="1" displayFolder="ACR" measureGroup="Asset Contribution" count="0"/>
    <cacheHierarchy uniqueName="[Measures].[Asset Contribution Margin/L12M Avg WDV]" caption="Asset Contribution Margin/L12M Avg WDV" measure="1" displayFolder="ACR" measureGroup="Asset Contribution" count="0"/>
    <cacheHierarchy uniqueName="[Measures].[Total R&amp;M/L12M Avg Acctg Cost]" caption="Total R&amp;M/L12M Avg Acctg Cost" measure="1" displayFolder="ACR" measureGroup="Asset Contribution" count="0"/>
    <cacheHierarchy uniqueName="[Measures].[Total R&amp;M/L12M Hire Revenue]" caption="Total R&amp;M/L12M Hire Revenue" measure="1" displayFolder="ACR" measureGroup="Asset Contribution" count="0"/>
    <cacheHierarchy uniqueName="[Measures].[ROC - EBIT/L12M Avg Acctg Cost]" caption="ROC - EBIT/L12M Avg Acctg Cost" measure="1" displayFolder="ACR" measureGroup="Asset Contribution" count="0"/>
    <cacheHierarchy uniqueName="[Measures].[ROC 3M - EBIT 3M/L3M Avg Acctg Cost]" caption="ROC 3M - EBIT 3M/L3M Avg Acctg Cost" measure="1" displayFolder="ACR" measureGroup="Asset Contribution" count="0"/>
    <cacheHierarchy uniqueName="[Measures].[Return - PBT/L12M Avg Acctg Cost]" caption="Return - PBT/L12M Avg Acctg Cost" measure="1" displayFolder="ACR" measureGroup="Asset Contribution" count="0"/>
    <cacheHierarchy uniqueName="[Measures].[Weighted Average Age - HF]" caption="Weighted Average Age - HF" measure="1" displayFolder="ACR" measureGroup="Asset Contribution" count="0"/>
    <cacheHierarchy uniqueName="[Measures].[R&amp;M - Labour Cost]" caption="R&amp;M - Labour Cost" measure="1" displayFolder="ACR" measureGroup="Asset Contribution" count="0"/>
    <cacheHierarchy uniqueName="[Measures].[R&amp;M - Parts Cost]" caption="R&amp;M - Parts Cost" measure="1" displayFolder="ACR" measureGroup="Asset Contribution" count="0"/>
    <cacheHierarchy uniqueName="[Measures].[R&amp;M - Other]" caption="R&amp;M - Other" measure="1" displayFolder="ACR" measureGroup="Asset Contribution" count="0"/>
    <cacheHierarchy uniqueName="[Measures].[Total R&amp;M]" caption="Total R&amp;M" measure="1" displayFolder="ACR" measureGroup="Asset Contribution" count="0"/>
    <cacheHierarchy uniqueName="[Measures].[R&amp;M – Service Job Cost]" caption="R&amp;M – Service Job Cost" measure="1" displayFolder="ACR" measureGroup="Asset Contribution" count="0"/>
    <cacheHierarchy uniqueName="[Measures].[R&amp;M – Fleet Inspection Cost]" caption="R&amp;M – Fleet Inspection Cost" measure="1" displayFolder="ACR" measureGroup="Asset Contribution" count="0"/>
    <cacheHierarchy uniqueName="[Measures].[Service Job Cost/L12M Avg Acctg Cost]" caption="Service Job Cost/L12M Avg Acctg Cost" measure="1" displayFolder="ACR" measureGroup="Asset Contribution" count="0"/>
    <cacheHierarchy uniqueName="[Measures].[Onhire Accounting Cost]" caption="Onhire Accounting Cost" measure="1" displayFolder="Hidden" measureGroup="Time Utilization" count="0" hidden="1"/>
    <cacheHierarchy uniqueName="[Measures].[Available Accounting Cost]" caption="Available Accounting Cost" measure="1" displayFolder="Hidden" measureGroup="Time Utilization" count="0" hidden="1"/>
    <cacheHierarchy uniqueName="[Measures].[Onhire Days 3M]" caption="Onhire Days 3M" measure="1" displayFolder="" measureGroup="Time Utilization" count="0" hidden="1"/>
    <cacheHierarchy uniqueName="[Measures].[Available Days 3M]" caption="Available Days 3M" measure="1" displayFolder="" measureGroup="Time Utilization" count="0" hidden="1"/>
    <cacheHierarchy uniqueName="[Measures].[Onhire Accounting Cost 3M]" caption="Onhire Accounting Cost 3M" measure="1" displayFolder="" measureGroup="Time Utilization" count="0" hidden="1"/>
    <cacheHierarchy uniqueName="[Measures].[Available Accounting Cost 3M]" caption="Available Accounting Cost 3M" measure="1" displayFolder="" measureGroup="Time Utilization" count="0" hidden="1"/>
    <cacheHierarchy uniqueName="[Measures].[Onhire Days 12M]" caption="Onhire Days 12M" measure="1" displayFolder="" measureGroup="Time Utilization" count="0" hidden="1"/>
    <cacheHierarchy uniqueName="[Measures].[Available Days 12M]" caption="Available Days 12M" measure="1" displayFolder="" measureGroup="Time Utilization" count="0" hidden="1"/>
    <cacheHierarchy uniqueName="[Measures].[Onhire Accounting Cost 12M]" caption="Onhire Accounting Cost 12M" measure="1" displayFolder="" measureGroup="Time Utilization" count="0" hidden="1"/>
    <cacheHierarchy uniqueName="[Measures].[Available Accounting Cost 12M]" caption="Available Accounting Cost 12M" measure="1" displayFolder="" measureGroup="Time Utilization" count="0" hidden="1"/>
    <cacheHierarchy uniqueName="[Measures].[Accounting Cost Fin Util]" caption="Accounting Cost Fin Util" measure="1" displayFolder="" measureGroup="Financial Utilization" count="0" hidden="1"/>
    <cacheHierarchy uniqueName="[Measures].[Active Days Count]" caption="Active Days Count" measure="1" displayFolder="" measureGroup="Financial Utilization" count="0" hidden="1"/>
    <cacheHierarchy uniqueName="[Measures].[1 Month Annualised Hire Revenue Plant]" caption="1 Month Annualised Hire Revenue Plant" measure="1" displayFolder="" measureGroup="Financial Utilization" count="0" hidden="1"/>
    <cacheHierarchy uniqueName="[Measures].[2 Months Average Accounting Cost Plant]" caption="2 Months Average Accounting Cost Plant" measure="1" displayFolder="" measureGroup="Financial Utilization" count="0" hidden="1"/>
    <cacheHierarchy uniqueName="[Measures].[3 Months Annualised Hire Revenue Plant]" caption="3 Months Annualised Hire Revenue Plant" measure="1" displayFolder="" measureGroup="Financial Utilization" count="0" hidden="1"/>
    <cacheHierarchy uniqueName="[Measures].[4 Months Average Accounting Cost Plant]" caption="4 Months Average Accounting Cost Plant" measure="1" displayFolder="" measureGroup="Financial Utilization" count="0" hidden="1"/>
    <cacheHierarchy uniqueName="[Measures].[12 Months Annualised Hire Revenue Plant]" caption="12 Months Annualised Hire Revenue Plant" measure="1" displayFolder="" measureGroup="Financial Utilization" count="0" hidden="1"/>
    <cacheHierarchy uniqueName="[Measures].[13 Months Average Accounting Cost Plant]" caption="13 Months Average Accounting Cost Plant" measure="1" displayFolder="" measureGroup="Financial Utilization" count="0" hidden="1"/>
    <cacheHierarchy uniqueName="[Measures].[1 Month Annualised Hire Revenue Plant And Branch]" caption="1 Month Annualised Hire Revenue Plant And Branch" measure="1" displayFolder="" measureGroup="Financial Utilization" count="0" hidden="1"/>
    <cacheHierarchy uniqueName="[Measures].[3 Months Annualised Hire Revenue Plant And Branch]" caption="3 Months Annualised Hire Revenue Plant And Branch" measure="1" displayFolder="" measureGroup="Financial Utilization" count="0" hidden="1"/>
    <cacheHierarchy uniqueName="[Measures].[12 Months Annualised Hire Revenue Plant And Branch]" caption="12 Months Annualised Hire Revenue Plant And Branch" measure="1" displayFolder="" measureGroup="Financial Utilization" count="0" hidden="1"/>
    <cacheHierarchy uniqueName="[Measures].[Eom Active Days Count]" caption="Eom Active Days Count" measure="1" displayFolder="" measureGroup="Financial Utilization" count="0" hidden="1"/>
    <cacheHierarchy uniqueName="[Measures].[CNNTA Average Accounting Cost 2M]" caption="CNNTA Average Accounting Cost 2M" measure="1" displayFolder="" measureGroup="Financial Utilization" count="0" hidden="1"/>
    <cacheHierarchy uniqueName="[Measures].[CNNTA Average Accounting Cost 4M]" caption="CNNTA Average Accounting Cost 4M" measure="1" displayFolder="" measureGroup="Financial Utilization" count="0" hidden="1"/>
    <cacheHierarchy uniqueName="[Measures].[CNNTA Average Accounting Cost 13M]" caption="CNNTA Average Accounting Cost 13M" measure="1" displayFolder="" measureGroup="Financial Utilization" count="0" hidden="1"/>
    <cacheHierarchy uniqueName="[Measures].[2 Months Average Accounting Cost Plant And Branch CNTA]" caption="2 Months Average Accounting Cost Plant And Branch CNTA" measure="1" displayFolder="" measureGroup="Financial Utilization" count="0" hidden="1"/>
    <cacheHierarchy uniqueName="[Measures].[4 Months Average Accounting Cost Plant And Branch CNTA]" caption="4 Months Average Accounting Cost Plant And Branch CNTA" measure="1" displayFolder="" measureGroup="Financial Utilization" count="0" hidden="1"/>
    <cacheHierarchy uniqueName="[Measures].[13 Months Average Accounting Cost Plant And Branch CNTA]" caption="13 Months Average Accounting Cost Plant And Branch CNTA" measure="1" displayFolder="" measureGroup="Financial Utilization" count="0" hidden="1"/>
    <cacheHierarchy uniqueName="[Measures].[Active Days Count 3M]" caption="Active Days Count 3M" measure="1" displayFolder="" measureGroup="Financial Utilization" count="0" hidden="1"/>
    <cacheHierarchy uniqueName="[Measures].[Hire Revenue Amt 3M]" caption="Hire Revenue Amt 3M" measure="1" displayFolder="" measureGroup="Financial Utilization" count="0" hidden="1"/>
    <cacheHierarchy uniqueName="[Measures].[Active Days Count 12M]" caption="Active Days Count 12M" measure="1" displayFolder="" measureGroup="Financial Utilization" count="0" hidden="1"/>
    <cacheHierarchy uniqueName="[Measures].[Active Days Count 2M]" caption="Active Days Count 2M" measure="1" displayFolder="" measureGroup="Financial Utilization" count="0" hidden="1"/>
    <cacheHierarchy uniqueName="[Measures].[Sum Of Accounting Cost 2M]" caption="Sum Of Accounting Cost 2M" measure="1" displayFolder="" measureGroup="Financial Utilization" count="0" hidden="1"/>
    <cacheHierarchy uniqueName="[Measures].[Active Days Count 4M]" caption="Active Days Count 4M" measure="1" displayFolder="" measureGroup="Financial Utilization" count="0" hidden="1"/>
    <cacheHierarchy uniqueName="[Measures].[Sum Of Accounting Cost 4M]" caption="Sum Of Accounting Cost 4M" measure="1" displayFolder="" measureGroup="Financial Utilization" count="0" hidden="1"/>
    <cacheHierarchy uniqueName="[Measures].[Active Days Count 13M]" caption="Active Days Count 13M" measure="1" displayFolder="" measureGroup="Financial Utilization" count="0" hidden="1"/>
    <cacheHierarchy uniqueName="[Measures].[Sum Of Accounting Cost 13M]" caption="Sum Of Accounting Cost 13M" measure="1" displayFolder="" measureGroup="Financial Utilization" count="0" hidden="1"/>
    <cacheHierarchy uniqueName="[Measures].[Sum Of Accounting Cost Closing Bal 13M]" caption="Sum Of Accounting Cost Closing Bal 13M" measure="1" displayFolder="" measureGroup="Financial Utilization" count="0" hidden="1"/>
    <cacheHierarchy uniqueName="[Measures].[Average Accounting Cost Closing Bal 13M]" caption="Average Accounting Cost Closing Bal 13M" measure="1" displayFolder="" measureGroup="Financial Utilization" count="0" hidden="1"/>
    <cacheHierarchy uniqueName="[Measures].[Average Accounting Cost Closing Bal 4M]" caption="Average Accounting Cost Closing Bal 4M" measure="1" displayFolder="" measureGroup="Financial Utilization" count="0" hidden="1"/>
    <cacheHierarchy uniqueName="[Measures].[Reporting Date]" caption="Reporting Date" measure="1" displayFolder="" measureGroup="EDW Reporting Date" count="0" hidden="1"/>
    <cacheHierarchy uniqueName="[Measures].[WDV Average 13M]" caption="WDV Average 13M" measure="1" displayFolder="Other" measureGroup="Asset Contribution" count="0" hidden="1"/>
    <cacheHierarchy uniqueName="[Measures].[Age Months]" caption="Age Months" measure="1" displayFolder="Other" measureGroup="Asset Contribution" count="0" hidden="1"/>
    <cacheHierarchy uniqueName="[Measures].[Age Years]" caption="Age Years" measure="1" displayFolder="Other" measureGroup="Asset Contribution" count="0" hidden="1"/>
    <cacheHierarchy uniqueName="[Measures].[Original Cost Closing Bal]" caption="Original Cost Closing Bal" measure="1" displayFolder="Other" measureGroup="Asset Contribution" count="0" hidden="1"/>
    <cacheHierarchy uniqueName="[Measures].[Green Line Original Cost]" caption="Green Line Original Cost" measure="1" displayFolder="Other" measureGroup="Asset Contribution" count="0" hidden="1"/>
    <cacheHierarchy uniqueName="[Measures].[On Hire Original Cost]" caption="On Hire Original Cost" measure="1" displayFolder="Other" measureGroup="Asset Contribution" count="0" hidden="1"/>
    <cacheHierarchy uniqueName="[Measures].[Red Line Original Cost]" caption="Red Line Original Cost" measure="1" displayFolder="Other" measureGroup="Asset Contribution" count="0" hidden="1"/>
    <cacheHierarchy uniqueName="[Measures].[RM - Labour Cost]" caption="RM - Labour Cost" measure="1" displayFolder="ACR" measureGroup="Asset Contribution" count="0" hidden="1"/>
    <cacheHierarchy uniqueName="[Measures].[RM - Parts Cost]" caption="RM - Parts Cost" measure="1" displayFolder="ACR" measureGroup="Asset Contribution" count="0" hidden="1"/>
    <cacheHierarchy uniqueName="[Measures].[RM - Other]" caption="RM - Other" measure="1" displayFolder="ACR" measureGroup="Asset Contribution" count="0" hidden="1"/>
    <cacheHierarchy uniqueName="[Measures].[TOTAL RM]" caption="TOTAL RM" measure="1" displayFolder="ACR" measureGroup="Asset Contribution" count="0" hidden="1"/>
    <cacheHierarchy uniqueName="[Measures].[Accounting Cost Closing Bal]" caption="Accounting Cost Closing Bal" measure="1" displayFolder="Other" measureGroup="Asset Contribution" count="0" hidden="1"/>
    <cacheHierarchy uniqueName="[Measures].[Accounting Cost Age]" caption="Accounting Cost Age" measure="1" displayFolder="Other" measureGroup="Asset Contribution" count="0" hidden="1"/>
    <cacheHierarchy uniqueName="[Measures].[Average Monthly Income]" caption="Average Monthly Income" measure="1" displayFolder="ACR" measureGroup="Asset Contribution" count="0" hidden="1"/>
    <cacheHierarchy uniqueName="[Measures].[RM – Service Job Cost]" caption="RM – Service Job Cost" measure="1" displayFolder="ACR" measureGroup="Asset Contribution" count="0" hidden="1"/>
    <cacheHierarchy uniqueName="[Measures].[RM – Fleet Inspection Cost]" caption="RM – Fleet Inspection Cost" measure="1" displayFolder="ACR" measureGroup="Asset Contribution" count="0" hidden="1"/>
    <cacheHierarchy uniqueName="[Measures].[Days Since Last Hire]" caption="Days Since Last Hire" measure="1" displayFolder="ACR" measureGroup="Asset Contribution" count="0" hidden="1"/>
    <cacheHierarchy uniqueName="[Measures].[ACR_row_cnt]" caption="ACR_row_cnt" measure="1" displayFolder="" measureGroup="Asset Contribution" count="0" hidden="1"/>
    <cacheHierarchy uniqueName="[Measures].[Equipment Condition Rating]" caption="Equipment Condition Rating" measure="1" displayFolder="" measureGroup="Asset Contribution" count="0" hidden="1"/>
    <cacheHierarchy uniqueName="[Measures].[SMA Cost]" caption="SMA Cost" measure="1" displayFolder="" measureGroup="Asset Contribution" count="0" hidden="1"/>
    <cacheHierarchy uniqueName="[Measures].[IRR Pctg]" caption="IRR Pctg" measure="1" displayFolder="Other" measureGroup="Internal Rate Of Return" count="0" hidden="1"/>
    <cacheHierarchy uniqueName="[Measures].[National IRR Pctg]" caption="National IRR Pctg" measure="1" displayFolder="Other" measureGroup="Internal Rate Of Return" count="0" hidden="1"/>
    <cacheHierarchy uniqueName="[Measures].[Age cnt]" caption="Age cnt" measure="1" displayFolder="" count="0" hidden="1"/>
    <cacheHierarchy uniqueName="[Measures].[Age row cnt]" caption="Age row cnt" measure="1" displayFolder="" count="0" hidden="1"/>
    <cacheHierarchy uniqueName="[Measures].[Plant age]" caption="Plant age" measure="1" displayFolder="" count="0" hidden="1"/>
    <cacheHierarchy uniqueName="[Measures].[Days since last hire_cnt]" caption="Days since last hire_cnt" measure="1" displayFolder="" count="0" hidden="1"/>
    <cacheHierarchy uniqueName="[Measures].[EC rating cnt]" caption="EC rating cnt" measure="1" displayFolder="" count="0" hidden="1"/>
    <cacheHierarchy uniqueName="[Measures].[EC rating row cnt]" caption="EC rating row cnt" measure="1" displayFolder="" count="0" hidden="1"/>
    <cacheHierarchy uniqueName="[Measures].[Plant_EC]" caption="Plant_EC" measure="1" displayFolder="" count="0" hidden="1"/>
    <cacheHierarchy uniqueName="[Measures].[UseAsDefaultMeasure]" caption="UseAsDefaultMeasure" measure="1" displayFolder="" count="0" hidden="1"/>
    <cacheHierarchy uniqueName="[Measures].[Last 1 Month Onhire Accounting Cost]" caption="Last 1 Month Onhire Accounting Cost" measure="1" displayFolder="Dev_Hidden" measureGroup="Time Utilization" count="0" hidden="1"/>
    <cacheHierarchy uniqueName="[Measures].[Last 1 Month Available Accounting Cost]" caption="Last 1 Month Available Accounting Cost" measure="1" displayFolder="Dev_Hidden" measureGroup="Time Utilization" count="0" hidden="1"/>
    <cacheHierarchy uniqueName="[Measures].[Last 3 Months Onhire Accounting Cost]" caption="Last 3 Months Onhire Accounting Cost" measure="1" displayFolder="Dev_Hidden" measureGroup="Time Utilization" count="0" hidden="1"/>
    <cacheHierarchy uniqueName="[Measures].[Last 3 Months Available Accounting Cost]" caption="Last 3 Months Available Accounting Cost" measure="1" displayFolder="Dev_Hidden" measureGroup="Time Utilization" count="0" hidden="1"/>
    <cacheHierarchy uniqueName="[Measures].[Last 12 Months Onhire Accounting Cost]" caption="Last 12 Months Onhire Accounting Cost" measure="1" displayFolder="Dev_Hidden" measureGroup="Time Utilization" count="0" hidden="1"/>
    <cacheHierarchy uniqueName="[Measures].[Last 12 Months Available Accounting Cost]" caption="Last 12 Months Available Accounting Cost" measure="1" displayFolder="Dev_Hidden" measureGroup="Time Utilization" count="0" hidden="1"/>
    <cacheHierarchy uniqueName="[Measures].[Last 12 Months Onhire Accounting Cost LY]" caption="Last 12 Months Onhire Accounting Cost LY" measure="1" displayFolder="Dev_Hidden" measureGroup="Time Utilization" count="0" hidden="1"/>
    <cacheHierarchy uniqueName="[Measures].[Last 12 Months Available Accounting Cost LY]" caption="Last 12 Months Available Accounting Cost LY" measure="1" displayFolder="Dev_Hidden" measureGroup="Time Utilization" count="0" hidden="1"/>
    <cacheHierarchy uniqueName="[Measures].[Last 1 Month Onhire Days]" caption="Last 1 Month Onhire Days" measure="1" displayFolder="Hidden" measureGroup="Time Utilization" count="0" hidden="1"/>
    <cacheHierarchy uniqueName="[Measures].[Last 1 Month Available Days]" caption="Last 1 Month Available Days" measure="1" displayFolder="Hidden" measureGroup="Time Utilization" count="0" hidden="1"/>
    <cacheHierarchy uniqueName="[Measures].[Last 3 Months Onhire Days]" caption="Last 3 Months Onhire Days" measure="1" displayFolder="Hidden" measureGroup="Time Utilization" count="0" hidden="1"/>
    <cacheHierarchy uniqueName="[Measures].[Last 3 Months Available Days]" caption="Last 3 Months Available Days" measure="1" displayFolder="Hidden" measureGroup="Time Utilization" count="0" hidden="1"/>
    <cacheHierarchy uniqueName="[Measures].[Last 12 Months Onhire Days]" caption="Last 12 Months Onhire Days" measure="1" displayFolder="Hidden" measureGroup="Time Utilization" count="0" hidden="1"/>
    <cacheHierarchy uniqueName="[Measures].[Last 12 Months Available Days]" caption="Last 12 Months Available Days" measure="1" displayFolder="Hidden" measureGroup="Time Utilization" count="0" hidden="1"/>
    <cacheHierarchy uniqueName="[Measures].[Sum Hire Revenue 1 Month]" caption="Sum Hire Revenue 1 Month" measure="1" displayFolder="Dev_Sum Hire Revenue" measureGroup="Financial Utilization" count="0" hidden="1"/>
    <cacheHierarchy uniqueName="[Measures].[Sum Hire Revenue 3 Months]" caption="Sum Hire Revenue 3 Months" measure="1" displayFolder="Dev_Sum Hire Revenue" measureGroup="Financial Utilization" count="0" hidden="1"/>
    <cacheHierarchy uniqueName="[Measures].[Sum Hire Revenue 12 Months]" caption="Sum Hire Revenue 12 Months" measure="1" displayFolder="Dev_Sum Hire Revenue" measureGroup="Financial Utilization" count="0" hidden="1"/>
    <cacheHierarchy uniqueName="[Measures].[2 Months Active Days Eom Days]" caption="2 Months Active Days Eom Days" measure="1" displayFolder="Dev_Average Cost" measureGroup="Financial Utilization" count="0" hidden="1"/>
    <cacheHierarchy uniqueName="[Measures].[2 Months Cost]" caption="2 Months Cost" measure="1" displayFolder="Dev_Average Cost" measureGroup="Financial Utilization" count="0" hidden="1"/>
    <cacheHierarchy uniqueName="[Measures].[4 Months Active Days Eom Days]" caption="4 Months Active Days Eom Days" measure="1" displayFolder="Dev_Average Cost" measureGroup="Financial Utilization" count="0" hidden="1"/>
    <cacheHierarchy uniqueName="[Measures].[4 Months Cost]" caption="4 Months Cost" measure="1" displayFolder="Dev_Average Cost" measureGroup="Financial Utilization" count="0" hidden="1"/>
    <cacheHierarchy uniqueName="[Measures].[13 Months Active Days Eom Days]" caption="13 Months Active Days Eom Days" measure="1" displayFolder="Dev_Average Cost" measureGroup="Financial Utilization" count="0" hidden="1"/>
    <cacheHierarchy uniqueName="[Measures].[13 Months Cost]" caption="13 Months Cost" measure="1" displayFolder="Dev_Average Cost" measureGroup="Financial Utilization" count="0" hidden="1"/>
    <cacheHierarchy uniqueName="[Measures].[13 Months EOM Cost]" caption="13 Months EOM Cost" measure="1" displayFolder="Dev_Average Cost" measureGroup="Financial Utilization" count="0" hidden="1"/>
    <cacheHierarchy uniqueName="[Measures].[1 Month Active Days]" caption="1 Month Active Days" measure="1" displayFolder="Dev_Active Days" measureGroup="Financial Utilization" count="0" hidden="1"/>
    <cacheHierarchy uniqueName="[Measures].[3 Months Active Days]" caption="3 Months Active Days" measure="1" displayFolder="Dev_Active Days" measureGroup="Financial Utilization" count="0" hidden="1"/>
    <cacheHierarchy uniqueName="[Measures].[12 Months Active Days]" caption="12 Months Active Days" measure="1" displayFolder="Dev_Active Days" measureGroup="Financial Utilization" count="0" hidden="1"/>
    <cacheHierarchy uniqueName="[Measures].[IRR%]" caption="IRR%" measure="1" displayFolder="ACR" measureGroup="Asset Contribution" count="0" hidden="1"/>
    <cacheHierarchy uniqueName="[Measures].[Descendants IRR Pctg]" caption="Descendants IRR Pctg" measure="1" displayFolder="" count="0" hidden="1"/>
    <cacheHierarchy uniqueName="[Measures].[Descendants National IRR Pctg]" caption="Descendants National IRR Pctg" measure="1" displayFolder="" count="0" hidden="1"/>
    <cacheHierarchy uniqueName="[Last 36 Months]" caption="Last 36 Months" set="1" displayFolder="Relative Date Sets" count="0" unbalanced="0" unbalancedGroup="0"/>
    <cacheHierarchy uniqueName="[Last 24 Months]" caption="Last 24 Months" set="1" displayFolder="Relative Date Sets" count="0" unbalanced="0" unbalancedGroup="0"/>
    <cacheHierarchy uniqueName="[Last 6 Months]" caption="Last 6 Months" set="1" displayFolder="Relative Date Sets" count="0" unbalanced="0" unbalancedGroup="0"/>
    <cacheHierarchy uniqueName="[Last 3 Months]" caption="Last 3 Months" set="1" displayFolder="Relative Date Sets" count="0" unbalanced="0" unbalancedGroup="0"/>
    <cacheHierarchy uniqueName="[Current Month]" caption="Current Month" set="1" displayFolder="Relative Date Sets" count="0" unbalanced="0" unbalancedGroup="0"/>
    <cacheHierarchy uniqueName="[Current Month LY]" caption="Current Month LY" set="1" displayFolder="Relative Date Sets" count="0" unbalanced="0" unbalancedGroup="0"/>
    <cacheHierarchy uniqueName="[Last 13 Months]" caption="Last 13 Months" set="1" displayFolder="Relative Date Sets" count="0" unbalanced="0" unbalancedGroup="0"/>
  </cacheHierarchies>
  <kpis count="0"/>
  <dimensions count="11">
    <dimension name="All Asset Classes" uniqueName="[All Asset Classes]" caption="All Asset Classes"/>
    <dimension name="All Availability" uniqueName="[All Availability]" caption="All Availability"/>
    <dimension name="All Financial Dates" uniqueName="[All Financial Dates]" caption="All Financial Dates"/>
    <dimension name="All Organisation" uniqueName="[All Organisation]" caption="All Organisation"/>
    <dimension name="All Plant" uniqueName="[All Plant]" caption="All Plant"/>
    <dimension name="All Plant Ages" uniqueName="[All Plant Ages]" caption="All Plant Ages"/>
    <dimension name="All Plant Days Since Last Hire Groups" uniqueName="[All Plant Days Since Last Hire Groups]" caption="All Plant Days Since Last Hire Groups"/>
    <dimension name="All Plant Days Since Last Status Group Change" uniqueName="[All Plant Days Since Last Status Group Change]" caption="All Plant Days Since Last Status Group Change"/>
    <dimension name="Earliest Induction Date" uniqueName="[Earliest Induction Date]" caption="Earliest Induction Date"/>
    <dimension name="EOM Organisation" uniqueName="[EOM Organisation]" caption="EOM Organisation"/>
    <dimension measure="1" name="Measures" uniqueName="[Measures]" caption="Measures"/>
  </dimensions>
  <measureGroups count="5">
    <measureGroup name="Asset Contribution" caption="Asset Contribution"/>
    <measureGroup name="EDW Reporting Date" caption="EDW Reporting Date"/>
    <measureGroup name="Financial Utilization" caption="Financial Utilization"/>
    <measureGroup name="Internal Rate Of Return" caption="Internal Rate Of Return"/>
    <measureGroup name="Time Utilization" caption="Time Utilization"/>
  </measureGroups>
  <maps count="3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1" dimension="2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3" dimension="2"/>
    <map measureGroup="3" dimension="3"/>
    <map measureGroup="3" dimension="4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  <map measureGroup="4" dimension="7"/>
    <map measureGroup="4" dimension="8"/>
    <map measureGroup="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77EDBD-521D-41DE-A19B-0ACCEBF1B559}" name="PivotTable27" cacheId="722" applyNumberFormats="0" applyBorderFormats="0" applyFontFormats="0" applyPatternFormats="0" applyAlignmentFormats="0" applyWidthHeightFormats="1" dataCaption="Values" grandTotalCaption="IS" updatedVersion="8" minRefreshableVersion="3" showDrill="0" subtotalHiddenItems="1" colGrandTotals="0" itemPrintTitles="1" createdVersion="6" indent="0" outline="1" outlineData="1" multipleFieldFilters="0" rowHeaderCaption="ACR" fieldListSortAscending="1">
  <location ref="O7:R20" firstHeaderRow="0" firstDataRow="1" firstDataCol="1" rowPageCount="2" colPageCount="1"/>
  <pivotFields count="41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0" hier="18" name="[All Organisation].[All Organisation].[Group].&amp;[Unknown]" cap="Unknown"/>
    <pageField fld="28" hier="11" name="[All Financial Dates].[Financial Month].&amp;[202701]" cap="Jul 2026"/>
  </pageFields>
  <dataFields count="3">
    <dataField fld="40" baseField="0" baseItem="0"/>
    <dataField fld="39" baseField="0" baseItem="0"/>
    <dataField fld="38" baseField="0" baseItem="0"/>
  </dataFields>
  <formats count="6">
    <format dxfId="112">
      <pivotArea outline="0" collapsedLevelsAreSubtotals="1" fieldPosition="0"/>
    </format>
    <format dxfId="111">
      <pivotArea field="0" type="button" dataOnly="0" labelOnly="1" outline="0"/>
    </format>
    <format dxfId="110">
      <pivotArea grandRow="1" outline="0" collapsedLevelsAreSubtotals="1" fieldPosition="0"/>
    </format>
    <format dxfId="109">
      <pivotArea dataOnly="0" labelOnly="1" outline="0" fieldPosition="0">
        <references count="1">
          <reference field="10" count="0"/>
        </references>
      </pivotArea>
    </format>
    <format dxfId="108">
      <pivotArea field="24" type="button" dataOnly="0" labelOnly="1" outline="0"/>
    </format>
    <format dxfId="107">
      <pivotArea outline="0" collapsedLevelsAreSubtotals="1" fieldPosition="0"/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7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9FF6F6-95C6-4DC5-874D-6E51ABBFB97F}" name="PivotTable39" cacheId="727" applyNumberFormats="0" applyBorderFormats="0" applyFontFormats="0" applyPatternFormats="0" applyAlignmentFormats="0" applyWidthHeightFormats="1" dataCaption="Values" grandTotalCaption="IS" updatedVersion="8" minRefreshableVersion="3" showDrill="0" subtotalHiddenItems="1" colGrandTotals="0" itemPrintTitles="1" createdVersion="6" indent="0" outline="1" outlineData="1" multipleFieldFilters="0" rowHeaderCaption="ACR" fieldListSortAscending="1">
  <location ref="H7:K20" firstHeaderRow="0" firstDataRow="1" firstDataCol="1" rowPageCount="2" colPageCount="1"/>
  <pivotFields count="41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0" hier="18" name="[All Organisation].[All Organisation].[Group].&amp;[Unknown]" cap="Unknown"/>
    <pageField fld="28" hier="11" name="[All Financial Dates].[Financial Month].&amp;[202701]" cap="Jul 2026"/>
  </pageFields>
  <dataFields count="3">
    <dataField fld="37" baseField="0" baseItem="0"/>
    <dataField fld="40" baseField="0" baseItem="0"/>
    <dataField fld="38" baseField="0" baseItem="0"/>
  </dataFields>
  <formats count="7">
    <format dxfId="119">
      <pivotArea outline="0" collapsedLevelsAreSubtotals="1" fieldPosition="0"/>
    </format>
    <format dxfId="118">
      <pivotArea field="0" type="button" dataOnly="0" labelOnly="1" outline="0"/>
    </format>
    <format dxfId="117">
      <pivotArea grandRow="1" outline="0" collapsedLevelsAreSubtotals="1" fieldPosition="0"/>
    </format>
    <format dxfId="116">
      <pivotArea dataOnly="0" labelOnly="1" outline="0" fieldPosition="0">
        <references count="1">
          <reference field="10" count="0"/>
        </references>
      </pivotArea>
    </format>
    <format dxfId="115">
      <pivotArea field="24" type="button" dataOnly="0" labelOnly="1" outline="0"/>
    </format>
    <format dxfId="114">
      <pivotArea outline="0" collapsedLevelsAreSubtotals="1" fieldPosition="0"/>
    </format>
    <format dxfId="113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7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ECD21-F319-4CF5-83C0-9F2E06AC3F8F}" name="PivotTable35" cacheId="725" applyNumberFormats="0" applyBorderFormats="0" applyFontFormats="0" applyPatternFormats="0" applyAlignmentFormats="0" applyWidthHeightFormats="1" dataCaption="Values" grandTotalCaption="IS_EAST BU" updatedVersion="8" minRefreshableVersion="3" showDrill="0" subtotalHiddenItems="1" colGrandTotals="0" itemPrintTitles="1" createdVersion="6" indent="0" outline="1" outlineData="1" multipleFieldFilters="0" rowHeaderCaption="ACR" fieldListSortAscending="1">
  <location ref="H42:K46" firstHeaderRow="0" firstDataRow="1" firstDataCol="1" rowPageCount="3" colPageCount="1"/>
  <pivotFields count="44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9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" hier="18" name="[All Organisation].[All Organisation].[Group].&amp;[Unknown]" cap="Unknown"/>
    <pageField fld="28" hier="11" name="[All Financial Dates].[Financial Month].&amp;[202701]" cap="Jul 2026"/>
    <pageField fld="40" hier="28" name="[All Organisation].[Business Unit].&amp;[BU_02]" cap="East"/>
  </pageFields>
  <dataFields count="3">
    <dataField fld="37" baseField="0" baseItem="0"/>
    <dataField fld="43" baseField="0" baseItem="0"/>
    <dataField fld="38" baseField="0" baseItem="0"/>
  </dataFields>
  <formats count="7">
    <format dxfId="126">
      <pivotArea outline="0" collapsedLevelsAreSubtotals="1" fieldPosition="0"/>
    </format>
    <format dxfId="125">
      <pivotArea field="0" type="button" dataOnly="0" labelOnly="1" outline="0"/>
    </format>
    <format dxfId="124">
      <pivotArea grandRow="1" outline="0" collapsedLevelsAreSubtotals="1" fieldPosition="0"/>
    </format>
    <format dxfId="123">
      <pivotArea dataOnly="0" labelOnly="1" outline="0" fieldPosition="0">
        <references count="1">
          <reference field="10" count="0"/>
        </references>
      </pivotArea>
    </format>
    <format dxfId="122">
      <pivotArea field="24" type="button" dataOnly="0" labelOnly="1" outline="0"/>
    </format>
    <format dxfId="121">
      <pivotArea outline="0" collapsedLevelsAreSubtotals="1" fieldPosition="0"/>
    </format>
    <format dxfId="120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7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>
      <mps count="2">
        <mp field="41"/>
        <mp field="42"/>
      </mps>
    </pivotHierarchy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1EFFB1-00A3-4BF0-B27C-02C0C8799396}" name="PivotTable29" cacheId="721" applyNumberFormats="0" applyBorderFormats="0" applyFontFormats="0" applyPatternFormats="0" applyAlignmentFormats="0" applyWidthHeightFormats="1" dataCaption="Values" grandTotalCaption="IS_NORTH BU" updatedVersion="8" minRefreshableVersion="3" showDrill="0" subtotalHiddenItems="1" colGrandTotals="0" itemPrintTitles="1" createdVersion="6" indent="0" outline="1" outlineData="1" multipleFieldFilters="0" rowHeaderCaption="ACR" fieldListSortAscending="1">
  <location ref="O28:R32" firstHeaderRow="0" firstDataRow="1" firstDataCol="1" rowPageCount="3" colPageCount="1"/>
  <pivotFields count="44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" hier="18" name="[All Organisation].[All Organisation].[Group].&amp;[Unknown]" cap="Unknown"/>
    <pageField fld="28" hier="11" name="[All Financial Dates].[Financial Month].&amp;[202701]" cap="Jul 2026"/>
    <pageField fld="38" hier="28" name="[All Organisation].[Business Unit].&amp;[BU_01]" cap="North"/>
  </pageFields>
  <dataFields count="3">
    <dataField fld="43" baseField="0" baseItem="0"/>
    <dataField fld="42" baseField="0" baseItem="0"/>
    <dataField fld="41" baseField="0" baseItem="0"/>
  </dataFields>
  <formats count="6">
    <format dxfId="132">
      <pivotArea outline="0" collapsedLevelsAreSubtotals="1" fieldPosition="0"/>
    </format>
    <format dxfId="131">
      <pivotArea field="0" type="button" dataOnly="0" labelOnly="1" outline="0"/>
    </format>
    <format dxfId="130">
      <pivotArea grandRow="1" outline="0" collapsedLevelsAreSubtotals="1" fieldPosition="0"/>
    </format>
    <format dxfId="129">
      <pivotArea dataOnly="0" labelOnly="1" outline="0" fieldPosition="0">
        <references count="1">
          <reference field="10" count="0"/>
        </references>
      </pivotArea>
    </format>
    <format dxfId="128">
      <pivotArea field="24" type="button" dataOnly="0" labelOnly="1" outline="0"/>
    </format>
    <format dxfId="127">
      <pivotArea outline="0" collapsedLevelsAreSubtotals="1" fieldPosition="0"/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7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>
      <mps count="2">
        <mp field="39"/>
        <mp field="40"/>
      </mps>
    </pivotHierarchy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D24C6-2E09-427A-BACF-7D75C09D0195}" name="PivotTable26" cacheId="719" applyNumberFormats="0" applyBorderFormats="0" applyFontFormats="0" applyPatternFormats="0" applyAlignmentFormats="0" applyWidthHeightFormats="1" dataCaption="Values" grandTotalCaption="IS_SOUTH BU" updatedVersion="8" minRefreshableVersion="3" showDrill="0" subtotalHiddenItems="1" colGrandTotals="0" itemPrintTitles="1" createdVersion="6" indent="0" outline="1" outlineData="1" multipleFieldFilters="0" rowHeaderCaption="ACR" fieldListSortAscending="1">
  <location ref="O56:R59" firstHeaderRow="0" firstDataRow="1" firstDataCol="1" rowPageCount="3" colPageCount="1"/>
  <pivotFields count="44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7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" hier="18" name="[All Organisation].[All Organisation].[Group].&amp;[Unknown]" cap="Unknown"/>
    <pageField fld="28" hier="11" name="[All Financial Dates].[Financial Month].&amp;[202701]" cap="Jul 2026"/>
    <pageField fld="38" hier="28" name="[All Organisation].[Business Unit].&amp;[BU_10]" cap="South"/>
  </pageFields>
  <dataFields count="3">
    <dataField fld="43" baseField="0" baseItem="0"/>
    <dataField fld="42" baseField="0" baseItem="0"/>
    <dataField fld="41" baseField="0" baseItem="0"/>
  </dataFields>
  <formats count="6">
    <format dxfId="138">
      <pivotArea outline="0" collapsedLevelsAreSubtotals="1" fieldPosition="0"/>
    </format>
    <format dxfId="137">
      <pivotArea field="0" type="button" dataOnly="0" labelOnly="1" outline="0"/>
    </format>
    <format dxfId="136">
      <pivotArea grandRow="1" outline="0" collapsedLevelsAreSubtotals="1" fieldPosition="0"/>
    </format>
    <format dxfId="135">
      <pivotArea dataOnly="0" labelOnly="1" outline="0" fieldPosition="0">
        <references count="1">
          <reference field="10" count="0"/>
        </references>
      </pivotArea>
    </format>
    <format dxfId="134">
      <pivotArea field="24" type="button" dataOnly="0" labelOnly="1" outline="0"/>
    </format>
    <format dxfId="133">
      <pivotArea outline="0" collapsedLevelsAreSubtotals="1" fieldPosition="0"/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7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>
      <mps count="2">
        <mp field="39"/>
        <mp field="40"/>
      </mps>
    </pivotHierarchy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F21D4A-EC4A-49D9-B41C-E2BD55B9E17F}" name="PivotTable5" cacheId="732" applyNumberFormats="0" applyBorderFormats="0" applyFontFormats="0" applyPatternFormats="0" applyAlignmentFormats="0" applyWidthHeightFormats="1" dataCaption="Values" grandTotalCaption="IS" updatedVersion="8" minRefreshableVersion="3" showDrill="0" subtotalHiddenItems="1" colGrandTotals="0" itemPrintTitles="1" createdVersion="6" indent="0" outline="1" outlineData="1" multipleFieldFilters="0" rowHeaderCaption="ACR" fieldListSortAscending="1">
  <location ref="A7:D20" firstHeaderRow="0" firstDataRow="1" firstDataCol="1" rowPageCount="2" colPageCount="1"/>
  <pivotFields count="41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0" hier="18" name="[All Organisation].[All Organisation].[Group].&amp;[Unknown]" cap="Unknown"/>
    <pageField fld="28" hier="11" name="[All Financial Dates].[Financial Month].&amp;[202701]" cap="Jul 2026"/>
  </pageFields>
  <dataFields count="3">
    <dataField fld="37" baseField="0" baseItem="0"/>
    <dataField fld="40" baseField="0" baseItem="0"/>
    <dataField fld="38" baseField="0" baseItem="0"/>
  </dataFields>
  <formats count="7">
    <format dxfId="145">
      <pivotArea outline="0" collapsedLevelsAreSubtotals="1" fieldPosition="0"/>
    </format>
    <format dxfId="144">
      <pivotArea field="0" type="button" dataOnly="0" labelOnly="1" outline="0"/>
    </format>
    <format dxfId="143">
      <pivotArea grandRow="1" outline="0" collapsedLevelsAreSubtotals="1" fieldPosition="0"/>
    </format>
    <format dxfId="142">
      <pivotArea dataOnly="0" labelOnly="1" outline="0" fieldPosition="0">
        <references count="1">
          <reference field="10" count="0"/>
        </references>
      </pivotArea>
    </format>
    <format dxfId="141">
      <pivotArea field="24" type="button" dataOnly="0" labelOnly="1" outline="0"/>
    </format>
    <format dxfId="140">
      <pivotArea outline="0" collapsedLevelsAreSubtotals="1" fieldPosition="0"/>
    </format>
    <format dxfId="139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7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6A91E-4495-455C-832C-CB21326A7E11}" name="PivotTable36" cacheId="723" applyNumberFormats="0" applyBorderFormats="0" applyFontFormats="0" applyPatternFormats="0" applyAlignmentFormats="0" applyWidthHeightFormats="1" dataCaption="Values" grandTotalCaption="IS_WEST BU" updatedVersion="8" minRefreshableVersion="3" showDrill="0" subtotalHiddenItems="1" colGrandTotals="0" itemPrintTitles="1" createdVersion="6" indent="0" outline="1" outlineData="1" multipleFieldFilters="0" rowHeaderCaption="ACR" fieldListSortAscending="1">
  <location ref="H69:K74" firstHeaderRow="0" firstDataRow="1" firstDataCol="1" rowPageCount="3" colPageCount="1"/>
  <pivotFields count="44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" hier="18" name="[All Organisation].[All Organisation].[Group].&amp;[Unknown]" cap="Unknown"/>
    <pageField fld="28" hier="11" name="[All Financial Dates].[Financial Month].&amp;[202701]" cap="Jul 2026"/>
    <pageField fld="40" hier="28" name="[All Organisation].[Business Unit].&amp;[BU_24]" cap="West"/>
  </pageFields>
  <dataFields count="3">
    <dataField fld="37" baseField="0" baseItem="0"/>
    <dataField fld="43" baseField="0" baseItem="0"/>
    <dataField fld="38" baseField="0" baseItem="0"/>
  </dataFields>
  <formats count="7">
    <format dxfId="152">
      <pivotArea outline="0" collapsedLevelsAreSubtotals="1" fieldPosition="0"/>
    </format>
    <format dxfId="151">
      <pivotArea field="0" type="button" dataOnly="0" labelOnly="1" outline="0"/>
    </format>
    <format dxfId="150">
      <pivotArea grandRow="1" outline="0" collapsedLevelsAreSubtotals="1" fieldPosition="0"/>
    </format>
    <format dxfId="149">
      <pivotArea dataOnly="0" labelOnly="1" outline="0" fieldPosition="0">
        <references count="1">
          <reference field="10" count="0"/>
        </references>
      </pivotArea>
    </format>
    <format dxfId="148">
      <pivotArea field="24" type="button" dataOnly="0" labelOnly="1" outline="0"/>
    </format>
    <format dxfId="147">
      <pivotArea outline="0" collapsedLevelsAreSubtotals="1" fieldPosition="0"/>
    </format>
    <format dxfId="146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7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>
      <mps count="2">
        <mp field="41"/>
        <mp field="42"/>
      </mps>
    </pivotHierarchy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492F8-2B2D-4733-9F4D-F377A502952B}" name="PivotTable11" cacheId="731" applyNumberFormats="0" applyBorderFormats="0" applyFontFormats="0" applyPatternFormats="0" applyAlignmentFormats="0" applyWidthHeightFormats="1" dataCaption="Values" grandTotalCaption="IS_NORTH BU" updatedVersion="8" minRefreshableVersion="3" showDrill="0" subtotalHiddenItems="1" colGrandTotals="0" itemPrintTitles="1" createdVersion="6" indent="0" outline="1" outlineData="1" multipleFieldFilters="0" rowHeaderCaption="ACR" fieldListSortAscending="1">
  <location ref="A28:D32" firstHeaderRow="0" firstDataRow="1" firstDataCol="1" rowPageCount="3" colPageCount="1"/>
  <pivotFields count="44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9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" hier="18" name="[All Organisation].[All Organisation].[Group].&amp;[Unknown]" cap="Unknown"/>
    <pageField fld="28" hier="11" name="[All Financial Dates].[Financial Month].&amp;[202701]" cap="Jul 2026"/>
    <pageField fld="40" hier="28" name="[All Organisation].[Business Unit].&amp;[BU_01]" cap="North"/>
  </pageFields>
  <dataFields count="3">
    <dataField fld="37" baseField="0" baseItem="0"/>
    <dataField fld="43" baseField="0" baseItem="0"/>
    <dataField fld="38" baseField="0" baseItem="0"/>
  </dataFields>
  <formats count="7">
    <format dxfId="159">
      <pivotArea outline="0" collapsedLevelsAreSubtotals="1" fieldPosition="0"/>
    </format>
    <format dxfId="158">
      <pivotArea field="0" type="button" dataOnly="0" labelOnly="1" outline="0"/>
    </format>
    <format dxfId="157">
      <pivotArea grandRow="1" outline="0" collapsedLevelsAreSubtotals="1" fieldPosition="0"/>
    </format>
    <format dxfId="156">
      <pivotArea dataOnly="0" labelOnly="1" outline="0" fieldPosition="0">
        <references count="1">
          <reference field="10" count="0"/>
        </references>
      </pivotArea>
    </format>
    <format dxfId="155">
      <pivotArea field="24" type="button" dataOnly="0" labelOnly="1" outline="0"/>
    </format>
    <format dxfId="154">
      <pivotArea outline="0" collapsedLevelsAreSubtotals="1" fieldPosition="0"/>
    </format>
    <format dxfId="153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7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>
      <mps count="2">
        <mp field="41"/>
        <mp field="42"/>
      </mps>
    </pivotHierarchy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D4FB48-902E-423E-8126-96E14BBB573B}" name="PivotTable28" cacheId="718" applyNumberFormats="0" applyBorderFormats="0" applyFontFormats="0" applyPatternFormats="0" applyAlignmentFormats="0" applyWidthHeightFormats="1" dataCaption="Values" grandTotalCaption="IS_WEST BU" updatedVersion="8" minRefreshableVersion="3" showDrill="0" subtotalHiddenItems="1" colGrandTotals="0" itemPrintTitles="1" createdVersion="6" indent="0" outline="1" outlineData="1" multipleFieldFilters="0" rowHeaderCaption="ACR" fieldListSortAscending="1">
  <location ref="O69:R74" firstHeaderRow="0" firstDataRow="1" firstDataCol="1" rowPageCount="3" colPageCount="1"/>
  <pivotFields count="44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" hier="18" name="[All Organisation].[All Organisation].[Group].&amp;[Unknown]" cap="Unknown"/>
    <pageField fld="28" hier="11" name="[All Financial Dates].[Financial Month].&amp;[202701]" cap="Jul 2026"/>
    <pageField fld="38" hier="28" name="[All Organisation].[Business Unit].&amp;[BU_24]" cap="West"/>
  </pageFields>
  <dataFields count="3">
    <dataField fld="43" baseField="0" baseItem="0"/>
    <dataField fld="42" baseField="0" baseItem="0"/>
    <dataField fld="41" baseField="0" baseItem="0"/>
  </dataFields>
  <formats count="6">
    <format dxfId="165">
      <pivotArea outline="0" collapsedLevelsAreSubtotals="1" fieldPosition="0"/>
    </format>
    <format dxfId="164">
      <pivotArea field="0" type="button" dataOnly="0" labelOnly="1" outline="0"/>
    </format>
    <format dxfId="163">
      <pivotArea grandRow="1" outline="0" collapsedLevelsAreSubtotals="1" fieldPosition="0"/>
    </format>
    <format dxfId="162">
      <pivotArea dataOnly="0" labelOnly="1" outline="0" fieldPosition="0">
        <references count="1">
          <reference field="10" count="0"/>
        </references>
      </pivotArea>
    </format>
    <format dxfId="161">
      <pivotArea field="24" type="button" dataOnly="0" labelOnly="1" outline="0"/>
    </format>
    <format dxfId="160">
      <pivotArea outline="0" collapsedLevelsAreSubtotals="1" fieldPosition="0"/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7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>
      <mps count="2">
        <mp field="39"/>
        <mp field="40"/>
      </mps>
    </pivotHierarchy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71D346-BEC5-4AE6-A798-D14A62778C95}" name="PivotTable30" cacheId="720" applyNumberFormats="0" applyBorderFormats="0" applyFontFormats="0" applyPatternFormats="0" applyAlignmentFormats="0" applyWidthHeightFormats="1" dataCaption="Values" grandTotalCaption="IS_EAST BU" updatedVersion="8" minRefreshableVersion="3" showDrill="0" subtotalHiddenItems="1" colGrandTotals="0" itemPrintTitles="1" createdVersion="6" indent="0" outline="1" outlineData="1" multipleFieldFilters="0" rowHeaderCaption="ACR" fieldListSortAscending="1">
  <location ref="O42:R46" firstHeaderRow="0" firstDataRow="1" firstDataCol="1" rowPageCount="3" colPageCount="1"/>
  <pivotFields count="44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" hier="18" name="[All Organisation].[All Organisation].[Group].&amp;[Unknown]" cap="Unknown"/>
    <pageField fld="28" hier="11" name="[All Financial Dates].[Financial Month].&amp;[202701]" cap="Jul 2026"/>
    <pageField fld="38" hier="28" name="[All Organisation].[Business Unit].&amp;[BU_02]" cap="East"/>
  </pageFields>
  <dataFields count="3">
    <dataField fld="43" baseField="0" baseItem="0"/>
    <dataField fld="42" baseField="0" baseItem="0"/>
    <dataField fld="41" baseField="0" baseItem="0"/>
  </dataFields>
  <formats count="6">
    <format dxfId="171">
      <pivotArea outline="0" collapsedLevelsAreSubtotals="1" fieldPosition="0"/>
    </format>
    <format dxfId="170">
      <pivotArea field="0" type="button" dataOnly="0" labelOnly="1" outline="0"/>
    </format>
    <format dxfId="169">
      <pivotArea grandRow="1" outline="0" collapsedLevelsAreSubtotals="1" fieldPosition="0"/>
    </format>
    <format dxfId="168">
      <pivotArea dataOnly="0" labelOnly="1" outline="0" fieldPosition="0">
        <references count="1">
          <reference field="10" count="0"/>
        </references>
      </pivotArea>
    </format>
    <format dxfId="167">
      <pivotArea field="24" type="button" dataOnly="0" labelOnly="1" outline="0"/>
    </format>
    <format dxfId="166">
      <pivotArea outline="0" collapsedLevelsAreSubtotals="1" fieldPosition="0"/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7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>
      <mps count="2">
        <mp field="39"/>
        <mp field="40"/>
      </mps>
    </pivotHierarchy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6D207B-23EE-4679-916F-4210ABF496D8}" name="PivotTable14" cacheId="728" applyNumberFormats="0" applyBorderFormats="0" applyFontFormats="0" applyPatternFormats="0" applyAlignmentFormats="0" applyWidthHeightFormats="1" dataCaption="Values" grandTotalCaption="IS_WEST BU" updatedVersion="8" minRefreshableVersion="3" showDrill="0" subtotalHiddenItems="1" colGrandTotals="0" itemPrintTitles="1" createdVersion="6" indent="0" outline="1" outlineData="1" multipleFieldFilters="0" rowHeaderCaption="ACR" fieldListSortAscending="1">
  <location ref="A69:D74" firstHeaderRow="0" firstDataRow="1" firstDataCol="1" rowPageCount="3" colPageCount="1"/>
  <pivotFields count="44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" hier="18" name="[All Organisation].[All Organisation].[Group].&amp;[Unknown]" cap="Unknown"/>
    <pageField fld="28" hier="11" name="[All Financial Dates].[Financial Month].&amp;[202701]" cap="Jul 2026"/>
    <pageField fld="40" hier="28" name="[All Organisation].[Business Unit].&amp;[BU_24]" cap="West"/>
  </pageFields>
  <dataFields count="3">
    <dataField fld="37" baseField="0" baseItem="0"/>
    <dataField fld="43" baseField="0" baseItem="0"/>
    <dataField fld="38" baseField="0" baseItem="0"/>
  </dataFields>
  <formats count="7">
    <format dxfId="178">
      <pivotArea outline="0" collapsedLevelsAreSubtotals="1" fieldPosition="0"/>
    </format>
    <format dxfId="177">
      <pivotArea field="0" type="button" dataOnly="0" labelOnly="1" outline="0"/>
    </format>
    <format dxfId="176">
      <pivotArea grandRow="1" outline="0" collapsedLevelsAreSubtotals="1" fieldPosition="0"/>
    </format>
    <format dxfId="175">
      <pivotArea dataOnly="0" labelOnly="1" outline="0" fieldPosition="0">
        <references count="1">
          <reference field="10" count="0"/>
        </references>
      </pivotArea>
    </format>
    <format dxfId="174">
      <pivotArea field="24" type="button" dataOnly="0" labelOnly="1" outline="0"/>
    </format>
    <format dxfId="173">
      <pivotArea outline="0" collapsedLevelsAreSubtotals="1" fieldPosition="0"/>
    </format>
    <format dxfId="172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7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>
      <mps count="2">
        <mp field="41"/>
        <mp field="42"/>
      </mps>
    </pivotHierarchy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F4545E-287E-4636-B389-560796711D1A}" name="PivotTable12" cacheId="730" applyNumberFormats="0" applyBorderFormats="0" applyFontFormats="0" applyPatternFormats="0" applyAlignmentFormats="0" applyWidthHeightFormats="1" dataCaption="Values" grandTotalCaption="IS_EAST BU" updatedVersion="8" minRefreshableVersion="3" showDrill="0" subtotalHiddenItems="1" colGrandTotals="0" itemPrintTitles="1" createdVersion="6" indent="0" outline="1" outlineData="1" multipleFieldFilters="0" rowHeaderCaption="ACR" fieldListSortAscending="1">
  <location ref="A42:D46" firstHeaderRow="0" firstDataRow="1" firstDataCol="1" rowPageCount="3" colPageCount="1"/>
  <pivotFields count="44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9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" hier="18" name="[All Organisation].[All Organisation].[Group].&amp;[Unknown]" cap="Unknown"/>
    <pageField fld="28" hier="11" name="[All Financial Dates].[Financial Month].&amp;[202701]" cap="Jul 2026"/>
    <pageField fld="40" hier="28" name="[All Organisation].[Business Unit].&amp;[BU_02]" cap="East"/>
  </pageFields>
  <dataFields count="3">
    <dataField fld="37" baseField="0" baseItem="0"/>
    <dataField fld="43" baseField="0" baseItem="0"/>
    <dataField fld="38" baseField="0" baseItem="0"/>
  </dataFields>
  <formats count="7">
    <format dxfId="185">
      <pivotArea outline="0" collapsedLevelsAreSubtotals="1" fieldPosition="0"/>
    </format>
    <format dxfId="184">
      <pivotArea field="0" type="button" dataOnly="0" labelOnly="1" outline="0"/>
    </format>
    <format dxfId="183">
      <pivotArea grandRow="1" outline="0" collapsedLevelsAreSubtotals="1" fieldPosition="0"/>
    </format>
    <format dxfId="182">
      <pivotArea dataOnly="0" labelOnly="1" outline="0" fieldPosition="0">
        <references count="1">
          <reference field="10" count="0"/>
        </references>
      </pivotArea>
    </format>
    <format dxfId="181">
      <pivotArea field="24" type="button" dataOnly="0" labelOnly="1" outline="0"/>
    </format>
    <format dxfId="180">
      <pivotArea outline="0" collapsedLevelsAreSubtotals="1" fieldPosition="0"/>
    </format>
    <format dxfId="179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7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>
      <mps count="2">
        <mp field="41"/>
        <mp field="42"/>
      </mps>
    </pivotHierarchy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9D9E8B-E280-47B9-AFAF-8559529ACB7D}" name="PivotTable13" cacheId="729" applyNumberFormats="0" applyBorderFormats="0" applyFontFormats="0" applyPatternFormats="0" applyAlignmentFormats="0" applyWidthHeightFormats="1" dataCaption="Values" grandTotalCaption="IS_SOUTH BU" updatedVersion="8" minRefreshableVersion="3" showDrill="0" subtotalHiddenItems="1" colGrandTotals="0" itemPrintTitles="1" createdVersion="6" indent="0" outline="1" outlineData="1" multipleFieldFilters="0" rowHeaderCaption="ACR" fieldListSortAscending="1">
  <location ref="A56:D59" firstHeaderRow="0" firstDataRow="1" firstDataCol="1" rowPageCount="3" colPageCount="1"/>
  <pivotFields count="44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9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" hier="18" name="[All Organisation].[All Organisation].[Group].&amp;[Unknown]" cap="Unknown"/>
    <pageField fld="28" hier="11" name="[All Financial Dates].[Financial Month].&amp;[202701]" cap="Jul 2026"/>
    <pageField fld="40" hier="28" name="[All Organisation].[Business Unit].&amp;[BU_10]" cap="South"/>
  </pageFields>
  <dataFields count="3">
    <dataField fld="37" baseField="0" baseItem="0"/>
    <dataField fld="43" baseField="0" baseItem="0"/>
    <dataField fld="38" baseField="0" baseItem="0"/>
  </dataFields>
  <formats count="7">
    <format dxfId="192">
      <pivotArea outline="0" collapsedLevelsAreSubtotals="1" fieldPosition="0"/>
    </format>
    <format dxfId="191">
      <pivotArea field="0" type="button" dataOnly="0" labelOnly="1" outline="0"/>
    </format>
    <format dxfId="190">
      <pivotArea grandRow="1" outline="0" collapsedLevelsAreSubtotals="1" fieldPosition="0"/>
    </format>
    <format dxfId="189">
      <pivotArea dataOnly="0" labelOnly="1" outline="0" fieldPosition="0">
        <references count="1">
          <reference field="10" count="0"/>
        </references>
      </pivotArea>
    </format>
    <format dxfId="188">
      <pivotArea field="24" type="button" dataOnly="0" labelOnly="1" outline="0"/>
    </format>
    <format dxfId="187">
      <pivotArea outline="0" collapsedLevelsAreSubtotals="1" fieldPosition="0"/>
    </format>
    <format dxfId="186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7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>
      <mps count="2">
        <mp field="41"/>
        <mp field="42"/>
      </mps>
    </pivotHierarchy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4B8C1-4E9D-480E-8D50-8A549B5FA1E6}" name="PivotTable37" cacheId="724" applyNumberFormats="0" applyBorderFormats="0" applyFontFormats="0" applyPatternFormats="0" applyAlignmentFormats="0" applyWidthHeightFormats="1" dataCaption="Values" grandTotalCaption="IS_SOUTH BU" updatedVersion="8" minRefreshableVersion="3" showDrill="0" subtotalHiddenItems="1" colGrandTotals="0" itemPrintTitles="1" createdVersion="6" indent="0" outline="1" outlineData="1" multipleFieldFilters="0" rowHeaderCaption="ACR" fieldListSortAscending="1">
  <location ref="H56:K59" firstHeaderRow="0" firstDataRow="1" firstDataCol="1" rowPageCount="3" colPageCount="1"/>
  <pivotFields count="44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9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" hier="18" name="[All Organisation].[All Organisation].[Group].&amp;[Unknown]" cap="Unknown"/>
    <pageField fld="28" hier="11" name="[All Financial Dates].[Financial Month].&amp;[202701]" cap="Jul 2026"/>
    <pageField fld="40" hier="28" name="[All Organisation].[Business Unit].&amp;[BU_10]" cap="South"/>
  </pageFields>
  <dataFields count="3">
    <dataField fld="37" baseField="0" baseItem="0"/>
    <dataField fld="43" baseField="0" baseItem="0"/>
    <dataField fld="38" baseField="0" baseItem="0"/>
  </dataFields>
  <formats count="7">
    <format dxfId="199">
      <pivotArea outline="0" collapsedLevelsAreSubtotals="1" fieldPosition="0"/>
    </format>
    <format dxfId="198">
      <pivotArea field="0" type="button" dataOnly="0" labelOnly="1" outline="0"/>
    </format>
    <format dxfId="197">
      <pivotArea grandRow="1" outline="0" collapsedLevelsAreSubtotals="1" fieldPosition="0"/>
    </format>
    <format dxfId="196">
      <pivotArea dataOnly="0" labelOnly="1" outline="0" fieldPosition="0">
        <references count="1">
          <reference field="10" count="0"/>
        </references>
      </pivotArea>
    </format>
    <format dxfId="195">
      <pivotArea field="24" type="button" dataOnly="0" labelOnly="1" outline="0"/>
    </format>
    <format dxfId="194">
      <pivotArea outline="0" collapsedLevelsAreSubtotals="1" fieldPosition="0"/>
    </format>
    <format dxfId="193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7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>
      <mps count="2">
        <mp field="41"/>
        <mp field="42"/>
      </mps>
    </pivotHierarchy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A1086D-D1D2-4696-A20B-760CEAE8CC85}" name="PivotTable38" cacheId="726" applyNumberFormats="0" applyBorderFormats="0" applyFontFormats="0" applyPatternFormats="0" applyAlignmentFormats="0" applyWidthHeightFormats="1" dataCaption="Values" grandTotalCaption="IS_NORTH BU" updatedVersion="8" minRefreshableVersion="3" showDrill="0" subtotalHiddenItems="1" colGrandTotals="0" itemPrintTitles="1" createdVersion="6" indent="0" outline="1" outlineData="1" multipleFieldFilters="0" rowHeaderCaption="ACR" fieldListSortAscending="1">
  <location ref="H28:K32" firstHeaderRow="0" firstDataRow="1" firstDataCol="1" rowPageCount="3" colPageCount="1"/>
  <pivotFields count="44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9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" hier="18" name="[All Organisation].[All Organisation].[Group].&amp;[Unknown]" cap="Unknown"/>
    <pageField fld="28" hier="11" name="[All Financial Dates].[Financial Month].&amp;[202701]" cap="Jul 2026"/>
    <pageField fld="40" hier="28" name="[All Organisation].[Business Unit].&amp;[BU_01]" cap="North"/>
  </pageFields>
  <dataFields count="3">
    <dataField fld="37" baseField="0" baseItem="0"/>
    <dataField fld="43" baseField="0" baseItem="0"/>
    <dataField fld="38" baseField="0" baseItem="0"/>
  </dataFields>
  <formats count="7">
    <format dxfId="206">
      <pivotArea outline="0" collapsedLevelsAreSubtotals="1" fieldPosition="0"/>
    </format>
    <format dxfId="205">
      <pivotArea field="0" type="button" dataOnly="0" labelOnly="1" outline="0"/>
    </format>
    <format dxfId="204">
      <pivotArea grandRow="1" outline="0" collapsedLevelsAreSubtotals="1" fieldPosition="0"/>
    </format>
    <format dxfId="203">
      <pivotArea dataOnly="0" labelOnly="1" outline="0" fieldPosition="0">
        <references count="1">
          <reference field="10" count="0"/>
        </references>
      </pivotArea>
    </format>
    <format dxfId="202">
      <pivotArea field="24" type="button" dataOnly="0" labelOnly="1" outline="0"/>
    </format>
    <format dxfId="201">
      <pivotArea outline="0" collapsedLevelsAreSubtotals="1" fieldPosition="0"/>
    </format>
    <format dxfId="200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7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>
      <mps count="2">
        <mp field="41"/>
        <mp field="42"/>
      </mps>
    </pivotHierarchy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8BACA0-07C3-4486-9841-A8BD176D4157}" name="PivotTable34" cacheId="714" applyNumberFormats="0" applyBorderFormats="0" applyFontFormats="0" applyPatternFormats="0" applyAlignmentFormats="0" applyWidthHeightFormats="1" dataCaption="Values" grandTotalCaption="IS_SOUTH BU" updatedVersion="8" minRefreshableVersion="3" showDrill="0" subtotalHiddenItems="1" colGrandTotals="0" itemPrintTitles="1" createdVersion="6" indent="0" outline="1" outlineData="1" multipleFieldFilters="0" rowHeaderCaption="ACR" fieldListSortAscending="1">
  <location ref="O55:R58" firstHeaderRow="0" firstDataRow="1" firstDataCol="1" rowPageCount="3" colPageCount="1"/>
  <pivotFields count="44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7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" hier="18" name="[All Organisation].[All Organisation].[Group].&amp;[Unknown]" cap="Unknown"/>
    <pageField fld="28" hier="11" name="[All Financial Dates].[Financial Month].&amp;[202601]" cap="Jul 2025"/>
    <pageField fld="38" hier="28" name="[All Organisation].[Business Unit].&amp;[BU_10]" cap="South"/>
  </pageFields>
  <dataFields count="3">
    <dataField fld="43" baseField="0" baseItem="0"/>
    <dataField fld="42" baseField="0" baseItem="0"/>
    <dataField fld="41" baseField="0" baseItem="0"/>
  </dataFields>
  <formats count="6">
    <format dxfId="12">
      <pivotArea outline="0" collapsedLevelsAreSubtotals="1" fieldPosition="0"/>
    </format>
    <format dxfId="11">
      <pivotArea field="0" type="button" dataOnly="0" labelOnly="1" outline="0"/>
    </format>
    <format dxfId="10">
      <pivotArea grandRow="1" outline="0" collapsedLevelsAreSubtotals="1" fieldPosition="0"/>
    </format>
    <format dxfId="9">
      <pivotArea dataOnly="0" labelOnly="1" outline="0" fieldPosition="0">
        <references count="1">
          <reference field="10" count="0"/>
        </references>
      </pivotArea>
    </format>
    <format dxfId="8">
      <pivotArea field="24" type="button" dataOnly="0" labelOnly="1" outline="0"/>
    </format>
    <format dxfId="7">
      <pivotArea outline="0" collapsedLevelsAreSubtotals="1" fieldPosition="0"/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6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>
      <mps count="2">
        <mp field="39"/>
        <mp field="40"/>
      </mps>
    </pivotHierarchy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534E8-DF65-4B9E-A32B-FC04DBC9F8E7}" name="PivotTable41" cacheId="740" applyNumberFormats="0" applyBorderFormats="0" applyFontFormats="0" applyPatternFormats="0" applyAlignmentFormats="0" applyWidthHeightFormats="1" dataCaption="Values" grandTotalCaption="IS_WEST BU" updatedVersion="8" minRefreshableVersion="3" showDrill="0" subtotalHiddenItems="1" colGrandTotals="0" itemPrintTitles="1" createdVersion="6" indent="0" outline="1" outlineData="1" multipleFieldFilters="0" rowHeaderCaption="ACR" fieldListSortAscending="1">
  <location ref="A68:D73" firstHeaderRow="0" firstDataRow="1" firstDataCol="1" rowPageCount="3" colPageCount="1"/>
  <pivotFields count="44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" hier="18" name="[All Organisation].[All Organisation].[Group].&amp;[Unknown]" cap="Unknown"/>
    <pageField fld="28" hier="11" name="[All Financial Dates].[Financial Month].&amp;[202601]" cap="Jul 2025"/>
    <pageField fld="40" hier="28" name="[All Organisation].[Business Unit].&amp;[BU_24]" cap="West"/>
  </pageFields>
  <dataFields count="3">
    <dataField fld="37" baseField="0" baseItem="0"/>
    <dataField fld="43" baseField="0" baseItem="0"/>
    <dataField fld="38" baseField="0" baseItem="0"/>
  </dataFields>
  <formats count="7">
    <format dxfId="19">
      <pivotArea outline="0" collapsedLevelsAreSubtotals="1" fieldPosition="0"/>
    </format>
    <format dxfId="18">
      <pivotArea field="0" type="button" dataOnly="0" labelOnly="1" outline="0"/>
    </format>
    <format dxfId="17">
      <pivotArea grandRow="1" outline="0" collapsedLevelsAreSubtotals="1" fieldPosition="0"/>
    </format>
    <format dxfId="16">
      <pivotArea dataOnly="0" labelOnly="1" outline="0" fieldPosition="0">
        <references count="1">
          <reference field="10" count="0"/>
        </references>
      </pivotArea>
    </format>
    <format dxfId="15">
      <pivotArea field="24" type="button" dataOnly="0" labelOnly="1" outline="0"/>
    </format>
    <format dxfId="14">
      <pivotArea outline="0" collapsedLevelsAreSubtotals="1" fieldPosition="0"/>
    </format>
    <format dxfId="13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6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>
      <mps count="2">
        <mp field="41"/>
        <mp field="42"/>
      </mps>
    </pivotHierarchy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B912A8-02AD-4A78-B3C5-3468C39BF4F9}" name="PivotTable46" cacheId="736" applyNumberFormats="0" applyBorderFormats="0" applyFontFormats="0" applyPatternFormats="0" applyAlignmentFormats="0" applyWidthHeightFormats="1" dataCaption="Values" grandTotalCaption="IS_NORTH BU" updatedVersion="8" minRefreshableVersion="3" showDrill="0" subtotalHiddenItems="1" colGrandTotals="0" itemPrintTitles="1" createdVersion="6" indent="0" outline="1" outlineData="1" multipleFieldFilters="0" rowHeaderCaption="ACR" fieldListSortAscending="1">
  <location ref="H27:K31" firstHeaderRow="0" firstDataRow="1" firstDataCol="1" rowPageCount="3" colPageCount="1"/>
  <pivotFields count="44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9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" hier="18" name="[All Organisation].[All Organisation].[Group].&amp;[Unknown]" cap="Unknown"/>
    <pageField fld="28" hier="11" name="[All Financial Dates].[Financial Month].&amp;[202601]" cap="Jul 2025"/>
    <pageField fld="40" hier="28" name="[All Organisation].[Business Unit].&amp;[BU_01]" cap="North"/>
  </pageFields>
  <dataFields count="3">
    <dataField fld="37" baseField="0" baseItem="0"/>
    <dataField fld="43" baseField="0" baseItem="0"/>
    <dataField fld="38" baseField="0" baseItem="0"/>
  </dataFields>
  <formats count="7">
    <format dxfId="26">
      <pivotArea outline="0" collapsedLevelsAreSubtotals="1" fieldPosition="0"/>
    </format>
    <format dxfId="25">
      <pivotArea field="0" type="button" dataOnly="0" labelOnly="1" outline="0"/>
    </format>
    <format dxfId="24">
      <pivotArea grandRow="1" outline="0" collapsedLevelsAreSubtotals="1" fieldPosition="0"/>
    </format>
    <format dxfId="23">
      <pivotArea dataOnly="0" labelOnly="1" outline="0" fieldPosition="0">
        <references count="1">
          <reference field="10" count="0"/>
        </references>
      </pivotArea>
    </format>
    <format dxfId="22">
      <pivotArea field="24" type="button" dataOnly="0" labelOnly="1" outline="0"/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6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>
      <mps count="2">
        <mp field="41"/>
        <mp field="42"/>
      </mps>
    </pivotHierarchy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8B028-E43C-4C6C-B051-082A114ACC53}" name="PivotTable33" cacheId="717" applyNumberFormats="0" applyBorderFormats="0" applyFontFormats="0" applyPatternFormats="0" applyAlignmentFormats="0" applyWidthHeightFormats="1" dataCaption="Values" grandTotalCaption="IS" updatedVersion="8" minRefreshableVersion="3" showDrill="0" subtotalHiddenItems="1" colGrandTotals="0" itemPrintTitles="1" createdVersion="6" indent="0" outline="1" outlineData="1" multipleFieldFilters="0" rowHeaderCaption="ACR" fieldListSortAscending="1">
  <location ref="O6:R19" firstHeaderRow="0" firstDataRow="1" firstDataCol="1" rowPageCount="2" colPageCount="1"/>
  <pivotFields count="41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0" hier="18" name="[All Organisation].[All Organisation].[Group].&amp;[Unknown]" cap="Unknown"/>
    <pageField fld="28" hier="11" name="[All Financial Dates].[Financial Month].&amp;[202601]" cap="Jul 2025"/>
  </pageFields>
  <dataFields count="3">
    <dataField fld="40" baseField="0" baseItem="0"/>
    <dataField fld="39" baseField="0" baseItem="0"/>
    <dataField fld="38" baseField="0" baseItem="0"/>
  </dataFields>
  <formats count="6">
    <format dxfId="32">
      <pivotArea outline="0" collapsedLevelsAreSubtotals="1" fieldPosition="0"/>
    </format>
    <format dxfId="31">
      <pivotArea field="0" type="button" dataOnly="0" labelOnly="1" outline="0"/>
    </format>
    <format dxfId="30">
      <pivotArea grandRow="1" outline="0" collapsedLevelsAreSubtotals="1" fieldPosition="0"/>
    </format>
    <format dxfId="29">
      <pivotArea dataOnly="0" labelOnly="1" outline="0" fieldPosition="0">
        <references count="1">
          <reference field="10" count="0"/>
        </references>
      </pivotArea>
    </format>
    <format dxfId="28">
      <pivotArea field="24" type="button" dataOnly="0" labelOnly="1" outline="0"/>
    </format>
    <format dxfId="27">
      <pivotArea outline="0" collapsedLevelsAreSubtotals="1" fieldPosition="0"/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6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5090E8-805C-41D5-B27F-EAB40B9A76C4}" name="PivotTable49" cacheId="735" applyNumberFormats="0" applyBorderFormats="0" applyFontFormats="0" applyPatternFormats="0" applyAlignmentFormats="0" applyWidthHeightFormats="1" dataCaption="Values" grandTotalCaption="IS_EAST BU" updatedVersion="8" minRefreshableVersion="3" showDrill="0" subtotalHiddenItems="1" colGrandTotals="0" itemPrintTitles="1" createdVersion="6" indent="0" outline="1" outlineData="1" multipleFieldFilters="0" rowHeaderCaption="ACR" fieldListSortAscending="1">
  <location ref="H41:K45" firstHeaderRow="0" firstDataRow="1" firstDataCol="1" rowPageCount="3" colPageCount="1"/>
  <pivotFields count="44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9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" hier="18" name="[All Organisation].[All Organisation].[Group].&amp;[Unknown]" cap="Unknown"/>
    <pageField fld="28" hier="11" name="[All Financial Dates].[Financial Month].&amp;[202601]" cap="Jul 2025"/>
    <pageField fld="40" hier="28" name="[All Organisation].[Business Unit].&amp;[BU_02]" cap="East"/>
  </pageFields>
  <dataFields count="3">
    <dataField fld="37" baseField="0" baseItem="0"/>
    <dataField fld="43" baseField="0" baseItem="0"/>
    <dataField fld="38" baseField="0" baseItem="0"/>
  </dataFields>
  <formats count="7">
    <format dxfId="39">
      <pivotArea outline="0" collapsedLevelsAreSubtotals="1" fieldPosition="0"/>
    </format>
    <format dxfId="38">
      <pivotArea field="0" type="button" dataOnly="0" labelOnly="1" outline="0"/>
    </format>
    <format dxfId="37">
      <pivotArea grandRow="1" outline="0" collapsedLevelsAreSubtotals="1" fieldPosition="0"/>
    </format>
    <format dxfId="36">
      <pivotArea dataOnly="0" labelOnly="1" outline="0" fieldPosition="0">
        <references count="1">
          <reference field="10" count="0"/>
        </references>
      </pivotArea>
    </format>
    <format dxfId="35">
      <pivotArea field="24" type="button" dataOnly="0" labelOnly="1" outline="0"/>
    </format>
    <format dxfId="34">
      <pivotArea outline="0" collapsedLevelsAreSubtotals="1" fieldPosition="0"/>
    </format>
    <format dxfId="33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6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>
      <mps count="2">
        <mp field="41"/>
        <mp field="42"/>
      </mps>
    </pivotHierarchy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91A10-5869-4405-AEB7-F551B70973CA}" name="PivotTable47" cacheId="734" applyNumberFormats="0" applyBorderFormats="0" applyFontFormats="0" applyPatternFormats="0" applyAlignmentFormats="0" applyWidthHeightFormats="1" dataCaption="Values" grandTotalCaption="IS_SOUTH BU" updatedVersion="8" minRefreshableVersion="3" showDrill="0" subtotalHiddenItems="1" colGrandTotals="0" itemPrintTitles="1" createdVersion="6" indent="0" outline="1" outlineData="1" multipleFieldFilters="0" rowHeaderCaption="ACR" fieldListSortAscending="1">
  <location ref="H55:K58" firstHeaderRow="0" firstDataRow="1" firstDataCol="1" rowPageCount="3" colPageCount="1"/>
  <pivotFields count="44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9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" hier="18" name="[All Organisation].[All Organisation].[Group].&amp;[Unknown]" cap="Unknown"/>
    <pageField fld="28" hier="11" name="[All Financial Dates].[Financial Month].&amp;[202601]" cap="Jul 2025"/>
    <pageField fld="40" hier="28" name="[All Organisation].[Business Unit].&amp;[BU_10]" cap="South"/>
  </pageFields>
  <dataFields count="3">
    <dataField fld="37" baseField="0" baseItem="0"/>
    <dataField fld="43" baseField="0" baseItem="0"/>
    <dataField fld="38" baseField="0" baseItem="0"/>
  </dataFields>
  <formats count="7">
    <format dxfId="46">
      <pivotArea outline="0" collapsedLevelsAreSubtotals="1" fieldPosition="0"/>
    </format>
    <format dxfId="45">
      <pivotArea field="0" type="button" dataOnly="0" labelOnly="1" outline="0"/>
    </format>
    <format dxfId="44">
      <pivotArea grandRow="1" outline="0" collapsedLevelsAreSubtotals="1" fieldPosition="0"/>
    </format>
    <format dxfId="43">
      <pivotArea dataOnly="0" labelOnly="1" outline="0" fieldPosition="0">
        <references count="1">
          <reference field="10" count="0"/>
        </references>
      </pivotArea>
    </format>
    <format dxfId="42">
      <pivotArea field="24" type="button" dataOnly="0" labelOnly="1" outline="0"/>
    </format>
    <format dxfId="41">
      <pivotArea outline="0" collapsedLevelsAreSubtotals="1" fieldPosition="0"/>
    </format>
    <format dxfId="40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6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>
      <mps count="2">
        <mp field="41"/>
        <mp field="42"/>
      </mps>
    </pivotHierarchy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D16BD9-0E3D-4B40-AC6A-F684AA15CC90}" name="PivotTable44" cacheId="738" applyNumberFormats="0" applyBorderFormats="0" applyFontFormats="0" applyPatternFormats="0" applyAlignmentFormats="0" applyWidthHeightFormats="1" dataCaption="Values" grandTotalCaption="IS" updatedVersion="8" minRefreshableVersion="3" showDrill="0" subtotalHiddenItems="1" colGrandTotals="0" itemPrintTitles="1" createdVersion="6" indent="0" outline="1" outlineData="1" multipleFieldFilters="0" rowHeaderCaption="ACR" fieldListSortAscending="1">
  <location ref="A6:D19" firstHeaderRow="0" firstDataRow="1" firstDataCol="1" rowPageCount="2" colPageCount="1"/>
  <pivotFields count="41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0" hier="18" name="[All Organisation].[All Organisation].[Group].&amp;[Unknown]" cap="Unknown"/>
    <pageField fld="28" hier="11" name="[All Financial Dates].[Financial Month].&amp;[202601]" cap="Jul 2025"/>
  </pageFields>
  <dataFields count="3">
    <dataField fld="37" baseField="0" baseItem="0"/>
    <dataField fld="40" baseField="0" baseItem="0"/>
    <dataField fld="38" baseField="0" baseItem="0"/>
  </dataFields>
  <formats count="7">
    <format dxfId="53">
      <pivotArea outline="0" collapsedLevelsAreSubtotals="1" fieldPosition="0"/>
    </format>
    <format dxfId="52">
      <pivotArea field="0" type="button" dataOnly="0" labelOnly="1" outline="0"/>
    </format>
    <format dxfId="51">
      <pivotArea grandRow="1" outline="0" collapsedLevelsAreSubtotals="1" fieldPosition="0"/>
    </format>
    <format dxfId="50">
      <pivotArea dataOnly="0" labelOnly="1" outline="0" fieldPosition="0">
        <references count="1">
          <reference field="10" count="0"/>
        </references>
      </pivotArea>
    </format>
    <format dxfId="49">
      <pivotArea field="24" type="button" dataOnly="0" labelOnly="1" outline="0"/>
    </format>
    <format dxfId="48">
      <pivotArea outline="0" collapsedLevelsAreSubtotals="1" fieldPosition="0"/>
    </format>
    <format dxfId="47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6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5C9F2D-DC88-41B8-8034-D78EADE337E1}" name="PivotTable32" cacheId="715" applyNumberFormats="0" applyBorderFormats="0" applyFontFormats="0" applyPatternFormats="0" applyAlignmentFormats="0" applyWidthHeightFormats="1" dataCaption="Values" grandTotalCaption="IS_EAST BU" updatedVersion="8" minRefreshableVersion="3" showDrill="0" subtotalHiddenItems="1" colGrandTotals="0" itemPrintTitles="1" createdVersion="6" indent="0" outline="1" outlineData="1" multipleFieldFilters="0" rowHeaderCaption="ACR" fieldListSortAscending="1">
  <location ref="O41:R45" firstHeaderRow="0" firstDataRow="1" firstDataCol="1" rowPageCount="3" colPageCount="1"/>
  <pivotFields count="44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" hier="18" name="[All Organisation].[All Organisation].[Group].&amp;[Unknown]" cap="Unknown"/>
    <pageField fld="28" hier="11" name="[All Financial Dates].[Financial Month].&amp;[202601]" cap="Jul 2025"/>
    <pageField fld="38" hier="28" name="[All Organisation].[Business Unit].&amp;[BU_02]" cap="East"/>
  </pageFields>
  <dataFields count="3">
    <dataField fld="43" baseField="0" baseItem="0"/>
    <dataField fld="42" baseField="0" baseItem="0"/>
    <dataField fld="41" baseField="0" baseItem="0"/>
  </dataFields>
  <formats count="6">
    <format dxfId="59">
      <pivotArea outline="0" collapsedLevelsAreSubtotals="1" fieldPosition="0"/>
    </format>
    <format dxfId="58">
      <pivotArea field="0" type="button" dataOnly="0" labelOnly="1" outline="0"/>
    </format>
    <format dxfId="57">
      <pivotArea grandRow="1" outline="0" collapsedLevelsAreSubtotals="1" fieldPosition="0"/>
    </format>
    <format dxfId="56">
      <pivotArea dataOnly="0" labelOnly="1" outline="0" fieldPosition="0">
        <references count="1">
          <reference field="10" count="0"/>
        </references>
      </pivotArea>
    </format>
    <format dxfId="55">
      <pivotArea field="24" type="button" dataOnly="0" labelOnly="1" outline="0"/>
    </format>
    <format dxfId="54">
      <pivotArea outline="0" collapsedLevelsAreSubtotals="1" fieldPosition="0"/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6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>
      <mps count="2">
        <mp field="39"/>
        <mp field="40"/>
      </mps>
    </pivotHierarchy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349B6-09D0-430B-8A7F-04BD1BDBFA4D}" name="PivotTable42" cacheId="741" applyNumberFormats="0" applyBorderFormats="0" applyFontFormats="0" applyPatternFormats="0" applyAlignmentFormats="0" applyWidthHeightFormats="1" dataCaption="Values" grandTotalCaption="IS_SOUTH BU" updatedVersion="8" minRefreshableVersion="3" showDrill="0" subtotalHiddenItems="1" colGrandTotals="0" itemPrintTitles="1" createdVersion="6" indent="0" outline="1" outlineData="1" multipleFieldFilters="0" rowHeaderCaption="ACR" fieldListSortAscending="1">
  <location ref="A55:D58" firstHeaderRow="0" firstDataRow="1" firstDataCol="1" rowPageCount="3" colPageCount="1"/>
  <pivotFields count="44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9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" hier="18" name="[All Organisation].[All Organisation].[Group].&amp;[Unknown]" cap="Unknown"/>
    <pageField fld="28" hier="11" name="[All Financial Dates].[Financial Month].&amp;[202601]" cap="Jul 2025"/>
    <pageField fld="40" hier="28" name="[All Organisation].[Business Unit].&amp;[BU_10]" cap="South"/>
  </pageFields>
  <dataFields count="3">
    <dataField fld="37" baseField="0" baseItem="0"/>
    <dataField fld="43" baseField="0" baseItem="0"/>
    <dataField fld="38" baseField="0" baseItem="0"/>
  </dataFields>
  <formats count="7">
    <format dxfId="66">
      <pivotArea outline="0" collapsedLevelsAreSubtotals="1" fieldPosition="0"/>
    </format>
    <format dxfId="65">
      <pivotArea field="0" type="button" dataOnly="0" labelOnly="1" outline="0"/>
    </format>
    <format dxfId="64">
      <pivotArea grandRow="1" outline="0" collapsedLevelsAreSubtotals="1" fieldPosition="0"/>
    </format>
    <format dxfId="63">
      <pivotArea dataOnly="0" labelOnly="1" outline="0" fieldPosition="0">
        <references count="1">
          <reference field="10" count="0"/>
        </references>
      </pivotArea>
    </format>
    <format dxfId="62">
      <pivotArea field="24" type="button" dataOnly="0" labelOnly="1" outline="0"/>
    </format>
    <format dxfId="61">
      <pivotArea outline="0" collapsedLevelsAreSubtotals="1" fieldPosition="0"/>
    </format>
    <format dxfId="60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6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>
      <mps count="2">
        <mp field="41"/>
        <mp field="42"/>
      </mps>
    </pivotHierarchy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9487AB-BD8A-4B7D-A011-16F6338D0DA5}" name="PivotTable40" cacheId="742" applyNumberFormats="0" applyBorderFormats="0" applyFontFormats="0" applyPatternFormats="0" applyAlignmentFormats="0" applyWidthHeightFormats="1" dataCaption="Values" grandTotalCaption="IS_EAST BU" updatedVersion="8" minRefreshableVersion="3" showDrill="0" subtotalHiddenItems="1" colGrandTotals="0" itemPrintTitles="1" createdVersion="6" indent="0" outline="1" outlineData="1" multipleFieldFilters="0" rowHeaderCaption="ACR" fieldListSortAscending="1">
  <location ref="A41:D45" firstHeaderRow="0" firstDataRow="1" firstDataCol="1" rowPageCount="3" colPageCount="1"/>
  <pivotFields count="44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9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" hier="18" name="[All Organisation].[All Organisation].[Group].&amp;[Unknown]" cap="Unknown"/>
    <pageField fld="28" hier="11" name="[All Financial Dates].[Financial Month].&amp;[202601]" cap="Jul 2025"/>
    <pageField fld="40" hier="28" name="[All Organisation].[Business Unit].&amp;[BU_02]" cap="East"/>
  </pageFields>
  <dataFields count="3">
    <dataField fld="37" baseField="0" baseItem="0"/>
    <dataField fld="43" baseField="0" baseItem="0"/>
    <dataField fld="38" baseField="0" baseItem="0"/>
  </dataFields>
  <formats count="7">
    <format dxfId="73">
      <pivotArea outline="0" collapsedLevelsAreSubtotals="1" fieldPosition="0"/>
    </format>
    <format dxfId="72">
      <pivotArea field="0" type="button" dataOnly="0" labelOnly="1" outline="0"/>
    </format>
    <format dxfId="71">
      <pivotArea grandRow="1" outline="0" collapsedLevelsAreSubtotals="1" fieldPosition="0"/>
    </format>
    <format dxfId="70">
      <pivotArea dataOnly="0" labelOnly="1" outline="0" fieldPosition="0">
        <references count="1">
          <reference field="10" count="0"/>
        </references>
      </pivotArea>
    </format>
    <format dxfId="69">
      <pivotArea field="24" type="button" dataOnly="0" labelOnly="1" outline="0"/>
    </format>
    <format dxfId="68">
      <pivotArea outline="0" collapsedLevelsAreSubtotals="1" fieldPosition="0"/>
    </format>
    <format dxfId="67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6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>
      <mps count="2">
        <mp field="41"/>
        <mp field="42"/>
      </mps>
    </pivotHierarchy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EDD6D0-67C6-40BB-9BAE-81AED9E5C336}" name="PivotTable45" cacheId="739" applyNumberFormats="0" applyBorderFormats="0" applyFontFormats="0" applyPatternFormats="0" applyAlignmentFormats="0" applyWidthHeightFormats="1" dataCaption="Values" grandTotalCaption="IS" updatedVersion="8" minRefreshableVersion="3" showDrill="0" subtotalHiddenItems="1" colGrandTotals="0" itemPrintTitles="1" createdVersion="6" indent="0" outline="1" outlineData="1" multipleFieldFilters="0" rowHeaderCaption="ACR" fieldListSortAscending="1">
  <location ref="H6:K19" firstHeaderRow="0" firstDataRow="1" firstDataCol="1" rowPageCount="2" colPageCount="1"/>
  <pivotFields count="41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0" hier="18" name="[All Organisation].[All Organisation].[Group].&amp;[Unknown]" cap="Unknown"/>
    <pageField fld="28" hier="11" name="[All Financial Dates].[Financial Month].&amp;[202601]" cap="Jul 2025"/>
  </pageFields>
  <dataFields count="3">
    <dataField fld="37" baseField="0" baseItem="0"/>
    <dataField fld="40" baseField="0" baseItem="0"/>
    <dataField fld="38" baseField="0" baseItem="0"/>
  </dataFields>
  <formats count="7">
    <format dxfId="80">
      <pivotArea outline="0" collapsedLevelsAreSubtotals="1" fieldPosition="0"/>
    </format>
    <format dxfId="79">
      <pivotArea field="0" type="button" dataOnly="0" labelOnly="1" outline="0"/>
    </format>
    <format dxfId="78">
      <pivotArea grandRow="1" outline="0" collapsedLevelsAreSubtotals="1" fieldPosition="0"/>
    </format>
    <format dxfId="77">
      <pivotArea dataOnly="0" labelOnly="1" outline="0" fieldPosition="0">
        <references count="1">
          <reference field="10" count="0"/>
        </references>
      </pivotArea>
    </format>
    <format dxfId="76">
      <pivotArea field="24" type="button" dataOnly="0" labelOnly="1" outline="0"/>
    </format>
    <format dxfId="75">
      <pivotArea outline="0" collapsedLevelsAreSubtotals="1" fieldPosition="0"/>
    </format>
    <format dxfId="74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6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AFEE9D-955F-44E8-BBBB-85D08CDC795B}" name="PivotTable48" cacheId="733" applyNumberFormats="0" applyBorderFormats="0" applyFontFormats="0" applyPatternFormats="0" applyAlignmentFormats="0" applyWidthHeightFormats="1" dataCaption="Values" grandTotalCaption="IS_WEST BU" updatedVersion="8" minRefreshableVersion="3" showDrill="0" subtotalHiddenItems="1" colGrandTotals="0" itemPrintTitles="1" createdVersion="6" indent="0" outline="1" outlineData="1" multipleFieldFilters="0" rowHeaderCaption="ACR" fieldListSortAscending="1">
  <location ref="H68:K73" firstHeaderRow="0" firstDataRow="1" firstDataCol="1" rowPageCount="3" colPageCount="1"/>
  <pivotFields count="44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" hier="18" name="[All Organisation].[All Organisation].[Group].&amp;[Unknown]" cap="Unknown"/>
    <pageField fld="28" hier="11" name="[All Financial Dates].[Financial Month].&amp;[202601]" cap="Jul 2025"/>
    <pageField fld="40" hier="28" name="[All Organisation].[Business Unit].&amp;[BU_24]" cap="West"/>
  </pageFields>
  <dataFields count="3">
    <dataField fld="37" baseField="0" baseItem="0"/>
    <dataField fld="43" baseField="0" baseItem="0"/>
    <dataField fld="38" baseField="0" baseItem="0"/>
  </dataFields>
  <formats count="7">
    <format dxfId="87">
      <pivotArea outline="0" collapsedLevelsAreSubtotals="1" fieldPosition="0"/>
    </format>
    <format dxfId="86">
      <pivotArea field="0" type="button" dataOnly="0" labelOnly="1" outline="0"/>
    </format>
    <format dxfId="85">
      <pivotArea grandRow="1" outline="0" collapsedLevelsAreSubtotals="1" fieldPosition="0"/>
    </format>
    <format dxfId="84">
      <pivotArea dataOnly="0" labelOnly="1" outline="0" fieldPosition="0">
        <references count="1">
          <reference field="10" count="0"/>
        </references>
      </pivotArea>
    </format>
    <format dxfId="83">
      <pivotArea field="24" type="button" dataOnly="0" labelOnly="1" outline="0"/>
    </format>
    <format dxfId="82">
      <pivotArea outline="0" collapsedLevelsAreSubtotals="1" fieldPosition="0"/>
    </format>
    <format dxfId="81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6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>
      <mps count="2">
        <mp field="41"/>
        <mp field="42"/>
      </mps>
    </pivotHierarchy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A1236B-A9F4-40CE-88BE-5EEEB71E4177}" name="PivotTable31" cacheId="713" applyNumberFormats="0" applyBorderFormats="0" applyFontFormats="0" applyPatternFormats="0" applyAlignmentFormats="0" applyWidthHeightFormats="1" dataCaption="Values" grandTotalCaption="IS_WEST BU" updatedVersion="8" minRefreshableVersion="3" showDrill="0" subtotalHiddenItems="1" colGrandTotals="0" itemPrintTitles="1" createdVersion="6" indent="0" outline="1" outlineData="1" multipleFieldFilters="0" rowHeaderCaption="ACR" fieldListSortAscending="1">
  <location ref="O68:R73" firstHeaderRow="0" firstDataRow="1" firstDataCol="1" rowPageCount="3" colPageCount="1"/>
  <pivotFields count="44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" hier="18" name="[All Organisation].[All Organisation].[Group].&amp;[Unknown]" cap="Unknown"/>
    <pageField fld="28" hier="11" name="[All Financial Dates].[Financial Month].&amp;[202601]" cap="Jul 2025"/>
    <pageField fld="38" hier="28" name="[All Organisation].[Business Unit].&amp;[BU_24]" cap="West"/>
  </pageFields>
  <dataFields count="3">
    <dataField fld="43" baseField="0" baseItem="0"/>
    <dataField fld="42" baseField="0" baseItem="0"/>
    <dataField fld="41" baseField="0" baseItem="0"/>
  </dataFields>
  <formats count="6">
    <format dxfId="93">
      <pivotArea outline="0" collapsedLevelsAreSubtotals="1" fieldPosition="0"/>
    </format>
    <format dxfId="92">
      <pivotArea field="0" type="button" dataOnly="0" labelOnly="1" outline="0"/>
    </format>
    <format dxfId="91">
      <pivotArea grandRow="1" outline="0" collapsedLevelsAreSubtotals="1" fieldPosition="0"/>
    </format>
    <format dxfId="90">
      <pivotArea dataOnly="0" labelOnly="1" outline="0" fieldPosition="0">
        <references count="1">
          <reference field="10" count="0"/>
        </references>
      </pivotArea>
    </format>
    <format dxfId="89">
      <pivotArea field="24" type="button" dataOnly="0" labelOnly="1" outline="0"/>
    </format>
    <format dxfId="88">
      <pivotArea outline="0" collapsedLevelsAreSubtotals="1" fieldPosition="0"/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6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>
      <mps count="2">
        <mp field="39"/>
        <mp field="40"/>
      </mps>
    </pivotHierarchy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8B86C-5CB9-4395-97E4-47C710B9FE9B}" name="PivotTable35" cacheId="716" applyNumberFormats="0" applyBorderFormats="0" applyFontFormats="0" applyPatternFormats="0" applyAlignmentFormats="0" applyWidthHeightFormats="1" dataCaption="Values" grandTotalCaption="IS_NORTH BU" updatedVersion="8" minRefreshableVersion="3" showDrill="0" subtotalHiddenItems="1" colGrandTotals="0" itemPrintTitles="1" createdVersion="6" indent="0" outline="1" outlineData="1" multipleFieldFilters="0" rowHeaderCaption="ACR" fieldListSortAscending="1">
  <location ref="O27:R31" firstHeaderRow="0" firstDataRow="1" firstDataCol="1" rowPageCount="3" colPageCount="1"/>
  <pivotFields count="44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" hier="18" name="[All Organisation].[All Organisation].[Group].&amp;[Unknown]" cap="Unknown"/>
    <pageField fld="28" hier="11" name="[All Financial Dates].[Financial Month].&amp;[202601]" cap="Jul 2025"/>
    <pageField fld="38" hier="28" name="[All Organisation].[Business Unit].&amp;[BU_01]" cap="North"/>
  </pageFields>
  <dataFields count="3">
    <dataField fld="43" baseField="0" baseItem="0"/>
    <dataField fld="42" baseField="0" baseItem="0"/>
    <dataField fld="41" baseField="0" baseItem="0"/>
  </dataFields>
  <formats count="6">
    <format dxfId="99">
      <pivotArea outline="0" collapsedLevelsAreSubtotals="1" fieldPosition="0"/>
    </format>
    <format dxfId="98">
      <pivotArea field="0" type="button" dataOnly="0" labelOnly="1" outline="0"/>
    </format>
    <format dxfId="97">
      <pivotArea grandRow="1" outline="0" collapsedLevelsAreSubtotals="1" fieldPosition="0"/>
    </format>
    <format dxfId="96">
      <pivotArea dataOnly="0" labelOnly="1" outline="0" fieldPosition="0">
        <references count="1">
          <reference field="10" count="0"/>
        </references>
      </pivotArea>
    </format>
    <format dxfId="95">
      <pivotArea field="24" type="button" dataOnly="0" labelOnly="1" outline="0"/>
    </format>
    <format dxfId="94">
      <pivotArea outline="0" collapsedLevelsAreSubtotals="1" fieldPosition="0"/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6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>
      <mps count="2">
        <mp field="39"/>
        <mp field="40"/>
      </mps>
    </pivotHierarchy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C1DB5-A196-49A6-8277-313D45047029}" name="PivotTable43" cacheId="737" applyNumberFormats="0" applyBorderFormats="0" applyFontFormats="0" applyPatternFormats="0" applyAlignmentFormats="0" applyWidthHeightFormats="1" dataCaption="Values" grandTotalCaption="IS_NORTH BU" updatedVersion="8" minRefreshableVersion="3" showDrill="0" subtotalHiddenItems="1" colGrandTotals="0" itemPrintTitles="1" createdVersion="6" indent="0" outline="1" outlineData="1" multipleFieldFilters="0" rowHeaderCaption="ACR" fieldListSortAscending="1">
  <location ref="A27:D31" firstHeaderRow="0" firstDataRow="1" firstDataCol="1" rowPageCount="3" colPageCount="1"/>
  <pivotFields count="44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hideNewItems="1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9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" hier="18" name="[All Organisation].[All Organisation].[Group].&amp;[Unknown]" cap="Unknown"/>
    <pageField fld="28" hier="11" name="[All Financial Dates].[Financial Month].&amp;[202601]" cap="Jul 2025"/>
    <pageField fld="40" hier="28" name="[All Organisation].[Business Unit].&amp;[BU_01]" cap="North"/>
  </pageFields>
  <dataFields count="3">
    <dataField fld="37" baseField="0" baseItem="0"/>
    <dataField fld="43" baseField="0" baseItem="0"/>
    <dataField fld="38" baseField="0" baseItem="0"/>
  </dataFields>
  <formats count="7">
    <format dxfId="106">
      <pivotArea outline="0" collapsedLevelsAreSubtotals="1" fieldPosition="0"/>
    </format>
    <format dxfId="105">
      <pivotArea field="0" type="button" dataOnly="0" labelOnly="1" outline="0"/>
    </format>
    <format dxfId="104">
      <pivotArea grandRow="1" outline="0" collapsedLevelsAreSubtotals="1" fieldPosition="0"/>
    </format>
    <format dxfId="103">
      <pivotArea dataOnly="0" labelOnly="1" outline="0" fieldPosition="0">
        <references count="1">
          <reference field="10" count="0"/>
        </references>
      </pivotArea>
    </format>
    <format dxfId="102">
      <pivotArea field="24" type="button" dataOnly="0" labelOnly="1" outline="0"/>
    </format>
    <format dxfId="101">
      <pivotArea outline="0" collapsedLevelsAreSubtotals="1" fieldPosition="0"/>
    </format>
    <format dxfId="100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  <members count="1" level="1">
        <member name="[All Financial Dates].[Financial Month].&amp;[202601]"/>
      </member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>
      <mps count="2">
        <mp field="41"/>
        <mp field="42"/>
      </mps>
    </pivotHierarchy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562C50-3381-4BC1-AB01-13F5001BE7A7}" name="PivotTable32" cacheId="743" applyNumberFormats="0" applyBorderFormats="0" applyFontFormats="0" applyPatternFormats="0" applyAlignmentFormats="0" applyWidthHeightFormats="1" dataCaption="Values" grandTotalCaption="Industrial Solutions" updatedVersion="8" minRefreshableVersion="3" showDrill="0" subtotalHiddenItems="1" colGrandTotals="0" itemPrintTitles="1" createdVersion="6" indent="0" outline="1" outlineData="1" multipleFieldFilters="0" rowHeaderCaption="ACR" fieldListSortAscending="1">
  <location ref="A87:C101" firstHeaderRow="1" firstDataRow="2" firstDataCol="1" rowPageCount="1" colPageCount="1"/>
  <pivotFields count="39">
    <pivotField allDrilled="1" showAll="0" sortType="ascending" defaultSubtotal="0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llDrilled="1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allDrilled="1" showAll="0" dataSourceSort="1" defaultSubtotal="0" defaultAttributeDrillState="1">
      <items count="2">
        <item s="1" x="0"/>
        <item s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8"/>
  </colFields>
  <colItems count="2">
    <i>
      <x/>
    </i>
    <i>
      <x v="1"/>
    </i>
  </colItems>
  <pageFields count="1">
    <pageField fld="10" hier="18" name="[All Organisation].[All Organisation].[Group].&amp;[Unknown]" cap="Unknown"/>
  </pageFields>
  <dataFields count="1">
    <dataField fld="38" baseField="0" baseItem="0" numFmtId="3"/>
  </dataFields>
  <formats count="7">
    <format dxfId="6">
      <pivotArea outline="0" collapsedLevelsAreSubtotals="1" fieldPosition="0"/>
    </format>
    <format dxfId="5">
      <pivotArea field="0" type="button" dataOnly="0" labelOnly="1" outline="0"/>
    </format>
    <format dxfId="4">
      <pivotArea grandRow="1" outline="0" collapsedLevelsAreSubtotals="1" fieldPosition="0"/>
    </format>
    <format dxfId="3">
      <pivotArea dataOnly="0" labelOnly="1" outline="0" fieldPosition="0">
        <references count="1">
          <reference field="10" count="0"/>
        </references>
      </pivotArea>
    </format>
    <format dxfId="2">
      <pivotArea field="24" type="button" dataOnly="0" labelOnly="1" outline="0"/>
    </format>
    <format dxfId="1">
      <pivotArea outline="0" collapsedLevelsAreSubtotals="1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Hierarchies count="317">
    <pivotHierarchy/>
    <pivotHierarchy/>
    <pivotHierarchy/>
    <pivotHierarchy/>
    <pivotHierarchy/>
    <pivotHierarchy/>
    <pivotHierarchy/>
    <pivotHierarchy/>
    <pivotHierarchy/>
    <pivotHierarchy multipleItemSelectionAllowed="1">
      <mps count="2">
        <mp field="26"/>
        <mp field="27"/>
      </mps>
      <members count="2" level="2">
        <member name="[All Financial Dates].[All Financial Dates].[Financial Month].&amp;[202501]"/>
        <member name="[All Financial Dates].[All Financial Dates].[Financial Month].&amp;[202601]"/>
      </members>
    </pivotHierarchy>
    <pivotHierarchy/>
    <pivotHierarchy multipleItemSelectionAllowed="1">
      <mps count="2">
        <mp field="29"/>
        <mp field="30"/>
      </mps>
    </pivotHierarchy>
    <pivotHierarchy/>
    <pivotHierarchy/>
    <pivotHierarchy/>
    <pivotHierarchy/>
    <pivotHierarchy/>
    <pivotHierarchy/>
    <pivotHierarchy multipleItemSelectionAllowed="1">
      <mps count="13">
        <mp field="15"/>
        <mp field="16"/>
        <mp field="17"/>
        <mp field="18"/>
        <mp field="19"/>
        <mp field="20"/>
        <mp field="21"/>
        <mp field="22"/>
        <mp field="23"/>
        <mp field="33"/>
        <mp field="34"/>
        <mp field="35"/>
        <mp field="36"/>
      </mps>
      <members count="4" level="1">
        <member name="[All Organisation].[All Organisation].[Group].&amp;[Unknown]"/>
        <member name="[All Organisation].[All Organisation].[Group].&amp;[Group_09]"/>
        <member name="[All Organisation].[All Organisation].[Group].&amp;[Unallocated]"/>
        <member name="[All Organisation].[All Organisation].[Group].&amp;[Not Applicable]"/>
      </members>
      <members count="3" level="2">
        <member name="[All Organisation].[All Organisation].[National Group].&amp;[NatGrp_02]"/>
        <member name="[All Organisation].[All Organisation].[National Group].&amp;[NatGrp_03]"/>
        <member name="[All Organisation].[All Organisation].[National Group].&amp;[NatGrp_08]"/>
      </members>
      <members count="2" level="3">
        <member name="[All Organisation].[All Organisation].[Business Unit].&amp;[BU_25]"/>
        <member name="[All Organisation].[All Organisation].[Business Unit].&amp;[BU_95]"/>
      </members>
      <members count="14" level="4">
        <member name="[All Organisation].[All Organisation].[Area Group].&amp;[AreaGrp_06]"/>
        <member name="[All Organisation].[All Organisation].[Area Group].&amp;[AreaGrp_07]"/>
        <member name="[All Organisation].[All Organisation].[Area Group].&amp;[AreaGrp_05]"/>
        <member name="[All Organisation].[All Organisation].[Area Group].&amp;[AreaGrp_18]"/>
        <member name="[All Organisation].[All Organisation].[Area Group].&amp;[AreaGrp_19]"/>
        <member name="[All Organisation].[All Organisation].[Area Group].&amp;[AreaGrp_22]"/>
        <member name="[All Organisation].[All Organisation].[Area Group].&amp;[AreaGrp_29]"/>
        <member name="[All Organisation].[All Organisation].[Area Group].&amp;[AreaGrp_30]"/>
        <member name="[All Organisation].[All Organisation].[Area Group].&amp;[AreaGrp_31]"/>
        <member name="[All Organisation].[All Organisation].[Area Group].&amp;[AreaGrp_32]"/>
        <member name="[All Organisation].[All Organisation].[Area Group].&amp;[AreaGrp_34]"/>
        <member name="[All Organisation].[All Organisation].[Area Group].&amp;[AreaGrp_08]"/>
        <member name="[All Organisation].[All Organisation].[Area Group].&amp;[AreaGrp_10]"/>
        <member name="[All Organisation].[All Organisation].[Area Group].&amp;[AreaGrp_13]"/>
      </members>
      <members count="91" level="6">
        <member name="[All Organisation].[All Organisation].[Branch Group].&amp;[BranchGrp_BFIS]"/>
        <member name="[All Organisation].[All Organisation].[Branch Group].&amp;[BranchGrp_EAGW]"/>
        <member name="[All Organisation].[All Organisation].[Branch Group].&amp;[BranchGrp_EGLW]"/>
        <member name="[All Organisation].[All Organisation].[Branch Group].&amp;[BranchGrp_MACW]"/>
        <member name="[All Organisation].[All Organisation].[Branch Group].&amp;[BranchGrp_MEDW]"/>
        <member name="[All Organisation].[All Organisation].[Branch Group].&amp;[BranchGrp_NADC]"/>
        <member name="[All Organisation].[All Organisation].[Branch Group].&amp;[BranchGrp_NADM]"/>
        <member name="[All Organisation].[All Organisation].[Branch Group].&amp;[BranchGrp_NCCC]"/>
        <member name="[All Organisation].[All Organisation].[Branch Group].&amp;[BranchGrp_NGRO]"/>
        <member name="[All Organisation].[All Organisation].[Branch Group].&amp;[BranchGrp_NOPS]"/>
        <member name="[All Organisation].[All Organisation].[Branch Group].&amp;[BranchGrp_NREF]"/>
        <member name="[All Organisation].[All Organisation].[Branch Group].&amp;[BranchGrp_NSAL]"/>
        <member name="[All Organisation].[All Organisation].[Branch Group].&amp;[BranchGrp_NTRA]"/>
        <member name="[All Organisation].[All Organisation].[Branch Group].&amp;[BranchGrp_NTSP]"/>
        <member name="[All Organisation].[All Organisation].[Branch Group].&amp;[BranchGrp_PURN]"/>
        <member name="[All Organisation].[All Organisation].[Branch Group].&amp;[BranchGrp_QADI]"/>
        <member name="[All Organisation].[All Organisation].[Branch Group].&amp;[BranchGrp_QADM]"/>
        <member name="[All Organisation].[All Organisation].[Branch Group].&amp;[BranchGrp_QASS]"/>
        <member name="[All Organisation].[All Organisation].[Branch Group].&amp;[BranchGrp_QFIN]"/>
        <member name="[All Organisation].[All Organisation].[Branch Group].&amp;[BranchGrp_SHTN]"/>
        <member name="[All Organisation].[All Organisation].[Branch Group].&amp;[BranchGrp_TOOQ]"/>
        <member name="[All Organisation].[All Organisation].[Branch Group].&amp;[BranchGrp_BERW]"/>
        <member name="[All Organisation].[All Organisation].[Branch Group].&amp;[BranchGrp_EADC]"/>
        <member name="[All Organisation].[All Organisation].[Branch Group].&amp;[BranchGrp_EADM]"/>
        <member name="[All Organisation].[All Organisation].[Branch Group].&amp;[BranchGrp_EASS]"/>
        <member name="[All Organisation].[All Organisation].[Branch Group].&amp;[BranchGrp_EFIN]"/>
        <member name="[All Organisation].[All Organisation].[Branch Group].&amp;[BranchGrp_EGRO]"/>
        <member name="[All Organisation].[All Organisation].[Branch Group].&amp;[BranchGrp_EOPS]"/>
        <member name="[All Organisation].[All Organisation].[Branch Group].&amp;[BranchGrp_EREF]"/>
        <member name="[All Organisation].[All Organisation].[Branch Group].&amp;[BranchGrp_ESAL]"/>
        <member name="[All Organisation].[All Organisation].[Branch Group].&amp;[BranchGrp_ETRA]"/>
        <member name="[All Organisation].[All Organisation].[Branch Group].&amp;[BranchGrp_INSW]"/>
        <member name="[All Organisation].[All Organisation].[Branch Group].&amp;[BranchGrp_MOOW]"/>
        <member name="[All Organisation].[All Organisation].[Branch Group].&amp;[BranchGrp_NADI]"/>
        <member name="[All Organisation].[All Organisation].[Branch Group].&amp;[BranchGrp_NASS]"/>
        <member name="[All Organisation].[All Organisation].[Branch Group].&amp;[BranchGrp_PORW]"/>
        <member name="[All Organisation].[All Organisation].[Branch Group].&amp;[BranchGrp_PURE]"/>
        <member name="[All Organisation].[All Organisation].[Branch Group].&amp;[BranchGrp_SFIS]"/>
        <member name="[All Organisation].[All Organisation].[Branch Group].&amp;[BranchGrp_SYDT]"/>
        <member name="[All Organisation].[All Organisation].[Branch Group].&amp;[BranchGrp_TOMW]"/>
        <member name="[All Organisation].[All Organisation].[Branch Group].&amp;[BranchGrp_TOON]"/>
        <member name="[All Organisation].[All Organisation].[Branch Group].&amp;[BranchGrp_ASMA]"/>
        <member name="[All Organisation].[All Organisation].[Branch Group].&amp;[BranchGrp_CATG]"/>
        <member name="[All Organisation].[All Organisation].[Branch Group].&amp;[BranchGrp_FADM]"/>
        <member name="[All Organisation].[All Organisation].[Branch Group].&amp;[BranchGrp_FLEE]"/>
        <member name="[All Organisation].[All Organisation].[Branch Group].&amp;[BranchGrp_PE2E]"/>
        <member name="[All Organisation].[All Organisation].[Branch Group].&amp;[BranchGrp_PERF]"/>
        <member name="[All Organisation].[All Organisation].[Branch Group].&amp;[BranchGrp_PFTA]"/>
        <member name="[All Organisation].[All Organisation].[Branch Group].&amp;[BranchGrp_PLCO]"/>
        <member name="[All Organisation].[All Organisation].[Branch Group].&amp;[BranchGrp_PLSA]"/>
        <member name="[All Organisation].[All Organisation].[Branch Group].&amp;[BranchGrp_PMOB]"/>
        <member name="[All Organisation].[All Organisation].[Branch Group].&amp;[BranchGrp_PTRA]"/>
        <member name="[All Organisation].[All Organisation].[Branch Group].&amp;[BranchGrp_PURC]"/>
        <member name="[All Organisation].[All Organisation].[Branch Group].&amp;[BranchGrp_RDEP]"/>
        <member name="[All Organisation].[All Organisation].[Branch Group].&amp;[BranchGrp_SERV]"/>
        <member name="[All Organisation].[All Organisation].[Branch Group].&amp;[BranchGrp_MCSC]"/>
        <member name="[All Organisation].[All Organisation].[Branch Group].&amp;[BranchGrp_PURS]"/>
        <member name="[All Organisation].[All Organisation].[Branch Group].&amp;[BranchGrp_SADM]"/>
        <member name="[All Organisation].[All Organisation].[Branch Group].&amp;[BranchGrp_SASS]"/>
        <member name="[All Organisation].[All Organisation].[Branch Group].&amp;[BranchGrp_SOPS]"/>
        <member name="[All Organisation].[All Organisation].[Branch Group].&amp;[BranchGrp_SPSS]"/>
        <member name="[All Organisation].[All Organisation].[Branch Group].&amp;[BranchGrp_SREF]"/>
        <member name="[All Organisation].[All Organisation].[Branch Group].&amp;[BranchGrp_SSAL]"/>
        <member name="[All Organisation].[All Organisation].[Branch Group].&amp;[BranchGrp_STSP]"/>
        <member name="[All Organisation].[All Organisation].[Branch Group].&amp;[BranchGrp_ADMT]"/>
        <member name="[All Organisation].[All Organisation].[Branch Group].&amp;[BranchGrp_BELW]"/>
        <member name="[All Organisation].[All Organisation].[Branch Group].&amp;[BranchGrp_BUNW]"/>
        <member name="[All Organisation].[All Organisation].[Branch Group].&amp;[BranchGrp_CONS]"/>
        <member name="[All Organisation].[All Organisation].[Branch Group].&amp;[BranchGrp_HENW]"/>
        <member name="[All Organisation].[All Organisation].[Branch Group].&amp;[BranchGrp_KALW]"/>
        <member name="[All Organisation].[All Organisation].[Branch Group].&amp;[BranchGrp_LANW]"/>
        <member name="[All Organisation].[All Organisation].[Branch Group].&amp;[BranchGrp_PFIS]"/>
        <member name="[All Organisation].[All Organisation].[Branch Group].&amp;[BranchGrp_PTHW]"/>
        <member name="[All Organisation].[All Organisation].[Branch Group].&amp;[BranchGrp_PURT]"/>
        <member name="[All Organisation].[All Organisation].[Branch Group].&amp;[BranchGrp_PURW]"/>
        <member name="[All Organisation].[All Organisation].[Branch Group].&amp;[BranchGrp_ROCW]"/>
        <member name="[All Organisation].[All Organisation].[Branch Group].&amp;[BranchGrp_TGRO]"/>
        <member name="[All Organisation].[All Organisation].[Branch Group].&amp;[BranchGrp_TOOW]"/>
        <member name="[All Organisation].[All Organisation].[Branch Group].&amp;[BranchGrp_WADC]"/>
        <member name="[All Organisation].[All Organisation].[Branch Group].&amp;[BranchGrp_WADM]"/>
        <member name="[All Organisation].[All Organisation].[Branch Group].&amp;[BranchGrp_WASS]"/>
        <member name="[All Organisation].[All Organisation].[Branch Group].&amp;[BranchGrp_WFIN]"/>
        <member name="[All Organisation].[All Organisation].[Branch Group].&amp;[BranchGrp_WGRO]"/>
        <member name="[All Organisation].[All Organisation].[Branch Group].&amp;[BranchGrp_WNAD]"/>
        <member name="[All Organisation].[All Organisation].[Branch Group].&amp;[BranchGrp_WOPS]"/>
        <member name="[All Organisation].[All Organisation].[Branch Group].&amp;[BranchGrp_WREF]"/>
        <member name="[All Organisation].[All Organisation].[Branch Group].&amp;[BranchGrp_WSAD]"/>
        <member name="[All Organisation].[All Organisation].[Branch Group].&amp;[BranchGrp_WSAL]"/>
        <member name="[All Organisation].[All Organisation].[Branch Group].&amp;[BranchGrp_WSFS]"/>
        <member name="[All Organisation].[All Organisation].[Branch Group].&amp;[BranchGrp_WTRA]"/>
        <member name="[All Organisation].[All Organisation].[Branch Group].&amp;[BranchGrp_WTSP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5">
        <mp field="5"/>
        <mp field="6"/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92A9468-67B4-4CBB-9674-66CF83E46DB7}">
  <we:reference id="29673e3c-d826-4f00-92ee-162334a52b1a" version="1.0.0.8" store="EXCatalog" storeType="EXCatalog"/>
  <we:alternateReferences>
    <we:reference id="WA200009404" version="1.0.0.8" store="en-AU" storeType="OMEX"/>
  </we:alternateReferences>
  <we:properties>
    <we:property name="claude.fileId" value="&quot;23eb742a-e7f8-412d-97d7-71b655c65e5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4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3.xml"/><Relationship Id="rId13" Type="http://schemas.openxmlformats.org/officeDocument/2006/relationships/pivotTable" Target="../pivotTables/pivotTable28.xml"/><Relationship Id="rId3" Type="http://schemas.openxmlformats.org/officeDocument/2006/relationships/pivotTable" Target="../pivotTables/pivotTable18.xml"/><Relationship Id="rId7" Type="http://schemas.openxmlformats.org/officeDocument/2006/relationships/pivotTable" Target="../pivotTables/pivotTable22.xml"/><Relationship Id="rId12" Type="http://schemas.openxmlformats.org/officeDocument/2006/relationships/pivotTable" Target="../pivotTables/pivotTable27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6" Type="http://schemas.openxmlformats.org/officeDocument/2006/relationships/pivotTable" Target="../pivotTables/pivotTable21.xml"/><Relationship Id="rId11" Type="http://schemas.openxmlformats.org/officeDocument/2006/relationships/pivotTable" Target="../pivotTables/pivotTable26.xml"/><Relationship Id="rId5" Type="http://schemas.openxmlformats.org/officeDocument/2006/relationships/pivotTable" Target="../pivotTables/pivotTable20.xml"/><Relationship Id="rId15" Type="http://schemas.openxmlformats.org/officeDocument/2006/relationships/pivotTable" Target="../pivotTables/pivotTable30.xml"/><Relationship Id="rId10" Type="http://schemas.openxmlformats.org/officeDocument/2006/relationships/pivotTable" Target="../pivotTables/pivotTable25.xml"/><Relationship Id="rId4" Type="http://schemas.openxmlformats.org/officeDocument/2006/relationships/pivotTable" Target="../pivotTables/pivotTable19.xml"/><Relationship Id="rId9" Type="http://schemas.openxmlformats.org/officeDocument/2006/relationships/pivotTable" Target="../pivotTables/pivotTable24.xml"/><Relationship Id="rId14" Type="http://schemas.openxmlformats.org/officeDocument/2006/relationships/pivotTable" Target="../pivotTables/pivotTable2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3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C739-B352-47A3-99DE-82C957DDFC9F}">
  <dimension ref="A1"/>
  <sheetViews>
    <sheetView workbookViewId="0"/>
  </sheetViews>
  <sheetFormatPr defaultRowHeight="14.5"/>
  <sheetData/>
  <pageMargins left="0.7" right="0.7" top="0.75" bottom="0.75" header="0.3" footer="0.3"/>
  <customProperties>
    <customPr name="CafeStyleVersion" r:id="rId1"/>
    <customPr name="LastTupleSet_0" r:id="rId2"/>
    <customPr name="LastTupleSet_1" r:id="rId3"/>
    <customPr name="LastTupleSet_COR_Mappings" r:id="rId4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4E697-4D0C-477A-A4F0-81B44000B5E0}">
  <dimension ref="A1:K13"/>
  <sheetViews>
    <sheetView showGridLines="0" zoomScale="90" zoomScaleNormal="90" workbookViewId="0">
      <selection activeCell="J2" sqref="J2:J13"/>
    </sheetView>
  </sheetViews>
  <sheetFormatPr defaultRowHeight="14.5"/>
  <cols>
    <col min="1" max="1" width="13.7265625" customWidth="1"/>
    <col min="2" max="2" width="18.81640625" customWidth="1"/>
  </cols>
  <sheetData>
    <row r="1" spans="1:11">
      <c r="A1" t="s">
        <v>430</v>
      </c>
      <c r="B1" t="s">
        <v>516</v>
      </c>
      <c r="J1" t="s">
        <v>517</v>
      </c>
      <c r="K1" t="s">
        <v>518</v>
      </c>
    </row>
    <row r="2" spans="1:11">
      <c r="A2" s="110" t="s">
        <v>386</v>
      </c>
      <c r="B2" t="s">
        <v>388</v>
      </c>
      <c r="I2" t="s">
        <v>473</v>
      </c>
      <c r="J2" t="s">
        <v>562</v>
      </c>
      <c r="K2" t="s">
        <v>519</v>
      </c>
    </row>
    <row r="3" spans="1:11">
      <c r="A3" s="110" t="s">
        <v>387</v>
      </c>
      <c r="B3" t="s">
        <v>515</v>
      </c>
      <c r="I3" t="s">
        <v>472</v>
      </c>
      <c r="J3" t="s">
        <v>563</v>
      </c>
      <c r="K3" t="s">
        <v>520</v>
      </c>
    </row>
    <row r="4" spans="1:11">
      <c r="I4" t="s">
        <v>471</v>
      </c>
      <c r="J4" t="s">
        <v>564</v>
      </c>
      <c r="K4" t="s">
        <v>521</v>
      </c>
    </row>
    <row r="5" spans="1:11">
      <c r="A5" s="110" t="s">
        <v>389</v>
      </c>
      <c r="B5" s="111" t="s">
        <v>389</v>
      </c>
      <c r="I5" t="s">
        <v>470</v>
      </c>
      <c r="J5" t="s">
        <v>565</v>
      </c>
      <c r="K5" t="s">
        <v>522</v>
      </c>
    </row>
    <row r="6" spans="1:11">
      <c r="A6" s="110" t="s">
        <v>431</v>
      </c>
      <c r="B6" s="111" t="s">
        <v>514</v>
      </c>
      <c r="I6" t="s">
        <v>469</v>
      </c>
      <c r="J6" t="s">
        <v>566</v>
      </c>
      <c r="K6" t="s">
        <v>523</v>
      </c>
    </row>
    <row r="7" spans="1:11">
      <c r="A7" s="110" t="s">
        <v>432</v>
      </c>
      <c r="B7" s="112" t="s">
        <v>548</v>
      </c>
      <c r="I7" t="s">
        <v>468</v>
      </c>
      <c r="J7" t="s">
        <v>567</v>
      </c>
      <c r="K7" t="s">
        <v>524</v>
      </c>
    </row>
    <row r="8" spans="1:11">
      <c r="I8" t="s">
        <v>467</v>
      </c>
      <c r="J8" t="s">
        <v>568</v>
      </c>
      <c r="K8" t="s">
        <v>525</v>
      </c>
    </row>
    <row r="9" spans="1:11">
      <c r="A9" s="110" t="s">
        <v>391</v>
      </c>
      <c r="B9" s="244" t="s">
        <v>473</v>
      </c>
      <c r="C9" t="str">
        <f>+_xlfn.XLOOKUP($B9,$I$1:$I$13,J1:J13)</f>
        <v>2026-07</v>
      </c>
      <c r="D9" t="str">
        <f>+_xlfn.XLOOKUP($B9,$I$1:$I$13,K1:K13)</f>
        <v>2025-07</v>
      </c>
      <c r="I9" t="s">
        <v>466</v>
      </c>
      <c r="J9" t="s">
        <v>569</v>
      </c>
      <c r="K9" t="s">
        <v>526</v>
      </c>
    </row>
    <row r="10" spans="1:11">
      <c r="A10" s="110"/>
      <c r="B10">
        <v>2026</v>
      </c>
      <c r="C10" t="str">
        <f>+CONCATENATE(MONTH_CURRENT&amp;"-YTD")</f>
        <v>2026-07-YTD</v>
      </c>
      <c r="D10" t="str">
        <f>+CONCATENATE(MONTH_LY&amp;"-YTD")</f>
        <v>2025-07-YTD</v>
      </c>
      <c r="I10" t="s">
        <v>465</v>
      </c>
      <c r="J10" t="s">
        <v>570</v>
      </c>
      <c r="K10" t="s">
        <v>527</v>
      </c>
    </row>
    <row r="11" spans="1:11">
      <c r="I11" t="s">
        <v>464</v>
      </c>
      <c r="J11" t="s">
        <v>571</v>
      </c>
      <c r="K11" t="s">
        <v>528</v>
      </c>
    </row>
    <row r="12" spans="1:11">
      <c r="I12" t="s">
        <v>463</v>
      </c>
      <c r="J12" t="s">
        <v>572</v>
      </c>
      <c r="K12" t="s">
        <v>529</v>
      </c>
    </row>
    <row r="13" spans="1:11">
      <c r="I13" t="s">
        <v>390</v>
      </c>
      <c r="J13" t="s">
        <v>573</v>
      </c>
      <c r="K13" t="s">
        <v>530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4BEA5-B1BA-4690-B0D1-4012C3355C25}">
  <dimension ref="A1:J18"/>
  <sheetViews>
    <sheetView showGridLines="0" zoomScale="90" zoomScaleNormal="90" workbookViewId="0">
      <selection activeCell="J2" sqref="J2:J13"/>
    </sheetView>
  </sheetViews>
  <sheetFormatPr defaultColWidth="8.7265625" defaultRowHeight="14.5"/>
  <cols>
    <col min="1" max="1" width="15.453125" bestFit="1" customWidth="1"/>
    <col min="2" max="2" width="16" customWidth="1"/>
    <col min="3" max="3" width="14.7265625" bestFit="1" customWidth="1"/>
    <col min="4" max="4" width="28.7265625" bestFit="1" customWidth="1"/>
    <col min="5" max="5" width="16.453125" bestFit="1" customWidth="1"/>
    <col min="6" max="6" width="33" bestFit="1" customWidth="1"/>
    <col min="7" max="7" width="16.26953125" bestFit="1" customWidth="1"/>
    <col min="8" max="8" width="29.26953125" bestFit="1" customWidth="1"/>
    <col min="9" max="9" width="15.81640625" bestFit="1" customWidth="1"/>
    <col min="10" max="10" width="25.26953125" bestFit="1" customWidth="1"/>
  </cols>
  <sheetData>
    <row r="1" spans="1:10">
      <c r="A1" s="215" t="s">
        <v>550</v>
      </c>
      <c r="B1" s="215"/>
      <c r="C1" t="s">
        <v>551</v>
      </c>
      <c r="D1" s="1"/>
      <c r="E1" t="s">
        <v>553</v>
      </c>
      <c r="F1" s="1"/>
      <c r="G1" t="s">
        <v>552</v>
      </c>
      <c r="H1" s="1"/>
      <c r="I1" s="216" t="s">
        <v>554</v>
      </c>
      <c r="J1" s="1"/>
    </row>
    <row r="2" spans="1:10">
      <c r="A2" s="215"/>
      <c r="B2" s="215"/>
      <c r="C2" s="217" t="s">
        <v>496</v>
      </c>
      <c r="D2" s="1"/>
      <c r="E2" s="217" t="s">
        <v>500</v>
      </c>
      <c r="F2" s="1"/>
      <c r="G2" s="217" t="s">
        <v>504</v>
      </c>
      <c r="H2" s="1"/>
      <c r="I2" s="216" t="s">
        <v>507</v>
      </c>
      <c r="J2" s="1"/>
    </row>
    <row r="3" spans="1:10">
      <c r="A3" s="215"/>
      <c r="B3" s="215"/>
      <c r="C3" s="217" t="s">
        <v>497</v>
      </c>
      <c r="D3" s="1"/>
      <c r="E3" s="217" t="s">
        <v>501</v>
      </c>
      <c r="F3" s="1"/>
      <c r="G3" s="217" t="s">
        <v>505</v>
      </c>
      <c r="H3" s="1"/>
      <c r="I3" s="216" t="s">
        <v>508</v>
      </c>
      <c r="J3" s="1"/>
    </row>
    <row r="4" spans="1:10">
      <c r="A4" s="215"/>
      <c r="B4" s="215"/>
      <c r="C4" s="217" t="s">
        <v>498</v>
      </c>
      <c r="D4" s="1"/>
      <c r="E4" s="216" t="s">
        <v>502</v>
      </c>
      <c r="F4" s="1"/>
      <c r="G4" s="216"/>
      <c r="H4" s="1"/>
      <c r="I4" s="216" t="s">
        <v>509</v>
      </c>
      <c r="J4" s="1"/>
    </row>
    <row r="5" spans="1:10">
      <c r="A5" s="216"/>
      <c r="B5" s="216"/>
      <c r="C5" s="217"/>
      <c r="D5" s="1"/>
      <c r="E5" s="217"/>
      <c r="F5" s="1"/>
      <c r="G5" s="217"/>
      <c r="H5" s="1"/>
      <c r="I5" s="216" t="s">
        <v>510</v>
      </c>
      <c r="J5" s="1"/>
    </row>
    <row r="6" spans="1:10">
      <c r="A6" s="217"/>
      <c r="B6" s="217"/>
      <c r="C6" s="217"/>
      <c r="D6" s="1"/>
      <c r="E6" s="217"/>
      <c r="F6" s="1"/>
      <c r="G6" s="217"/>
      <c r="H6" s="1"/>
      <c r="I6" s="217"/>
      <c r="J6" s="1"/>
    </row>
    <row r="7" spans="1:10">
      <c r="A7" s="217"/>
      <c r="B7" s="217"/>
      <c r="C7" s="217"/>
      <c r="D7" s="1"/>
      <c r="E7" s="217"/>
      <c r="F7" s="1"/>
      <c r="G7" s="217"/>
      <c r="H7" s="1"/>
      <c r="I7" s="217"/>
      <c r="J7" s="1"/>
    </row>
    <row r="8" spans="1:10">
      <c r="A8" s="217"/>
      <c r="B8" s="217"/>
      <c r="C8" s="217"/>
      <c r="D8" s="1"/>
      <c r="E8" s="217"/>
      <c r="F8" s="1"/>
      <c r="G8" s="217"/>
      <c r="H8" s="1"/>
      <c r="I8" s="217"/>
      <c r="J8" s="1"/>
    </row>
    <row r="9" spans="1:10">
      <c r="A9" s="217"/>
      <c r="B9" s="217"/>
      <c r="D9" s="1"/>
      <c r="E9" s="217"/>
      <c r="F9" s="217"/>
      <c r="G9" s="217"/>
      <c r="H9" s="217"/>
      <c r="I9" s="217"/>
    </row>
    <row r="10" spans="1:10">
      <c r="A10" s="216"/>
      <c r="B10" s="216"/>
      <c r="C10" s="216"/>
      <c r="D10" s="1"/>
      <c r="F10" s="216"/>
      <c r="G10" s="216"/>
      <c r="H10" s="216"/>
      <c r="I10" s="216"/>
    </row>
    <row r="11" spans="1:10">
      <c r="A11" s="217"/>
      <c r="B11" s="217"/>
      <c r="C11" s="217"/>
      <c r="D11" s="1"/>
      <c r="F11" s="217"/>
      <c r="G11" s="217"/>
      <c r="H11" s="217"/>
      <c r="I11" s="217"/>
    </row>
    <row r="12" spans="1:10">
      <c r="A12" s="217"/>
      <c r="B12" s="217"/>
      <c r="C12" s="217"/>
      <c r="D12" s="1"/>
      <c r="F12" s="217"/>
      <c r="G12" s="217"/>
      <c r="H12" s="217"/>
      <c r="I12" s="217"/>
    </row>
    <row r="13" spans="1:10">
      <c r="A13" s="216"/>
      <c r="B13" s="216"/>
      <c r="C13" s="216"/>
      <c r="D13" s="1"/>
      <c r="E13" s="216"/>
      <c r="F13" s="216"/>
      <c r="H13" s="216"/>
      <c r="I13" s="216"/>
    </row>
    <row r="14" spans="1:10">
      <c r="A14" s="217"/>
      <c r="B14" s="217"/>
      <c r="C14" s="217"/>
      <c r="D14" s="1"/>
      <c r="E14" s="217"/>
      <c r="F14" s="217"/>
      <c r="H14" s="217"/>
      <c r="I14" s="217"/>
    </row>
    <row r="15" spans="1:10">
      <c r="A15" s="217"/>
      <c r="B15" s="217"/>
      <c r="C15" s="217"/>
      <c r="D15" s="1"/>
      <c r="E15" s="217"/>
      <c r="F15" s="217"/>
      <c r="H15" s="217"/>
      <c r="I15" s="217"/>
    </row>
    <row r="16" spans="1:10">
      <c r="A16" s="216"/>
      <c r="B16" s="216"/>
      <c r="C16" s="216"/>
      <c r="D16" s="1"/>
      <c r="E16" s="216"/>
      <c r="F16" s="216"/>
      <c r="G16" s="216"/>
      <c r="H16" s="216"/>
    </row>
    <row r="17" spans="1:8">
      <c r="A17" s="217"/>
      <c r="B17" s="217"/>
      <c r="C17" s="217"/>
      <c r="D17" s="1"/>
      <c r="E17" s="217"/>
      <c r="F17" s="217"/>
      <c r="G17" s="217"/>
      <c r="H17" s="217"/>
    </row>
    <row r="18" spans="1:8">
      <c r="A18" s="217"/>
      <c r="B18" s="217"/>
      <c r="C18" s="217"/>
      <c r="D18" s="1"/>
      <c r="E18" s="217"/>
      <c r="F18" s="217"/>
      <c r="G18" s="217"/>
      <c r="H18" s="2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7E6A-AB9A-42D2-98E1-7CF5B83ABFEF}">
  <sheetPr>
    <tabColor theme="1"/>
  </sheetPr>
  <dimension ref="A1"/>
  <sheetViews>
    <sheetView showGridLines="0" zoomScale="90" zoomScaleNormal="90" workbookViewId="0">
      <selection activeCell="Q26" sqref="Q26"/>
    </sheetView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E4CE4-EF15-4C2B-A07B-BDE7E64F7916}">
  <sheetPr>
    <tabColor theme="5" tint="0.79998168889431442"/>
    <pageSetUpPr fitToPage="1"/>
  </sheetPr>
  <dimension ref="A1:Y59"/>
  <sheetViews>
    <sheetView showGridLines="0" tabSelected="1" topLeftCell="C8" zoomScale="80" zoomScaleNormal="80" workbookViewId="0">
      <selection activeCell="C8" sqref="C8"/>
    </sheetView>
  </sheetViews>
  <sheetFormatPr defaultColWidth="9.81640625" defaultRowHeight="12.5" outlineLevelRow="1" outlineLevelCol="1"/>
  <cols>
    <col min="1" max="1" width="32.7265625" style="131" hidden="1" customWidth="1" outlineLevel="1"/>
    <col min="2" max="2" width="11.7265625" style="131" hidden="1" customWidth="1" outlineLevel="1"/>
    <col min="3" max="3" width="25.453125" style="131" customWidth="1" collapsed="1"/>
    <col min="4" max="10" width="12.7265625" style="131" customWidth="1"/>
    <col min="11" max="11" width="0.81640625" style="131" customWidth="1"/>
    <col min="12" max="18" width="12.7265625" style="131" customWidth="1"/>
    <col min="19" max="19" width="9.81640625" style="131"/>
    <col min="20" max="24" width="9.81640625" style="131" hidden="1" customWidth="1" outlineLevel="1"/>
    <col min="25" max="25" width="9.81640625" style="131" collapsed="1"/>
    <col min="26" max="16384" width="9.81640625" style="131"/>
  </cols>
  <sheetData>
    <row r="1" spans="1:24" hidden="1" outlineLevel="1">
      <c r="A1" s="131" t="s">
        <v>430</v>
      </c>
      <c r="C1" s="131" t="s">
        <v>516</v>
      </c>
    </row>
    <row r="2" spans="1:24" hidden="1" outlineLevel="1">
      <c r="A2" s="131" t="s">
        <v>386</v>
      </c>
      <c r="C2" s="131" t="s">
        <v>388</v>
      </c>
    </row>
    <row r="3" spans="1:24" hidden="1" outlineLevel="1">
      <c r="A3" s="131" t="s">
        <v>387</v>
      </c>
      <c r="C3" s="131" t="s">
        <v>515</v>
      </c>
    </row>
    <row r="4" spans="1:24" hidden="1" outlineLevel="1">
      <c r="D4" s="186">
        <f>+Parameters!$B$10</f>
        <v>2026</v>
      </c>
      <c r="E4" s="186">
        <f>+Parameters!$B$10</f>
        <v>2026</v>
      </c>
      <c r="F4" s="186"/>
      <c r="G4" s="186">
        <f>+Parameters!$B$10</f>
        <v>2026</v>
      </c>
      <c r="H4" s="186"/>
      <c r="I4" s="245">
        <f>+D4-1</f>
        <v>2025</v>
      </c>
      <c r="J4" s="186"/>
      <c r="K4" s="186"/>
      <c r="L4" s="186">
        <f>+D4</f>
        <v>2026</v>
      </c>
      <c r="M4" s="186">
        <f>+E4</f>
        <v>2026</v>
      </c>
      <c r="N4" s="186"/>
      <c r="O4" s="186">
        <f>+G4</f>
        <v>2026</v>
      </c>
      <c r="P4" s="186"/>
      <c r="Q4" s="245">
        <f>+I4</f>
        <v>2025</v>
      </c>
      <c r="R4" s="186"/>
    </row>
    <row r="5" spans="1:24" hidden="1" outlineLevel="1">
      <c r="D5" s="186" t="str">
        <f>+Parameters!$B$9</f>
        <v>Jul</v>
      </c>
      <c r="E5" s="186" t="str">
        <f>+Parameters!$B$9</f>
        <v>Jul</v>
      </c>
      <c r="F5" s="186"/>
      <c r="G5" s="186" t="str">
        <f>+Parameters!$B$9</f>
        <v>Jul</v>
      </c>
      <c r="H5" s="186"/>
      <c r="I5" s="245" t="str">
        <f>+E5</f>
        <v>Jul</v>
      </c>
      <c r="J5" s="186"/>
      <c r="K5" s="186"/>
      <c r="L5" s="186" t="str">
        <f>CONCATENATE(D5," ","YTD")</f>
        <v>Jul YTD</v>
      </c>
      <c r="M5" s="186" t="str">
        <f>CONCATENATE(E5," ","YTD")</f>
        <v>Jul YTD</v>
      </c>
      <c r="N5" s="186"/>
      <c r="O5" s="186" t="str">
        <f>CONCATENATE(G5," ","YTD")</f>
        <v>Jul YTD</v>
      </c>
      <c r="P5" s="186"/>
      <c r="Q5" s="186" t="str">
        <f>CONCATENATE(I5," ","YTD")</f>
        <v>Jul YTD</v>
      </c>
      <c r="R5" s="186"/>
    </row>
    <row r="6" spans="1:24" ht="14.5" hidden="1" outlineLevel="1">
      <c r="D6" s="131" t="str">
        <f>+Parameters!B5</f>
        <v>Actual</v>
      </c>
      <c r="E6" t="str">
        <f>+Parameters!$B$6</f>
        <v>Target Budget</v>
      </c>
      <c r="G6" s="131" t="str">
        <f>+Parameters!$B$7</f>
        <v>Forecast Current</v>
      </c>
      <c r="I6" s="131" t="str">
        <f>+D6</f>
        <v>Actual</v>
      </c>
      <c r="L6" s="131" t="str">
        <f>+D6</f>
        <v>Actual</v>
      </c>
      <c r="M6" s="131" t="str">
        <f>+E6</f>
        <v>Target Budget</v>
      </c>
      <c r="O6" s="131" t="str">
        <f>+G6</f>
        <v>Forecast Current</v>
      </c>
      <c r="Q6" s="131" t="str">
        <f>+I6</f>
        <v>Actual</v>
      </c>
    </row>
    <row r="7" spans="1:24" ht="23.15" hidden="1" customHeight="1" outlineLevel="1">
      <c r="D7" s="6" t="str">
        <f>+Lists!A1</f>
        <v>IS</v>
      </c>
      <c r="E7" s="6" t="str">
        <f>+D7</f>
        <v>IS</v>
      </c>
      <c r="F7" s="6" t="str">
        <f t="shared" ref="F7:J7" si="0">+E7</f>
        <v>IS</v>
      </c>
      <c r="G7" s="6" t="str">
        <f t="shared" si="0"/>
        <v>IS</v>
      </c>
      <c r="H7" s="6" t="str">
        <f t="shared" si="0"/>
        <v>IS</v>
      </c>
      <c r="I7" s="6" t="str">
        <f t="shared" si="0"/>
        <v>IS</v>
      </c>
      <c r="J7" s="6" t="str">
        <f t="shared" si="0"/>
        <v>IS</v>
      </c>
      <c r="K7" s="6" t="str">
        <f t="shared" ref="K7:M7" si="1">+J7</f>
        <v>IS</v>
      </c>
      <c r="L7" s="6" t="str">
        <f t="shared" si="1"/>
        <v>IS</v>
      </c>
      <c r="M7" s="6" t="str">
        <f t="shared" si="1"/>
        <v>IS</v>
      </c>
      <c r="N7" s="6" t="str">
        <f t="shared" ref="N7" si="2">+M7</f>
        <v>IS</v>
      </c>
      <c r="O7" s="6" t="str">
        <f t="shared" ref="O7" si="3">+N7</f>
        <v>IS</v>
      </c>
      <c r="P7" s="6" t="str">
        <f t="shared" ref="P7" si="4">+O7</f>
        <v>IS</v>
      </c>
      <c r="Q7" s="6" t="str">
        <f t="shared" ref="Q7" si="5">+P7</f>
        <v>IS</v>
      </c>
      <c r="R7" s="6" t="str">
        <f t="shared" ref="R7" si="6">+Q7</f>
        <v>IS</v>
      </c>
    </row>
    <row r="8" spans="1:24" ht="23.15" customHeight="1" collapsed="1">
      <c r="C8" s="132" t="s">
        <v>604</v>
      </c>
      <c r="D8" s="382" t="s">
        <v>494</v>
      </c>
      <c r="E8" s="383"/>
      <c r="F8" s="383"/>
      <c r="G8" s="383"/>
      <c r="H8" s="383"/>
      <c r="I8" s="383"/>
      <c r="J8" s="383"/>
      <c r="K8" s="383"/>
      <c r="L8" s="383"/>
      <c r="M8" s="383"/>
      <c r="N8" s="383"/>
      <c r="O8" s="383"/>
      <c r="P8" s="383"/>
      <c r="Q8" s="383"/>
      <c r="R8" s="383"/>
    </row>
    <row r="9" spans="1:24" ht="23.15" customHeight="1"/>
    <row r="10" spans="1:24" ht="13">
      <c r="C10" s="333"/>
      <c r="D10" s="384" t="str">
        <f>CONCATENATE($D$5," ","MTD")</f>
        <v>Jul MTD</v>
      </c>
      <c r="E10" s="385"/>
      <c r="F10" s="385"/>
      <c r="G10" s="385"/>
      <c r="H10" s="385"/>
      <c r="I10" s="385"/>
      <c r="J10" s="385"/>
      <c r="K10" s="134"/>
      <c r="L10" s="385" t="str">
        <f>CONCATENATE($D$5," ","YTD")</f>
        <v>Jul YTD</v>
      </c>
      <c r="M10" s="385"/>
      <c r="N10" s="385"/>
      <c r="O10" s="385"/>
      <c r="P10" s="385"/>
      <c r="Q10" s="385"/>
      <c r="R10" s="386"/>
    </row>
    <row r="11" spans="1:24" ht="13">
      <c r="C11" s="334"/>
      <c r="D11" s="135" t="s">
        <v>389</v>
      </c>
      <c r="E11" s="133" t="s">
        <v>431</v>
      </c>
      <c r="F11" s="133" t="s">
        <v>556</v>
      </c>
      <c r="G11" s="133" t="s">
        <v>432</v>
      </c>
      <c r="H11" s="133" t="s">
        <v>555</v>
      </c>
      <c r="I11" s="133" t="s">
        <v>434</v>
      </c>
      <c r="J11" s="133" t="s">
        <v>557</v>
      </c>
      <c r="K11" s="132"/>
      <c r="L11" s="133" t="s">
        <v>389</v>
      </c>
      <c r="M11" s="133" t="s">
        <v>431</v>
      </c>
      <c r="N11" s="133" t="s">
        <v>556</v>
      </c>
      <c r="O11" s="133" t="s">
        <v>432</v>
      </c>
      <c r="P11" s="133" t="s">
        <v>555</v>
      </c>
      <c r="Q11" s="133" t="s">
        <v>434</v>
      </c>
      <c r="R11" s="136" t="s">
        <v>557</v>
      </c>
    </row>
    <row r="12" spans="1:24" ht="13">
      <c r="A12" s="187" t="s">
        <v>8</v>
      </c>
      <c r="B12" s="306" t="s">
        <v>531</v>
      </c>
      <c r="C12" s="137" t="s">
        <v>8</v>
      </c>
      <c r="D12" s="148">
        <v>3120323.7999999993</v>
      </c>
      <c r="E12" s="139">
        <v>3399847.5763891926</v>
      </c>
      <c r="F12" s="140">
        <f t="shared" ref="F12" si="7">+D12-E12</f>
        <v>-279523.77638919326</v>
      </c>
      <c r="G12" s="140">
        <v>0</v>
      </c>
      <c r="H12" s="140">
        <f>+D12-G12</f>
        <v>3120323.7999999993</v>
      </c>
      <c r="I12" s="139">
        <v>2968368.76</v>
      </c>
      <c r="J12" s="140">
        <f t="shared" ref="J12" si="8">+D12-I12</f>
        <v>151955.03999999957</v>
      </c>
      <c r="K12" s="335"/>
      <c r="L12" s="139">
        <v>3120323.7999999993</v>
      </c>
      <c r="M12" s="139">
        <v>3399847.5763891926</v>
      </c>
      <c r="N12" s="140">
        <f t="shared" ref="N12" si="9">+L12-M12</f>
        <v>-279523.77638919326</v>
      </c>
      <c r="O12" s="140">
        <v>0</v>
      </c>
      <c r="P12" s="140">
        <f>+L12-O12</f>
        <v>3120323.7999999993</v>
      </c>
      <c r="Q12" s="139">
        <v>2968368.76</v>
      </c>
      <c r="R12" s="336">
        <f t="shared" ref="R12" si="10">+L12-Q12</f>
        <v>151955.03999999957</v>
      </c>
      <c r="S12" s="141"/>
      <c r="T12" s="141">
        <f t="shared" ref="T12:T15" si="11">D12/E12-1</f>
        <v>-8.2216561215977091E-2</v>
      </c>
      <c r="U12" s="141">
        <f t="shared" ref="U12:U15" si="12">+D12/I12-1</f>
        <v>5.119142946377031E-2</v>
      </c>
      <c r="W12" s="141">
        <f t="shared" ref="W12:W15" si="13">L12/M12-1</f>
        <v>-8.2216561215977091E-2</v>
      </c>
      <c r="X12" s="141">
        <f t="shared" ref="X12:X15" si="14">+L12/Q12-1</f>
        <v>5.119142946377031E-2</v>
      </c>
    </row>
    <row r="13" spans="1:24">
      <c r="A13" s="131" t="s">
        <v>11</v>
      </c>
      <c r="B13" s="306" t="s">
        <v>531</v>
      </c>
      <c r="C13" s="142" t="s">
        <v>11</v>
      </c>
      <c r="D13" s="143">
        <v>1121356.1200000001</v>
      </c>
      <c r="E13" s="144">
        <v>623122.95178459538</v>
      </c>
      <c r="F13" s="145">
        <f t="shared" ref="F13:F38" si="15">+D13-E13</f>
        <v>498233.16821540473</v>
      </c>
      <c r="G13" s="145">
        <v>0</v>
      </c>
      <c r="H13" s="145">
        <f t="shared" ref="H13:H38" si="16">+D13-G13</f>
        <v>1121356.1200000001</v>
      </c>
      <c r="I13" s="145">
        <v>462803.51</v>
      </c>
      <c r="J13" s="145">
        <f t="shared" ref="J13:J38" si="17">+D13-I13</f>
        <v>658552.6100000001</v>
      </c>
      <c r="K13" s="337"/>
      <c r="L13" s="144">
        <v>1121356.1200000001</v>
      </c>
      <c r="M13" s="144">
        <v>623122.95178459538</v>
      </c>
      <c r="N13" s="145">
        <f t="shared" ref="N13:N38" si="18">+L13-M13</f>
        <v>498233.16821540473</v>
      </c>
      <c r="O13" s="145">
        <v>0</v>
      </c>
      <c r="P13" s="145">
        <f t="shared" ref="P13:P48" si="19">+L13-O13</f>
        <v>1121356.1200000001</v>
      </c>
      <c r="Q13" s="145">
        <v>462803.51</v>
      </c>
      <c r="R13" s="146">
        <f t="shared" ref="R13:R38" si="20">+L13-Q13</f>
        <v>658552.6100000001</v>
      </c>
      <c r="S13" s="141"/>
      <c r="T13" s="141">
        <f t="shared" si="11"/>
        <v>0.79957441270376561</v>
      </c>
      <c r="U13" s="141">
        <f t="shared" si="12"/>
        <v>1.4229637324920033</v>
      </c>
      <c r="W13" s="141">
        <f t="shared" si="13"/>
        <v>0.79957441270376561</v>
      </c>
      <c r="X13" s="141">
        <f t="shared" si="14"/>
        <v>1.4229637324920033</v>
      </c>
    </row>
    <row r="14" spans="1:24">
      <c r="A14" s="131" t="s">
        <v>16</v>
      </c>
      <c r="B14" s="306" t="s">
        <v>531</v>
      </c>
      <c r="C14" s="142" t="s">
        <v>435</v>
      </c>
      <c r="D14" s="143">
        <v>443313.52</v>
      </c>
      <c r="E14" s="144">
        <v>313906.80626646866</v>
      </c>
      <c r="F14" s="145">
        <f t="shared" si="15"/>
        <v>129406.71373353136</v>
      </c>
      <c r="G14" s="145">
        <v>0</v>
      </c>
      <c r="H14" s="145">
        <f t="shared" si="16"/>
        <v>443313.52</v>
      </c>
      <c r="I14" s="145">
        <v>220060.08000000002</v>
      </c>
      <c r="J14" s="145">
        <f t="shared" si="17"/>
        <v>223253.44</v>
      </c>
      <c r="K14" s="337"/>
      <c r="L14" s="144">
        <v>443313.52</v>
      </c>
      <c r="M14" s="144">
        <v>313906.80626646866</v>
      </c>
      <c r="N14" s="145">
        <f t="shared" si="18"/>
        <v>129406.71373353136</v>
      </c>
      <c r="O14" s="145">
        <v>0</v>
      </c>
      <c r="P14" s="145">
        <f t="shared" si="19"/>
        <v>443313.52</v>
      </c>
      <c r="Q14" s="145">
        <v>220060.08000000002</v>
      </c>
      <c r="R14" s="146">
        <f t="shared" si="20"/>
        <v>223253.44</v>
      </c>
      <c r="S14" s="141"/>
      <c r="T14" s="141">
        <f t="shared" si="11"/>
        <v>0.41224564472705572</v>
      </c>
      <c r="U14" s="141">
        <f t="shared" si="12"/>
        <v>1.0145113098204819</v>
      </c>
      <c r="W14" s="141">
        <f t="shared" si="13"/>
        <v>0.41224564472705572</v>
      </c>
      <c r="X14" s="141">
        <f t="shared" si="14"/>
        <v>1.0145113098204819</v>
      </c>
    </row>
    <row r="15" spans="1:24">
      <c r="A15" s="131" t="s">
        <v>532</v>
      </c>
      <c r="B15" s="306" t="s">
        <v>531</v>
      </c>
      <c r="C15" s="142" t="s">
        <v>50</v>
      </c>
      <c r="D15" s="143">
        <v>1006392.7799999999</v>
      </c>
      <c r="E15" s="144">
        <v>1320339.1764052687</v>
      </c>
      <c r="F15" s="145">
        <f t="shared" si="15"/>
        <v>-313946.39640526881</v>
      </c>
      <c r="G15" s="145">
        <v>0</v>
      </c>
      <c r="H15" s="145">
        <f t="shared" si="16"/>
        <v>1006392.7799999999</v>
      </c>
      <c r="I15" s="145">
        <v>791985.29</v>
      </c>
      <c r="J15" s="145">
        <f t="shared" si="17"/>
        <v>214407.48999999987</v>
      </c>
      <c r="K15" s="337"/>
      <c r="L15" s="144">
        <v>1006392.7799999999</v>
      </c>
      <c r="M15" s="144">
        <v>1320339.1764052687</v>
      </c>
      <c r="N15" s="145">
        <f t="shared" si="18"/>
        <v>-313946.39640526881</v>
      </c>
      <c r="O15" s="145">
        <v>0</v>
      </c>
      <c r="P15" s="145">
        <f t="shared" si="19"/>
        <v>1006392.7799999999</v>
      </c>
      <c r="Q15" s="145">
        <v>791985.29</v>
      </c>
      <c r="R15" s="146">
        <f t="shared" si="20"/>
        <v>214407.48999999987</v>
      </c>
      <c r="S15" s="141"/>
      <c r="T15" s="141">
        <f t="shared" si="11"/>
        <v>-0.23777708184045065</v>
      </c>
      <c r="U15" s="141">
        <f t="shared" si="12"/>
        <v>0.27072155595213121</v>
      </c>
      <c r="W15" s="141">
        <f t="shared" si="13"/>
        <v>-0.23777708184045065</v>
      </c>
      <c r="X15" s="141">
        <f t="shared" si="14"/>
        <v>0.27072155595213121</v>
      </c>
    </row>
    <row r="16" spans="1:24" ht="13">
      <c r="A16" s="131" t="s">
        <v>59</v>
      </c>
      <c r="B16" s="306" t="s">
        <v>531</v>
      </c>
      <c r="C16" s="147" t="s">
        <v>436</v>
      </c>
      <c r="D16" s="148">
        <v>5691386.2200000016</v>
      </c>
      <c r="E16" s="149">
        <v>5657216.5108455271</v>
      </c>
      <c r="F16" s="150">
        <f t="shared" si="15"/>
        <v>34169.709154474549</v>
      </c>
      <c r="G16" s="150">
        <v>0</v>
      </c>
      <c r="H16" s="150">
        <f t="shared" si="16"/>
        <v>5691386.2200000016</v>
      </c>
      <c r="I16" s="150">
        <v>4443217.6400000015</v>
      </c>
      <c r="J16" s="150">
        <f t="shared" si="17"/>
        <v>1248168.58</v>
      </c>
      <c r="K16" s="335"/>
      <c r="L16" s="149">
        <v>5691386.2200000016</v>
      </c>
      <c r="M16" s="149">
        <v>5657216.5108455271</v>
      </c>
      <c r="N16" s="150">
        <f t="shared" si="18"/>
        <v>34169.709154474549</v>
      </c>
      <c r="O16" s="150">
        <v>0</v>
      </c>
      <c r="P16" s="150">
        <f t="shared" si="19"/>
        <v>5691386.2200000016</v>
      </c>
      <c r="Q16" s="150">
        <v>4443217.6400000015</v>
      </c>
      <c r="R16" s="151">
        <f t="shared" si="20"/>
        <v>1248168.58</v>
      </c>
      <c r="T16" s="341">
        <f>D16/E16-1</f>
        <v>6.0400214644369399E-3</v>
      </c>
      <c r="U16" s="341">
        <f>+D16/I16-1</f>
        <v>0.28091547187861798</v>
      </c>
      <c r="V16" s="340"/>
      <c r="W16" s="341">
        <f>L16/M16-1</f>
        <v>6.0400214644369399E-3</v>
      </c>
      <c r="X16" s="341">
        <f>+L16/Q16-1</f>
        <v>0.28091547187861798</v>
      </c>
    </row>
    <row r="17" spans="1:24">
      <c r="A17" s="131" t="s">
        <v>110</v>
      </c>
      <c r="B17" s="307">
        <v>1</v>
      </c>
      <c r="C17" s="142" t="s">
        <v>437</v>
      </c>
      <c r="D17" s="143">
        <v>833490.17000000016</v>
      </c>
      <c r="E17" s="144">
        <v>654170.75699955202</v>
      </c>
      <c r="F17" s="145">
        <f t="shared" si="15"/>
        <v>179319.41300044814</v>
      </c>
      <c r="G17" s="145">
        <v>0</v>
      </c>
      <c r="H17" s="145">
        <f t="shared" si="16"/>
        <v>833490.17000000016</v>
      </c>
      <c r="I17" s="145">
        <v>588110.85</v>
      </c>
      <c r="J17" s="145">
        <f t="shared" si="17"/>
        <v>245379.32000000018</v>
      </c>
      <c r="K17" s="337"/>
      <c r="L17" s="144">
        <v>833490.17000000016</v>
      </c>
      <c r="M17" s="144">
        <v>654170.75699955202</v>
      </c>
      <c r="N17" s="145">
        <f t="shared" si="18"/>
        <v>179319.41300044814</v>
      </c>
      <c r="O17" s="145">
        <v>0</v>
      </c>
      <c r="P17" s="145">
        <f t="shared" si="19"/>
        <v>833490.17000000016</v>
      </c>
      <c r="Q17" s="145">
        <v>588110.85</v>
      </c>
      <c r="R17" s="146">
        <f t="shared" si="20"/>
        <v>245379.32000000018</v>
      </c>
      <c r="T17" s="141">
        <f t="shared" ref="T17:T38" si="21">D17/E17-1</f>
        <v>0.27411713391610837</v>
      </c>
      <c r="U17" s="141">
        <f t="shared" ref="U17:U38" si="22">+D17/I17-1</f>
        <v>0.4172331117509569</v>
      </c>
      <c r="W17" s="141">
        <f t="shared" ref="W17:W38" si="23">L17/M17-1</f>
        <v>0.27411713391610837</v>
      </c>
      <c r="X17" s="141">
        <f t="shared" ref="X17:X38" si="24">+L17/Q17-1</f>
        <v>0.4172331117509569</v>
      </c>
    </row>
    <row r="18" spans="1:24">
      <c r="A18" s="131" t="s">
        <v>168</v>
      </c>
      <c r="B18" s="307">
        <v>1</v>
      </c>
      <c r="C18" s="142" t="s">
        <v>16</v>
      </c>
      <c r="D18" s="143">
        <v>418026.62000000005</v>
      </c>
      <c r="E18" s="144">
        <v>274176.39065631869</v>
      </c>
      <c r="F18" s="145">
        <f t="shared" si="15"/>
        <v>143850.22934368136</v>
      </c>
      <c r="G18" s="145">
        <v>0</v>
      </c>
      <c r="H18" s="145">
        <f t="shared" si="16"/>
        <v>418026.62000000005</v>
      </c>
      <c r="I18" s="145">
        <v>258588.78000000006</v>
      </c>
      <c r="J18" s="145">
        <f t="shared" si="17"/>
        <v>159437.84</v>
      </c>
      <c r="K18" s="337"/>
      <c r="L18" s="144">
        <v>418026.62000000005</v>
      </c>
      <c r="M18" s="144">
        <v>274176.39065631869</v>
      </c>
      <c r="N18" s="145">
        <f t="shared" si="18"/>
        <v>143850.22934368136</v>
      </c>
      <c r="O18" s="145">
        <v>0</v>
      </c>
      <c r="P18" s="145">
        <f t="shared" si="19"/>
        <v>418026.62000000005</v>
      </c>
      <c r="Q18" s="145">
        <v>258588.78000000006</v>
      </c>
      <c r="R18" s="146">
        <f t="shared" si="20"/>
        <v>159437.84</v>
      </c>
      <c r="T18" s="141">
        <f t="shared" si="21"/>
        <v>0.52466307911974175</v>
      </c>
      <c r="U18" s="141">
        <f t="shared" si="22"/>
        <v>0.61656905608974966</v>
      </c>
      <c r="W18" s="141">
        <f t="shared" si="23"/>
        <v>0.52466307911974175</v>
      </c>
      <c r="X18" s="141">
        <f t="shared" si="24"/>
        <v>0.61656905608974966</v>
      </c>
    </row>
    <row r="19" spans="1:24">
      <c r="A19" s="131" t="s">
        <v>133</v>
      </c>
      <c r="B19" s="307">
        <v>1</v>
      </c>
      <c r="C19" s="142" t="s">
        <v>438</v>
      </c>
      <c r="D19" s="143">
        <v>895682.44999999972</v>
      </c>
      <c r="E19" s="144">
        <v>530001.69610322535</v>
      </c>
      <c r="F19" s="145">
        <f t="shared" si="15"/>
        <v>365680.75389677437</v>
      </c>
      <c r="G19" s="145">
        <v>0</v>
      </c>
      <c r="H19" s="145">
        <f t="shared" si="16"/>
        <v>895682.44999999972</v>
      </c>
      <c r="I19" s="145">
        <v>418146.3299999999</v>
      </c>
      <c r="J19" s="145">
        <f t="shared" si="17"/>
        <v>477536.11999999982</v>
      </c>
      <c r="K19" s="337"/>
      <c r="L19" s="144">
        <v>895682.44999999972</v>
      </c>
      <c r="M19" s="144">
        <v>530001.69610322535</v>
      </c>
      <c r="N19" s="145">
        <f t="shared" si="18"/>
        <v>365680.75389677437</v>
      </c>
      <c r="O19" s="145">
        <v>0</v>
      </c>
      <c r="P19" s="145">
        <f t="shared" si="19"/>
        <v>895682.44999999972</v>
      </c>
      <c r="Q19" s="145">
        <v>418146.3299999999</v>
      </c>
      <c r="R19" s="146">
        <f t="shared" si="20"/>
        <v>477536.11999999982</v>
      </c>
      <c r="T19" s="141">
        <f t="shared" si="21"/>
        <v>0.68996147858657575</v>
      </c>
      <c r="U19" s="141">
        <f t="shared" si="22"/>
        <v>1.1420311162362706</v>
      </c>
      <c r="W19" s="141">
        <f t="shared" si="23"/>
        <v>0.68996147858657575</v>
      </c>
      <c r="X19" s="141">
        <f t="shared" si="24"/>
        <v>1.1420311162362706</v>
      </c>
    </row>
    <row r="20" spans="1:24">
      <c r="A20" s="131" t="s">
        <v>125</v>
      </c>
      <c r="B20" s="307">
        <v>1</v>
      </c>
      <c r="C20" s="142" t="s">
        <v>439</v>
      </c>
      <c r="D20" s="143">
        <v>0</v>
      </c>
      <c r="E20" s="144">
        <v>0</v>
      </c>
      <c r="F20" s="145">
        <f t="shared" si="15"/>
        <v>0</v>
      </c>
      <c r="G20" s="145">
        <v>0</v>
      </c>
      <c r="H20" s="145">
        <f t="shared" si="16"/>
        <v>0</v>
      </c>
      <c r="I20" s="145">
        <v>0</v>
      </c>
      <c r="J20" s="145">
        <f t="shared" si="17"/>
        <v>0</v>
      </c>
      <c r="K20" s="337"/>
      <c r="L20" s="144">
        <v>0</v>
      </c>
      <c r="M20" s="144">
        <v>0</v>
      </c>
      <c r="N20" s="145">
        <f t="shared" si="18"/>
        <v>0</v>
      </c>
      <c r="O20" s="145">
        <v>0</v>
      </c>
      <c r="P20" s="145">
        <f t="shared" si="19"/>
        <v>0</v>
      </c>
      <c r="Q20" s="145">
        <v>0</v>
      </c>
      <c r="R20" s="146">
        <f t="shared" si="20"/>
        <v>0</v>
      </c>
      <c r="T20" s="141"/>
      <c r="U20" s="141"/>
      <c r="W20" s="141"/>
      <c r="X20" s="141"/>
    </row>
    <row r="21" spans="1:24">
      <c r="A21" s="131" t="s">
        <v>440</v>
      </c>
      <c r="B21" s="307">
        <v>1</v>
      </c>
      <c r="C21" s="142" t="s">
        <v>440</v>
      </c>
      <c r="D21" s="143">
        <v>837430.3899999999</v>
      </c>
      <c r="E21" s="144">
        <v>1106545.1894350739</v>
      </c>
      <c r="F21" s="145">
        <f t="shared" si="15"/>
        <v>-269114.79943507398</v>
      </c>
      <c r="G21" s="145">
        <v>0</v>
      </c>
      <c r="H21" s="145">
        <f t="shared" si="16"/>
        <v>837430.3899999999</v>
      </c>
      <c r="I21" s="145">
        <v>682634.77000000014</v>
      </c>
      <c r="J21" s="145">
        <f t="shared" si="17"/>
        <v>154795.61999999976</v>
      </c>
      <c r="K21" s="337"/>
      <c r="L21" s="144">
        <v>837430.3899999999</v>
      </c>
      <c r="M21" s="144">
        <v>1106545.1894350739</v>
      </c>
      <c r="N21" s="145">
        <f t="shared" si="18"/>
        <v>-269114.79943507398</v>
      </c>
      <c r="O21" s="145">
        <v>0</v>
      </c>
      <c r="P21" s="145">
        <f t="shared" si="19"/>
        <v>837430.3899999999</v>
      </c>
      <c r="Q21" s="145">
        <v>682634.77000000014</v>
      </c>
      <c r="R21" s="146">
        <f t="shared" si="20"/>
        <v>154795.61999999976</v>
      </c>
      <c r="T21" s="141">
        <f t="shared" si="21"/>
        <v>-0.2432027196037656</v>
      </c>
      <c r="U21" s="141">
        <f t="shared" si="22"/>
        <v>0.22676199162840738</v>
      </c>
      <c r="W21" s="141">
        <f t="shared" si="23"/>
        <v>-0.2432027196037656</v>
      </c>
      <c r="X21" s="141">
        <f t="shared" si="24"/>
        <v>0.22676199162840738</v>
      </c>
    </row>
    <row r="22" spans="1:24">
      <c r="A22" s="131" t="s">
        <v>212</v>
      </c>
      <c r="B22" s="307">
        <v>1</v>
      </c>
      <c r="C22" s="142" t="s">
        <v>441</v>
      </c>
      <c r="D22" s="143">
        <v>2984629.629999999</v>
      </c>
      <c r="E22" s="144">
        <v>2564894.0331941685</v>
      </c>
      <c r="F22" s="145">
        <f t="shared" si="15"/>
        <v>419735.59680583049</v>
      </c>
      <c r="G22" s="145">
        <v>0</v>
      </c>
      <c r="H22" s="145">
        <f t="shared" si="16"/>
        <v>2984629.629999999</v>
      </c>
      <c r="I22" s="145">
        <v>1947480.73</v>
      </c>
      <c r="J22" s="145">
        <f t="shared" si="17"/>
        <v>1037148.899999999</v>
      </c>
      <c r="K22" s="337"/>
      <c r="L22" s="144">
        <v>2984629.629999999</v>
      </c>
      <c r="M22" s="144">
        <v>2564894.0331941685</v>
      </c>
      <c r="N22" s="145">
        <f t="shared" si="18"/>
        <v>419735.59680583049</v>
      </c>
      <c r="O22" s="145">
        <v>0</v>
      </c>
      <c r="P22" s="145">
        <f t="shared" si="19"/>
        <v>2984629.629999999</v>
      </c>
      <c r="Q22" s="145">
        <v>1947480.73</v>
      </c>
      <c r="R22" s="146">
        <f t="shared" si="20"/>
        <v>1037148.899999999</v>
      </c>
      <c r="T22" s="141">
        <f t="shared" si="21"/>
        <v>0.16364636954732847</v>
      </c>
      <c r="U22" s="141">
        <f t="shared" si="22"/>
        <v>0.53255926183156577</v>
      </c>
      <c r="W22" s="141">
        <f t="shared" si="23"/>
        <v>0.16364636954732847</v>
      </c>
      <c r="X22" s="141">
        <f t="shared" si="24"/>
        <v>0.53255926183156577</v>
      </c>
    </row>
    <row r="23" spans="1:24" ht="13">
      <c r="A23" s="131" t="s">
        <v>214</v>
      </c>
      <c r="B23" s="306" t="s">
        <v>531</v>
      </c>
      <c r="C23" s="147" t="s">
        <v>442</v>
      </c>
      <c r="D23" s="148">
        <v>2706756.5900000026</v>
      </c>
      <c r="E23" s="149">
        <v>3092322.4776513558</v>
      </c>
      <c r="F23" s="150">
        <f t="shared" si="15"/>
        <v>-385565.88765135314</v>
      </c>
      <c r="G23" s="150">
        <v>0</v>
      </c>
      <c r="H23" s="150">
        <f t="shared" si="16"/>
        <v>2706756.5900000026</v>
      </c>
      <c r="I23" s="150">
        <v>2495736.9100000048</v>
      </c>
      <c r="J23" s="150">
        <f t="shared" si="17"/>
        <v>211019.67999999784</v>
      </c>
      <c r="K23" s="338"/>
      <c r="L23" s="149">
        <v>2706756.5900000026</v>
      </c>
      <c r="M23" s="149">
        <v>3092322.4776513558</v>
      </c>
      <c r="N23" s="150">
        <f t="shared" si="18"/>
        <v>-385565.88765135314</v>
      </c>
      <c r="O23" s="150">
        <v>0</v>
      </c>
      <c r="P23" s="150">
        <f t="shared" si="19"/>
        <v>2706756.5900000026</v>
      </c>
      <c r="Q23" s="150">
        <v>2495736.9100000048</v>
      </c>
      <c r="R23" s="151">
        <f t="shared" si="20"/>
        <v>211019.67999999784</v>
      </c>
      <c r="T23" s="341">
        <f t="shared" si="21"/>
        <v>-0.12468488989679805</v>
      </c>
      <c r="U23" s="341">
        <f t="shared" si="22"/>
        <v>8.4552053204998145E-2</v>
      </c>
      <c r="V23" s="340"/>
      <c r="W23" s="341">
        <f t="shared" si="23"/>
        <v>-0.12468488989679805</v>
      </c>
      <c r="X23" s="341">
        <f t="shared" si="24"/>
        <v>8.4552053204998145E-2</v>
      </c>
    </row>
    <row r="24" spans="1:24">
      <c r="A24" s="131" t="s">
        <v>225</v>
      </c>
      <c r="B24" s="307">
        <v>1</v>
      </c>
      <c r="C24" s="142" t="s">
        <v>443</v>
      </c>
      <c r="D24" s="143">
        <v>163404.79999999999</v>
      </c>
      <c r="E24" s="144">
        <v>154645.62232690916</v>
      </c>
      <c r="F24" s="145">
        <f t="shared" si="15"/>
        <v>8759.1776730908314</v>
      </c>
      <c r="G24" s="145">
        <v>0</v>
      </c>
      <c r="H24" s="145">
        <f t="shared" si="16"/>
        <v>163404.79999999999</v>
      </c>
      <c r="I24" s="145">
        <v>143745.34000000003</v>
      </c>
      <c r="J24" s="145">
        <f t="shared" si="17"/>
        <v>19659.459999999963</v>
      </c>
      <c r="K24" s="337"/>
      <c r="L24" s="144">
        <v>163404.79999999999</v>
      </c>
      <c r="M24" s="144">
        <v>154645.62232690916</v>
      </c>
      <c r="N24" s="145">
        <f t="shared" si="18"/>
        <v>8759.1776730908314</v>
      </c>
      <c r="O24" s="145">
        <v>0</v>
      </c>
      <c r="P24" s="145">
        <f t="shared" si="19"/>
        <v>163404.79999999999</v>
      </c>
      <c r="Q24" s="145">
        <v>143745.34000000003</v>
      </c>
      <c r="R24" s="146">
        <f t="shared" si="20"/>
        <v>19659.459999999963</v>
      </c>
      <c r="T24" s="141">
        <f t="shared" si="21"/>
        <v>5.6640320891687468E-2</v>
      </c>
      <c r="U24" s="141">
        <f t="shared" si="22"/>
        <v>0.13676589446308274</v>
      </c>
      <c r="W24" s="141">
        <f t="shared" si="23"/>
        <v>5.6640320891687468E-2</v>
      </c>
      <c r="X24" s="141">
        <f t="shared" si="24"/>
        <v>0.13676589446308274</v>
      </c>
    </row>
    <row r="25" spans="1:24">
      <c r="A25" s="131" t="s">
        <v>252</v>
      </c>
      <c r="B25" s="307">
        <v>1</v>
      </c>
      <c r="C25" s="142" t="s">
        <v>444</v>
      </c>
      <c r="D25" s="143">
        <v>321844.25</v>
      </c>
      <c r="E25" s="144">
        <v>378225.8373383407</v>
      </c>
      <c r="F25" s="145">
        <f t="shared" si="15"/>
        <v>-56381.587338340702</v>
      </c>
      <c r="G25" s="145">
        <v>0</v>
      </c>
      <c r="H25" s="145">
        <f t="shared" si="16"/>
        <v>321844.25</v>
      </c>
      <c r="I25" s="145">
        <v>448435.18000000023</v>
      </c>
      <c r="J25" s="145">
        <f t="shared" si="17"/>
        <v>-126590.93000000023</v>
      </c>
      <c r="K25" s="337"/>
      <c r="L25" s="144">
        <v>321844.25</v>
      </c>
      <c r="M25" s="144">
        <v>378225.8373383407</v>
      </c>
      <c r="N25" s="145">
        <f t="shared" si="18"/>
        <v>-56381.587338340702</v>
      </c>
      <c r="O25" s="145">
        <v>0</v>
      </c>
      <c r="P25" s="145">
        <f t="shared" si="19"/>
        <v>321844.25</v>
      </c>
      <c r="Q25" s="145">
        <v>448435.18000000023</v>
      </c>
      <c r="R25" s="146">
        <f t="shared" si="20"/>
        <v>-126590.93000000023</v>
      </c>
      <c r="T25" s="141">
        <f t="shared" si="21"/>
        <v>-0.14906857695156539</v>
      </c>
      <c r="U25" s="141">
        <f t="shared" si="22"/>
        <v>-0.2822948235238818</v>
      </c>
      <c r="W25" s="141">
        <f t="shared" si="23"/>
        <v>-0.14906857695156539</v>
      </c>
      <c r="X25" s="141">
        <f t="shared" si="24"/>
        <v>-0.2822948235238818</v>
      </c>
    </row>
    <row r="26" spans="1:24">
      <c r="A26" s="131" t="s">
        <v>263</v>
      </c>
      <c r="B26" s="307">
        <v>1</v>
      </c>
      <c r="C26" s="142" t="s">
        <v>445</v>
      </c>
      <c r="D26" s="143">
        <v>13786.49</v>
      </c>
      <c r="E26" s="144">
        <v>14480.227663924092</v>
      </c>
      <c r="F26" s="145">
        <f t="shared" si="15"/>
        <v>-693.73766392409198</v>
      </c>
      <c r="G26" s="145">
        <v>0</v>
      </c>
      <c r="H26" s="145">
        <f t="shared" si="16"/>
        <v>13786.49</v>
      </c>
      <c r="I26" s="145">
        <v>20678.239999999998</v>
      </c>
      <c r="J26" s="145">
        <f t="shared" si="17"/>
        <v>-6891.7499999999982</v>
      </c>
      <c r="K26" s="337"/>
      <c r="L26" s="144">
        <v>13786.49</v>
      </c>
      <c r="M26" s="144">
        <v>14480.227663924092</v>
      </c>
      <c r="N26" s="145">
        <f t="shared" si="18"/>
        <v>-693.73766392409198</v>
      </c>
      <c r="O26" s="145">
        <v>0</v>
      </c>
      <c r="P26" s="145">
        <f t="shared" si="19"/>
        <v>13786.49</v>
      </c>
      <c r="Q26" s="145">
        <v>20678.239999999998</v>
      </c>
      <c r="R26" s="146">
        <f t="shared" si="20"/>
        <v>-6891.7499999999982</v>
      </c>
      <c r="T26" s="141">
        <f t="shared" si="21"/>
        <v>-4.7909306402168284E-2</v>
      </c>
      <c r="U26" s="141">
        <f t="shared" si="22"/>
        <v>-0.33328513451821817</v>
      </c>
      <c r="W26" s="141">
        <f t="shared" si="23"/>
        <v>-4.7909306402168284E-2</v>
      </c>
      <c r="X26" s="141">
        <f t="shared" si="24"/>
        <v>-0.33328513451821817</v>
      </c>
    </row>
    <row r="27" spans="1:24">
      <c r="A27" s="131" t="s">
        <v>580</v>
      </c>
      <c r="B27" s="307">
        <v>1</v>
      </c>
      <c r="C27" s="142" t="s">
        <v>575</v>
      </c>
      <c r="D27" s="143">
        <v>373.95</v>
      </c>
      <c r="E27" s="144">
        <v>432.30088966425001</v>
      </c>
      <c r="F27" s="145">
        <f t="shared" si="15"/>
        <v>-58.350889664250019</v>
      </c>
      <c r="G27" s="145">
        <v>0</v>
      </c>
      <c r="H27" s="145">
        <f t="shared" si="16"/>
        <v>373.95</v>
      </c>
      <c r="I27" s="145">
        <v>15.68</v>
      </c>
      <c r="J27" s="145">
        <f t="shared" si="17"/>
        <v>358.27</v>
      </c>
      <c r="K27" s="337"/>
      <c r="L27" s="144">
        <v>373.95</v>
      </c>
      <c r="M27" s="144">
        <v>432.30088966425001</v>
      </c>
      <c r="N27" s="145">
        <f t="shared" si="18"/>
        <v>-58.350889664250019</v>
      </c>
      <c r="O27" s="145">
        <v>0</v>
      </c>
      <c r="P27" s="145">
        <f t="shared" si="19"/>
        <v>373.95</v>
      </c>
      <c r="Q27" s="145">
        <v>15.68</v>
      </c>
      <c r="R27" s="146">
        <f t="shared" si="20"/>
        <v>358.27</v>
      </c>
      <c r="T27" s="141"/>
      <c r="U27" s="141"/>
      <c r="W27" s="141"/>
      <c r="X27" s="141"/>
    </row>
    <row r="28" spans="1:24">
      <c r="A28" s="131" t="s">
        <v>283</v>
      </c>
      <c r="B28" s="307">
        <v>1</v>
      </c>
      <c r="C28" s="142" t="s">
        <v>283</v>
      </c>
      <c r="D28" s="143">
        <v>7791.84</v>
      </c>
      <c r="E28" s="144">
        <v>8308.4085878797505</v>
      </c>
      <c r="F28" s="145">
        <f t="shared" si="15"/>
        <v>-516.56858787975034</v>
      </c>
      <c r="G28" s="145">
        <v>0</v>
      </c>
      <c r="H28" s="145">
        <f t="shared" si="16"/>
        <v>7791.84</v>
      </c>
      <c r="I28" s="145">
        <v>8969.2000000000007</v>
      </c>
      <c r="J28" s="145">
        <f t="shared" si="17"/>
        <v>-1177.3600000000006</v>
      </c>
      <c r="K28" s="337"/>
      <c r="L28" s="144">
        <v>7791.84</v>
      </c>
      <c r="M28" s="144">
        <v>8308.4085878797505</v>
      </c>
      <c r="N28" s="145">
        <f t="shared" si="18"/>
        <v>-516.56858787975034</v>
      </c>
      <c r="O28" s="145">
        <v>0</v>
      </c>
      <c r="P28" s="145">
        <f t="shared" si="19"/>
        <v>7791.84</v>
      </c>
      <c r="Q28" s="145">
        <v>8969.2000000000007</v>
      </c>
      <c r="R28" s="146">
        <f t="shared" si="20"/>
        <v>-1177.3600000000006</v>
      </c>
      <c r="T28" s="141">
        <f t="shared" si="21"/>
        <v>-6.2174191653660005E-2</v>
      </c>
      <c r="U28" s="141">
        <f t="shared" si="22"/>
        <v>-0.13126700263122693</v>
      </c>
      <c r="W28" s="141">
        <f t="shared" si="23"/>
        <v>-6.2174191653660005E-2</v>
      </c>
      <c r="X28" s="141">
        <f t="shared" si="24"/>
        <v>-0.13126700263122693</v>
      </c>
    </row>
    <row r="29" spans="1:24">
      <c r="A29" s="131" t="s">
        <v>294</v>
      </c>
      <c r="B29" s="307">
        <v>1</v>
      </c>
      <c r="C29" s="142" t="s">
        <v>576</v>
      </c>
      <c r="D29" s="143">
        <v>9783.7899999999991</v>
      </c>
      <c r="E29" s="144">
        <v>4615.7282826593337</v>
      </c>
      <c r="F29" s="145">
        <f t="shared" si="15"/>
        <v>5168.0617173406654</v>
      </c>
      <c r="G29" s="145">
        <v>0</v>
      </c>
      <c r="H29" s="145">
        <f t="shared" si="16"/>
        <v>9783.7899999999991</v>
      </c>
      <c r="I29" s="145">
        <v>2663.0600000000004</v>
      </c>
      <c r="J29" s="145">
        <f t="shared" si="17"/>
        <v>7120.7299999999987</v>
      </c>
      <c r="K29" s="337"/>
      <c r="L29" s="144">
        <v>9783.7899999999991</v>
      </c>
      <c r="M29" s="144">
        <v>4615.7282826593337</v>
      </c>
      <c r="N29" s="145">
        <f t="shared" si="18"/>
        <v>5168.0617173406654</v>
      </c>
      <c r="O29" s="145">
        <v>0</v>
      </c>
      <c r="P29" s="145">
        <f t="shared" si="19"/>
        <v>9783.7899999999991</v>
      </c>
      <c r="Q29" s="145">
        <v>2663.0600000000004</v>
      </c>
      <c r="R29" s="146">
        <f t="shared" si="20"/>
        <v>7120.7299999999987</v>
      </c>
      <c r="T29" s="141">
        <f t="shared" si="21"/>
        <v>1.1196633339003887</v>
      </c>
      <c r="U29" s="141">
        <f t="shared" si="22"/>
        <v>2.6738901864772093</v>
      </c>
      <c r="W29" s="141">
        <f t="shared" si="23"/>
        <v>1.1196633339003887</v>
      </c>
      <c r="X29" s="141">
        <f t="shared" si="24"/>
        <v>2.6738901864772093</v>
      </c>
    </row>
    <row r="30" spans="1:24">
      <c r="A30" s="131" t="s">
        <v>299</v>
      </c>
      <c r="B30" s="307">
        <v>1</v>
      </c>
      <c r="C30" s="142" t="s">
        <v>577</v>
      </c>
      <c r="D30" s="143">
        <v>22276.940000000006</v>
      </c>
      <c r="E30" s="144">
        <v>13131.251063002443</v>
      </c>
      <c r="F30" s="145">
        <f t="shared" si="15"/>
        <v>9145.6889369975634</v>
      </c>
      <c r="G30" s="145">
        <v>0</v>
      </c>
      <c r="H30" s="145">
        <f t="shared" si="16"/>
        <v>22276.940000000006</v>
      </c>
      <c r="I30" s="145">
        <v>18769.05</v>
      </c>
      <c r="J30" s="145">
        <f t="shared" si="17"/>
        <v>3507.8900000000067</v>
      </c>
      <c r="K30" s="337"/>
      <c r="L30" s="144">
        <v>22276.940000000006</v>
      </c>
      <c r="M30" s="144">
        <v>13131.251063002443</v>
      </c>
      <c r="N30" s="145">
        <f t="shared" si="18"/>
        <v>9145.6889369975634</v>
      </c>
      <c r="O30" s="145">
        <v>0</v>
      </c>
      <c r="P30" s="145">
        <f t="shared" si="19"/>
        <v>22276.940000000006</v>
      </c>
      <c r="Q30" s="145">
        <v>18769.05</v>
      </c>
      <c r="R30" s="146">
        <f t="shared" si="20"/>
        <v>3507.8900000000067</v>
      </c>
      <c r="T30" s="141">
        <f t="shared" si="21"/>
        <v>0.69648268037199612</v>
      </c>
      <c r="U30" s="141">
        <f t="shared" si="22"/>
        <v>0.18689757872668067</v>
      </c>
      <c r="W30" s="141">
        <f t="shared" si="23"/>
        <v>0.69648268037199612</v>
      </c>
      <c r="X30" s="141">
        <f t="shared" si="24"/>
        <v>0.18689757872668067</v>
      </c>
    </row>
    <row r="31" spans="1:24">
      <c r="A31" s="131" t="s">
        <v>305</v>
      </c>
      <c r="B31" s="307">
        <v>1</v>
      </c>
      <c r="C31" s="142" t="s">
        <v>305</v>
      </c>
      <c r="D31" s="143">
        <v>9930.7199999999993</v>
      </c>
      <c r="E31" s="144">
        <v>9490.7509276810597</v>
      </c>
      <c r="F31" s="145">
        <f t="shared" si="15"/>
        <v>439.96907231893965</v>
      </c>
      <c r="G31" s="145">
        <v>0</v>
      </c>
      <c r="H31" s="145">
        <f t="shared" si="16"/>
        <v>9930.7199999999993</v>
      </c>
      <c r="I31" s="145">
        <v>7642.54</v>
      </c>
      <c r="J31" s="145">
        <f t="shared" si="17"/>
        <v>2288.1799999999994</v>
      </c>
      <c r="K31" s="337"/>
      <c r="L31" s="144">
        <v>9930.7199999999993</v>
      </c>
      <c r="M31" s="144">
        <v>9490.7509276810597</v>
      </c>
      <c r="N31" s="145">
        <f t="shared" si="18"/>
        <v>439.96907231893965</v>
      </c>
      <c r="O31" s="145">
        <v>0</v>
      </c>
      <c r="P31" s="145">
        <f t="shared" si="19"/>
        <v>9930.7199999999993</v>
      </c>
      <c r="Q31" s="145">
        <v>7642.54</v>
      </c>
      <c r="R31" s="146">
        <f t="shared" si="20"/>
        <v>2288.1799999999994</v>
      </c>
      <c r="T31" s="141">
        <f t="shared" si="21"/>
        <v>4.6357667129975022E-2</v>
      </c>
      <c r="U31" s="141">
        <f t="shared" si="22"/>
        <v>0.2994004611032457</v>
      </c>
      <c r="W31" s="141">
        <f t="shared" si="23"/>
        <v>4.6357667129975022E-2</v>
      </c>
      <c r="X31" s="141">
        <f t="shared" si="24"/>
        <v>0.2994004611032457</v>
      </c>
    </row>
    <row r="32" spans="1:24">
      <c r="A32" s="131" t="s">
        <v>328</v>
      </c>
      <c r="B32" s="307">
        <v>1</v>
      </c>
      <c r="C32" s="142" t="s">
        <v>578</v>
      </c>
      <c r="D32" s="143">
        <v>25778.560000000001</v>
      </c>
      <c r="E32" s="144">
        <v>24575.884285615779</v>
      </c>
      <c r="F32" s="145">
        <f t="shared" si="15"/>
        <v>1202.6757143842224</v>
      </c>
      <c r="G32" s="145">
        <v>0</v>
      </c>
      <c r="H32" s="145">
        <f t="shared" si="16"/>
        <v>25778.560000000001</v>
      </c>
      <c r="I32" s="145">
        <v>40999.599999999984</v>
      </c>
      <c r="J32" s="145">
        <f t="shared" si="17"/>
        <v>-15221.039999999983</v>
      </c>
      <c r="K32" s="337"/>
      <c r="L32" s="144">
        <v>25778.560000000001</v>
      </c>
      <c r="M32" s="144">
        <v>24575.884285615779</v>
      </c>
      <c r="N32" s="145">
        <f t="shared" si="18"/>
        <v>1202.6757143842224</v>
      </c>
      <c r="O32" s="145">
        <v>0</v>
      </c>
      <c r="P32" s="145">
        <f t="shared" si="19"/>
        <v>25778.560000000001</v>
      </c>
      <c r="Q32" s="145">
        <v>40999.599999999984</v>
      </c>
      <c r="R32" s="146">
        <f t="shared" si="20"/>
        <v>-15221.039999999983</v>
      </c>
      <c r="T32" s="141">
        <f t="shared" si="21"/>
        <v>4.8937230514555452E-2</v>
      </c>
      <c r="U32" s="141">
        <f t="shared" si="22"/>
        <v>-0.37124849998536547</v>
      </c>
      <c r="W32" s="141">
        <f t="shared" si="23"/>
        <v>4.8937230514555452E-2</v>
      </c>
      <c r="X32" s="141">
        <f t="shared" si="24"/>
        <v>-0.37124849998536547</v>
      </c>
    </row>
    <row r="33" spans="1:24">
      <c r="A33" s="131" t="s">
        <v>339</v>
      </c>
      <c r="B33" s="307">
        <v>1</v>
      </c>
      <c r="C33" s="142" t="s">
        <v>579</v>
      </c>
      <c r="D33" s="143">
        <v>5470.6399999999994</v>
      </c>
      <c r="E33" s="144">
        <v>5474.1732597635882</v>
      </c>
      <c r="F33" s="145">
        <f t="shared" si="15"/>
        <v>-3.5332597635888305</v>
      </c>
      <c r="G33" s="145">
        <v>0</v>
      </c>
      <c r="H33" s="145">
        <f t="shared" si="16"/>
        <v>5470.6399999999994</v>
      </c>
      <c r="I33" s="145">
        <v>5321.53</v>
      </c>
      <c r="J33" s="145">
        <f t="shared" si="17"/>
        <v>149.10999999999967</v>
      </c>
      <c r="K33" s="337"/>
      <c r="L33" s="144">
        <v>5470.6399999999994</v>
      </c>
      <c r="M33" s="144">
        <v>5474.1732597635882</v>
      </c>
      <c r="N33" s="145">
        <f t="shared" si="18"/>
        <v>-3.5332597635888305</v>
      </c>
      <c r="O33" s="145">
        <v>0</v>
      </c>
      <c r="P33" s="145">
        <f t="shared" si="19"/>
        <v>5470.6399999999994</v>
      </c>
      <c r="Q33" s="145">
        <v>5321.53</v>
      </c>
      <c r="R33" s="146">
        <f t="shared" si="20"/>
        <v>149.10999999999967</v>
      </c>
      <c r="T33" s="141">
        <f t="shared" si="21"/>
        <v>-6.4544171255209726E-4</v>
      </c>
      <c r="U33" s="141">
        <f t="shared" si="22"/>
        <v>2.802013706584372E-2</v>
      </c>
      <c r="W33" s="141">
        <f t="shared" si="23"/>
        <v>-6.4544171255209726E-4</v>
      </c>
      <c r="X33" s="141">
        <f t="shared" si="24"/>
        <v>2.802013706584372E-2</v>
      </c>
    </row>
    <row r="34" spans="1:24">
      <c r="A34" s="131" t="s">
        <v>533</v>
      </c>
      <c r="B34" s="307">
        <v>1</v>
      </c>
      <c r="C34" s="142" t="s">
        <v>533</v>
      </c>
      <c r="D34" s="143">
        <v>726668.08</v>
      </c>
      <c r="E34" s="144">
        <v>711838.57296734024</v>
      </c>
      <c r="F34" s="145">
        <f t="shared" si="15"/>
        <v>14829.50703265972</v>
      </c>
      <c r="G34" s="145">
        <v>0</v>
      </c>
      <c r="H34" s="145">
        <f t="shared" si="16"/>
        <v>726668.08</v>
      </c>
      <c r="I34" s="145">
        <v>679637.45000000007</v>
      </c>
      <c r="J34" s="145">
        <f t="shared" si="17"/>
        <v>47030.629999999888</v>
      </c>
      <c r="K34" s="337"/>
      <c r="L34" s="144">
        <v>726668.08</v>
      </c>
      <c r="M34" s="144">
        <v>711838.57296734024</v>
      </c>
      <c r="N34" s="145">
        <f t="shared" si="18"/>
        <v>14829.50703265972</v>
      </c>
      <c r="O34" s="145">
        <v>0</v>
      </c>
      <c r="P34" s="145">
        <f t="shared" si="19"/>
        <v>726668.08</v>
      </c>
      <c r="Q34" s="145">
        <v>679637.45000000007</v>
      </c>
      <c r="R34" s="146">
        <f t="shared" si="20"/>
        <v>47030.629999999888</v>
      </c>
      <c r="T34" s="141">
        <f t="shared" si="21"/>
        <v>2.0832682571333638E-2</v>
      </c>
      <c r="U34" s="141">
        <f t="shared" si="22"/>
        <v>6.9199585749725623E-2</v>
      </c>
      <c r="W34" s="141">
        <f t="shared" si="23"/>
        <v>2.0832682571333638E-2</v>
      </c>
      <c r="X34" s="141">
        <f t="shared" si="24"/>
        <v>6.9199585749725623E-2</v>
      </c>
    </row>
    <row r="35" spans="1:24">
      <c r="A35" s="131" t="s">
        <v>534</v>
      </c>
      <c r="B35" s="307">
        <v>1</v>
      </c>
      <c r="C35" s="142" t="s">
        <v>357</v>
      </c>
      <c r="D35" s="143">
        <v>1307110.0599999998</v>
      </c>
      <c r="E35" s="144">
        <v>1325218.7575927798</v>
      </c>
      <c r="F35" s="145">
        <f t="shared" si="15"/>
        <v>-18108.697592779994</v>
      </c>
      <c r="G35" s="145">
        <v>0</v>
      </c>
      <c r="H35" s="145">
        <f t="shared" si="16"/>
        <v>1307110.0599999998</v>
      </c>
      <c r="I35" s="145">
        <v>1376876.8699999992</v>
      </c>
      <c r="J35" s="145">
        <f t="shared" si="17"/>
        <v>-69766.809999999357</v>
      </c>
      <c r="K35" s="337"/>
      <c r="L35" s="144">
        <v>1307110.0599999998</v>
      </c>
      <c r="M35" s="144">
        <v>1325218.7575927798</v>
      </c>
      <c r="N35" s="145">
        <f t="shared" si="18"/>
        <v>-18108.697592779994</v>
      </c>
      <c r="O35" s="145">
        <v>0</v>
      </c>
      <c r="P35" s="145">
        <f t="shared" si="19"/>
        <v>1307110.0599999998</v>
      </c>
      <c r="Q35" s="145">
        <v>1376876.8699999992</v>
      </c>
      <c r="R35" s="146">
        <f t="shared" si="20"/>
        <v>-69766.809999999357</v>
      </c>
      <c r="T35" s="141">
        <f t="shared" si="21"/>
        <v>-1.3664685538917309E-2</v>
      </c>
      <c r="U35" s="141">
        <f t="shared" si="22"/>
        <v>-5.0670333361035658E-2</v>
      </c>
      <c r="W35" s="141">
        <f t="shared" si="23"/>
        <v>-1.3664685538917309E-2</v>
      </c>
      <c r="X35" s="141">
        <f t="shared" si="24"/>
        <v>-5.0670333361035658E-2</v>
      </c>
    </row>
    <row r="36" spans="1:24" ht="13">
      <c r="A36" s="131" t="s">
        <v>360</v>
      </c>
      <c r="B36" s="306">
        <v>-1</v>
      </c>
      <c r="C36" s="147" t="s">
        <v>446</v>
      </c>
      <c r="D36" s="148">
        <v>1399646.5300000021</v>
      </c>
      <c r="E36" s="149">
        <v>1767103.7200585778</v>
      </c>
      <c r="F36" s="150">
        <f t="shared" si="15"/>
        <v>-367457.19005857571</v>
      </c>
      <c r="G36" s="150">
        <v>0</v>
      </c>
      <c r="H36" s="150">
        <f t="shared" si="16"/>
        <v>1399646.5300000021</v>
      </c>
      <c r="I36" s="150">
        <v>1118860.0399999996</v>
      </c>
      <c r="J36" s="150">
        <f t="shared" si="17"/>
        <v>280786.49000000255</v>
      </c>
      <c r="K36" s="337"/>
      <c r="L36" s="149">
        <v>1399646.5300000021</v>
      </c>
      <c r="M36" s="149">
        <v>1767103.7200585778</v>
      </c>
      <c r="N36" s="150">
        <f t="shared" si="18"/>
        <v>-367457.19005857571</v>
      </c>
      <c r="O36" s="150">
        <v>0</v>
      </c>
      <c r="P36" s="150">
        <f t="shared" si="19"/>
        <v>1399646.5300000021</v>
      </c>
      <c r="Q36" s="150">
        <v>1118860.0399999996</v>
      </c>
      <c r="R36" s="151">
        <f t="shared" si="20"/>
        <v>280786.49000000255</v>
      </c>
      <c r="T36" s="141">
        <f t="shared" si="21"/>
        <v>-0.20794319308342291</v>
      </c>
      <c r="U36" s="141">
        <f t="shared" si="22"/>
        <v>0.25095765329147213</v>
      </c>
      <c r="W36" s="141">
        <f t="shared" si="23"/>
        <v>-0.20794319308342291</v>
      </c>
      <c r="X36" s="141">
        <f t="shared" si="24"/>
        <v>0.25095765329147213</v>
      </c>
    </row>
    <row r="37" spans="1:24">
      <c r="A37" s="131" t="s">
        <v>383</v>
      </c>
      <c r="B37" s="307">
        <v>1</v>
      </c>
      <c r="C37" s="142" t="s">
        <v>447</v>
      </c>
      <c r="D37" s="143">
        <v>688818.24000000057</v>
      </c>
      <c r="E37" s="144">
        <v>728249.91757594433</v>
      </c>
      <c r="F37" s="145">
        <f t="shared" si="15"/>
        <v>-39431.677575943759</v>
      </c>
      <c r="G37" s="145">
        <v>0</v>
      </c>
      <c r="H37" s="145">
        <f t="shared" si="16"/>
        <v>688818.24000000057</v>
      </c>
      <c r="I37" s="145">
        <v>667543.06000000006</v>
      </c>
      <c r="J37" s="145">
        <f t="shared" si="17"/>
        <v>21275.180000000517</v>
      </c>
      <c r="K37" s="337"/>
      <c r="L37" s="144">
        <v>688818.24000000057</v>
      </c>
      <c r="M37" s="144">
        <v>728249.91757594433</v>
      </c>
      <c r="N37" s="145">
        <f t="shared" si="18"/>
        <v>-39431.677575943759</v>
      </c>
      <c r="O37" s="145">
        <v>0</v>
      </c>
      <c r="P37" s="145">
        <f t="shared" si="19"/>
        <v>688818.24000000057</v>
      </c>
      <c r="Q37" s="145">
        <v>667543.06000000006</v>
      </c>
      <c r="R37" s="146">
        <f t="shared" si="20"/>
        <v>21275.180000000517</v>
      </c>
      <c r="T37" s="141">
        <f t="shared" si="21"/>
        <v>-5.4145804378799234E-2</v>
      </c>
      <c r="U37" s="141">
        <f t="shared" si="22"/>
        <v>3.1870872869235622E-2</v>
      </c>
      <c r="W37" s="141">
        <f t="shared" si="23"/>
        <v>-5.4145804378799234E-2</v>
      </c>
      <c r="X37" s="141">
        <f t="shared" si="24"/>
        <v>3.1870872869235622E-2</v>
      </c>
    </row>
    <row r="38" spans="1:24" ht="13">
      <c r="A38" s="131" t="s">
        <v>385</v>
      </c>
      <c r="B38" s="306">
        <v>-1</v>
      </c>
      <c r="C38" s="152" t="s">
        <v>448</v>
      </c>
      <c r="D38" s="153">
        <v>710828.29000000155</v>
      </c>
      <c r="E38" s="154">
        <v>1038853.8024826329</v>
      </c>
      <c r="F38" s="155">
        <f t="shared" si="15"/>
        <v>-328025.51248263137</v>
      </c>
      <c r="G38" s="155">
        <v>0</v>
      </c>
      <c r="H38" s="155">
        <f t="shared" si="16"/>
        <v>710828.29000000155</v>
      </c>
      <c r="I38" s="155">
        <v>451316.97999999957</v>
      </c>
      <c r="J38" s="155">
        <f t="shared" si="17"/>
        <v>259511.31000000198</v>
      </c>
      <c r="K38" s="156"/>
      <c r="L38" s="154">
        <v>710828.29000000155</v>
      </c>
      <c r="M38" s="154">
        <v>1038853.8024826329</v>
      </c>
      <c r="N38" s="155">
        <f t="shared" si="18"/>
        <v>-328025.51248263137</v>
      </c>
      <c r="O38" s="155">
        <v>0</v>
      </c>
      <c r="P38" s="155">
        <f t="shared" si="19"/>
        <v>710828.29000000155</v>
      </c>
      <c r="Q38" s="155">
        <v>451316.97999999957</v>
      </c>
      <c r="R38" s="157">
        <f t="shared" si="20"/>
        <v>259511.31000000198</v>
      </c>
      <c r="T38" s="341">
        <f t="shared" si="21"/>
        <v>-0.3157571466733069</v>
      </c>
      <c r="U38" s="341">
        <f t="shared" si="22"/>
        <v>0.57500896598218443</v>
      </c>
      <c r="V38" s="340"/>
      <c r="W38" s="341">
        <f t="shared" si="23"/>
        <v>-0.3157571466733069</v>
      </c>
      <c r="X38" s="341">
        <f t="shared" si="24"/>
        <v>0.57500896598218443</v>
      </c>
    </row>
    <row r="39" spans="1:24">
      <c r="P39" s="131">
        <f t="shared" si="19"/>
        <v>0</v>
      </c>
    </row>
    <row r="40" spans="1:24" ht="13">
      <c r="B40" s="131">
        <v>1</v>
      </c>
      <c r="C40" s="158" t="s">
        <v>415</v>
      </c>
      <c r="D40" s="159"/>
      <c r="E40" s="159"/>
      <c r="F40" s="159"/>
      <c r="G40" s="159"/>
      <c r="H40" s="159"/>
      <c r="I40" s="159"/>
      <c r="J40" s="159"/>
      <c r="K40" s="160"/>
      <c r="L40" s="159"/>
      <c r="M40" s="159"/>
      <c r="N40" s="159"/>
      <c r="O40" s="159"/>
      <c r="P40" s="159">
        <f t="shared" si="19"/>
        <v>0</v>
      </c>
      <c r="Q40" s="159"/>
      <c r="R40" s="161"/>
    </row>
    <row r="41" spans="1:24">
      <c r="A41" s="131" t="s">
        <v>535</v>
      </c>
      <c r="B41" s="131">
        <v>1</v>
      </c>
      <c r="C41" s="142" t="s">
        <v>416</v>
      </c>
      <c r="D41" s="162">
        <v>1.2519572310476781</v>
      </c>
      <c r="E41" s="162">
        <v>1.1756999201437146</v>
      </c>
      <c r="F41" s="163">
        <f t="shared" ref="F41:F48" si="25">+D41-E41</f>
        <v>7.6257310903963482E-2</v>
      </c>
      <c r="G41" s="163">
        <v>0</v>
      </c>
      <c r="H41" s="163">
        <f t="shared" ref="H41:H48" si="26">+D41-G41</f>
        <v>1.2519572310476781</v>
      </c>
      <c r="I41" s="162">
        <v>1.106797971896585</v>
      </c>
      <c r="J41" s="163">
        <f t="shared" ref="J41:J48" si="27">+D41-I41</f>
        <v>0.14515925915109307</v>
      </c>
      <c r="K41" s="339"/>
      <c r="L41" s="162">
        <v>1.2519572310476781</v>
      </c>
      <c r="M41" s="162">
        <v>1.1756999201437146</v>
      </c>
      <c r="N41" s="163">
        <f t="shared" ref="N41:N48" si="28">+L41-M41</f>
        <v>7.6257310903963482E-2</v>
      </c>
      <c r="O41" s="163">
        <v>0</v>
      </c>
      <c r="P41" s="163">
        <f t="shared" si="19"/>
        <v>1.2519572310476781</v>
      </c>
      <c r="Q41" s="162">
        <v>1.106797971896585</v>
      </c>
      <c r="R41" s="164">
        <f t="shared" ref="R41:R48" si="29">+L41-Q41</f>
        <v>0.14515925915109307</v>
      </c>
    </row>
    <row r="42" spans="1:24">
      <c r="A42" s="131" t="s">
        <v>536</v>
      </c>
      <c r="B42" s="131">
        <v>1</v>
      </c>
      <c r="C42" s="142" t="s">
        <v>417</v>
      </c>
      <c r="D42" s="162">
        <v>1.0604911237470953</v>
      </c>
      <c r="E42" s="162">
        <v>1.1449082304827343</v>
      </c>
      <c r="F42" s="163">
        <f t="shared" si="25"/>
        <v>-8.4417106735638958E-2</v>
      </c>
      <c r="G42" s="163">
        <v>0</v>
      </c>
      <c r="H42" s="163">
        <f t="shared" si="26"/>
        <v>1.0604911237470953</v>
      </c>
      <c r="I42" s="162">
        <v>0.84997515273939039</v>
      </c>
      <c r="J42" s="162">
        <f t="shared" si="27"/>
        <v>0.21051597100770492</v>
      </c>
      <c r="K42" s="339"/>
      <c r="L42" s="162">
        <v>1.0604911237470953</v>
      </c>
      <c r="M42" s="162">
        <v>1.1449082304827343</v>
      </c>
      <c r="N42" s="163">
        <f t="shared" si="28"/>
        <v>-8.4417106735638958E-2</v>
      </c>
      <c r="O42" s="163">
        <v>0</v>
      </c>
      <c r="P42" s="163">
        <f t="shared" si="19"/>
        <v>1.0604911237470953</v>
      </c>
      <c r="Q42" s="162">
        <v>0.84997515273939039</v>
      </c>
      <c r="R42" s="165">
        <f t="shared" si="29"/>
        <v>0.21051597100770492</v>
      </c>
    </row>
    <row r="43" spans="1:24">
      <c r="A43" s="131" t="s">
        <v>537</v>
      </c>
      <c r="B43" s="131">
        <v>1</v>
      </c>
      <c r="C43" s="142" t="s">
        <v>513</v>
      </c>
      <c r="D43" s="162">
        <v>1.2489304600318982</v>
      </c>
      <c r="E43" s="162">
        <v>1.1325517666523872</v>
      </c>
      <c r="F43" s="163">
        <f t="shared" ref="F43" si="30">+D43-E43</f>
        <v>0.11637869337951101</v>
      </c>
      <c r="G43" s="163">
        <v>0</v>
      </c>
      <c r="H43" s="163">
        <f t="shared" si="26"/>
        <v>1.2489304600318982</v>
      </c>
      <c r="I43" s="162">
        <v>1.0353335657810554</v>
      </c>
      <c r="J43" s="162">
        <f t="shared" ref="J43" si="31">+D43-I43</f>
        <v>0.21359689425084283</v>
      </c>
      <c r="K43" s="339"/>
      <c r="L43" s="162">
        <v>1.2489304600318982</v>
      </c>
      <c r="M43" s="162">
        <v>1.1325517666523872</v>
      </c>
      <c r="N43" s="163">
        <f t="shared" ref="N43" si="32">+L43-M43</f>
        <v>0.11637869337951101</v>
      </c>
      <c r="O43" s="163">
        <v>0</v>
      </c>
      <c r="P43" s="163">
        <f t="shared" si="19"/>
        <v>1.2489304600318982</v>
      </c>
      <c r="Q43" s="162">
        <v>1.0353335657810554</v>
      </c>
      <c r="R43" s="165">
        <f t="shared" ref="R43" si="33">+L43-Q43</f>
        <v>0.21359689425084283</v>
      </c>
    </row>
    <row r="44" spans="1:24">
      <c r="A44" s="131" t="s">
        <v>538</v>
      </c>
      <c r="B44" s="131">
        <v>1</v>
      </c>
      <c r="C44" s="142" t="s">
        <v>449</v>
      </c>
      <c r="D44" s="162">
        <v>1.1127975995975639</v>
      </c>
      <c r="E44" s="162">
        <v>1.2329104869616769</v>
      </c>
      <c r="F44" s="163">
        <f t="shared" si="25"/>
        <v>-0.12011288736411307</v>
      </c>
      <c r="G44" s="163">
        <v>0</v>
      </c>
      <c r="H44" s="163">
        <f t="shared" si="26"/>
        <v>1.1127975995975639</v>
      </c>
      <c r="I44" s="162">
        <v>1.698294676791795</v>
      </c>
      <c r="J44" s="162">
        <f t="shared" si="27"/>
        <v>-0.58549707719423116</v>
      </c>
      <c r="K44" s="339"/>
      <c r="L44" s="162">
        <v>1.1127975995975639</v>
      </c>
      <c r="M44" s="162">
        <v>1.2329104869616769</v>
      </c>
      <c r="N44" s="163">
        <f t="shared" si="28"/>
        <v>-0.12011288736411307</v>
      </c>
      <c r="O44" s="163">
        <v>0</v>
      </c>
      <c r="P44" s="163">
        <f t="shared" si="19"/>
        <v>1.1127975995975639</v>
      </c>
      <c r="Q44" s="162">
        <v>1.698294676791795</v>
      </c>
      <c r="R44" s="165">
        <f t="shared" si="29"/>
        <v>-0.58549707719423116</v>
      </c>
    </row>
    <row r="45" spans="1:24" ht="13">
      <c r="A45" s="131" t="s">
        <v>425</v>
      </c>
      <c r="B45" s="131">
        <v>1</v>
      </c>
      <c r="C45" s="147" t="s">
        <v>450</v>
      </c>
      <c r="D45" s="166">
        <v>0.4755882811973357</v>
      </c>
      <c r="E45" s="166">
        <v>0.54661554347849739</v>
      </c>
      <c r="F45" s="167">
        <f t="shared" si="25"/>
        <v>-7.1027262281161685E-2</v>
      </c>
      <c r="G45" s="167">
        <v>0</v>
      </c>
      <c r="H45" s="167">
        <f t="shared" si="26"/>
        <v>0.4755882811973357</v>
      </c>
      <c r="I45" s="166">
        <v>0.56169585021723123</v>
      </c>
      <c r="J45" s="166">
        <f t="shared" si="27"/>
        <v>-8.6107569019895525E-2</v>
      </c>
      <c r="K45" s="337"/>
      <c r="L45" s="166">
        <v>0.4755882811973357</v>
      </c>
      <c r="M45" s="166">
        <v>0.54661554347849739</v>
      </c>
      <c r="N45" s="167">
        <f t="shared" si="28"/>
        <v>-7.1027262281161685E-2</v>
      </c>
      <c r="O45" s="167">
        <v>0</v>
      </c>
      <c r="P45" s="167">
        <f t="shared" si="19"/>
        <v>0.4755882811973357</v>
      </c>
      <c r="Q45" s="166">
        <v>0.56169585021723123</v>
      </c>
      <c r="R45" s="168">
        <f t="shared" si="29"/>
        <v>-8.6107569019895525E-2</v>
      </c>
    </row>
    <row r="46" spans="1:24">
      <c r="A46" s="131" t="s">
        <v>426</v>
      </c>
      <c r="B46" s="131">
        <v>1</v>
      </c>
      <c r="C46" s="142" t="s">
        <v>451</v>
      </c>
      <c r="D46" s="162">
        <v>0.26622745252068847</v>
      </c>
      <c r="E46" s="162">
        <v>0.19212025958699749</v>
      </c>
      <c r="F46" s="163">
        <f t="shared" si="25"/>
        <v>7.4107192933690974E-2</v>
      </c>
      <c r="G46" s="163">
        <v>0</v>
      </c>
      <c r="H46" s="163">
        <f t="shared" si="26"/>
        <v>0.26622745252068847</v>
      </c>
      <c r="I46" s="162">
        <v>0.19767543755437381</v>
      </c>
      <c r="J46" s="162">
        <f t="shared" si="27"/>
        <v>6.8552014966314662E-2</v>
      </c>
      <c r="K46" s="339"/>
      <c r="L46" s="162">
        <v>0.26622745252068847</v>
      </c>
      <c r="M46" s="162">
        <v>0.19212025958699749</v>
      </c>
      <c r="N46" s="163">
        <f t="shared" si="28"/>
        <v>7.4107192933690974E-2</v>
      </c>
      <c r="O46" s="163">
        <v>0</v>
      </c>
      <c r="P46" s="163">
        <f t="shared" si="19"/>
        <v>0.26622745252068847</v>
      </c>
      <c r="Q46" s="162">
        <v>0.19767543755437381</v>
      </c>
      <c r="R46" s="165">
        <f t="shared" si="29"/>
        <v>6.8552014966314662E-2</v>
      </c>
    </row>
    <row r="47" spans="1:24" ht="13">
      <c r="A47" s="131" t="s">
        <v>428</v>
      </c>
      <c r="B47" s="131">
        <v>1</v>
      </c>
      <c r="C47" s="147" t="s">
        <v>452</v>
      </c>
      <c r="D47" s="166">
        <v>0.24592366005342034</v>
      </c>
      <c r="E47" s="166">
        <v>0.31236275236608624</v>
      </c>
      <c r="F47" s="167">
        <f t="shared" si="25"/>
        <v>-6.6439092312665898E-2</v>
      </c>
      <c r="G47" s="167">
        <v>0</v>
      </c>
      <c r="H47" s="167">
        <f t="shared" si="26"/>
        <v>0.24592366005342034</v>
      </c>
      <c r="I47" s="166">
        <v>0.25181301719895055</v>
      </c>
      <c r="J47" s="166">
        <f t="shared" si="27"/>
        <v>-5.8893571455302107E-3</v>
      </c>
      <c r="K47" s="339"/>
      <c r="L47" s="166">
        <v>0.24592366005342034</v>
      </c>
      <c r="M47" s="166">
        <v>0.31236275236608624</v>
      </c>
      <c r="N47" s="167">
        <f t="shared" si="28"/>
        <v>-6.6439092312665898E-2</v>
      </c>
      <c r="O47" s="167">
        <v>0</v>
      </c>
      <c r="P47" s="167">
        <f t="shared" si="19"/>
        <v>0.24592366005342034</v>
      </c>
      <c r="Q47" s="166">
        <v>0.25181301719895055</v>
      </c>
      <c r="R47" s="168">
        <f t="shared" si="29"/>
        <v>-5.8893571455302107E-3</v>
      </c>
    </row>
    <row r="48" spans="1:24" ht="13">
      <c r="A48" s="131" t="s">
        <v>429</v>
      </c>
      <c r="B48" s="131">
        <v>1</v>
      </c>
      <c r="C48" s="152" t="s">
        <v>453</v>
      </c>
      <c r="D48" s="169">
        <v>0.1248954582456716</v>
      </c>
      <c r="E48" s="169">
        <v>0.18363338233405616</v>
      </c>
      <c r="F48" s="170">
        <f t="shared" si="25"/>
        <v>-5.873792408838456E-2</v>
      </c>
      <c r="G48" s="170">
        <v>0</v>
      </c>
      <c r="H48" s="170">
        <f t="shared" si="26"/>
        <v>0.1248954582456716</v>
      </c>
      <c r="I48" s="169">
        <v>0.10157435817166061</v>
      </c>
      <c r="J48" s="169">
        <f t="shared" si="27"/>
        <v>2.3321100074010989E-2</v>
      </c>
      <c r="K48" s="171"/>
      <c r="L48" s="169">
        <v>0.1248954582456716</v>
      </c>
      <c r="M48" s="169">
        <v>0.18363338233405616</v>
      </c>
      <c r="N48" s="170">
        <f t="shared" si="28"/>
        <v>-5.873792408838456E-2</v>
      </c>
      <c r="O48" s="170">
        <v>0</v>
      </c>
      <c r="P48" s="170">
        <f t="shared" si="19"/>
        <v>0.1248954582456716</v>
      </c>
      <c r="Q48" s="169">
        <v>0.10157435817166061</v>
      </c>
      <c r="R48" s="172">
        <f t="shared" si="29"/>
        <v>2.3321100074010989E-2</v>
      </c>
    </row>
    <row r="49" spans="2:18">
      <c r="B49" s="131">
        <v>1</v>
      </c>
    </row>
    <row r="50" spans="2:18" ht="13">
      <c r="C50" s="173" t="s">
        <v>407</v>
      </c>
      <c r="D50" s="174">
        <f>+'IS Total'!E414</f>
        <v>0.67660101314510479</v>
      </c>
      <c r="E50" s="174"/>
      <c r="F50" s="159"/>
      <c r="G50" s="159"/>
      <c r="H50" s="159"/>
      <c r="I50" s="174">
        <f>+'IS Total'!J414</f>
        <v>0.6663769550125207</v>
      </c>
      <c r="J50" s="174">
        <f>D50-I50</f>
        <v>1.0224058132584091E-2</v>
      </c>
      <c r="K50" s="175"/>
      <c r="L50" s="174">
        <f>+'IS Total'!M414</f>
        <v>0.67660101314510457</v>
      </c>
      <c r="M50" s="174"/>
      <c r="N50" s="159"/>
      <c r="O50" s="159"/>
      <c r="P50" s="159"/>
      <c r="Q50" s="174">
        <f>+'IS Total'!R414</f>
        <v>0.66637695501252103</v>
      </c>
      <c r="R50" s="176">
        <f>L50-Q50</f>
        <v>1.0224058132583536E-2</v>
      </c>
    </row>
    <row r="51" spans="2:18" ht="13">
      <c r="C51" s="177" t="s">
        <v>405</v>
      </c>
      <c r="D51" s="178">
        <f>+'IS Total'!E412</f>
        <v>0.10478954847047625</v>
      </c>
      <c r="E51" s="178"/>
      <c r="I51" s="178">
        <f>+'IS Total'!J412</f>
        <v>6.8477440152185182E-2</v>
      </c>
      <c r="J51" s="178">
        <f t="shared" ref="J51:J53" si="34">D51-I51</f>
        <v>3.631210831829107E-2</v>
      </c>
      <c r="K51" s="340"/>
      <c r="L51" s="178">
        <f>+'IS Total'!M412</f>
        <v>0.10478954847047625</v>
      </c>
      <c r="M51" s="178"/>
      <c r="Q51" s="178">
        <f>+'IS Total'!R412</f>
        <v>6.8477440152185182E-2</v>
      </c>
      <c r="R51" s="179">
        <f t="shared" ref="R51:R53" si="35">L51-Q51</f>
        <v>3.631210831829107E-2</v>
      </c>
    </row>
    <row r="52" spans="2:18" ht="13">
      <c r="C52" s="177" t="s">
        <v>408</v>
      </c>
      <c r="D52" s="178">
        <f>+'IS Total'!E415</f>
        <v>0.18136310579057655</v>
      </c>
      <c r="E52" s="178"/>
      <c r="I52" s="178">
        <f>+'IS Total'!J415</f>
        <v>0.16940499350999685</v>
      </c>
      <c r="J52" s="178">
        <f t="shared" si="34"/>
        <v>1.1958112280579691E-2</v>
      </c>
      <c r="K52" s="340"/>
      <c r="L52" s="178">
        <f>+'IS Total'!M415</f>
        <v>0.18136310579057663</v>
      </c>
      <c r="M52" s="178"/>
      <c r="Q52" s="178">
        <f>+'IS Total'!R415</f>
        <v>0.16940499350999685</v>
      </c>
      <c r="R52" s="179">
        <f t="shared" si="35"/>
        <v>1.1958112280579775E-2</v>
      </c>
    </row>
    <row r="53" spans="2:18" ht="13">
      <c r="C53" s="180" t="s">
        <v>454</v>
      </c>
      <c r="D53" s="181">
        <f>+'IS Total'!E416</f>
        <v>82514.800426600006</v>
      </c>
      <c r="E53" s="182"/>
      <c r="F53" s="182"/>
      <c r="G53" s="182"/>
      <c r="H53" s="182"/>
      <c r="I53" s="181">
        <f>+'IS Total'!J416</f>
        <v>77800.573763799985</v>
      </c>
      <c r="J53" s="183">
        <f t="shared" si="34"/>
        <v>4714.2266628000216</v>
      </c>
      <c r="K53" s="184"/>
      <c r="L53" s="181">
        <f>+'IS Total'!M416</f>
        <v>82514.800426600006</v>
      </c>
      <c r="M53" s="182"/>
      <c r="N53" s="182"/>
      <c r="O53" s="182"/>
      <c r="P53" s="182"/>
      <c r="Q53" s="183">
        <f>+'IS Total'!R416</f>
        <v>77800.573763799985</v>
      </c>
      <c r="R53" s="185">
        <f t="shared" si="35"/>
        <v>4714.2266628000216</v>
      </c>
    </row>
    <row r="58" spans="2:18" ht="13">
      <c r="C58" s="366" t="s">
        <v>582</v>
      </c>
      <c r="D58" s="366">
        <f>D38-'IS Total'!E410</f>
        <v>0</v>
      </c>
      <c r="E58" s="366">
        <f>E38-'IS Total'!F410</f>
        <v>0</v>
      </c>
      <c r="F58" s="366">
        <f>F38-'IS Total'!G410</f>
        <v>0</v>
      </c>
      <c r="G58" s="366">
        <f>G38-'IS Total'!H410</f>
        <v>0</v>
      </c>
      <c r="H58" s="366">
        <f>H38-'IS Total'!I410</f>
        <v>0</v>
      </c>
      <c r="I58" s="366">
        <f>I38-'IS Total'!J410</f>
        <v>0</v>
      </c>
      <c r="J58" s="366">
        <f>J38-'IS Total'!K410</f>
        <v>0</v>
      </c>
      <c r="K58" s="366">
        <f>K38-'IS Total'!L410</f>
        <v>0</v>
      </c>
      <c r="L58" s="366">
        <f>L38-'IS Total'!M410</f>
        <v>0</v>
      </c>
      <c r="M58" s="366">
        <f>M38-'IS Total'!N410</f>
        <v>0</v>
      </c>
      <c r="N58" s="366">
        <f>N38-'IS Total'!O410</f>
        <v>0</v>
      </c>
      <c r="O58" s="366">
        <f>O38-'IS Total'!P410</f>
        <v>0</v>
      </c>
      <c r="P58" s="366">
        <f>P38-'IS Total'!Q410</f>
        <v>0</v>
      </c>
      <c r="Q58" s="366">
        <f>Q38-'IS Total'!R410</f>
        <v>0</v>
      </c>
      <c r="R58" s="366">
        <f>R38-'IS Total'!S410</f>
        <v>0</v>
      </c>
    </row>
    <row r="59" spans="2:18" ht="13">
      <c r="C59" s="366" t="s">
        <v>581</v>
      </c>
      <c r="D59" s="366">
        <f>+D38-East!D38-North!D38-South!D38-West!D38</f>
        <v>8.149072527885437E-10</v>
      </c>
      <c r="E59" s="366">
        <f>+E38-East!E38-North!E38-South!E38-West!E38</f>
        <v>1.57160684466362E-9</v>
      </c>
      <c r="F59" s="366">
        <f>+F38-East!F38-North!F38-South!F38-West!F38</f>
        <v>-6.4028427004814148E-10</v>
      </c>
      <c r="G59" s="366">
        <f>+G38-East!G38-North!G38-South!G38-West!G38</f>
        <v>0</v>
      </c>
      <c r="H59" s="366">
        <f>+H38-East!H38-North!H38-South!H38-West!H38</f>
        <v>8.149072527885437E-10</v>
      </c>
      <c r="I59" s="366">
        <f>+I38-East!I38-North!I38-South!I38-West!I38</f>
        <v>-1.1059455573558807E-9</v>
      </c>
      <c r="J59" s="366">
        <f>+J38-East!J38-North!J38-South!J38-West!J38</f>
        <v>1.9499566406011581E-9</v>
      </c>
      <c r="K59" s="366">
        <f>+K38-East!K38-North!K38-South!K38-West!K38</f>
        <v>0</v>
      </c>
      <c r="L59" s="366">
        <f>+L38-East!L38-North!L38-South!L38-West!L38</f>
        <v>8.149072527885437E-10</v>
      </c>
      <c r="M59" s="366">
        <f>+M38-East!M38-North!M38-South!M38-West!M38</f>
        <v>1.57160684466362E-9</v>
      </c>
      <c r="N59" s="366">
        <f>+N38-East!N38-North!N38-South!N38-West!N38</f>
        <v>-6.4028427004814148E-10</v>
      </c>
      <c r="O59" s="366">
        <f>+O38-East!O38-North!O38-South!O38-West!O38</f>
        <v>0</v>
      </c>
      <c r="P59" s="366">
        <f>+P38-East!P38-North!P38-South!P38-West!P38</f>
        <v>8.149072527885437E-10</v>
      </c>
      <c r="Q59" s="366">
        <f>+Q38-East!Q38-North!Q38-South!Q38-West!Q38</f>
        <v>-1.1059455573558807E-9</v>
      </c>
      <c r="R59" s="366">
        <f>+R38-East!R38-North!R38-South!R38-West!R38</f>
        <v>1.9499566406011581E-9</v>
      </c>
    </row>
  </sheetData>
  <mergeCells count="3">
    <mergeCell ref="D8:R8"/>
    <mergeCell ref="D10:J10"/>
    <mergeCell ref="L10:R10"/>
  </mergeCells>
  <pageMargins left="0.70866141732283472" right="0.70866141732283472" top="0.74803149606299213" bottom="0.74803149606299213" header="0.31496062992125984" footer="0.31496062992125984"/>
  <pageSetup scale="7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B96A-5FD7-4559-8894-45CC6A1B150F}">
  <sheetPr>
    <tabColor theme="5" tint="0.59999389629810485"/>
    <pageSetUpPr fitToPage="1"/>
  </sheetPr>
  <dimension ref="A1:U59"/>
  <sheetViews>
    <sheetView showGridLines="0" topLeftCell="C8" zoomScale="90" zoomScaleNormal="90" workbookViewId="0">
      <selection activeCell="D14" sqref="D14"/>
    </sheetView>
  </sheetViews>
  <sheetFormatPr defaultColWidth="9.81640625" defaultRowHeight="12.5" outlineLevelRow="1" outlineLevelCol="1"/>
  <cols>
    <col min="1" max="1" width="32.7265625" style="131" hidden="1" customWidth="1" outlineLevel="1"/>
    <col min="2" max="2" width="11.7265625" style="131" hidden="1" customWidth="1" outlineLevel="1"/>
    <col min="3" max="3" width="25.453125" style="131" customWidth="1" collapsed="1"/>
    <col min="4" max="10" width="12.7265625" style="131" customWidth="1"/>
    <col min="11" max="11" width="0.81640625" style="131" customWidth="1"/>
    <col min="12" max="18" width="12.7265625" style="131" customWidth="1"/>
    <col min="19" max="16384" width="9.81640625" style="131"/>
  </cols>
  <sheetData>
    <row r="1" spans="1:20" hidden="1" outlineLevel="1">
      <c r="A1" s="131" t="s">
        <v>430</v>
      </c>
      <c r="C1" s="131" t="s">
        <v>516</v>
      </c>
    </row>
    <row r="2" spans="1:20" hidden="1" outlineLevel="1">
      <c r="A2" s="131" t="s">
        <v>386</v>
      </c>
      <c r="C2" s="131" t="s">
        <v>388</v>
      </c>
    </row>
    <row r="3" spans="1:20" hidden="1" outlineLevel="1">
      <c r="A3" s="131" t="s">
        <v>387</v>
      </c>
      <c r="C3" s="131" t="s">
        <v>515</v>
      </c>
    </row>
    <row r="4" spans="1:20" hidden="1" outlineLevel="1">
      <c r="D4" s="186">
        <f>+Parameters!$B$10</f>
        <v>2026</v>
      </c>
      <c r="E4" s="186">
        <f>+Parameters!$B$10</f>
        <v>2026</v>
      </c>
      <c r="F4" s="186"/>
      <c r="G4" s="186">
        <f>+Parameters!$B$10</f>
        <v>2026</v>
      </c>
      <c r="H4" s="186"/>
      <c r="I4" s="245">
        <f>+D4-1</f>
        <v>2025</v>
      </c>
      <c r="J4" s="186"/>
      <c r="K4" s="186"/>
      <c r="L4" s="186">
        <f>+D4</f>
        <v>2026</v>
      </c>
      <c r="M4" s="186">
        <f>+E4</f>
        <v>2026</v>
      </c>
      <c r="N4" s="186"/>
      <c r="O4" s="186">
        <f>+G4</f>
        <v>2026</v>
      </c>
      <c r="P4" s="186"/>
      <c r="Q4" s="245">
        <f>+I4</f>
        <v>2025</v>
      </c>
      <c r="R4" s="186"/>
    </row>
    <row r="5" spans="1:20" hidden="1" outlineLevel="1">
      <c r="D5" s="186" t="str">
        <f>+Parameters!$B$9</f>
        <v>Jul</v>
      </c>
      <c r="E5" s="186" t="str">
        <f>+Parameters!$B$9</f>
        <v>Jul</v>
      </c>
      <c r="F5" s="186"/>
      <c r="G5" s="186" t="str">
        <f>+Parameters!$B$9</f>
        <v>Jul</v>
      </c>
      <c r="H5" s="186"/>
      <c r="I5" s="245" t="str">
        <f>+E5</f>
        <v>Jul</v>
      </c>
      <c r="J5" s="186"/>
      <c r="K5" s="186"/>
      <c r="L5" s="186" t="str">
        <f>CONCATENATE(D5," ","YTD")</f>
        <v>Jul YTD</v>
      </c>
      <c r="M5" s="186" t="str">
        <f>CONCATENATE(E5," ","YTD")</f>
        <v>Jul YTD</v>
      </c>
      <c r="N5" s="186"/>
      <c r="O5" s="186" t="str">
        <f>CONCATENATE(G5," ","YTD")</f>
        <v>Jul YTD</v>
      </c>
      <c r="P5" s="186"/>
      <c r="Q5" s="186" t="str">
        <f>CONCATENATE(I5," ","YTD")</f>
        <v>Jul YTD</v>
      </c>
      <c r="R5" s="186"/>
    </row>
    <row r="6" spans="1:20" ht="14.5" hidden="1" outlineLevel="1">
      <c r="D6" s="131" t="str">
        <f>+Parameters!B5</f>
        <v>Actual</v>
      </c>
      <c r="E6" t="str">
        <f>+Parameters!$B$6</f>
        <v>Target Budget</v>
      </c>
      <c r="G6" s="131" t="str">
        <f>+Parameters!$B$7</f>
        <v>Forecast Current</v>
      </c>
      <c r="I6" s="131" t="str">
        <f>+D6</f>
        <v>Actual</v>
      </c>
      <c r="L6" s="131" t="str">
        <f>+D6</f>
        <v>Actual</v>
      </c>
      <c r="M6" s="131" t="str">
        <f>+E6</f>
        <v>Target Budget</v>
      </c>
      <c r="O6" s="131" t="str">
        <f>+G6</f>
        <v>Forecast Current</v>
      </c>
      <c r="Q6" s="131" t="str">
        <f>+I6</f>
        <v>Actual</v>
      </c>
    </row>
    <row r="7" spans="1:20" ht="23.15" hidden="1" customHeight="1" outlineLevel="1">
      <c r="D7" s="6" t="str">
        <f>+Lists!C1</f>
        <v>IS_EAST BU</v>
      </c>
      <c r="E7" s="6" t="str">
        <f>+D7</f>
        <v>IS_EAST BU</v>
      </c>
      <c r="F7" s="6" t="str">
        <f t="shared" ref="F7:J7" si="0">+E7</f>
        <v>IS_EAST BU</v>
      </c>
      <c r="G7" s="6" t="str">
        <f t="shared" si="0"/>
        <v>IS_EAST BU</v>
      </c>
      <c r="H7" s="6" t="str">
        <f t="shared" si="0"/>
        <v>IS_EAST BU</v>
      </c>
      <c r="I7" s="6" t="str">
        <f t="shared" si="0"/>
        <v>IS_EAST BU</v>
      </c>
      <c r="J7" s="6" t="str">
        <f t="shared" si="0"/>
        <v>IS_EAST BU</v>
      </c>
      <c r="K7" s="6" t="str">
        <f t="shared" ref="K7:M7" si="1">+J7</f>
        <v>IS_EAST BU</v>
      </c>
      <c r="L7" s="6" t="str">
        <f t="shared" si="1"/>
        <v>IS_EAST BU</v>
      </c>
      <c r="M7" s="6" t="str">
        <f t="shared" si="1"/>
        <v>IS_EAST BU</v>
      </c>
      <c r="N7" s="6" t="str">
        <f t="shared" ref="N7" si="2">+M7</f>
        <v>IS_EAST BU</v>
      </c>
      <c r="O7" s="6" t="str">
        <f t="shared" ref="O7" si="3">+N7</f>
        <v>IS_EAST BU</v>
      </c>
      <c r="P7" s="6" t="str">
        <f t="shared" ref="P7" si="4">+O7</f>
        <v>IS_EAST BU</v>
      </c>
      <c r="Q7" s="6" t="str">
        <f t="shared" ref="Q7" si="5">+P7</f>
        <v>IS_EAST BU</v>
      </c>
      <c r="R7" s="6" t="str">
        <f t="shared" ref="R7" si="6">+Q7</f>
        <v>IS_EAST BU</v>
      </c>
    </row>
    <row r="8" spans="1:20" ht="23.15" customHeight="1" collapsed="1">
      <c r="C8" s="132" t="str">
        <f>+Group!$C$8</f>
        <v>FINANCIAL YEAR 2027</v>
      </c>
      <c r="D8" s="382" t="s">
        <v>495</v>
      </c>
      <c r="E8" s="383"/>
      <c r="F8" s="383"/>
      <c r="G8" s="383"/>
      <c r="H8" s="383"/>
      <c r="I8" s="383"/>
      <c r="J8" s="383"/>
      <c r="K8" s="383"/>
      <c r="L8" s="383"/>
      <c r="M8" s="383"/>
      <c r="N8" s="383"/>
      <c r="O8" s="383"/>
      <c r="P8" s="383"/>
      <c r="Q8" s="383"/>
      <c r="R8" s="383"/>
    </row>
    <row r="9" spans="1:20" ht="23.15" customHeight="1"/>
    <row r="10" spans="1:20" ht="13">
      <c r="C10" s="333"/>
      <c r="D10" s="384" t="str">
        <f>CONCATENATE($D$5," ","MTD")</f>
        <v>Jul MTD</v>
      </c>
      <c r="E10" s="385"/>
      <c r="F10" s="385"/>
      <c r="G10" s="385"/>
      <c r="H10" s="385"/>
      <c r="I10" s="385"/>
      <c r="J10" s="385"/>
      <c r="K10" s="134"/>
      <c r="L10" s="385" t="str">
        <f>CONCATENATE($D$5," ","YTD")</f>
        <v>Jul YTD</v>
      </c>
      <c r="M10" s="385"/>
      <c r="N10" s="385"/>
      <c r="O10" s="385"/>
      <c r="P10" s="385"/>
      <c r="Q10" s="385"/>
      <c r="R10" s="386"/>
    </row>
    <row r="11" spans="1:20" ht="13">
      <c r="C11" s="334"/>
      <c r="D11" s="135" t="s">
        <v>389</v>
      </c>
      <c r="E11" s="133" t="s">
        <v>431</v>
      </c>
      <c r="F11" s="133" t="s">
        <v>556</v>
      </c>
      <c r="G11" s="133" t="s">
        <v>432</v>
      </c>
      <c r="H11" s="133" t="s">
        <v>555</v>
      </c>
      <c r="I11" s="133" t="s">
        <v>434</v>
      </c>
      <c r="J11" s="133" t="s">
        <v>557</v>
      </c>
      <c r="K11" s="132"/>
      <c r="L11" s="133" t="s">
        <v>389</v>
      </c>
      <c r="M11" s="133" t="s">
        <v>431</v>
      </c>
      <c r="N11" s="133" t="s">
        <v>556</v>
      </c>
      <c r="O11" s="133" t="s">
        <v>432</v>
      </c>
      <c r="P11" s="133" t="s">
        <v>555</v>
      </c>
      <c r="Q11" s="133" t="s">
        <v>434</v>
      </c>
      <c r="R11" s="136" t="s">
        <v>557</v>
      </c>
    </row>
    <row r="12" spans="1:20" ht="13">
      <c r="A12" s="187" t="s">
        <v>8</v>
      </c>
      <c r="B12" s="306" t="s">
        <v>531</v>
      </c>
      <c r="C12" s="137" t="s">
        <v>8</v>
      </c>
      <c r="D12" s="138">
        <v>295833.7099999999</v>
      </c>
      <c r="E12" s="139">
        <v>342398.13268021413</v>
      </c>
      <c r="F12" s="140">
        <f t="shared" ref="F12" si="7">+D12-E12</f>
        <v>-46564.422680214222</v>
      </c>
      <c r="G12" s="140">
        <v>0</v>
      </c>
      <c r="H12" s="140">
        <f>+D12-G12</f>
        <v>295833.7099999999</v>
      </c>
      <c r="I12" s="139">
        <v>339897.19999999995</v>
      </c>
      <c r="J12" s="140">
        <f t="shared" ref="J12" si="8">+D12-I12</f>
        <v>-44063.490000000049</v>
      </c>
      <c r="K12" s="335"/>
      <c r="L12" s="139">
        <v>295833.7099999999</v>
      </c>
      <c r="M12" s="139">
        <v>342398.13268021413</v>
      </c>
      <c r="N12" s="140">
        <f t="shared" ref="N12" si="9">+L12-M12</f>
        <v>-46564.422680214222</v>
      </c>
      <c r="O12" s="140">
        <v>0</v>
      </c>
      <c r="P12" s="140">
        <f>+L12-O12</f>
        <v>295833.7099999999</v>
      </c>
      <c r="Q12" s="139">
        <v>339897.19999999995</v>
      </c>
      <c r="R12" s="336">
        <f t="shared" ref="R12" si="10">+L12-Q12</f>
        <v>-44063.490000000049</v>
      </c>
      <c r="S12" s="141"/>
      <c r="T12" s="141"/>
    </row>
    <row r="13" spans="1:20">
      <c r="A13" s="131" t="s">
        <v>11</v>
      </c>
      <c r="B13" s="306" t="s">
        <v>531</v>
      </c>
      <c r="C13" s="142" t="s">
        <v>11</v>
      </c>
      <c r="D13" s="143">
        <v>31460.19</v>
      </c>
      <c r="E13" s="144">
        <v>58193.218085</v>
      </c>
      <c r="F13" s="145">
        <f t="shared" ref="F13:F38" si="11">+D13-E13</f>
        <v>-26733.028085000002</v>
      </c>
      <c r="G13" s="145">
        <v>0</v>
      </c>
      <c r="H13" s="145">
        <f t="shared" ref="H13:H38" si="12">+D13-G13</f>
        <v>31460.19</v>
      </c>
      <c r="I13" s="145">
        <v>12448.17</v>
      </c>
      <c r="J13" s="145">
        <f t="shared" ref="J13:J38" si="13">+D13-I13</f>
        <v>19012.019999999997</v>
      </c>
      <c r="K13" s="337"/>
      <c r="L13" s="144">
        <v>31460.19</v>
      </c>
      <c r="M13" s="144">
        <v>58193.218085</v>
      </c>
      <c r="N13" s="145">
        <f t="shared" ref="N13:N38" si="14">+L13-M13</f>
        <v>-26733.028085000002</v>
      </c>
      <c r="O13" s="145">
        <v>0</v>
      </c>
      <c r="P13" s="145">
        <f t="shared" ref="P13:P48" si="15">+L13-O13</f>
        <v>31460.19</v>
      </c>
      <c r="Q13" s="145">
        <v>12448.17</v>
      </c>
      <c r="R13" s="146">
        <f t="shared" ref="R13:R38" si="16">+L13-Q13</f>
        <v>19012.019999999997</v>
      </c>
      <c r="S13" s="141"/>
      <c r="T13" s="141"/>
    </row>
    <row r="14" spans="1:20">
      <c r="A14" s="131" t="s">
        <v>16</v>
      </c>
      <c r="B14" s="306" t="s">
        <v>531</v>
      </c>
      <c r="C14" s="142" t="s">
        <v>435</v>
      </c>
      <c r="D14" s="143">
        <v>34016.74000000002</v>
      </c>
      <c r="E14" s="144">
        <v>50418.683621231532</v>
      </c>
      <c r="F14" s="145">
        <f t="shared" si="11"/>
        <v>-16401.943621231512</v>
      </c>
      <c r="G14" s="145">
        <v>0</v>
      </c>
      <c r="H14" s="145">
        <f t="shared" si="12"/>
        <v>34016.74000000002</v>
      </c>
      <c r="I14" s="145">
        <v>37516.46</v>
      </c>
      <c r="J14" s="145">
        <f t="shared" si="13"/>
        <v>-3499.7199999999793</v>
      </c>
      <c r="K14" s="337"/>
      <c r="L14" s="144">
        <v>34016.74000000002</v>
      </c>
      <c r="M14" s="144">
        <v>50418.683621231532</v>
      </c>
      <c r="N14" s="145">
        <f t="shared" si="14"/>
        <v>-16401.943621231512</v>
      </c>
      <c r="O14" s="145">
        <v>0</v>
      </c>
      <c r="P14" s="145">
        <f t="shared" si="15"/>
        <v>34016.74000000002</v>
      </c>
      <c r="Q14" s="145">
        <v>37516.46</v>
      </c>
      <c r="R14" s="146">
        <f t="shared" si="16"/>
        <v>-3499.7199999999793</v>
      </c>
      <c r="S14" s="141"/>
      <c r="T14" s="141"/>
    </row>
    <row r="15" spans="1:20">
      <c r="A15" s="131" t="s">
        <v>532</v>
      </c>
      <c r="B15" s="306" t="s">
        <v>531</v>
      </c>
      <c r="C15" s="142" t="s">
        <v>50</v>
      </c>
      <c r="D15" s="143">
        <v>39410.300000000003</v>
      </c>
      <c r="E15" s="144">
        <v>84577.144032230062</v>
      </c>
      <c r="F15" s="145">
        <f t="shared" si="11"/>
        <v>-45166.844032230059</v>
      </c>
      <c r="G15" s="145">
        <v>0</v>
      </c>
      <c r="H15" s="145">
        <f t="shared" si="12"/>
        <v>39410.300000000003</v>
      </c>
      <c r="I15" s="145">
        <v>53735.05</v>
      </c>
      <c r="J15" s="145">
        <f t="shared" si="13"/>
        <v>-14324.75</v>
      </c>
      <c r="K15" s="337"/>
      <c r="L15" s="144">
        <v>39410.300000000003</v>
      </c>
      <c r="M15" s="144">
        <v>84577.144032230062</v>
      </c>
      <c r="N15" s="145">
        <f t="shared" si="14"/>
        <v>-45166.844032230059</v>
      </c>
      <c r="O15" s="145">
        <v>0</v>
      </c>
      <c r="P15" s="145">
        <f t="shared" si="15"/>
        <v>39410.300000000003</v>
      </c>
      <c r="Q15" s="145">
        <v>53735.05</v>
      </c>
      <c r="R15" s="146">
        <f t="shared" si="16"/>
        <v>-14324.75</v>
      </c>
      <c r="S15" s="141"/>
      <c r="T15" s="141"/>
    </row>
    <row r="16" spans="1:20" ht="13">
      <c r="A16" s="131" t="s">
        <v>59</v>
      </c>
      <c r="B16" s="306" t="s">
        <v>531</v>
      </c>
      <c r="C16" s="147" t="s">
        <v>436</v>
      </c>
      <c r="D16" s="148">
        <v>400720.93999999989</v>
      </c>
      <c r="E16" s="149">
        <v>535587.17841867579</v>
      </c>
      <c r="F16" s="150">
        <f t="shared" si="11"/>
        <v>-134866.2384186759</v>
      </c>
      <c r="G16" s="150">
        <v>0</v>
      </c>
      <c r="H16" s="150">
        <f t="shared" si="12"/>
        <v>400720.93999999989</v>
      </c>
      <c r="I16" s="150">
        <v>443596.88</v>
      </c>
      <c r="J16" s="150">
        <f t="shared" si="13"/>
        <v>-42875.940000000119</v>
      </c>
      <c r="K16" s="335"/>
      <c r="L16" s="149">
        <v>400720.93999999989</v>
      </c>
      <c r="M16" s="149">
        <v>535587.17841867579</v>
      </c>
      <c r="N16" s="150">
        <f t="shared" si="14"/>
        <v>-134866.2384186759</v>
      </c>
      <c r="O16" s="150">
        <v>0</v>
      </c>
      <c r="P16" s="150">
        <f t="shared" si="15"/>
        <v>400720.93999999989</v>
      </c>
      <c r="Q16" s="150">
        <v>443596.88</v>
      </c>
      <c r="R16" s="151">
        <f t="shared" si="16"/>
        <v>-42875.940000000119</v>
      </c>
      <c r="T16" s="141">
        <f>D16/E16</f>
        <v>0.74818994208026179</v>
      </c>
    </row>
    <row r="17" spans="1:21">
      <c r="A17" s="131" t="s">
        <v>110</v>
      </c>
      <c r="B17" s="307">
        <v>1</v>
      </c>
      <c r="C17" s="142" t="s">
        <v>437</v>
      </c>
      <c r="D17" s="143">
        <v>83582.929999999993</v>
      </c>
      <c r="E17" s="144">
        <v>62304.963462661712</v>
      </c>
      <c r="F17" s="145">
        <f t="shared" si="11"/>
        <v>21277.966537338281</v>
      </c>
      <c r="G17" s="145">
        <v>0</v>
      </c>
      <c r="H17" s="145">
        <f t="shared" si="12"/>
        <v>83582.929999999993</v>
      </c>
      <c r="I17" s="145">
        <v>71650.28</v>
      </c>
      <c r="J17" s="145">
        <f t="shared" si="13"/>
        <v>11932.649999999994</v>
      </c>
      <c r="K17" s="337"/>
      <c r="L17" s="144">
        <v>83582.929999999993</v>
      </c>
      <c r="M17" s="144">
        <v>62304.963462661712</v>
      </c>
      <c r="N17" s="145">
        <f t="shared" si="14"/>
        <v>21277.966537338281</v>
      </c>
      <c r="O17" s="145">
        <v>0</v>
      </c>
      <c r="P17" s="145">
        <f t="shared" si="15"/>
        <v>83582.929999999993</v>
      </c>
      <c r="Q17" s="145">
        <v>71650.28</v>
      </c>
      <c r="R17" s="146">
        <f t="shared" si="16"/>
        <v>11932.649999999994</v>
      </c>
    </row>
    <row r="18" spans="1:21">
      <c r="A18" s="131" t="s">
        <v>168</v>
      </c>
      <c r="B18" s="307">
        <v>1</v>
      </c>
      <c r="C18" s="142" t="s">
        <v>16</v>
      </c>
      <c r="D18" s="143">
        <v>32645.06</v>
      </c>
      <c r="E18" s="144">
        <v>46646.407341293954</v>
      </c>
      <c r="F18" s="145">
        <f t="shared" si="11"/>
        <v>-14001.347341293953</v>
      </c>
      <c r="G18" s="145">
        <v>0</v>
      </c>
      <c r="H18" s="145">
        <f t="shared" si="12"/>
        <v>32645.06</v>
      </c>
      <c r="I18" s="145">
        <v>58320.71</v>
      </c>
      <c r="J18" s="145">
        <f t="shared" si="13"/>
        <v>-25675.649999999998</v>
      </c>
      <c r="K18" s="337"/>
      <c r="L18" s="144">
        <v>32645.06</v>
      </c>
      <c r="M18" s="144">
        <v>46646.407341293954</v>
      </c>
      <c r="N18" s="145">
        <f t="shared" si="14"/>
        <v>-14001.347341293953</v>
      </c>
      <c r="O18" s="145">
        <v>0</v>
      </c>
      <c r="P18" s="145">
        <f t="shared" si="15"/>
        <v>32645.06</v>
      </c>
      <c r="Q18" s="145">
        <v>58320.71</v>
      </c>
      <c r="R18" s="146">
        <f t="shared" si="16"/>
        <v>-25675.649999999998</v>
      </c>
    </row>
    <row r="19" spans="1:21">
      <c r="A19" s="131" t="s">
        <v>133</v>
      </c>
      <c r="B19" s="307">
        <v>1</v>
      </c>
      <c r="C19" s="142" t="s">
        <v>438</v>
      </c>
      <c r="D19" s="143">
        <v>32658.080000000005</v>
      </c>
      <c r="E19" s="144">
        <v>45111.021771317821</v>
      </c>
      <c r="F19" s="145">
        <f t="shared" si="11"/>
        <v>-12452.941771317815</v>
      </c>
      <c r="G19" s="145">
        <v>0</v>
      </c>
      <c r="H19" s="145">
        <f t="shared" si="12"/>
        <v>32658.080000000005</v>
      </c>
      <c r="I19" s="145">
        <v>14507.840000000002</v>
      </c>
      <c r="J19" s="145">
        <f t="shared" si="13"/>
        <v>18150.240000000005</v>
      </c>
      <c r="K19" s="337"/>
      <c r="L19" s="144">
        <v>32658.080000000005</v>
      </c>
      <c r="M19" s="144">
        <v>45111.021771317821</v>
      </c>
      <c r="N19" s="145">
        <f t="shared" si="14"/>
        <v>-12452.941771317815</v>
      </c>
      <c r="O19" s="145">
        <v>0</v>
      </c>
      <c r="P19" s="145">
        <f t="shared" si="15"/>
        <v>32658.080000000005</v>
      </c>
      <c r="Q19" s="145">
        <v>14507.840000000002</v>
      </c>
      <c r="R19" s="146">
        <f t="shared" si="16"/>
        <v>18150.240000000005</v>
      </c>
    </row>
    <row r="20" spans="1:21">
      <c r="A20" s="131" t="s">
        <v>125</v>
      </c>
      <c r="B20" s="307">
        <v>1</v>
      </c>
      <c r="C20" s="142" t="s">
        <v>439</v>
      </c>
      <c r="D20" s="143">
        <v>0</v>
      </c>
      <c r="E20" s="144">
        <v>0</v>
      </c>
      <c r="F20" s="145">
        <f t="shared" si="11"/>
        <v>0</v>
      </c>
      <c r="G20" s="145">
        <v>0</v>
      </c>
      <c r="H20" s="145">
        <f t="shared" si="12"/>
        <v>0</v>
      </c>
      <c r="I20" s="145">
        <v>0</v>
      </c>
      <c r="J20" s="145">
        <f t="shared" si="13"/>
        <v>0</v>
      </c>
      <c r="K20" s="337"/>
      <c r="L20" s="144">
        <v>0</v>
      </c>
      <c r="M20" s="144">
        <v>0</v>
      </c>
      <c r="N20" s="145">
        <f t="shared" si="14"/>
        <v>0</v>
      </c>
      <c r="O20" s="145">
        <v>0</v>
      </c>
      <c r="P20" s="145">
        <f t="shared" si="15"/>
        <v>0</v>
      </c>
      <c r="Q20" s="145">
        <v>0</v>
      </c>
      <c r="R20" s="146">
        <f t="shared" si="16"/>
        <v>0</v>
      </c>
    </row>
    <row r="21" spans="1:21">
      <c r="A21" s="131" t="s">
        <v>440</v>
      </c>
      <c r="B21" s="307">
        <v>1</v>
      </c>
      <c r="C21" s="142" t="s">
        <v>440</v>
      </c>
      <c r="D21" s="143">
        <v>39481.51</v>
      </c>
      <c r="E21" s="144">
        <v>73474.595731415538</v>
      </c>
      <c r="F21" s="145">
        <f t="shared" si="11"/>
        <v>-33993.085731415536</v>
      </c>
      <c r="G21" s="145">
        <v>0</v>
      </c>
      <c r="H21" s="145">
        <f t="shared" si="12"/>
        <v>39481.51</v>
      </c>
      <c r="I21" s="145">
        <v>11277.17</v>
      </c>
      <c r="J21" s="145">
        <f t="shared" si="13"/>
        <v>28204.340000000004</v>
      </c>
      <c r="K21" s="337"/>
      <c r="L21" s="144">
        <v>39481.51</v>
      </c>
      <c r="M21" s="144">
        <v>73474.595731415538</v>
      </c>
      <c r="N21" s="145">
        <f t="shared" si="14"/>
        <v>-33993.085731415536</v>
      </c>
      <c r="O21" s="145">
        <v>0</v>
      </c>
      <c r="P21" s="145">
        <f t="shared" si="15"/>
        <v>39481.51</v>
      </c>
      <c r="Q21" s="145">
        <v>11277.17</v>
      </c>
      <c r="R21" s="146">
        <f t="shared" si="16"/>
        <v>28204.340000000004</v>
      </c>
    </row>
    <row r="22" spans="1:21">
      <c r="A22" s="131" t="s">
        <v>212</v>
      </c>
      <c r="B22" s="307">
        <v>1</v>
      </c>
      <c r="C22" s="142" t="s">
        <v>441</v>
      </c>
      <c r="D22" s="143">
        <v>188367.58000000005</v>
      </c>
      <c r="E22" s="144">
        <v>227536.98830668896</v>
      </c>
      <c r="F22" s="145">
        <f t="shared" si="11"/>
        <v>-39169.408306688914</v>
      </c>
      <c r="G22" s="145">
        <v>0</v>
      </c>
      <c r="H22" s="145">
        <f t="shared" si="12"/>
        <v>188367.58000000005</v>
      </c>
      <c r="I22" s="145">
        <v>155756</v>
      </c>
      <c r="J22" s="145">
        <f t="shared" si="13"/>
        <v>32611.580000000045</v>
      </c>
      <c r="K22" s="337"/>
      <c r="L22" s="144">
        <v>188367.58000000005</v>
      </c>
      <c r="M22" s="144">
        <v>227536.98830668896</v>
      </c>
      <c r="N22" s="145">
        <f t="shared" si="14"/>
        <v>-39169.408306688914</v>
      </c>
      <c r="O22" s="145">
        <v>0</v>
      </c>
      <c r="P22" s="145">
        <f t="shared" si="15"/>
        <v>188367.58000000005</v>
      </c>
      <c r="Q22" s="145">
        <v>155756</v>
      </c>
      <c r="R22" s="146">
        <f t="shared" si="16"/>
        <v>32611.580000000045</v>
      </c>
      <c r="T22" s="141">
        <f>D22/E22</f>
        <v>0.82785476507277189</v>
      </c>
    </row>
    <row r="23" spans="1:21" ht="13">
      <c r="A23" s="131" t="s">
        <v>214</v>
      </c>
      <c r="B23" s="306" t="s">
        <v>531</v>
      </c>
      <c r="C23" s="147" t="s">
        <v>442</v>
      </c>
      <c r="D23" s="148">
        <v>212353.35999999996</v>
      </c>
      <c r="E23" s="149">
        <v>308050.19011198636</v>
      </c>
      <c r="F23" s="150">
        <f t="shared" si="11"/>
        <v>-95696.830111986405</v>
      </c>
      <c r="G23" s="150">
        <v>0</v>
      </c>
      <c r="H23" s="150">
        <f t="shared" si="12"/>
        <v>212353.35999999996</v>
      </c>
      <c r="I23" s="150">
        <v>287840.87999999977</v>
      </c>
      <c r="J23" s="150">
        <f t="shared" si="13"/>
        <v>-75487.519999999815</v>
      </c>
      <c r="K23" s="338"/>
      <c r="L23" s="149">
        <v>212353.35999999996</v>
      </c>
      <c r="M23" s="149">
        <v>308050.19011198636</v>
      </c>
      <c r="N23" s="150">
        <f t="shared" si="14"/>
        <v>-95696.830111986405</v>
      </c>
      <c r="O23" s="150">
        <v>0</v>
      </c>
      <c r="P23" s="150">
        <f t="shared" si="15"/>
        <v>212353.35999999996</v>
      </c>
      <c r="Q23" s="150">
        <v>287840.87999999977</v>
      </c>
      <c r="R23" s="151">
        <f t="shared" si="16"/>
        <v>-75487.519999999815</v>
      </c>
      <c r="T23" s="141">
        <f>+D23/D16</f>
        <v>0.52992828375776924</v>
      </c>
      <c r="U23" s="141">
        <f>+E23/E16</f>
        <v>0.57516348883015889</v>
      </c>
    </row>
    <row r="24" spans="1:21">
      <c r="A24" s="131" t="s">
        <v>225</v>
      </c>
      <c r="B24" s="307">
        <v>1</v>
      </c>
      <c r="C24" s="142" t="s">
        <v>443</v>
      </c>
      <c r="D24" s="143">
        <v>35543.75</v>
      </c>
      <c r="E24" s="144">
        <v>37815.407752257503</v>
      </c>
      <c r="F24" s="145">
        <f t="shared" si="11"/>
        <v>-2271.6577522575026</v>
      </c>
      <c r="G24" s="145">
        <v>0</v>
      </c>
      <c r="H24" s="145">
        <f t="shared" si="12"/>
        <v>35543.75</v>
      </c>
      <c r="I24" s="145">
        <v>36236.909999999996</v>
      </c>
      <c r="J24" s="145">
        <f t="shared" si="13"/>
        <v>-693.15999999999622</v>
      </c>
      <c r="K24" s="337"/>
      <c r="L24" s="144">
        <v>35543.75</v>
      </c>
      <c r="M24" s="144">
        <v>37815.407752257503</v>
      </c>
      <c r="N24" s="145">
        <f t="shared" si="14"/>
        <v>-2271.6577522575026</v>
      </c>
      <c r="O24" s="145">
        <v>0</v>
      </c>
      <c r="P24" s="145">
        <f t="shared" si="15"/>
        <v>35543.75</v>
      </c>
      <c r="Q24" s="145">
        <v>36236.909999999996</v>
      </c>
      <c r="R24" s="146">
        <f t="shared" si="16"/>
        <v>-693.15999999999622</v>
      </c>
    </row>
    <row r="25" spans="1:21">
      <c r="A25" s="131" t="s">
        <v>252</v>
      </c>
      <c r="B25" s="307">
        <v>1</v>
      </c>
      <c r="C25" s="142" t="s">
        <v>444</v>
      </c>
      <c r="D25" s="143">
        <v>33231.129999999997</v>
      </c>
      <c r="E25" s="144">
        <v>39888.072488073602</v>
      </c>
      <c r="F25" s="145">
        <f t="shared" si="11"/>
        <v>-6656.9424880736042</v>
      </c>
      <c r="G25" s="145">
        <v>0</v>
      </c>
      <c r="H25" s="145">
        <f t="shared" si="12"/>
        <v>33231.129999999997</v>
      </c>
      <c r="I25" s="145">
        <v>69902.570000000022</v>
      </c>
      <c r="J25" s="145">
        <f t="shared" si="13"/>
        <v>-36671.440000000024</v>
      </c>
      <c r="K25" s="337"/>
      <c r="L25" s="144">
        <v>33231.129999999997</v>
      </c>
      <c r="M25" s="144">
        <v>39888.072488073602</v>
      </c>
      <c r="N25" s="145">
        <f t="shared" si="14"/>
        <v>-6656.9424880736042</v>
      </c>
      <c r="O25" s="145">
        <v>0</v>
      </c>
      <c r="P25" s="145">
        <f t="shared" si="15"/>
        <v>33231.129999999997</v>
      </c>
      <c r="Q25" s="145">
        <v>69902.570000000022</v>
      </c>
      <c r="R25" s="146">
        <f t="shared" si="16"/>
        <v>-36671.440000000024</v>
      </c>
    </row>
    <row r="26" spans="1:21">
      <c r="A26" s="131" t="s">
        <v>263</v>
      </c>
      <c r="B26" s="307">
        <v>1</v>
      </c>
      <c r="C26" s="142" t="s">
        <v>445</v>
      </c>
      <c r="D26" s="143">
        <v>209.85000000000002</v>
      </c>
      <c r="E26" s="144">
        <v>757.81347380099987</v>
      </c>
      <c r="F26" s="145">
        <f t="shared" si="11"/>
        <v>-547.96347380099985</v>
      </c>
      <c r="G26" s="145">
        <v>0</v>
      </c>
      <c r="H26" s="145">
        <f t="shared" si="12"/>
        <v>209.85000000000002</v>
      </c>
      <c r="I26" s="145">
        <v>171.66000000000003</v>
      </c>
      <c r="J26" s="145">
        <f t="shared" si="13"/>
        <v>38.19</v>
      </c>
      <c r="K26" s="337"/>
      <c r="L26" s="144">
        <v>209.85000000000002</v>
      </c>
      <c r="M26" s="144">
        <v>757.81347380099987</v>
      </c>
      <c r="N26" s="145">
        <f t="shared" si="14"/>
        <v>-547.96347380099985</v>
      </c>
      <c r="O26" s="145">
        <v>0</v>
      </c>
      <c r="P26" s="145">
        <f t="shared" si="15"/>
        <v>209.85000000000002</v>
      </c>
      <c r="Q26" s="145">
        <v>171.66000000000003</v>
      </c>
      <c r="R26" s="146">
        <f t="shared" si="16"/>
        <v>38.19</v>
      </c>
    </row>
    <row r="27" spans="1:21">
      <c r="A27" s="131" t="s">
        <v>580</v>
      </c>
      <c r="B27" s="307">
        <v>1</v>
      </c>
      <c r="C27" s="142" t="s">
        <v>575</v>
      </c>
      <c r="D27" s="143">
        <v>0</v>
      </c>
      <c r="E27" s="144">
        <v>105.42672299758333</v>
      </c>
      <c r="F27" s="145">
        <f t="shared" si="11"/>
        <v>-105.42672299758333</v>
      </c>
      <c r="G27" s="145">
        <v>0</v>
      </c>
      <c r="H27" s="145">
        <f t="shared" si="12"/>
        <v>0</v>
      </c>
      <c r="I27" s="145">
        <v>0</v>
      </c>
      <c r="J27" s="145">
        <f t="shared" si="13"/>
        <v>0</v>
      </c>
      <c r="K27" s="337"/>
      <c r="L27" s="144">
        <v>0</v>
      </c>
      <c r="M27" s="144">
        <v>105.42672299758333</v>
      </c>
      <c r="N27" s="145">
        <f t="shared" si="14"/>
        <v>-105.42672299758333</v>
      </c>
      <c r="O27" s="145">
        <v>0</v>
      </c>
      <c r="P27" s="145">
        <f t="shared" si="15"/>
        <v>0</v>
      </c>
      <c r="Q27" s="145">
        <v>0</v>
      </c>
      <c r="R27" s="146">
        <f t="shared" si="16"/>
        <v>0</v>
      </c>
    </row>
    <row r="28" spans="1:21">
      <c r="A28" s="131" t="s">
        <v>283</v>
      </c>
      <c r="B28" s="307">
        <v>1</v>
      </c>
      <c r="C28" s="142" t="s">
        <v>283</v>
      </c>
      <c r="D28" s="143">
        <v>1134.3900000000003</v>
      </c>
      <c r="E28" s="144">
        <v>1352.1444212130837</v>
      </c>
      <c r="F28" s="145">
        <f t="shared" si="11"/>
        <v>-217.75442121308333</v>
      </c>
      <c r="G28" s="145">
        <v>0</v>
      </c>
      <c r="H28" s="145">
        <f t="shared" si="12"/>
        <v>1134.3900000000003</v>
      </c>
      <c r="I28" s="145">
        <v>1208.3399999999999</v>
      </c>
      <c r="J28" s="145">
        <f t="shared" si="13"/>
        <v>-73.949999999999591</v>
      </c>
      <c r="K28" s="337"/>
      <c r="L28" s="144">
        <v>1134.3900000000003</v>
      </c>
      <c r="M28" s="144">
        <v>1352.1444212130837</v>
      </c>
      <c r="N28" s="145">
        <f t="shared" si="14"/>
        <v>-217.75442121308333</v>
      </c>
      <c r="O28" s="145">
        <v>0</v>
      </c>
      <c r="P28" s="145">
        <f t="shared" si="15"/>
        <v>1134.3900000000003</v>
      </c>
      <c r="Q28" s="145">
        <v>1208.3399999999999</v>
      </c>
      <c r="R28" s="146">
        <f t="shared" si="16"/>
        <v>-73.949999999999591</v>
      </c>
    </row>
    <row r="29" spans="1:21">
      <c r="A29" s="131" t="s">
        <v>294</v>
      </c>
      <c r="B29" s="307">
        <v>1</v>
      </c>
      <c r="C29" s="142" t="s">
        <v>576</v>
      </c>
      <c r="D29" s="143">
        <v>1484</v>
      </c>
      <c r="E29" s="144">
        <v>1305.6466159926667</v>
      </c>
      <c r="F29" s="145">
        <f t="shared" si="11"/>
        <v>178.35338400733326</v>
      </c>
      <c r="G29" s="145">
        <v>0</v>
      </c>
      <c r="H29" s="145">
        <f t="shared" si="12"/>
        <v>1484</v>
      </c>
      <c r="I29" s="145">
        <v>918.9</v>
      </c>
      <c r="J29" s="145">
        <f t="shared" si="13"/>
        <v>565.1</v>
      </c>
      <c r="K29" s="337"/>
      <c r="L29" s="144">
        <v>1484</v>
      </c>
      <c r="M29" s="144">
        <v>1305.6466159926667</v>
      </c>
      <c r="N29" s="145">
        <f t="shared" si="14"/>
        <v>178.35338400733326</v>
      </c>
      <c r="O29" s="145">
        <v>0</v>
      </c>
      <c r="P29" s="145">
        <f t="shared" si="15"/>
        <v>1484</v>
      </c>
      <c r="Q29" s="145">
        <v>918.9</v>
      </c>
      <c r="R29" s="146">
        <f t="shared" si="16"/>
        <v>565.1</v>
      </c>
    </row>
    <row r="30" spans="1:21">
      <c r="A30" s="131" t="s">
        <v>299</v>
      </c>
      <c r="B30" s="307">
        <v>1</v>
      </c>
      <c r="C30" s="142" t="s">
        <v>577</v>
      </c>
      <c r="D30" s="143">
        <v>1174.08</v>
      </c>
      <c r="E30" s="144">
        <v>2315.6767364986667</v>
      </c>
      <c r="F30" s="145">
        <f t="shared" si="11"/>
        <v>-1141.5967364986668</v>
      </c>
      <c r="G30" s="145">
        <v>0</v>
      </c>
      <c r="H30" s="145">
        <f t="shared" si="12"/>
        <v>1174.08</v>
      </c>
      <c r="I30" s="145">
        <v>10801.22</v>
      </c>
      <c r="J30" s="145">
        <f t="shared" si="13"/>
        <v>-9627.14</v>
      </c>
      <c r="K30" s="337"/>
      <c r="L30" s="144">
        <v>1174.08</v>
      </c>
      <c r="M30" s="144">
        <v>2315.6767364986667</v>
      </c>
      <c r="N30" s="145">
        <f t="shared" si="14"/>
        <v>-1141.5967364986668</v>
      </c>
      <c r="O30" s="145">
        <v>0</v>
      </c>
      <c r="P30" s="145">
        <f t="shared" si="15"/>
        <v>1174.08</v>
      </c>
      <c r="Q30" s="145">
        <v>10801.22</v>
      </c>
      <c r="R30" s="146">
        <f t="shared" si="16"/>
        <v>-9627.14</v>
      </c>
    </row>
    <row r="31" spans="1:21">
      <c r="A31" s="131" t="s">
        <v>305</v>
      </c>
      <c r="B31" s="307">
        <v>1</v>
      </c>
      <c r="C31" s="142" t="s">
        <v>305</v>
      </c>
      <c r="D31" s="143">
        <v>763.26</v>
      </c>
      <c r="E31" s="144">
        <v>1029.3034320872807</v>
      </c>
      <c r="F31" s="145">
        <f t="shared" si="11"/>
        <v>-266.04343208728073</v>
      </c>
      <c r="G31" s="145">
        <v>0</v>
      </c>
      <c r="H31" s="145">
        <f t="shared" si="12"/>
        <v>763.26</v>
      </c>
      <c r="I31" s="145">
        <v>763.15000000000009</v>
      </c>
      <c r="J31" s="145">
        <f t="shared" si="13"/>
        <v>0.10999999999989996</v>
      </c>
      <c r="K31" s="337"/>
      <c r="L31" s="144">
        <v>763.26</v>
      </c>
      <c r="M31" s="144">
        <v>1029.3034320872807</v>
      </c>
      <c r="N31" s="145">
        <f t="shared" si="14"/>
        <v>-266.04343208728073</v>
      </c>
      <c r="O31" s="145">
        <v>0</v>
      </c>
      <c r="P31" s="145">
        <f t="shared" si="15"/>
        <v>763.26</v>
      </c>
      <c r="Q31" s="145">
        <v>763.15000000000009</v>
      </c>
      <c r="R31" s="146">
        <f t="shared" si="16"/>
        <v>0.10999999999989996</v>
      </c>
    </row>
    <row r="32" spans="1:21">
      <c r="A32" s="131" t="s">
        <v>328</v>
      </c>
      <c r="B32" s="307">
        <v>1</v>
      </c>
      <c r="C32" s="142" t="s">
        <v>578</v>
      </c>
      <c r="D32" s="143">
        <v>6465.1699999999983</v>
      </c>
      <c r="E32" s="144">
        <v>6951.4278983157474</v>
      </c>
      <c r="F32" s="145">
        <f t="shared" si="11"/>
        <v>-486.25789831574912</v>
      </c>
      <c r="G32" s="145">
        <v>0</v>
      </c>
      <c r="H32" s="145">
        <f t="shared" si="12"/>
        <v>6465.1699999999983</v>
      </c>
      <c r="I32" s="145">
        <v>9261.2800000000007</v>
      </c>
      <c r="J32" s="145">
        <f t="shared" si="13"/>
        <v>-2796.1100000000024</v>
      </c>
      <c r="K32" s="337"/>
      <c r="L32" s="144">
        <v>6465.1699999999983</v>
      </c>
      <c r="M32" s="144">
        <v>6951.4278983157474</v>
      </c>
      <c r="N32" s="145">
        <f t="shared" si="14"/>
        <v>-486.25789831574912</v>
      </c>
      <c r="O32" s="145">
        <v>0</v>
      </c>
      <c r="P32" s="145">
        <f t="shared" si="15"/>
        <v>6465.1699999999983</v>
      </c>
      <c r="Q32" s="145">
        <v>9261.2800000000007</v>
      </c>
      <c r="R32" s="146">
        <f t="shared" si="16"/>
        <v>-2796.1100000000024</v>
      </c>
    </row>
    <row r="33" spans="1:20">
      <c r="A33" s="131" t="s">
        <v>339</v>
      </c>
      <c r="B33" s="307">
        <v>1</v>
      </c>
      <c r="C33" s="142" t="s">
        <v>579</v>
      </c>
      <c r="D33" s="143">
        <v>801.03</v>
      </c>
      <c r="E33" s="144">
        <v>804.56839301833338</v>
      </c>
      <c r="F33" s="145">
        <f t="shared" si="11"/>
        <v>-3.5383930183334087</v>
      </c>
      <c r="G33" s="145">
        <v>0</v>
      </c>
      <c r="H33" s="145">
        <f t="shared" si="12"/>
        <v>801.03</v>
      </c>
      <c r="I33" s="145">
        <v>779.67000000000007</v>
      </c>
      <c r="J33" s="145">
        <f t="shared" si="13"/>
        <v>21.3599999999999</v>
      </c>
      <c r="K33" s="337"/>
      <c r="L33" s="144">
        <v>801.03</v>
      </c>
      <c r="M33" s="144">
        <v>804.56839301833338</v>
      </c>
      <c r="N33" s="145">
        <f t="shared" si="14"/>
        <v>-3.5383930183334087</v>
      </c>
      <c r="O33" s="145">
        <v>0</v>
      </c>
      <c r="P33" s="145">
        <f t="shared" si="15"/>
        <v>801.03</v>
      </c>
      <c r="Q33" s="145">
        <v>779.67000000000007</v>
      </c>
      <c r="R33" s="146">
        <f t="shared" si="16"/>
        <v>21.3599999999999</v>
      </c>
    </row>
    <row r="34" spans="1:20">
      <c r="A34" s="131" t="s">
        <v>533</v>
      </c>
      <c r="B34" s="307">
        <v>1</v>
      </c>
      <c r="C34" s="142" t="s">
        <v>533</v>
      </c>
      <c r="D34" s="143">
        <v>68196.34</v>
      </c>
      <c r="E34" s="144">
        <v>66837.161422749603</v>
      </c>
      <c r="F34" s="145">
        <f t="shared" si="11"/>
        <v>1359.1785772503936</v>
      </c>
      <c r="G34" s="145">
        <v>0</v>
      </c>
      <c r="H34" s="145">
        <f t="shared" si="12"/>
        <v>68196.34</v>
      </c>
      <c r="I34" s="145">
        <v>55868.95</v>
      </c>
      <c r="J34" s="145">
        <f t="shared" si="13"/>
        <v>12327.39</v>
      </c>
      <c r="K34" s="337"/>
      <c r="L34" s="144">
        <v>68196.34</v>
      </c>
      <c r="M34" s="144">
        <v>66837.161422749603</v>
      </c>
      <c r="N34" s="145">
        <f t="shared" si="14"/>
        <v>1359.1785772503936</v>
      </c>
      <c r="O34" s="145">
        <v>0</v>
      </c>
      <c r="P34" s="145">
        <f t="shared" si="15"/>
        <v>68196.34</v>
      </c>
      <c r="Q34" s="145">
        <v>55868.95</v>
      </c>
      <c r="R34" s="146">
        <f t="shared" si="16"/>
        <v>12327.39</v>
      </c>
    </row>
    <row r="35" spans="1:20">
      <c r="A35" s="131" t="s">
        <v>534</v>
      </c>
      <c r="B35" s="307">
        <v>1</v>
      </c>
      <c r="C35" s="142" t="s">
        <v>357</v>
      </c>
      <c r="D35" s="143">
        <v>149003.00000000003</v>
      </c>
      <c r="E35" s="144">
        <v>159162.64935700502</v>
      </c>
      <c r="F35" s="145">
        <f t="shared" si="11"/>
        <v>-10159.649357004993</v>
      </c>
      <c r="G35" s="145">
        <v>0</v>
      </c>
      <c r="H35" s="145">
        <f t="shared" si="12"/>
        <v>149003.00000000003</v>
      </c>
      <c r="I35" s="145">
        <v>185912.64999999994</v>
      </c>
      <c r="J35" s="145">
        <f t="shared" si="13"/>
        <v>-36909.649999999907</v>
      </c>
      <c r="K35" s="337"/>
      <c r="L35" s="144">
        <v>149003.00000000003</v>
      </c>
      <c r="M35" s="144">
        <v>159162.64935700502</v>
      </c>
      <c r="N35" s="145">
        <f t="shared" si="14"/>
        <v>-10159.649357004993</v>
      </c>
      <c r="O35" s="145">
        <v>0</v>
      </c>
      <c r="P35" s="145">
        <f t="shared" si="15"/>
        <v>149003.00000000003</v>
      </c>
      <c r="Q35" s="145">
        <v>185912.64999999994</v>
      </c>
      <c r="R35" s="146">
        <f t="shared" si="16"/>
        <v>-36909.649999999907</v>
      </c>
    </row>
    <row r="36" spans="1:20" ht="13">
      <c r="A36" s="131" t="s">
        <v>360</v>
      </c>
      <c r="B36" s="306">
        <v>-1</v>
      </c>
      <c r="C36" s="147" t="s">
        <v>446</v>
      </c>
      <c r="D36" s="148">
        <v>63350.360000000022</v>
      </c>
      <c r="E36" s="149">
        <v>148887.54075498157</v>
      </c>
      <c r="F36" s="150">
        <f t="shared" si="11"/>
        <v>-85537.180754981557</v>
      </c>
      <c r="G36" s="150">
        <v>0</v>
      </c>
      <c r="H36" s="150">
        <f t="shared" si="12"/>
        <v>63350.360000000022</v>
      </c>
      <c r="I36" s="150">
        <v>101928.23000000008</v>
      </c>
      <c r="J36" s="150">
        <f t="shared" si="13"/>
        <v>-38577.870000000061</v>
      </c>
      <c r="K36" s="337"/>
      <c r="L36" s="149">
        <v>63350.360000000022</v>
      </c>
      <c r="M36" s="149">
        <v>148887.54075498157</v>
      </c>
      <c r="N36" s="150">
        <f t="shared" si="14"/>
        <v>-85537.180754981557</v>
      </c>
      <c r="O36" s="150">
        <v>0</v>
      </c>
      <c r="P36" s="150">
        <f t="shared" si="15"/>
        <v>63350.360000000022</v>
      </c>
      <c r="Q36" s="150">
        <v>101928.23000000008</v>
      </c>
      <c r="R36" s="151">
        <f t="shared" si="16"/>
        <v>-38577.870000000061</v>
      </c>
    </row>
    <row r="37" spans="1:20">
      <c r="A37" s="131" t="s">
        <v>383</v>
      </c>
      <c r="B37" s="307">
        <v>1</v>
      </c>
      <c r="C37" s="142" t="s">
        <v>447</v>
      </c>
      <c r="D37" s="143">
        <v>26496.210000000046</v>
      </c>
      <c r="E37" s="144">
        <v>41529.997918198933</v>
      </c>
      <c r="F37" s="145">
        <f t="shared" si="11"/>
        <v>-15033.787918198886</v>
      </c>
      <c r="G37" s="145">
        <v>0</v>
      </c>
      <c r="H37" s="145">
        <f t="shared" si="12"/>
        <v>26496.210000000046</v>
      </c>
      <c r="I37" s="145">
        <v>32545.579999999998</v>
      </c>
      <c r="J37" s="145">
        <f t="shared" si="13"/>
        <v>-6049.3699999999517</v>
      </c>
      <c r="K37" s="337"/>
      <c r="L37" s="144">
        <v>26496.210000000046</v>
      </c>
      <c r="M37" s="144">
        <v>41529.997918198933</v>
      </c>
      <c r="N37" s="145">
        <f t="shared" si="14"/>
        <v>-15033.787918198886</v>
      </c>
      <c r="O37" s="145">
        <v>0</v>
      </c>
      <c r="P37" s="145">
        <f t="shared" si="15"/>
        <v>26496.210000000046</v>
      </c>
      <c r="Q37" s="145">
        <v>32545.579999999998</v>
      </c>
      <c r="R37" s="146">
        <f t="shared" si="16"/>
        <v>-6049.3699999999517</v>
      </c>
    </row>
    <row r="38" spans="1:20" ht="13">
      <c r="A38" s="131" t="s">
        <v>385</v>
      </c>
      <c r="B38" s="306">
        <v>-1</v>
      </c>
      <c r="C38" s="152" t="s">
        <v>448</v>
      </c>
      <c r="D38" s="153">
        <v>36854.149999999994</v>
      </c>
      <c r="E38" s="154">
        <v>107357.54283678257</v>
      </c>
      <c r="F38" s="155">
        <f t="shared" si="11"/>
        <v>-70503.392836782572</v>
      </c>
      <c r="G38" s="155">
        <v>0</v>
      </c>
      <c r="H38" s="155">
        <f t="shared" si="12"/>
        <v>36854.149999999994</v>
      </c>
      <c r="I38" s="155">
        <v>69382.650000000052</v>
      </c>
      <c r="J38" s="155">
        <f t="shared" si="13"/>
        <v>-32528.500000000058</v>
      </c>
      <c r="K38" s="156"/>
      <c r="L38" s="154">
        <v>36854.149999999994</v>
      </c>
      <c r="M38" s="154">
        <v>107357.54283678257</v>
      </c>
      <c r="N38" s="155">
        <f t="shared" si="14"/>
        <v>-70503.392836782572</v>
      </c>
      <c r="O38" s="155">
        <v>0</v>
      </c>
      <c r="P38" s="155">
        <f t="shared" si="15"/>
        <v>36854.149999999994</v>
      </c>
      <c r="Q38" s="155">
        <v>69382.650000000052</v>
      </c>
      <c r="R38" s="157">
        <f t="shared" si="16"/>
        <v>-32528.500000000058</v>
      </c>
      <c r="T38" s="141"/>
    </row>
    <row r="39" spans="1:20">
      <c r="P39" s="131">
        <f t="shared" si="15"/>
        <v>0</v>
      </c>
    </row>
    <row r="40" spans="1:20" ht="13">
      <c r="B40" s="131">
        <v>1</v>
      </c>
      <c r="C40" s="158" t="s">
        <v>415</v>
      </c>
      <c r="D40" s="159"/>
      <c r="E40" s="159"/>
      <c r="F40" s="159"/>
      <c r="G40" s="159"/>
      <c r="H40" s="159"/>
      <c r="I40" s="159"/>
      <c r="J40" s="159"/>
      <c r="K40" s="160"/>
      <c r="L40" s="159"/>
      <c r="M40" s="159"/>
      <c r="N40" s="159"/>
      <c r="O40" s="159"/>
      <c r="P40" s="159">
        <f t="shared" si="15"/>
        <v>0</v>
      </c>
      <c r="Q40" s="159"/>
      <c r="R40" s="161"/>
    </row>
    <row r="41" spans="1:20">
      <c r="A41" s="131" t="s">
        <v>535</v>
      </c>
      <c r="B41" s="131">
        <v>1</v>
      </c>
      <c r="C41" s="142" t="s">
        <v>416</v>
      </c>
      <c r="D41" s="162">
        <v>0.96332025642658703</v>
      </c>
      <c r="E41" s="162">
        <v>1.2900000000000003</v>
      </c>
      <c r="F41" s="163">
        <f t="shared" ref="F41:F48" si="17">+D41-E41</f>
        <v>-0.32667974357341323</v>
      </c>
      <c r="G41" s="163">
        <v>0</v>
      </c>
      <c r="H41" s="163">
        <f t="shared" ref="H41:H48" si="18">+D41-G41</f>
        <v>0.96332025642658703</v>
      </c>
      <c r="I41" s="162">
        <v>0.85803055451397303</v>
      </c>
      <c r="J41" s="163">
        <f t="shared" ref="J41:J48" si="19">+D41-I41</f>
        <v>0.105289701912614</v>
      </c>
      <c r="K41" s="339"/>
      <c r="L41" s="162">
        <v>0.96332025642658703</v>
      </c>
      <c r="M41" s="162">
        <v>1.2900000000000003</v>
      </c>
      <c r="N41" s="163">
        <f t="shared" ref="N41:N48" si="20">+L41-M41</f>
        <v>-0.32667974357341323</v>
      </c>
      <c r="O41" s="163">
        <v>0</v>
      </c>
      <c r="P41" s="163">
        <f t="shared" si="15"/>
        <v>0.96332025642658703</v>
      </c>
      <c r="Q41" s="162">
        <v>0.85803055451397303</v>
      </c>
      <c r="R41" s="164">
        <f t="shared" ref="R41:R48" si="21">+L41-Q41</f>
        <v>0.105289701912614</v>
      </c>
    </row>
    <row r="42" spans="1:20">
      <c r="A42" s="131" t="s">
        <v>536</v>
      </c>
      <c r="B42" s="131">
        <v>1</v>
      </c>
      <c r="C42" s="142" t="s">
        <v>417</v>
      </c>
      <c r="D42" s="162">
        <v>1.0420179959846916</v>
      </c>
      <c r="E42" s="162">
        <v>1.0808695995028574</v>
      </c>
      <c r="F42" s="163">
        <f t="shared" si="17"/>
        <v>-3.8851603518165856E-2</v>
      </c>
      <c r="G42" s="163">
        <v>0</v>
      </c>
      <c r="H42" s="163">
        <f t="shared" si="18"/>
        <v>1.0420179959846916</v>
      </c>
      <c r="I42" s="162">
        <v>0.64327851975738981</v>
      </c>
      <c r="J42" s="162">
        <f t="shared" si="19"/>
        <v>0.39873947622730177</v>
      </c>
      <c r="K42" s="339"/>
      <c r="L42" s="162">
        <v>1.0420179959846916</v>
      </c>
      <c r="M42" s="162">
        <v>1.0808695995028574</v>
      </c>
      <c r="N42" s="163">
        <f t="shared" si="20"/>
        <v>-3.8851603518165856E-2</v>
      </c>
      <c r="O42" s="163">
        <v>0</v>
      </c>
      <c r="P42" s="163">
        <f t="shared" si="15"/>
        <v>1.0420179959846916</v>
      </c>
      <c r="Q42" s="162">
        <v>0.64327851975738981</v>
      </c>
      <c r="R42" s="165">
        <f t="shared" si="21"/>
        <v>0.39873947622730177</v>
      </c>
    </row>
    <row r="43" spans="1:20">
      <c r="A43" s="131" t="s">
        <v>537</v>
      </c>
      <c r="B43" s="131">
        <v>1</v>
      </c>
      <c r="C43" s="142" t="s">
        <v>513</v>
      </c>
      <c r="D43" s="162">
        <v>0</v>
      </c>
      <c r="E43" s="162">
        <v>1.2799999999999996</v>
      </c>
      <c r="F43" s="163">
        <f t="shared" ref="F43" si="22">+D43-E43</f>
        <v>-1.2799999999999996</v>
      </c>
      <c r="G43" s="163">
        <v>0</v>
      </c>
      <c r="H43" s="163">
        <f t="shared" si="18"/>
        <v>0</v>
      </c>
      <c r="I43" s="162">
        <v>-15.157558835261268</v>
      </c>
      <c r="J43" s="162">
        <f t="shared" ref="J43" si="23">+D43-I43</f>
        <v>15.157558835261268</v>
      </c>
      <c r="K43" s="339"/>
      <c r="L43" s="162">
        <v>0</v>
      </c>
      <c r="M43" s="162">
        <v>1.2799999999999996</v>
      </c>
      <c r="N43" s="163">
        <f t="shared" ref="N43" si="24">+L43-M43</f>
        <v>-1.2799999999999996</v>
      </c>
      <c r="O43" s="163">
        <v>0</v>
      </c>
      <c r="P43" s="163">
        <f t="shared" si="15"/>
        <v>0</v>
      </c>
      <c r="Q43" s="162">
        <v>-15.157558835261268</v>
      </c>
      <c r="R43" s="165">
        <f t="shared" ref="R43" si="25">+L43-Q43</f>
        <v>15.157558835261268</v>
      </c>
    </row>
    <row r="44" spans="1:20">
      <c r="A44" s="131" t="s">
        <v>538</v>
      </c>
      <c r="B44" s="131">
        <v>1</v>
      </c>
      <c r="C44" s="142" t="s">
        <v>449</v>
      </c>
      <c r="D44" s="162">
        <v>0.65410447212163936</v>
      </c>
      <c r="E44" s="162">
        <v>1.2700000000000005</v>
      </c>
      <c r="F44" s="163">
        <f t="shared" si="17"/>
        <v>-0.6158955278783611</v>
      </c>
      <c r="G44" s="163">
        <v>0</v>
      </c>
      <c r="H44" s="163">
        <f t="shared" si="18"/>
        <v>0.65410447212163936</v>
      </c>
      <c r="I44" s="162">
        <v>16.084184093206197</v>
      </c>
      <c r="J44" s="162">
        <f t="shared" si="19"/>
        <v>-15.430079621084557</v>
      </c>
      <c r="K44" s="339"/>
      <c r="L44" s="162">
        <v>0.65410447212163936</v>
      </c>
      <c r="M44" s="162">
        <v>1.2700000000000005</v>
      </c>
      <c r="N44" s="163">
        <f t="shared" si="20"/>
        <v>-0.6158955278783611</v>
      </c>
      <c r="O44" s="163">
        <v>0</v>
      </c>
      <c r="P44" s="163">
        <f t="shared" si="15"/>
        <v>0.65410447212163936</v>
      </c>
      <c r="Q44" s="162">
        <v>16.084184093206197</v>
      </c>
      <c r="R44" s="165">
        <f t="shared" si="21"/>
        <v>-15.430079621084557</v>
      </c>
    </row>
    <row r="45" spans="1:20" ht="13">
      <c r="A45" s="131" t="s">
        <v>425</v>
      </c>
      <c r="B45" s="131">
        <v>1</v>
      </c>
      <c r="C45" s="147" t="s">
        <v>450</v>
      </c>
      <c r="D45" s="166">
        <v>0.52992828375776913</v>
      </c>
      <c r="E45" s="166">
        <v>0.57516348883015933</v>
      </c>
      <c r="F45" s="167">
        <f t="shared" si="17"/>
        <v>-4.5235205072390205E-2</v>
      </c>
      <c r="G45" s="167">
        <v>0</v>
      </c>
      <c r="H45" s="167">
        <f t="shared" si="18"/>
        <v>0.52992828375776913</v>
      </c>
      <c r="I45" s="166">
        <v>0.64887940600483962</v>
      </c>
      <c r="J45" s="166">
        <f t="shared" si="19"/>
        <v>-0.1189511222470705</v>
      </c>
      <c r="K45" s="337"/>
      <c r="L45" s="166">
        <v>0.52992828375776913</v>
      </c>
      <c r="M45" s="166">
        <v>0.57516348883015933</v>
      </c>
      <c r="N45" s="167">
        <f t="shared" si="20"/>
        <v>-4.5235205072390205E-2</v>
      </c>
      <c r="O45" s="167">
        <v>0</v>
      </c>
      <c r="P45" s="167">
        <f t="shared" si="15"/>
        <v>0.52992828375776913</v>
      </c>
      <c r="Q45" s="166">
        <v>0.64887940600483962</v>
      </c>
      <c r="R45" s="168">
        <f t="shared" si="21"/>
        <v>-0.1189511222470705</v>
      </c>
    </row>
    <row r="46" spans="1:20">
      <c r="A46" s="131" t="s">
        <v>426</v>
      </c>
      <c r="B46" s="131">
        <v>1</v>
      </c>
      <c r="C46" s="142" t="s">
        <v>451</v>
      </c>
      <c r="D46" s="162">
        <v>0.28114578600012358</v>
      </c>
      <c r="E46" s="162">
        <v>0.18131097465245299</v>
      </c>
      <c r="F46" s="163">
        <f t="shared" si="17"/>
        <v>9.9834811347670582E-2</v>
      </c>
      <c r="G46" s="163">
        <v>0</v>
      </c>
      <c r="H46" s="163">
        <f t="shared" si="18"/>
        <v>0.28114578600012358</v>
      </c>
      <c r="I46" s="162">
        <v>0.20883658308310207</v>
      </c>
      <c r="J46" s="162">
        <f t="shared" si="19"/>
        <v>7.2309202917021503E-2</v>
      </c>
      <c r="K46" s="339"/>
      <c r="L46" s="162">
        <v>0.28114578600012358</v>
      </c>
      <c r="M46" s="162">
        <v>0.18131097465245299</v>
      </c>
      <c r="N46" s="163">
        <f t="shared" si="20"/>
        <v>9.9834811347670582E-2</v>
      </c>
      <c r="O46" s="163">
        <v>0</v>
      </c>
      <c r="P46" s="163">
        <f t="shared" si="15"/>
        <v>0.28114578600012358</v>
      </c>
      <c r="Q46" s="162">
        <v>0.20883658308310207</v>
      </c>
      <c r="R46" s="165">
        <f t="shared" si="21"/>
        <v>7.2309202917021503E-2</v>
      </c>
    </row>
    <row r="47" spans="1:20" ht="13">
      <c r="A47" s="131" t="s">
        <v>428</v>
      </c>
      <c r="B47" s="131">
        <v>1</v>
      </c>
      <c r="C47" s="147" t="s">
        <v>452</v>
      </c>
      <c r="D47" s="166">
        <v>0.15809096474968348</v>
      </c>
      <c r="E47" s="166">
        <v>0.27798936709906469</v>
      </c>
      <c r="F47" s="167">
        <f t="shared" si="17"/>
        <v>-0.11989840234938121</v>
      </c>
      <c r="G47" s="167">
        <v>0</v>
      </c>
      <c r="H47" s="167">
        <f t="shared" si="18"/>
        <v>0.15809096474968348</v>
      </c>
      <c r="I47" s="166">
        <v>0.22977670627439961</v>
      </c>
      <c r="J47" s="166">
        <f t="shared" si="19"/>
        <v>-7.1685741524716129E-2</v>
      </c>
      <c r="K47" s="339"/>
      <c r="L47" s="166">
        <v>0.15809096474968348</v>
      </c>
      <c r="M47" s="166">
        <v>0.27798936709906469</v>
      </c>
      <c r="N47" s="167">
        <f t="shared" si="20"/>
        <v>-0.11989840234938121</v>
      </c>
      <c r="O47" s="167">
        <v>0</v>
      </c>
      <c r="P47" s="167">
        <f t="shared" si="15"/>
        <v>0.15809096474968348</v>
      </c>
      <c r="Q47" s="166">
        <v>0.22977670627439961</v>
      </c>
      <c r="R47" s="168">
        <f t="shared" si="21"/>
        <v>-7.1685741524716129E-2</v>
      </c>
    </row>
    <row r="48" spans="1:20" ht="13">
      <c r="A48" s="131" t="s">
        <v>429</v>
      </c>
      <c r="B48" s="131">
        <v>1</v>
      </c>
      <c r="C48" s="152" t="s">
        <v>453</v>
      </c>
      <c r="D48" s="169">
        <v>9.1969613566987518E-2</v>
      </c>
      <c r="E48" s="169">
        <v>0.20044830638731184</v>
      </c>
      <c r="F48" s="170">
        <f t="shared" si="17"/>
        <v>-0.10847869282032432</v>
      </c>
      <c r="G48" s="170">
        <v>0</v>
      </c>
      <c r="H48" s="170">
        <f t="shared" si="18"/>
        <v>9.1969613566987518E-2</v>
      </c>
      <c r="I48" s="169">
        <v>0.15640923804513704</v>
      </c>
      <c r="J48" s="169">
        <f t="shared" si="19"/>
        <v>-6.4439624478149521E-2</v>
      </c>
      <c r="K48" s="171"/>
      <c r="L48" s="169">
        <v>9.1969613566987518E-2</v>
      </c>
      <c r="M48" s="169">
        <v>0.20044830638731184</v>
      </c>
      <c r="N48" s="170">
        <f t="shared" si="20"/>
        <v>-0.10847869282032432</v>
      </c>
      <c r="O48" s="170">
        <v>0</v>
      </c>
      <c r="P48" s="170">
        <f t="shared" si="15"/>
        <v>9.1969613566987518E-2</v>
      </c>
      <c r="Q48" s="169">
        <v>0.15640923804513704</v>
      </c>
      <c r="R48" s="172">
        <f t="shared" si="21"/>
        <v>-6.4439624478149521E-2</v>
      </c>
    </row>
    <row r="49" spans="2:18">
      <c r="B49" s="131">
        <v>1</v>
      </c>
    </row>
    <row r="50" spans="2:18" ht="13">
      <c r="C50" s="173" t="s">
        <v>407</v>
      </c>
      <c r="D50" s="174">
        <f>+'IS East'!E414</f>
        <v>0.16807617939604863</v>
      </c>
      <c r="E50" s="159"/>
      <c r="F50" s="159"/>
      <c r="G50" s="159"/>
      <c r="H50" s="159"/>
      <c r="I50" s="174">
        <f>+'IS East'!J414</f>
        <v>0.13863694299782309</v>
      </c>
      <c r="J50" s="174">
        <f>+D50-I50</f>
        <v>2.9439236398225543E-2</v>
      </c>
      <c r="K50" s="175"/>
      <c r="L50" s="174">
        <f>+'IS East'!M414</f>
        <v>0.16807617939604866</v>
      </c>
      <c r="M50" s="159"/>
      <c r="N50" s="159"/>
      <c r="O50" s="159"/>
      <c r="P50" s="159"/>
      <c r="Q50" s="174">
        <f>+'IS East'!R414</f>
        <v>0.13863694299782317</v>
      </c>
      <c r="R50" s="176">
        <f>+L50-Q50</f>
        <v>2.9439236398225488E-2</v>
      </c>
    </row>
    <row r="51" spans="2:18" ht="13">
      <c r="C51" s="177" t="s">
        <v>405</v>
      </c>
      <c r="D51" s="178">
        <f>+'IS East'!E412</f>
        <v>0.10760836012947528</v>
      </c>
      <c r="I51" s="178">
        <f>+'IS East'!J412</f>
        <v>0.17987957049513806</v>
      </c>
      <c r="J51" s="178">
        <f t="shared" ref="J51:J53" si="26">+D51-I51</f>
        <v>-7.227121036566278E-2</v>
      </c>
      <c r="K51" s="340"/>
      <c r="L51" s="178">
        <f>+'IS East'!M412</f>
        <v>0.10760836012947528</v>
      </c>
      <c r="Q51" s="178">
        <f>+'IS East'!R412</f>
        <v>0.17987957049513806</v>
      </c>
      <c r="R51" s="179">
        <f t="shared" ref="R51:R53" si="27">+L51-Q51</f>
        <v>-7.227121036566278E-2</v>
      </c>
    </row>
    <row r="52" spans="2:18" ht="13">
      <c r="C52" s="177" t="s">
        <v>408</v>
      </c>
      <c r="D52" s="178">
        <f>+'IS East'!E415</f>
        <v>0.260440455229765</v>
      </c>
      <c r="I52" s="178">
        <f>+'IS East'!J415</f>
        <v>0.43671526747164852</v>
      </c>
      <c r="J52" s="178">
        <f t="shared" si="26"/>
        <v>-0.17627481224188352</v>
      </c>
      <c r="K52" s="340"/>
      <c r="L52" s="178">
        <f>+'IS East'!M415</f>
        <v>0.260440455229765</v>
      </c>
      <c r="Q52" s="178">
        <f>+'IS East'!R415</f>
        <v>0.43671526747164852</v>
      </c>
      <c r="R52" s="179">
        <f t="shared" si="27"/>
        <v>-0.17627481224188352</v>
      </c>
    </row>
    <row r="53" spans="2:18" ht="13">
      <c r="C53" s="180" t="s">
        <v>454</v>
      </c>
      <c r="D53" s="181">
        <f>+'IS East'!E416</f>
        <v>3930.6610495000018</v>
      </c>
      <c r="E53" s="182"/>
      <c r="F53" s="182"/>
      <c r="G53" s="182"/>
      <c r="H53" s="182"/>
      <c r="I53" s="181">
        <f>+'IS East'!J416</f>
        <v>4527.1830110999999</v>
      </c>
      <c r="J53" s="183">
        <f t="shared" si="26"/>
        <v>-596.52196159999812</v>
      </c>
      <c r="K53" s="184"/>
      <c r="L53" s="181">
        <f>+'IS East'!M416</f>
        <v>3930.6610495000018</v>
      </c>
      <c r="M53" s="182"/>
      <c r="N53" s="182"/>
      <c r="O53" s="182"/>
      <c r="P53" s="182"/>
      <c r="Q53" s="183">
        <f>+'IS East'!R416</f>
        <v>4527.1830110999999</v>
      </c>
      <c r="R53" s="185">
        <f t="shared" si="27"/>
        <v>-596.52196159999812</v>
      </c>
    </row>
    <row r="58" spans="2:18" ht="13">
      <c r="C58" s="366" t="s">
        <v>574</v>
      </c>
      <c r="D58" s="366">
        <f>D38-'IS East'!E410</f>
        <v>0</v>
      </c>
      <c r="E58" s="366">
        <f>E38-'IS East'!F410</f>
        <v>0</v>
      </c>
      <c r="F58" s="366">
        <f>F38-'IS East'!G410</f>
        <v>0</v>
      </c>
      <c r="G58" s="366">
        <f>G38-'IS East'!H410</f>
        <v>0</v>
      </c>
      <c r="H58" s="366">
        <f>H38-'IS East'!I410</f>
        <v>0</v>
      </c>
      <c r="I58" s="366">
        <f>I38-'IS East'!J410</f>
        <v>0</v>
      </c>
      <c r="J58" s="366">
        <f>J38-'IS East'!K410</f>
        <v>0</v>
      </c>
      <c r="K58" s="366">
        <f>K38-'IS East'!L410</f>
        <v>0</v>
      </c>
      <c r="L58" s="366">
        <f>L38-'IS East'!M410</f>
        <v>0</v>
      </c>
      <c r="M58" s="366">
        <f>M38-'IS East'!N410</f>
        <v>0</v>
      </c>
      <c r="N58" s="366">
        <f>N38-'IS East'!O410</f>
        <v>0</v>
      </c>
      <c r="O58" s="366">
        <f>O38-'IS East'!P410</f>
        <v>0</v>
      </c>
      <c r="P58" s="366">
        <f>P38-'IS East'!Q410</f>
        <v>0</v>
      </c>
      <c r="Q58" s="366">
        <f>Q38-'IS East'!R410</f>
        <v>0</v>
      </c>
      <c r="R58" s="366">
        <f>R38-'IS East'!S410</f>
        <v>0</v>
      </c>
    </row>
    <row r="59" spans="2:18" ht="13">
      <c r="C59" s="366"/>
      <c r="D59" s="366"/>
      <c r="E59" s="366"/>
      <c r="F59" s="366"/>
      <c r="G59" s="366"/>
      <c r="H59" s="366"/>
      <c r="I59" s="366"/>
      <c r="J59" s="366"/>
      <c r="K59" s="366"/>
      <c r="L59" s="366"/>
      <c r="M59" s="366"/>
      <c r="N59" s="366"/>
      <c r="O59" s="366"/>
      <c r="P59" s="366"/>
      <c r="Q59" s="366"/>
      <c r="R59" s="366"/>
    </row>
  </sheetData>
  <mergeCells count="3">
    <mergeCell ref="D8:R8"/>
    <mergeCell ref="D10:J10"/>
    <mergeCell ref="L10:R10"/>
  </mergeCells>
  <pageMargins left="0.70866141732283472" right="0.70866141732283472" top="0.74803149606299213" bottom="0.74803149606299213" header="0.31496062992125984" footer="0.31496062992125984"/>
  <pageSetup scale="7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13A1-8EEF-459F-936F-C98511C28766}">
  <sheetPr>
    <tabColor theme="9" tint="0.79998168889431442"/>
    <pageSetUpPr fitToPage="1"/>
  </sheetPr>
  <dimension ref="A1:U59"/>
  <sheetViews>
    <sheetView showGridLines="0" topLeftCell="C8" zoomScale="90" zoomScaleNormal="90" workbookViewId="0">
      <selection activeCell="C9" sqref="C8:C9"/>
    </sheetView>
  </sheetViews>
  <sheetFormatPr defaultColWidth="9.81640625" defaultRowHeight="12.5" outlineLevelRow="1" outlineLevelCol="1"/>
  <cols>
    <col min="1" max="1" width="32.7265625" style="131" hidden="1" customWidth="1" outlineLevel="1"/>
    <col min="2" max="2" width="11.7265625" style="131" hidden="1" customWidth="1" outlineLevel="1"/>
    <col min="3" max="3" width="25.453125" style="131" customWidth="1" collapsed="1"/>
    <col min="4" max="10" width="12.7265625" style="131" customWidth="1"/>
    <col min="11" max="11" width="0.81640625" style="131" customWidth="1"/>
    <col min="12" max="18" width="12.7265625" style="131" customWidth="1"/>
    <col min="19" max="16384" width="9.81640625" style="131"/>
  </cols>
  <sheetData>
    <row r="1" spans="1:20" hidden="1" outlineLevel="1">
      <c r="A1" s="131" t="s">
        <v>430</v>
      </c>
      <c r="C1" s="131" t="s">
        <v>516</v>
      </c>
      <c r="E1" s="131" t="s">
        <v>392</v>
      </c>
    </row>
    <row r="2" spans="1:20" hidden="1" outlineLevel="1">
      <c r="A2" s="131" t="s">
        <v>386</v>
      </c>
      <c r="C2" s="131" t="s">
        <v>388</v>
      </c>
    </row>
    <row r="3" spans="1:20" hidden="1" outlineLevel="1">
      <c r="A3" s="131" t="s">
        <v>387</v>
      </c>
      <c r="C3" s="131" t="s">
        <v>515</v>
      </c>
    </row>
    <row r="4" spans="1:20" hidden="1" outlineLevel="1">
      <c r="D4" s="186">
        <f>+Parameters!$B$10</f>
        <v>2026</v>
      </c>
      <c r="E4" s="186">
        <f>+Parameters!$B$10</f>
        <v>2026</v>
      </c>
      <c r="F4" s="186"/>
      <c r="G4" s="186">
        <f>+Parameters!$B$10</f>
        <v>2026</v>
      </c>
      <c r="H4" s="186"/>
      <c r="I4" s="245">
        <f>+D4-1</f>
        <v>2025</v>
      </c>
      <c r="J4" s="186"/>
      <c r="K4" s="186"/>
      <c r="L4" s="186">
        <f>+D4</f>
        <v>2026</v>
      </c>
      <c r="M4" s="186">
        <f>+E4</f>
        <v>2026</v>
      </c>
      <c r="N4" s="186"/>
      <c r="O4" s="186">
        <f>+G4</f>
        <v>2026</v>
      </c>
      <c r="P4" s="186"/>
      <c r="Q4" s="245">
        <f>+I4</f>
        <v>2025</v>
      </c>
      <c r="R4" s="186"/>
    </row>
    <row r="5" spans="1:20" hidden="1" outlineLevel="1">
      <c r="D5" s="186" t="str">
        <f>+Parameters!$B$9</f>
        <v>Jul</v>
      </c>
      <c r="E5" s="186" t="str">
        <f>+Parameters!$B$9</f>
        <v>Jul</v>
      </c>
      <c r="F5" s="186"/>
      <c r="G5" s="186" t="str">
        <f>+Parameters!$B$9</f>
        <v>Jul</v>
      </c>
      <c r="H5" s="186"/>
      <c r="I5" s="245" t="str">
        <f>+E5</f>
        <v>Jul</v>
      </c>
      <c r="J5" s="186"/>
      <c r="K5" s="186"/>
      <c r="L5" s="186" t="str">
        <f>CONCATENATE(D5," ","YTD")</f>
        <v>Jul YTD</v>
      </c>
      <c r="M5" s="186" t="str">
        <f>CONCATENATE(E5," ","YTD")</f>
        <v>Jul YTD</v>
      </c>
      <c r="N5" s="186"/>
      <c r="O5" s="186" t="str">
        <f>CONCATENATE(G5," ","YTD")</f>
        <v>Jul YTD</v>
      </c>
      <c r="P5" s="186"/>
      <c r="Q5" s="186" t="str">
        <f>CONCATENATE(I5," ","YTD")</f>
        <v>Jul YTD</v>
      </c>
      <c r="R5" s="186"/>
    </row>
    <row r="6" spans="1:20" ht="14.5" hidden="1" outlineLevel="1">
      <c r="D6" s="131" t="str">
        <f>+Parameters!B5</f>
        <v>Actual</v>
      </c>
      <c r="E6" t="str">
        <f>+Parameters!$B$6</f>
        <v>Target Budget</v>
      </c>
      <c r="G6" s="131" t="str">
        <f>+Parameters!$B$7</f>
        <v>Forecast Current</v>
      </c>
      <c r="I6" s="131" t="str">
        <f>+D6</f>
        <v>Actual</v>
      </c>
      <c r="L6" s="131" t="str">
        <f>+D6</f>
        <v>Actual</v>
      </c>
      <c r="M6" s="131" t="str">
        <f>+E6</f>
        <v>Target Budget</v>
      </c>
      <c r="O6" s="131" t="str">
        <f>+G6</f>
        <v>Forecast Current</v>
      </c>
      <c r="Q6" s="131" t="str">
        <f>+I6</f>
        <v>Actual</v>
      </c>
    </row>
    <row r="7" spans="1:20" ht="23.15" hidden="1" customHeight="1" outlineLevel="1">
      <c r="D7" s="6" t="str">
        <f>+Lists!E1</f>
        <v>IS_NORTH BU</v>
      </c>
      <c r="E7" s="6" t="str">
        <f>+D7</f>
        <v>IS_NORTH BU</v>
      </c>
      <c r="F7" s="6" t="str">
        <f t="shared" ref="F7:J7" si="0">+E7</f>
        <v>IS_NORTH BU</v>
      </c>
      <c r="G7" s="6" t="str">
        <f t="shared" si="0"/>
        <v>IS_NORTH BU</v>
      </c>
      <c r="H7" s="6" t="str">
        <f t="shared" si="0"/>
        <v>IS_NORTH BU</v>
      </c>
      <c r="I7" s="6" t="str">
        <f t="shared" si="0"/>
        <v>IS_NORTH BU</v>
      </c>
      <c r="J7" s="6" t="str">
        <f t="shared" si="0"/>
        <v>IS_NORTH BU</v>
      </c>
      <c r="K7" s="6" t="str">
        <f t="shared" ref="K7:M7" si="1">+J7</f>
        <v>IS_NORTH BU</v>
      </c>
      <c r="L7" s="6" t="str">
        <f t="shared" si="1"/>
        <v>IS_NORTH BU</v>
      </c>
      <c r="M7" s="6" t="str">
        <f t="shared" si="1"/>
        <v>IS_NORTH BU</v>
      </c>
      <c r="N7" s="6" t="str">
        <f t="shared" ref="N7" si="2">+M7</f>
        <v>IS_NORTH BU</v>
      </c>
      <c r="O7" s="6" t="str">
        <f t="shared" ref="O7" si="3">+N7</f>
        <v>IS_NORTH BU</v>
      </c>
      <c r="P7" s="6" t="str">
        <f t="shared" ref="P7" si="4">+O7</f>
        <v>IS_NORTH BU</v>
      </c>
      <c r="Q7" s="6" t="str">
        <f t="shared" ref="Q7" si="5">+P7</f>
        <v>IS_NORTH BU</v>
      </c>
      <c r="R7" s="6" t="str">
        <f t="shared" ref="R7" si="6">+Q7</f>
        <v>IS_NORTH BU</v>
      </c>
    </row>
    <row r="8" spans="1:20" ht="23.15" customHeight="1" collapsed="1">
      <c r="C8" s="132" t="str">
        <f>+Group!$C$8</f>
        <v>FINANCIAL YEAR 2027</v>
      </c>
      <c r="D8" s="382" t="s">
        <v>499</v>
      </c>
      <c r="E8" s="383"/>
      <c r="F8" s="383"/>
      <c r="G8" s="383"/>
      <c r="H8" s="383"/>
      <c r="I8" s="383"/>
      <c r="J8" s="383"/>
      <c r="K8" s="383"/>
      <c r="L8" s="383"/>
      <c r="M8" s="383"/>
      <c r="N8" s="383"/>
      <c r="O8" s="383"/>
      <c r="P8" s="383"/>
      <c r="Q8" s="383"/>
      <c r="R8" s="383"/>
    </row>
    <row r="9" spans="1:20" ht="23.15" customHeight="1"/>
    <row r="10" spans="1:20" ht="13">
      <c r="C10" s="333"/>
      <c r="D10" s="384" t="str">
        <f>CONCATENATE($D$5," ","MTD")</f>
        <v>Jul MTD</v>
      </c>
      <c r="E10" s="385"/>
      <c r="F10" s="385"/>
      <c r="G10" s="385"/>
      <c r="H10" s="385"/>
      <c r="I10" s="385"/>
      <c r="J10" s="385"/>
      <c r="K10" s="134"/>
      <c r="L10" s="385" t="str">
        <f>CONCATENATE($D$5," ","YTD")</f>
        <v>Jul YTD</v>
      </c>
      <c r="M10" s="385"/>
      <c r="N10" s="385"/>
      <c r="O10" s="385"/>
      <c r="P10" s="385"/>
      <c r="Q10" s="385"/>
      <c r="R10" s="386"/>
    </row>
    <row r="11" spans="1:20" ht="13">
      <c r="C11" s="334"/>
      <c r="D11" s="135" t="s">
        <v>389</v>
      </c>
      <c r="E11" s="133" t="s">
        <v>431</v>
      </c>
      <c r="F11" s="133" t="s">
        <v>556</v>
      </c>
      <c r="G11" s="133" t="s">
        <v>432</v>
      </c>
      <c r="H11" s="133" t="s">
        <v>555</v>
      </c>
      <c r="I11" s="133" t="s">
        <v>434</v>
      </c>
      <c r="J11" s="133" t="s">
        <v>557</v>
      </c>
      <c r="K11" s="132"/>
      <c r="L11" s="133" t="s">
        <v>389</v>
      </c>
      <c r="M11" s="133" t="s">
        <v>431</v>
      </c>
      <c r="N11" s="133" t="s">
        <v>556</v>
      </c>
      <c r="O11" s="133" t="s">
        <v>432</v>
      </c>
      <c r="P11" s="133" t="s">
        <v>555</v>
      </c>
      <c r="Q11" s="133" t="s">
        <v>434</v>
      </c>
      <c r="R11" s="136" t="s">
        <v>557</v>
      </c>
    </row>
    <row r="12" spans="1:20" ht="13">
      <c r="A12" s="187" t="s">
        <v>8</v>
      </c>
      <c r="B12" s="306" t="s">
        <v>531</v>
      </c>
      <c r="C12" s="137" t="s">
        <v>8</v>
      </c>
      <c r="D12" s="138">
        <v>792502.62999999989</v>
      </c>
      <c r="E12" s="139">
        <v>760493.98027831584</v>
      </c>
      <c r="F12" s="140">
        <f t="shared" ref="F12" si="7">+D12-E12</f>
        <v>32008.649721684051</v>
      </c>
      <c r="G12" s="140">
        <v>0</v>
      </c>
      <c r="H12" s="140">
        <f>+D12-G12</f>
        <v>792502.62999999989</v>
      </c>
      <c r="I12" s="139">
        <v>703471.47</v>
      </c>
      <c r="J12" s="140">
        <f t="shared" ref="J12" si="8">+D12-I12</f>
        <v>89031.159999999916</v>
      </c>
      <c r="K12" s="335"/>
      <c r="L12" s="139">
        <v>792502.62999999989</v>
      </c>
      <c r="M12" s="139">
        <v>760493.98027831584</v>
      </c>
      <c r="N12" s="140">
        <f t="shared" ref="N12" si="9">+L12-M12</f>
        <v>32008.649721684051</v>
      </c>
      <c r="O12" s="140">
        <v>0</v>
      </c>
      <c r="P12" s="140">
        <f>+L12-O12</f>
        <v>792502.62999999989</v>
      </c>
      <c r="Q12" s="139">
        <v>703471.47</v>
      </c>
      <c r="R12" s="336">
        <f t="shared" ref="R12" si="10">+L12-Q12</f>
        <v>89031.159999999916</v>
      </c>
      <c r="S12" s="141"/>
      <c r="T12" s="141"/>
    </row>
    <row r="13" spans="1:20">
      <c r="A13" s="131" t="s">
        <v>11</v>
      </c>
      <c r="B13" s="306" t="s">
        <v>531</v>
      </c>
      <c r="C13" s="142" t="s">
        <v>11</v>
      </c>
      <c r="D13" s="143">
        <v>164876.21000000002</v>
      </c>
      <c r="E13" s="144">
        <v>122944.80993038655</v>
      </c>
      <c r="F13" s="145">
        <f t="shared" ref="F13:F38" si="11">+D13-E13</f>
        <v>41931.400069613475</v>
      </c>
      <c r="G13" s="145">
        <v>0</v>
      </c>
      <c r="H13" s="145">
        <f t="shared" ref="H13:H38" si="12">+D13-G13</f>
        <v>164876.21000000002</v>
      </c>
      <c r="I13" s="145">
        <v>97045.5</v>
      </c>
      <c r="J13" s="145">
        <f t="shared" ref="J13:J38" si="13">+D13-I13</f>
        <v>67830.710000000021</v>
      </c>
      <c r="K13" s="337"/>
      <c r="L13" s="144">
        <v>164876.21000000002</v>
      </c>
      <c r="M13" s="144">
        <v>122944.80993038655</v>
      </c>
      <c r="N13" s="145">
        <f t="shared" ref="N13:N38" si="14">+L13-M13</f>
        <v>41931.400069613475</v>
      </c>
      <c r="O13" s="145">
        <v>0</v>
      </c>
      <c r="P13" s="145">
        <f t="shared" ref="P13:P48" si="15">+L13-O13</f>
        <v>164876.21000000002</v>
      </c>
      <c r="Q13" s="145">
        <v>97045.5</v>
      </c>
      <c r="R13" s="146">
        <f t="shared" ref="R13:R38" si="16">+L13-Q13</f>
        <v>67830.710000000021</v>
      </c>
      <c r="S13" s="141"/>
      <c r="T13" s="141"/>
    </row>
    <row r="14" spans="1:20">
      <c r="A14" s="131" t="s">
        <v>16</v>
      </c>
      <c r="B14" s="306" t="s">
        <v>531</v>
      </c>
      <c r="C14" s="142" t="s">
        <v>435</v>
      </c>
      <c r="D14" s="143">
        <v>196906.03</v>
      </c>
      <c r="E14" s="144">
        <v>103310.20072836886</v>
      </c>
      <c r="F14" s="145">
        <f t="shared" si="11"/>
        <v>93595.829271631141</v>
      </c>
      <c r="G14" s="145">
        <v>0</v>
      </c>
      <c r="H14" s="145">
        <f t="shared" si="12"/>
        <v>196906.03</v>
      </c>
      <c r="I14" s="145">
        <v>63096.009999999995</v>
      </c>
      <c r="J14" s="145">
        <f t="shared" si="13"/>
        <v>133810.02000000002</v>
      </c>
      <c r="K14" s="337"/>
      <c r="L14" s="144">
        <v>196906.03</v>
      </c>
      <c r="M14" s="144">
        <v>103310.20072836886</v>
      </c>
      <c r="N14" s="145">
        <f t="shared" si="14"/>
        <v>93595.829271631141</v>
      </c>
      <c r="O14" s="145">
        <v>0</v>
      </c>
      <c r="P14" s="145">
        <f t="shared" si="15"/>
        <v>196906.03</v>
      </c>
      <c r="Q14" s="145">
        <v>63096.009999999995</v>
      </c>
      <c r="R14" s="146">
        <f t="shared" si="16"/>
        <v>133810.02000000002</v>
      </c>
      <c r="S14" s="141"/>
      <c r="T14" s="141"/>
    </row>
    <row r="15" spans="1:20">
      <c r="A15" s="131" t="s">
        <v>532</v>
      </c>
      <c r="B15" s="306" t="s">
        <v>531</v>
      </c>
      <c r="C15" s="142" t="s">
        <v>50</v>
      </c>
      <c r="D15" s="143">
        <v>225330.46</v>
      </c>
      <c r="E15" s="144">
        <v>173074.3414897786</v>
      </c>
      <c r="F15" s="145">
        <f t="shared" si="11"/>
        <v>52256.118510221393</v>
      </c>
      <c r="G15" s="145">
        <v>0</v>
      </c>
      <c r="H15" s="145">
        <f t="shared" si="12"/>
        <v>225330.46</v>
      </c>
      <c r="I15" s="145">
        <v>53841.590000000004</v>
      </c>
      <c r="J15" s="145">
        <f t="shared" si="13"/>
        <v>171488.87</v>
      </c>
      <c r="K15" s="337"/>
      <c r="L15" s="144">
        <v>225330.46</v>
      </c>
      <c r="M15" s="144">
        <v>173074.3414897786</v>
      </c>
      <c r="N15" s="145">
        <f t="shared" si="14"/>
        <v>52256.118510221393</v>
      </c>
      <c r="O15" s="145">
        <v>0</v>
      </c>
      <c r="P15" s="145">
        <f t="shared" si="15"/>
        <v>225330.46</v>
      </c>
      <c r="Q15" s="145">
        <v>53841.590000000004</v>
      </c>
      <c r="R15" s="146">
        <f t="shared" si="16"/>
        <v>171488.87</v>
      </c>
      <c r="S15" s="141"/>
      <c r="T15" s="141"/>
    </row>
    <row r="16" spans="1:20" ht="13">
      <c r="A16" s="131" t="s">
        <v>59</v>
      </c>
      <c r="B16" s="306" t="s">
        <v>531</v>
      </c>
      <c r="C16" s="147" t="s">
        <v>436</v>
      </c>
      <c r="D16" s="148">
        <v>1379615.33</v>
      </c>
      <c r="E16" s="149">
        <v>1159823.3324268498</v>
      </c>
      <c r="F16" s="150">
        <f t="shared" si="11"/>
        <v>219791.99757315032</v>
      </c>
      <c r="G16" s="150">
        <v>0</v>
      </c>
      <c r="H16" s="150">
        <f t="shared" si="12"/>
        <v>1379615.33</v>
      </c>
      <c r="I16" s="150">
        <v>917454.57000000007</v>
      </c>
      <c r="J16" s="150">
        <f t="shared" si="13"/>
        <v>462160.76</v>
      </c>
      <c r="K16" s="335"/>
      <c r="L16" s="149">
        <v>1379615.33</v>
      </c>
      <c r="M16" s="149">
        <v>1159823.3324268498</v>
      </c>
      <c r="N16" s="150">
        <f t="shared" si="14"/>
        <v>219791.99757315032</v>
      </c>
      <c r="O16" s="150">
        <v>0</v>
      </c>
      <c r="P16" s="150">
        <f t="shared" si="15"/>
        <v>1379615.33</v>
      </c>
      <c r="Q16" s="150">
        <v>917454.57000000007</v>
      </c>
      <c r="R16" s="151">
        <f t="shared" si="16"/>
        <v>462160.76</v>
      </c>
      <c r="T16" s="141">
        <f>D16/E16</f>
        <v>1.1895047214762018</v>
      </c>
    </row>
    <row r="17" spans="1:21">
      <c r="A17" s="131" t="s">
        <v>110</v>
      </c>
      <c r="B17" s="307">
        <v>1</v>
      </c>
      <c r="C17" s="142" t="s">
        <v>437</v>
      </c>
      <c r="D17" s="143">
        <v>188830.04000000004</v>
      </c>
      <c r="E17" s="144">
        <v>149365.1759058102</v>
      </c>
      <c r="F17" s="145">
        <f t="shared" si="11"/>
        <v>39464.864094189834</v>
      </c>
      <c r="G17" s="145">
        <v>0</v>
      </c>
      <c r="H17" s="145">
        <f t="shared" si="12"/>
        <v>188830.04000000004</v>
      </c>
      <c r="I17" s="145">
        <v>94879.399999999965</v>
      </c>
      <c r="J17" s="145">
        <f t="shared" si="13"/>
        <v>93950.640000000072</v>
      </c>
      <c r="K17" s="337"/>
      <c r="L17" s="144">
        <v>188830.04000000004</v>
      </c>
      <c r="M17" s="144">
        <v>149365.1759058102</v>
      </c>
      <c r="N17" s="145">
        <f t="shared" si="14"/>
        <v>39464.864094189834</v>
      </c>
      <c r="O17" s="145">
        <v>0</v>
      </c>
      <c r="P17" s="145">
        <f t="shared" si="15"/>
        <v>188830.04000000004</v>
      </c>
      <c r="Q17" s="145">
        <v>94879.399999999965</v>
      </c>
      <c r="R17" s="146">
        <f t="shared" si="16"/>
        <v>93950.640000000072</v>
      </c>
    </row>
    <row r="18" spans="1:21">
      <c r="A18" s="131" t="s">
        <v>168</v>
      </c>
      <c r="B18" s="307">
        <v>1</v>
      </c>
      <c r="C18" s="142" t="s">
        <v>16</v>
      </c>
      <c r="D18" s="143">
        <v>177517.12000000002</v>
      </c>
      <c r="E18" s="144">
        <v>90478.882478507396</v>
      </c>
      <c r="F18" s="145">
        <f t="shared" si="11"/>
        <v>87038.237521492629</v>
      </c>
      <c r="G18" s="145">
        <v>0</v>
      </c>
      <c r="H18" s="145">
        <f t="shared" si="12"/>
        <v>177517.12000000002</v>
      </c>
      <c r="I18" s="145">
        <v>64857.770000000011</v>
      </c>
      <c r="J18" s="145">
        <f t="shared" si="13"/>
        <v>112659.35</v>
      </c>
      <c r="K18" s="337"/>
      <c r="L18" s="144">
        <v>177517.12000000002</v>
      </c>
      <c r="M18" s="144">
        <v>90478.882478507396</v>
      </c>
      <c r="N18" s="145">
        <f t="shared" si="14"/>
        <v>87038.237521492629</v>
      </c>
      <c r="O18" s="145">
        <v>0</v>
      </c>
      <c r="P18" s="145">
        <f t="shared" si="15"/>
        <v>177517.12000000002</v>
      </c>
      <c r="Q18" s="145">
        <v>64857.770000000011</v>
      </c>
      <c r="R18" s="146">
        <f t="shared" si="16"/>
        <v>112659.35</v>
      </c>
    </row>
    <row r="19" spans="1:21">
      <c r="A19" s="131" t="s">
        <v>133</v>
      </c>
      <c r="B19" s="307">
        <v>1</v>
      </c>
      <c r="C19" s="142" t="s">
        <v>438</v>
      </c>
      <c r="D19" s="143">
        <v>140650.11000000002</v>
      </c>
      <c r="E19" s="144">
        <v>94688.154578064103</v>
      </c>
      <c r="F19" s="145">
        <f t="shared" si="11"/>
        <v>45961.955421935912</v>
      </c>
      <c r="G19" s="145">
        <v>0</v>
      </c>
      <c r="H19" s="145">
        <f t="shared" si="12"/>
        <v>140650.11000000002</v>
      </c>
      <c r="I19" s="145">
        <v>80821.959999999992</v>
      </c>
      <c r="J19" s="145">
        <f t="shared" si="13"/>
        <v>59828.150000000023</v>
      </c>
      <c r="K19" s="337"/>
      <c r="L19" s="144">
        <v>140650.11000000002</v>
      </c>
      <c r="M19" s="144">
        <v>94688.154578064103</v>
      </c>
      <c r="N19" s="145">
        <f t="shared" si="14"/>
        <v>45961.955421935912</v>
      </c>
      <c r="O19" s="145">
        <v>0</v>
      </c>
      <c r="P19" s="145">
        <f t="shared" si="15"/>
        <v>140650.11000000002</v>
      </c>
      <c r="Q19" s="145">
        <v>80821.959999999992</v>
      </c>
      <c r="R19" s="146">
        <f t="shared" si="16"/>
        <v>59828.150000000023</v>
      </c>
    </row>
    <row r="20" spans="1:21">
      <c r="A20" s="131" t="s">
        <v>125</v>
      </c>
      <c r="B20" s="307">
        <v>1</v>
      </c>
      <c r="C20" s="142" t="s">
        <v>439</v>
      </c>
      <c r="D20" s="143">
        <v>0</v>
      </c>
      <c r="E20" s="144">
        <v>0</v>
      </c>
      <c r="F20" s="145">
        <f t="shared" si="11"/>
        <v>0</v>
      </c>
      <c r="G20" s="145">
        <v>0</v>
      </c>
      <c r="H20" s="145">
        <f t="shared" si="12"/>
        <v>0</v>
      </c>
      <c r="I20" s="145">
        <v>0</v>
      </c>
      <c r="J20" s="145">
        <f t="shared" si="13"/>
        <v>0</v>
      </c>
      <c r="K20" s="337"/>
      <c r="L20" s="144">
        <v>0</v>
      </c>
      <c r="M20" s="144">
        <v>0</v>
      </c>
      <c r="N20" s="145">
        <f t="shared" si="14"/>
        <v>0</v>
      </c>
      <c r="O20" s="145">
        <v>0</v>
      </c>
      <c r="P20" s="145">
        <f t="shared" si="15"/>
        <v>0</v>
      </c>
      <c r="Q20" s="145">
        <v>0</v>
      </c>
      <c r="R20" s="146">
        <f t="shared" si="16"/>
        <v>0</v>
      </c>
    </row>
    <row r="21" spans="1:21">
      <c r="A21" s="131" t="s">
        <v>440</v>
      </c>
      <c r="B21" s="307">
        <v>1</v>
      </c>
      <c r="C21" s="142" t="s">
        <v>440</v>
      </c>
      <c r="D21" s="143">
        <v>140188.56</v>
      </c>
      <c r="E21" s="144">
        <v>121628.98551910523</v>
      </c>
      <c r="F21" s="145">
        <f t="shared" si="11"/>
        <v>18559.574480894764</v>
      </c>
      <c r="G21" s="145">
        <v>0</v>
      </c>
      <c r="H21" s="145">
        <f t="shared" si="12"/>
        <v>140188.56</v>
      </c>
      <c r="I21" s="145">
        <v>35148.249999999993</v>
      </c>
      <c r="J21" s="145">
        <f t="shared" si="13"/>
        <v>105040.31</v>
      </c>
      <c r="K21" s="337"/>
      <c r="L21" s="144">
        <v>140188.56</v>
      </c>
      <c r="M21" s="144">
        <v>121628.98551910523</v>
      </c>
      <c r="N21" s="145">
        <f t="shared" si="14"/>
        <v>18559.574480894764</v>
      </c>
      <c r="O21" s="145">
        <v>0</v>
      </c>
      <c r="P21" s="145">
        <f t="shared" si="15"/>
        <v>140188.56</v>
      </c>
      <c r="Q21" s="145">
        <v>35148.249999999993</v>
      </c>
      <c r="R21" s="146">
        <f t="shared" si="16"/>
        <v>105040.31</v>
      </c>
    </row>
    <row r="22" spans="1:21">
      <c r="A22" s="131" t="s">
        <v>212</v>
      </c>
      <c r="B22" s="307">
        <v>1</v>
      </c>
      <c r="C22" s="142" t="s">
        <v>441</v>
      </c>
      <c r="D22" s="143">
        <v>647185.83000000007</v>
      </c>
      <c r="E22" s="144">
        <v>456161.19848148694</v>
      </c>
      <c r="F22" s="145">
        <f t="shared" si="11"/>
        <v>191024.63151851314</v>
      </c>
      <c r="G22" s="145">
        <v>0</v>
      </c>
      <c r="H22" s="145">
        <f t="shared" si="12"/>
        <v>647185.83000000007</v>
      </c>
      <c r="I22" s="145">
        <v>275707.38</v>
      </c>
      <c r="J22" s="145">
        <f t="shared" si="13"/>
        <v>371478.45000000007</v>
      </c>
      <c r="K22" s="337"/>
      <c r="L22" s="144">
        <v>647185.83000000007</v>
      </c>
      <c r="M22" s="144">
        <v>456161.19848148694</v>
      </c>
      <c r="N22" s="145">
        <f t="shared" si="14"/>
        <v>191024.63151851314</v>
      </c>
      <c r="O22" s="145">
        <v>0</v>
      </c>
      <c r="P22" s="145">
        <f t="shared" si="15"/>
        <v>647185.83000000007</v>
      </c>
      <c r="Q22" s="145">
        <v>275707.38</v>
      </c>
      <c r="R22" s="146">
        <f t="shared" si="16"/>
        <v>371478.45000000007</v>
      </c>
      <c r="T22" s="141">
        <f>D22/E22</f>
        <v>1.4187656296818192</v>
      </c>
    </row>
    <row r="23" spans="1:21" ht="13">
      <c r="A23" s="131" t="s">
        <v>214</v>
      </c>
      <c r="B23" s="306" t="s">
        <v>531</v>
      </c>
      <c r="C23" s="147" t="s">
        <v>442</v>
      </c>
      <c r="D23" s="148">
        <v>732429.50000000023</v>
      </c>
      <c r="E23" s="149">
        <v>703662.13394536276</v>
      </c>
      <c r="F23" s="150">
        <f t="shared" si="11"/>
        <v>28767.366054637474</v>
      </c>
      <c r="G23" s="150">
        <v>0</v>
      </c>
      <c r="H23" s="150">
        <f t="shared" si="12"/>
        <v>732429.50000000023</v>
      </c>
      <c r="I23" s="150">
        <v>641747.19000000006</v>
      </c>
      <c r="J23" s="150">
        <f t="shared" si="13"/>
        <v>90682.310000000172</v>
      </c>
      <c r="K23" s="338"/>
      <c r="L23" s="149">
        <v>732429.50000000023</v>
      </c>
      <c r="M23" s="149">
        <v>703662.13394536276</v>
      </c>
      <c r="N23" s="150">
        <f t="shared" si="14"/>
        <v>28767.366054637474</v>
      </c>
      <c r="O23" s="150">
        <v>0</v>
      </c>
      <c r="P23" s="150">
        <f t="shared" si="15"/>
        <v>732429.50000000023</v>
      </c>
      <c r="Q23" s="150">
        <v>641747.19000000006</v>
      </c>
      <c r="R23" s="151">
        <f t="shared" si="16"/>
        <v>90682.310000000172</v>
      </c>
      <c r="T23" s="141">
        <f>+D23/D16</f>
        <v>0.5308939992715217</v>
      </c>
      <c r="U23" s="141">
        <f>+E23/E16</f>
        <v>0.60669768771852406</v>
      </c>
    </row>
    <row r="24" spans="1:21">
      <c r="A24" s="131" t="s">
        <v>225</v>
      </c>
      <c r="B24" s="307">
        <v>1</v>
      </c>
      <c r="C24" s="142" t="s">
        <v>443</v>
      </c>
      <c r="D24" s="143">
        <v>41248.299999999996</v>
      </c>
      <c r="E24" s="144">
        <v>44024.153717478788</v>
      </c>
      <c r="F24" s="145">
        <f t="shared" si="11"/>
        <v>-2775.8537174787925</v>
      </c>
      <c r="G24" s="145">
        <v>0</v>
      </c>
      <c r="H24" s="145">
        <f t="shared" si="12"/>
        <v>41248.299999999996</v>
      </c>
      <c r="I24" s="145">
        <v>46354.06</v>
      </c>
      <c r="J24" s="145">
        <f t="shared" si="13"/>
        <v>-5105.760000000002</v>
      </c>
      <c r="K24" s="337"/>
      <c r="L24" s="144">
        <v>41248.299999999996</v>
      </c>
      <c r="M24" s="144">
        <v>44024.153717478788</v>
      </c>
      <c r="N24" s="145">
        <f t="shared" si="14"/>
        <v>-2775.8537174787925</v>
      </c>
      <c r="O24" s="145">
        <v>0</v>
      </c>
      <c r="P24" s="145">
        <f t="shared" si="15"/>
        <v>41248.299999999996</v>
      </c>
      <c r="Q24" s="145">
        <v>46354.06</v>
      </c>
      <c r="R24" s="146">
        <f t="shared" si="16"/>
        <v>-5105.760000000002</v>
      </c>
    </row>
    <row r="25" spans="1:21">
      <c r="A25" s="131" t="s">
        <v>252</v>
      </c>
      <c r="B25" s="307">
        <v>1</v>
      </c>
      <c r="C25" s="142" t="s">
        <v>444</v>
      </c>
      <c r="D25" s="143">
        <v>51117.11</v>
      </c>
      <c r="E25" s="144">
        <v>88411.927045205099</v>
      </c>
      <c r="F25" s="145">
        <f t="shared" si="11"/>
        <v>-37294.817045205098</v>
      </c>
      <c r="G25" s="145">
        <v>0</v>
      </c>
      <c r="H25" s="145">
        <f t="shared" si="12"/>
        <v>51117.11</v>
      </c>
      <c r="I25" s="145">
        <v>121188.54</v>
      </c>
      <c r="J25" s="145">
        <f t="shared" si="13"/>
        <v>-70071.429999999993</v>
      </c>
      <c r="K25" s="337"/>
      <c r="L25" s="144">
        <v>51117.11</v>
      </c>
      <c r="M25" s="144">
        <v>88411.927045205099</v>
      </c>
      <c r="N25" s="145">
        <f t="shared" si="14"/>
        <v>-37294.817045205098</v>
      </c>
      <c r="O25" s="145">
        <v>0</v>
      </c>
      <c r="P25" s="145">
        <f t="shared" si="15"/>
        <v>51117.11</v>
      </c>
      <c r="Q25" s="145">
        <v>121188.54</v>
      </c>
      <c r="R25" s="146">
        <f t="shared" si="16"/>
        <v>-70071.429999999993</v>
      </c>
    </row>
    <row r="26" spans="1:21">
      <c r="A26" s="131" t="s">
        <v>263</v>
      </c>
      <c r="B26" s="307">
        <v>1</v>
      </c>
      <c r="C26" s="142" t="s">
        <v>445</v>
      </c>
      <c r="D26" s="143">
        <v>728.44000000000028</v>
      </c>
      <c r="E26" s="144">
        <v>747.70002345642274</v>
      </c>
      <c r="F26" s="145">
        <f t="shared" si="11"/>
        <v>-19.260023456422459</v>
      </c>
      <c r="G26" s="145">
        <v>0</v>
      </c>
      <c r="H26" s="145">
        <f t="shared" si="12"/>
        <v>728.44000000000028</v>
      </c>
      <c r="I26" s="145">
        <v>82.56</v>
      </c>
      <c r="J26" s="145">
        <f t="shared" si="13"/>
        <v>645.88000000000034</v>
      </c>
      <c r="K26" s="337"/>
      <c r="L26" s="144">
        <v>728.44000000000028</v>
      </c>
      <c r="M26" s="144">
        <v>747.70002345642274</v>
      </c>
      <c r="N26" s="145">
        <f t="shared" si="14"/>
        <v>-19.260023456422459</v>
      </c>
      <c r="O26" s="145">
        <v>0</v>
      </c>
      <c r="P26" s="145">
        <f t="shared" si="15"/>
        <v>728.44000000000028</v>
      </c>
      <c r="Q26" s="145">
        <v>82.56</v>
      </c>
      <c r="R26" s="146">
        <f t="shared" si="16"/>
        <v>645.88000000000034</v>
      </c>
    </row>
    <row r="27" spans="1:21">
      <c r="A27" s="131" t="s">
        <v>580</v>
      </c>
      <c r="B27" s="307">
        <v>1</v>
      </c>
      <c r="C27" s="142" t="s">
        <v>575</v>
      </c>
      <c r="D27" s="143">
        <v>373.95</v>
      </c>
      <c r="E27" s="144">
        <v>26.591666666666669</v>
      </c>
      <c r="F27" s="145">
        <f t="shared" si="11"/>
        <v>347.35833333333335</v>
      </c>
      <c r="G27" s="145">
        <v>0</v>
      </c>
      <c r="H27" s="145">
        <f t="shared" si="12"/>
        <v>373.95</v>
      </c>
      <c r="I27" s="145">
        <v>0</v>
      </c>
      <c r="J27" s="145">
        <f t="shared" si="13"/>
        <v>373.95</v>
      </c>
      <c r="K27" s="337"/>
      <c r="L27" s="144">
        <v>373.95</v>
      </c>
      <c r="M27" s="144">
        <v>26.591666666666669</v>
      </c>
      <c r="N27" s="145">
        <f t="shared" si="14"/>
        <v>347.35833333333335</v>
      </c>
      <c r="O27" s="145">
        <v>0</v>
      </c>
      <c r="P27" s="145">
        <f t="shared" si="15"/>
        <v>373.95</v>
      </c>
      <c r="Q27" s="145">
        <v>0</v>
      </c>
      <c r="R27" s="146">
        <f t="shared" si="16"/>
        <v>373.95</v>
      </c>
    </row>
    <row r="28" spans="1:21">
      <c r="A28" s="131" t="s">
        <v>283</v>
      </c>
      <c r="B28" s="307">
        <v>1</v>
      </c>
      <c r="C28" s="142" t="s">
        <v>283</v>
      </c>
      <c r="D28" s="143">
        <v>1597.8600000000001</v>
      </c>
      <c r="E28" s="144">
        <v>1932.8658333333328</v>
      </c>
      <c r="F28" s="145">
        <f t="shared" si="11"/>
        <v>-335.0058333333327</v>
      </c>
      <c r="G28" s="145">
        <v>0</v>
      </c>
      <c r="H28" s="145">
        <f t="shared" si="12"/>
        <v>1597.8600000000001</v>
      </c>
      <c r="I28" s="145">
        <v>2325.2199999999998</v>
      </c>
      <c r="J28" s="145">
        <f t="shared" si="13"/>
        <v>-727.35999999999967</v>
      </c>
      <c r="K28" s="337"/>
      <c r="L28" s="144">
        <v>1597.8600000000001</v>
      </c>
      <c r="M28" s="144">
        <v>1932.8658333333328</v>
      </c>
      <c r="N28" s="145">
        <f t="shared" si="14"/>
        <v>-335.0058333333327</v>
      </c>
      <c r="O28" s="145">
        <v>0</v>
      </c>
      <c r="P28" s="145">
        <f t="shared" si="15"/>
        <v>1597.8600000000001</v>
      </c>
      <c r="Q28" s="145">
        <v>2325.2199999999998</v>
      </c>
      <c r="R28" s="146">
        <f t="shared" si="16"/>
        <v>-727.35999999999967</v>
      </c>
    </row>
    <row r="29" spans="1:21">
      <c r="A29" s="131" t="s">
        <v>294</v>
      </c>
      <c r="B29" s="307">
        <v>1</v>
      </c>
      <c r="C29" s="142" t="s">
        <v>576</v>
      </c>
      <c r="D29" s="143">
        <v>5895.79</v>
      </c>
      <c r="E29" s="144">
        <v>1093.0708333333334</v>
      </c>
      <c r="F29" s="145">
        <f t="shared" si="11"/>
        <v>4802.7191666666668</v>
      </c>
      <c r="G29" s="145">
        <v>0</v>
      </c>
      <c r="H29" s="145">
        <f t="shared" si="12"/>
        <v>5895.79</v>
      </c>
      <c r="I29" s="145">
        <v>-218.55999999999995</v>
      </c>
      <c r="J29" s="145">
        <f t="shared" si="13"/>
        <v>6114.35</v>
      </c>
      <c r="K29" s="337"/>
      <c r="L29" s="144">
        <v>5895.79</v>
      </c>
      <c r="M29" s="144">
        <v>1093.0708333333334</v>
      </c>
      <c r="N29" s="145">
        <f t="shared" si="14"/>
        <v>4802.7191666666668</v>
      </c>
      <c r="O29" s="145">
        <v>0</v>
      </c>
      <c r="P29" s="145">
        <f t="shared" si="15"/>
        <v>5895.79</v>
      </c>
      <c r="Q29" s="145">
        <v>-218.55999999999995</v>
      </c>
      <c r="R29" s="146">
        <f t="shared" si="16"/>
        <v>6114.35</v>
      </c>
    </row>
    <row r="30" spans="1:21">
      <c r="A30" s="131" t="s">
        <v>299</v>
      </c>
      <c r="B30" s="307">
        <v>1</v>
      </c>
      <c r="C30" s="142" t="s">
        <v>577</v>
      </c>
      <c r="D30" s="143">
        <v>5979.8499999999985</v>
      </c>
      <c r="E30" s="144">
        <v>5373.8018265037763</v>
      </c>
      <c r="F30" s="145">
        <f t="shared" si="11"/>
        <v>606.04817349622226</v>
      </c>
      <c r="G30" s="145">
        <v>0</v>
      </c>
      <c r="H30" s="145">
        <f t="shared" si="12"/>
        <v>5979.8499999999985</v>
      </c>
      <c r="I30" s="145">
        <v>2801.8899999999994</v>
      </c>
      <c r="J30" s="145">
        <f t="shared" si="13"/>
        <v>3177.9599999999991</v>
      </c>
      <c r="K30" s="337"/>
      <c r="L30" s="144">
        <v>5979.8499999999985</v>
      </c>
      <c r="M30" s="144">
        <v>5373.8018265037763</v>
      </c>
      <c r="N30" s="145">
        <f t="shared" si="14"/>
        <v>606.04817349622226</v>
      </c>
      <c r="O30" s="145">
        <v>0</v>
      </c>
      <c r="P30" s="145">
        <f t="shared" si="15"/>
        <v>5979.8499999999985</v>
      </c>
      <c r="Q30" s="145">
        <v>2801.8899999999994</v>
      </c>
      <c r="R30" s="146">
        <f t="shared" si="16"/>
        <v>3177.9599999999991</v>
      </c>
    </row>
    <row r="31" spans="1:21">
      <c r="A31" s="131" t="s">
        <v>305</v>
      </c>
      <c r="B31" s="307">
        <v>1</v>
      </c>
      <c r="C31" s="142" t="s">
        <v>305</v>
      </c>
      <c r="D31" s="143">
        <v>2277.73</v>
      </c>
      <c r="E31" s="144">
        <v>1949.4993955937789</v>
      </c>
      <c r="F31" s="145">
        <f t="shared" si="11"/>
        <v>328.23060440622112</v>
      </c>
      <c r="G31" s="145">
        <v>0</v>
      </c>
      <c r="H31" s="145">
        <f t="shared" si="12"/>
        <v>2277.73</v>
      </c>
      <c r="I31" s="145">
        <v>1578.37</v>
      </c>
      <c r="J31" s="145">
        <f t="shared" si="13"/>
        <v>699.36000000000013</v>
      </c>
      <c r="K31" s="337"/>
      <c r="L31" s="144">
        <v>2277.73</v>
      </c>
      <c r="M31" s="144">
        <v>1949.4993955937789</v>
      </c>
      <c r="N31" s="145">
        <f t="shared" si="14"/>
        <v>328.23060440622112</v>
      </c>
      <c r="O31" s="145">
        <v>0</v>
      </c>
      <c r="P31" s="145">
        <f t="shared" si="15"/>
        <v>2277.73</v>
      </c>
      <c r="Q31" s="145">
        <v>1578.37</v>
      </c>
      <c r="R31" s="146">
        <f t="shared" si="16"/>
        <v>699.36000000000013</v>
      </c>
    </row>
    <row r="32" spans="1:21">
      <c r="A32" s="131" t="s">
        <v>328</v>
      </c>
      <c r="B32" s="307">
        <v>1</v>
      </c>
      <c r="C32" s="142" t="s">
        <v>578</v>
      </c>
      <c r="D32" s="143">
        <v>4407.97</v>
      </c>
      <c r="E32" s="144">
        <v>4904.2078163862789</v>
      </c>
      <c r="F32" s="145">
        <f t="shared" si="11"/>
        <v>-496.23781638627861</v>
      </c>
      <c r="G32" s="145">
        <v>0</v>
      </c>
      <c r="H32" s="145">
        <f t="shared" si="12"/>
        <v>4407.97</v>
      </c>
      <c r="I32" s="145">
        <v>9891.119999999999</v>
      </c>
      <c r="J32" s="145">
        <f t="shared" si="13"/>
        <v>-5483.1499999999987</v>
      </c>
      <c r="K32" s="337"/>
      <c r="L32" s="144">
        <v>4407.97</v>
      </c>
      <c r="M32" s="144">
        <v>4904.2078163862789</v>
      </c>
      <c r="N32" s="145">
        <f t="shared" si="14"/>
        <v>-496.23781638627861</v>
      </c>
      <c r="O32" s="145">
        <v>0</v>
      </c>
      <c r="P32" s="145">
        <f t="shared" si="15"/>
        <v>4407.97</v>
      </c>
      <c r="Q32" s="145">
        <v>9891.119999999999</v>
      </c>
      <c r="R32" s="146">
        <f t="shared" si="16"/>
        <v>-5483.1499999999987</v>
      </c>
    </row>
    <row r="33" spans="1:20">
      <c r="A33" s="131" t="s">
        <v>339</v>
      </c>
      <c r="B33" s="307">
        <v>1</v>
      </c>
      <c r="C33" s="142" t="s">
        <v>579</v>
      </c>
      <c r="D33" s="143">
        <v>838.18000000000006</v>
      </c>
      <c r="E33" s="144">
        <v>838.17570007858762</v>
      </c>
      <c r="F33" s="145">
        <f t="shared" si="11"/>
        <v>4.2999214124392893E-3</v>
      </c>
      <c r="G33" s="145">
        <v>0</v>
      </c>
      <c r="H33" s="145">
        <f t="shared" si="12"/>
        <v>838.18000000000006</v>
      </c>
      <c r="I33" s="145">
        <v>784.31999999999994</v>
      </c>
      <c r="J33" s="145">
        <f t="shared" si="13"/>
        <v>53.860000000000127</v>
      </c>
      <c r="K33" s="337"/>
      <c r="L33" s="144">
        <v>838.18000000000006</v>
      </c>
      <c r="M33" s="144">
        <v>838.17570007858762</v>
      </c>
      <c r="N33" s="145">
        <f t="shared" si="14"/>
        <v>4.2999214124392893E-3</v>
      </c>
      <c r="O33" s="145">
        <v>0</v>
      </c>
      <c r="P33" s="145">
        <f t="shared" si="15"/>
        <v>838.18000000000006</v>
      </c>
      <c r="Q33" s="145">
        <v>784.31999999999994</v>
      </c>
      <c r="R33" s="146">
        <f t="shared" si="16"/>
        <v>53.860000000000127</v>
      </c>
    </row>
    <row r="34" spans="1:20">
      <c r="A34" s="131" t="s">
        <v>533</v>
      </c>
      <c r="B34" s="307">
        <v>1</v>
      </c>
      <c r="C34" s="142" t="s">
        <v>533</v>
      </c>
      <c r="D34" s="143">
        <v>155023.5</v>
      </c>
      <c r="E34" s="144">
        <v>153400.22340290112</v>
      </c>
      <c r="F34" s="145">
        <f t="shared" si="11"/>
        <v>1623.2765970988839</v>
      </c>
      <c r="G34" s="145">
        <v>0</v>
      </c>
      <c r="H34" s="145">
        <f t="shared" si="12"/>
        <v>155023.5</v>
      </c>
      <c r="I34" s="145">
        <v>157691.59</v>
      </c>
      <c r="J34" s="145">
        <f t="shared" si="13"/>
        <v>-2668.0899999999965</v>
      </c>
      <c r="K34" s="337"/>
      <c r="L34" s="144">
        <v>155023.5</v>
      </c>
      <c r="M34" s="144">
        <v>153400.22340290112</v>
      </c>
      <c r="N34" s="145">
        <f t="shared" si="14"/>
        <v>1623.2765970988839</v>
      </c>
      <c r="O34" s="145">
        <v>0</v>
      </c>
      <c r="P34" s="145">
        <f t="shared" si="15"/>
        <v>155023.5</v>
      </c>
      <c r="Q34" s="145">
        <v>157691.59</v>
      </c>
      <c r="R34" s="146">
        <f t="shared" si="16"/>
        <v>-2668.0899999999965</v>
      </c>
    </row>
    <row r="35" spans="1:20">
      <c r="A35" s="131" t="s">
        <v>534</v>
      </c>
      <c r="B35" s="307">
        <v>1</v>
      </c>
      <c r="C35" s="142" t="s">
        <v>357</v>
      </c>
      <c r="D35" s="143">
        <v>269488.68000000005</v>
      </c>
      <c r="E35" s="144">
        <v>302702.21726093726</v>
      </c>
      <c r="F35" s="145">
        <f t="shared" si="11"/>
        <v>-33213.537260937213</v>
      </c>
      <c r="G35" s="145">
        <v>0</v>
      </c>
      <c r="H35" s="145">
        <f t="shared" si="12"/>
        <v>269488.68000000005</v>
      </c>
      <c r="I35" s="145">
        <v>342479.11000000004</v>
      </c>
      <c r="J35" s="145">
        <f t="shared" si="13"/>
        <v>-72990.429999999993</v>
      </c>
      <c r="K35" s="337"/>
      <c r="L35" s="144">
        <v>269488.68000000005</v>
      </c>
      <c r="M35" s="144">
        <v>302702.21726093726</v>
      </c>
      <c r="N35" s="145">
        <f t="shared" si="14"/>
        <v>-33213.537260937213</v>
      </c>
      <c r="O35" s="145">
        <v>0</v>
      </c>
      <c r="P35" s="145">
        <f t="shared" si="15"/>
        <v>269488.68000000005</v>
      </c>
      <c r="Q35" s="145">
        <v>342479.11000000004</v>
      </c>
      <c r="R35" s="146">
        <f t="shared" si="16"/>
        <v>-72990.429999999993</v>
      </c>
    </row>
    <row r="36" spans="1:20" ht="13">
      <c r="A36" s="131" t="s">
        <v>360</v>
      </c>
      <c r="B36" s="306">
        <v>-1</v>
      </c>
      <c r="C36" s="147" t="s">
        <v>446</v>
      </c>
      <c r="D36" s="148">
        <v>462940.82000000036</v>
      </c>
      <c r="E36" s="149">
        <v>400959.91668442567</v>
      </c>
      <c r="F36" s="150">
        <f t="shared" si="11"/>
        <v>61980.903315574687</v>
      </c>
      <c r="G36" s="150">
        <v>0</v>
      </c>
      <c r="H36" s="150">
        <f t="shared" si="12"/>
        <v>462940.82000000036</v>
      </c>
      <c r="I36" s="150">
        <v>299268.08000000013</v>
      </c>
      <c r="J36" s="150">
        <f t="shared" si="13"/>
        <v>163672.74000000022</v>
      </c>
      <c r="K36" s="337"/>
      <c r="L36" s="149">
        <v>462940.82000000036</v>
      </c>
      <c r="M36" s="149">
        <v>400959.91668442567</v>
      </c>
      <c r="N36" s="150">
        <f t="shared" si="14"/>
        <v>61980.903315574687</v>
      </c>
      <c r="O36" s="150">
        <v>0</v>
      </c>
      <c r="P36" s="150">
        <f t="shared" si="15"/>
        <v>462940.82000000036</v>
      </c>
      <c r="Q36" s="150">
        <v>299268.08000000013</v>
      </c>
      <c r="R36" s="151">
        <f t="shared" si="16"/>
        <v>163672.74000000022</v>
      </c>
    </row>
    <row r="37" spans="1:20">
      <c r="A37" s="131" t="s">
        <v>383</v>
      </c>
      <c r="B37" s="307">
        <v>1</v>
      </c>
      <c r="C37" s="142" t="s">
        <v>447</v>
      </c>
      <c r="D37" s="143">
        <v>165389.56000000029</v>
      </c>
      <c r="E37" s="144">
        <v>163125.5388969293</v>
      </c>
      <c r="F37" s="145">
        <f t="shared" si="11"/>
        <v>2264.0211030709906</v>
      </c>
      <c r="G37" s="145">
        <v>0</v>
      </c>
      <c r="H37" s="145">
        <f t="shared" si="12"/>
        <v>165389.56000000029</v>
      </c>
      <c r="I37" s="145">
        <v>167783.12</v>
      </c>
      <c r="J37" s="145">
        <f t="shared" si="13"/>
        <v>-2393.5599999997066</v>
      </c>
      <c r="K37" s="337"/>
      <c r="L37" s="144">
        <v>165389.56000000029</v>
      </c>
      <c r="M37" s="144">
        <v>163125.5388969293</v>
      </c>
      <c r="N37" s="145">
        <f t="shared" si="14"/>
        <v>2264.0211030709906</v>
      </c>
      <c r="O37" s="145">
        <v>0</v>
      </c>
      <c r="P37" s="145">
        <f t="shared" si="15"/>
        <v>165389.56000000029</v>
      </c>
      <c r="Q37" s="145">
        <v>167783.12</v>
      </c>
      <c r="R37" s="146">
        <f t="shared" si="16"/>
        <v>-2393.5599999997066</v>
      </c>
    </row>
    <row r="38" spans="1:20" ht="13">
      <c r="A38" s="131" t="s">
        <v>385</v>
      </c>
      <c r="B38" s="306">
        <v>-1</v>
      </c>
      <c r="C38" s="152" t="s">
        <v>448</v>
      </c>
      <c r="D38" s="153">
        <v>297551.26000000013</v>
      </c>
      <c r="E38" s="154">
        <v>237834.37778749672</v>
      </c>
      <c r="F38" s="155">
        <f t="shared" si="11"/>
        <v>59716.882212503406</v>
      </c>
      <c r="G38" s="155">
        <v>0</v>
      </c>
      <c r="H38" s="155">
        <f t="shared" si="12"/>
        <v>297551.26000000013</v>
      </c>
      <c r="I38" s="155">
        <v>131484.96000000008</v>
      </c>
      <c r="J38" s="155">
        <f t="shared" si="13"/>
        <v>166066.30000000005</v>
      </c>
      <c r="K38" s="156"/>
      <c r="L38" s="154">
        <v>297551.26000000013</v>
      </c>
      <c r="M38" s="154">
        <v>237834.37778749672</v>
      </c>
      <c r="N38" s="155">
        <f t="shared" si="14"/>
        <v>59716.882212503406</v>
      </c>
      <c r="O38" s="155">
        <v>0</v>
      </c>
      <c r="P38" s="155">
        <f t="shared" si="15"/>
        <v>297551.26000000013</v>
      </c>
      <c r="Q38" s="155">
        <v>131484.96000000008</v>
      </c>
      <c r="R38" s="157">
        <f t="shared" si="16"/>
        <v>166066.30000000005</v>
      </c>
      <c r="T38" s="141"/>
    </row>
    <row r="39" spans="1:20">
      <c r="P39" s="131">
        <f t="shared" si="15"/>
        <v>0</v>
      </c>
    </row>
    <row r="40" spans="1:20" ht="13">
      <c r="B40" s="131">
        <v>1</v>
      </c>
      <c r="C40" s="158" t="s">
        <v>415</v>
      </c>
      <c r="D40" s="159"/>
      <c r="E40" s="159"/>
      <c r="F40" s="159"/>
      <c r="G40" s="159"/>
      <c r="H40" s="159"/>
      <c r="I40" s="159"/>
      <c r="J40" s="159"/>
      <c r="K40" s="160"/>
      <c r="L40" s="159"/>
      <c r="M40" s="159"/>
      <c r="N40" s="159"/>
      <c r="O40" s="159"/>
      <c r="P40" s="159">
        <f t="shared" si="15"/>
        <v>0</v>
      </c>
      <c r="Q40" s="159"/>
      <c r="R40" s="161"/>
    </row>
    <row r="41" spans="1:20">
      <c r="A41" s="131" t="s">
        <v>535</v>
      </c>
      <c r="B41" s="131">
        <v>1</v>
      </c>
      <c r="C41" s="142" t="s">
        <v>416</v>
      </c>
      <c r="D41" s="162">
        <v>1.1722437330479158</v>
      </c>
      <c r="E41" s="162">
        <v>1.2984180595580908</v>
      </c>
      <c r="F41" s="163">
        <f t="shared" ref="F41:F48" si="17">+D41-E41</f>
        <v>-0.12617432651017491</v>
      </c>
      <c r="G41" s="163">
        <v>0</v>
      </c>
      <c r="H41" s="163">
        <f t="shared" ref="H41:H48" si="18">+D41-G41</f>
        <v>1.1722437330479158</v>
      </c>
      <c r="I41" s="162">
        <v>1.2007318308044004</v>
      </c>
      <c r="J41" s="163">
        <f t="shared" ref="J41:J48" si="19">+D41-I41</f>
        <v>-2.8488097756484532E-2</v>
      </c>
      <c r="K41" s="339"/>
      <c r="L41" s="162">
        <v>1.1722437330479158</v>
      </c>
      <c r="M41" s="162">
        <v>1.2984180595580908</v>
      </c>
      <c r="N41" s="163">
        <f t="shared" ref="N41:N48" si="20">+L41-M41</f>
        <v>-0.12617432651017491</v>
      </c>
      <c r="O41" s="163">
        <v>0</v>
      </c>
      <c r="P41" s="163">
        <f t="shared" si="15"/>
        <v>1.1722437330479158</v>
      </c>
      <c r="Q41" s="162">
        <v>1.2007318308044004</v>
      </c>
      <c r="R41" s="164">
        <f t="shared" ref="R41:R48" si="21">+L41-Q41</f>
        <v>-2.8488097756484532E-2</v>
      </c>
    </row>
    <row r="42" spans="1:20">
      <c r="A42" s="131" t="s">
        <v>536</v>
      </c>
      <c r="B42" s="131">
        <v>1</v>
      </c>
      <c r="C42" s="142" t="s">
        <v>417</v>
      </c>
      <c r="D42" s="162">
        <v>1.1092227611624164</v>
      </c>
      <c r="E42" s="162">
        <v>1.1418156137473234</v>
      </c>
      <c r="F42" s="163">
        <f t="shared" si="17"/>
        <v>-3.2592852584907073E-2</v>
      </c>
      <c r="G42" s="163">
        <v>0</v>
      </c>
      <c r="H42" s="163">
        <f t="shared" si="18"/>
        <v>1.1092227611624164</v>
      </c>
      <c r="I42" s="162">
        <v>0.97283656221914494</v>
      </c>
      <c r="J42" s="162">
        <f t="shared" si="19"/>
        <v>0.13638619894327142</v>
      </c>
      <c r="K42" s="339"/>
      <c r="L42" s="162">
        <v>1.1092227611624164</v>
      </c>
      <c r="M42" s="162">
        <v>1.1418156137473234</v>
      </c>
      <c r="N42" s="163">
        <f t="shared" si="20"/>
        <v>-3.2592852584907073E-2</v>
      </c>
      <c r="O42" s="163">
        <v>0</v>
      </c>
      <c r="P42" s="163">
        <f t="shared" si="15"/>
        <v>1.1092227611624164</v>
      </c>
      <c r="Q42" s="162">
        <v>0.97283656221914494</v>
      </c>
      <c r="R42" s="165">
        <f t="shared" si="21"/>
        <v>0.13638619894327142</v>
      </c>
    </row>
    <row r="43" spans="1:20">
      <c r="A43" s="131" t="s">
        <v>537</v>
      </c>
      <c r="B43" s="131">
        <v>1</v>
      </c>
      <c r="C43" s="142" t="s">
        <v>513</v>
      </c>
      <c r="D43" s="162">
        <v>1.2454227569171419</v>
      </c>
      <c r="E43" s="162">
        <v>1.3005597522629415</v>
      </c>
      <c r="F43" s="163">
        <f t="shared" ref="F43" si="22">+D43-E43</f>
        <v>-5.5136995345799633E-2</v>
      </c>
      <c r="G43" s="163">
        <v>0</v>
      </c>
      <c r="H43" s="163">
        <f t="shared" si="18"/>
        <v>1.2454227569171419</v>
      </c>
      <c r="I43" s="162">
        <v>2.0048862541954344</v>
      </c>
      <c r="J43" s="162">
        <f t="shared" ref="J43" si="23">+D43-I43</f>
        <v>-0.75946349727829254</v>
      </c>
      <c r="K43" s="339"/>
      <c r="L43" s="162">
        <v>1.2454227569171419</v>
      </c>
      <c r="M43" s="162">
        <v>1.3005597522629415</v>
      </c>
      <c r="N43" s="163">
        <f t="shared" ref="N43" si="24">+L43-M43</f>
        <v>-5.5136995345799633E-2</v>
      </c>
      <c r="O43" s="163">
        <v>0</v>
      </c>
      <c r="P43" s="163">
        <f t="shared" si="15"/>
        <v>1.2454227569171419</v>
      </c>
      <c r="Q43" s="162">
        <v>2.0048862541954344</v>
      </c>
      <c r="R43" s="165">
        <f t="shared" ref="R43" si="25">+L43-Q43</f>
        <v>-0.75946349727829254</v>
      </c>
    </row>
    <row r="44" spans="1:20">
      <c r="A44" s="131" t="s">
        <v>538</v>
      </c>
      <c r="B44" s="131">
        <v>1</v>
      </c>
      <c r="C44" s="142" t="s">
        <v>449</v>
      </c>
      <c r="D44" s="162">
        <v>1.1759448529365442</v>
      </c>
      <c r="E44" s="162">
        <v>1.19954666496079</v>
      </c>
      <c r="F44" s="163">
        <f t="shared" si="17"/>
        <v>-2.3601812024245827E-2</v>
      </c>
      <c r="G44" s="163">
        <v>0</v>
      </c>
      <c r="H44" s="163">
        <f t="shared" si="18"/>
        <v>1.1759448529365442</v>
      </c>
      <c r="I44" s="162">
        <v>-2.8460742940067722E-2</v>
      </c>
      <c r="J44" s="162">
        <f t="shared" si="19"/>
        <v>1.2044055958766118</v>
      </c>
      <c r="K44" s="339"/>
      <c r="L44" s="162">
        <v>1.1759448529365442</v>
      </c>
      <c r="M44" s="162">
        <v>1.19954666496079</v>
      </c>
      <c r="N44" s="163">
        <f t="shared" si="20"/>
        <v>-2.3601812024245827E-2</v>
      </c>
      <c r="O44" s="163">
        <v>0</v>
      </c>
      <c r="P44" s="163">
        <f t="shared" si="15"/>
        <v>1.1759448529365442</v>
      </c>
      <c r="Q44" s="162">
        <v>-2.8460742940067722E-2</v>
      </c>
      <c r="R44" s="165">
        <f t="shared" si="21"/>
        <v>1.2044055958766118</v>
      </c>
    </row>
    <row r="45" spans="1:20" ht="13">
      <c r="A45" s="131" t="s">
        <v>425</v>
      </c>
      <c r="B45" s="131">
        <v>1</v>
      </c>
      <c r="C45" s="147" t="s">
        <v>450</v>
      </c>
      <c r="D45" s="166">
        <v>0.5308939992715217</v>
      </c>
      <c r="E45" s="166">
        <v>0.60669768771852406</v>
      </c>
      <c r="F45" s="167">
        <f t="shared" si="17"/>
        <v>-7.580368844700236E-2</v>
      </c>
      <c r="G45" s="167">
        <v>0</v>
      </c>
      <c r="H45" s="167">
        <f t="shared" si="18"/>
        <v>0.5308939992715217</v>
      </c>
      <c r="I45" s="166">
        <v>0.6994866132717612</v>
      </c>
      <c r="J45" s="166">
        <f t="shared" si="19"/>
        <v>-0.1685926140002395</v>
      </c>
      <c r="K45" s="337"/>
      <c r="L45" s="166">
        <v>0.5308939992715217</v>
      </c>
      <c r="M45" s="166">
        <v>0.60669768771852406</v>
      </c>
      <c r="N45" s="167">
        <f t="shared" si="20"/>
        <v>-7.580368844700236E-2</v>
      </c>
      <c r="O45" s="167">
        <v>0</v>
      </c>
      <c r="P45" s="167">
        <f t="shared" si="15"/>
        <v>0.5308939992715217</v>
      </c>
      <c r="Q45" s="166">
        <v>0.6994866132717612</v>
      </c>
      <c r="R45" s="168">
        <f t="shared" si="21"/>
        <v>-0.1685926140002395</v>
      </c>
    </row>
    <row r="46" spans="1:20">
      <c r="A46" s="131" t="s">
        <v>426</v>
      </c>
      <c r="B46" s="131">
        <v>1</v>
      </c>
      <c r="C46" s="142" t="s">
        <v>451</v>
      </c>
      <c r="D46" s="162">
        <v>0.237674383771738</v>
      </c>
      <c r="E46" s="162">
        <v>0.19569880647666602</v>
      </c>
      <c r="F46" s="163">
        <f t="shared" si="17"/>
        <v>4.1975577295071981E-2</v>
      </c>
      <c r="G46" s="163">
        <v>0</v>
      </c>
      <c r="H46" s="163">
        <f t="shared" si="18"/>
        <v>0.237674383771738</v>
      </c>
      <c r="I46" s="162">
        <v>0.13440415744379355</v>
      </c>
      <c r="J46" s="162">
        <f t="shared" si="19"/>
        <v>0.10327022632794444</v>
      </c>
      <c r="K46" s="339"/>
      <c r="L46" s="162">
        <v>0.237674383771738</v>
      </c>
      <c r="M46" s="162">
        <v>0.19569880647666602</v>
      </c>
      <c r="N46" s="163">
        <f t="shared" si="20"/>
        <v>4.1975577295071981E-2</v>
      </c>
      <c r="O46" s="163">
        <v>0</v>
      </c>
      <c r="P46" s="163">
        <f t="shared" si="15"/>
        <v>0.237674383771738</v>
      </c>
      <c r="Q46" s="162">
        <v>0.13440415744379355</v>
      </c>
      <c r="R46" s="165">
        <f t="shared" si="21"/>
        <v>0.10327022632794444</v>
      </c>
    </row>
    <row r="47" spans="1:20" ht="13">
      <c r="A47" s="131" t="s">
        <v>428</v>
      </c>
      <c r="B47" s="131">
        <v>1</v>
      </c>
      <c r="C47" s="147" t="s">
        <v>452</v>
      </c>
      <c r="D47" s="166">
        <v>0.33555789786708162</v>
      </c>
      <c r="E47" s="166">
        <v>0.34570775175340285</v>
      </c>
      <c r="F47" s="167">
        <f t="shared" si="17"/>
        <v>-1.0149853886321225E-2</v>
      </c>
      <c r="G47" s="167">
        <v>0</v>
      </c>
      <c r="H47" s="167">
        <f t="shared" si="18"/>
        <v>0.33555789786708162</v>
      </c>
      <c r="I47" s="166">
        <v>0.32619389535549448</v>
      </c>
      <c r="J47" s="166">
        <f t="shared" si="19"/>
        <v>9.3640025115871439E-3</v>
      </c>
      <c r="K47" s="339"/>
      <c r="L47" s="166">
        <v>0.33555789786708162</v>
      </c>
      <c r="M47" s="166">
        <v>0.34570775175340285</v>
      </c>
      <c r="N47" s="167">
        <f t="shared" si="20"/>
        <v>-1.0149853886321225E-2</v>
      </c>
      <c r="O47" s="167">
        <v>0</v>
      </c>
      <c r="P47" s="167">
        <f t="shared" si="15"/>
        <v>0.33555789786708162</v>
      </c>
      <c r="Q47" s="166">
        <v>0.32619389535549448</v>
      </c>
      <c r="R47" s="168">
        <f t="shared" si="21"/>
        <v>9.3640025115871439E-3</v>
      </c>
    </row>
    <row r="48" spans="1:20" ht="13">
      <c r="A48" s="131" t="s">
        <v>429</v>
      </c>
      <c r="B48" s="131">
        <v>1</v>
      </c>
      <c r="C48" s="152" t="s">
        <v>453</v>
      </c>
      <c r="D48" s="169">
        <v>0.21567697424759683</v>
      </c>
      <c r="E48" s="169">
        <v>0.20506086671824805</v>
      </c>
      <c r="F48" s="170">
        <f t="shared" si="17"/>
        <v>1.0616107529348773E-2</v>
      </c>
      <c r="G48" s="170">
        <v>0</v>
      </c>
      <c r="H48" s="170">
        <f t="shared" si="18"/>
        <v>0.21567697424759683</v>
      </c>
      <c r="I48" s="169">
        <v>0.14331495454864887</v>
      </c>
      <c r="J48" s="169">
        <f t="shared" si="19"/>
        <v>7.2362019698947955E-2</v>
      </c>
      <c r="K48" s="171"/>
      <c r="L48" s="169">
        <v>0.21567697424759683</v>
      </c>
      <c r="M48" s="169">
        <v>0.20506086671824805</v>
      </c>
      <c r="N48" s="170">
        <f t="shared" si="20"/>
        <v>1.0616107529348773E-2</v>
      </c>
      <c r="O48" s="170">
        <v>0</v>
      </c>
      <c r="P48" s="170">
        <f t="shared" si="15"/>
        <v>0.21567697424759683</v>
      </c>
      <c r="Q48" s="169">
        <v>0.14331495454864887</v>
      </c>
      <c r="R48" s="172">
        <f t="shared" si="21"/>
        <v>7.2362019698947955E-2</v>
      </c>
    </row>
    <row r="49" spans="2:18">
      <c r="B49" s="131">
        <v>1</v>
      </c>
    </row>
    <row r="50" spans="2:18" ht="13">
      <c r="C50" s="173" t="s">
        <v>407</v>
      </c>
      <c r="D50" s="174">
        <f>+'IS North'!E414</f>
        <v>0.68116804647820461</v>
      </c>
      <c r="E50" s="159"/>
      <c r="F50" s="159"/>
      <c r="G50" s="159"/>
      <c r="H50" s="159"/>
      <c r="I50" s="174">
        <f>+'IS North'!J414</f>
        <v>0.51202313948390454</v>
      </c>
      <c r="J50" s="174">
        <f>+D50-I50</f>
        <v>0.16914490699430007</v>
      </c>
      <c r="K50" s="175"/>
      <c r="L50" s="174">
        <f>+'IS North'!M414</f>
        <v>0.68116804647820461</v>
      </c>
      <c r="M50" s="159"/>
      <c r="N50" s="159"/>
      <c r="O50" s="159"/>
      <c r="P50" s="159"/>
      <c r="Q50" s="174">
        <f>+'IS North'!R414</f>
        <v>0.51202313948390454</v>
      </c>
      <c r="R50" s="176">
        <f>+L50-Q50</f>
        <v>0.16914490699430007</v>
      </c>
    </row>
    <row r="51" spans="2:18" ht="13">
      <c r="C51" s="177" t="s">
        <v>405</v>
      </c>
      <c r="D51" s="178">
        <f>+'IS North'!E412</f>
        <v>0.16050758154117986</v>
      </c>
      <c r="I51" s="178">
        <f>+'IS North'!J412</f>
        <v>7.5319154502064334E-2</v>
      </c>
      <c r="J51" s="178">
        <f t="shared" ref="J51:J53" si="26">+D51-I51</f>
        <v>8.5188427039115527E-2</v>
      </c>
      <c r="K51" s="340"/>
      <c r="L51" s="178">
        <f>+'IS North'!M412</f>
        <v>0.16050758154117986</v>
      </c>
      <c r="Q51" s="178">
        <f>+'IS North'!R412</f>
        <v>7.5319154502064334E-2</v>
      </c>
      <c r="R51" s="179">
        <f t="shared" ref="R51:R53" si="27">+L51-Q51</f>
        <v>8.5188427039115527E-2</v>
      </c>
    </row>
    <row r="52" spans="2:18" ht="13">
      <c r="C52" s="177" t="s">
        <v>408</v>
      </c>
      <c r="D52" s="178">
        <f>+'IS North'!E415</f>
        <v>0.1550612028859793</v>
      </c>
      <c r="I52" s="178">
        <f>+'IS North'!J415</f>
        <v>0.14613715202461972</v>
      </c>
      <c r="J52" s="178">
        <f t="shared" si="26"/>
        <v>8.9240508613595837E-3</v>
      </c>
      <c r="K52" s="340"/>
      <c r="L52" s="178">
        <f>+'IS North'!M415</f>
        <v>0.15506120288597927</v>
      </c>
      <c r="Q52" s="178">
        <f>+'IS North'!R415</f>
        <v>0.14613715202461972</v>
      </c>
      <c r="R52" s="179">
        <f t="shared" si="27"/>
        <v>8.9240508613595559E-3</v>
      </c>
    </row>
    <row r="53" spans="2:18" ht="13">
      <c r="C53" s="180" t="s">
        <v>454</v>
      </c>
      <c r="D53" s="181">
        <f>+'IS North'!E416</f>
        <v>22830.996515399991</v>
      </c>
      <c r="E53" s="182"/>
      <c r="F53" s="182"/>
      <c r="G53" s="182"/>
      <c r="H53" s="182"/>
      <c r="I53" s="181">
        <f>+'IS North'!J416</f>
        <v>20699.925911299997</v>
      </c>
      <c r="J53" s="183">
        <f t="shared" si="26"/>
        <v>2131.0706040999939</v>
      </c>
      <c r="K53" s="184"/>
      <c r="L53" s="181">
        <f>+'IS North'!M416</f>
        <v>22830.996515399991</v>
      </c>
      <c r="M53" s="182"/>
      <c r="N53" s="182"/>
      <c r="O53" s="182"/>
      <c r="P53" s="182"/>
      <c r="Q53" s="183">
        <f>+'IS North'!R416</f>
        <v>20699.925911299997</v>
      </c>
      <c r="R53" s="185">
        <f t="shared" si="27"/>
        <v>2131.0706040999939</v>
      </c>
    </row>
    <row r="58" spans="2:18" ht="13">
      <c r="C58" s="366" t="s">
        <v>574</v>
      </c>
      <c r="D58" s="366">
        <f>D38-'IS North'!E410</f>
        <v>0</v>
      </c>
      <c r="E58" s="366">
        <f>E38-'IS North'!F410</f>
        <v>0</v>
      </c>
      <c r="F58" s="366">
        <f>F38-'IS North'!G410</f>
        <v>0</v>
      </c>
      <c r="G58" s="366">
        <f>G38-'IS North'!H410</f>
        <v>0</v>
      </c>
      <c r="H58" s="366">
        <f>H38-'IS North'!I410</f>
        <v>0</v>
      </c>
      <c r="I58" s="366">
        <f>I38-'IS North'!J410</f>
        <v>0</v>
      </c>
      <c r="J58" s="366">
        <f>J38-'IS North'!K410</f>
        <v>0</v>
      </c>
      <c r="K58" s="366">
        <f>K38-'IS North'!L410</f>
        <v>0</v>
      </c>
      <c r="L58" s="366">
        <f>L38-'IS North'!M410</f>
        <v>0</v>
      </c>
      <c r="M58" s="366">
        <f>M38-'IS North'!N410</f>
        <v>0</v>
      </c>
      <c r="N58" s="366">
        <f>N38-'IS North'!O410</f>
        <v>0</v>
      </c>
      <c r="O58" s="366">
        <f>O38-'IS North'!P410</f>
        <v>0</v>
      </c>
      <c r="P58" s="366">
        <f>P38-'IS North'!Q410</f>
        <v>0</v>
      </c>
      <c r="Q58" s="366">
        <f>Q38-'IS North'!R410</f>
        <v>0</v>
      </c>
      <c r="R58" s="366">
        <f>R38-'IS North'!S410</f>
        <v>0</v>
      </c>
    </row>
    <row r="59" spans="2:18" ht="13">
      <c r="C59" s="366"/>
      <c r="D59" s="366"/>
      <c r="E59" s="366"/>
      <c r="F59" s="366"/>
      <c r="G59" s="366"/>
      <c r="H59" s="366"/>
      <c r="I59" s="366"/>
      <c r="J59" s="366"/>
      <c r="K59" s="366"/>
      <c r="L59" s="366"/>
      <c r="M59" s="366"/>
      <c r="N59" s="366"/>
      <c r="O59" s="366"/>
      <c r="P59" s="366"/>
      <c r="Q59" s="366"/>
      <c r="R59" s="366"/>
    </row>
  </sheetData>
  <mergeCells count="3">
    <mergeCell ref="D8:R8"/>
    <mergeCell ref="D10:J10"/>
    <mergeCell ref="L10:R10"/>
  </mergeCells>
  <pageMargins left="0.70866141732283472" right="0.70866141732283472" top="0.74803149606299213" bottom="0.74803149606299213" header="0.31496062992125984" footer="0.31496062992125984"/>
  <pageSetup scale="7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8BC1F-4B52-4D98-89FD-044D4AFC9929}">
  <sheetPr>
    <tabColor theme="8" tint="0.79998168889431442"/>
    <pageSetUpPr fitToPage="1"/>
  </sheetPr>
  <dimension ref="A1:U59"/>
  <sheetViews>
    <sheetView showGridLines="0" topLeftCell="C8" zoomScale="90" zoomScaleNormal="90" workbookViewId="0">
      <selection activeCell="C8" sqref="C8"/>
    </sheetView>
  </sheetViews>
  <sheetFormatPr defaultColWidth="9.81640625" defaultRowHeight="12.5" outlineLevelRow="1" outlineLevelCol="1"/>
  <cols>
    <col min="1" max="1" width="32.7265625" style="131" hidden="1" customWidth="1" outlineLevel="1"/>
    <col min="2" max="2" width="11.7265625" style="131" hidden="1" customWidth="1" outlineLevel="1"/>
    <col min="3" max="3" width="25.453125" style="131" customWidth="1" collapsed="1"/>
    <col min="4" max="4" width="16.453125" style="131" customWidth="1"/>
    <col min="5" max="10" width="12.7265625" style="131" customWidth="1"/>
    <col min="11" max="11" width="0.81640625" style="131" customWidth="1"/>
    <col min="12" max="18" width="12.7265625" style="131" customWidth="1"/>
    <col min="19" max="16384" width="9.81640625" style="131"/>
  </cols>
  <sheetData>
    <row r="1" spans="1:20" hidden="1" outlineLevel="1">
      <c r="A1" s="131" t="s">
        <v>430</v>
      </c>
      <c r="C1" s="131" t="s">
        <v>516</v>
      </c>
      <c r="E1" s="131" t="s">
        <v>392</v>
      </c>
    </row>
    <row r="2" spans="1:20" hidden="1" outlineLevel="1">
      <c r="A2" s="131" t="s">
        <v>386</v>
      </c>
      <c r="C2" s="131" t="s">
        <v>388</v>
      </c>
    </row>
    <row r="3" spans="1:20" hidden="1" outlineLevel="1">
      <c r="A3" s="131" t="s">
        <v>387</v>
      </c>
      <c r="C3" s="131" t="s">
        <v>515</v>
      </c>
    </row>
    <row r="4" spans="1:20" hidden="1" outlineLevel="1">
      <c r="D4" s="245">
        <f>+Parameters!$B$10</f>
        <v>2026</v>
      </c>
      <c r="E4" s="245">
        <f>+Parameters!$B$10</f>
        <v>2026</v>
      </c>
      <c r="F4" s="245"/>
      <c r="G4" s="245">
        <f>+Parameters!$B$10</f>
        <v>2026</v>
      </c>
      <c r="H4" s="245"/>
      <c r="I4" s="245">
        <f>+D4-1</f>
        <v>2025</v>
      </c>
      <c r="J4" s="245"/>
      <c r="K4" s="245"/>
      <c r="L4" s="245">
        <f>+D4</f>
        <v>2026</v>
      </c>
      <c r="M4" s="245">
        <f>+E4</f>
        <v>2026</v>
      </c>
      <c r="N4" s="245"/>
      <c r="O4" s="245">
        <f>+G4</f>
        <v>2026</v>
      </c>
      <c r="P4" s="245"/>
      <c r="Q4" s="245">
        <f>+I4</f>
        <v>2025</v>
      </c>
      <c r="R4" s="186"/>
    </row>
    <row r="5" spans="1:20" hidden="1" outlineLevel="1">
      <c r="D5" s="245" t="str">
        <f>+Parameters!$B$9</f>
        <v>Jul</v>
      </c>
      <c r="E5" s="245" t="str">
        <f>+Parameters!$B$9</f>
        <v>Jul</v>
      </c>
      <c r="F5" s="245"/>
      <c r="G5" s="245" t="str">
        <f>+Parameters!$B$9</f>
        <v>Jul</v>
      </c>
      <c r="H5" s="245"/>
      <c r="I5" s="245" t="str">
        <f>+E5</f>
        <v>Jul</v>
      </c>
      <c r="J5" s="245"/>
      <c r="K5" s="245"/>
      <c r="L5" s="245" t="str">
        <f>CONCATENATE(D5," ","YTD")</f>
        <v>Jul YTD</v>
      </c>
      <c r="M5" s="245" t="str">
        <f>CONCATENATE(E5," ","YTD")</f>
        <v>Jul YTD</v>
      </c>
      <c r="N5" s="245"/>
      <c r="O5" s="245" t="str">
        <f>CONCATENATE(G5," ","YTD")</f>
        <v>Jul YTD</v>
      </c>
      <c r="P5" s="245"/>
      <c r="Q5" s="245" t="str">
        <f>CONCATENATE(I5," ","YTD")</f>
        <v>Jul YTD</v>
      </c>
      <c r="R5" s="186"/>
    </row>
    <row r="6" spans="1:20" ht="14.5" hidden="1" outlineLevel="1">
      <c r="D6" s="131" t="str">
        <f>+Parameters!B5</f>
        <v>Actual</v>
      </c>
      <c r="E6" t="str">
        <f>+Parameters!$B$6</f>
        <v>Target Budget</v>
      </c>
      <c r="G6" s="131" t="str">
        <f>+Parameters!$B$7</f>
        <v>Forecast Current</v>
      </c>
      <c r="I6" s="131" t="str">
        <f>+D6</f>
        <v>Actual</v>
      </c>
      <c r="L6" s="131" t="str">
        <f>+D6</f>
        <v>Actual</v>
      </c>
      <c r="M6" s="131" t="str">
        <f>+E6</f>
        <v>Target Budget</v>
      </c>
      <c r="O6" s="131" t="str">
        <f>+G6</f>
        <v>Forecast Current</v>
      </c>
      <c r="Q6" s="131" t="str">
        <f>+I6</f>
        <v>Actual</v>
      </c>
    </row>
    <row r="7" spans="1:20" ht="23.15" hidden="1" customHeight="1" outlineLevel="1">
      <c r="D7" s="6" t="str">
        <f>+Lists!G1</f>
        <v>IS_SOUTH BU</v>
      </c>
      <c r="E7" s="6" t="str">
        <f>+D7</f>
        <v>IS_SOUTH BU</v>
      </c>
      <c r="F7" s="6" t="str">
        <f t="shared" ref="F7:J7" si="0">+E7</f>
        <v>IS_SOUTH BU</v>
      </c>
      <c r="G7" s="6" t="str">
        <f t="shared" si="0"/>
        <v>IS_SOUTH BU</v>
      </c>
      <c r="H7" s="6" t="str">
        <f t="shared" si="0"/>
        <v>IS_SOUTH BU</v>
      </c>
      <c r="I7" s="6" t="str">
        <f t="shared" si="0"/>
        <v>IS_SOUTH BU</v>
      </c>
      <c r="J7" s="6" t="str">
        <f t="shared" si="0"/>
        <v>IS_SOUTH BU</v>
      </c>
      <c r="K7" s="6" t="str">
        <f t="shared" ref="K7:M7" si="1">+J7</f>
        <v>IS_SOUTH BU</v>
      </c>
      <c r="L7" s="6" t="str">
        <f t="shared" si="1"/>
        <v>IS_SOUTH BU</v>
      </c>
      <c r="M7" s="6" t="str">
        <f t="shared" si="1"/>
        <v>IS_SOUTH BU</v>
      </c>
      <c r="N7" s="6" t="str">
        <f t="shared" ref="N7" si="2">+M7</f>
        <v>IS_SOUTH BU</v>
      </c>
      <c r="O7" s="6" t="str">
        <f t="shared" ref="O7" si="3">+N7</f>
        <v>IS_SOUTH BU</v>
      </c>
      <c r="P7" s="6" t="str">
        <f t="shared" ref="P7" si="4">+O7</f>
        <v>IS_SOUTH BU</v>
      </c>
      <c r="Q7" s="6" t="str">
        <f t="shared" ref="Q7" si="5">+P7</f>
        <v>IS_SOUTH BU</v>
      </c>
      <c r="R7" s="6" t="str">
        <f t="shared" ref="R7" si="6">+Q7</f>
        <v>IS_SOUTH BU</v>
      </c>
    </row>
    <row r="8" spans="1:20" ht="23.15" customHeight="1" collapsed="1">
      <c r="C8" s="132" t="str">
        <f>+Group!$C$8</f>
        <v>FINANCIAL YEAR 2027</v>
      </c>
      <c r="D8" s="387" t="s">
        <v>503</v>
      </c>
      <c r="E8" s="388"/>
      <c r="F8" s="388"/>
      <c r="G8" s="388"/>
      <c r="H8" s="388"/>
      <c r="I8" s="388"/>
      <c r="J8" s="388"/>
      <c r="K8" s="388"/>
      <c r="L8" s="388"/>
      <c r="M8" s="388"/>
      <c r="N8" s="388"/>
      <c r="O8" s="388"/>
      <c r="P8" s="388"/>
      <c r="Q8" s="388"/>
      <c r="R8" s="388"/>
    </row>
    <row r="9" spans="1:20" ht="23.15" customHeight="1"/>
    <row r="10" spans="1:20" ht="13">
      <c r="C10" s="333"/>
      <c r="D10" s="384" t="str">
        <f>CONCATENATE($D$5," ","MTD")</f>
        <v>Jul MTD</v>
      </c>
      <c r="E10" s="385"/>
      <c r="F10" s="385"/>
      <c r="G10" s="385"/>
      <c r="H10" s="385"/>
      <c r="I10" s="385"/>
      <c r="J10" s="385"/>
      <c r="K10" s="134"/>
      <c r="L10" s="385" t="str">
        <f>CONCATENATE($D$5," ","YTD")</f>
        <v>Jul YTD</v>
      </c>
      <c r="M10" s="385"/>
      <c r="N10" s="385"/>
      <c r="O10" s="385"/>
      <c r="P10" s="385"/>
      <c r="Q10" s="385"/>
      <c r="R10" s="386"/>
    </row>
    <row r="11" spans="1:20" ht="13">
      <c r="C11" s="334"/>
      <c r="D11" s="135" t="s">
        <v>389</v>
      </c>
      <c r="E11" s="133" t="s">
        <v>431</v>
      </c>
      <c r="F11" s="133" t="s">
        <v>556</v>
      </c>
      <c r="G11" s="133" t="s">
        <v>432</v>
      </c>
      <c r="H11" s="133" t="s">
        <v>555</v>
      </c>
      <c r="I11" s="133" t="s">
        <v>434</v>
      </c>
      <c r="J11" s="133" t="s">
        <v>557</v>
      </c>
      <c r="K11" s="132"/>
      <c r="L11" s="133" t="s">
        <v>389</v>
      </c>
      <c r="M11" s="133" t="s">
        <v>431</v>
      </c>
      <c r="N11" s="133" t="s">
        <v>556</v>
      </c>
      <c r="O11" s="133" t="s">
        <v>432</v>
      </c>
      <c r="P11" s="133" t="s">
        <v>555</v>
      </c>
      <c r="Q11" s="133" t="s">
        <v>434</v>
      </c>
      <c r="R11" s="136" t="s">
        <v>557</v>
      </c>
    </row>
    <row r="12" spans="1:20" ht="13">
      <c r="A12" s="187" t="s">
        <v>8</v>
      </c>
      <c r="B12" s="306" t="s">
        <v>531</v>
      </c>
      <c r="C12" s="137" t="s">
        <v>8</v>
      </c>
      <c r="D12" s="138">
        <v>824679.96000000089</v>
      </c>
      <c r="E12" s="139">
        <v>928423.11939999997</v>
      </c>
      <c r="F12" s="140">
        <f t="shared" ref="F12" si="7">+D12-E12</f>
        <v>-103743.15939999907</v>
      </c>
      <c r="G12" s="140">
        <v>0</v>
      </c>
      <c r="H12" s="140">
        <f>+D12-G12</f>
        <v>824679.96000000089</v>
      </c>
      <c r="I12" s="139">
        <v>941618.68</v>
      </c>
      <c r="J12" s="140">
        <f t="shared" ref="J12" si="8">+D12-I12</f>
        <v>-116938.71999999916</v>
      </c>
      <c r="K12" s="335"/>
      <c r="L12" s="139">
        <v>824679.96000000089</v>
      </c>
      <c r="M12" s="139">
        <v>928423.11939999997</v>
      </c>
      <c r="N12" s="140">
        <f t="shared" ref="N12" si="9">+L12-M12</f>
        <v>-103743.15939999907</v>
      </c>
      <c r="O12" s="140">
        <v>0</v>
      </c>
      <c r="P12" s="140">
        <f>+L12-O12</f>
        <v>824679.96000000089</v>
      </c>
      <c r="Q12" s="139">
        <v>941618.68</v>
      </c>
      <c r="R12" s="336">
        <f t="shared" ref="R12" si="10">+L12-Q12</f>
        <v>-116938.71999999916</v>
      </c>
      <c r="S12" s="141"/>
      <c r="T12" s="141"/>
    </row>
    <row r="13" spans="1:20">
      <c r="A13" s="131" t="s">
        <v>11</v>
      </c>
      <c r="B13" s="306" t="s">
        <v>531</v>
      </c>
      <c r="C13" s="142" t="s">
        <v>11</v>
      </c>
      <c r="D13" s="143">
        <v>25414.280000000002</v>
      </c>
      <c r="E13" s="144">
        <v>15249.7814</v>
      </c>
      <c r="F13" s="145">
        <f t="shared" ref="F13:F38" si="11">+D13-E13</f>
        <v>10164.498600000003</v>
      </c>
      <c r="G13" s="145">
        <v>0</v>
      </c>
      <c r="H13" s="145">
        <f t="shared" ref="H13:H38" si="12">+D13-G13</f>
        <v>25414.280000000002</v>
      </c>
      <c r="I13" s="145">
        <v>15579.96</v>
      </c>
      <c r="J13" s="145">
        <f t="shared" ref="J13:J38" si="13">+D13-I13</f>
        <v>9834.3200000000033</v>
      </c>
      <c r="K13" s="337"/>
      <c r="L13" s="144">
        <v>25414.280000000002</v>
      </c>
      <c r="M13" s="144">
        <v>15249.7814</v>
      </c>
      <c r="N13" s="145">
        <f t="shared" ref="N13:N38" si="14">+L13-M13</f>
        <v>10164.498600000003</v>
      </c>
      <c r="O13" s="145">
        <v>0</v>
      </c>
      <c r="P13" s="145">
        <f t="shared" ref="P13:P48" si="15">+L13-O13</f>
        <v>25414.280000000002</v>
      </c>
      <c r="Q13" s="145">
        <v>15579.96</v>
      </c>
      <c r="R13" s="146">
        <f t="shared" ref="R13:R38" si="16">+L13-Q13</f>
        <v>9834.3200000000033</v>
      </c>
      <c r="S13" s="141"/>
      <c r="T13" s="141"/>
    </row>
    <row r="14" spans="1:20">
      <c r="A14" s="131" t="s">
        <v>16</v>
      </c>
      <c r="B14" s="306" t="s">
        <v>531</v>
      </c>
      <c r="C14" s="142" t="s">
        <v>435</v>
      </c>
      <c r="D14" s="143">
        <v>38125.82</v>
      </c>
      <c r="E14" s="144">
        <v>25604.924799999997</v>
      </c>
      <c r="F14" s="145">
        <f t="shared" si="11"/>
        <v>12520.895200000003</v>
      </c>
      <c r="G14" s="145">
        <v>0</v>
      </c>
      <c r="H14" s="145">
        <f t="shared" si="12"/>
        <v>38125.82</v>
      </c>
      <c r="I14" s="145">
        <v>26907.120000000003</v>
      </c>
      <c r="J14" s="145">
        <f t="shared" si="13"/>
        <v>11218.699999999997</v>
      </c>
      <c r="K14" s="337"/>
      <c r="L14" s="144">
        <v>38125.82</v>
      </c>
      <c r="M14" s="144">
        <v>25604.924799999997</v>
      </c>
      <c r="N14" s="145">
        <f t="shared" si="14"/>
        <v>12520.895200000003</v>
      </c>
      <c r="O14" s="145">
        <v>0</v>
      </c>
      <c r="P14" s="145">
        <f t="shared" si="15"/>
        <v>38125.82</v>
      </c>
      <c r="Q14" s="145">
        <v>26907.120000000003</v>
      </c>
      <c r="R14" s="146">
        <f t="shared" si="16"/>
        <v>11218.699999999997</v>
      </c>
      <c r="S14" s="141"/>
      <c r="T14" s="141"/>
    </row>
    <row r="15" spans="1:20">
      <c r="A15" s="131" t="s">
        <v>532</v>
      </c>
      <c r="B15" s="306" t="s">
        <v>531</v>
      </c>
      <c r="C15" s="142" t="s">
        <v>50</v>
      </c>
      <c r="D15" s="143">
        <v>85649.64</v>
      </c>
      <c r="E15" s="144">
        <v>110444.1744</v>
      </c>
      <c r="F15" s="145">
        <f t="shared" si="11"/>
        <v>-24794.534400000004</v>
      </c>
      <c r="G15" s="145">
        <v>0</v>
      </c>
      <c r="H15" s="145">
        <f t="shared" si="12"/>
        <v>85649.64</v>
      </c>
      <c r="I15" s="145">
        <v>108997.81</v>
      </c>
      <c r="J15" s="145">
        <f t="shared" si="13"/>
        <v>-23348.17</v>
      </c>
      <c r="K15" s="337"/>
      <c r="L15" s="144">
        <v>85649.64</v>
      </c>
      <c r="M15" s="144">
        <v>110444.1744</v>
      </c>
      <c r="N15" s="145">
        <f t="shared" si="14"/>
        <v>-24794.534400000004</v>
      </c>
      <c r="O15" s="145">
        <v>0</v>
      </c>
      <c r="P15" s="145">
        <f t="shared" si="15"/>
        <v>85649.64</v>
      </c>
      <c r="Q15" s="145">
        <v>108997.81</v>
      </c>
      <c r="R15" s="146">
        <f t="shared" si="16"/>
        <v>-23348.17</v>
      </c>
      <c r="S15" s="141"/>
      <c r="T15" s="141"/>
    </row>
    <row r="16" spans="1:20" ht="13">
      <c r="A16" s="131" t="s">
        <v>59</v>
      </c>
      <c r="B16" s="306" t="s">
        <v>531</v>
      </c>
      <c r="C16" s="147" t="s">
        <v>436</v>
      </c>
      <c r="D16" s="148">
        <v>973869.700000001</v>
      </c>
      <c r="E16" s="149">
        <v>1079722.0000000002</v>
      </c>
      <c r="F16" s="150">
        <f t="shared" si="11"/>
        <v>-105852.29999999923</v>
      </c>
      <c r="G16" s="150">
        <v>0</v>
      </c>
      <c r="H16" s="150">
        <f t="shared" si="12"/>
        <v>973869.700000001</v>
      </c>
      <c r="I16" s="150">
        <v>1093103.57</v>
      </c>
      <c r="J16" s="150">
        <f t="shared" si="13"/>
        <v>-119233.86999999906</v>
      </c>
      <c r="K16" s="335"/>
      <c r="L16" s="149">
        <v>973869.700000001</v>
      </c>
      <c r="M16" s="149">
        <v>1079722.0000000002</v>
      </c>
      <c r="N16" s="150">
        <f t="shared" si="14"/>
        <v>-105852.29999999923</v>
      </c>
      <c r="O16" s="150">
        <v>0</v>
      </c>
      <c r="P16" s="150">
        <f t="shared" si="15"/>
        <v>973869.700000001</v>
      </c>
      <c r="Q16" s="150">
        <v>1093103.57</v>
      </c>
      <c r="R16" s="151">
        <f t="shared" si="16"/>
        <v>-119233.86999999906</v>
      </c>
      <c r="T16" s="141">
        <f>D16/E16</f>
        <v>0.9019633757578347</v>
      </c>
    </row>
    <row r="17" spans="1:21">
      <c r="A17" s="131" t="s">
        <v>110</v>
      </c>
      <c r="B17" s="307">
        <v>1</v>
      </c>
      <c r="C17" s="142" t="s">
        <v>437</v>
      </c>
      <c r="D17" s="143">
        <v>321364.06999999989</v>
      </c>
      <c r="E17" s="144">
        <v>235825.48185276796</v>
      </c>
      <c r="F17" s="145">
        <f t="shared" si="11"/>
        <v>85538.588147231931</v>
      </c>
      <c r="G17" s="145">
        <v>0</v>
      </c>
      <c r="H17" s="145">
        <f t="shared" si="12"/>
        <v>321364.06999999989</v>
      </c>
      <c r="I17" s="145">
        <v>243428.84000000008</v>
      </c>
      <c r="J17" s="145">
        <f t="shared" si="13"/>
        <v>77935.229999999807</v>
      </c>
      <c r="K17" s="337"/>
      <c r="L17" s="144">
        <v>321364.06999999989</v>
      </c>
      <c r="M17" s="144">
        <v>235825.48185276796</v>
      </c>
      <c r="N17" s="145">
        <f t="shared" si="14"/>
        <v>85538.588147231931</v>
      </c>
      <c r="O17" s="145">
        <v>0</v>
      </c>
      <c r="P17" s="145">
        <f t="shared" si="15"/>
        <v>321364.06999999989</v>
      </c>
      <c r="Q17" s="145">
        <v>243428.84000000008</v>
      </c>
      <c r="R17" s="146">
        <f t="shared" si="16"/>
        <v>77935.229999999807</v>
      </c>
    </row>
    <row r="18" spans="1:21">
      <c r="A18" s="131" t="s">
        <v>168</v>
      </c>
      <c r="B18" s="307">
        <v>1</v>
      </c>
      <c r="C18" s="142" t="s">
        <v>16</v>
      </c>
      <c r="D18" s="143">
        <v>57764.200000000004</v>
      </c>
      <c r="E18" s="144">
        <v>32342.034399999997</v>
      </c>
      <c r="F18" s="145">
        <f t="shared" si="11"/>
        <v>25422.165600000008</v>
      </c>
      <c r="G18" s="145">
        <v>0</v>
      </c>
      <c r="H18" s="145">
        <f t="shared" si="12"/>
        <v>57764.200000000004</v>
      </c>
      <c r="I18" s="145">
        <v>46775.47</v>
      </c>
      <c r="J18" s="145">
        <f t="shared" si="13"/>
        <v>10988.730000000003</v>
      </c>
      <c r="K18" s="337"/>
      <c r="L18" s="144">
        <v>57764.200000000004</v>
      </c>
      <c r="M18" s="144">
        <v>32342.034399999997</v>
      </c>
      <c r="N18" s="145">
        <f t="shared" si="14"/>
        <v>25422.165600000008</v>
      </c>
      <c r="O18" s="145">
        <v>0</v>
      </c>
      <c r="P18" s="145">
        <f t="shared" si="15"/>
        <v>57764.200000000004</v>
      </c>
      <c r="Q18" s="145">
        <v>46775.47</v>
      </c>
      <c r="R18" s="146">
        <f t="shared" si="16"/>
        <v>10988.730000000003</v>
      </c>
    </row>
    <row r="19" spans="1:21">
      <c r="A19" s="131" t="s">
        <v>133</v>
      </c>
      <c r="B19" s="307">
        <v>1</v>
      </c>
      <c r="C19" s="142" t="s">
        <v>438</v>
      </c>
      <c r="D19" s="143">
        <v>25105.97</v>
      </c>
      <c r="E19" s="144">
        <v>10971.065755395688</v>
      </c>
      <c r="F19" s="145">
        <f t="shared" si="11"/>
        <v>14134.904244604313</v>
      </c>
      <c r="G19" s="145">
        <v>0</v>
      </c>
      <c r="H19" s="145">
        <f t="shared" si="12"/>
        <v>25105.97</v>
      </c>
      <c r="I19" s="145">
        <v>15787.350000000002</v>
      </c>
      <c r="J19" s="145">
        <f t="shared" si="13"/>
        <v>9318.619999999999</v>
      </c>
      <c r="K19" s="337"/>
      <c r="L19" s="144">
        <v>25105.97</v>
      </c>
      <c r="M19" s="144">
        <v>10971.065755395688</v>
      </c>
      <c r="N19" s="145">
        <f t="shared" si="14"/>
        <v>14134.904244604313</v>
      </c>
      <c r="O19" s="145">
        <v>0</v>
      </c>
      <c r="P19" s="145">
        <f t="shared" si="15"/>
        <v>25105.97</v>
      </c>
      <c r="Q19" s="145">
        <v>15787.350000000002</v>
      </c>
      <c r="R19" s="146">
        <f t="shared" si="16"/>
        <v>9318.619999999999</v>
      </c>
    </row>
    <row r="20" spans="1:21">
      <c r="A20" s="131" t="s">
        <v>125</v>
      </c>
      <c r="B20" s="307">
        <v>1</v>
      </c>
      <c r="C20" s="142" t="s">
        <v>439</v>
      </c>
      <c r="D20" s="143">
        <v>0</v>
      </c>
      <c r="E20" s="144">
        <v>0</v>
      </c>
      <c r="F20" s="145">
        <f t="shared" si="11"/>
        <v>0</v>
      </c>
      <c r="G20" s="145">
        <v>0</v>
      </c>
      <c r="H20" s="145">
        <f t="shared" si="12"/>
        <v>0</v>
      </c>
      <c r="I20" s="145">
        <v>0</v>
      </c>
      <c r="J20" s="145">
        <f t="shared" si="13"/>
        <v>0</v>
      </c>
      <c r="K20" s="337"/>
      <c r="L20" s="144">
        <v>0</v>
      </c>
      <c r="M20" s="144">
        <v>0</v>
      </c>
      <c r="N20" s="145">
        <f t="shared" si="14"/>
        <v>0</v>
      </c>
      <c r="O20" s="145">
        <v>0</v>
      </c>
      <c r="P20" s="145">
        <f t="shared" si="15"/>
        <v>0</v>
      </c>
      <c r="Q20" s="145">
        <v>0</v>
      </c>
      <c r="R20" s="146">
        <f t="shared" si="16"/>
        <v>0</v>
      </c>
    </row>
    <row r="21" spans="1:21">
      <c r="A21" s="131" t="s">
        <v>440</v>
      </c>
      <c r="B21" s="307">
        <v>1</v>
      </c>
      <c r="C21" s="142" t="s">
        <v>440</v>
      </c>
      <c r="D21" s="143">
        <v>92383.079999999987</v>
      </c>
      <c r="E21" s="144">
        <v>127395.25156145891</v>
      </c>
      <c r="F21" s="145">
        <f t="shared" si="11"/>
        <v>-35012.171561458919</v>
      </c>
      <c r="G21" s="145">
        <v>0</v>
      </c>
      <c r="H21" s="145">
        <f t="shared" si="12"/>
        <v>92383.079999999987</v>
      </c>
      <c r="I21" s="145">
        <v>128953.87000000001</v>
      </c>
      <c r="J21" s="145">
        <f t="shared" si="13"/>
        <v>-36570.790000000023</v>
      </c>
      <c r="K21" s="337"/>
      <c r="L21" s="144">
        <v>92383.079999999987</v>
      </c>
      <c r="M21" s="144">
        <v>127395.25156145891</v>
      </c>
      <c r="N21" s="145">
        <f t="shared" si="14"/>
        <v>-35012.171561458919</v>
      </c>
      <c r="O21" s="145">
        <v>0</v>
      </c>
      <c r="P21" s="145">
        <f t="shared" si="15"/>
        <v>92383.079999999987</v>
      </c>
      <c r="Q21" s="145">
        <v>128953.87000000001</v>
      </c>
      <c r="R21" s="146">
        <f t="shared" si="16"/>
        <v>-36570.790000000023</v>
      </c>
    </row>
    <row r="22" spans="1:21">
      <c r="A22" s="131" t="s">
        <v>212</v>
      </c>
      <c r="B22" s="307">
        <v>1</v>
      </c>
      <c r="C22" s="142" t="s">
        <v>441</v>
      </c>
      <c r="D22" s="143">
        <v>496617.31999999983</v>
      </c>
      <c r="E22" s="144">
        <v>406533.83356962277</v>
      </c>
      <c r="F22" s="145">
        <f t="shared" si="11"/>
        <v>90083.486430377059</v>
      </c>
      <c r="G22" s="145">
        <v>0</v>
      </c>
      <c r="H22" s="145">
        <f t="shared" si="12"/>
        <v>496617.31999999983</v>
      </c>
      <c r="I22" s="145">
        <v>434945.5300000002</v>
      </c>
      <c r="J22" s="145">
        <f t="shared" si="13"/>
        <v>61671.78999999963</v>
      </c>
      <c r="K22" s="337"/>
      <c r="L22" s="144">
        <v>496617.31999999983</v>
      </c>
      <c r="M22" s="144">
        <v>406533.83356962277</v>
      </c>
      <c r="N22" s="145">
        <f t="shared" si="14"/>
        <v>90083.486430377059</v>
      </c>
      <c r="O22" s="145">
        <v>0</v>
      </c>
      <c r="P22" s="145">
        <f t="shared" si="15"/>
        <v>496617.31999999983</v>
      </c>
      <c r="Q22" s="145">
        <v>434945.5300000002</v>
      </c>
      <c r="R22" s="146">
        <f t="shared" si="16"/>
        <v>61671.78999999963</v>
      </c>
      <c r="T22" s="141">
        <f>D22/E22</f>
        <v>1.221589149516505</v>
      </c>
    </row>
    <row r="23" spans="1:21" ht="13">
      <c r="A23" s="131" t="s">
        <v>214</v>
      </c>
      <c r="B23" s="306" t="s">
        <v>531</v>
      </c>
      <c r="C23" s="147" t="s">
        <v>442</v>
      </c>
      <c r="D23" s="148">
        <v>477252.3800000014</v>
      </c>
      <c r="E23" s="149">
        <v>673188.16643037717</v>
      </c>
      <c r="F23" s="150">
        <f t="shared" si="11"/>
        <v>-195935.78643037577</v>
      </c>
      <c r="G23" s="150">
        <v>0</v>
      </c>
      <c r="H23" s="150">
        <f t="shared" si="12"/>
        <v>477252.3800000014</v>
      </c>
      <c r="I23" s="150">
        <v>658158.04000000015</v>
      </c>
      <c r="J23" s="150">
        <f t="shared" si="13"/>
        <v>-180905.65999999875</v>
      </c>
      <c r="K23" s="338"/>
      <c r="L23" s="149">
        <v>477252.3800000014</v>
      </c>
      <c r="M23" s="149">
        <v>673188.16643037717</v>
      </c>
      <c r="N23" s="150">
        <f t="shared" si="14"/>
        <v>-195935.78643037577</v>
      </c>
      <c r="O23" s="150">
        <v>0</v>
      </c>
      <c r="P23" s="150">
        <f t="shared" si="15"/>
        <v>477252.3800000014</v>
      </c>
      <c r="Q23" s="150">
        <v>658158.04000000015</v>
      </c>
      <c r="R23" s="151">
        <f t="shared" si="16"/>
        <v>-180905.65999999875</v>
      </c>
      <c r="T23" s="141">
        <f>+D23/D16</f>
        <v>0.49005773564985222</v>
      </c>
      <c r="U23" s="141">
        <f>+E23/E16</f>
        <v>0.62348286543237708</v>
      </c>
    </row>
    <row r="24" spans="1:21">
      <c r="A24" s="131" t="s">
        <v>225</v>
      </c>
      <c r="B24" s="307">
        <v>1</v>
      </c>
      <c r="C24" s="142" t="s">
        <v>443</v>
      </c>
      <c r="D24" s="143">
        <v>34298.880000000005</v>
      </c>
      <c r="E24" s="144">
        <v>32353.320386339488</v>
      </c>
      <c r="F24" s="145">
        <f t="shared" si="11"/>
        <v>1945.5596136605163</v>
      </c>
      <c r="G24" s="145">
        <v>0</v>
      </c>
      <c r="H24" s="145">
        <f t="shared" si="12"/>
        <v>34298.880000000005</v>
      </c>
      <c r="I24" s="145">
        <v>27915.87</v>
      </c>
      <c r="J24" s="145">
        <f t="shared" si="13"/>
        <v>6383.0100000000057</v>
      </c>
      <c r="K24" s="337"/>
      <c r="L24" s="144">
        <v>34298.880000000005</v>
      </c>
      <c r="M24" s="144">
        <v>32353.320386339488</v>
      </c>
      <c r="N24" s="145">
        <f t="shared" si="14"/>
        <v>1945.5596136605163</v>
      </c>
      <c r="O24" s="145">
        <v>0</v>
      </c>
      <c r="P24" s="145">
        <f t="shared" si="15"/>
        <v>34298.880000000005</v>
      </c>
      <c r="Q24" s="145">
        <v>27915.87</v>
      </c>
      <c r="R24" s="146">
        <f t="shared" si="16"/>
        <v>6383.0100000000057</v>
      </c>
    </row>
    <row r="25" spans="1:21">
      <c r="A25" s="131" t="s">
        <v>252</v>
      </c>
      <c r="B25" s="307">
        <v>1</v>
      </c>
      <c r="C25" s="142" t="s">
        <v>444</v>
      </c>
      <c r="D25" s="143">
        <v>73980.569999999978</v>
      </c>
      <c r="E25" s="144">
        <v>89233.636495563507</v>
      </c>
      <c r="F25" s="145">
        <f t="shared" si="11"/>
        <v>-15253.066495563529</v>
      </c>
      <c r="G25" s="145">
        <v>0</v>
      </c>
      <c r="H25" s="145">
        <f t="shared" si="12"/>
        <v>73980.569999999978</v>
      </c>
      <c r="I25" s="145">
        <v>94503.340000000011</v>
      </c>
      <c r="J25" s="145">
        <f t="shared" si="13"/>
        <v>-20522.770000000033</v>
      </c>
      <c r="K25" s="337"/>
      <c r="L25" s="144">
        <v>73980.569999999978</v>
      </c>
      <c r="M25" s="144">
        <v>89233.636495563507</v>
      </c>
      <c r="N25" s="145">
        <f t="shared" si="14"/>
        <v>-15253.066495563529</v>
      </c>
      <c r="O25" s="145">
        <v>0</v>
      </c>
      <c r="P25" s="145">
        <f t="shared" si="15"/>
        <v>73980.569999999978</v>
      </c>
      <c r="Q25" s="145">
        <v>94503.340000000011</v>
      </c>
      <c r="R25" s="146">
        <f t="shared" si="16"/>
        <v>-20522.770000000033</v>
      </c>
    </row>
    <row r="26" spans="1:21">
      <c r="A26" s="131" t="s">
        <v>263</v>
      </c>
      <c r="B26" s="307">
        <v>1</v>
      </c>
      <c r="C26" s="142" t="s">
        <v>445</v>
      </c>
      <c r="D26" s="143">
        <v>3320.5899999999997</v>
      </c>
      <c r="E26" s="144">
        <v>4567.68</v>
      </c>
      <c r="F26" s="145">
        <f t="shared" si="11"/>
        <v>-1247.0900000000006</v>
      </c>
      <c r="G26" s="145">
        <v>0</v>
      </c>
      <c r="H26" s="145">
        <f t="shared" si="12"/>
        <v>3320.5899999999997</v>
      </c>
      <c r="I26" s="145">
        <v>4102.79</v>
      </c>
      <c r="J26" s="145">
        <f t="shared" si="13"/>
        <v>-782.20000000000027</v>
      </c>
      <c r="K26" s="337"/>
      <c r="L26" s="144">
        <v>3320.5899999999997</v>
      </c>
      <c r="M26" s="144">
        <v>4567.68</v>
      </c>
      <c r="N26" s="145">
        <f t="shared" si="14"/>
        <v>-1247.0900000000006</v>
      </c>
      <c r="O26" s="145">
        <v>0</v>
      </c>
      <c r="P26" s="145">
        <f t="shared" si="15"/>
        <v>3320.5899999999997</v>
      </c>
      <c r="Q26" s="145">
        <v>4102.79</v>
      </c>
      <c r="R26" s="146">
        <f t="shared" si="16"/>
        <v>-782.20000000000027</v>
      </c>
    </row>
    <row r="27" spans="1:21">
      <c r="A27" s="131" t="s">
        <v>580</v>
      </c>
      <c r="B27" s="307">
        <v>1</v>
      </c>
      <c r="C27" s="142" t="s">
        <v>575</v>
      </c>
      <c r="D27" s="143">
        <v>0</v>
      </c>
      <c r="E27" s="144">
        <v>255.73</v>
      </c>
      <c r="F27" s="145">
        <f t="shared" si="11"/>
        <v>-255.73</v>
      </c>
      <c r="G27" s="145">
        <v>0</v>
      </c>
      <c r="H27" s="145">
        <f t="shared" si="12"/>
        <v>0</v>
      </c>
      <c r="I27" s="145">
        <v>0</v>
      </c>
      <c r="J27" s="145">
        <f t="shared" si="13"/>
        <v>0</v>
      </c>
      <c r="K27" s="337"/>
      <c r="L27" s="144">
        <v>0</v>
      </c>
      <c r="M27" s="144">
        <v>255.73</v>
      </c>
      <c r="N27" s="145">
        <f t="shared" si="14"/>
        <v>-255.73</v>
      </c>
      <c r="O27" s="145">
        <v>0</v>
      </c>
      <c r="P27" s="145">
        <f t="shared" si="15"/>
        <v>0</v>
      </c>
      <c r="Q27" s="145">
        <v>0</v>
      </c>
      <c r="R27" s="146">
        <f t="shared" si="16"/>
        <v>0</v>
      </c>
    </row>
    <row r="28" spans="1:21">
      <c r="A28" s="131" t="s">
        <v>283</v>
      </c>
      <c r="B28" s="307">
        <v>1</v>
      </c>
      <c r="C28" s="142" t="s">
        <v>283</v>
      </c>
      <c r="D28" s="143">
        <v>1530.83</v>
      </c>
      <c r="E28" s="144">
        <v>1755.07</v>
      </c>
      <c r="F28" s="145">
        <f t="shared" si="11"/>
        <v>-224.24</v>
      </c>
      <c r="G28" s="145">
        <v>0</v>
      </c>
      <c r="H28" s="145">
        <f t="shared" si="12"/>
        <v>1530.83</v>
      </c>
      <c r="I28" s="145">
        <v>1588.4199999999998</v>
      </c>
      <c r="J28" s="145">
        <f t="shared" si="13"/>
        <v>-57.589999999999918</v>
      </c>
      <c r="K28" s="337"/>
      <c r="L28" s="144">
        <v>1530.83</v>
      </c>
      <c r="M28" s="144">
        <v>1755.07</v>
      </c>
      <c r="N28" s="145">
        <f t="shared" si="14"/>
        <v>-224.24</v>
      </c>
      <c r="O28" s="145">
        <v>0</v>
      </c>
      <c r="P28" s="145">
        <f t="shared" si="15"/>
        <v>1530.83</v>
      </c>
      <c r="Q28" s="145">
        <v>1588.4199999999998</v>
      </c>
      <c r="R28" s="146">
        <f t="shared" si="16"/>
        <v>-57.589999999999918</v>
      </c>
    </row>
    <row r="29" spans="1:21">
      <c r="A29" s="131" t="s">
        <v>294</v>
      </c>
      <c r="B29" s="307">
        <v>1</v>
      </c>
      <c r="C29" s="142" t="s">
        <v>576</v>
      </c>
      <c r="D29" s="143">
        <v>1377</v>
      </c>
      <c r="E29" s="144">
        <v>1436.3200000000002</v>
      </c>
      <c r="F29" s="145">
        <f t="shared" si="11"/>
        <v>-59.320000000000164</v>
      </c>
      <c r="G29" s="145">
        <v>0</v>
      </c>
      <c r="H29" s="145">
        <f t="shared" si="12"/>
        <v>1377</v>
      </c>
      <c r="I29" s="145">
        <v>1392.72</v>
      </c>
      <c r="J29" s="145">
        <f t="shared" si="13"/>
        <v>-15.720000000000027</v>
      </c>
      <c r="K29" s="337"/>
      <c r="L29" s="144">
        <v>1377</v>
      </c>
      <c r="M29" s="144">
        <v>1436.3200000000002</v>
      </c>
      <c r="N29" s="145">
        <f t="shared" si="14"/>
        <v>-59.320000000000164</v>
      </c>
      <c r="O29" s="145">
        <v>0</v>
      </c>
      <c r="P29" s="145">
        <f t="shared" si="15"/>
        <v>1377</v>
      </c>
      <c r="Q29" s="145">
        <v>1392.72</v>
      </c>
      <c r="R29" s="146">
        <f t="shared" si="16"/>
        <v>-15.720000000000027</v>
      </c>
    </row>
    <row r="30" spans="1:21">
      <c r="A30" s="131" t="s">
        <v>299</v>
      </c>
      <c r="B30" s="307">
        <v>1</v>
      </c>
      <c r="C30" s="142" t="s">
        <v>577</v>
      </c>
      <c r="D30" s="143">
        <v>12721.000000000009</v>
      </c>
      <c r="E30" s="144">
        <v>670.15</v>
      </c>
      <c r="F30" s="145">
        <f t="shared" si="11"/>
        <v>12050.850000000009</v>
      </c>
      <c r="G30" s="145">
        <v>0</v>
      </c>
      <c r="H30" s="145">
        <f t="shared" si="12"/>
        <v>12721.000000000009</v>
      </c>
      <c r="I30" s="145">
        <v>0</v>
      </c>
      <c r="J30" s="145">
        <f t="shared" si="13"/>
        <v>12721.000000000009</v>
      </c>
      <c r="K30" s="337"/>
      <c r="L30" s="144">
        <v>12721.000000000009</v>
      </c>
      <c r="M30" s="144">
        <v>670.15</v>
      </c>
      <c r="N30" s="145">
        <f t="shared" si="14"/>
        <v>12050.850000000009</v>
      </c>
      <c r="O30" s="145">
        <v>0</v>
      </c>
      <c r="P30" s="145">
        <f t="shared" si="15"/>
        <v>12721.000000000009</v>
      </c>
      <c r="Q30" s="145">
        <v>0</v>
      </c>
      <c r="R30" s="146">
        <f t="shared" si="16"/>
        <v>12721.000000000009</v>
      </c>
    </row>
    <row r="31" spans="1:21">
      <c r="A31" s="131" t="s">
        <v>305</v>
      </c>
      <c r="B31" s="307">
        <v>1</v>
      </c>
      <c r="C31" s="142" t="s">
        <v>305</v>
      </c>
      <c r="D31" s="143">
        <v>1774.3799999999999</v>
      </c>
      <c r="E31" s="144">
        <v>2030.35</v>
      </c>
      <c r="F31" s="145">
        <f t="shared" si="11"/>
        <v>-255.97000000000003</v>
      </c>
      <c r="G31" s="145">
        <v>0</v>
      </c>
      <c r="H31" s="145">
        <f t="shared" si="12"/>
        <v>1774.3799999999999</v>
      </c>
      <c r="I31" s="145">
        <v>1880.5500000000002</v>
      </c>
      <c r="J31" s="145">
        <f t="shared" si="13"/>
        <v>-106.1700000000003</v>
      </c>
      <c r="K31" s="337"/>
      <c r="L31" s="144">
        <v>1774.3799999999999</v>
      </c>
      <c r="M31" s="144">
        <v>2030.35</v>
      </c>
      <c r="N31" s="145">
        <f t="shared" si="14"/>
        <v>-255.97000000000003</v>
      </c>
      <c r="O31" s="145">
        <v>0</v>
      </c>
      <c r="P31" s="145">
        <f t="shared" si="15"/>
        <v>1774.3799999999999</v>
      </c>
      <c r="Q31" s="145">
        <v>1880.5500000000002</v>
      </c>
      <c r="R31" s="146">
        <f t="shared" si="16"/>
        <v>-106.1700000000003</v>
      </c>
    </row>
    <row r="32" spans="1:21">
      <c r="A32" s="131" t="s">
        <v>328</v>
      </c>
      <c r="B32" s="307">
        <v>1</v>
      </c>
      <c r="C32" s="142" t="s">
        <v>578</v>
      </c>
      <c r="D32" s="143">
        <v>6617.51</v>
      </c>
      <c r="E32" s="144">
        <v>5384.2677042470832</v>
      </c>
      <c r="F32" s="145">
        <f t="shared" si="11"/>
        <v>1233.242295752917</v>
      </c>
      <c r="G32" s="145">
        <v>0</v>
      </c>
      <c r="H32" s="145">
        <f t="shared" si="12"/>
        <v>6617.51</v>
      </c>
      <c r="I32" s="145">
        <v>11382.3</v>
      </c>
      <c r="J32" s="145">
        <f t="shared" si="13"/>
        <v>-4764.7899999999991</v>
      </c>
      <c r="K32" s="337"/>
      <c r="L32" s="144">
        <v>6617.51</v>
      </c>
      <c r="M32" s="144">
        <v>5384.2677042470832</v>
      </c>
      <c r="N32" s="145">
        <f t="shared" si="14"/>
        <v>1233.242295752917</v>
      </c>
      <c r="O32" s="145">
        <v>0</v>
      </c>
      <c r="P32" s="145">
        <f t="shared" si="15"/>
        <v>6617.51</v>
      </c>
      <c r="Q32" s="145">
        <v>11382.3</v>
      </c>
      <c r="R32" s="146">
        <f t="shared" si="16"/>
        <v>-4764.7899999999991</v>
      </c>
    </row>
    <row r="33" spans="1:20">
      <c r="A33" s="131" t="s">
        <v>339</v>
      </c>
      <c r="B33" s="307">
        <v>1</v>
      </c>
      <c r="C33" s="142" t="s">
        <v>579</v>
      </c>
      <c r="D33" s="143">
        <v>2433.33</v>
      </c>
      <c r="E33" s="144">
        <v>2433.33</v>
      </c>
      <c r="F33" s="145">
        <f t="shared" si="11"/>
        <v>0</v>
      </c>
      <c r="G33" s="145">
        <v>0</v>
      </c>
      <c r="H33" s="145">
        <f t="shared" si="12"/>
        <v>2433.33</v>
      </c>
      <c r="I33" s="145">
        <v>2358.0699999999997</v>
      </c>
      <c r="J33" s="145">
        <f t="shared" si="13"/>
        <v>75.260000000000218</v>
      </c>
      <c r="K33" s="337"/>
      <c r="L33" s="144">
        <v>2433.33</v>
      </c>
      <c r="M33" s="144">
        <v>2433.33</v>
      </c>
      <c r="N33" s="145">
        <f t="shared" si="14"/>
        <v>0</v>
      </c>
      <c r="O33" s="145">
        <v>0</v>
      </c>
      <c r="P33" s="145">
        <f t="shared" si="15"/>
        <v>2433.33</v>
      </c>
      <c r="Q33" s="145">
        <v>2358.0699999999997</v>
      </c>
      <c r="R33" s="146">
        <f t="shared" si="16"/>
        <v>75.260000000000218</v>
      </c>
    </row>
    <row r="34" spans="1:20">
      <c r="A34" s="131" t="s">
        <v>533</v>
      </c>
      <c r="B34" s="307">
        <v>1</v>
      </c>
      <c r="C34" s="142" t="s">
        <v>533</v>
      </c>
      <c r="D34" s="143">
        <v>168871.02999999997</v>
      </c>
      <c r="E34" s="144">
        <v>158575.27814168928</v>
      </c>
      <c r="F34" s="145">
        <f t="shared" si="11"/>
        <v>10295.751858310687</v>
      </c>
      <c r="G34" s="145">
        <v>0</v>
      </c>
      <c r="H34" s="145">
        <f t="shared" si="12"/>
        <v>168871.02999999997</v>
      </c>
      <c r="I34" s="145">
        <v>204888.91</v>
      </c>
      <c r="J34" s="145">
        <f t="shared" si="13"/>
        <v>-36017.880000000034</v>
      </c>
      <c r="K34" s="337"/>
      <c r="L34" s="144">
        <v>168871.02999999997</v>
      </c>
      <c r="M34" s="144">
        <v>158575.27814168928</v>
      </c>
      <c r="N34" s="145">
        <f t="shared" si="14"/>
        <v>10295.751858310687</v>
      </c>
      <c r="O34" s="145">
        <v>0</v>
      </c>
      <c r="P34" s="145">
        <f t="shared" si="15"/>
        <v>168871.02999999997</v>
      </c>
      <c r="Q34" s="145">
        <v>204888.91</v>
      </c>
      <c r="R34" s="146">
        <f t="shared" si="16"/>
        <v>-36017.880000000034</v>
      </c>
    </row>
    <row r="35" spans="1:20">
      <c r="A35" s="131" t="s">
        <v>534</v>
      </c>
      <c r="B35" s="307">
        <v>1</v>
      </c>
      <c r="C35" s="142" t="s">
        <v>357</v>
      </c>
      <c r="D35" s="143">
        <v>306925.12000000005</v>
      </c>
      <c r="E35" s="144">
        <v>298695.13272783946</v>
      </c>
      <c r="F35" s="145">
        <f t="shared" si="11"/>
        <v>8229.9872721605934</v>
      </c>
      <c r="G35" s="145">
        <v>0</v>
      </c>
      <c r="H35" s="145">
        <f t="shared" si="12"/>
        <v>306925.12000000005</v>
      </c>
      <c r="I35" s="145">
        <v>350012.96999999986</v>
      </c>
      <c r="J35" s="145">
        <f t="shared" si="13"/>
        <v>-43087.849999999802</v>
      </c>
      <c r="K35" s="337"/>
      <c r="L35" s="144">
        <v>306925.12000000005</v>
      </c>
      <c r="M35" s="144">
        <v>298695.13272783946</v>
      </c>
      <c r="N35" s="145">
        <f t="shared" si="14"/>
        <v>8229.9872721605934</v>
      </c>
      <c r="O35" s="145">
        <v>0</v>
      </c>
      <c r="P35" s="145">
        <f t="shared" si="15"/>
        <v>306925.12000000005</v>
      </c>
      <c r="Q35" s="145">
        <v>350012.96999999986</v>
      </c>
      <c r="R35" s="146">
        <f t="shared" si="16"/>
        <v>-43087.849999999802</v>
      </c>
    </row>
    <row r="36" spans="1:20" ht="13">
      <c r="A36" s="131" t="s">
        <v>360</v>
      </c>
      <c r="B36" s="306">
        <v>-1</v>
      </c>
      <c r="C36" s="147" t="s">
        <v>446</v>
      </c>
      <c r="D36" s="148">
        <v>170327.26000000097</v>
      </c>
      <c r="E36" s="149">
        <v>374493.03370253782</v>
      </c>
      <c r="F36" s="150">
        <f t="shared" si="11"/>
        <v>-204165.77370253686</v>
      </c>
      <c r="G36" s="150">
        <v>0</v>
      </c>
      <c r="H36" s="150">
        <f t="shared" si="12"/>
        <v>170327.26000000097</v>
      </c>
      <c r="I36" s="150">
        <v>308145.07000000012</v>
      </c>
      <c r="J36" s="150">
        <f t="shared" si="13"/>
        <v>-137817.80999999915</v>
      </c>
      <c r="K36" s="337"/>
      <c r="L36" s="149">
        <v>170327.26000000097</v>
      </c>
      <c r="M36" s="149">
        <v>374493.03370253782</v>
      </c>
      <c r="N36" s="150">
        <f t="shared" si="14"/>
        <v>-204165.77370253686</v>
      </c>
      <c r="O36" s="150">
        <v>0</v>
      </c>
      <c r="P36" s="150">
        <f t="shared" si="15"/>
        <v>170327.26000000097</v>
      </c>
      <c r="Q36" s="150">
        <v>308145.07000000012</v>
      </c>
      <c r="R36" s="151">
        <f t="shared" si="16"/>
        <v>-137817.80999999915</v>
      </c>
    </row>
    <row r="37" spans="1:20">
      <c r="A37" s="131" t="s">
        <v>383</v>
      </c>
      <c r="B37" s="307">
        <v>1</v>
      </c>
      <c r="C37" s="142" t="s">
        <v>447</v>
      </c>
      <c r="D37" s="143">
        <v>195303.31000000017</v>
      </c>
      <c r="E37" s="144">
        <v>203641.10489140134</v>
      </c>
      <c r="F37" s="145">
        <f t="shared" si="11"/>
        <v>-8337.7948914011649</v>
      </c>
      <c r="G37" s="145">
        <v>0</v>
      </c>
      <c r="H37" s="145">
        <f t="shared" si="12"/>
        <v>195303.31000000017</v>
      </c>
      <c r="I37" s="145">
        <v>202918.08000000005</v>
      </c>
      <c r="J37" s="145">
        <f t="shared" si="13"/>
        <v>-7614.7699999998731</v>
      </c>
      <c r="K37" s="337"/>
      <c r="L37" s="144">
        <v>195303.31000000017</v>
      </c>
      <c r="M37" s="144">
        <v>203641.10489140134</v>
      </c>
      <c r="N37" s="145">
        <f t="shared" si="14"/>
        <v>-8337.7948914011649</v>
      </c>
      <c r="O37" s="145">
        <v>0</v>
      </c>
      <c r="P37" s="145">
        <f t="shared" si="15"/>
        <v>195303.31000000017</v>
      </c>
      <c r="Q37" s="145">
        <v>202918.08000000005</v>
      </c>
      <c r="R37" s="146">
        <f t="shared" si="16"/>
        <v>-7614.7699999998731</v>
      </c>
    </row>
    <row r="38" spans="1:20" ht="13">
      <c r="A38" s="131" t="s">
        <v>385</v>
      </c>
      <c r="B38" s="306">
        <v>-1</v>
      </c>
      <c r="C38" s="152" t="s">
        <v>448</v>
      </c>
      <c r="D38" s="153">
        <v>-24976.049999999297</v>
      </c>
      <c r="E38" s="154">
        <v>170851.92881113669</v>
      </c>
      <c r="F38" s="155">
        <f t="shared" si="11"/>
        <v>-195827.97881113598</v>
      </c>
      <c r="G38" s="155">
        <v>0</v>
      </c>
      <c r="H38" s="155">
        <f t="shared" si="12"/>
        <v>-24976.049999999297</v>
      </c>
      <c r="I38" s="155">
        <v>105226.99</v>
      </c>
      <c r="J38" s="155">
        <f t="shared" si="13"/>
        <v>-130203.03999999931</v>
      </c>
      <c r="K38" s="156"/>
      <c r="L38" s="154">
        <v>-24976.049999999297</v>
      </c>
      <c r="M38" s="154">
        <v>170851.92881113669</v>
      </c>
      <c r="N38" s="155">
        <f t="shared" si="14"/>
        <v>-195827.97881113598</v>
      </c>
      <c r="O38" s="155">
        <v>0</v>
      </c>
      <c r="P38" s="155">
        <f t="shared" si="15"/>
        <v>-24976.049999999297</v>
      </c>
      <c r="Q38" s="155">
        <v>105226.99</v>
      </c>
      <c r="R38" s="157">
        <f t="shared" si="16"/>
        <v>-130203.03999999931</v>
      </c>
      <c r="T38" s="141"/>
    </row>
    <row r="39" spans="1:20">
      <c r="P39" s="131">
        <f t="shared" si="15"/>
        <v>0</v>
      </c>
    </row>
    <row r="40" spans="1:20" ht="13">
      <c r="B40" s="131">
        <v>1</v>
      </c>
      <c r="C40" s="158" t="s">
        <v>415</v>
      </c>
      <c r="D40" s="159"/>
      <c r="E40" s="159"/>
      <c r="F40" s="159"/>
      <c r="G40" s="159"/>
      <c r="H40" s="159"/>
      <c r="I40" s="159"/>
      <c r="J40" s="159"/>
      <c r="K40" s="160"/>
      <c r="L40" s="159"/>
      <c r="M40" s="159"/>
      <c r="N40" s="159"/>
      <c r="O40" s="159"/>
      <c r="P40" s="159">
        <f t="shared" si="15"/>
        <v>0</v>
      </c>
      <c r="Q40" s="159"/>
      <c r="R40" s="161"/>
    </row>
    <row r="41" spans="1:20">
      <c r="A41" s="131" t="s">
        <v>535</v>
      </c>
      <c r="B41" s="131">
        <v>1</v>
      </c>
      <c r="C41" s="142" t="s">
        <v>416</v>
      </c>
      <c r="D41" s="162">
        <v>1.0122803460690823</v>
      </c>
      <c r="E41" s="162">
        <v>1.3899999999999995</v>
      </c>
      <c r="F41" s="163">
        <f t="shared" ref="F41:F48" si="17">+D41-E41</f>
        <v>-0.37771965393091711</v>
      </c>
      <c r="G41" s="163">
        <v>0</v>
      </c>
      <c r="H41" s="163">
        <f t="shared" ref="H41:H48" si="18">+D41-G41</f>
        <v>1.0122803460690823</v>
      </c>
      <c r="I41" s="162">
        <v>0.98686353314520781</v>
      </c>
      <c r="J41" s="163">
        <f t="shared" ref="J41:J48" si="19">+D41-I41</f>
        <v>2.5416812923874543E-2</v>
      </c>
      <c r="K41" s="339"/>
      <c r="L41" s="162">
        <v>1.0122803460690823</v>
      </c>
      <c r="M41" s="162">
        <v>1.3899999999999995</v>
      </c>
      <c r="N41" s="163">
        <f t="shared" ref="N41:N48" si="20">+L41-M41</f>
        <v>-0.37771965393091711</v>
      </c>
      <c r="O41" s="163">
        <v>0</v>
      </c>
      <c r="P41" s="163">
        <f t="shared" si="15"/>
        <v>1.0122803460690823</v>
      </c>
      <c r="Q41" s="162">
        <v>0.98686353314520781</v>
      </c>
      <c r="R41" s="164">
        <f t="shared" ref="R41:R48" si="21">+L41-Q41</f>
        <v>2.5416812923874543E-2</v>
      </c>
    </row>
    <row r="42" spans="1:20">
      <c r="A42" s="131" t="s">
        <v>536</v>
      </c>
      <c r="B42" s="131">
        <v>1</v>
      </c>
      <c r="C42" s="142" t="s">
        <v>417</v>
      </c>
      <c r="D42" s="162">
        <v>0.66002506742930755</v>
      </c>
      <c r="E42" s="162">
        <v>0.791691842365983</v>
      </c>
      <c r="F42" s="163">
        <f t="shared" si="17"/>
        <v>-0.13166677493667545</v>
      </c>
      <c r="G42" s="163">
        <v>0</v>
      </c>
      <c r="H42" s="163">
        <f t="shared" si="18"/>
        <v>0.66002506742930755</v>
      </c>
      <c r="I42" s="162">
        <v>0.57523997086507095</v>
      </c>
      <c r="J42" s="162">
        <f t="shared" si="19"/>
        <v>8.4785096564236606E-2</v>
      </c>
      <c r="K42" s="339"/>
      <c r="L42" s="162">
        <v>0.66002506742930755</v>
      </c>
      <c r="M42" s="162">
        <v>0.791691842365983</v>
      </c>
      <c r="N42" s="163">
        <f t="shared" si="20"/>
        <v>-0.13166677493667545</v>
      </c>
      <c r="O42" s="163">
        <v>0</v>
      </c>
      <c r="P42" s="163">
        <f t="shared" si="15"/>
        <v>0.66002506742930755</v>
      </c>
      <c r="Q42" s="162">
        <v>0.57523997086507095</v>
      </c>
      <c r="R42" s="165">
        <f t="shared" si="21"/>
        <v>8.4785096564236606E-2</v>
      </c>
    </row>
    <row r="43" spans="1:20">
      <c r="A43" s="131" t="s">
        <v>537</v>
      </c>
      <c r="B43" s="131">
        <v>1</v>
      </c>
      <c r="C43" s="142" t="s">
        <v>513</v>
      </c>
      <c r="D43" s="162">
        <v>-531201555169280</v>
      </c>
      <c r="E43" s="162">
        <v>1.2549999999999999</v>
      </c>
      <c r="F43" s="163">
        <f t="shared" ref="F43" si="22">+D43-E43</f>
        <v>-531201555169281.25</v>
      </c>
      <c r="G43" s="163">
        <v>0</v>
      </c>
      <c r="H43" s="163">
        <f t="shared" si="18"/>
        <v>-531201555169280</v>
      </c>
      <c r="I43" s="162">
        <v>0</v>
      </c>
      <c r="J43" s="162">
        <f t="shared" ref="J43" si="23">+D43-I43</f>
        <v>-531201555169280</v>
      </c>
      <c r="K43" s="339"/>
      <c r="L43" s="162">
        <v>-531201555169280</v>
      </c>
      <c r="M43" s="162">
        <v>1.2549999999999999</v>
      </c>
      <c r="N43" s="163">
        <f t="shared" ref="N43" si="24">+L43-M43</f>
        <v>-531201555169281.25</v>
      </c>
      <c r="O43" s="163">
        <v>0</v>
      </c>
      <c r="P43" s="163">
        <f t="shared" si="15"/>
        <v>-531201555169280</v>
      </c>
      <c r="Q43" s="162">
        <v>0</v>
      </c>
      <c r="R43" s="165">
        <f t="shared" ref="R43" si="25">+L43-Q43</f>
        <v>-531201555169280</v>
      </c>
    </row>
    <row r="44" spans="1:20">
      <c r="A44" s="131" t="s">
        <v>538</v>
      </c>
      <c r="B44" s="131">
        <v>1</v>
      </c>
      <c r="C44" s="142" t="s">
        <v>449</v>
      </c>
      <c r="D44" s="162">
        <v>1.5781437025270435</v>
      </c>
      <c r="E44" s="162">
        <v>1.2549999999999997</v>
      </c>
      <c r="F44" s="163">
        <f t="shared" si="17"/>
        <v>0.32314370252704383</v>
      </c>
      <c r="G44" s="163">
        <v>0</v>
      </c>
      <c r="H44" s="163">
        <f t="shared" si="18"/>
        <v>1.5781437025270435</v>
      </c>
      <c r="I44" s="162">
        <v>1.2247513970084161</v>
      </c>
      <c r="J44" s="162">
        <f t="shared" si="19"/>
        <v>0.35339230551862744</v>
      </c>
      <c r="K44" s="339"/>
      <c r="L44" s="162">
        <v>1.5781437025270435</v>
      </c>
      <c r="M44" s="162">
        <v>1.2549999999999997</v>
      </c>
      <c r="N44" s="163">
        <f t="shared" si="20"/>
        <v>0.32314370252704383</v>
      </c>
      <c r="O44" s="163">
        <v>0</v>
      </c>
      <c r="P44" s="163">
        <f t="shared" si="15"/>
        <v>1.5781437025270435</v>
      </c>
      <c r="Q44" s="162">
        <v>1.2247513970084161</v>
      </c>
      <c r="R44" s="165">
        <f t="shared" si="21"/>
        <v>0.35339230551862744</v>
      </c>
    </row>
    <row r="45" spans="1:20" ht="13">
      <c r="A45" s="131" t="s">
        <v>425</v>
      </c>
      <c r="B45" s="131">
        <v>1</v>
      </c>
      <c r="C45" s="147" t="s">
        <v>450</v>
      </c>
      <c r="D45" s="166">
        <v>0.49005773564985183</v>
      </c>
      <c r="E45" s="166">
        <v>0.62348286543237741</v>
      </c>
      <c r="F45" s="167">
        <f t="shared" si="17"/>
        <v>-0.13342512978252558</v>
      </c>
      <c r="G45" s="167">
        <v>0</v>
      </c>
      <c r="H45" s="167">
        <f t="shared" si="18"/>
        <v>0.49005773564985183</v>
      </c>
      <c r="I45" s="166">
        <v>0.60210034809418844</v>
      </c>
      <c r="J45" s="166">
        <f t="shared" si="19"/>
        <v>-0.11204261244433661</v>
      </c>
      <c r="K45" s="337"/>
      <c r="L45" s="166">
        <v>0.49005773564985183</v>
      </c>
      <c r="M45" s="166">
        <v>0.62348286543237741</v>
      </c>
      <c r="N45" s="167">
        <f t="shared" si="20"/>
        <v>-0.13342512978252558</v>
      </c>
      <c r="O45" s="167">
        <v>0</v>
      </c>
      <c r="P45" s="167">
        <f t="shared" si="15"/>
        <v>0.49005773564985183</v>
      </c>
      <c r="Q45" s="166">
        <v>0.60210034809418844</v>
      </c>
      <c r="R45" s="168">
        <f t="shared" si="21"/>
        <v>-0.11204261244433661</v>
      </c>
    </row>
    <row r="46" spans="1:20">
      <c r="A46" s="131" t="s">
        <v>426</v>
      </c>
      <c r="B46" s="131">
        <v>1</v>
      </c>
      <c r="C46" s="142" t="s">
        <v>451</v>
      </c>
      <c r="D46" s="162">
        <v>0.3895256856367042</v>
      </c>
      <c r="E46" s="162">
        <v>0.25389185507575573</v>
      </c>
      <c r="F46" s="163">
        <f t="shared" si="17"/>
        <v>0.13563383056094847</v>
      </c>
      <c r="G46" s="163">
        <v>0</v>
      </c>
      <c r="H46" s="163">
        <f t="shared" si="18"/>
        <v>0.3895256856367042</v>
      </c>
      <c r="I46" s="162">
        <v>0.25838790273087903</v>
      </c>
      <c r="J46" s="162">
        <f t="shared" si="19"/>
        <v>0.13113778290582517</v>
      </c>
      <c r="K46" s="339"/>
      <c r="L46" s="162">
        <v>0.3895256856367042</v>
      </c>
      <c r="M46" s="162">
        <v>0.25389185507575573</v>
      </c>
      <c r="N46" s="163">
        <f t="shared" si="20"/>
        <v>0.13563383056094847</v>
      </c>
      <c r="O46" s="163">
        <v>0</v>
      </c>
      <c r="P46" s="163">
        <f t="shared" si="15"/>
        <v>0.3895256856367042</v>
      </c>
      <c r="Q46" s="162">
        <v>0.25838790273087903</v>
      </c>
      <c r="R46" s="165">
        <f t="shared" si="21"/>
        <v>0.13113778290582517</v>
      </c>
    </row>
    <row r="47" spans="1:20" ht="13">
      <c r="A47" s="131" t="s">
        <v>428</v>
      </c>
      <c r="B47" s="131">
        <v>1</v>
      </c>
      <c r="C47" s="147" t="s">
        <v>452</v>
      </c>
      <c r="D47" s="166">
        <v>0.17489738103567731</v>
      </c>
      <c r="E47" s="166">
        <v>0.34684208870666533</v>
      </c>
      <c r="F47" s="167">
        <f t="shared" si="17"/>
        <v>-0.17194470767098802</v>
      </c>
      <c r="G47" s="167">
        <v>0</v>
      </c>
      <c r="H47" s="167">
        <f t="shared" si="18"/>
        <v>0.17489738103567731</v>
      </c>
      <c r="I47" s="166">
        <v>0.28189924400301802</v>
      </c>
      <c r="J47" s="166">
        <f t="shared" si="19"/>
        <v>-0.10700186296734071</v>
      </c>
      <c r="K47" s="339"/>
      <c r="L47" s="166">
        <v>0.17489738103567731</v>
      </c>
      <c r="M47" s="166">
        <v>0.34684208870666533</v>
      </c>
      <c r="N47" s="167">
        <f t="shared" si="20"/>
        <v>-0.17194470767098802</v>
      </c>
      <c r="O47" s="167">
        <v>0</v>
      </c>
      <c r="P47" s="167">
        <f t="shared" si="15"/>
        <v>0.17489738103567731</v>
      </c>
      <c r="Q47" s="166">
        <v>0.28189924400301802</v>
      </c>
      <c r="R47" s="168">
        <f t="shared" si="21"/>
        <v>-0.10700186296734071</v>
      </c>
    </row>
    <row r="48" spans="1:20" ht="13">
      <c r="A48" s="131" t="s">
        <v>429</v>
      </c>
      <c r="B48" s="131">
        <v>1</v>
      </c>
      <c r="C48" s="152" t="s">
        <v>453</v>
      </c>
      <c r="D48" s="169">
        <v>-2.5646192709352436E-2</v>
      </c>
      <c r="E48" s="169">
        <v>0.15823696174676144</v>
      </c>
      <c r="F48" s="170">
        <f t="shared" si="17"/>
        <v>-0.18388315445611386</v>
      </c>
      <c r="G48" s="170">
        <v>0</v>
      </c>
      <c r="H48" s="170">
        <f t="shared" si="18"/>
        <v>-2.5646192709352436E-2</v>
      </c>
      <c r="I48" s="169">
        <v>9.6264428081595285E-2</v>
      </c>
      <c r="J48" s="169">
        <f t="shared" si="19"/>
        <v>-0.12191062079094772</v>
      </c>
      <c r="K48" s="171"/>
      <c r="L48" s="169">
        <v>-2.5646192709352436E-2</v>
      </c>
      <c r="M48" s="169">
        <v>0.15823696174676144</v>
      </c>
      <c r="N48" s="170">
        <f t="shared" si="20"/>
        <v>-0.18388315445611386</v>
      </c>
      <c r="O48" s="170">
        <v>0</v>
      </c>
      <c r="P48" s="170">
        <f t="shared" si="15"/>
        <v>-2.5646192709352436E-2</v>
      </c>
      <c r="Q48" s="169">
        <v>9.6264428081595285E-2</v>
      </c>
      <c r="R48" s="172">
        <f t="shared" si="21"/>
        <v>-0.12191062079094772</v>
      </c>
    </row>
    <row r="49" spans="2:18">
      <c r="B49" s="131">
        <v>1</v>
      </c>
    </row>
    <row r="50" spans="2:18" ht="13">
      <c r="C50" s="173" t="s">
        <v>407</v>
      </c>
      <c r="D50" s="174">
        <f>+'IS South'!E414</f>
        <v>0.58132820071774194</v>
      </c>
      <c r="E50" s="159"/>
      <c r="F50" s="159"/>
      <c r="G50" s="159"/>
      <c r="H50" s="159"/>
      <c r="I50" s="174">
        <f>+'IS South'!J414</f>
        <v>0.58137083156522795</v>
      </c>
      <c r="J50" s="174">
        <f>+D50-I50</f>
        <v>-4.2630847486013757E-5</v>
      </c>
      <c r="K50" s="175"/>
      <c r="L50" s="174">
        <f>+'IS South'!M414</f>
        <v>0.58132820071774205</v>
      </c>
      <c r="M50" s="159"/>
      <c r="N50" s="159"/>
      <c r="O50" s="159"/>
      <c r="P50" s="159"/>
      <c r="Q50" s="174">
        <f>+'IS South'!R414</f>
        <v>0.58137083156522795</v>
      </c>
      <c r="R50" s="176">
        <f>+L50-Q50</f>
        <v>-4.2630847485902734E-5</v>
      </c>
    </row>
    <row r="51" spans="2:18" ht="13">
      <c r="C51" s="177" t="s">
        <v>405</v>
      </c>
      <c r="D51" s="178">
        <f>+'IS South'!E412</f>
        <v>-1.4122810378023033E-2</v>
      </c>
      <c r="I51" s="178">
        <f>+'IS South'!J412</f>
        <v>5.8864489358879855E-2</v>
      </c>
      <c r="J51" s="178">
        <f t="shared" ref="J51:J53" si="26">+D51-I51</f>
        <v>-7.2987299736902891E-2</v>
      </c>
      <c r="K51" s="340"/>
      <c r="L51" s="178">
        <f>+'IS South'!M412</f>
        <v>-1.4122810378023033E-2</v>
      </c>
      <c r="Q51" s="178">
        <f>+'IS South'!R412</f>
        <v>5.8864489358879855E-2</v>
      </c>
      <c r="R51" s="179">
        <f t="shared" ref="R51:R53" si="27">+L51-Q51</f>
        <v>-7.2987299736902891E-2</v>
      </c>
    </row>
    <row r="52" spans="2:18" ht="13">
      <c r="C52" s="177" t="s">
        <v>408</v>
      </c>
      <c r="D52" s="178">
        <f>+'IS South'!E415</f>
        <v>0.283420011868736</v>
      </c>
      <c r="I52" s="178">
        <f>+'IS South'!J415</f>
        <v>0.1654692889728607</v>
      </c>
      <c r="J52" s="178">
        <f t="shared" si="26"/>
        <v>0.1179507228958753</v>
      </c>
      <c r="K52" s="340"/>
      <c r="L52" s="178">
        <f>+'IS South'!M415</f>
        <v>0.283420011868736</v>
      </c>
      <c r="Q52" s="178">
        <f>+'IS South'!R415</f>
        <v>0.16546928897286076</v>
      </c>
      <c r="R52" s="179">
        <f t="shared" si="27"/>
        <v>0.11795072289587524</v>
      </c>
    </row>
    <row r="53" spans="2:18" ht="13">
      <c r="C53" s="180" t="s">
        <v>454</v>
      </c>
      <c r="D53" s="181">
        <f>+'IS South'!E416</f>
        <v>21087.607641000013</v>
      </c>
      <c r="E53" s="182"/>
      <c r="F53" s="182"/>
      <c r="G53" s="182"/>
      <c r="H53" s="182"/>
      <c r="I53" s="181">
        <f>+'IS South'!J416</f>
        <v>21054.092717099997</v>
      </c>
      <c r="J53" s="183">
        <f t="shared" si="26"/>
        <v>33.514923900016584</v>
      </c>
      <c r="K53" s="184"/>
      <c r="L53" s="181">
        <f>+'IS South'!M416</f>
        <v>21087.607641000013</v>
      </c>
      <c r="M53" s="182"/>
      <c r="N53" s="182"/>
      <c r="O53" s="182"/>
      <c r="P53" s="182"/>
      <c r="Q53" s="183">
        <f>+'IS South'!R416</f>
        <v>21054.092717099997</v>
      </c>
      <c r="R53" s="185">
        <f t="shared" si="27"/>
        <v>33.514923900016584</v>
      </c>
    </row>
    <row r="58" spans="2:18" ht="13">
      <c r="C58" s="366" t="s">
        <v>574</v>
      </c>
      <c r="D58" s="366">
        <f>D38-'IS South'!E410</f>
        <v>0</v>
      </c>
      <c r="E58" s="366">
        <f>E38-'IS South'!F410</f>
        <v>0</v>
      </c>
      <c r="F58" s="366">
        <f>F38-'IS South'!G410</f>
        <v>0</v>
      </c>
      <c r="G58" s="366">
        <f>G38-'IS South'!H410</f>
        <v>0</v>
      </c>
      <c r="H58" s="366">
        <f>H38-'IS South'!I410</f>
        <v>0</v>
      </c>
      <c r="I58" s="366">
        <f>I38-'IS South'!J410</f>
        <v>0</v>
      </c>
      <c r="J58" s="366">
        <f>J38-'IS South'!K410</f>
        <v>0</v>
      </c>
      <c r="K58" s="366">
        <f>K38-'IS South'!L410</f>
        <v>0</v>
      </c>
      <c r="L58" s="366">
        <f>L38-'IS South'!M410</f>
        <v>0</v>
      </c>
      <c r="M58" s="366">
        <f>M38-'IS South'!N410</f>
        <v>0</v>
      </c>
      <c r="N58" s="366">
        <f>N38-'IS South'!O410</f>
        <v>0</v>
      </c>
      <c r="O58" s="366">
        <f>O38-'IS South'!P410</f>
        <v>0</v>
      </c>
      <c r="P58" s="366">
        <f>P38-'IS South'!Q410</f>
        <v>0</v>
      </c>
      <c r="Q58" s="366">
        <f>Q38-'IS South'!R410</f>
        <v>0</v>
      </c>
      <c r="R58" s="366">
        <f>R38-'IS South'!S410</f>
        <v>0</v>
      </c>
    </row>
    <row r="59" spans="2:18" ht="13">
      <c r="C59" s="366"/>
      <c r="D59" s="366"/>
      <c r="E59" s="366"/>
      <c r="F59" s="366"/>
      <c r="G59" s="366"/>
      <c r="H59" s="366"/>
      <c r="I59" s="366"/>
      <c r="J59" s="366"/>
      <c r="K59" s="366"/>
      <c r="L59" s="366"/>
      <c r="M59" s="366"/>
      <c r="N59" s="366"/>
      <c r="O59" s="366"/>
      <c r="P59" s="366"/>
      <c r="Q59" s="366"/>
      <c r="R59" s="366"/>
    </row>
  </sheetData>
  <mergeCells count="3">
    <mergeCell ref="D8:R8"/>
    <mergeCell ref="D10:J10"/>
    <mergeCell ref="L10:R10"/>
  </mergeCells>
  <pageMargins left="0.70866141732283472" right="0.70866141732283472" top="0.74803149606299213" bottom="0.74803149606299213" header="0.31496062992125984" footer="0.31496062992125984"/>
  <pageSetup scale="7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E35C7-0C4B-4CFB-BEE7-BA3197D70B05}">
  <sheetPr>
    <tabColor theme="4" tint="0.79998168889431442"/>
    <pageSetUpPr fitToPage="1"/>
  </sheetPr>
  <dimension ref="A1:U59"/>
  <sheetViews>
    <sheetView showGridLines="0" topLeftCell="C8" zoomScale="90" zoomScaleNormal="90" workbookViewId="0">
      <selection activeCell="C8" sqref="C8"/>
    </sheetView>
  </sheetViews>
  <sheetFormatPr defaultColWidth="9.81640625" defaultRowHeight="12.5" outlineLevelRow="1" outlineLevelCol="1"/>
  <cols>
    <col min="1" max="1" width="32.7265625" style="131" hidden="1" customWidth="1" outlineLevel="1"/>
    <col min="2" max="2" width="11.7265625" style="131" hidden="1" customWidth="1" outlineLevel="1"/>
    <col min="3" max="3" width="25.453125" style="131" customWidth="1" collapsed="1"/>
    <col min="4" max="10" width="12.7265625" style="131" customWidth="1"/>
    <col min="11" max="11" width="0.81640625" style="131" customWidth="1"/>
    <col min="12" max="18" width="12.7265625" style="131" customWidth="1"/>
    <col min="19" max="16384" width="9.81640625" style="131"/>
  </cols>
  <sheetData>
    <row r="1" spans="1:20" hidden="1" outlineLevel="1">
      <c r="A1" s="131" t="s">
        <v>430</v>
      </c>
      <c r="C1" s="131" t="s">
        <v>516</v>
      </c>
      <c r="E1" s="131" t="s">
        <v>392</v>
      </c>
    </row>
    <row r="2" spans="1:20" hidden="1" outlineLevel="1">
      <c r="A2" s="131" t="s">
        <v>386</v>
      </c>
      <c r="C2" s="131" t="s">
        <v>388</v>
      </c>
    </row>
    <row r="3" spans="1:20" hidden="1" outlineLevel="1">
      <c r="A3" s="131" t="s">
        <v>387</v>
      </c>
      <c r="C3" s="131" t="s">
        <v>515</v>
      </c>
    </row>
    <row r="4" spans="1:20" hidden="1" outlineLevel="1">
      <c r="D4" s="245">
        <f>+Parameters!$B$10</f>
        <v>2026</v>
      </c>
      <c r="E4" s="245">
        <f>+Parameters!$B$10</f>
        <v>2026</v>
      </c>
      <c r="F4" s="245"/>
      <c r="G4" s="245">
        <f>+Parameters!$B$10</f>
        <v>2026</v>
      </c>
      <c r="H4" s="245"/>
      <c r="I4" s="245">
        <f>+D4-1</f>
        <v>2025</v>
      </c>
      <c r="J4" s="245"/>
      <c r="K4" s="245"/>
      <c r="L4" s="245">
        <f>+D4</f>
        <v>2026</v>
      </c>
      <c r="M4" s="245">
        <f>+E4</f>
        <v>2026</v>
      </c>
      <c r="N4" s="245"/>
      <c r="O4" s="245">
        <f>+G4</f>
        <v>2026</v>
      </c>
      <c r="P4" s="245"/>
      <c r="Q4" s="245">
        <f>+I4</f>
        <v>2025</v>
      </c>
      <c r="R4" s="186"/>
    </row>
    <row r="5" spans="1:20" hidden="1" outlineLevel="1">
      <c r="D5" s="245" t="str">
        <f>+Parameters!$B$9</f>
        <v>Jul</v>
      </c>
      <c r="E5" s="245" t="str">
        <f>+Parameters!$B$9</f>
        <v>Jul</v>
      </c>
      <c r="F5" s="245"/>
      <c r="G5" s="245" t="str">
        <f>+Parameters!$B$9</f>
        <v>Jul</v>
      </c>
      <c r="H5" s="245"/>
      <c r="I5" s="245" t="str">
        <f>+E5</f>
        <v>Jul</v>
      </c>
      <c r="J5" s="245"/>
      <c r="K5" s="245"/>
      <c r="L5" s="245" t="str">
        <f>CONCATENATE(D5," ","YTD")</f>
        <v>Jul YTD</v>
      </c>
      <c r="M5" s="245" t="str">
        <f>CONCATENATE(E5," ","YTD")</f>
        <v>Jul YTD</v>
      </c>
      <c r="N5" s="245"/>
      <c r="O5" s="245" t="str">
        <f>CONCATENATE(G5," ","YTD")</f>
        <v>Jul YTD</v>
      </c>
      <c r="P5" s="245"/>
      <c r="Q5" s="245" t="str">
        <f>CONCATENATE(I5," ","YTD")</f>
        <v>Jul YTD</v>
      </c>
      <c r="R5" s="186"/>
    </row>
    <row r="6" spans="1:20" ht="14.5" hidden="1" outlineLevel="1">
      <c r="D6" s="131" t="str">
        <f>+Parameters!B5</f>
        <v>Actual</v>
      </c>
      <c r="E6" t="str">
        <f>+Parameters!$B$6</f>
        <v>Target Budget</v>
      </c>
      <c r="G6" s="131" t="str">
        <f>+Parameters!$B$7</f>
        <v>Forecast Current</v>
      </c>
      <c r="I6" s="131" t="str">
        <f>+D6</f>
        <v>Actual</v>
      </c>
      <c r="L6" s="131" t="str">
        <f>+D6</f>
        <v>Actual</v>
      </c>
      <c r="M6" s="131" t="str">
        <f>+E6</f>
        <v>Target Budget</v>
      </c>
      <c r="O6" s="131" t="str">
        <f>+G6</f>
        <v>Forecast Current</v>
      </c>
      <c r="Q6" s="131" t="str">
        <f>+I6</f>
        <v>Actual</v>
      </c>
    </row>
    <row r="7" spans="1:20" ht="23.15" hidden="1" customHeight="1" outlineLevel="1">
      <c r="D7" s="6" t="str">
        <f>+Lists!I1</f>
        <v>IS_WEST BU</v>
      </c>
      <c r="E7" s="6" t="str">
        <f>+D7</f>
        <v>IS_WEST BU</v>
      </c>
      <c r="F7" s="6" t="str">
        <f t="shared" ref="F7:J7" si="0">+E7</f>
        <v>IS_WEST BU</v>
      </c>
      <c r="G7" s="6" t="str">
        <f t="shared" si="0"/>
        <v>IS_WEST BU</v>
      </c>
      <c r="H7" s="6" t="str">
        <f t="shared" si="0"/>
        <v>IS_WEST BU</v>
      </c>
      <c r="I7" s="6" t="str">
        <f t="shared" si="0"/>
        <v>IS_WEST BU</v>
      </c>
      <c r="J7" s="6" t="str">
        <f t="shared" si="0"/>
        <v>IS_WEST BU</v>
      </c>
      <c r="K7" s="6" t="str">
        <f t="shared" ref="K7:M7" si="1">+J7</f>
        <v>IS_WEST BU</v>
      </c>
      <c r="L7" s="6" t="str">
        <f t="shared" si="1"/>
        <v>IS_WEST BU</v>
      </c>
      <c r="M7" s="6" t="str">
        <f t="shared" si="1"/>
        <v>IS_WEST BU</v>
      </c>
      <c r="N7" s="6" t="str">
        <f t="shared" ref="N7" si="2">+M7</f>
        <v>IS_WEST BU</v>
      </c>
      <c r="O7" s="6" t="str">
        <f t="shared" ref="O7" si="3">+N7</f>
        <v>IS_WEST BU</v>
      </c>
      <c r="P7" s="6" t="str">
        <f t="shared" ref="P7" si="4">+O7</f>
        <v>IS_WEST BU</v>
      </c>
      <c r="Q7" s="6" t="str">
        <f t="shared" ref="Q7" si="5">+P7</f>
        <v>IS_WEST BU</v>
      </c>
      <c r="R7" s="6" t="str">
        <f t="shared" ref="R7" si="6">+Q7</f>
        <v>IS_WEST BU</v>
      </c>
    </row>
    <row r="8" spans="1:20" ht="23.15" customHeight="1" collapsed="1">
      <c r="C8" s="132" t="str">
        <f>+Group!$C$8</f>
        <v>FINANCIAL YEAR 2027</v>
      </c>
      <c r="D8" s="382" t="s">
        <v>506</v>
      </c>
      <c r="E8" s="383"/>
      <c r="F8" s="383"/>
      <c r="G8" s="383"/>
      <c r="H8" s="383"/>
      <c r="I8" s="383"/>
      <c r="J8" s="383"/>
      <c r="K8" s="383"/>
      <c r="L8" s="383"/>
      <c r="M8" s="383"/>
      <c r="N8" s="383"/>
      <c r="O8" s="383"/>
      <c r="P8" s="383"/>
      <c r="Q8" s="383"/>
      <c r="R8" s="383"/>
    </row>
    <row r="9" spans="1:20" ht="23.15" customHeight="1"/>
    <row r="10" spans="1:20" ht="13">
      <c r="C10" s="333"/>
      <c r="D10" s="384" t="str">
        <f>CONCATENATE($D$5," ","MTD")</f>
        <v>Jul MTD</v>
      </c>
      <c r="E10" s="385"/>
      <c r="F10" s="385"/>
      <c r="G10" s="385"/>
      <c r="H10" s="385"/>
      <c r="I10" s="385"/>
      <c r="J10" s="385"/>
      <c r="K10" s="134"/>
      <c r="L10" s="385" t="str">
        <f>CONCATENATE($D$5," ","YTD")</f>
        <v>Jul YTD</v>
      </c>
      <c r="M10" s="385"/>
      <c r="N10" s="385"/>
      <c r="O10" s="385"/>
      <c r="P10" s="385"/>
      <c r="Q10" s="385"/>
      <c r="R10" s="386"/>
    </row>
    <row r="11" spans="1:20" ht="13">
      <c r="C11" s="334"/>
      <c r="D11" s="135" t="s">
        <v>389</v>
      </c>
      <c r="E11" s="133" t="s">
        <v>431</v>
      </c>
      <c r="F11" s="133" t="s">
        <v>556</v>
      </c>
      <c r="G11" s="133" t="s">
        <v>432</v>
      </c>
      <c r="H11" s="133" t="s">
        <v>555</v>
      </c>
      <c r="I11" s="133" t="s">
        <v>434</v>
      </c>
      <c r="J11" s="133" t="s">
        <v>557</v>
      </c>
      <c r="K11" s="132"/>
      <c r="L11" s="133" t="s">
        <v>389</v>
      </c>
      <c r="M11" s="133" t="s">
        <v>431</v>
      </c>
      <c r="N11" s="133" t="s">
        <v>556</v>
      </c>
      <c r="O11" s="133" t="s">
        <v>432</v>
      </c>
      <c r="P11" s="133" t="s">
        <v>555</v>
      </c>
      <c r="Q11" s="133" t="s">
        <v>434</v>
      </c>
      <c r="R11" s="136" t="s">
        <v>557</v>
      </c>
    </row>
    <row r="12" spans="1:20" ht="13">
      <c r="A12" s="187" t="s">
        <v>8</v>
      </c>
      <c r="B12" s="306" t="s">
        <v>531</v>
      </c>
      <c r="C12" s="137" t="s">
        <v>8</v>
      </c>
      <c r="D12" s="138">
        <v>1207307.4999999995</v>
      </c>
      <c r="E12" s="139">
        <v>1368532.3440306634</v>
      </c>
      <c r="F12" s="140">
        <f t="shared" ref="F12" si="7">+D12-E12</f>
        <v>-161224.84403066384</v>
      </c>
      <c r="G12" s="140">
        <v>0</v>
      </c>
      <c r="H12" s="140">
        <f>+D12-G12</f>
        <v>1207307.4999999995</v>
      </c>
      <c r="I12" s="139">
        <v>983381.41</v>
      </c>
      <c r="J12" s="140">
        <f t="shared" ref="J12" si="8">+D12-I12</f>
        <v>223926.0899999995</v>
      </c>
      <c r="K12" s="335"/>
      <c r="L12" s="139">
        <v>1207307.4999999995</v>
      </c>
      <c r="M12" s="139">
        <v>1368532.3440306634</v>
      </c>
      <c r="N12" s="140">
        <f t="shared" ref="N12" si="9">+L12-M12</f>
        <v>-161224.84403066384</v>
      </c>
      <c r="O12" s="140">
        <v>0</v>
      </c>
      <c r="P12" s="140">
        <f>+L12-O12</f>
        <v>1207307.4999999995</v>
      </c>
      <c r="Q12" s="139">
        <v>983381.41</v>
      </c>
      <c r="R12" s="336">
        <f t="shared" ref="R12" si="10">+L12-Q12</f>
        <v>223926.0899999995</v>
      </c>
      <c r="S12" s="141"/>
      <c r="T12" s="141"/>
    </row>
    <row r="13" spans="1:20">
      <c r="A13" s="131" t="s">
        <v>11</v>
      </c>
      <c r="B13" s="306" t="s">
        <v>531</v>
      </c>
      <c r="C13" s="142" t="s">
        <v>11</v>
      </c>
      <c r="D13" s="143">
        <v>899605.44000000018</v>
      </c>
      <c r="E13" s="144">
        <v>426735.14236920892</v>
      </c>
      <c r="F13" s="145">
        <f t="shared" ref="F13:F38" si="11">+D13-E13</f>
        <v>472870.29763079126</v>
      </c>
      <c r="G13" s="145">
        <v>0</v>
      </c>
      <c r="H13" s="145">
        <f t="shared" ref="H13:H38" si="12">+D13-G13</f>
        <v>899605.44000000018</v>
      </c>
      <c r="I13" s="145">
        <v>337729.88</v>
      </c>
      <c r="J13" s="145">
        <f t="shared" ref="J13:J38" si="13">+D13-I13</f>
        <v>561875.56000000017</v>
      </c>
      <c r="K13" s="337"/>
      <c r="L13" s="144">
        <v>899605.44000000018</v>
      </c>
      <c r="M13" s="144">
        <v>426735.14236920892</v>
      </c>
      <c r="N13" s="145">
        <f t="shared" ref="N13:N38" si="14">+L13-M13</f>
        <v>472870.29763079126</v>
      </c>
      <c r="O13" s="145">
        <v>0</v>
      </c>
      <c r="P13" s="145">
        <f t="shared" ref="P13:P48" si="15">+L13-O13</f>
        <v>899605.44000000018</v>
      </c>
      <c r="Q13" s="145">
        <v>337729.88</v>
      </c>
      <c r="R13" s="146">
        <f t="shared" ref="R13:R38" si="16">+L13-Q13</f>
        <v>561875.56000000017</v>
      </c>
      <c r="S13" s="141"/>
      <c r="T13" s="141"/>
    </row>
    <row r="14" spans="1:20">
      <c r="A14" s="131" t="s">
        <v>16</v>
      </c>
      <c r="B14" s="306" t="s">
        <v>531</v>
      </c>
      <c r="C14" s="142" t="s">
        <v>435</v>
      </c>
      <c r="D14" s="143">
        <v>174264.93</v>
      </c>
      <c r="E14" s="144">
        <v>134572.99711686827</v>
      </c>
      <c r="F14" s="145">
        <f t="shared" si="11"/>
        <v>39691.932883131725</v>
      </c>
      <c r="G14" s="145">
        <v>0</v>
      </c>
      <c r="H14" s="145">
        <f t="shared" si="12"/>
        <v>174264.93</v>
      </c>
      <c r="I14" s="145">
        <v>92540.489999999991</v>
      </c>
      <c r="J14" s="145">
        <f t="shared" si="13"/>
        <v>81724.44</v>
      </c>
      <c r="K14" s="337"/>
      <c r="L14" s="144">
        <v>174264.93</v>
      </c>
      <c r="M14" s="144">
        <v>134572.99711686827</v>
      </c>
      <c r="N14" s="145">
        <f t="shared" si="14"/>
        <v>39691.932883131725</v>
      </c>
      <c r="O14" s="145">
        <v>0</v>
      </c>
      <c r="P14" s="145">
        <f t="shared" si="15"/>
        <v>174264.93</v>
      </c>
      <c r="Q14" s="145">
        <v>92540.489999999991</v>
      </c>
      <c r="R14" s="146">
        <f t="shared" si="16"/>
        <v>81724.44</v>
      </c>
      <c r="S14" s="141"/>
      <c r="T14" s="141"/>
    </row>
    <row r="15" spans="1:20">
      <c r="A15" s="131" t="s">
        <v>532</v>
      </c>
      <c r="B15" s="306" t="s">
        <v>531</v>
      </c>
      <c r="C15" s="142" t="s">
        <v>50</v>
      </c>
      <c r="D15" s="143">
        <v>656002.37999999989</v>
      </c>
      <c r="E15" s="144">
        <v>952243.51648325997</v>
      </c>
      <c r="F15" s="145">
        <f t="shared" si="11"/>
        <v>-296241.13648326008</v>
      </c>
      <c r="G15" s="145">
        <v>0</v>
      </c>
      <c r="H15" s="145">
        <f t="shared" si="12"/>
        <v>656002.37999999989</v>
      </c>
      <c r="I15" s="145">
        <v>575410.84</v>
      </c>
      <c r="J15" s="145">
        <f t="shared" si="13"/>
        <v>80591.539999999921</v>
      </c>
      <c r="K15" s="337"/>
      <c r="L15" s="144">
        <v>656002.37999999989</v>
      </c>
      <c r="M15" s="144">
        <v>952243.51648325997</v>
      </c>
      <c r="N15" s="145">
        <f t="shared" si="14"/>
        <v>-296241.13648326008</v>
      </c>
      <c r="O15" s="145">
        <v>0</v>
      </c>
      <c r="P15" s="145">
        <f t="shared" si="15"/>
        <v>656002.37999999989</v>
      </c>
      <c r="Q15" s="145">
        <v>575410.84</v>
      </c>
      <c r="R15" s="146">
        <f t="shared" si="16"/>
        <v>80591.539999999921</v>
      </c>
      <c r="S15" s="141"/>
      <c r="T15" s="141"/>
    </row>
    <row r="16" spans="1:20" ht="13">
      <c r="A16" s="131" t="s">
        <v>59</v>
      </c>
      <c r="B16" s="306" t="s">
        <v>531</v>
      </c>
      <c r="C16" s="147" t="s">
        <v>436</v>
      </c>
      <c r="D16" s="148">
        <v>2937180.2499999991</v>
      </c>
      <c r="E16" s="149">
        <v>2882084.0000000009</v>
      </c>
      <c r="F16" s="150">
        <f t="shared" si="11"/>
        <v>55096.249999998137</v>
      </c>
      <c r="G16" s="150">
        <v>0</v>
      </c>
      <c r="H16" s="150">
        <f t="shared" si="12"/>
        <v>2937180.2499999991</v>
      </c>
      <c r="I16" s="150">
        <v>1989062.6199999999</v>
      </c>
      <c r="J16" s="150">
        <f t="shared" si="13"/>
        <v>948117.62999999919</v>
      </c>
      <c r="K16" s="335"/>
      <c r="L16" s="149">
        <v>2937180.2499999991</v>
      </c>
      <c r="M16" s="149">
        <v>2882084.0000000009</v>
      </c>
      <c r="N16" s="150">
        <f t="shared" si="14"/>
        <v>55096.249999998137</v>
      </c>
      <c r="O16" s="150">
        <v>0</v>
      </c>
      <c r="P16" s="150">
        <f t="shared" si="15"/>
        <v>2937180.2499999991</v>
      </c>
      <c r="Q16" s="150">
        <v>1989062.6199999999</v>
      </c>
      <c r="R16" s="151">
        <f t="shared" si="16"/>
        <v>948117.62999999919</v>
      </c>
      <c r="T16" s="141">
        <f>D16/E16</f>
        <v>1.0191168092255458</v>
      </c>
    </row>
    <row r="17" spans="1:21">
      <c r="A17" s="131" t="s">
        <v>110</v>
      </c>
      <c r="B17" s="307">
        <v>1</v>
      </c>
      <c r="C17" s="142" t="s">
        <v>437</v>
      </c>
      <c r="D17" s="143">
        <v>239713.12999999998</v>
      </c>
      <c r="E17" s="144">
        <v>206675.13577831184</v>
      </c>
      <c r="F17" s="145">
        <f t="shared" si="11"/>
        <v>33037.994221688132</v>
      </c>
      <c r="G17" s="145">
        <v>0</v>
      </c>
      <c r="H17" s="145">
        <f t="shared" si="12"/>
        <v>239713.12999999998</v>
      </c>
      <c r="I17" s="145">
        <v>178152.33000000002</v>
      </c>
      <c r="J17" s="145">
        <f t="shared" si="13"/>
        <v>61560.799999999959</v>
      </c>
      <c r="K17" s="337"/>
      <c r="L17" s="144">
        <v>239713.12999999998</v>
      </c>
      <c r="M17" s="144">
        <v>206675.13577831184</v>
      </c>
      <c r="N17" s="145">
        <f t="shared" si="14"/>
        <v>33037.994221688132</v>
      </c>
      <c r="O17" s="145">
        <v>0</v>
      </c>
      <c r="P17" s="145">
        <f t="shared" si="15"/>
        <v>239713.12999999998</v>
      </c>
      <c r="Q17" s="145">
        <v>178152.33000000002</v>
      </c>
      <c r="R17" s="146">
        <f t="shared" si="16"/>
        <v>61560.799999999959</v>
      </c>
    </row>
    <row r="18" spans="1:21">
      <c r="A18" s="131" t="s">
        <v>168</v>
      </c>
      <c r="B18" s="307">
        <v>1</v>
      </c>
      <c r="C18" s="142" t="s">
        <v>16</v>
      </c>
      <c r="D18" s="143">
        <v>150100.24000000002</v>
      </c>
      <c r="E18" s="144">
        <v>104709.06643651734</v>
      </c>
      <c r="F18" s="145">
        <f t="shared" si="11"/>
        <v>45391.173563482676</v>
      </c>
      <c r="G18" s="145">
        <v>0</v>
      </c>
      <c r="H18" s="145">
        <f t="shared" si="12"/>
        <v>150100.24000000002</v>
      </c>
      <c r="I18" s="145">
        <v>88634.829999999987</v>
      </c>
      <c r="J18" s="145">
        <f t="shared" si="13"/>
        <v>61465.410000000033</v>
      </c>
      <c r="K18" s="337"/>
      <c r="L18" s="144">
        <v>150100.24000000002</v>
      </c>
      <c r="M18" s="144">
        <v>104709.06643651734</v>
      </c>
      <c r="N18" s="145">
        <f t="shared" si="14"/>
        <v>45391.173563482676</v>
      </c>
      <c r="O18" s="145">
        <v>0</v>
      </c>
      <c r="P18" s="145">
        <f t="shared" si="15"/>
        <v>150100.24000000002</v>
      </c>
      <c r="Q18" s="145">
        <v>88634.829999999987</v>
      </c>
      <c r="R18" s="146">
        <f t="shared" si="16"/>
        <v>61465.410000000033</v>
      </c>
    </row>
    <row r="19" spans="1:21">
      <c r="A19" s="131" t="s">
        <v>133</v>
      </c>
      <c r="B19" s="307">
        <v>1</v>
      </c>
      <c r="C19" s="142" t="s">
        <v>438</v>
      </c>
      <c r="D19" s="143">
        <v>697268.2899999998</v>
      </c>
      <c r="E19" s="144">
        <v>379231.4539984478</v>
      </c>
      <c r="F19" s="145">
        <f t="shared" si="11"/>
        <v>318036.836001552</v>
      </c>
      <c r="G19" s="145">
        <v>0</v>
      </c>
      <c r="H19" s="145">
        <f t="shared" si="12"/>
        <v>697268.2899999998</v>
      </c>
      <c r="I19" s="145">
        <v>307029.18</v>
      </c>
      <c r="J19" s="145">
        <f t="shared" si="13"/>
        <v>390239.10999999981</v>
      </c>
      <c r="K19" s="337"/>
      <c r="L19" s="144">
        <v>697268.2899999998</v>
      </c>
      <c r="M19" s="144">
        <v>379231.4539984478</v>
      </c>
      <c r="N19" s="145">
        <f t="shared" si="14"/>
        <v>318036.836001552</v>
      </c>
      <c r="O19" s="145">
        <v>0</v>
      </c>
      <c r="P19" s="145">
        <f t="shared" si="15"/>
        <v>697268.2899999998</v>
      </c>
      <c r="Q19" s="145">
        <v>307029.18</v>
      </c>
      <c r="R19" s="146">
        <f t="shared" si="16"/>
        <v>390239.10999999981</v>
      </c>
    </row>
    <row r="20" spans="1:21">
      <c r="A20" s="131" t="s">
        <v>125</v>
      </c>
      <c r="B20" s="307">
        <v>1</v>
      </c>
      <c r="C20" s="142" t="s">
        <v>439</v>
      </c>
      <c r="D20" s="143">
        <v>0</v>
      </c>
      <c r="E20" s="144">
        <v>0</v>
      </c>
      <c r="F20" s="145">
        <f t="shared" si="11"/>
        <v>0</v>
      </c>
      <c r="G20" s="145">
        <v>0</v>
      </c>
      <c r="H20" s="145">
        <f t="shared" si="12"/>
        <v>0</v>
      </c>
      <c r="I20" s="145">
        <v>0</v>
      </c>
      <c r="J20" s="145">
        <f t="shared" si="13"/>
        <v>0</v>
      </c>
      <c r="K20" s="337"/>
      <c r="L20" s="144">
        <v>0</v>
      </c>
      <c r="M20" s="144">
        <v>0</v>
      </c>
      <c r="N20" s="145">
        <f t="shared" si="14"/>
        <v>0</v>
      </c>
      <c r="O20" s="145">
        <v>0</v>
      </c>
      <c r="P20" s="145">
        <f t="shared" si="15"/>
        <v>0</v>
      </c>
      <c r="Q20" s="145">
        <v>0</v>
      </c>
      <c r="R20" s="146">
        <f t="shared" si="16"/>
        <v>0</v>
      </c>
    </row>
    <row r="21" spans="1:21">
      <c r="A21" s="131" t="s">
        <v>440</v>
      </c>
      <c r="B21" s="307">
        <v>1</v>
      </c>
      <c r="C21" s="142" t="s">
        <v>440</v>
      </c>
      <c r="D21" s="143">
        <v>565377.24</v>
      </c>
      <c r="E21" s="144">
        <v>784046.3566230943</v>
      </c>
      <c r="F21" s="145">
        <f t="shared" si="11"/>
        <v>-218669.11662309431</v>
      </c>
      <c r="G21" s="145">
        <v>0</v>
      </c>
      <c r="H21" s="145">
        <f t="shared" si="12"/>
        <v>565377.24</v>
      </c>
      <c r="I21" s="145">
        <v>507255.48000000004</v>
      </c>
      <c r="J21" s="145">
        <f t="shared" si="13"/>
        <v>58121.759999999951</v>
      </c>
      <c r="K21" s="337"/>
      <c r="L21" s="144">
        <v>565377.24</v>
      </c>
      <c r="M21" s="144">
        <v>784046.3566230943</v>
      </c>
      <c r="N21" s="145">
        <f t="shared" si="14"/>
        <v>-218669.11662309431</v>
      </c>
      <c r="O21" s="145">
        <v>0</v>
      </c>
      <c r="P21" s="145">
        <f t="shared" si="15"/>
        <v>565377.24</v>
      </c>
      <c r="Q21" s="145">
        <v>507255.48000000004</v>
      </c>
      <c r="R21" s="146">
        <f t="shared" si="16"/>
        <v>58121.759999999951</v>
      </c>
    </row>
    <row r="22" spans="1:21">
      <c r="A22" s="131" t="s">
        <v>212</v>
      </c>
      <c r="B22" s="307">
        <v>1</v>
      </c>
      <c r="C22" s="142" t="s">
        <v>441</v>
      </c>
      <c r="D22" s="143">
        <v>1652458.9000000006</v>
      </c>
      <c r="E22" s="144">
        <v>1474662.0128363711</v>
      </c>
      <c r="F22" s="145">
        <f t="shared" si="11"/>
        <v>177796.88716362952</v>
      </c>
      <c r="G22" s="145">
        <v>0</v>
      </c>
      <c r="H22" s="145">
        <f t="shared" si="12"/>
        <v>1652458.9000000006</v>
      </c>
      <c r="I22" s="145">
        <v>1081071.8199999996</v>
      </c>
      <c r="J22" s="145">
        <f t="shared" si="13"/>
        <v>571387.08000000101</v>
      </c>
      <c r="K22" s="337"/>
      <c r="L22" s="144">
        <v>1652458.9000000006</v>
      </c>
      <c r="M22" s="144">
        <v>1474662.0128363711</v>
      </c>
      <c r="N22" s="145">
        <f t="shared" si="14"/>
        <v>177796.88716362952</v>
      </c>
      <c r="O22" s="145">
        <v>0</v>
      </c>
      <c r="P22" s="145">
        <f t="shared" si="15"/>
        <v>1652458.9000000006</v>
      </c>
      <c r="Q22" s="145">
        <v>1081071.8199999996</v>
      </c>
      <c r="R22" s="146">
        <f t="shared" si="16"/>
        <v>571387.08000000101</v>
      </c>
      <c r="T22" s="141">
        <f>D22/E22</f>
        <v>1.1205678898730524</v>
      </c>
    </row>
    <row r="23" spans="1:21" ht="13">
      <c r="A23" s="131" t="s">
        <v>214</v>
      </c>
      <c r="B23" s="306" t="s">
        <v>531</v>
      </c>
      <c r="C23" s="147" t="s">
        <v>442</v>
      </c>
      <c r="D23" s="148">
        <v>1284721.3500000001</v>
      </c>
      <c r="E23" s="149">
        <v>1407421.9871636289</v>
      </c>
      <c r="F23" s="150">
        <f t="shared" si="11"/>
        <v>-122700.63716362882</v>
      </c>
      <c r="G23" s="150">
        <v>0</v>
      </c>
      <c r="H23" s="150">
        <f t="shared" si="12"/>
        <v>1284721.3500000001</v>
      </c>
      <c r="I23" s="150">
        <v>907990.79999999993</v>
      </c>
      <c r="J23" s="150">
        <f t="shared" si="13"/>
        <v>376730.55000000016</v>
      </c>
      <c r="K23" s="338"/>
      <c r="L23" s="149">
        <v>1284721.3500000001</v>
      </c>
      <c r="M23" s="149">
        <v>1407421.9871636289</v>
      </c>
      <c r="N23" s="150">
        <f t="shared" si="14"/>
        <v>-122700.63716362882</v>
      </c>
      <c r="O23" s="150">
        <v>0</v>
      </c>
      <c r="P23" s="150">
        <f t="shared" si="15"/>
        <v>1284721.3500000001</v>
      </c>
      <c r="Q23" s="150">
        <v>907990.79999999993</v>
      </c>
      <c r="R23" s="151">
        <f t="shared" si="16"/>
        <v>376730.55000000016</v>
      </c>
      <c r="T23" s="141">
        <f>+D23/D16</f>
        <v>0.43739956034363248</v>
      </c>
      <c r="U23" s="141">
        <f>+E23/E16</f>
        <v>0.48833482548170992</v>
      </c>
    </row>
    <row r="24" spans="1:21">
      <c r="A24" s="131" t="s">
        <v>225</v>
      </c>
      <c r="B24" s="307">
        <v>1</v>
      </c>
      <c r="C24" s="142" t="s">
        <v>443</v>
      </c>
      <c r="D24" s="143">
        <v>52313.87000000001</v>
      </c>
      <c r="E24" s="144">
        <v>40452.740470833334</v>
      </c>
      <c r="F24" s="145">
        <f t="shared" si="11"/>
        <v>11861.129529166676</v>
      </c>
      <c r="G24" s="145">
        <v>0</v>
      </c>
      <c r="H24" s="145">
        <f t="shared" si="12"/>
        <v>52313.87000000001</v>
      </c>
      <c r="I24" s="145">
        <v>33238.5</v>
      </c>
      <c r="J24" s="145">
        <f t="shared" si="13"/>
        <v>19075.37000000001</v>
      </c>
      <c r="K24" s="337"/>
      <c r="L24" s="144">
        <v>52313.87000000001</v>
      </c>
      <c r="M24" s="144">
        <v>40452.740470833334</v>
      </c>
      <c r="N24" s="145">
        <f t="shared" si="14"/>
        <v>11861.129529166676</v>
      </c>
      <c r="O24" s="145">
        <v>0</v>
      </c>
      <c r="P24" s="145">
        <f t="shared" si="15"/>
        <v>52313.87000000001</v>
      </c>
      <c r="Q24" s="145">
        <v>33238.5</v>
      </c>
      <c r="R24" s="146">
        <f t="shared" si="16"/>
        <v>19075.37000000001</v>
      </c>
    </row>
    <row r="25" spans="1:21">
      <c r="A25" s="131" t="s">
        <v>252</v>
      </c>
      <c r="B25" s="307">
        <v>1</v>
      </c>
      <c r="C25" s="142" t="s">
        <v>444</v>
      </c>
      <c r="D25" s="143">
        <v>163515.44000000003</v>
      </c>
      <c r="E25" s="144">
        <v>160692.20130949846</v>
      </c>
      <c r="F25" s="145">
        <f t="shared" si="11"/>
        <v>2823.2386905015737</v>
      </c>
      <c r="G25" s="145">
        <v>0</v>
      </c>
      <c r="H25" s="145">
        <f t="shared" si="12"/>
        <v>163515.44000000003</v>
      </c>
      <c r="I25" s="145">
        <v>162840.72999999998</v>
      </c>
      <c r="J25" s="145">
        <f t="shared" si="13"/>
        <v>674.71000000005006</v>
      </c>
      <c r="K25" s="337"/>
      <c r="L25" s="144">
        <v>163515.44000000003</v>
      </c>
      <c r="M25" s="144">
        <v>160692.20130949846</v>
      </c>
      <c r="N25" s="145">
        <f t="shared" si="14"/>
        <v>2823.2386905015737</v>
      </c>
      <c r="O25" s="145">
        <v>0</v>
      </c>
      <c r="P25" s="145">
        <f t="shared" si="15"/>
        <v>163515.44000000003</v>
      </c>
      <c r="Q25" s="145">
        <v>162840.72999999998</v>
      </c>
      <c r="R25" s="146">
        <f t="shared" si="16"/>
        <v>674.71000000005006</v>
      </c>
    </row>
    <row r="26" spans="1:21">
      <c r="A26" s="131" t="s">
        <v>263</v>
      </c>
      <c r="B26" s="307">
        <v>1</v>
      </c>
      <c r="C26" s="142" t="s">
        <v>445</v>
      </c>
      <c r="D26" s="143">
        <v>9527.6099999999988</v>
      </c>
      <c r="E26" s="144">
        <v>8407.0341666666664</v>
      </c>
      <c r="F26" s="145">
        <f t="shared" si="11"/>
        <v>1120.5758333333324</v>
      </c>
      <c r="G26" s="145">
        <v>0</v>
      </c>
      <c r="H26" s="145">
        <f t="shared" si="12"/>
        <v>9527.6099999999988</v>
      </c>
      <c r="I26" s="145">
        <v>16321.23</v>
      </c>
      <c r="J26" s="145">
        <f t="shared" si="13"/>
        <v>-6793.6200000000008</v>
      </c>
      <c r="K26" s="337"/>
      <c r="L26" s="144">
        <v>9527.6099999999988</v>
      </c>
      <c r="M26" s="144">
        <v>8407.0341666666664</v>
      </c>
      <c r="N26" s="145">
        <f t="shared" si="14"/>
        <v>1120.5758333333324</v>
      </c>
      <c r="O26" s="145">
        <v>0</v>
      </c>
      <c r="P26" s="145">
        <f t="shared" si="15"/>
        <v>9527.6099999999988</v>
      </c>
      <c r="Q26" s="145">
        <v>16321.23</v>
      </c>
      <c r="R26" s="146">
        <f t="shared" si="16"/>
        <v>-6793.6200000000008</v>
      </c>
    </row>
    <row r="27" spans="1:21">
      <c r="A27" s="131" t="s">
        <v>580</v>
      </c>
      <c r="B27" s="307">
        <v>1</v>
      </c>
      <c r="C27" s="142" t="s">
        <v>575</v>
      </c>
      <c r="D27" s="143">
        <v>0</v>
      </c>
      <c r="E27" s="144">
        <v>44.552499999999995</v>
      </c>
      <c r="F27" s="145">
        <f t="shared" si="11"/>
        <v>-44.552499999999995</v>
      </c>
      <c r="G27" s="145">
        <v>0</v>
      </c>
      <c r="H27" s="145">
        <f t="shared" si="12"/>
        <v>0</v>
      </c>
      <c r="I27" s="145">
        <v>15.68</v>
      </c>
      <c r="J27" s="145">
        <f t="shared" si="13"/>
        <v>-15.68</v>
      </c>
      <c r="K27" s="337"/>
      <c r="L27" s="144">
        <v>0</v>
      </c>
      <c r="M27" s="144">
        <v>44.552499999999995</v>
      </c>
      <c r="N27" s="145">
        <f t="shared" si="14"/>
        <v>-44.552499999999995</v>
      </c>
      <c r="O27" s="145">
        <v>0</v>
      </c>
      <c r="P27" s="145">
        <f t="shared" si="15"/>
        <v>0</v>
      </c>
      <c r="Q27" s="145">
        <v>15.68</v>
      </c>
      <c r="R27" s="146">
        <f t="shared" si="16"/>
        <v>-15.68</v>
      </c>
    </row>
    <row r="28" spans="1:21">
      <c r="A28" s="131" t="s">
        <v>283</v>
      </c>
      <c r="B28" s="307">
        <v>1</v>
      </c>
      <c r="C28" s="142" t="s">
        <v>283</v>
      </c>
      <c r="D28" s="143">
        <v>3528.7599999999989</v>
      </c>
      <c r="E28" s="144">
        <v>3268.3283333333338</v>
      </c>
      <c r="F28" s="145">
        <f t="shared" si="11"/>
        <v>260.43166666666502</v>
      </c>
      <c r="G28" s="145">
        <v>0</v>
      </c>
      <c r="H28" s="145">
        <f t="shared" si="12"/>
        <v>3528.7599999999989</v>
      </c>
      <c r="I28" s="145">
        <v>3847.2200000000003</v>
      </c>
      <c r="J28" s="145">
        <f t="shared" si="13"/>
        <v>-318.4600000000014</v>
      </c>
      <c r="K28" s="337"/>
      <c r="L28" s="144">
        <v>3528.7599999999989</v>
      </c>
      <c r="M28" s="144">
        <v>3268.3283333333338</v>
      </c>
      <c r="N28" s="145">
        <f t="shared" si="14"/>
        <v>260.43166666666502</v>
      </c>
      <c r="O28" s="145">
        <v>0</v>
      </c>
      <c r="P28" s="145">
        <f t="shared" si="15"/>
        <v>3528.7599999999989</v>
      </c>
      <c r="Q28" s="145">
        <v>3847.2200000000003</v>
      </c>
      <c r="R28" s="146">
        <f t="shared" si="16"/>
        <v>-318.4600000000014</v>
      </c>
    </row>
    <row r="29" spans="1:21">
      <c r="A29" s="131" t="s">
        <v>294</v>
      </c>
      <c r="B29" s="307">
        <v>1</v>
      </c>
      <c r="C29" s="142" t="s">
        <v>576</v>
      </c>
      <c r="D29" s="143">
        <v>1026.9999999999989</v>
      </c>
      <c r="E29" s="144">
        <v>780.69083333333333</v>
      </c>
      <c r="F29" s="145">
        <f t="shared" si="11"/>
        <v>246.30916666666553</v>
      </c>
      <c r="G29" s="145">
        <v>0</v>
      </c>
      <c r="H29" s="145">
        <f t="shared" si="12"/>
        <v>1026.9999999999989</v>
      </c>
      <c r="I29" s="145">
        <v>570</v>
      </c>
      <c r="J29" s="145">
        <f t="shared" si="13"/>
        <v>456.99999999999886</v>
      </c>
      <c r="K29" s="337"/>
      <c r="L29" s="144">
        <v>1026.9999999999989</v>
      </c>
      <c r="M29" s="144">
        <v>780.69083333333333</v>
      </c>
      <c r="N29" s="145">
        <f t="shared" si="14"/>
        <v>246.30916666666553</v>
      </c>
      <c r="O29" s="145">
        <v>0</v>
      </c>
      <c r="P29" s="145">
        <f t="shared" si="15"/>
        <v>1026.9999999999989</v>
      </c>
      <c r="Q29" s="145">
        <v>570</v>
      </c>
      <c r="R29" s="146">
        <f t="shared" si="16"/>
        <v>456.99999999999886</v>
      </c>
    </row>
    <row r="30" spans="1:21">
      <c r="A30" s="131" t="s">
        <v>299</v>
      </c>
      <c r="B30" s="307">
        <v>1</v>
      </c>
      <c r="C30" s="142" t="s">
        <v>577</v>
      </c>
      <c r="D30" s="143">
        <v>2402.0100000000002</v>
      </c>
      <c r="E30" s="144">
        <v>4771.6224999999995</v>
      </c>
      <c r="F30" s="145">
        <f t="shared" si="11"/>
        <v>-2369.6124999999993</v>
      </c>
      <c r="G30" s="145">
        <v>0</v>
      </c>
      <c r="H30" s="145">
        <f t="shared" si="12"/>
        <v>2402.0100000000002</v>
      </c>
      <c r="I30" s="145">
        <v>5165.9400000000005</v>
      </c>
      <c r="J30" s="145">
        <f t="shared" si="13"/>
        <v>-2763.9300000000003</v>
      </c>
      <c r="K30" s="337"/>
      <c r="L30" s="144">
        <v>2402.0100000000002</v>
      </c>
      <c r="M30" s="144">
        <v>4771.6224999999995</v>
      </c>
      <c r="N30" s="145">
        <f t="shared" si="14"/>
        <v>-2369.6124999999993</v>
      </c>
      <c r="O30" s="145">
        <v>0</v>
      </c>
      <c r="P30" s="145">
        <f t="shared" si="15"/>
        <v>2402.0100000000002</v>
      </c>
      <c r="Q30" s="145">
        <v>5165.9400000000005</v>
      </c>
      <c r="R30" s="146">
        <f t="shared" si="16"/>
        <v>-2763.9300000000003</v>
      </c>
    </row>
    <row r="31" spans="1:21">
      <c r="A31" s="131" t="s">
        <v>305</v>
      </c>
      <c r="B31" s="307">
        <v>1</v>
      </c>
      <c r="C31" s="142" t="s">
        <v>305</v>
      </c>
      <c r="D31" s="143">
        <v>5115.3499999999995</v>
      </c>
      <c r="E31" s="144">
        <v>4481.5981000000011</v>
      </c>
      <c r="F31" s="145">
        <f t="shared" si="11"/>
        <v>633.75189999999839</v>
      </c>
      <c r="G31" s="145">
        <v>0</v>
      </c>
      <c r="H31" s="145">
        <f t="shared" si="12"/>
        <v>5115.3499999999995</v>
      </c>
      <c r="I31" s="145">
        <v>3420.4700000000003</v>
      </c>
      <c r="J31" s="145">
        <f t="shared" si="13"/>
        <v>1694.8799999999992</v>
      </c>
      <c r="K31" s="337"/>
      <c r="L31" s="144">
        <v>5115.3499999999995</v>
      </c>
      <c r="M31" s="144">
        <v>4481.5981000000011</v>
      </c>
      <c r="N31" s="145">
        <f t="shared" si="14"/>
        <v>633.75189999999839</v>
      </c>
      <c r="O31" s="145">
        <v>0</v>
      </c>
      <c r="P31" s="145">
        <f t="shared" si="15"/>
        <v>5115.3499999999995</v>
      </c>
      <c r="Q31" s="145">
        <v>3420.4700000000003</v>
      </c>
      <c r="R31" s="146">
        <f t="shared" si="16"/>
        <v>1694.8799999999992</v>
      </c>
    </row>
    <row r="32" spans="1:21">
      <c r="A32" s="131" t="s">
        <v>328</v>
      </c>
      <c r="B32" s="307">
        <v>1</v>
      </c>
      <c r="C32" s="142" t="s">
        <v>578</v>
      </c>
      <c r="D32" s="143">
        <v>8287.91</v>
      </c>
      <c r="E32" s="144">
        <v>7335.9808666666659</v>
      </c>
      <c r="F32" s="145">
        <f t="shared" si="11"/>
        <v>951.92913333333399</v>
      </c>
      <c r="G32" s="145">
        <v>0</v>
      </c>
      <c r="H32" s="145">
        <f t="shared" si="12"/>
        <v>8287.91</v>
      </c>
      <c r="I32" s="145">
        <v>10464.9</v>
      </c>
      <c r="J32" s="145">
        <f t="shared" si="13"/>
        <v>-2176.9899999999998</v>
      </c>
      <c r="K32" s="337"/>
      <c r="L32" s="144">
        <v>8287.91</v>
      </c>
      <c r="M32" s="144">
        <v>7335.9808666666659</v>
      </c>
      <c r="N32" s="145">
        <f t="shared" si="14"/>
        <v>951.92913333333399</v>
      </c>
      <c r="O32" s="145">
        <v>0</v>
      </c>
      <c r="P32" s="145">
        <f t="shared" si="15"/>
        <v>8287.91</v>
      </c>
      <c r="Q32" s="145">
        <v>10464.9</v>
      </c>
      <c r="R32" s="146">
        <f t="shared" si="16"/>
        <v>-2176.9899999999998</v>
      </c>
    </row>
    <row r="33" spans="1:20">
      <c r="A33" s="131" t="s">
        <v>339</v>
      </c>
      <c r="B33" s="307">
        <v>1</v>
      </c>
      <c r="C33" s="142" t="s">
        <v>579</v>
      </c>
      <c r="D33" s="143">
        <v>1398.1</v>
      </c>
      <c r="E33" s="144">
        <v>1398.0991666666669</v>
      </c>
      <c r="F33" s="145">
        <f t="shared" si="11"/>
        <v>8.3333333304835833E-4</v>
      </c>
      <c r="G33" s="145">
        <v>0</v>
      </c>
      <c r="H33" s="145">
        <f t="shared" si="12"/>
        <v>1398.1</v>
      </c>
      <c r="I33" s="145">
        <v>1399.47</v>
      </c>
      <c r="J33" s="145">
        <f t="shared" si="13"/>
        <v>-1.3700000000001182</v>
      </c>
      <c r="K33" s="337"/>
      <c r="L33" s="144">
        <v>1398.1</v>
      </c>
      <c r="M33" s="144">
        <v>1398.0991666666669</v>
      </c>
      <c r="N33" s="145">
        <f t="shared" si="14"/>
        <v>8.3333333304835833E-4</v>
      </c>
      <c r="O33" s="145">
        <v>0</v>
      </c>
      <c r="P33" s="145">
        <f t="shared" si="15"/>
        <v>1398.1</v>
      </c>
      <c r="Q33" s="145">
        <v>1399.47</v>
      </c>
      <c r="R33" s="146">
        <f t="shared" si="16"/>
        <v>-1.3700000000001182</v>
      </c>
    </row>
    <row r="34" spans="1:20">
      <c r="A34" s="131" t="s">
        <v>533</v>
      </c>
      <c r="B34" s="307">
        <v>1</v>
      </c>
      <c r="C34" s="142" t="s">
        <v>533</v>
      </c>
      <c r="D34" s="143">
        <v>334577.21000000002</v>
      </c>
      <c r="E34" s="144">
        <v>333025.91000000003</v>
      </c>
      <c r="F34" s="145">
        <f t="shared" si="11"/>
        <v>1551.2999999999884</v>
      </c>
      <c r="G34" s="145">
        <v>0</v>
      </c>
      <c r="H34" s="145">
        <f t="shared" si="12"/>
        <v>334577.21000000002</v>
      </c>
      <c r="I34" s="145">
        <v>261188</v>
      </c>
      <c r="J34" s="145">
        <f t="shared" si="13"/>
        <v>73389.210000000021</v>
      </c>
      <c r="K34" s="337"/>
      <c r="L34" s="144">
        <v>334577.21000000002</v>
      </c>
      <c r="M34" s="144">
        <v>333025.91000000003</v>
      </c>
      <c r="N34" s="145">
        <f t="shared" si="14"/>
        <v>1551.2999999999884</v>
      </c>
      <c r="O34" s="145">
        <v>0</v>
      </c>
      <c r="P34" s="145">
        <f t="shared" si="15"/>
        <v>334577.21000000002</v>
      </c>
      <c r="Q34" s="145">
        <v>261188</v>
      </c>
      <c r="R34" s="146">
        <f t="shared" si="16"/>
        <v>73389.210000000021</v>
      </c>
    </row>
    <row r="35" spans="1:20">
      <c r="A35" s="131" t="s">
        <v>534</v>
      </c>
      <c r="B35" s="307">
        <v>1</v>
      </c>
      <c r="C35" s="142" t="s">
        <v>357</v>
      </c>
      <c r="D35" s="143">
        <v>581693.26</v>
      </c>
      <c r="E35" s="144">
        <v>564658.75824699854</v>
      </c>
      <c r="F35" s="145">
        <f t="shared" si="11"/>
        <v>17034.501753001474</v>
      </c>
      <c r="G35" s="145">
        <v>0</v>
      </c>
      <c r="H35" s="145">
        <f t="shared" si="12"/>
        <v>581693.26</v>
      </c>
      <c r="I35" s="145">
        <v>498472.1399999999</v>
      </c>
      <c r="J35" s="145">
        <f t="shared" si="13"/>
        <v>83221.120000000112</v>
      </c>
      <c r="K35" s="337"/>
      <c r="L35" s="144">
        <v>581693.26</v>
      </c>
      <c r="M35" s="144">
        <v>564658.75824699854</v>
      </c>
      <c r="N35" s="145">
        <f t="shared" si="14"/>
        <v>17034.501753001474</v>
      </c>
      <c r="O35" s="145">
        <v>0</v>
      </c>
      <c r="P35" s="145">
        <f t="shared" si="15"/>
        <v>581693.26</v>
      </c>
      <c r="Q35" s="145">
        <v>498472.1399999999</v>
      </c>
      <c r="R35" s="146">
        <f t="shared" si="16"/>
        <v>83221.120000000112</v>
      </c>
    </row>
    <row r="36" spans="1:20" ht="13" collapsed="1">
      <c r="A36" s="131" t="s">
        <v>360</v>
      </c>
      <c r="B36" s="306">
        <v>-1</v>
      </c>
      <c r="C36" s="147" t="s">
        <v>446</v>
      </c>
      <c r="D36" s="148">
        <v>703028.0899999995</v>
      </c>
      <c r="E36" s="149">
        <v>842763.22891663038</v>
      </c>
      <c r="F36" s="150">
        <f t="shared" si="11"/>
        <v>-139735.13891663088</v>
      </c>
      <c r="G36" s="150">
        <v>0</v>
      </c>
      <c r="H36" s="150">
        <f t="shared" si="12"/>
        <v>703028.0899999995</v>
      </c>
      <c r="I36" s="150">
        <v>409518.65999999992</v>
      </c>
      <c r="J36" s="150">
        <f t="shared" si="13"/>
        <v>293509.42999999959</v>
      </c>
      <c r="K36" s="337"/>
      <c r="L36" s="149">
        <v>703028.0899999995</v>
      </c>
      <c r="M36" s="149">
        <v>842763.22891663038</v>
      </c>
      <c r="N36" s="150">
        <f t="shared" si="14"/>
        <v>-139735.13891663088</v>
      </c>
      <c r="O36" s="150">
        <v>0</v>
      </c>
      <c r="P36" s="150">
        <f t="shared" si="15"/>
        <v>703028.0899999995</v>
      </c>
      <c r="Q36" s="150">
        <v>409518.65999999992</v>
      </c>
      <c r="R36" s="151">
        <f t="shared" si="16"/>
        <v>293509.42999999959</v>
      </c>
    </row>
    <row r="37" spans="1:20">
      <c r="A37" s="131" t="s">
        <v>383</v>
      </c>
      <c r="B37" s="307">
        <v>1</v>
      </c>
      <c r="C37" s="142" t="s">
        <v>447</v>
      </c>
      <c r="D37" s="143">
        <v>301629.16000000003</v>
      </c>
      <c r="E37" s="144">
        <v>319953.27586941462</v>
      </c>
      <c r="F37" s="145">
        <f t="shared" si="11"/>
        <v>-18324.115869414585</v>
      </c>
      <c r="G37" s="145">
        <v>0</v>
      </c>
      <c r="H37" s="145">
        <f t="shared" si="12"/>
        <v>301629.16000000003</v>
      </c>
      <c r="I37" s="145">
        <v>264296.28000000003</v>
      </c>
      <c r="J37" s="145">
        <f t="shared" si="13"/>
        <v>37332.880000000005</v>
      </c>
      <c r="K37" s="337"/>
      <c r="L37" s="144">
        <v>301629.16000000003</v>
      </c>
      <c r="M37" s="144">
        <v>319953.27586941462</v>
      </c>
      <c r="N37" s="145">
        <f t="shared" si="14"/>
        <v>-18324.115869414585</v>
      </c>
      <c r="O37" s="145">
        <v>0</v>
      </c>
      <c r="P37" s="145">
        <f t="shared" si="15"/>
        <v>301629.16000000003</v>
      </c>
      <c r="Q37" s="145">
        <v>264296.28000000003</v>
      </c>
      <c r="R37" s="146">
        <f t="shared" si="16"/>
        <v>37332.880000000005</v>
      </c>
    </row>
    <row r="38" spans="1:20" ht="13" collapsed="1">
      <c r="A38" s="131" t="s">
        <v>385</v>
      </c>
      <c r="B38" s="306">
        <v>-1</v>
      </c>
      <c r="C38" s="152" t="s">
        <v>448</v>
      </c>
      <c r="D38" s="153">
        <v>401398.92999999988</v>
      </c>
      <c r="E38" s="154">
        <v>522809.95304721547</v>
      </c>
      <c r="F38" s="155">
        <f t="shared" si="11"/>
        <v>-121411.0230472156</v>
      </c>
      <c r="G38" s="155">
        <v>0</v>
      </c>
      <c r="H38" s="155">
        <f t="shared" si="12"/>
        <v>401398.92999999988</v>
      </c>
      <c r="I38" s="155">
        <v>145222.38000000053</v>
      </c>
      <c r="J38" s="155">
        <f t="shared" si="13"/>
        <v>256176.54999999935</v>
      </c>
      <c r="K38" s="156"/>
      <c r="L38" s="154">
        <v>401398.92999999988</v>
      </c>
      <c r="M38" s="154">
        <v>522809.95304721547</v>
      </c>
      <c r="N38" s="155">
        <f t="shared" si="14"/>
        <v>-121411.0230472156</v>
      </c>
      <c r="O38" s="155">
        <v>0</v>
      </c>
      <c r="P38" s="155">
        <f t="shared" si="15"/>
        <v>401398.92999999988</v>
      </c>
      <c r="Q38" s="155">
        <v>145222.38000000053</v>
      </c>
      <c r="R38" s="157">
        <f t="shared" si="16"/>
        <v>256176.54999999935</v>
      </c>
      <c r="T38" s="141"/>
    </row>
    <row r="39" spans="1:20">
      <c r="P39" s="131">
        <f t="shared" si="15"/>
        <v>0</v>
      </c>
    </row>
    <row r="40" spans="1:20" ht="13">
      <c r="B40" s="131">
        <v>1</v>
      </c>
      <c r="C40" s="158" t="s">
        <v>415</v>
      </c>
      <c r="D40" s="159"/>
      <c r="E40" s="159"/>
      <c r="F40" s="159"/>
      <c r="G40" s="159"/>
      <c r="H40" s="159"/>
      <c r="I40" s="159"/>
      <c r="J40" s="159"/>
      <c r="K40" s="160"/>
      <c r="L40" s="159"/>
      <c r="M40" s="159"/>
      <c r="N40" s="159"/>
      <c r="O40" s="159"/>
      <c r="P40" s="159">
        <f t="shared" si="15"/>
        <v>0</v>
      </c>
      <c r="Q40" s="159"/>
      <c r="R40" s="161"/>
    </row>
    <row r="41" spans="1:20">
      <c r="A41" s="131" t="s">
        <v>535</v>
      </c>
      <c r="B41" s="131">
        <v>1</v>
      </c>
      <c r="C41" s="142" t="s">
        <v>416</v>
      </c>
      <c r="D41" s="162">
        <v>1.2901855037750254</v>
      </c>
      <c r="E41" s="162">
        <v>1.1252630494382874</v>
      </c>
      <c r="F41" s="163">
        <f t="shared" ref="F41:F48" si="17">+D41-E41</f>
        <v>0.16492245433673802</v>
      </c>
      <c r="G41" s="163">
        <v>0</v>
      </c>
      <c r="H41" s="163">
        <f t="shared" ref="H41:H48" si="18">+D41-G41</f>
        <v>1.2901855037750254</v>
      </c>
      <c r="I41" s="162">
        <v>1.0999927759309391</v>
      </c>
      <c r="J41" s="163">
        <f t="shared" ref="J41:J48" si="19">+D41-I41</f>
        <v>0.19019272784408625</v>
      </c>
      <c r="K41" s="339"/>
      <c r="L41" s="162">
        <v>1.2901855037750254</v>
      </c>
      <c r="M41" s="162">
        <v>1.1252630494382874</v>
      </c>
      <c r="N41" s="163">
        <f t="shared" ref="N41:N48" si="20">+L41-M41</f>
        <v>0.16492245433673802</v>
      </c>
      <c r="O41" s="163">
        <v>0</v>
      </c>
      <c r="P41" s="163">
        <f t="shared" si="15"/>
        <v>1.2901855037750254</v>
      </c>
      <c r="Q41" s="162">
        <v>1.0999927759309391</v>
      </c>
      <c r="R41" s="164">
        <f t="shared" ref="R41:R48" si="21">+L41-Q41</f>
        <v>0.19019272784408625</v>
      </c>
    </row>
    <row r="42" spans="1:20">
      <c r="A42" s="131" t="s">
        <v>536</v>
      </c>
      <c r="B42" s="131">
        <v>1</v>
      </c>
      <c r="C42" s="142" t="s">
        <v>417</v>
      </c>
      <c r="D42" s="162">
        <v>1.1609903488495421</v>
      </c>
      <c r="E42" s="162">
        <v>1.2852086423524436</v>
      </c>
      <c r="F42" s="163">
        <f t="shared" si="17"/>
        <v>-0.12421829350290148</v>
      </c>
      <c r="G42" s="163">
        <v>0</v>
      </c>
      <c r="H42" s="163">
        <f t="shared" si="18"/>
        <v>1.1609903488495421</v>
      </c>
      <c r="I42" s="162">
        <v>1.0403906424698612</v>
      </c>
      <c r="J42" s="162">
        <f t="shared" si="19"/>
        <v>0.12059970637968087</v>
      </c>
      <c r="K42" s="339"/>
      <c r="L42" s="162">
        <v>1.1609903488495421</v>
      </c>
      <c r="M42" s="162">
        <v>1.2852086423524436</v>
      </c>
      <c r="N42" s="163">
        <f t="shared" si="20"/>
        <v>-0.12421829350290148</v>
      </c>
      <c r="O42" s="163">
        <v>0</v>
      </c>
      <c r="P42" s="163">
        <f t="shared" si="15"/>
        <v>1.1609903488495421</v>
      </c>
      <c r="Q42" s="162">
        <v>1.0403906424698612</v>
      </c>
      <c r="R42" s="165">
        <f t="shared" si="21"/>
        <v>0.12059970637968087</v>
      </c>
    </row>
    <row r="43" spans="1:20">
      <c r="A43" s="131" t="s">
        <v>537</v>
      </c>
      <c r="B43" s="131">
        <v>1</v>
      </c>
      <c r="C43" s="142" t="s">
        <v>513</v>
      </c>
      <c r="D43" s="162">
        <v>1.1990693810741324</v>
      </c>
      <c r="E43" s="162">
        <v>1.1014434861057405</v>
      </c>
      <c r="F43" s="163">
        <f t="shared" ref="F43" si="22">+D43-E43</f>
        <v>9.7625894968391913E-2</v>
      </c>
      <c r="G43" s="163">
        <v>0</v>
      </c>
      <c r="H43" s="163">
        <f t="shared" si="18"/>
        <v>1.1990693810741324</v>
      </c>
      <c r="I43" s="162">
        <v>0.99148830058053927</v>
      </c>
      <c r="J43" s="162">
        <f t="shared" ref="J43" si="23">+D43-I43</f>
        <v>0.20758108049359314</v>
      </c>
      <c r="K43" s="339"/>
      <c r="L43" s="162">
        <v>1.1990693810741324</v>
      </c>
      <c r="M43" s="162">
        <v>1.1014434861057405</v>
      </c>
      <c r="N43" s="163">
        <f t="shared" ref="N43" si="24">+L43-M43</f>
        <v>9.7625894968391913E-2</v>
      </c>
      <c r="O43" s="163">
        <v>0</v>
      </c>
      <c r="P43" s="163">
        <f t="shared" si="15"/>
        <v>1.1990693810741324</v>
      </c>
      <c r="Q43" s="162">
        <v>0.99148830058053927</v>
      </c>
      <c r="R43" s="165">
        <f t="shared" ref="R43" si="25">+L43-Q43</f>
        <v>0.20758108049359314</v>
      </c>
    </row>
    <row r="44" spans="1:20">
      <c r="A44" s="131" t="s">
        <v>538</v>
      </c>
      <c r="B44" s="131">
        <v>1</v>
      </c>
      <c r="C44" s="142" t="s">
        <v>449</v>
      </c>
      <c r="D44" s="162">
        <v>1.099262914445478</v>
      </c>
      <c r="E44" s="162">
        <v>1.2323387908006971</v>
      </c>
      <c r="F44" s="163">
        <f t="shared" si="17"/>
        <v>-0.13307587635521911</v>
      </c>
      <c r="G44" s="163">
        <v>0</v>
      </c>
      <c r="H44" s="163">
        <f t="shared" si="18"/>
        <v>1.099262914445478</v>
      </c>
      <c r="I44" s="162">
        <v>1.2582291022357643</v>
      </c>
      <c r="J44" s="162">
        <f t="shared" si="19"/>
        <v>-0.15896618779028637</v>
      </c>
      <c r="K44" s="339"/>
      <c r="L44" s="162">
        <v>1.099262914445478</v>
      </c>
      <c r="M44" s="162">
        <v>1.2323387908006971</v>
      </c>
      <c r="N44" s="163">
        <f t="shared" si="20"/>
        <v>-0.13307587635521911</v>
      </c>
      <c r="O44" s="163">
        <v>0</v>
      </c>
      <c r="P44" s="163">
        <f t="shared" si="15"/>
        <v>1.099262914445478</v>
      </c>
      <c r="Q44" s="162">
        <v>1.2582291022357643</v>
      </c>
      <c r="R44" s="165">
        <f t="shared" si="21"/>
        <v>-0.15896618779028637</v>
      </c>
    </row>
    <row r="45" spans="1:20" ht="13">
      <c r="A45" s="131" t="s">
        <v>425</v>
      </c>
      <c r="B45" s="131">
        <v>1</v>
      </c>
      <c r="C45" s="147" t="s">
        <v>450</v>
      </c>
      <c r="D45" s="166">
        <v>0.43739956034363253</v>
      </c>
      <c r="E45" s="166">
        <v>0.48833482548170992</v>
      </c>
      <c r="F45" s="167">
        <f t="shared" si="17"/>
        <v>-5.093526513807739E-2</v>
      </c>
      <c r="G45" s="167">
        <v>0</v>
      </c>
      <c r="H45" s="167">
        <f t="shared" si="18"/>
        <v>0.43739956034363253</v>
      </c>
      <c r="I45" s="166">
        <v>0.45649181220850671</v>
      </c>
      <c r="J45" s="166">
        <f t="shared" si="19"/>
        <v>-1.9092251864874177E-2</v>
      </c>
      <c r="K45" s="337"/>
      <c r="L45" s="166">
        <v>0.43739956034363253</v>
      </c>
      <c r="M45" s="166">
        <v>0.48833482548170992</v>
      </c>
      <c r="N45" s="167">
        <f t="shared" si="20"/>
        <v>-5.093526513807739E-2</v>
      </c>
      <c r="O45" s="167">
        <v>0</v>
      </c>
      <c r="P45" s="167">
        <f t="shared" si="15"/>
        <v>0.43739956034363253</v>
      </c>
      <c r="Q45" s="166">
        <v>0.45649181220850671</v>
      </c>
      <c r="R45" s="168">
        <f t="shared" si="21"/>
        <v>-1.9092251864874177E-2</v>
      </c>
    </row>
    <row r="46" spans="1:20">
      <c r="A46" s="131" t="s">
        <v>426</v>
      </c>
      <c r="B46" s="131">
        <v>1</v>
      </c>
      <c r="C46" s="142" t="s">
        <v>451</v>
      </c>
      <c r="D46" s="162">
        <v>0.19746598865541376</v>
      </c>
      <c r="E46" s="162">
        <v>0.15093616628270784</v>
      </c>
      <c r="F46" s="163">
        <f t="shared" si="17"/>
        <v>4.652982237270592E-2</v>
      </c>
      <c r="G46" s="163">
        <v>0</v>
      </c>
      <c r="H46" s="163">
        <f t="shared" si="18"/>
        <v>0.19746598865541376</v>
      </c>
      <c r="I46" s="162">
        <v>0.18104748937011583</v>
      </c>
      <c r="J46" s="162">
        <f t="shared" si="19"/>
        <v>1.6418499285297927E-2</v>
      </c>
      <c r="K46" s="339"/>
      <c r="L46" s="162">
        <v>0.19746598865541376</v>
      </c>
      <c r="M46" s="162">
        <v>0.15093616628270784</v>
      </c>
      <c r="N46" s="163">
        <f t="shared" si="20"/>
        <v>4.652982237270592E-2</v>
      </c>
      <c r="O46" s="163">
        <v>0</v>
      </c>
      <c r="P46" s="163">
        <f t="shared" si="15"/>
        <v>0.19746598865541376</v>
      </c>
      <c r="Q46" s="162">
        <v>0.18104748937011583</v>
      </c>
      <c r="R46" s="165">
        <f t="shared" si="21"/>
        <v>1.6418499285297927E-2</v>
      </c>
    </row>
    <row r="47" spans="1:20" ht="13">
      <c r="A47" s="131" t="s">
        <v>428</v>
      </c>
      <c r="B47" s="131">
        <v>1</v>
      </c>
      <c r="C47" s="147" t="s">
        <v>452</v>
      </c>
      <c r="D47" s="166">
        <v>0.23935476551022039</v>
      </c>
      <c r="E47" s="166">
        <v>0.29241452675100027</v>
      </c>
      <c r="F47" s="167">
        <f t="shared" si="17"/>
        <v>-5.3059761240779879E-2</v>
      </c>
      <c r="G47" s="167">
        <v>0</v>
      </c>
      <c r="H47" s="167">
        <f t="shared" si="18"/>
        <v>0.23935476551022039</v>
      </c>
      <c r="I47" s="166">
        <v>0.20588525262216245</v>
      </c>
      <c r="J47" s="166">
        <f t="shared" si="19"/>
        <v>3.346951288805794E-2</v>
      </c>
      <c r="K47" s="339"/>
      <c r="L47" s="166">
        <v>0.23935476551022039</v>
      </c>
      <c r="M47" s="166">
        <v>0.29241452675100027</v>
      </c>
      <c r="N47" s="167">
        <f t="shared" si="20"/>
        <v>-5.3059761240779879E-2</v>
      </c>
      <c r="O47" s="167">
        <v>0</v>
      </c>
      <c r="P47" s="167">
        <f t="shared" si="15"/>
        <v>0.23935476551022039</v>
      </c>
      <c r="Q47" s="166">
        <v>0.20588525262216245</v>
      </c>
      <c r="R47" s="168">
        <f t="shared" si="21"/>
        <v>3.346951288805794E-2</v>
      </c>
    </row>
    <row r="48" spans="1:20" ht="13">
      <c r="A48" s="131" t="s">
        <v>429</v>
      </c>
      <c r="B48" s="131">
        <v>1</v>
      </c>
      <c r="C48" s="152" t="s">
        <v>453</v>
      </c>
      <c r="D48" s="169">
        <v>0.13666131998538403</v>
      </c>
      <c r="E48" s="169">
        <v>0.18139997066262309</v>
      </c>
      <c r="F48" s="170">
        <f t="shared" si="17"/>
        <v>-4.4738650677239061E-2</v>
      </c>
      <c r="G48" s="170">
        <v>0</v>
      </c>
      <c r="H48" s="170">
        <f t="shared" si="18"/>
        <v>0.13666131998538403</v>
      </c>
      <c r="I48" s="169">
        <v>7.301046158114434E-2</v>
      </c>
      <c r="J48" s="169">
        <f t="shared" si="19"/>
        <v>6.3650858404239688E-2</v>
      </c>
      <c r="K48" s="171"/>
      <c r="L48" s="169">
        <v>0.13666131998538403</v>
      </c>
      <c r="M48" s="169">
        <v>0.18139997066262309</v>
      </c>
      <c r="N48" s="170">
        <f t="shared" si="20"/>
        <v>-4.4738650677239061E-2</v>
      </c>
      <c r="O48" s="170">
        <v>0</v>
      </c>
      <c r="P48" s="170">
        <f t="shared" si="15"/>
        <v>0.13666131998538403</v>
      </c>
      <c r="Q48" s="169">
        <v>7.301046158114434E-2</v>
      </c>
      <c r="R48" s="172">
        <f t="shared" si="21"/>
        <v>6.3650858404239688E-2</v>
      </c>
    </row>
    <row r="49" spans="2:18">
      <c r="B49" s="131">
        <v>1</v>
      </c>
    </row>
    <row r="50" spans="2:18" ht="13">
      <c r="C50" s="173" t="s">
        <v>407</v>
      </c>
      <c r="D50" s="174">
        <f>'IS West'!E414</f>
        <v>0.77334333941099198</v>
      </c>
      <c r="E50" s="159"/>
      <c r="F50" s="159"/>
      <c r="G50" s="159"/>
      <c r="H50" s="159"/>
      <c r="I50" s="174">
        <f>'IS West'!J414</f>
        <v>0.81010638380066013</v>
      </c>
      <c r="J50" s="174">
        <f>+D50-I50</f>
        <v>-3.6763044389668154E-2</v>
      </c>
      <c r="K50" s="175"/>
      <c r="L50" s="174">
        <f>'IS West'!M414</f>
        <v>0.77334333941099209</v>
      </c>
      <c r="M50" s="159"/>
      <c r="N50" s="159"/>
      <c r="O50" s="159"/>
      <c r="P50" s="159"/>
      <c r="Q50" s="174">
        <f>'IS West'!R414</f>
        <v>0.81010638380066013</v>
      </c>
      <c r="R50" s="176">
        <f>+L50-Q50</f>
        <v>-3.6763044389668043E-2</v>
      </c>
    </row>
    <row r="51" spans="2:18" ht="13">
      <c r="C51" s="177" t="s">
        <v>405</v>
      </c>
      <c r="D51" s="178">
        <f>'IS West'!E412</f>
        <v>0.14241071261306132</v>
      </c>
      <c r="I51" s="178">
        <f>'IS West'!J412</f>
        <v>5.4355710554623168E-2</v>
      </c>
      <c r="J51" s="178">
        <f t="shared" ref="J51:J53" si="26">+D51-I51</f>
        <v>8.805500205843815E-2</v>
      </c>
      <c r="K51" s="340"/>
      <c r="L51" s="178">
        <f>'IS West'!M412</f>
        <v>0.14241071261306132</v>
      </c>
      <c r="Q51" s="178">
        <f>'IS West'!R412</f>
        <v>5.4355710554623168E-2</v>
      </c>
      <c r="R51" s="179">
        <f t="shared" ref="R51:R53" si="27">+L51-Q51</f>
        <v>8.805500205843815E-2</v>
      </c>
    </row>
    <row r="52" spans="2:18" ht="13">
      <c r="C52" s="177" t="s">
        <v>408</v>
      </c>
      <c r="D52" s="178">
        <f>'IS West'!E415</f>
        <v>0.12668331953046122</v>
      </c>
      <c r="I52" s="178">
        <f>'IS West'!J415</f>
        <v>0.1450519138627416</v>
      </c>
      <c r="J52" s="178">
        <f t="shared" si="26"/>
        <v>-1.8368594332280386E-2</v>
      </c>
      <c r="K52" s="340"/>
      <c r="L52" s="178">
        <f>'IS West'!M415</f>
        <v>0.12668331953046122</v>
      </c>
      <c r="Q52" s="178">
        <f>'IS West'!R415</f>
        <v>0.14505191386274166</v>
      </c>
      <c r="R52" s="179">
        <f t="shared" si="27"/>
        <v>-1.8368594332280441E-2</v>
      </c>
    </row>
    <row r="53" spans="2:18" ht="13">
      <c r="C53" s="180" t="s">
        <v>454</v>
      </c>
      <c r="D53" s="181">
        <f>'IS West'!E416</f>
        <v>34665.535220700003</v>
      </c>
      <c r="E53" s="182"/>
      <c r="F53" s="182"/>
      <c r="G53" s="182"/>
      <c r="H53" s="182"/>
      <c r="I53" s="181">
        <f>'IS West'!J416</f>
        <v>31519.372124299993</v>
      </c>
      <c r="J53" s="183">
        <f t="shared" si="26"/>
        <v>3146.1630964000105</v>
      </c>
      <c r="K53" s="184"/>
      <c r="L53" s="181">
        <f>'IS West'!M416</f>
        <v>34665.535220700003</v>
      </c>
      <c r="M53" s="182"/>
      <c r="N53" s="182"/>
      <c r="O53" s="182"/>
      <c r="P53" s="182"/>
      <c r="Q53" s="183">
        <f>'IS West'!R416</f>
        <v>31519.372124299993</v>
      </c>
      <c r="R53" s="185">
        <f t="shared" si="27"/>
        <v>3146.1630964000105</v>
      </c>
    </row>
    <row r="58" spans="2:18" ht="13">
      <c r="C58" s="366" t="s">
        <v>574</v>
      </c>
      <c r="D58" s="366">
        <f>D38-'IS West'!E410</f>
        <v>0</v>
      </c>
      <c r="E58" s="366">
        <f>E38-'IS West'!F410</f>
        <v>0</v>
      </c>
      <c r="F58" s="366">
        <f>F38-'IS West'!G410</f>
        <v>0</v>
      </c>
      <c r="G58" s="366">
        <f>G38-'IS West'!H410</f>
        <v>0</v>
      </c>
      <c r="H58" s="366">
        <f>H38-'IS West'!I410</f>
        <v>0</v>
      </c>
      <c r="I58" s="366">
        <f>I38-'IS West'!J410</f>
        <v>0</v>
      </c>
      <c r="J58" s="366">
        <f>J38-'IS West'!K410</f>
        <v>0</v>
      </c>
      <c r="K58" s="366">
        <f>K38-'IS West'!L410</f>
        <v>0</v>
      </c>
      <c r="L58" s="366">
        <f>L38-'IS West'!M410</f>
        <v>0</v>
      </c>
      <c r="M58" s="366">
        <f>M38-'IS West'!N410</f>
        <v>0</v>
      </c>
      <c r="N58" s="366">
        <f>N38-'IS West'!O410</f>
        <v>0</v>
      </c>
      <c r="O58" s="366">
        <f>O38-'IS West'!P410</f>
        <v>0</v>
      </c>
      <c r="P58" s="366">
        <f>P38-'IS West'!Q410</f>
        <v>0</v>
      </c>
      <c r="Q58" s="366">
        <f>Q38-'IS West'!R410</f>
        <v>0</v>
      </c>
      <c r="R58" s="366">
        <f>R38-'IS West'!S410</f>
        <v>0</v>
      </c>
    </row>
    <row r="59" spans="2:18" ht="13">
      <c r="C59" s="366"/>
      <c r="D59" s="366"/>
      <c r="E59" s="366"/>
      <c r="F59" s="366"/>
      <c r="G59" s="366"/>
      <c r="H59" s="366"/>
      <c r="I59" s="366"/>
      <c r="J59" s="366"/>
      <c r="K59" s="366"/>
      <c r="L59" s="366"/>
      <c r="M59" s="366"/>
      <c r="N59" s="366"/>
      <c r="O59" s="366"/>
      <c r="P59" s="366"/>
      <c r="Q59" s="366"/>
      <c r="R59" s="366"/>
    </row>
  </sheetData>
  <mergeCells count="3">
    <mergeCell ref="D8:R8"/>
    <mergeCell ref="D10:J10"/>
    <mergeCell ref="L10:R10"/>
  </mergeCells>
  <pageMargins left="0.70866141732283472" right="0.70866141732283472" top="0.74803149606299213" bottom="0.74803149606299213" header="0.31496062992125984" footer="0.31496062992125984"/>
  <pageSetup scale="7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6E753-918D-4EFC-94C4-2A9EA2873A02}">
  <dimension ref="A7:S57"/>
  <sheetViews>
    <sheetView showGridLines="0" zoomScale="90" zoomScaleNormal="90" workbookViewId="0">
      <selection activeCell="B57" sqref="B57"/>
    </sheetView>
  </sheetViews>
  <sheetFormatPr defaultColWidth="8.7265625" defaultRowHeight="14"/>
  <cols>
    <col min="1" max="1" width="25.453125" style="131" customWidth="1" collapsed="1"/>
    <col min="2" max="9" width="10.7265625" style="131" customWidth="1"/>
    <col min="10" max="10" width="8.7265625" style="3"/>
    <col min="11" max="11" width="25.453125" style="131" customWidth="1" collapsed="1"/>
    <col min="12" max="12" width="12.54296875" style="131" customWidth="1"/>
    <col min="13" max="13" width="8.7265625" style="131"/>
    <col min="14" max="14" width="12.54296875" style="131" customWidth="1"/>
    <col min="15" max="15" width="8.7265625" style="131"/>
    <col min="16" max="16" width="12.54296875" style="131" customWidth="1"/>
    <col min="17" max="17" width="8.7265625" style="131"/>
    <col min="18" max="18" width="12.54296875" style="131" customWidth="1"/>
    <col min="19" max="19" width="8.7265625" style="131"/>
    <col min="20" max="16384" width="8.7265625" style="3"/>
  </cols>
  <sheetData>
    <row r="7" spans="1:19" ht="14.5">
      <c r="H7" s="6"/>
      <c r="R7" s="6"/>
    </row>
    <row r="8" spans="1:19">
      <c r="A8" s="132" t="str">
        <f>+Group!$C$8</f>
        <v>FINANCIAL YEAR 2027</v>
      </c>
      <c r="B8" s="389" t="s">
        <v>455</v>
      </c>
      <c r="C8" s="389"/>
      <c r="D8" s="389" t="s">
        <v>456</v>
      </c>
      <c r="E8" s="389"/>
      <c r="F8" s="389" t="s">
        <v>457</v>
      </c>
      <c r="G8" s="389"/>
      <c r="H8" s="389" t="s">
        <v>458</v>
      </c>
      <c r="I8" s="389"/>
      <c r="K8" s="132" t="str">
        <f>+Group!$C$8</f>
        <v>FINANCIAL YEAR 2027</v>
      </c>
      <c r="L8" s="389" t="s">
        <v>455</v>
      </c>
      <c r="M8" s="389"/>
      <c r="N8" s="389" t="s">
        <v>456</v>
      </c>
      <c r="O8" s="389"/>
      <c r="P8" s="389" t="s">
        <v>457</v>
      </c>
      <c r="Q8" s="389"/>
      <c r="R8" s="389" t="s">
        <v>458</v>
      </c>
      <c r="S8" s="389"/>
    </row>
    <row r="9" spans="1:19" ht="14.5" thickBot="1"/>
    <row r="10" spans="1:19">
      <c r="A10" s="188"/>
      <c r="B10" s="390" t="str">
        <f>+Group!D10</f>
        <v>Jul MTD</v>
      </c>
      <c r="C10" s="391"/>
      <c r="D10" s="391"/>
      <c r="E10" s="391"/>
      <c r="F10" s="391"/>
      <c r="G10" s="391"/>
      <c r="H10" s="391"/>
      <c r="I10" s="392"/>
      <c r="K10" s="188"/>
      <c r="L10" s="390" t="str">
        <f>+Group!L10</f>
        <v>Jul YTD</v>
      </c>
      <c r="M10" s="391"/>
      <c r="N10" s="391"/>
      <c r="O10" s="391"/>
      <c r="P10" s="391"/>
      <c r="Q10" s="391"/>
      <c r="R10" s="391"/>
      <c r="S10" s="392"/>
    </row>
    <row r="11" spans="1:19">
      <c r="A11" s="189"/>
      <c r="B11" s="135" t="s">
        <v>389</v>
      </c>
      <c r="C11" s="133" t="s">
        <v>433</v>
      </c>
      <c r="D11" s="135" t="s">
        <v>389</v>
      </c>
      <c r="E11" s="133" t="s">
        <v>433</v>
      </c>
      <c r="F11" s="135" t="s">
        <v>389</v>
      </c>
      <c r="G11" s="133" t="s">
        <v>433</v>
      </c>
      <c r="H11" s="135" t="s">
        <v>389</v>
      </c>
      <c r="I11" s="190" t="s">
        <v>433</v>
      </c>
      <c r="K11" s="189"/>
      <c r="L11" s="135" t="s">
        <v>389</v>
      </c>
      <c r="M11" s="133" t="s">
        <v>433</v>
      </c>
      <c r="N11" s="135" t="s">
        <v>389</v>
      </c>
      <c r="O11" s="133" t="s">
        <v>433</v>
      </c>
      <c r="P11" s="135" t="s">
        <v>389</v>
      </c>
      <c r="Q11" s="133" t="s">
        <v>433</v>
      </c>
      <c r="R11" s="135" t="s">
        <v>389</v>
      </c>
      <c r="S11" s="190" t="s">
        <v>433</v>
      </c>
    </row>
    <row r="12" spans="1:19">
      <c r="A12" s="137" t="s">
        <v>8</v>
      </c>
      <c r="B12" s="138">
        <f>+North!D12</f>
        <v>792502.62999999989</v>
      </c>
      <c r="C12" s="140">
        <f>+North!F12</f>
        <v>32008.649721684051</v>
      </c>
      <c r="D12" s="138">
        <f>+South!D12</f>
        <v>824679.96000000089</v>
      </c>
      <c r="E12" s="140">
        <f>+South!F12</f>
        <v>-103743.15939999907</v>
      </c>
      <c r="F12" s="138">
        <f>+West!D12</f>
        <v>1207307.4999999995</v>
      </c>
      <c r="G12" s="140">
        <f>+West!F12</f>
        <v>-161224.84403066384</v>
      </c>
      <c r="H12" s="138">
        <f>+East!D12</f>
        <v>295833.7099999999</v>
      </c>
      <c r="I12" s="192">
        <f>+East!F12</f>
        <v>-46564.422680214222</v>
      </c>
      <c r="K12" s="191" t="s">
        <v>8</v>
      </c>
      <c r="L12" s="138">
        <f>+North!L12</f>
        <v>792502.62999999989</v>
      </c>
      <c r="M12" s="140">
        <f>+North!N12</f>
        <v>32008.649721684051</v>
      </c>
      <c r="N12" s="138">
        <f>+South!L12</f>
        <v>824679.96000000089</v>
      </c>
      <c r="O12" s="140">
        <f>+South!N12</f>
        <v>-103743.15939999907</v>
      </c>
      <c r="P12" s="138">
        <f>+West!L12</f>
        <v>1207307.4999999995</v>
      </c>
      <c r="Q12" s="140">
        <f>+West!N12</f>
        <v>-161224.84403066384</v>
      </c>
      <c r="R12" s="138">
        <f>+East!L12</f>
        <v>295833.7099999999</v>
      </c>
      <c r="S12" s="192">
        <f>+East!N12</f>
        <v>-46564.422680214222</v>
      </c>
    </row>
    <row r="13" spans="1:19">
      <c r="A13" s="142" t="s">
        <v>11</v>
      </c>
      <c r="B13" s="143">
        <f>+North!D13</f>
        <v>164876.21000000002</v>
      </c>
      <c r="C13" s="145">
        <f>+North!F13</f>
        <v>41931.400069613475</v>
      </c>
      <c r="D13" s="143">
        <f>+South!D13</f>
        <v>25414.280000000002</v>
      </c>
      <c r="E13" s="145">
        <f>+South!F13</f>
        <v>10164.498600000003</v>
      </c>
      <c r="F13" s="143">
        <f>+West!D13</f>
        <v>899605.44000000018</v>
      </c>
      <c r="G13" s="145">
        <f>+West!F13</f>
        <v>472870.29763079126</v>
      </c>
      <c r="H13" s="143">
        <f>+East!D13</f>
        <v>31460.19</v>
      </c>
      <c r="I13" s="194">
        <f>+East!F13</f>
        <v>-26733.028085000002</v>
      </c>
      <c r="K13" s="193" t="s">
        <v>11</v>
      </c>
      <c r="L13" s="143">
        <f>+North!L13</f>
        <v>164876.21000000002</v>
      </c>
      <c r="M13" s="145">
        <f>+North!N13</f>
        <v>41931.400069613475</v>
      </c>
      <c r="N13" s="143">
        <f>+South!L13</f>
        <v>25414.280000000002</v>
      </c>
      <c r="O13" s="145">
        <f>+South!N13</f>
        <v>10164.498600000003</v>
      </c>
      <c r="P13" s="143">
        <f>+West!L13</f>
        <v>899605.44000000018</v>
      </c>
      <c r="Q13" s="145">
        <f>+West!N13</f>
        <v>472870.29763079126</v>
      </c>
      <c r="R13" s="143">
        <f>+East!L13</f>
        <v>31460.19</v>
      </c>
      <c r="S13" s="194">
        <f>+East!N13</f>
        <v>-26733.028085000002</v>
      </c>
    </row>
    <row r="14" spans="1:19">
      <c r="A14" s="142" t="s">
        <v>435</v>
      </c>
      <c r="B14" s="143">
        <f>+North!D14</f>
        <v>196906.03</v>
      </c>
      <c r="C14" s="145">
        <f>+North!F14</f>
        <v>93595.829271631141</v>
      </c>
      <c r="D14" s="143">
        <f>+South!D14</f>
        <v>38125.82</v>
      </c>
      <c r="E14" s="145">
        <f>+South!F14</f>
        <v>12520.895200000003</v>
      </c>
      <c r="F14" s="143">
        <f>+West!D14</f>
        <v>174264.93</v>
      </c>
      <c r="G14" s="145">
        <f>+West!F14</f>
        <v>39691.932883131725</v>
      </c>
      <c r="H14" s="143">
        <f>+East!D14</f>
        <v>34016.74000000002</v>
      </c>
      <c r="I14" s="194">
        <f>+East!F14</f>
        <v>-16401.943621231512</v>
      </c>
      <c r="K14" s="193" t="s">
        <v>435</v>
      </c>
      <c r="L14" s="143">
        <f>+North!L14</f>
        <v>196906.03</v>
      </c>
      <c r="M14" s="145">
        <f>+North!N14</f>
        <v>93595.829271631141</v>
      </c>
      <c r="N14" s="143">
        <f>+South!L14</f>
        <v>38125.82</v>
      </c>
      <c r="O14" s="145">
        <f>+South!N14</f>
        <v>12520.895200000003</v>
      </c>
      <c r="P14" s="143">
        <f>+West!L14</f>
        <v>174264.93</v>
      </c>
      <c r="Q14" s="145">
        <f>+West!N14</f>
        <v>39691.932883131725</v>
      </c>
      <c r="R14" s="143">
        <f>+East!L14</f>
        <v>34016.74000000002</v>
      </c>
      <c r="S14" s="194">
        <f>+East!N14</f>
        <v>-16401.943621231512</v>
      </c>
    </row>
    <row r="15" spans="1:19">
      <c r="A15" s="142" t="s">
        <v>50</v>
      </c>
      <c r="B15" s="143">
        <f>+North!D15</f>
        <v>225330.46</v>
      </c>
      <c r="C15" s="145">
        <f>+North!F15</f>
        <v>52256.118510221393</v>
      </c>
      <c r="D15" s="143">
        <f>+South!D15</f>
        <v>85649.64</v>
      </c>
      <c r="E15" s="145">
        <f>+South!F15</f>
        <v>-24794.534400000004</v>
      </c>
      <c r="F15" s="143">
        <f>+West!D15</f>
        <v>656002.37999999989</v>
      </c>
      <c r="G15" s="145">
        <f>+West!F15</f>
        <v>-296241.13648326008</v>
      </c>
      <c r="H15" s="143">
        <f>+East!D15</f>
        <v>39410.300000000003</v>
      </c>
      <c r="I15" s="194">
        <f>+East!F15</f>
        <v>-45166.844032230059</v>
      </c>
      <c r="K15" s="193" t="s">
        <v>50</v>
      </c>
      <c r="L15" s="143">
        <f>+North!L15</f>
        <v>225330.46</v>
      </c>
      <c r="M15" s="145">
        <f>+North!N15</f>
        <v>52256.118510221393</v>
      </c>
      <c r="N15" s="143">
        <f>+South!L15</f>
        <v>85649.64</v>
      </c>
      <c r="O15" s="145">
        <f>+South!N15</f>
        <v>-24794.534400000004</v>
      </c>
      <c r="P15" s="143">
        <f>+West!L15</f>
        <v>656002.37999999989</v>
      </c>
      <c r="Q15" s="145">
        <f>+West!N15</f>
        <v>-296241.13648326008</v>
      </c>
      <c r="R15" s="143">
        <f>+East!L15</f>
        <v>39410.300000000003</v>
      </c>
      <c r="S15" s="194">
        <f>+East!N15</f>
        <v>-45166.844032230059</v>
      </c>
    </row>
    <row r="16" spans="1:19">
      <c r="A16" s="147" t="s">
        <v>436</v>
      </c>
      <c r="B16" s="148">
        <f>+North!D16</f>
        <v>1379615.33</v>
      </c>
      <c r="C16" s="150">
        <f>+North!F16</f>
        <v>219791.99757315032</v>
      </c>
      <c r="D16" s="148">
        <f>+South!D16</f>
        <v>973869.700000001</v>
      </c>
      <c r="E16" s="150">
        <f>+South!F16</f>
        <v>-105852.29999999923</v>
      </c>
      <c r="F16" s="148">
        <f>+West!D16</f>
        <v>2937180.2499999991</v>
      </c>
      <c r="G16" s="150">
        <f>+West!F16</f>
        <v>55096.249999998137</v>
      </c>
      <c r="H16" s="148">
        <f>+East!D16</f>
        <v>400720.93999999989</v>
      </c>
      <c r="I16" s="196">
        <f>+East!F16</f>
        <v>-134866.2384186759</v>
      </c>
      <c r="K16" s="195" t="s">
        <v>436</v>
      </c>
      <c r="L16" s="148">
        <f>+North!L16</f>
        <v>1379615.33</v>
      </c>
      <c r="M16" s="150">
        <f>+North!N16</f>
        <v>219791.99757315032</v>
      </c>
      <c r="N16" s="148">
        <f>+South!L16</f>
        <v>973869.700000001</v>
      </c>
      <c r="O16" s="150">
        <f>+South!N16</f>
        <v>-105852.29999999923</v>
      </c>
      <c r="P16" s="148">
        <f>+West!L16</f>
        <v>2937180.2499999991</v>
      </c>
      <c r="Q16" s="150">
        <f>+West!N16</f>
        <v>55096.249999998137</v>
      </c>
      <c r="R16" s="148">
        <f>+East!L16</f>
        <v>400720.93999999989</v>
      </c>
      <c r="S16" s="196">
        <f>+East!N16</f>
        <v>-134866.2384186759</v>
      </c>
    </row>
    <row r="17" spans="1:19">
      <c r="A17" s="142" t="s">
        <v>437</v>
      </c>
      <c r="B17" s="143">
        <f>+North!D17</f>
        <v>188830.04000000004</v>
      </c>
      <c r="C17" s="145">
        <f>+North!F17</f>
        <v>39464.864094189834</v>
      </c>
      <c r="D17" s="143">
        <f>+South!D17</f>
        <v>321364.06999999989</v>
      </c>
      <c r="E17" s="145">
        <f>+South!F17</f>
        <v>85538.588147231931</v>
      </c>
      <c r="F17" s="143">
        <f>+West!D17</f>
        <v>239713.12999999998</v>
      </c>
      <c r="G17" s="145">
        <f>+West!F17</f>
        <v>33037.994221688132</v>
      </c>
      <c r="H17" s="143">
        <f>+East!D17</f>
        <v>83582.929999999993</v>
      </c>
      <c r="I17" s="194">
        <f>+East!F17</f>
        <v>21277.966537338281</v>
      </c>
      <c r="K17" s="193" t="s">
        <v>437</v>
      </c>
      <c r="L17" s="143">
        <f>+North!L17</f>
        <v>188830.04000000004</v>
      </c>
      <c r="M17" s="145">
        <f>+North!N17</f>
        <v>39464.864094189834</v>
      </c>
      <c r="N17" s="143">
        <f>+South!L17</f>
        <v>321364.06999999989</v>
      </c>
      <c r="O17" s="145">
        <f>+South!N17</f>
        <v>85538.588147231931</v>
      </c>
      <c r="P17" s="143">
        <f>+West!L17</f>
        <v>239713.12999999998</v>
      </c>
      <c r="Q17" s="145">
        <f>+West!N17</f>
        <v>33037.994221688132</v>
      </c>
      <c r="R17" s="143">
        <f>+East!L17</f>
        <v>83582.929999999993</v>
      </c>
      <c r="S17" s="194">
        <f>+East!N17</f>
        <v>21277.966537338281</v>
      </c>
    </row>
    <row r="18" spans="1:19">
      <c r="A18" s="142" t="s">
        <v>16</v>
      </c>
      <c r="B18" s="143">
        <f>+North!D18</f>
        <v>177517.12000000002</v>
      </c>
      <c r="C18" s="145">
        <f>+North!F18</f>
        <v>87038.237521492629</v>
      </c>
      <c r="D18" s="143">
        <f>+South!D18</f>
        <v>57764.200000000004</v>
      </c>
      <c r="E18" s="145">
        <f>+South!F18</f>
        <v>25422.165600000008</v>
      </c>
      <c r="F18" s="143">
        <f>+West!D18</f>
        <v>150100.24000000002</v>
      </c>
      <c r="G18" s="145">
        <f>+West!F18</f>
        <v>45391.173563482676</v>
      </c>
      <c r="H18" s="143">
        <f>+East!D18</f>
        <v>32645.06</v>
      </c>
      <c r="I18" s="194">
        <f>+East!F18</f>
        <v>-14001.347341293953</v>
      </c>
      <c r="K18" s="193" t="s">
        <v>16</v>
      </c>
      <c r="L18" s="143">
        <f>+North!L18</f>
        <v>177517.12000000002</v>
      </c>
      <c r="M18" s="145">
        <f>+North!N18</f>
        <v>87038.237521492629</v>
      </c>
      <c r="N18" s="143">
        <f>+South!L18</f>
        <v>57764.200000000004</v>
      </c>
      <c r="O18" s="145">
        <f>+South!N18</f>
        <v>25422.165600000008</v>
      </c>
      <c r="P18" s="143">
        <f>+West!L18</f>
        <v>150100.24000000002</v>
      </c>
      <c r="Q18" s="145">
        <f>+West!N18</f>
        <v>45391.173563482676</v>
      </c>
      <c r="R18" s="143">
        <f>+East!L18</f>
        <v>32645.06</v>
      </c>
      <c r="S18" s="194">
        <f>+East!N18</f>
        <v>-14001.347341293953</v>
      </c>
    </row>
    <row r="19" spans="1:19">
      <c r="A19" s="142" t="s">
        <v>438</v>
      </c>
      <c r="B19" s="143">
        <f>+North!D19</f>
        <v>140650.11000000002</v>
      </c>
      <c r="C19" s="145">
        <f>+North!F19</f>
        <v>45961.955421935912</v>
      </c>
      <c r="D19" s="143">
        <f>+South!D19</f>
        <v>25105.97</v>
      </c>
      <c r="E19" s="145">
        <f>+South!F19</f>
        <v>14134.904244604313</v>
      </c>
      <c r="F19" s="143">
        <f>+West!D19</f>
        <v>697268.2899999998</v>
      </c>
      <c r="G19" s="145">
        <f>+West!F19</f>
        <v>318036.836001552</v>
      </c>
      <c r="H19" s="143">
        <f>+East!D19</f>
        <v>32658.080000000005</v>
      </c>
      <c r="I19" s="194">
        <f>+East!F19</f>
        <v>-12452.941771317815</v>
      </c>
      <c r="K19" s="193" t="s">
        <v>438</v>
      </c>
      <c r="L19" s="143">
        <f>+North!L19</f>
        <v>140650.11000000002</v>
      </c>
      <c r="M19" s="145">
        <f>+North!N19</f>
        <v>45961.955421935912</v>
      </c>
      <c r="N19" s="143">
        <f>+South!L19</f>
        <v>25105.97</v>
      </c>
      <c r="O19" s="145">
        <f>+South!N19</f>
        <v>14134.904244604313</v>
      </c>
      <c r="P19" s="143">
        <f>+West!L19</f>
        <v>697268.2899999998</v>
      </c>
      <c r="Q19" s="145">
        <f>+West!N19</f>
        <v>318036.836001552</v>
      </c>
      <c r="R19" s="143">
        <f>+East!L19</f>
        <v>32658.080000000005</v>
      </c>
      <c r="S19" s="194">
        <f>+East!N19</f>
        <v>-12452.941771317815</v>
      </c>
    </row>
    <row r="20" spans="1:19">
      <c r="A20" s="142" t="s">
        <v>439</v>
      </c>
      <c r="B20" s="143">
        <f>+North!D20</f>
        <v>0</v>
      </c>
      <c r="C20" s="145">
        <f>+North!F20</f>
        <v>0</v>
      </c>
      <c r="D20" s="143">
        <f>+South!D20</f>
        <v>0</v>
      </c>
      <c r="E20" s="145">
        <f>+South!F20</f>
        <v>0</v>
      </c>
      <c r="F20" s="143">
        <f>+West!D20</f>
        <v>0</v>
      </c>
      <c r="G20" s="145">
        <f>+West!F20</f>
        <v>0</v>
      </c>
      <c r="H20" s="143">
        <f>+East!D20</f>
        <v>0</v>
      </c>
      <c r="I20" s="194">
        <f>+East!F20</f>
        <v>0</v>
      </c>
      <c r="K20" s="193" t="s">
        <v>439</v>
      </c>
      <c r="L20" s="143">
        <f>+North!L20</f>
        <v>0</v>
      </c>
      <c r="M20" s="145">
        <f>+North!N20</f>
        <v>0</v>
      </c>
      <c r="N20" s="143">
        <f>+South!L20</f>
        <v>0</v>
      </c>
      <c r="O20" s="145">
        <f>+South!N20</f>
        <v>0</v>
      </c>
      <c r="P20" s="143">
        <f>+West!L20</f>
        <v>0</v>
      </c>
      <c r="Q20" s="145">
        <f>+West!N20</f>
        <v>0</v>
      </c>
      <c r="R20" s="143">
        <f>+East!L20</f>
        <v>0</v>
      </c>
      <c r="S20" s="194">
        <f>+East!N20</f>
        <v>0</v>
      </c>
    </row>
    <row r="21" spans="1:19">
      <c r="A21" s="142" t="s">
        <v>440</v>
      </c>
      <c r="B21" s="143">
        <f>+North!D21</f>
        <v>140188.56</v>
      </c>
      <c r="C21" s="145">
        <f>+North!F21</f>
        <v>18559.574480894764</v>
      </c>
      <c r="D21" s="143">
        <f>+South!D21</f>
        <v>92383.079999999987</v>
      </c>
      <c r="E21" s="145">
        <f>+South!F21</f>
        <v>-35012.171561458919</v>
      </c>
      <c r="F21" s="143">
        <f>+West!D21</f>
        <v>565377.24</v>
      </c>
      <c r="G21" s="145">
        <f>+West!F21</f>
        <v>-218669.11662309431</v>
      </c>
      <c r="H21" s="143">
        <f>+East!D21</f>
        <v>39481.51</v>
      </c>
      <c r="I21" s="194">
        <f>+East!F21</f>
        <v>-33993.085731415536</v>
      </c>
      <c r="K21" s="193" t="s">
        <v>440</v>
      </c>
      <c r="L21" s="143">
        <f>+North!L21</f>
        <v>140188.56</v>
      </c>
      <c r="M21" s="145">
        <f>+North!N21</f>
        <v>18559.574480894764</v>
      </c>
      <c r="N21" s="143">
        <f>+South!L21</f>
        <v>92383.079999999987</v>
      </c>
      <c r="O21" s="145">
        <f>+South!N21</f>
        <v>-35012.171561458919</v>
      </c>
      <c r="P21" s="143">
        <f>+West!L21</f>
        <v>565377.24</v>
      </c>
      <c r="Q21" s="145">
        <f>+West!N21</f>
        <v>-218669.11662309431</v>
      </c>
      <c r="R21" s="143">
        <f>+East!L21</f>
        <v>39481.51</v>
      </c>
      <c r="S21" s="194">
        <f>+East!N21</f>
        <v>-33993.085731415536</v>
      </c>
    </row>
    <row r="22" spans="1:19">
      <c r="A22" s="142" t="s">
        <v>441</v>
      </c>
      <c r="B22" s="143">
        <f>+North!D22</f>
        <v>647185.83000000007</v>
      </c>
      <c r="C22" s="145">
        <f>+North!F22</f>
        <v>191024.63151851314</v>
      </c>
      <c r="D22" s="143">
        <f>+South!D22</f>
        <v>496617.31999999983</v>
      </c>
      <c r="E22" s="145">
        <f>+South!F22</f>
        <v>90083.486430377059</v>
      </c>
      <c r="F22" s="143">
        <f>+West!D22</f>
        <v>1652458.9000000006</v>
      </c>
      <c r="G22" s="145">
        <f>+West!F22</f>
        <v>177796.88716362952</v>
      </c>
      <c r="H22" s="143">
        <f>+East!D22</f>
        <v>188367.58000000005</v>
      </c>
      <c r="I22" s="194">
        <f>+East!F22</f>
        <v>-39169.408306688914</v>
      </c>
      <c r="K22" s="193" t="s">
        <v>441</v>
      </c>
      <c r="L22" s="143">
        <f>+North!L22</f>
        <v>647185.83000000007</v>
      </c>
      <c r="M22" s="145">
        <f>+North!N22</f>
        <v>191024.63151851314</v>
      </c>
      <c r="N22" s="143">
        <f>+South!L22</f>
        <v>496617.31999999983</v>
      </c>
      <c r="O22" s="145">
        <f>+South!N22</f>
        <v>90083.486430377059</v>
      </c>
      <c r="P22" s="143">
        <f>+West!L22</f>
        <v>1652458.9000000006</v>
      </c>
      <c r="Q22" s="145">
        <f>+West!N22</f>
        <v>177796.88716362952</v>
      </c>
      <c r="R22" s="143">
        <f>+East!L22</f>
        <v>188367.58000000005</v>
      </c>
      <c r="S22" s="194">
        <f>+East!N22</f>
        <v>-39169.408306688914</v>
      </c>
    </row>
    <row r="23" spans="1:19">
      <c r="A23" s="147" t="s">
        <v>442</v>
      </c>
      <c r="B23" s="148">
        <f>+North!D23</f>
        <v>732429.50000000023</v>
      </c>
      <c r="C23" s="150">
        <f>+North!F23</f>
        <v>28767.366054637474</v>
      </c>
      <c r="D23" s="148">
        <f>+South!D23</f>
        <v>477252.3800000014</v>
      </c>
      <c r="E23" s="150">
        <f>+South!F23</f>
        <v>-195935.78643037577</v>
      </c>
      <c r="F23" s="148">
        <f>+West!D23</f>
        <v>1284721.3500000001</v>
      </c>
      <c r="G23" s="150">
        <f>+West!F23</f>
        <v>-122700.63716362882</v>
      </c>
      <c r="H23" s="148">
        <f>+East!D23</f>
        <v>212353.35999999996</v>
      </c>
      <c r="I23" s="196">
        <f>+East!F23</f>
        <v>-95696.830111986405</v>
      </c>
      <c r="K23" s="195" t="s">
        <v>442</v>
      </c>
      <c r="L23" s="148">
        <f>+North!L23</f>
        <v>732429.50000000023</v>
      </c>
      <c r="M23" s="150">
        <f>+North!N23</f>
        <v>28767.366054637474</v>
      </c>
      <c r="N23" s="148">
        <f>+South!L23</f>
        <v>477252.3800000014</v>
      </c>
      <c r="O23" s="150">
        <f>+South!N23</f>
        <v>-195935.78643037577</v>
      </c>
      <c r="P23" s="148">
        <f>+West!L23</f>
        <v>1284721.3500000001</v>
      </c>
      <c r="Q23" s="150">
        <f>+West!N23</f>
        <v>-122700.63716362882</v>
      </c>
      <c r="R23" s="148">
        <f>+East!L23</f>
        <v>212353.35999999996</v>
      </c>
      <c r="S23" s="196">
        <f>+East!N23</f>
        <v>-95696.830111986405</v>
      </c>
    </row>
    <row r="24" spans="1:19">
      <c r="A24" s="142" t="s">
        <v>443</v>
      </c>
      <c r="B24" s="143">
        <f>+North!D24</f>
        <v>41248.299999999996</v>
      </c>
      <c r="C24" s="145">
        <f>+North!F24</f>
        <v>-2775.8537174787925</v>
      </c>
      <c r="D24" s="143">
        <f>+South!D24</f>
        <v>34298.880000000005</v>
      </c>
      <c r="E24" s="145">
        <f>+South!F24</f>
        <v>1945.5596136605163</v>
      </c>
      <c r="F24" s="143">
        <f>+West!D24</f>
        <v>52313.87000000001</v>
      </c>
      <c r="G24" s="145">
        <f>+West!F24</f>
        <v>11861.129529166676</v>
      </c>
      <c r="H24" s="143">
        <f>+East!D24</f>
        <v>35543.75</v>
      </c>
      <c r="I24" s="194">
        <f>+East!F24</f>
        <v>-2271.6577522575026</v>
      </c>
      <c r="K24" s="193" t="s">
        <v>443</v>
      </c>
      <c r="L24" s="143">
        <f>+North!L24</f>
        <v>41248.299999999996</v>
      </c>
      <c r="M24" s="145">
        <f>+North!N24</f>
        <v>-2775.8537174787925</v>
      </c>
      <c r="N24" s="143">
        <f>+South!L24</f>
        <v>34298.880000000005</v>
      </c>
      <c r="O24" s="145">
        <f>+South!N24</f>
        <v>1945.5596136605163</v>
      </c>
      <c r="P24" s="143">
        <f>+West!L24</f>
        <v>52313.87000000001</v>
      </c>
      <c r="Q24" s="145">
        <f>+West!N24</f>
        <v>11861.129529166676</v>
      </c>
      <c r="R24" s="143">
        <f>+East!L24</f>
        <v>35543.75</v>
      </c>
      <c r="S24" s="194">
        <f>+East!N24</f>
        <v>-2271.6577522575026</v>
      </c>
    </row>
    <row r="25" spans="1:19">
      <c r="A25" s="142" t="s">
        <v>444</v>
      </c>
      <c r="B25" s="143">
        <f>+North!D25</f>
        <v>51117.11</v>
      </c>
      <c r="C25" s="145">
        <f>+North!F25</f>
        <v>-37294.817045205098</v>
      </c>
      <c r="D25" s="143">
        <f>+South!D25</f>
        <v>73980.569999999978</v>
      </c>
      <c r="E25" s="145">
        <f>+South!F25</f>
        <v>-15253.066495563529</v>
      </c>
      <c r="F25" s="143">
        <f>+West!D25</f>
        <v>163515.44000000003</v>
      </c>
      <c r="G25" s="145">
        <f>+West!F25</f>
        <v>2823.2386905015737</v>
      </c>
      <c r="H25" s="143">
        <f>+East!D25</f>
        <v>33231.129999999997</v>
      </c>
      <c r="I25" s="194">
        <f>+East!F25</f>
        <v>-6656.9424880736042</v>
      </c>
      <c r="K25" s="193" t="s">
        <v>444</v>
      </c>
      <c r="L25" s="143">
        <f>+North!L25</f>
        <v>51117.11</v>
      </c>
      <c r="M25" s="145">
        <f>+North!N25</f>
        <v>-37294.817045205098</v>
      </c>
      <c r="N25" s="143">
        <f>+South!L25</f>
        <v>73980.569999999978</v>
      </c>
      <c r="O25" s="145">
        <f>+South!N25</f>
        <v>-15253.066495563529</v>
      </c>
      <c r="P25" s="143">
        <f>+West!L25</f>
        <v>163515.44000000003</v>
      </c>
      <c r="Q25" s="145">
        <f>+West!N25</f>
        <v>2823.2386905015737</v>
      </c>
      <c r="R25" s="143">
        <f>+East!L25</f>
        <v>33231.129999999997</v>
      </c>
      <c r="S25" s="194">
        <f>+East!N25</f>
        <v>-6656.9424880736042</v>
      </c>
    </row>
    <row r="26" spans="1:19">
      <c r="A26" s="142" t="s">
        <v>445</v>
      </c>
      <c r="B26" s="143">
        <f>+North!D26</f>
        <v>728.44000000000028</v>
      </c>
      <c r="C26" s="145">
        <f>+North!F26</f>
        <v>-19.260023456422459</v>
      </c>
      <c r="D26" s="143">
        <f>+South!D26</f>
        <v>3320.5899999999997</v>
      </c>
      <c r="E26" s="145">
        <f>+South!F26</f>
        <v>-1247.0900000000006</v>
      </c>
      <c r="F26" s="143">
        <f>+West!D26</f>
        <v>9527.6099999999988</v>
      </c>
      <c r="G26" s="145">
        <f>+West!F26</f>
        <v>1120.5758333333324</v>
      </c>
      <c r="H26" s="143">
        <f>+East!D26</f>
        <v>209.85000000000002</v>
      </c>
      <c r="I26" s="194">
        <f>+East!F26</f>
        <v>-547.96347380099985</v>
      </c>
      <c r="K26" s="193" t="s">
        <v>445</v>
      </c>
      <c r="L26" s="143">
        <f>+North!L26</f>
        <v>728.44000000000028</v>
      </c>
      <c r="M26" s="145">
        <f>+North!N26</f>
        <v>-19.260023456422459</v>
      </c>
      <c r="N26" s="143">
        <f>+South!L26</f>
        <v>3320.5899999999997</v>
      </c>
      <c r="O26" s="145">
        <f>+South!N26</f>
        <v>-1247.0900000000006</v>
      </c>
      <c r="P26" s="143">
        <f>+West!L26</f>
        <v>9527.6099999999988</v>
      </c>
      <c r="Q26" s="145">
        <f>+West!N26</f>
        <v>1120.5758333333324</v>
      </c>
      <c r="R26" s="143">
        <f>+East!L26</f>
        <v>209.85000000000002</v>
      </c>
      <c r="S26" s="194">
        <f>+East!N26</f>
        <v>-547.96347380099985</v>
      </c>
    </row>
    <row r="27" spans="1:19">
      <c r="A27" s="142" t="s">
        <v>575</v>
      </c>
      <c r="B27" s="143">
        <f>+North!D27</f>
        <v>373.95</v>
      </c>
      <c r="C27" s="145">
        <f>+North!F27</f>
        <v>347.35833333333335</v>
      </c>
      <c r="D27" s="143">
        <f>+South!D27</f>
        <v>0</v>
      </c>
      <c r="E27" s="145">
        <f>+South!F27</f>
        <v>-255.73</v>
      </c>
      <c r="F27" s="143">
        <f>+West!D27</f>
        <v>0</v>
      </c>
      <c r="G27" s="145">
        <f>+West!F27</f>
        <v>-44.552499999999995</v>
      </c>
      <c r="H27" s="143">
        <f>+East!D27</f>
        <v>0</v>
      </c>
      <c r="I27" s="194">
        <f>+East!F27</f>
        <v>-105.42672299758333</v>
      </c>
      <c r="K27" s="193" t="s">
        <v>575</v>
      </c>
      <c r="L27" s="143">
        <f>+North!L27</f>
        <v>373.95</v>
      </c>
      <c r="M27" s="145">
        <f>+North!N27</f>
        <v>347.35833333333335</v>
      </c>
      <c r="N27" s="143">
        <f>+South!L27</f>
        <v>0</v>
      </c>
      <c r="O27" s="145">
        <f>+South!N27</f>
        <v>-255.73</v>
      </c>
      <c r="P27" s="143">
        <f>+West!L27</f>
        <v>0</v>
      </c>
      <c r="Q27" s="145">
        <f>+West!N27</f>
        <v>-44.552499999999995</v>
      </c>
      <c r="R27" s="143">
        <f>+East!L27</f>
        <v>0</v>
      </c>
      <c r="S27" s="194">
        <f>+East!N27</f>
        <v>-105.42672299758333</v>
      </c>
    </row>
    <row r="28" spans="1:19">
      <c r="A28" s="142" t="s">
        <v>283</v>
      </c>
      <c r="B28" s="143">
        <f>+North!D28</f>
        <v>1597.8600000000001</v>
      </c>
      <c r="C28" s="145">
        <f>+North!F28</f>
        <v>-335.0058333333327</v>
      </c>
      <c r="D28" s="143">
        <f>+South!D28</f>
        <v>1530.83</v>
      </c>
      <c r="E28" s="145">
        <f>+South!F28</f>
        <v>-224.24</v>
      </c>
      <c r="F28" s="143">
        <f>+West!D28</f>
        <v>3528.7599999999989</v>
      </c>
      <c r="G28" s="145">
        <f>+West!F28</f>
        <v>260.43166666666502</v>
      </c>
      <c r="H28" s="143">
        <f>+East!D28</f>
        <v>1134.3900000000003</v>
      </c>
      <c r="I28" s="194">
        <f>+East!F28</f>
        <v>-217.75442121308333</v>
      </c>
      <c r="K28" s="193" t="s">
        <v>283</v>
      </c>
      <c r="L28" s="143">
        <f>+North!L28</f>
        <v>1597.8600000000001</v>
      </c>
      <c r="M28" s="145">
        <f>+North!N28</f>
        <v>-335.0058333333327</v>
      </c>
      <c r="N28" s="143">
        <f>+South!L28</f>
        <v>1530.83</v>
      </c>
      <c r="O28" s="145">
        <f>+South!N28</f>
        <v>-224.24</v>
      </c>
      <c r="P28" s="143">
        <f>+West!L28</f>
        <v>3528.7599999999989</v>
      </c>
      <c r="Q28" s="145">
        <f>+West!N28</f>
        <v>260.43166666666502</v>
      </c>
      <c r="R28" s="143">
        <f>+East!L28</f>
        <v>1134.3900000000003</v>
      </c>
      <c r="S28" s="194">
        <f>+East!N28</f>
        <v>-217.75442121308333</v>
      </c>
    </row>
    <row r="29" spans="1:19">
      <c r="A29" s="142" t="s">
        <v>576</v>
      </c>
      <c r="B29" s="143">
        <f>+North!D29</f>
        <v>5895.79</v>
      </c>
      <c r="C29" s="145">
        <f>+North!F29</f>
        <v>4802.7191666666668</v>
      </c>
      <c r="D29" s="143">
        <f>+South!D29</f>
        <v>1377</v>
      </c>
      <c r="E29" s="145">
        <f>+South!F29</f>
        <v>-59.320000000000164</v>
      </c>
      <c r="F29" s="143">
        <f>+West!D29</f>
        <v>1026.9999999999989</v>
      </c>
      <c r="G29" s="145">
        <f>+West!F29</f>
        <v>246.30916666666553</v>
      </c>
      <c r="H29" s="143">
        <f>+East!D29</f>
        <v>1484</v>
      </c>
      <c r="I29" s="194">
        <f>+East!F29</f>
        <v>178.35338400733326</v>
      </c>
      <c r="K29" s="193" t="s">
        <v>576</v>
      </c>
      <c r="L29" s="143">
        <f>+North!L29</f>
        <v>5895.79</v>
      </c>
      <c r="M29" s="145">
        <f>+North!N29</f>
        <v>4802.7191666666668</v>
      </c>
      <c r="N29" s="143">
        <f>+South!L29</f>
        <v>1377</v>
      </c>
      <c r="O29" s="145">
        <f>+South!N29</f>
        <v>-59.320000000000164</v>
      </c>
      <c r="P29" s="143">
        <f>+West!L29</f>
        <v>1026.9999999999989</v>
      </c>
      <c r="Q29" s="145">
        <f>+West!N29</f>
        <v>246.30916666666553</v>
      </c>
      <c r="R29" s="143">
        <f>+East!L29</f>
        <v>1484</v>
      </c>
      <c r="S29" s="194">
        <f>+East!N29</f>
        <v>178.35338400733326</v>
      </c>
    </row>
    <row r="30" spans="1:19">
      <c r="A30" s="142" t="s">
        <v>577</v>
      </c>
      <c r="B30" s="143">
        <f>+North!D30</f>
        <v>5979.8499999999985</v>
      </c>
      <c r="C30" s="145">
        <f>+North!F30</f>
        <v>606.04817349622226</v>
      </c>
      <c r="D30" s="143">
        <f>+South!D30</f>
        <v>12721.000000000009</v>
      </c>
      <c r="E30" s="145">
        <f>+South!F30</f>
        <v>12050.850000000009</v>
      </c>
      <c r="F30" s="143">
        <f>+West!D30</f>
        <v>2402.0100000000002</v>
      </c>
      <c r="G30" s="145">
        <f>+West!F30</f>
        <v>-2369.6124999999993</v>
      </c>
      <c r="H30" s="143">
        <f>+East!D30</f>
        <v>1174.08</v>
      </c>
      <c r="I30" s="194">
        <f>+East!F30</f>
        <v>-1141.5967364986668</v>
      </c>
      <c r="K30" s="193" t="s">
        <v>577</v>
      </c>
      <c r="L30" s="143">
        <f>+North!L30</f>
        <v>5979.8499999999985</v>
      </c>
      <c r="M30" s="145">
        <f>+North!N30</f>
        <v>606.04817349622226</v>
      </c>
      <c r="N30" s="143">
        <f>+South!L30</f>
        <v>12721.000000000009</v>
      </c>
      <c r="O30" s="145">
        <f>+South!N30</f>
        <v>12050.850000000009</v>
      </c>
      <c r="P30" s="143">
        <f>+West!L30</f>
        <v>2402.0100000000002</v>
      </c>
      <c r="Q30" s="145">
        <f>+West!N30</f>
        <v>-2369.6124999999993</v>
      </c>
      <c r="R30" s="143">
        <f>+East!L30</f>
        <v>1174.08</v>
      </c>
      <c r="S30" s="194">
        <f>+East!N30</f>
        <v>-1141.5967364986668</v>
      </c>
    </row>
    <row r="31" spans="1:19">
      <c r="A31" s="142" t="s">
        <v>305</v>
      </c>
      <c r="B31" s="143">
        <f>+North!D31</f>
        <v>2277.73</v>
      </c>
      <c r="C31" s="145">
        <f>+North!F31</f>
        <v>328.23060440622112</v>
      </c>
      <c r="D31" s="143">
        <f>+South!D31</f>
        <v>1774.3799999999999</v>
      </c>
      <c r="E31" s="145">
        <f>+South!F31</f>
        <v>-255.97000000000003</v>
      </c>
      <c r="F31" s="143">
        <f>+West!D31</f>
        <v>5115.3499999999995</v>
      </c>
      <c r="G31" s="145">
        <f>+West!F31</f>
        <v>633.75189999999839</v>
      </c>
      <c r="H31" s="143">
        <f>+East!D31</f>
        <v>763.26</v>
      </c>
      <c r="I31" s="194">
        <f>+East!F31</f>
        <v>-266.04343208728073</v>
      </c>
      <c r="K31" s="193" t="s">
        <v>305</v>
      </c>
      <c r="L31" s="143">
        <f>+North!L31</f>
        <v>2277.73</v>
      </c>
      <c r="M31" s="145">
        <f>+North!N31</f>
        <v>328.23060440622112</v>
      </c>
      <c r="N31" s="143">
        <f>+South!L31</f>
        <v>1774.3799999999999</v>
      </c>
      <c r="O31" s="145">
        <f>+South!N31</f>
        <v>-255.97000000000003</v>
      </c>
      <c r="P31" s="143">
        <f>+West!L31</f>
        <v>5115.3499999999995</v>
      </c>
      <c r="Q31" s="145">
        <f>+West!N31</f>
        <v>633.75189999999839</v>
      </c>
      <c r="R31" s="143">
        <f>+East!L31</f>
        <v>763.26</v>
      </c>
      <c r="S31" s="194">
        <f>+East!N31</f>
        <v>-266.04343208728073</v>
      </c>
    </row>
    <row r="32" spans="1:19">
      <c r="A32" s="142" t="s">
        <v>578</v>
      </c>
      <c r="B32" s="143">
        <f>+North!D32</f>
        <v>4407.97</v>
      </c>
      <c r="C32" s="145">
        <f>+North!F32</f>
        <v>-496.23781638627861</v>
      </c>
      <c r="D32" s="143">
        <f>+South!D32</f>
        <v>6617.51</v>
      </c>
      <c r="E32" s="145">
        <f>+South!F32</f>
        <v>1233.242295752917</v>
      </c>
      <c r="F32" s="143">
        <f>+West!D32</f>
        <v>8287.91</v>
      </c>
      <c r="G32" s="145">
        <f>+West!F32</f>
        <v>951.92913333333399</v>
      </c>
      <c r="H32" s="143">
        <f>+East!D32</f>
        <v>6465.1699999999983</v>
      </c>
      <c r="I32" s="194">
        <f>+East!F32</f>
        <v>-486.25789831574912</v>
      </c>
      <c r="K32" s="193" t="s">
        <v>578</v>
      </c>
      <c r="L32" s="143">
        <f>+North!L32</f>
        <v>4407.97</v>
      </c>
      <c r="M32" s="145">
        <f>+North!N32</f>
        <v>-496.23781638627861</v>
      </c>
      <c r="N32" s="143">
        <f>+South!L32</f>
        <v>6617.51</v>
      </c>
      <c r="O32" s="145">
        <f>+South!N32</f>
        <v>1233.242295752917</v>
      </c>
      <c r="P32" s="143">
        <f>+West!L32</f>
        <v>8287.91</v>
      </c>
      <c r="Q32" s="145">
        <f>+West!N32</f>
        <v>951.92913333333399</v>
      </c>
      <c r="R32" s="143">
        <f>+East!L32</f>
        <v>6465.1699999999983</v>
      </c>
      <c r="S32" s="194">
        <f>+East!N32</f>
        <v>-486.25789831574912</v>
      </c>
    </row>
    <row r="33" spans="1:19">
      <c r="A33" s="142" t="s">
        <v>579</v>
      </c>
      <c r="B33" s="143">
        <f>+North!D33</f>
        <v>838.18000000000006</v>
      </c>
      <c r="C33" s="145">
        <f>+North!F33</f>
        <v>4.2999214124392893E-3</v>
      </c>
      <c r="D33" s="143">
        <f>+South!D33</f>
        <v>2433.33</v>
      </c>
      <c r="E33" s="145">
        <f>+South!F33</f>
        <v>0</v>
      </c>
      <c r="F33" s="143">
        <f>+West!D33</f>
        <v>1398.1</v>
      </c>
      <c r="G33" s="145">
        <f>+West!F33</f>
        <v>8.3333333304835833E-4</v>
      </c>
      <c r="H33" s="143">
        <f>+East!D33</f>
        <v>801.03</v>
      </c>
      <c r="I33" s="194">
        <f>+East!F33</f>
        <v>-3.5383930183334087</v>
      </c>
      <c r="K33" s="193" t="s">
        <v>579</v>
      </c>
      <c r="L33" s="143">
        <f>+North!L33</f>
        <v>838.18000000000006</v>
      </c>
      <c r="M33" s="145">
        <f>+North!N33</f>
        <v>4.2999214124392893E-3</v>
      </c>
      <c r="N33" s="143">
        <f>+South!L33</f>
        <v>2433.33</v>
      </c>
      <c r="O33" s="145">
        <f>+South!N33</f>
        <v>0</v>
      </c>
      <c r="P33" s="143">
        <f>+West!L33</f>
        <v>1398.1</v>
      </c>
      <c r="Q33" s="145">
        <f>+West!N33</f>
        <v>8.3333333304835833E-4</v>
      </c>
      <c r="R33" s="143">
        <f>+East!L33</f>
        <v>801.03</v>
      </c>
      <c r="S33" s="194">
        <f>+East!N33</f>
        <v>-3.5383930183334087</v>
      </c>
    </row>
    <row r="34" spans="1:19">
      <c r="A34" s="142" t="s">
        <v>533</v>
      </c>
      <c r="B34" s="143">
        <f>+North!D34</f>
        <v>155023.5</v>
      </c>
      <c r="C34" s="145">
        <f>+North!F34</f>
        <v>1623.2765970988839</v>
      </c>
      <c r="D34" s="143">
        <f>+South!D34</f>
        <v>168871.02999999997</v>
      </c>
      <c r="E34" s="145">
        <f>+South!F34</f>
        <v>10295.751858310687</v>
      </c>
      <c r="F34" s="143">
        <f>+West!D34</f>
        <v>334577.21000000002</v>
      </c>
      <c r="G34" s="145">
        <f>+West!F34</f>
        <v>1551.2999999999884</v>
      </c>
      <c r="H34" s="143">
        <f>+East!D34</f>
        <v>68196.34</v>
      </c>
      <c r="I34" s="194">
        <f>+East!F34</f>
        <v>1359.1785772503936</v>
      </c>
      <c r="K34" s="193" t="s">
        <v>533</v>
      </c>
      <c r="L34" s="143">
        <f>+North!L34</f>
        <v>155023.5</v>
      </c>
      <c r="M34" s="145">
        <f>+North!N34</f>
        <v>1623.2765970988839</v>
      </c>
      <c r="N34" s="143">
        <f>+South!L34</f>
        <v>168871.02999999997</v>
      </c>
      <c r="O34" s="145">
        <f>+South!N34</f>
        <v>10295.751858310687</v>
      </c>
      <c r="P34" s="143">
        <f>+West!L34</f>
        <v>334577.21000000002</v>
      </c>
      <c r="Q34" s="145">
        <f>+West!N34</f>
        <v>1551.2999999999884</v>
      </c>
      <c r="R34" s="143">
        <f>+East!L34</f>
        <v>68196.34</v>
      </c>
      <c r="S34" s="194">
        <f>+East!N34</f>
        <v>1359.1785772503936</v>
      </c>
    </row>
    <row r="35" spans="1:19">
      <c r="A35" s="142" t="s">
        <v>357</v>
      </c>
      <c r="B35" s="143">
        <f>+North!D35</f>
        <v>269488.68000000005</v>
      </c>
      <c r="C35" s="145">
        <f>+North!F35</f>
        <v>-33213.537260937213</v>
      </c>
      <c r="D35" s="143">
        <f>+South!D35</f>
        <v>306925.12000000005</v>
      </c>
      <c r="E35" s="145">
        <f>+South!F35</f>
        <v>8229.9872721605934</v>
      </c>
      <c r="F35" s="143">
        <f>+West!D35</f>
        <v>581693.26</v>
      </c>
      <c r="G35" s="145">
        <f>+West!F35</f>
        <v>17034.501753001474</v>
      </c>
      <c r="H35" s="143">
        <f>+East!D35</f>
        <v>149003.00000000003</v>
      </c>
      <c r="I35" s="194">
        <f>+East!F35</f>
        <v>-10159.649357004993</v>
      </c>
      <c r="K35" s="193" t="s">
        <v>357</v>
      </c>
      <c r="L35" s="143">
        <f>+North!L35</f>
        <v>269488.68000000005</v>
      </c>
      <c r="M35" s="145">
        <f>+North!N35</f>
        <v>-33213.537260937213</v>
      </c>
      <c r="N35" s="143">
        <f>+South!L35</f>
        <v>306925.12000000005</v>
      </c>
      <c r="O35" s="145">
        <f>+South!N35</f>
        <v>8229.9872721605934</v>
      </c>
      <c r="P35" s="143">
        <f>+West!L35</f>
        <v>581693.26</v>
      </c>
      <c r="Q35" s="145">
        <f>+West!N35</f>
        <v>17034.501753001474</v>
      </c>
      <c r="R35" s="143">
        <f>+East!L35</f>
        <v>149003.00000000003</v>
      </c>
      <c r="S35" s="194">
        <f>+East!N35</f>
        <v>-10159.649357004993</v>
      </c>
    </row>
    <row r="36" spans="1:19">
      <c r="A36" s="147" t="s">
        <v>446</v>
      </c>
      <c r="B36" s="148">
        <f>+North!D36</f>
        <v>462940.82000000036</v>
      </c>
      <c r="C36" s="150">
        <f>+North!F36</f>
        <v>61980.903315574687</v>
      </c>
      <c r="D36" s="148">
        <f>+South!D36</f>
        <v>170327.26000000097</v>
      </c>
      <c r="E36" s="150">
        <f>+South!F36</f>
        <v>-204165.77370253686</v>
      </c>
      <c r="F36" s="148">
        <f>+West!D36</f>
        <v>703028.0899999995</v>
      </c>
      <c r="G36" s="150">
        <f>+West!F36</f>
        <v>-139735.13891663088</v>
      </c>
      <c r="H36" s="148">
        <f>+East!D36</f>
        <v>63350.360000000022</v>
      </c>
      <c r="I36" s="196">
        <f>+East!F36</f>
        <v>-85537.180754981557</v>
      </c>
      <c r="K36" s="193" t="s">
        <v>446</v>
      </c>
      <c r="L36" s="148">
        <f>+North!L36</f>
        <v>462940.82000000036</v>
      </c>
      <c r="M36" s="150">
        <f>+North!N36</f>
        <v>61980.903315574687</v>
      </c>
      <c r="N36" s="148">
        <f>+South!L36</f>
        <v>170327.26000000097</v>
      </c>
      <c r="O36" s="150">
        <f>+South!N36</f>
        <v>-204165.77370253686</v>
      </c>
      <c r="P36" s="148">
        <f>+West!L36</f>
        <v>703028.0899999995</v>
      </c>
      <c r="Q36" s="150">
        <f>+West!N36</f>
        <v>-139735.13891663088</v>
      </c>
      <c r="R36" s="148">
        <f>+East!L36</f>
        <v>63350.360000000022</v>
      </c>
      <c r="S36" s="196">
        <f>+East!N36</f>
        <v>-85537.180754981557</v>
      </c>
    </row>
    <row r="37" spans="1:19">
      <c r="A37" s="142" t="s">
        <v>447</v>
      </c>
      <c r="B37" s="143">
        <f>+North!D37</f>
        <v>165389.56000000029</v>
      </c>
      <c r="C37" s="145">
        <f>+North!F37</f>
        <v>2264.0211030709906</v>
      </c>
      <c r="D37" s="143">
        <f>+South!D37</f>
        <v>195303.31000000017</v>
      </c>
      <c r="E37" s="145">
        <f>+South!F37</f>
        <v>-8337.7948914011649</v>
      </c>
      <c r="F37" s="143">
        <f>+West!D37</f>
        <v>301629.16000000003</v>
      </c>
      <c r="G37" s="145">
        <f>+West!F37</f>
        <v>-18324.115869414585</v>
      </c>
      <c r="H37" s="143">
        <f>+East!D37</f>
        <v>26496.210000000046</v>
      </c>
      <c r="I37" s="194">
        <f>+East!F37</f>
        <v>-15033.787918198886</v>
      </c>
      <c r="K37" s="193" t="s">
        <v>447</v>
      </c>
      <c r="L37" s="143">
        <f>+North!L37</f>
        <v>165389.56000000029</v>
      </c>
      <c r="M37" s="145">
        <f>+North!N37</f>
        <v>2264.0211030709906</v>
      </c>
      <c r="N37" s="143">
        <f>+South!L37</f>
        <v>195303.31000000017</v>
      </c>
      <c r="O37" s="145">
        <f>+South!N37</f>
        <v>-8337.7948914011649</v>
      </c>
      <c r="P37" s="143">
        <f>+West!L37</f>
        <v>301629.16000000003</v>
      </c>
      <c r="Q37" s="145">
        <f>+West!N37</f>
        <v>-18324.115869414585</v>
      </c>
      <c r="R37" s="143">
        <f>+East!L37</f>
        <v>26496.210000000046</v>
      </c>
      <c r="S37" s="194">
        <f>+East!N37</f>
        <v>-15033.787918198886</v>
      </c>
    </row>
    <row r="38" spans="1:19">
      <c r="A38" s="197" t="s">
        <v>448</v>
      </c>
      <c r="B38" s="153">
        <f>+North!D38</f>
        <v>297551.26000000013</v>
      </c>
      <c r="C38" s="155">
        <f>+North!F38</f>
        <v>59716.882212503406</v>
      </c>
      <c r="D38" s="153">
        <f>+South!D38</f>
        <v>-24976.049999999297</v>
      </c>
      <c r="E38" s="155">
        <f>+South!F38</f>
        <v>-195827.97881113598</v>
      </c>
      <c r="F38" s="153">
        <f>+West!D38</f>
        <v>401398.92999999988</v>
      </c>
      <c r="G38" s="155">
        <f>+West!F38</f>
        <v>-121411.0230472156</v>
      </c>
      <c r="H38" s="153">
        <f>+East!D38</f>
        <v>36854.149999999994</v>
      </c>
      <c r="I38" s="198">
        <f>+East!F38</f>
        <v>-70503.392836782572</v>
      </c>
      <c r="K38" s="197" t="s">
        <v>448</v>
      </c>
      <c r="L38" s="153">
        <f>+North!L38</f>
        <v>297551.26000000013</v>
      </c>
      <c r="M38" s="155">
        <f>+North!N38</f>
        <v>59716.882212503406</v>
      </c>
      <c r="N38" s="153">
        <f>+South!L38</f>
        <v>-24976.049999999297</v>
      </c>
      <c r="O38" s="155">
        <f>+South!N38</f>
        <v>-195827.97881113598</v>
      </c>
      <c r="P38" s="153">
        <f>+West!L38</f>
        <v>401398.92999999988</v>
      </c>
      <c r="Q38" s="155">
        <f>+West!N38</f>
        <v>-121411.0230472156</v>
      </c>
      <c r="R38" s="153">
        <f>+East!L38</f>
        <v>36854.149999999994</v>
      </c>
      <c r="S38" s="198">
        <f>+East!N38</f>
        <v>-70503.392836782572</v>
      </c>
    </row>
    <row r="39" spans="1:19">
      <c r="A39" s="199"/>
      <c r="I39" s="200"/>
      <c r="K39" s="199"/>
      <c r="S39" s="200"/>
    </row>
    <row r="40" spans="1:19">
      <c r="A40" s="201" t="s">
        <v>415</v>
      </c>
      <c r="B40" s="159"/>
      <c r="C40" s="159"/>
      <c r="D40" s="159"/>
      <c r="E40" s="159"/>
      <c r="F40" s="159"/>
      <c r="G40" s="159"/>
      <c r="H40" s="159"/>
      <c r="I40" s="202"/>
      <c r="K40" s="201" t="s">
        <v>415</v>
      </c>
      <c r="L40" s="159"/>
      <c r="M40" s="159"/>
      <c r="N40" s="159"/>
      <c r="O40" s="159"/>
      <c r="P40" s="159"/>
      <c r="Q40" s="159"/>
      <c r="R40" s="159"/>
      <c r="S40" s="202"/>
    </row>
    <row r="41" spans="1:19">
      <c r="A41" s="193" t="s">
        <v>416</v>
      </c>
      <c r="B41" s="162">
        <f>+North!D41</f>
        <v>1.1722437330479158</v>
      </c>
      <c r="C41" s="163">
        <f>+North!F41</f>
        <v>-0.12617432651017491</v>
      </c>
      <c r="D41" s="162">
        <f>+South!D41</f>
        <v>1.0122803460690823</v>
      </c>
      <c r="E41" s="163">
        <f>+South!F41</f>
        <v>-0.37771965393091711</v>
      </c>
      <c r="F41" s="162">
        <f>+West!D41</f>
        <v>1.2901855037750254</v>
      </c>
      <c r="G41" s="163">
        <f>+West!F41</f>
        <v>0.16492245433673802</v>
      </c>
      <c r="H41" s="162">
        <f>+East!D41</f>
        <v>0.96332025642658703</v>
      </c>
      <c r="I41" s="203">
        <f>+East!F41</f>
        <v>-0.32667974357341323</v>
      </c>
      <c r="K41" s="193" t="s">
        <v>416</v>
      </c>
      <c r="L41" s="162">
        <f>+North!L41</f>
        <v>1.1722437330479158</v>
      </c>
      <c r="M41" s="163">
        <f>+North!N41</f>
        <v>-0.12617432651017491</v>
      </c>
      <c r="N41" s="162">
        <f>+South!L41</f>
        <v>1.0122803460690823</v>
      </c>
      <c r="O41" s="163">
        <f>+South!N41</f>
        <v>-0.37771965393091711</v>
      </c>
      <c r="P41" s="162">
        <f>+West!L41</f>
        <v>1.2901855037750254</v>
      </c>
      <c r="Q41" s="163">
        <f>+West!N41</f>
        <v>0.16492245433673802</v>
      </c>
      <c r="R41" s="162">
        <f>+East!L41</f>
        <v>0.96332025642658703</v>
      </c>
      <c r="S41" s="203">
        <f>+East!N41</f>
        <v>-0.32667974357341323</v>
      </c>
    </row>
    <row r="42" spans="1:19">
      <c r="A42" s="193" t="s">
        <v>417</v>
      </c>
      <c r="B42" s="162">
        <f>+North!D42</f>
        <v>1.1092227611624164</v>
      </c>
      <c r="C42" s="163">
        <f>+North!F42</f>
        <v>-3.2592852584907073E-2</v>
      </c>
      <c r="D42" s="162">
        <f>+South!D42</f>
        <v>0.66002506742930755</v>
      </c>
      <c r="E42" s="163">
        <f>+South!F42</f>
        <v>-0.13166677493667545</v>
      </c>
      <c r="F42" s="162">
        <f>+West!D42</f>
        <v>1.1609903488495421</v>
      </c>
      <c r="G42" s="163">
        <f>+West!F42</f>
        <v>-0.12421829350290148</v>
      </c>
      <c r="H42" s="162">
        <f>+East!D42</f>
        <v>1.0420179959846916</v>
      </c>
      <c r="I42" s="203">
        <f>+East!F42</f>
        <v>-3.8851603518165856E-2</v>
      </c>
      <c r="K42" s="193" t="s">
        <v>417</v>
      </c>
      <c r="L42" s="162">
        <f>+North!L42</f>
        <v>1.1092227611624164</v>
      </c>
      <c r="M42" s="163">
        <f>+North!N42</f>
        <v>-3.2592852584907073E-2</v>
      </c>
      <c r="N42" s="162">
        <f>+South!L42</f>
        <v>0.66002506742930755</v>
      </c>
      <c r="O42" s="163">
        <f>+South!N42</f>
        <v>-0.13166677493667545</v>
      </c>
      <c r="P42" s="162">
        <f>+West!L42</f>
        <v>1.1609903488495421</v>
      </c>
      <c r="Q42" s="163">
        <f>+West!N42</f>
        <v>-0.12421829350290148</v>
      </c>
      <c r="R42" s="162">
        <f>+East!L42</f>
        <v>1.0420179959846916</v>
      </c>
      <c r="S42" s="203">
        <f>+East!N42</f>
        <v>-3.8851603518165856E-2</v>
      </c>
    </row>
    <row r="43" spans="1:19">
      <c r="A43" s="193" t="s">
        <v>513</v>
      </c>
      <c r="B43" s="162">
        <f>+North!D43</f>
        <v>1.2454227569171419</v>
      </c>
      <c r="C43" s="163">
        <f>+North!F43</f>
        <v>-5.5136995345799633E-2</v>
      </c>
      <c r="D43" s="162">
        <f>+South!D43</f>
        <v>-531201555169280</v>
      </c>
      <c r="E43" s="163">
        <f>+South!F43</f>
        <v>-531201555169281.25</v>
      </c>
      <c r="F43" s="162">
        <f>+West!D43</f>
        <v>1.1990693810741324</v>
      </c>
      <c r="G43" s="163">
        <f>+West!F43</f>
        <v>9.7625894968391913E-2</v>
      </c>
      <c r="H43" s="162">
        <f>+East!D43</f>
        <v>0</v>
      </c>
      <c r="I43" s="203">
        <f>+East!F43</f>
        <v>-1.2799999999999996</v>
      </c>
      <c r="K43" s="193" t="s">
        <v>513</v>
      </c>
      <c r="L43" s="162">
        <f>+North!L43</f>
        <v>1.2454227569171419</v>
      </c>
      <c r="M43" s="163">
        <f>+North!N43</f>
        <v>-5.5136995345799633E-2</v>
      </c>
      <c r="N43" s="162">
        <f>+South!L43</f>
        <v>-531201555169280</v>
      </c>
      <c r="O43" s="163">
        <f>+South!N43</f>
        <v>-531201555169281.25</v>
      </c>
      <c r="P43" s="162">
        <f>+West!L43</f>
        <v>1.1990693810741324</v>
      </c>
      <c r="Q43" s="163">
        <f>+West!N43</f>
        <v>9.7625894968391913E-2</v>
      </c>
      <c r="R43" s="162">
        <f>+East!L43</f>
        <v>0</v>
      </c>
      <c r="S43" s="203">
        <f>+East!N43</f>
        <v>-1.2799999999999996</v>
      </c>
    </row>
    <row r="44" spans="1:19">
      <c r="A44" s="193" t="s">
        <v>449</v>
      </c>
      <c r="B44" s="162">
        <f>+North!D44</f>
        <v>1.1759448529365442</v>
      </c>
      <c r="C44" s="163">
        <f>+North!F44</f>
        <v>-2.3601812024245827E-2</v>
      </c>
      <c r="D44" s="162">
        <f>+South!D44</f>
        <v>1.5781437025270435</v>
      </c>
      <c r="E44" s="163">
        <f>+South!F44</f>
        <v>0.32314370252704383</v>
      </c>
      <c r="F44" s="162">
        <f>+West!D44</f>
        <v>1.099262914445478</v>
      </c>
      <c r="G44" s="163">
        <f>+West!F44</f>
        <v>-0.13307587635521911</v>
      </c>
      <c r="H44" s="162">
        <f>+East!D44</f>
        <v>0.65410447212163936</v>
      </c>
      <c r="I44" s="203">
        <f>+East!F44</f>
        <v>-0.6158955278783611</v>
      </c>
      <c r="K44" s="193" t="s">
        <v>449</v>
      </c>
      <c r="L44" s="162">
        <f>+North!L44</f>
        <v>1.1759448529365442</v>
      </c>
      <c r="M44" s="163">
        <f>+North!N44</f>
        <v>-2.3601812024245827E-2</v>
      </c>
      <c r="N44" s="162">
        <f>+South!L44</f>
        <v>1.5781437025270435</v>
      </c>
      <c r="O44" s="163">
        <f>+South!N44</f>
        <v>0.32314370252704383</v>
      </c>
      <c r="P44" s="162">
        <f>+West!L44</f>
        <v>1.099262914445478</v>
      </c>
      <c r="Q44" s="163">
        <f>+West!N44</f>
        <v>-0.13307587635521911</v>
      </c>
      <c r="R44" s="162">
        <f>+East!L44</f>
        <v>0.65410447212163936</v>
      </c>
      <c r="S44" s="203">
        <f>+East!N44</f>
        <v>-0.6158955278783611</v>
      </c>
    </row>
    <row r="45" spans="1:19">
      <c r="A45" s="195" t="s">
        <v>450</v>
      </c>
      <c r="B45" s="166">
        <f>+North!D45</f>
        <v>0.5308939992715217</v>
      </c>
      <c r="C45" s="167">
        <f>+North!F45</f>
        <v>-7.580368844700236E-2</v>
      </c>
      <c r="D45" s="166">
        <f>+South!D45</f>
        <v>0.49005773564985183</v>
      </c>
      <c r="E45" s="167">
        <f>+South!F45</f>
        <v>-0.13342512978252558</v>
      </c>
      <c r="F45" s="166">
        <f>+West!D45</f>
        <v>0.43739956034363253</v>
      </c>
      <c r="G45" s="167">
        <f>+West!F45</f>
        <v>-5.093526513807739E-2</v>
      </c>
      <c r="H45" s="166">
        <f>+East!D45</f>
        <v>0.52992828375776913</v>
      </c>
      <c r="I45" s="204">
        <f>+East!F45</f>
        <v>-4.5235205072390205E-2</v>
      </c>
      <c r="K45" s="195" t="s">
        <v>450</v>
      </c>
      <c r="L45" s="166">
        <f>+North!L45</f>
        <v>0.5308939992715217</v>
      </c>
      <c r="M45" s="167">
        <f>+North!N45</f>
        <v>-7.580368844700236E-2</v>
      </c>
      <c r="N45" s="166">
        <f>+South!L45</f>
        <v>0.49005773564985183</v>
      </c>
      <c r="O45" s="167">
        <f>+South!N45</f>
        <v>-0.13342512978252558</v>
      </c>
      <c r="P45" s="166">
        <f>+West!L45</f>
        <v>0.43739956034363253</v>
      </c>
      <c r="Q45" s="167">
        <f>+West!N45</f>
        <v>-5.093526513807739E-2</v>
      </c>
      <c r="R45" s="166">
        <f>+East!L45</f>
        <v>0.52992828375776913</v>
      </c>
      <c r="S45" s="204">
        <f>+East!N45</f>
        <v>-4.5235205072390205E-2</v>
      </c>
    </row>
    <row r="46" spans="1:19">
      <c r="A46" s="193" t="s">
        <v>451</v>
      </c>
      <c r="B46" s="162">
        <f>+North!D46</f>
        <v>0.237674383771738</v>
      </c>
      <c r="C46" s="163">
        <f>+North!F46</f>
        <v>4.1975577295071981E-2</v>
      </c>
      <c r="D46" s="162">
        <f>+South!D46</f>
        <v>0.3895256856367042</v>
      </c>
      <c r="E46" s="163">
        <f>+South!F46</f>
        <v>0.13563383056094847</v>
      </c>
      <c r="F46" s="162">
        <f>+West!D46</f>
        <v>0.19746598865541376</v>
      </c>
      <c r="G46" s="163">
        <f>+West!F46</f>
        <v>4.652982237270592E-2</v>
      </c>
      <c r="H46" s="162">
        <f>+East!D46</f>
        <v>0.28114578600012358</v>
      </c>
      <c r="I46" s="203">
        <f>+East!F46</f>
        <v>9.9834811347670582E-2</v>
      </c>
      <c r="K46" s="193" t="s">
        <v>451</v>
      </c>
      <c r="L46" s="162">
        <f>+North!L46</f>
        <v>0.237674383771738</v>
      </c>
      <c r="M46" s="163">
        <f>+North!N46</f>
        <v>4.1975577295071981E-2</v>
      </c>
      <c r="N46" s="162">
        <f>+South!L46</f>
        <v>0.3895256856367042</v>
      </c>
      <c r="O46" s="163">
        <f>+South!N46</f>
        <v>0.13563383056094847</v>
      </c>
      <c r="P46" s="162">
        <f>+West!L46</f>
        <v>0.19746598865541376</v>
      </c>
      <c r="Q46" s="163">
        <f>+West!N46</f>
        <v>4.652982237270592E-2</v>
      </c>
      <c r="R46" s="162">
        <f>+East!L46</f>
        <v>0.28114578600012358</v>
      </c>
      <c r="S46" s="203">
        <f>+East!N46</f>
        <v>9.9834811347670582E-2</v>
      </c>
    </row>
    <row r="47" spans="1:19">
      <c r="A47" s="195" t="s">
        <v>452</v>
      </c>
      <c r="B47" s="166">
        <f>+North!D47</f>
        <v>0.33555789786708162</v>
      </c>
      <c r="C47" s="167">
        <f>+North!F47</f>
        <v>-1.0149853886321225E-2</v>
      </c>
      <c r="D47" s="166">
        <f>+South!D47</f>
        <v>0.17489738103567731</v>
      </c>
      <c r="E47" s="167">
        <f>+South!F47</f>
        <v>-0.17194470767098802</v>
      </c>
      <c r="F47" s="166">
        <f>+West!D47</f>
        <v>0.23935476551022039</v>
      </c>
      <c r="G47" s="167">
        <f>+West!F47</f>
        <v>-5.3059761240779879E-2</v>
      </c>
      <c r="H47" s="166">
        <f>+East!D47</f>
        <v>0.15809096474968348</v>
      </c>
      <c r="I47" s="204">
        <f>+East!F47</f>
        <v>-0.11989840234938121</v>
      </c>
      <c r="K47" s="195" t="s">
        <v>452</v>
      </c>
      <c r="L47" s="166">
        <f>+North!L47</f>
        <v>0.33555789786708162</v>
      </c>
      <c r="M47" s="167">
        <f>+North!N47</f>
        <v>-1.0149853886321225E-2</v>
      </c>
      <c r="N47" s="166">
        <f>+South!L47</f>
        <v>0.17489738103567731</v>
      </c>
      <c r="O47" s="167">
        <f>+South!N47</f>
        <v>-0.17194470767098802</v>
      </c>
      <c r="P47" s="166">
        <f>+West!L47</f>
        <v>0.23935476551022039</v>
      </c>
      <c r="Q47" s="167">
        <f>+West!N47</f>
        <v>-5.3059761240779879E-2</v>
      </c>
      <c r="R47" s="166">
        <f>+East!L47</f>
        <v>0.15809096474968348</v>
      </c>
      <c r="S47" s="204">
        <f>+East!N47</f>
        <v>-0.11989840234938121</v>
      </c>
    </row>
    <row r="48" spans="1:19">
      <c r="A48" s="197" t="s">
        <v>453</v>
      </c>
      <c r="B48" s="169">
        <f>+North!D48</f>
        <v>0.21567697424759683</v>
      </c>
      <c r="C48" s="170">
        <f>+North!F48</f>
        <v>1.0616107529348773E-2</v>
      </c>
      <c r="D48" s="169">
        <f>+South!D48</f>
        <v>-2.5646192709352436E-2</v>
      </c>
      <c r="E48" s="170">
        <f>+South!F48</f>
        <v>-0.18388315445611386</v>
      </c>
      <c r="F48" s="169">
        <f>+West!D48</f>
        <v>0.13666131998538403</v>
      </c>
      <c r="G48" s="170">
        <f>+West!F48</f>
        <v>-4.4738650677239061E-2</v>
      </c>
      <c r="H48" s="169">
        <f>+East!D48</f>
        <v>9.1969613566987518E-2</v>
      </c>
      <c r="I48" s="205">
        <f>+East!F48</f>
        <v>-0.10847869282032432</v>
      </c>
      <c r="K48" s="197" t="s">
        <v>453</v>
      </c>
      <c r="L48" s="169">
        <f>+North!L48</f>
        <v>0.21567697424759683</v>
      </c>
      <c r="M48" s="170">
        <f>+North!N48</f>
        <v>1.0616107529348773E-2</v>
      </c>
      <c r="N48" s="169">
        <f>+South!L48</f>
        <v>-2.5646192709352436E-2</v>
      </c>
      <c r="O48" s="170">
        <f>+South!N48</f>
        <v>-0.18388315445611386</v>
      </c>
      <c r="P48" s="169">
        <f>+West!L48</f>
        <v>0.13666131998538403</v>
      </c>
      <c r="Q48" s="170">
        <f>+West!N48</f>
        <v>-4.4738650677239061E-2</v>
      </c>
      <c r="R48" s="169">
        <f>+East!L48</f>
        <v>9.1969613566987518E-2</v>
      </c>
      <c r="S48" s="205">
        <f>+East!N48</f>
        <v>-0.10847869282032432</v>
      </c>
    </row>
    <row r="49" spans="1:19">
      <c r="A49" s="199"/>
      <c r="I49" s="200"/>
      <c r="K49" s="199"/>
      <c r="S49" s="200"/>
    </row>
    <row r="50" spans="1:19">
      <c r="A50" s="206" t="s">
        <v>407</v>
      </c>
      <c r="B50" s="174">
        <f>+North!D50</f>
        <v>0.68116804647820461</v>
      </c>
      <c r="C50" s="159"/>
      <c r="D50" s="174">
        <f>+South!D50</f>
        <v>0.58132820071774194</v>
      </c>
      <c r="E50" s="159"/>
      <c r="F50" s="174">
        <f>+West!D50</f>
        <v>0.77334333941099198</v>
      </c>
      <c r="G50" s="159"/>
      <c r="H50" s="174">
        <f>+East!D50</f>
        <v>0.16807617939604863</v>
      </c>
      <c r="I50" s="202"/>
      <c r="K50" s="206" t="s">
        <v>407</v>
      </c>
      <c r="L50" s="174">
        <f>+North!L50</f>
        <v>0.68116804647820461</v>
      </c>
      <c r="M50" s="159"/>
      <c r="N50" s="174">
        <f>+South!L50</f>
        <v>0.58132820071774205</v>
      </c>
      <c r="O50" s="159"/>
      <c r="P50" s="174">
        <f>+West!L50</f>
        <v>0.77334333941099209</v>
      </c>
      <c r="Q50" s="159"/>
      <c r="R50" s="174">
        <f>+East!L50</f>
        <v>0.16807617939604866</v>
      </c>
      <c r="S50" s="202"/>
    </row>
    <row r="51" spans="1:19">
      <c r="A51" s="207" t="s">
        <v>405</v>
      </c>
      <c r="B51" s="178">
        <f>+North!D51</f>
        <v>0.16050758154117986</v>
      </c>
      <c r="D51" s="178">
        <f>+South!D51</f>
        <v>-1.4122810378023033E-2</v>
      </c>
      <c r="F51" s="178">
        <f>+West!D51</f>
        <v>0.14241071261306132</v>
      </c>
      <c r="H51" s="178">
        <f>+East!D51</f>
        <v>0.10760836012947528</v>
      </c>
      <c r="I51" s="200"/>
      <c r="K51" s="207" t="s">
        <v>405</v>
      </c>
      <c r="L51" s="178">
        <f>+North!L51</f>
        <v>0.16050758154117986</v>
      </c>
      <c r="N51" s="178">
        <f>+South!L51</f>
        <v>-1.4122810378023033E-2</v>
      </c>
      <c r="P51" s="178">
        <f>+West!L51</f>
        <v>0.14241071261306132</v>
      </c>
      <c r="R51" s="178">
        <f>+East!L51</f>
        <v>0.10760836012947528</v>
      </c>
      <c r="S51" s="200"/>
    </row>
    <row r="52" spans="1:19">
      <c r="A52" s="207" t="s">
        <v>408</v>
      </c>
      <c r="B52" s="178">
        <f>+North!D52</f>
        <v>0.1550612028859793</v>
      </c>
      <c r="D52" s="178">
        <f>+South!D52</f>
        <v>0.283420011868736</v>
      </c>
      <c r="F52" s="178">
        <f>+West!D52</f>
        <v>0.12668331953046122</v>
      </c>
      <c r="H52" s="178">
        <f>+East!D52</f>
        <v>0.260440455229765</v>
      </c>
      <c r="I52" s="200"/>
      <c r="K52" s="207" t="s">
        <v>408</v>
      </c>
      <c r="L52" s="178">
        <f>+North!L52</f>
        <v>0.15506120288597927</v>
      </c>
      <c r="N52" s="178">
        <f>+South!L52</f>
        <v>0.283420011868736</v>
      </c>
      <c r="P52" s="178">
        <f>+West!L52</f>
        <v>0.12668331953046122</v>
      </c>
      <c r="R52" s="178">
        <f>+East!L52</f>
        <v>0.260440455229765</v>
      </c>
      <c r="S52" s="200"/>
    </row>
    <row r="53" spans="1:19" ht="14.5" thickBot="1">
      <c r="A53" s="208" t="s">
        <v>454</v>
      </c>
      <c r="B53" s="209">
        <f>+North!D53</f>
        <v>22830.996515399991</v>
      </c>
      <c r="C53" s="210"/>
      <c r="D53" s="209">
        <f>+South!D53</f>
        <v>21087.607641000013</v>
      </c>
      <c r="E53" s="210"/>
      <c r="F53" s="209">
        <f>+West!D53</f>
        <v>34665.535220700003</v>
      </c>
      <c r="G53" s="210"/>
      <c r="H53" s="209">
        <f>+East!D53</f>
        <v>3930.6610495000018</v>
      </c>
      <c r="I53" s="211"/>
      <c r="K53" s="208" t="s">
        <v>454</v>
      </c>
      <c r="L53" s="209">
        <f>+North!L53</f>
        <v>22830.996515399991</v>
      </c>
      <c r="M53" s="210"/>
      <c r="N53" s="209">
        <f>+South!L53</f>
        <v>21087.607641000013</v>
      </c>
      <c r="O53" s="210"/>
      <c r="P53" s="209">
        <f>+West!L53</f>
        <v>34665.535220700003</v>
      </c>
      <c r="Q53" s="210"/>
      <c r="R53" s="209">
        <f>+East!L53</f>
        <v>3930.6610495000018</v>
      </c>
      <c r="S53" s="211"/>
    </row>
    <row r="55" spans="1:19">
      <c r="D55" s="145"/>
      <c r="E55" s="145"/>
      <c r="F55" s="145"/>
      <c r="G55" s="145"/>
      <c r="H55" s="145"/>
      <c r="I55" s="145"/>
      <c r="N55" s="145"/>
      <c r="O55" s="145"/>
      <c r="P55" s="145"/>
      <c r="Q55" s="145"/>
      <c r="R55" s="145"/>
      <c r="S55" s="145"/>
    </row>
    <row r="56" spans="1:19" s="214" customFormat="1">
      <c r="A56" s="212" t="s">
        <v>459</v>
      </c>
      <c r="B56" s="213">
        <f>+Group!D38-East!D38-North!D38-South!D38-West!D38</f>
        <v>8.149072527885437E-10</v>
      </c>
      <c r="C56" s="213">
        <f>+Group!F38-East!F38-North!F38-South!F38-West!F38</f>
        <v>-6.4028427004814148E-10</v>
      </c>
      <c r="D56" s="213"/>
      <c r="E56" s="213"/>
      <c r="F56" s="213"/>
      <c r="G56" s="213"/>
      <c r="H56" s="213"/>
      <c r="I56" s="213"/>
      <c r="K56" s="212"/>
      <c r="L56" s="213">
        <f>+Group!L38-East!L38-North!L38-South!L38-West!L38</f>
        <v>8.149072527885437E-10</v>
      </c>
      <c r="M56" s="213">
        <f>+Group!N38-East!N38-North!N38-South!N38-West!N38</f>
        <v>-6.4028427004814148E-10</v>
      </c>
      <c r="N56" s="213"/>
      <c r="O56" s="213"/>
      <c r="P56" s="213"/>
      <c r="Q56" s="213"/>
      <c r="R56" s="213"/>
      <c r="S56" s="213"/>
    </row>
    <row r="57" spans="1:19">
      <c r="B57" s="145"/>
      <c r="C57" s="145"/>
      <c r="D57" s="145"/>
      <c r="E57" s="145"/>
      <c r="F57" s="145"/>
      <c r="G57" s="145"/>
      <c r="H57" s="145"/>
      <c r="I57" s="145"/>
      <c r="L57" s="145"/>
      <c r="M57" s="145"/>
      <c r="N57" s="145"/>
      <c r="O57" s="145"/>
      <c r="P57" s="145"/>
      <c r="Q57" s="145"/>
      <c r="R57" s="145"/>
      <c r="S57" s="145"/>
    </row>
  </sheetData>
  <mergeCells count="10">
    <mergeCell ref="P8:Q8"/>
    <mergeCell ref="R8:S8"/>
    <mergeCell ref="B10:I10"/>
    <mergeCell ref="L10:S10"/>
    <mergeCell ref="B8:C8"/>
    <mergeCell ref="D8:E8"/>
    <mergeCell ref="F8:G8"/>
    <mergeCell ref="H8:I8"/>
    <mergeCell ref="L8:M8"/>
    <mergeCell ref="N8:O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2092-7704-477C-AD35-D30BF8C22D77}">
  <sheetPr>
    <tabColor theme="1"/>
  </sheetPr>
  <dimension ref="A1"/>
  <sheetViews>
    <sheetView showGridLines="0" zoomScale="90" zoomScaleNormal="90" workbookViewId="0"/>
  </sheetViews>
  <sheetFormatPr defaultRowHeight="14.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B03A-76C8-46A4-8867-C3783D46F969}">
  <sheetPr>
    <tabColor theme="5" tint="0.79998168889431442"/>
  </sheetPr>
  <dimension ref="A1:BO442"/>
  <sheetViews>
    <sheetView showGridLines="0" topLeftCell="D6" zoomScale="80" zoomScaleNormal="80" workbookViewId="0">
      <selection activeCell="D6" sqref="D6"/>
    </sheetView>
  </sheetViews>
  <sheetFormatPr defaultColWidth="9.81640625" defaultRowHeight="14.5" outlineLevelRow="1" outlineLevelCol="1"/>
  <cols>
    <col min="1" max="3" width="59.1796875" style="2" hidden="1" customWidth="1" outlineLevel="1"/>
    <col min="4" max="4" width="59.81640625" style="2" bestFit="1" customWidth="1" collapsed="1"/>
    <col min="5" max="9" width="13.453125" style="2" customWidth="1"/>
    <col min="10" max="11" width="13.453125" style="3" customWidth="1"/>
    <col min="12" max="12" width="2.1796875" style="2" customWidth="1"/>
    <col min="13" max="17" width="13.453125" style="2" customWidth="1"/>
    <col min="18" max="18" width="13.453125" style="3" customWidth="1"/>
    <col min="19" max="19" width="16.453125" style="3" bestFit="1" customWidth="1"/>
    <col min="20" max="20" width="11.54296875" style="5" customWidth="1"/>
    <col min="21" max="16384" width="9.81640625" style="2"/>
  </cols>
  <sheetData>
    <row r="1" spans="1:67" ht="14.25" hidden="1" customHeight="1" outlineLevel="1">
      <c r="E1" s="2">
        <v>2</v>
      </c>
      <c r="F1" s="2">
        <v>2</v>
      </c>
      <c r="J1" s="3">
        <v>1</v>
      </c>
      <c r="L1" s="4"/>
    </row>
    <row r="2" spans="1:67" ht="14.25" hidden="1" customHeight="1" outlineLevel="1">
      <c r="E2" s="6" t="str">
        <f>+Lists!A1</f>
        <v>IS</v>
      </c>
      <c r="F2" s="113" t="str">
        <f>+E2</f>
        <v>IS</v>
      </c>
      <c r="G2" s="113" t="str">
        <f t="shared" ref="G2:S2" si="0">+F2</f>
        <v>IS</v>
      </c>
      <c r="H2" s="113" t="str">
        <f t="shared" ref="H2" si="1">+G2</f>
        <v>IS</v>
      </c>
      <c r="I2" s="113" t="str">
        <f t="shared" ref="I2" si="2">+H2</f>
        <v>IS</v>
      </c>
      <c r="J2" s="113" t="str">
        <f>+G2</f>
        <v>IS</v>
      </c>
      <c r="K2" s="113" t="str">
        <f t="shared" si="0"/>
        <v>IS</v>
      </c>
      <c r="L2" s="113" t="str">
        <f t="shared" si="0"/>
        <v>IS</v>
      </c>
      <c r="M2" s="113" t="str">
        <f t="shared" si="0"/>
        <v>IS</v>
      </c>
      <c r="N2" s="113" t="str">
        <f t="shared" si="0"/>
        <v>IS</v>
      </c>
      <c r="O2" s="113" t="str">
        <f t="shared" ref="O2" si="3">+N2</f>
        <v>IS</v>
      </c>
      <c r="P2" s="113" t="str">
        <f t="shared" ref="P2" si="4">+O2</f>
        <v>IS</v>
      </c>
      <c r="Q2" s="113" t="str">
        <f>+N2</f>
        <v>IS</v>
      </c>
      <c r="R2" s="113" t="str">
        <f t="shared" si="0"/>
        <v>IS</v>
      </c>
      <c r="S2" s="113" t="str">
        <f t="shared" si="0"/>
        <v>IS</v>
      </c>
    </row>
    <row r="3" spans="1:67" s="10" customFormat="1" ht="15.75" hidden="1" customHeight="1" outlineLevel="1">
      <c r="A3" s="9" t="s">
        <v>35</v>
      </c>
      <c r="D3" s="11"/>
      <c r="E3" s="11" t="str">
        <f>+Parameters!$B$5</f>
        <v>Actual</v>
      </c>
      <c r="F3" s="12" t="str">
        <f>+Parameters!$B$6</f>
        <v>Target Budget</v>
      </c>
      <c r="G3" s="11"/>
      <c r="H3" s="11" t="str">
        <f>+Parameters!$B$7</f>
        <v>Forecast Current</v>
      </c>
      <c r="I3" s="11"/>
      <c r="J3" s="13" t="str">
        <f>+Parameters!$B$5</f>
        <v>Actual</v>
      </c>
      <c r="K3" s="13"/>
      <c r="L3" s="14"/>
      <c r="M3" s="11" t="str">
        <f>+Parameters!$B$5</f>
        <v>Actual</v>
      </c>
      <c r="N3" s="12" t="str">
        <f>+Parameters!$B$6</f>
        <v>Target Budget</v>
      </c>
      <c r="O3" s="12"/>
      <c r="P3" s="12" t="str">
        <f>+Parameters!$B$7</f>
        <v>Forecast Current</v>
      </c>
      <c r="Q3" s="11"/>
      <c r="R3" s="13" t="str">
        <f>+Parameters!$B$5</f>
        <v>Actual</v>
      </c>
      <c r="S3" s="13"/>
      <c r="T3" s="15"/>
      <c r="U3" s="11" t="str">
        <f>+Parameters!$B$5</f>
        <v>Actual</v>
      </c>
      <c r="V3" s="12" t="str">
        <f>+Parameters!$B$6</f>
        <v>Target Budget</v>
      </c>
      <c r="W3" s="11"/>
      <c r="X3" s="13" t="str">
        <f>+Parameters!$B$5</f>
        <v>Actual</v>
      </c>
      <c r="Y3" s="13"/>
      <c r="Z3" s="14"/>
      <c r="AA3" s="11" t="str">
        <f>+Parameters!$B$5</f>
        <v>Actual</v>
      </c>
      <c r="AB3" s="12" t="str">
        <f>+Parameters!$B$6</f>
        <v>Target Budget</v>
      </c>
      <c r="AC3" s="11"/>
      <c r="AD3" s="13" t="str">
        <f>+Parameters!$B$5</f>
        <v>Actual</v>
      </c>
      <c r="AE3" s="13"/>
      <c r="AG3" s="11" t="str">
        <f>+Parameters!$B$5</f>
        <v>Actual</v>
      </c>
      <c r="AH3" s="12" t="str">
        <f>+Parameters!$B$6</f>
        <v>Target Budget</v>
      </c>
      <c r="AI3" s="11"/>
      <c r="AJ3" s="13" t="str">
        <f>+Parameters!$B$5</f>
        <v>Actual</v>
      </c>
      <c r="AK3" s="13"/>
      <c r="AL3" s="14"/>
      <c r="AM3" s="11" t="str">
        <f>+Parameters!$B$5</f>
        <v>Actual</v>
      </c>
      <c r="AN3" s="12" t="str">
        <f>+Parameters!$B$6</f>
        <v>Target Budget</v>
      </c>
      <c r="AO3" s="11"/>
      <c r="AP3" s="13" t="str">
        <f>+Parameters!$B$5</f>
        <v>Actual</v>
      </c>
      <c r="AQ3" s="13"/>
      <c r="AS3" s="11" t="str">
        <f>+Parameters!$B$5</f>
        <v>Actual</v>
      </c>
      <c r="AT3" s="12" t="str">
        <f>+Parameters!$B$6</f>
        <v>Target Budget</v>
      </c>
      <c r="AU3" s="11"/>
      <c r="AV3" s="13" t="str">
        <f>+Parameters!$B$5</f>
        <v>Actual</v>
      </c>
      <c r="AW3" s="13"/>
      <c r="AX3" s="14"/>
      <c r="AY3" s="11" t="str">
        <f>+Parameters!$B$5</f>
        <v>Actual</v>
      </c>
      <c r="AZ3" s="12" t="str">
        <f>+Parameters!$B$6</f>
        <v>Target Budget</v>
      </c>
      <c r="BA3" s="11"/>
      <c r="BB3" s="13" t="str">
        <f>+Parameters!$B$5</f>
        <v>Actual</v>
      </c>
      <c r="BC3" s="13"/>
      <c r="BE3" s="11" t="str">
        <f>+Parameters!$B$5</f>
        <v>Actual</v>
      </c>
      <c r="BF3" s="12" t="str">
        <f>+Parameters!$B$6</f>
        <v>Target Budget</v>
      </c>
      <c r="BG3" s="11"/>
      <c r="BH3" s="13" t="str">
        <f>+Parameters!$B$5</f>
        <v>Actual</v>
      </c>
      <c r="BI3" s="13"/>
      <c r="BJ3" s="14"/>
      <c r="BK3" s="11" t="str">
        <f>+Parameters!$B$5</f>
        <v>Actual</v>
      </c>
      <c r="BL3" s="12" t="str">
        <f>+Parameters!$B$6</f>
        <v>Target Budget</v>
      </c>
      <c r="BM3" s="11"/>
      <c r="BN3" s="13" t="str">
        <f>+Parameters!$B$5</f>
        <v>Actual</v>
      </c>
      <c r="BO3" s="13"/>
    </row>
    <row r="4" spans="1:67" ht="15.75" hidden="1" customHeight="1" outlineLevel="1">
      <c r="A4" s="16" t="s">
        <v>384</v>
      </c>
      <c r="D4" s="15"/>
      <c r="E4" s="245">
        <f>+Parameters!$B$10</f>
        <v>2026</v>
      </c>
      <c r="F4" s="245">
        <f>+Parameters!$B$10</f>
        <v>2026</v>
      </c>
      <c r="G4" s="245"/>
      <c r="H4" s="245">
        <f>+Parameters!$B$10</f>
        <v>2026</v>
      </c>
      <c r="I4" s="245"/>
      <c r="J4" s="245">
        <f>+E4-1</f>
        <v>2025</v>
      </c>
      <c r="K4" s="245"/>
      <c r="L4" s="245"/>
      <c r="M4" s="245">
        <f>+E4</f>
        <v>2026</v>
      </c>
      <c r="N4" s="245">
        <f>+F4</f>
        <v>2026</v>
      </c>
      <c r="O4" s="245"/>
      <c r="P4" s="245">
        <f>+H4</f>
        <v>2026</v>
      </c>
      <c r="Q4" s="245"/>
      <c r="R4" s="245">
        <f>+J4</f>
        <v>2025</v>
      </c>
      <c r="S4" s="17"/>
      <c r="T4" s="18"/>
    </row>
    <row r="5" spans="1:67" s="15" customFormat="1" ht="15.75" hidden="1" customHeight="1" outlineLevel="1" thickBot="1">
      <c r="A5" s="9" t="s">
        <v>393</v>
      </c>
      <c r="D5" s="10"/>
      <c r="E5" s="245" t="str">
        <f>+Parameters!$B$9</f>
        <v>Jul</v>
      </c>
      <c r="F5" s="245" t="str">
        <f>+Parameters!$B$9</f>
        <v>Jul</v>
      </c>
      <c r="G5" s="245"/>
      <c r="H5" s="245" t="str">
        <f>+Month</f>
        <v>Jul</v>
      </c>
      <c r="I5" s="245"/>
      <c r="J5" s="245" t="str">
        <f>+F5</f>
        <v>Jul</v>
      </c>
      <c r="K5" s="245"/>
      <c r="L5" s="245"/>
      <c r="M5" s="245" t="str">
        <f>CONCATENATE(E5," ","YTD")</f>
        <v>Jul YTD</v>
      </c>
      <c r="N5" s="245" t="str">
        <f>CONCATENATE(F5," ","YTD")</f>
        <v>Jul YTD</v>
      </c>
      <c r="O5" s="245"/>
      <c r="P5" s="245" t="str">
        <f>CONCATENATE(H5," ","YTD")</f>
        <v>Jul YTD</v>
      </c>
      <c r="Q5" s="245"/>
      <c r="R5" s="245" t="str">
        <f>CONCATENATE(J5," ","YTD")</f>
        <v>Jul YTD</v>
      </c>
      <c r="S5" s="19"/>
    </row>
    <row r="6" spans="1:67" s="15" customFormat="1" ht="45.75" customHeight="1" collapsed="1">
      <c r="A6" s="9"/>
      <c r="D6" s="10"/>
      <c r="E6" s="393" t="s">
        <v>494</v>
      </c>
      <c r="F6" s="394"/>
      <c r="G6" s="394"/>
      <c r="H6" s="394"/>
      <c r="I6" s="394"/>
      <c r="J6" s="394"/>
      <c r="K6" s="394"/>
      <c r="L6" s="348"/>
      <c r="M6" s="394" t="s">
        <v>494</v>
      </c>
      <c r="N6" s="394"/>
      <c r="O6" s="394"/>
      <c r="P6" s="394"/>
      <c r="Q6" s="394"/>
      <c r="R6" s="394"/>
      <c r="S6" s="395"/>
    </row>
    <row r="7" spans="1:67" s="15" customFormat="1" ht="15.5" thickBot="1">
      <c r="A7" s="9"/>
      <c r="D7" s="10"/>
      <c r="E7" s="396" t="str">
        <f>+"MTD "&amp;E5&amp;" "&amp;E4</f>
        <v>MTD Jul 2026</v>
      </c>
      <c r="F7" s="397"/>
      <c r="G7" s="397"/>
      <c r="H7" s="397"/>
      <c r="I7" s="397"/>
      <c r="J7" s="397"/>
      <c r="K7" s="397"/>
      <c r="L7" s="380"/>
      <c r="M7" s="397" t="str">
        <f>+"YTD "&amp;E5&amp;" "&amp;YEAR</f>
        <v>YTD Jul 2026</v>
      </c>
      <c r="N7" s="397"/>
      <c r="O7" s="397"/>
      <c r="P7" s="397"/>
      <c r="Q7" s="397"/>
      <c r="R7" s="397"/>
      <c r="S7" s="398"/>
    </row>
    <row r="8" spans="1:67" s="22" customFormat="1" ht="15">
      <c r="A8" s="21"/>
      <c r="D8" s="23"/>
      <c r="E8" s="378" t="s">
        <v>0</v>
      </c>
      <c r="F8" s="375" t="s">
        <v>1</v>
      </c>
      <c r="G8" s="375" t="s">
        <v>558</v>
      </c>
      <c r="H8" s="375" t="s">
        <v>559</v>
      </c>
      <c r="I8" s="375" t="s">
        <v>560</v>
      </c>
      <c r="J8" s="376" t="s">
        <v>2</v>
      </c>
      <c r="K8" s="376" t="s">
        <v>561</v>
      </c>
      <c r="L8" s="45"/>
      <c r="M8" s="375" t="s">
        <v>0</v>
      </c>
      <c r="N8" s="375" t="s">
        <v>1</v>
      </c>
      <c r="O8" s="375" t="s">
        <v>558</v>
      </c>
      <c r="P8" s="375" t="s">
        <v>559</v>
      </c>
      <c r="Q8" s="375" t="s">
        <v>560</v>
      </c>
      <c r="R8" s="376" t="s">
        <v>2</v>
      </c>
      <c r="S8" s="379" t="s">
        <v>561</v>
      </c>
    </row>
    <row r="9" spans="1:67" s="26" customFormat="1">
      <c r="A9" s="25" t="s">
        <v>394</v>
      </c>
      <c r="D9" s="27" t="s">
        <v>3</v>
      </c>
      <c r="E9" s="115"/>
      <c r="J9" s="29"/>
      <c r="K9" s="29"/>
      <c r="L9" s="45"/>
      <c r="M9" s="28"/>
      <c r="R9" s="29"/>
      <c r="S9" s="31"/>
      <c r="T9" s="32"/>
    </row>
    <row r="10" spans="1:67" s="26" customFormat="1" ht="14.25" hidden="1" customHeight="1" outlineLevel="1">
      <c r="A10" s="25" t="s">
        <v>213</v>
      </c>
      <c r="B10" s="26" t="str">
        <f t="shared" ref="B10:B41" si="5">IF(SUM(T10:T10)&lt;&gt;0,"Show","Hide")</f>
        <v>Hide</v>
      </c>
      <c r="C10" s="26">
        <v>-1</v>
      </c>
      <c r="D10" s="33" t="s">
        <v>4</v>
      </c>
      <c r="E10" s="115">
        <v>3095392.1299999994</v>
      </c>
      <c r="F10" s="28">
        <v>3586497.2396007413</v>
      </c>
      <c r="G10" s="28">
        <f>+E10-F10</f>
        <v>-491105.10960074188</v>
      </c>
      <c r="H10" s="28"/>
      <c r="I10" s="28"/>
      <c r="J10" s="308">
        <v>3179280.4099999997</v>
      </c>
      <c r="K10" s="34">
        <f>+E10-J10</f>
        <v>-83888.280000000261</v>
      </c>
      <c r="L10" s="45"/>
      <c r="M10" s="218">
        <v>3095392.1299999994</v>
      </c>
      <c r="N10" s="218">
        <v>3586497.2396007413</v>
      </c>
      <c r="O10" s="218"/>
      <c r="P10" s="218"/>
      <c r="Q10" s="28">
        <f>+M10-N10</f>
        <v>-491105.10960074188</v>
      </c>
      <c r="R10" s="218">
        <v>3179280.4099999997</v>
      </c>
      <c r="S10" s="36">
        <f>+M10-R10</f>
        <v>-83888.280000000261</v>
      </c>
      <c r="T10" s="32"/>
    </row>
    <row r="11" spans="1:67" s="26" customFormat="1" ht="14.25" hidden="1" customHeight="1" outlineLevel="1">
      <c r="A11" s="25" t="s">
        <v>395</v>
      </c>
      <c r="B11" s="26" t="str">
        <f t="shared" si="5"/>
        <v>Hide</v>
      </c>
      <c r="C11" s="26">
        <v>-1</v>
      </c>
      <c r="D11" s="33" t="s">
        <v>5</v>
      </c>
      <c r="E11" s="115">
        <v>0</v>
      </c>
      <c r="F11" s="28">
        <v>0</v>
      </c>
      <c r="G11" s="28">
        <f t="shared" ref="G11:G76" si="6">+E11-F11</f>
        <v>0</v>
      </c>
      <c r="H11" s="28"/>
      <c r="I11" s="28"/>
      <c r="J11" s="218">
        <v>0</v>
      </c>
      <c r="K11" s="34">
        <f t="shared" ref="K11:K76" si="7">+E11-J11</f>
        <v>0</v>
      </c>
      <c r="L11" s="45"/>
      <c r="M11" s="218">
        <v>0</v>
      </c>
      <c r="N11" s="218">
        <v>0</v>
      </c>
      <c r="O11" s="218"/>
      <c r="P11" s="218"/>
      <c r="Q11" s="28">
        <f t="shared" ref="Q11:Q13" si="8">+M11-N11</f>
        <v>0</v>
      </c>
      <c r="R11" s="218">
        <v>0</v>
      </c>
      <c r="S11" s="36">
        <f t="shared" ref="S11:S76" si="9">+M11-R11</f>
        <v>0</v>
      </c>
      <c r="T11" s="32"/>
    </row>
    <row r="12" spans="1:67" s="26" customFormat="1" ht="14.25" hidden="1" customHeight="1" outlineLevel="1">
      <c r="A12" s="26" t="s">
        <v>396</v>
      </c>
      <c r="B12" s="26" t="str">
        <f t="shared" si="5"/>
        <v>Hide</v>
      </c>
      <c r="C12" s="26">
        <v>-1</v>
      </c>
      <c r="D12" s="33" t="s">
        <v>6</v>
      </c>
      <c r="E12" s="115">
        <v>35352.510000000482</v>
      </c>
      <c r="F12" s="28">
        <v>-181490.61299182512</v>
      </c>
      <c r="G12" s="28">
        <f t="shared" si="6"/>
        <v>216843.1229918256</v>
      </c>
      <c r="H12" s="28"/>
      <c r="I12" s="28"/>
      <c r="J12" s="218">
        <v>-204146.74000000005</v>
      </c>
      <c r="K12" s="34">
        <f t="shared" si="7"/>
        <v>239499.25000000052</v>
      </c>
      <c r="L12" s="45"/>
      <c r="M12" s="218">
        <v>35352.510000000482</v>
      </c>
      <c r="N12" s="218">
        <v>-181490.61299182512</v>
      </c>
      <c r="O12" s="218"/>
      <c r="P12" s="218"/>
      <c r="Q12" s="28">
        <f t="shared" si="8"/>
        <v>216843.1229918256</v>
      </c>
      <c r="R12" s="218">
        <v>-204146.74000000005</v>
      </c>
      <c r="S12" s="36">
        <f t="shared" si="9"/>
        <v>239499.25000000052</v>
      </c>
      <c r="T12" s="32"/>
    </row>
    <row r="13" spans="1:67" s="26" customFormat="1" ht="14.25" hidden="1" customHeight="1" outlineLevel="1">
      <c r="A13" s="26" t="s">
        <v>397</v>
      </c>
      <c r="B13" s="26" t="str">
        <f t="shared" si="5"/>
        <v>Hide</v>
      </c>
      <c r="C13" s="26">
        <v>-1</v>
      </c>
      <c r="D13" s="33" t="s">
        <v>7</v>
      </c>
      <c r="E13" s="115">
        <v>-10420.84</v>
      </c>
      <c r="F13" s="28">
        <v>-5159.0502197235855</v>
      </c>
      <c r="G13" s="28">
        <f t="shared" si="6"/>
        <v>-5261.7897802764146</v>
      </c>
      <c r="H13" s="28"/>
      <c r="I13" s="28"/>
      <c r="J13" s="218">
        <v>-6764.91</v>
      </c>
      <c r="K13" s="34">
        <f t="shared" si="7"/>
        <v>-3655.9300000000003</v>
      </c>
      <c r="L13" s="45"/>
      <c r="M13" s="218">
        <v>-10420.84</v>
      </c>
      <c r="N13" s="218">
        <v>-5159.0502197235855</v>
      </c>
      <c r="O13" s="218"/>
      <c r="P13" s="218"/>
      <c r="Q13" s="28">
        <f t="shared" si="8"/>
        <v>-5261.7897802764146</v>
      </c>
      <c r="R13" s="218">
        <v>-6764.91</v>
      </c>
      <c r="S13" s="36">
        <f t="shared" si="9"/>
        <v>-3655.9300000000003</v>
      </c>
      <c r="T13" s="32"/>
    </row>
    <row r="14" spans="1:67" s="26" customFormat="1" collapsed="1">
      <c r="A14" s="26" t="s">
        <v>398</v>
      </c>
      <c r="B14" s="26" t="str">
        <f t="shared" si="5"/>
        <v>Hide</v>
      </c>
      <c r="C14" s="26">
        <v>-1</v>
      </c>
      <c r="D14" s="37" t="s">
        <v>8</v>
      </c>
      <c r="E14" s="116">
        <v>3120323.7999999993</v>
      </c>
      <c r="F14" s="38">
        <v>3399847.5763891926</v>
      </c>
      <c r="G14" s="38">
        <f t="shared" si="6"/>
        <v>-279523.77638919326</v>
      </c>
      <c r="H14" s="38">
        <v>0</v>
      </c>
      <c r="I14" s="38">
        <f>+E14-H14</f>
        <v>3120323.7999999993</v>
      </c>
      <c r="J14" s="367">
        <v>2968368.76</v>
      </c>
      <c r="K14" s="39">
        <f t="shared" si="7"/>
        <v>151955.03999999957</v>
      </c>
      <c r="L14" s="45"/>
      <c r="M14" s="367">
        <v>3120323.7999999993</v>
      </c>
      <c r="N14" s="367">
        <v>3399847.5763891926</v>
      </c>
      <c r="O14" s="367">
        <f>+M14-N14</f>
        <v>-279523.77638919326</v>
      </c>
      <c r="P14" s="367">
        <v>0</v>
      </c>
      <c r="Q14" s="38">
        <f>+M14-P14</f>
        <v>3120323.7999999993</v>
      </c>
      <c r="R14" s="367">
        <v>2968368.76</v>
      </c>
      <c r="S14" s="40">
        <f t="shared" si="9"/>
        <v>151955.03999999957</v>
      </c>
      <c r="T14" s="32"/>
    </row>
    <row r="15" spans="1:67" s="26" customFormat="1" ht="14.25" hidden="1" customHeight="1" outlineLevel="1">
      <c r="A15" s="26" t="s">
        <v>399</v>
      </c>
      <c r="B15" s="26" t="str">
        <f t="shared" si="5"/>
        <v>Hide</v>
      </c>
      <c r="C15" s="26">
        <v>-1</v>
      </c>
      <c r="D15" s="33" t="s">
        <v>9</v>
      </c>
      <c r="E15" s="115">
        <v>1121356.1200000001</v>
      </c>
      <c r="F15" s="28">
        <v>623122.95178459538</v>
      </c>
      <c r="G15" s="28">
        <f t="shared" si="6"/>
        <v>498233.16821540473</v>
      </c>
      <c r="H15" s="28">
        <v>0</v>
      </c>
      <c r="I15" s="28"/>
      <c r="J15" s="218">
        <v>462803.51</v>
      </c>
      <c r="K15" s="34">
        <f t="shared" si="7"/>
        <v>658552.6100000001</v>
      </c>
      <c r="L15" s="45"/>
      <c r="M15" s="218">
        <v>1121356.1200000001</v>
      </c>
      <c r="N15" s="218">
        <v>623122.95178459538</v>
      </c>
      <c r="O15" s="218">
        <f t="shared" ref="O15:O80" si="10">+M15-N15</f>
        <v>498233.16821540473</v>
      </c>
      <c r="P15" s="218">
        <v>0</v>
      </c>
      <c r="Q15" s="28">
        <f t="shared" ref="Q15:Q80" si="11">+M15-P15</f>
        <v>1121356.1200000001</v>
      </c>
      <c r="R15" s="218">
        <v>462803.51</v>
      </c>
      <c r="S15" s="36">
        <f t="shared" si="9"/>
        <v>658552.6100000001</v>
      </c>
      <c r="T15" s="32"/>
    </row>
    <row r="16" spans="1:67" s="26" customFormat="1" ht="14.25" hidden="1" customHeight="1" outlineLevel="1">
      <c r="A16" s="26" t="s">
        <v>400</v>
      </c>
      <c r="B16" s="26" t="str">
        <f t="shared" si="5"/>
        <v>Hide</v>
      </c>
      <c r="C16" s="26">
        <v>-1</v>
      </c>
      <c r="D16" s="33" t="s">
        <v>10</v>
      </c>
      <c r="E16" s="115">
        <v>0</v>
      </c>
      <c r="F16" s="28">
        <v>0</v>
      </c>
      <c r="G16" s="28">
        <f t="shared" si="6"/>
        <v>0</v>
      </c>
      <c r="H16" s="28">
        <v>0</v>
      </c>
      <c r="I16" s="28"/>
      <c r="J16" s="218">
        <v>0</v>
      </c>
      <c r="K16" s="34">
        <f t="shared" si="7"/>
        <v>0</v>
      </c>
      <c r="L16" s="45"/>
      <c r="M16" s="218">
        <v>0</v>
      </c>
      <c r="N16" s="218">
        <v>0</v>
      </c>
      <c r="O16" s="218">
        <f t="shared" si="10"/>
        <v>0</v>
      </c>
      <c r="P16" s="218">
        <v>0</v>
      </c>
      <c r="Q16" s="28">
        <f t="shared" si="11"/>
        <v>0</v>
      </c>
      <c r="R16" s="218">
        <v>0</v>
      </c>
      <c r="S16" s="36">
        <f t="shared" si="9"/>
        <v>0</v>
      </c>
      <c r="T16" s="32"/>
    </row>
    <row r="17" spans="1:22" s="26" customFormat="1" collapsed="1">
      <c r="A17" s="26" t="s">
        <v>401</v>
      </c>
      <c r="B17" s="26" t="str">
        <f t="shared" si="5"/>
        <v>Hide</v>
      </c>
      <c r="C17" s="26">
        <v>-1</v>
      </c>
      <c r="D17" s="37" t="s">
        <v>11</v>
      </c>
      <c r="E17" s="116">
        <v>1121356.1200000001</v>
      </c>
      <c r="F17" s="38">
        <v>623122.95178459538</v>
      </c>
      <c r="G17" s="38">
        <f t="shared" si="6"/>
        <v>498233.16821540473</v>
      </c>
      <c r="H17" s="38">
        <v>0</v>
      </c>
      <c r="I17" s="38">
        <f t="shared" ref="I17:I82" si="12">+E17-H17</f>
        <v>1121356.1200000001</v>
      </c>
      <c r="J17" s="367">
        <v>462803.51</v>
      </c>
      <c r="K17" s="39">
        <f t="shared" si="7"/>
        <v>658552.6100000001</v>
      </c>
      <c r="L17" s="45"/>
      <c r="M17" s="367">
        <v>1121356.1200000001</v>
      </c>
      <c r="N17" s="367">
        <v>623122.95178459538</v>
      </c>
      <c r="O17" s="367">
        <f t="shared" si="10"/>
        <v>498233.16821540473</v>
      </c>
      <c r="P17" s="367">
        <v>0</v>
      </c>
      <c r="Q17" s="38">
        <f t="shared" si="11"/>
        <v>1121356.1200000001</v>
      </c>
      <c r="R17" s="367">
        <v>462803.51</v>
      </c>
      <c r="S17" s="40">
        <f t="shared" si="9"/>
        <v>658552.6100000001</v>
      </c>
      <c r="T17" s="32"/>
    </row>
    <row r="18" spans="1:22" s="41" customFormat="1">
      <c r="A18" s="41" t="s">
        <v>359</v>
      </c>
      <c r="B18" s="41" t="str">
        <f t="shared" si="5"/>
        <v>Hide</v>
      </c>
      <c r="C18" s="41">
        <v>-1</v>
      </c>
      <c r="D18" s="42" t="s">
        <v>12</v>
      </c>
      <c r="E18" s="117">
        <v>4241679.92</v>
      </c>
      <c r="F18" s="43">
        <v>4022970.5281737898</v>
      </c>
      <c r="G18" s="43">
        <f t="shared" si="6"/>
        <v>218709.39182621008</v>
      </c>
      <c r="H18" s="43">
        <v>0</v>
      </c>
      <c r="I18" s="43">
        <f t="shared" si="12"/>
        <v>4241679.92</v>
      </c>
      <c r="J18" s="368">
        <v>3431172.2700000005</v>
      </c>
      <c r="K18" s="44">
        <f t="shared" si="7"/>
        <v>810507.64999999944</v>
      </c>
      <c r="L18" s="45"/>
      <c r="M18" s="368">
        <v>4241679.92</v>
      </c>
      <c r="N18" s="368">
        <v>4022970.5281737898</v>
      </c>
      <c r="O18" s="368">
        <f t="shared" si="10"/>
        <v>218709.39182621008</v>
      </c>
      <c r="P18" s="368">
        <v>0</v>
      </c>
      <c r="Q18" s="43">
        <f t="shared" si="11"/>
        <v>4241679.92</v>
      </c>
      <c r="R18" s="368">
        <v>3431172.2700000005</v>
      </c>
      <c r="S18" s="46">
        <f t="shared" si="9"/>
        <v>810507.64999999944</v>
      </c>
      <c r="T18" s="32"/>
    </row>
    <row r="19" spans="1:22" s="26" customFormat="1" ht="14.25" hidden="1" customHeight="1" outlineLevel="1">
      <c r="A19" s="26" t="s">
        <v>402</v>
      </c>
      <c r="B19" s="26" t="str">
        <f t="shared" si="5"/>
        <v>Hide</v>
      </c>
      <c r="C19" s="26">
        <v>-1</v>
      </c>
      <c r="D19" s="33" t="s">
        <v>13</v>
      </c>
      <c r="E19" s="115">
        <v>299610.88</v>
      </c>
      <c r="F19" s="28">
        <v>159289.99297759077</v>
      </c>
      <c r="G19" s="28">
        <f t="shared" si="6"/>
        <v>140320.88702240924</v>
      </c>
      <c r="H19" s="28">
        <v>0</v>
      </c>
      <c r="I19" s="28">
        <f t="shared" si="12"/>
        <v>299610.88</v>
      </c>
      <c r="J19" s="218">
        <v>132099.53</v>
      </c>
      <c r="K19" s="34">
        <f t="shared" si="7"/>
        <v>167511.35</v>
      </c>
      <c r="L19" s="45"/>
      <c r="M19" s="218">
        <v>299610.88</v>
      </c>
      <c r="N19" s="218">
        <v>159289.99297759077</v>
      </c>
      <c r="O19" s="218">
        <f t="shared" si="10"/>
        <v>140320.88702240924</v>
      </c>
      <c r="P19" s="218">
        <v>0</v>
      </c>
      <c r="Q19" s="28">
        <f t="shared" si="11"/>
        <v>299610.88</v>
      </c>
      <c r="R19" s="218">
        <v>132099.53</v>
      </c>
      <c r="S19" s="36">
        <f t="shared" si="9"/>
        <v>167511.35</v>
      </c>
      <c r="T19" s="32"/>
    </row>
    <row r="20" spans="1:22" s="26" customFormat="1" ht="14.25" hidden="1" customHeight="1" outlineLevel="1">
      <c r="B20" s="26" t="str">
        <f t="shared" si="5"/>
        <v>Hide</v>
      </c>
      <c r="C20" s="26">
        <v>-1</v>
      </c>
      <c r="D20" s="33" t="s">
        <v>14</v>
      </c>
      <c r="E20" s="115">
        <v>128387.68</v>
      </c>
      <c r="F20" s="28">
        <v>150795.14168670704</v>
      </c>
      <c r="G20" s="28">
        <f t="shared" si="6"/>
        <v>-22407.461686707044</v>
      </c>
      <c r="H20" s="28">
        <v>0</v>
      </c>
      <c r="I20" s="28">
        <f t="shared" si="12"/>
        <v>128387.68</v>
      </c>
      <c r="J20" s="218">
        <v>86710.55</v>
      </c>
      <c r="K20" s="34">
        <f t="shared" si="7"/>
        <v>41677.12999999999</v>
      </c>
      <c r="L20" s="45"/>
      <c r="M20" s="218">
        <v>128387.68</v>
      </c>
      <c r="N20" s="218">
        <v>150795.14168670704</v>
      </c>
      <c r="O20" s="218">
        <f t="shared" si="10"/>
        <v>-22407.461686707044</v>
      </c>
      <c r="P20" s="218">
        <v>0</v>
      </c>
      <c r="Q20" s="28">
        <f t="shared" si="11"/>
        <v>128387.68</v>
      </c>
      <c r="R20" s="218">
        <v>86710.55</v>
      </c>
      <c r="S20" s="36">
        <f t="shared" si="9"/>
        <v>41677.12999999999</v>
      </c>
      <c r="T20" s="32"/>
    </row>
    <row r="21" spans="1:22" s="26" customFormat="1" ht="14.25" hidden="1" customHeight="1" outlineLevel="1">
      <c r="B21" s="26" t="str">
        <f t="shared" si="5"/>
        <v>Hide</v>
      </c>
      <c r="C21" s="26">
        <v>-1</v>
      </c>
      <c r="D21" s="33" t="s">
        <v>15</v>
      </c>
      <c r="E21" s="115">
        <v>15314.96</v>
      </c>
      <c r="F21" s="28">
        <v>3821.6716021708348</v>
      </c>
      <c r="G21" s="28">
        <f t="shared" si="6"/>
        <v>11493.288397829165</v>
      </c>
      <c r="H21" s="28">
        <v>0</v>
      </c>
      <c r="I21" s="28">
        <f t="shared" si="12"/>
        <v>15314.96</v>
      </c>
      <c r="J21" s="218">
        <v>1250</v>
      </c>
      <c r="K21" s="34">
        <f t="shared" si="7"/>
        <v>14064.96</v>
      </c>
      <c r="L21" s="45"/>
      <c r="M21" s="218">
        <v>15314.96</v>
      </c>
      <c r="N21" s="218">
        <v>3821.6716021708348</v>
      </c>
      <c r="O21" s="218">
        <f t="shared" si="10"/>
        <v>11493.288397829165</v>
      </c>
      <c r="P21" s="218">
        <v>0</v>
      </c>
      <c r="Q21" s="28">
        <f t="shared" si="11"/>
        <v>15314.96</v>
      </c>
      <c r="R21" s="218">
        <v>1250</v>
      </c>
      <c r="S21" s="36">
        <f t="shared" si="9"/>
        <v>14064.96</v>
      </c>
      <c r="T21" s="32"/>
    </row>
    <row r="22" spans="1:22" s="26" customFormat="1" collapsed="1">
      <c r="B22" s="26" t="str">
        <f t="shared" si="5"/>
        <v>Hide</v>
      </c>
      <c r="C22" s="26">
        <v>-1</v>
      </c>
      <c r="D22" s="37" t="s">
        <v>16</v>
      </c>
      <c r="E22" s="116">
        <v>443313.52</v>
      </c>
      <c r="F22" s="38">
        <v>313906.80626646866</v>
      </c>
      <c r="G22" s="38">
        <f t="shared" si="6"/>
        <v>129406.71373353136</v>
      </c>
      <c r="H22" s="38">
        <v>0</v>
      </c>
      <c r="I22" s="38">
        <f t="shared" si="12"/>
        <v>443313.52</v>
      </c>
      <c r="J22" s="367">
        <v>220060.08000000002</v>
      </c>
      <c r="K22" s="39">
        <f t="shared" si="7"/>
        <v>223253.44</v>
      </c>
      <c r="L22" s="45"/>
      <c r="M22" s="367">
        <v>443313.52</v>
      </c>
      <c r="N22" s="367">
        <v>313906.80626646866</v>
      </c>
      <c r="O22" s="367">
        <f t="shared" si="10"/>
        <v>129406.71373353136</v>
      </c>
      <c r="P22" s="367">
        <v>0</v>
      </c>
      <c r="Q22" s="38">
        <f t="shared" si="11"/>
        <v>443313.52</v>
      </c>
      <c r="R22" s="367">
        <v>220060.08000000002</v>
      </c>
      <c r="S22" s="40">
        <f t="shared" si="9"/>
        <v>223253.44</v>
      </c>
      <c r="T22" s="32"/>
    </row>
    <row r="23" spans="1:22" s="26" customFormat="1" ht="14.25" hidden="1" customHeight="1" outlineLevel="1">
      <c r="B23" s="26" t="str">
        <f t="shared" si="5"/>
        <v>Hide</v>
      </c>
      <c r="C23" s="26">
        <v>-1</v>
      </c>
      <c r="D23" s="33" t="s">
        <v>17</v>
      </c>
      <c r="E23" s="115">
        <v>166020.10999999999</v>
      </c>
      <c r="F23" s="28">
        <v>241557.90999852738</v>
      </c>
      <c r="G23" s="28">
        <f t="shared" si="6"/>
        <v>-75537.799998527393</v>
      </c>
      <c r="H23" s="28">
        <v>0</v>
      </c>
      <c r="I23" s="28">
        <f t="shared" si="12"/>
        <v>166020.10999999999</v>
      </c>
      <c r="J23" s="218">
        <v>155915.72999999998</v>
      </c>
      <c r="K23" s="34">
        <f t="shared" si="7"/>
        <v>10104.380000000005</v>
      </c>
      <c r="L23" s="45"/>
      <c r="M23" s="218">
        <v>166020.10999999999</v>
      </c>
      <c r="N23" s="218">
        <v>241557.90999852738</v>
      </c>
      <c r="O23" s="218">
        <f t="shared" si="10"/>
        <v>-75537.799998527393</v>
      </c>
      <c r="P23" s="218">
        <v>0</v>
      </c>
      <c r="Q23" s="28">
        <f t="shared" si="11"/>
        <v>166020.10999999999</v>
      </c>
      <c r="R23" s="218">
        <v>155915.72999999998</v>
      </c>
      <c r="S23" s="36">
        <f t="shared" si="9"/>
        <v>10104.380000000005</v>
      </c>
      <c r="T23" s="32"/>
    </row>
    <row r="24" spans="1:22" s="26" customFormat="1" collapsed="1">
      <c r="B24" s="26" t="str">
        <f t="shared" si="5"/>
        <v>Hide</v>
      </c>
      <c r="C24" s="26">
        <v>-1</v>
      </c>
      <c r="D24" s="37" t="s">
        <v>18</v>
      </c>
      <c r="E24" s="116">
        <v>166020.10999999999</v>
      </c>
      <c r="F24" s="38">
        <v>241557.90999852738</v>
      </c>
      <c r="G24" s="38">
        <f t="shared" si="6"/>
        <v>-75537.799998527393</v>
      </c>
      <c r="H24" s="38">
        <v>0</v>
      </c>
      <c r="I24" s="38">
        <f t="shared" si="12"/>
        <v>166020.10999999999</v>
      </c>
      <c r="J24" s="367">
        <v>155915.72999999998</v>
      </c>
      <c r="K24" s="39">
        <f t="shared" si="7"/>
        <v>10104.380000000005</v>
      </c>
      <c r="L24" s="45"/>
      <c r="M24" s="367">
        <v>166020.10999999999</v>
      </c>
      <c r="N24" s="367">
        <v>241557.90999852738</v>
      </c>
      <c r="O24" s="367">
        <f t="shared" si="10"/>
        <v>-75537.799998527393</v>
      </c>
      <c r="P24" s="367">
        <v>0</v>
      </c>
      <c r="Q24" s="38">
        <f t="shared" si="11"/>
        <v>166020.10999999999</v>
      </c>
      <c r="R24" s="367">
        <v>155915.72999999998</v>
      </c>
      <c r="S24" s="40">
        <f t="shared" si="9"/>
        <v>10104.380000000005</v>
      </c>
      <c r="T24" s="32"/>
      <c r="U24" s="47"/>
      <c r="V24" s="47"/>
    </row>
    <row r="25" spans="1:22" s="26" customFormat="1" ht="14.25" hidden="1" customHeight="1" outlineLevel="1">
      <c r="B25" s="26" t="str">
        <f t="shared" si="5"/>
        <v>Hide</v>
      </c>
      <c r="C25" s="26">
        <v>-1</v>
      </c>
      <c r="D25" s="33" t="s">
        <v>19</v>
      </c>
      <c r="E25" s="115">
        <v>592875.32000000007</v>
      </c>
      <c r="F25" s="28">
        <v>787350.25437600422</v>
      </c>
      <c r="G25" s="28">
        <f t="shared" si="6"/>
        <v>-194474.93437600415</v>
      </c>
      <c r="H25" s="28">
        <v>0</v>
      </c>
      <c r="I25" s="28">
        <f t="shared" si="12"/>
        <v>592875.32000000007</v>
      </c>
      <c r="J25" s="218">
        <v>413127.89999999997</v>
      </c>
      <c r="K25" s="34">
        <f t="shared" si="7"/>
        <v>179747.4200000001</v>
      </c>
      <c r="L25" s="45"/>
      <c r="M25" s="218">
        <v>592875.32000000007</v>
      </c>
      <c r="N25" s="218">
        <v>787350.25437600422</v>
      </c>
      <c r="O25" s="218">
        <f t="shared" si="10"/>
        <v>-194474.93437600415</v>
      </c>
      <c r="P25" s="218">
        <v>0</v>
      </c>
      <c r="Q25" s="28">
        <f t="shared" si="11"/>
        <v>592875.32000000007</v>
      </c>
      <c r="R25" s="218">
        <v>413127.89999999997</v>
      </c>
      <c r="S25" s="36">
        <f t="shared" si="9"/>
        <v>179747.4200000001</v>
      </c>
      <c r="T25" s="32"/>
    </row>
    <row r="26" spans="1:22" s="26" customFormat="1" collapsed="1">
      <c r="B26" s="26" t="str">
        <f t="shared" si="5"/>
        <v>Hide</v>
      </c>
      <c r="C26" s="26">
        <v>-1</v>
      </c>
      <c r="D26" s="37" t="s">
        <v>20</v>
      </c>
      <c r="E26" s="116">
        <v>592875.32000000007</v>
      </c>
      <c r="F26" s="38">
        <v>787350.25437600422</v>
      </c>
      <c r="G26" s="38">
        <f t="shared" si="6"/>
        <v>-194474.93437600415</v>
      </c>
      <c r="H26" s="38">
        <v>0</v>
      </c>
      <c r="I26" s="38">
        <f t="shared" si="12"/>
        <v>592875.32000000007</v>
      </c>
      <c r="J26" s="367">
        <v>413127.89999999997</v>
      </c>
      <c r="K26" s="39">
        <f t="shared" si="7"/>
        <v>179747.4200000001</v>
      </c>
      <c r="L26" s="45"/>
      <c r="M26" s="367">
        <v>592875.32000000007</v>
      </c>
      <c r="N26" s="367">
        <v>787350.25437600422</v>
      </c>
      <c r="O26" s="367">
        <f t="shared" si="10"/>
        <v>-194474.93437600415</v>
      </c>
      <c r="P26" s="367">
        <v>0</v>
      </c>
      <c r="Q26" s="38">
        <f t="shared" si="11"/>
        <v>592875.32000000007</v>
      </c>
      <c r="R26" s="367">
        <v>413127.89999999997</v>
      </c>
      <c r="S26" s="40">
        <f t="shared" si="9"/>
        <v>179747.4200000001</v>
      </c>
      <c r="T26" s="32"/>
    </row>
    <row r="27" spans="1:22" s="26" customFormat="1" ht="14.25" hidden="1" customHeight="1" outlineLevel="1">
      <c r="B27" s="26" t="str">
        <f t="shared" si="5"/>
        <v>Hide</v>
      </c>
      <c r="C27" s="26">
        <v>-1</v>
      </c>
      <c r="D27" s="33" t="s">
        <v>21</v>
      </c>
      <c r="E27" s="115">
        <v>8930</v>
      </c>
      <c r="F27" s="28">
        <v>12541.086887544147</v>
      </c>
      <c r="G27" s="28">
        <f t="shared" si="6"/>
        <v>-3611.0868875441465</v>
      </c>
      <c r="H27" s="28">
        <v>0</v>
      </c>
      <c r="I27" s="28">
        <f t="shared" si="12"/>
        <v>8930</v>
      </c>
      <c r="J27" s="218">
        <v>8128</v>
      </c>
      <c r="K27" s="34">
        <f t="shared" si="7"/>
        <v>802</v>
      </c>
      <c r="L27" s="45"/>
      <c r="M27" s="218">
        <v>8930</v>
      </c>
      <c r="N27" s="218">
        <v>12541.086887544147</v>
      </c>
      <c r="O27" s="218">
        <f t="shared" si="10"/>
        <v>-3611.0868875441465</v>
      </c>
      <c r="P27" s="218">
        <v>0</v>
      </c>
      <c r="Q27" s="28">
        <f t="shared" si="11"/>
        <v>8930</v>
      </c>
      <c r="R27" s="218">
        <v>8128</v>
      </c>
      <c r="S27" s="36">
        <f t="shared" si="9"/>
        <v>802</v>
      </c>
      <c r="T27" s="32"/>
    </row>
    <row r="28" spans="1:22" s="26" customFormat="1" collapsed="1">
      <c r="B28" s="26" t="str">
        <f t="shared" si="5"/>
        <v>Hide</v>
      </c>
      <c r="C28" s="26">
        <v>-1</v>
      </c>
      <c r="D28" s="37" t="s">
        <v>22</v>
      </c>
      <c r="E28" s="116">
        <v>8930</v>
      </c>
      <c r="F28" s="38">
        <v>12541.086887544147</v>
      </c>
      <c r="G28" s="38">
        <f t="shared" si="6"/>
        <v>-3611.0868875441465</v>
      </c>
      <c r="H28" s="38">
        <v>0</v>
      </c>
      <c r="I28" s="38">
        <f t="shared" si="12"/>
        <v>8930</v>
      </c>
      <c r="J28" s="367">
        <v>8128</v>
      </c>
      <c r="K28" s="39">
        <f t="shared" si="7"/>
        <v>802</v>
      </c>
      <c r="L28" s="45"/>
      <c r="M28" s="367">
        <v>8930</v>
      </c>
      <c r="N28" s="367">
        <v>12541.086887544147</v>
      </c>
      <c r="O28" s="367">
        <f t="shared" si="10"/>
        <v>-3611.0868875441465</v>
      </c>
      <c r="P28" s="367">
        <v>0</v>
      </c>
      <c r="Q28" s="38">
        <f t="shared" si="11"/>
        <v>8930</v>
      </c>
      <c r="R28" s="367">
        <v>8128</v>
      </c>
      <c r="S28" s="40">
        <f t="shared" si="9"/>
        <v>802</v>
      </c>
      <c r="T28" s="32"/>
    </row>
    <row r="29" spans="1:22" s="26" customFormat="1" ht="14.25" hidden="1" customHeight="1" outlineLevel="1">
      <c r="B29" s="26" t="str">
        <f t="shared" si="5"/>
        <v>Hide</v>
      </c>
      <c r="C29" s="26">
        <v>-1</v>
      </c>
      <c r="D29" s="33" t="s">
        <v>23</v>
      </c>
      <c r="E29" s="115">
        <v>61050.53</v>
      </c>
      <c r="F29" s="28">
        <v>50688.912761894309</v>
      </c>
      <c r="G29" s="28">
        <f t="shared" si="6"/>
        <v>10361.617238105689</v>
      </c>
      <c r="H29" s="28">
        <v>0</v>
      </c>
      <c r="I29" s="28">
        <f t="shared" si="12"/>
        <v>61050.53</v>
      </c>
      <c r="J29" s="218">
        <v>45483.649999999994</v>
      </c>
      <c r="K29" s="34">
        <f t="shared" si="7"/>
        <v>15566.880000000005</v>
      </c>
      <c r="L29" s="45"/>
      <c r="M29" s="218">
        <v>61050.53</v>
      </c>
      <c r="N29" s="218">
        <v>50688.912761894309</v>
      </c>
      <c r="O29" s="218">
        <f t="shared" si="10"/>
        <v>10361.617238105689</v>
      </c>
      <c r="P29" s="218">
        <v>0</v>
      </c>
      <c r="Q29" s="28">
        <f t="shared" si="11"/>
        <v>61050.53</v>
      </c>
      <c r="R29" s="218">
        <v>45483.649999999994</v>
      </c>
      <c r="S29" s="36">
        <f t="shared" si="9"/>
        <v>15566.880000000005</v>
      </c>
      <c r="T29" s="32"/>
    </row>
    <row r="30" spans="1:22" s="26" customFormat="1" ht="14.25" hidden="1" customHeight="1" outlineLevel="1">
      <c r="B30" s="26" t="str">
        <f t="shared" si="5"/>
        <v>Hide</v>
      </c>
      <c r="C30" s="26">
        <v>-1</v>
      </c>
      <c r="D30" s="33" t="s">
        <v>24</v>
      </c>
      <c r="E30" s="115">
        <v>71838.799999999988</v>
      </c>
      <c r="F30" s="28">
        <v>69123.369047108499</v>
      </c>
      <c r="G30" s="28">
        <f t="shared" si="6"/>
        <v>2715.4309528914891</v>
      </c>
      <c r="H30" s="28">
        <v>0</v>
      </c>
      <c r="I30" s="28">
        <f t="shared" si="12"/>
        <v>71838.799999999988</v>
      </c>
      <c r="J30" s="218">
        <v>53139.42</v>
      </c>
      <c r="K30" s="34">
        <f t="shared" si="7"/>
        <v>18699.37999999999</v>
      </c>
      <c r="L30" s="45"/>
      <c r="M30" s="218">
        <v>71838.799999999988</v>
      </c>
      <c r="N30" s="218">
        <v>69123.369047108499</v>
      </c>
      <c r="O30" s="218">
        <f t="shared" si="10"/>
        <v>2715.4309528914891</v>
      </c>
      <c r="P30" s="218">
        <v>0</v>
      </c>
      <c r="Q30" s="28">
        <f t="shared" si="11"/>
        <v>71838.799999999988</v>
      </c>
      <c r="R30" s="218">
        <v>53139.42</v>
      </c>
      <c r="S30" s="36">
        <f t="shared" si="9"/>
        <v>18699.37999999999</v>
      </c>
      <c r="T30" s="32"/>
    </row>
    <row r="31" spans="1:22" s="26" customFormat="1" collapsed="1">
      <c r="B31" s="26" t="str">
        <f t="shared" si="5"/>
        <v>Hide</v>
      </c>
      <c r="C31" s="26">
        <v>-1</v>
      </c>
      <c r="D31" s="37" t="s">
        <v>25</v>
      </c>
      <c r="E31" s="116">
        <v>132889.33000000002</v>
      </c>
      <c r="F31" s="38">
        <v>119812.2818090028</v>
      </c>
      <c r="G31" s="38">
        <f t="shared" si="6"/>
        <v>13077.048190997215</v>
      </c>
      <c r="H31" s="38">
        <v>0</v>
      </c>
      <c r="I31" s="38">
        <f t="shared" si="12"/>
        <v>132889.33000000002</v>
      </c>
      <c r="J31" s="367">
        <v>98623.07</v>
      </c>
      <c r="K31" s="39">
        <f t="shared" si="7"/>
        <v>34266.260000000009</v>
      </c>
      <c r="L31" s="45"/>
      <c r="M31" s="367">
        <v>132889.33000000002</v>
      </c>
      <c r="N31" s="367">
        <v>119812.2818090028</v>
      </c>
      <c r="O31" s="367">
        <f t="shared" si="10"/>
        <v>13077.048190997215</v>
      </c>
      <c r="P31" s="367">
        <v>0</v>
      </c>
      <c r="Q31" s="38">
        <f t="shared" si="11"/>
        <v>132889.33000000002</v>
      </c>
      <c r="R31" s="367">
        <v>98623.07</v>
      </c>
      <c r="S31" s="40">
        <f t="shared" si="9"/>
        <v>34266.260000000009</v>
      </c>
      <c r="T31" s="32"/>
    </row>
    <row r="32" spans="1:22" s="26" customFormat="1" ht="14.25" hidden="1" customHeight="1" outlineLevel="1">
      <c r="B32" s="26" t="str">
        <f t="shared" si="5"/>
        <v>Hide</v>
      </c>
      <c r="C32" s="26">
        <v>-1</v>
      </c>
      <c r="D32" s="33" t="s">
        <v>26</v>
      </c>
      <c r="E32" s="115">
        <v>0</v>
      </c>
      <c r="F32" s="28">
        <v>0</v>
      </c>
      <c r="G32" s="28">
        <f t="shared" si="6"/>
        <v>0</v>
      </c>
      <c r="H32" s="28">
        <v>0</v>
      </c>
      <c r="I32" s="28">
        <f t="shared" si="12"/>
        <v>0</v>
      </c>
      <c r="J32" s="218">
        <v>0</v>
      </c>
      <c r="K32" s="34">
        <f t="shared" si="7"/>
        <v>0</v>
      </c>
      <c r="L32" s="45"/>
      <c r="M32" s="218">
        <v>0</v>
      </c>
      <c r="N32" s="218">
        <v>0</v>
      </c>
      <c r="O32" s="218">
        <f t="shared" si="10"/>
        <v>0</v>
      </c>
      <c r="P32" s="218">
        <v>0</v>
      </c>
      <c r="Q32" s="28">
        <f t="shared" si="11"/>
        <v>0</v>
      </c>
      <c r="R32" s="218">
        <v>0</v>
      </c>
      <c r="S32" s="36">
        <f t="shared" si="9"/>
        <v>0</v>
      </c>
      <c r="T32" s="32"/>
    </row>
    <row r="33" spans="2:20" s="26" customFormat="1" ht="14.25" hidden="1" customHeight="1" outlineLevel="1">
      <c r="B33" s="26" t="str">
        <f t="shared" si="5"/>
        <v>Hide</v>
      </c>
      <c r="C33" s="26">
        <v>-1</v>
      </c>
      <c r="D33" s="33" t="s">
        <v>27</v>
      </c>
      <c r="E33" s="115">
        <v>0</v>
      </c>
      <c r="F33" s="28">
        <v>0</v>
      </c>
      <c r="G33" s="28">
        <f t="shared" si="6"/>
        <v>0</v>
      </c>
      <c r="H33" s="28">
        <v>0</v>
      </c>
      <c r="I33" s="28">
        <f t="shared" si="12"/>
        <v>0</v>
      </c>
      <c r="J33" s="218">
        <v>0</v>
      </c>
      <c r="K33" s="34">
        <f t="shared" si="7"/>
        <v>0</v>
      </c>
      <c r="L33" s="45"/>
      <c r="M33" s="218">
        <v>0</v>
      </c>
      <c r="N33" s="218">
        <v>0</v>
      </c>
      <c r="O33" s="218">
        <f t="shared" si="10"/>
        <v>0</v>
      </c>
      <c r="P33" s="218">
        <v>0</v>
      </c>
      <c r="Q33" s="28">
        <f t="shared" si="11"/>
        <v>0</v>
      </c>
      <c r="R33" s="218">
        <v>0</v>
      </c>
      <c r="S33" s="36">
        <f t="shared" si="9"/>
        <v>0</v>
      </c>
      <c r="T33" s="32"/>
    </row>
    <row r="34" spans="2:20" s="26" customFormat="1" ht="14.25" hidden="1" customHeight="1" outlineLevel="1">
      <c r="B34" s="26" t="str">
        <f t="shared" si="5"/>
        <v>Hide</v>
      </c>
      <c r="C34" s="26">
        <v>-1</v>
      </c>
      <c r="D34" s="33" t="s">
        <v>28</v>
      </c>
      <c r="E34" s="115">
        <v>0</v>
      </c>
      <c r="F34" s="28">
        <v>0</v>
      </c>
      <c r="G34" s="28">
        <f t="shared" si="6"/>
        <v>0</v>
      </c>
      <c r="H34" s="28">
        <v>0</v>
      </c>
      <c r="I34" s="28">
        <f t="shared" si="12"/>
        <v>0</v>
      </c>
      <c r="J34" s="218">
        <v>0</v>
      </c>
      <c r="K34" s="34">
        <f t="shared" si="7"/>
        <v>0</v>
      </c>
      <c r="L34" s="45"/>
      <c r="M34" s="218">
        <v>0</v>
      </c>
      <c r="N34" s="218">
        <v>0</v>
      </c>
      <c r="O34" s="218">
        <f t="shared" si="10"/>
        <v>0</v>
      </c>
      <c r="P34" s="218">
        <v>0</v>
      </c>
      <c r="Q34" s="28">
        <f t="shared" si="11"/>
        <v>0</v>
      </c>
      <c r="R34" s="218">
        <v>0</v>
      </c>
      <c r="S34" s="36">
        <f t="shared" si="9"/>
        <v>0</v>
      </c>
      <c r="T34" s="32"/>
    </row>
    <row r="35" spans="2:20" s="26" customFormat="1" ht="14.25" hidden="1" customHeight="1" outlineLevel="1">
      <c r="B35" s="26" t="str">
        <f t="shared" si="5"/>
        <v>Hide</v>
      </c>
      <c r="C35" s="26">
        <v>-1</v>
      </c>
      <c r="D35" s="33" t="s">
        <v>29</v>
      </c>
      <c r="E35" s="115">
        <v>2469</v>
      </c>
      <c r="F35" s="28">
        <v>2088.4841367413255</v>
      </c>
      <c r="G35" s="28">
        <f t="shared" si="6"/>
        <v>380.51586325867447</v>
      </c>
      <c r="H35" s="28">
        <v>0</v>
      </c>
      <c r="I35" s="28">
        <f t="shared" si="12"/>
        <v>2469</v>
      </c>
      <c r="J35" s="218">
        <v>1190</v>
      </c>
      <c r="K35" s="34">
        <f t="shared" si="7"/>
        <v>1279</v>
      </c>
      <c r="L35" s="45"/>
      <c r="M35" s="218">
        <v>2469</v>
      </c>
      <c r="N35" s="218">
        <v>2088.4841367413255</v>
      </c>
      <c r="O35" s="218">
        <f t="shared" si="10"/>
        <v>380.51586325867447</v>
      </c>
      <c r="P35" s="218">
        <v>0</v>
      </c>
      <c r="Q35" s="28">
        <f t="shared" si="11"/>
        <v>2469</v>
      </c>
      <c r="R35" s="218">
        <v>1190</v>
      </c>
      <c r="S35" s="36">
        <f t="shared" si="9"/>
        <v>1279</v>
      </c>
      <c r="T35" s="32"/>
    </row>
    <row r="36" spans="2:20" s="26" customFormat="1" ht="14.25" hidden="1" customHeight="1" outlineLevel="1">
      <c r="B36" s="26" t="str">
        <f t="shared" si="5"/>
        <v>Hide</v>
      </c>
      <c r="C36" s="26">
        <v>-1</v>
      </c>
      <c r="D36" s="33" t="s">
        <v>30</v>
      </c>
      <c r="E36" s="115">
        <v>8183.1600000000017</v>
      </c>
      <c r="F36" s="28">
        <v>7289.957014695744</v>
      </c>
      <c r="G36" s="28">
        <f t="shared" si="6"/>
        <v>893.20298530425771</v>
      </c>
      <c r="H36" s="28">
        <v>0</v>
      </c>
      <c r="I36" s="28">
        <f t="shared" si="12"/>
        <v>8183.1600000000017</v>
      </c>
      <c r="J36" s="218">
        <v>6463.83</v>
      </c>
      <c r="K36" s="34">
        <f t="shared" si="7"/>
        <v>1719.3300000000017</v>
      </c>
      <c r="L36" s="45"/>
      <c r="M36" s="218">
        <v>8183.1600000000017</v>
      </c>
      <c r="N36" s="218">
        <v>7289.957014695744</v>
      </c>
      <c r="O36" s="218">
        <f t="shared" si="10"/>
        <v>893.20298530425771</v>
      </c>
      <c r="P36" s="218">
        <v>0</v>
      </c>
      <c r="Q36" s="28">
        <f t="shared" si="11"/>
        <v>8183.1600000000017</v>
      </c>
      <c r="R36" s="218">
        <v>6463.83</v>
      </c>
      <c r="S36" s="36">
        <f t="shared" si="9"/>
        <v>1719.3300000000017</v>
      </c>
      <c r="T36" s="32"/>
    </row>
    <row r="37" spans="2:20" s="26" customFormat="1" ht="14.25" hidden="1" customHeight="1" outlineLevel="1">
      <c r="B37" s="26" t="str">
        <f t="shared" si="5"/>
        <v>Hide</v>
      </c>
      <c r="C37" s="26">
        <v>-1</v>
      </c>
      <c r="D37" s="33" t="s">
        <v>31</v>
      </c>
      <c r="E37" s="115">
        <v>0</v>
      </c>
      <c r="F37" s="28">
        <v>0</v>
      </c>
      <c r="G37" s="28">
        <f t="shared" si="6"/>
        <v>0</v>
      </c>
      <c r="H37" s="28">
        <v>0</v>
      </c>
      <c r="I37" s="28">
        <f t="shared" si="12"/>
        <v>0</v>
      </c>
      <c r="J37" s="218">
        <v>0</v>
      </c>
      <c r="K37" s="34">
        <f t="shared" si="7"/>
        <v>0</v>
      </c>
      <c r="L37" s="45"/>
      <c r="M37" s="218">
        <v>0</v>
      </c>
      <c r="N37" s="218">
        <v>0</v>
      </c>
      <c r="O37" s="218">
        <f t="shared" si="10"/>
        <v>0</v>
      </c>
      <c r="P37" s="218">
        <v>0</v>
      </c>
      <c r="Q37" s="28">
        <f t="shared" si="11"/>
        <v>0</v>
      </c>
      <c r="R37" s="218">
        <v>0</v>
      </c>
      <c r="S37" s="36">
        <f t="shared" si="9"/>
        <v>0</v>
      </c>
      <c r="T37" s="32"/>
    </row>
    <row r="38" spans="2:20" s="26" customFormat="1" ht="14.25" hidden="1" customHeight="1" outlineLevel="1">
      <c r="B38" s="26" t="str">
        <f t="shared" si="5"/>
        <v>Hide</v>
      </c>
      <c r="C38" s="26">
        <v>-1</v>
      </c>
      <c r="D38" s="33" t="s">
        <v>32</v>
      </c>
      <c r="E38" s="115">
        <v>0</v>
      </c>
      <c r="F38" s="28">
        <v>0</v>
      </c>
      <c r="G38" s="28">
        <f t="shared" si="6"/>
        <v>0</v>
      </c>
      <c r="H38" s="28">
        <v>0</v>
      </c>
      <c r="I38" s="28">
        <f t="shared" si="12"/>
        <v>0</v>
      </c>
      <c r="J38" s="218">
        <v>0</v>
      </c>
      <c r="K38" s="34">
        <f t="shared" si="7"/>
        <v>0</v>
      </c>
      <c r="L38" s="45"/>
      <c r="M38" s="218">
        <v>0</v>
      </c>
      <c r="N38" s="218">
        <v>0</v>
      </c>
      <c r="O38" s="218">
        <f t="shared" si="10"/>
        <v>0</v>
      </c>
      <c r="P38" s="218">
        <v>0</v>
      </c>
      <c r="Q38" s="28">
        <f t="shared" si="11"/>
        <v>0</v>
      </c>
      <c r="R38" s="218">
        <v>0</v>
      </c>
      <c r="S38" s="36">
        <f t="shared" si="9"/>
        <v>0</v>
      </c>
      <c r="T38" s="32"/>
    </row>
    <row r="39" spans="2:20" s="26" customFormat="1" ht="14.25" hidden="1" customHeight="1" outlineLevel="1">
      <c r="B39" s="26" t="str">
        <f t="shared" si="5"/>
        <v>Hide</v>
      </c>
      <c r="C39" s="26">
        <v>-1</v>
      </c>
      <c r="D39" s="33" t="s">
        <v>33</v>
      </c>
      <c r="E39" s="115">
        <v>87895.890000000014</v>
      </c>
      <c r="F39" s="28">
        <v>116456.11378657757</v>
      </c>
      <c r="G39" s="28">
        <f t="shared" si="6"/>
        <v>-28560.223786577553</v>
      </c>
      <c r="H39" s="28">
        <v>0</v>
      </c>
      <c r="I39" s="28">
        <f t="shared" si="12"/>
        <v>87895.890000000014</v>
      </c>
      <c r="J39" s="218">
        <v>83458.23</v>
      </c>
      <c r="K39" s="34">
        <f t="shared" si="7"/>
        <v>4437.660000000018</v>
      </c>
      <c r="L39" s="45"/>
      <c r="M39" s="218">
        <v>87895.890000000014</v>
      </c>
      <c r="N39" s="218">
        <v>116456.11378657757</v>
      </c>
      <c r="O39" s="218">
        <f t="shared" si="10"/>
        <v>-28560.223786577553</v>
      </c>
      <c r="P39" s="218">
        <v>0</v>
      </c>
      <c r="Q39" s="28">
        <f t="shared" si="11"/>
        <v>87895.890000000014</v>
      </c>
      <c r="R39" s="218">
        <v>83458.23</v>
      </c>
      <c r="S39" s="36">
        <f t="shared" si="9"/>
        <v>4437.660000000018</v>
      </c>
      <c r="T39" s="32"/>
    </row>
    <row r="40" spans="2:20" s="26" customFormat="1" collapsed="1">
      <c r="B40" s="26" t="str">
        <f t="shared" si="5"/>
        <v>Hide</v>
      </c>
      <c r="C40" s="26">
        <v>-1</v>
      </c>
      <c r="D40" s="37" t="s">
        <v>34</v>
      </c>
      <c r="E40" s="116">
        <v>98548.05</v>
      </c>
      <c r="F40" s="38">
        <v>125834.55493801463</v>
      </c>
      <c r="G40" s="38">
        <f t="shared" si="6"/>
        <v>-27286.504938014623</v>
      </c>
      <c r="H40" s="38">
        <v>0</v>
      </c>
      <c r="I40" s="38">
        <f t="shared" si="12"/>
        <v>98548.05</v>
      </c>
      <c r="J40" s="367">
        <v>91112.060000000012</v>
      </c>
      <c r="K40" s="39">
        <f t="shared" si="7"/>
        <v>7435.9899999999907</v>
      </c>
      <c r="L40" s="45"/>
      <c r="M40" s="367">
        <v>98548.05</v>
      </c>
      <c r="N40" s="367">
        <v>125834.55493801463</v>
      </c>
      <c r="O40" s="367">
        <f t="shared" si="10"/>
        <v>-27286.504938014623</v>
      </c>
      <c r="P40" s="367">
        <v>0</v>
      </c>
      <c r="Q40" s="38">
        <f t="shared" si="11"/>
        <v>98548.05</v>
      </c>
      <c r="R40" s="367">
        <v>91112.060000000012</v>
      </c>
      <c r="S40" s="40">
        <f t="shared" si="9"/>
        <v>7435.9899999999907</v>
      </c>
      <c r="T40" s="32"/>
    </row>
    <row r="41" spans="2:20" s="41" customFormat="1">
      <c r="B41" s="41" t="str">
        <f t="shared" si="5"/>
        <v>Hide</v>
      </c>
      <c r="C41" s="41">
        <v>-1</v>
      </c>
      <c r="D41" s="42" t="s">
        <v>35</v>
      </c>
      <c r="E41" s="117">
        <v>1442576.3300000005</v>
      </c>
      <c r="F41" s="43">
        <v>1601002.8942755619</v>
      </c>
      <c r="G41" s="43">
        <f t="shared" si="6"/>
        <v>-158426.56427556137</v>
      </c>
      <c r="H41" s="43">
        <v>0</v>
      </c>
      <c r="I41" s="43">
        <f t="shared" si="12"/>
        <v>1442576.3300000005</v>
      </c>
      <c r="J41" s="368">
        <v>986966.84000000008</v>
      </c>
      <c r="K41" s="44">
        <f t="shared" si="7"/>
        <v>455609.49000000046</v>
      </c>
      <c r="L41" s="45"/>
      <c r="M41" s="368">
        <v>1442576.3300000005</v>
      </c>
      <c r="N41" s="368">
        <v>1601002.8942755619</v>
      </c>
      <c r="O41" s="368">
        <f t="shared" si="10"/>
        <v>-158426.56427556137</v>
      </c>
      <c r="P41" s="368">
        <v>0</v>
      </c>
      <c r="Q41" s="43">
        <f t="shared" si="11"/>
        <v>1442576.3300000005</v>
      </c>
      <c r="R41" s="368">
        <v>986966.84000000008</v>
      </c>
      <c r="S41" s="46">
        <f t="shared" si="9"/>
        <v>455609.49000000046</v>
      </c>
      <c r="T41" s="32"/>
    </row>
    <row r="42" spans="2:20" s="26" customFormat="1" ht="14.25" hidden="1" customHeight="1" outlineLevel="1">
      <c r="B42" s="26" t="str">
        <f t="shared" ref="B42:B66" si="13">IF(SUM(T42:T42)&lt;&gt;0,"Show","Hide")</f>
        <v>Hide</v>
      </c>
      <c r="C42" s="26">
        <v>-1</v>
      </c>
      <c r="D42" s="33" t="s">
        <v>36</v>
      </c>
      <c r="E42" s="115">
        <v>4835.47</v>
      </c>
      <c r="F42" s="28">
        <v>33243.088396175372</v>
      </c>
      <c r="G42" s="28">
        <f t="shared" si="6"/>
        <v>-28407.61839617537</v>
      </c>
      <c r="H42" s="28">
        <v>0</v>
      </c>
      <c r="I42" s="28">
        <f t="shared" si="12"/>
        <v>4835.47</v>
      </c>
      <c r="J42" s="218">
        <v>25078.530000000002</v>
      </c>
      <c r="K42" s="34">
        <f t="shared" si="7"/>
        <v>-20243.060000000001</v>
      </c>
      <c r="L42" s="45"/>
      <c r="M42" s="218">
        <v>4835.47</v>
      </c>
      <c r="N42" s="218">
        <v>33243.088396175372</v>
      </c>
      <c r="O42" s="218">
        <f t="shared" si="10"/>
        <v>-28407.61839617537</v>
      </c>
      <c r="P42" s="218">
        <v>0</v>
      </c>
      <c r="Q42" s="28">
        <f t="shared" si="11"/>
        <v>4835.47</v>
      </c>
      <c r="R42" s="218">
        <v>25078.530000000002</v>
      </c>
      <c r="S42" s="36">
        <f t="shared" si="9"/>
        <v>-20243.060000000001</v>
      </c>
      <c r="T42" s="32"/>
    </row>
    <row r="43" spans="2:20" s="26" customFormat="1" ht="14.25" hidden="1" customHeight="1" outlineLevel="1">
      <c r="B43" s="26" t="str">
        <f t="shared" si="13"/>
        <v>Hide</v>
      </c>
      <c r="C43" s="26">
        <v>-1</v>
      </c>
      <c r="D43" s="33" t="s">
        <v>37</v>
      </c>
      <c r="E43" s="115">
        <v>0</v>
      </c>
      <c r="F43" s="28">
        <v>0</v>
      </c>
      <c r="G43" s="28">
        <f t="shared" si="6"/>
        <v>0</v>
      </c>
      <c r="H43" s="28">
        <v>0</v>
      </c>
      <c r="I43" s="28">
        <f t="shared" si="12"/>
        <v>0</v>
      </c>
      <c r="J43" s="218">
        <v>0</v>
      </c>
      <c r="K43" s="34">
        <f t="shared" si="7"/>
        <v>0</v>
      </c>
      <c r="L43" s="45"/>
      <c r="M43" s="218">
        <v>0</v>
      </c>
      <c r="N43" s="218">
        <v>0</v>
      </c>
      <c r="O43" s="218">
        <f t="shared" si="10"/>
        <v>0</v>
      </c>
      <c r="P43" s="218">
        <v>0</v>
      </c>
      <c r="Q43" s="28">
        <f t="shared" si="11"/>
        <v>0</v>
      </c>
      <c r="R43" s="218">
        <v>0</v>
      </c>
      <c r="S43" s="36">
        <f t="shared" si="9"/>
        <v>0</v>
      </c>
      <c r="T43" s="32"/>
    </row>
    <row r="44" spans="2:20" s="26" customFormat="1" collapsed="1">
      <c r="B44" s="26" t="str">
        <f t="shared" si="13"/>
        <v>Hide</v>
      </c>
      <c r="C44" s="26">
        <v>-1</v>
      </c>
      <c r="D44" s="37" t="s">
        <v>38</v>
      </c>
      <c r="E44" s="116">
        <v>4835.47</v>
      </c>
      <c r="F44" s="38">
        <v>33243.088396175372</v>
      </c>
      <c r="G44" s="38">
        <f t="shared" si="6"/>
        <v>-28407.61839617537</v>
      </c>
      <c r="H44" s="38">
        <v>0</v>
      </c>
      <c r="I44" s="38">
        <f t="shared" si="12"/>
        <v>4835.47</v>
      </c>
      <c r="J44" s="367">
        <v>25078.530000000002</v>
      </c>
      <c r="K44" s="39">
        <f t="shared" si="7"/>
        <v>-20243.060000000001</v>
      </c>
      <c r="L44" s="45"/>
      <c r="M44" s="367">
        <v>4835.47</v>
      </c>
      <c r="N44" s="367">
        <v>33243.088396175372</v>
      </c>
      <c r="O44" s="367">
        <f t="shared" si="10"/>
        <v>-28407.61839617537</v>
      </c>
      <c r="P44" s="367">
        <v>0</v>
      </c>
      <c r="Q44" s="38">
        <f t="shared" si="11"/>
        <v>4835.47</v>
      </c>
      <c r="R44" s="367">
        <v>25078.530000000002</v>
      </c>
      <c r="S44" s="40">
        <f t="shared" si="9"/>
        <v>-20243.060000000001</v>
      </c>
      <c r="T44" s="32"/>
    </row>
    <row r="45" spans="2:20" s="26" customFormat="1" ht="14.25" hidden="1" customHeight="1" outlineLevel="1">
      <c r="B45" s="26" t="str">
        <f t="shared" si="13"/>
        <v>Hide</v>
      </c>
      <c r="C45" s="26">
        <v>-1</v>
      </c>
      <c r="D45" s="33" t="s">
        <v>39</v>
      </c>
      <c r="E45" s="115">
        <v>2294.5</v>
      </c>
      <c r="F45" s="28">
        <v>0</v>
      </c>
      <c r="G45" s="28">
        <f t="shared" si="6"/>
        <v>2294.5</v>
      </c>
      <c r="H45" s="28">
        <v>0</v>
      </c>
      <c r="I45" s="28">
        <f t="shared" si="12"/>
        <v>2294.5</v>
      </c>
      <c r="J45" s="218">
        <v>0</v>
      </c>
      <c r="K45" s="34">
        <f t="shared" si="7"/>
        <v>2294.5</v>
      </c>
      <c r="L45" s="45"/>
      <c r="M45" s="218">
        <v>2294.5</v>
      </c>
      <c r="N45" s="218">
        <v>0</v>
      </c>
      <c r="O45" s="218">
        <f t="shared" si="10"/>
        <v>2294.5</v>
      </c>
      <c r="P45" s="218">
        <v>0</v>
      </c>
      <c r="Q45" s="28">
        <f t="shared" si="11"/>
        <v>2294.5</v>
      </c>
      <c r="R45" s="218">
        <v>0</v>
      </c>
      <c r="S45" s="36">
        <f t="shared" si="9"/>
        <v>2294.5</v>
      </c>
      <c r="T45" s="32"/>
    </row>
    <row r="46" spans="2:20" s="26" customFormat="1" collapsed="1">
      <c r="B46" s="26" t="str">
        <f t="shared" si="13"/>
        <v>Hide</v>
      </c>
      <c r="C46" s="26">
        <v>-1</v>
      </c>
      <c r="D46" s="37" t="s">
        <v>40</v>
      </c>
      <c r="E46" s="116">
        <v>2294.5</v>
      </c>
      <c r="F46" s="38">
        <v>0</v>
      </c>
      <c r="G46" s="38">
        <f t="shared" si="6"/>
        <v>2294.5</v>
      </c>
      <c r="H46" s="38">
        <v>0</v>
      </c>
      <c r="I46" s="38">
        <f t="shared" si="12"/>
        <v>2294.5</v>
      </c>
      <c r="J46" s="367">
        <v>0</v>
      </c>
      <c r="K46" s="39">
        <f t="shared" si="7"/>
        <v>2294.5</v>
      </c>
      <c r="L46" s="45"/>
      <c r="M46" s="367">
        <v>2294.5</v>
      </c>
      <c r="N46" s="367">
        <v>0</v>
      </c>
      <c r="O46" s="367">
        <f t="shared" si="10"/>
        <v>2294.5</v>
      </c>
      <c r="P46" s="367">
        <v>0</v>
      </c>
      <c r="Q46" s="38">
        <f t="shared" si="11"/>
        <v>2294.5</v>
      </c>
      <c r="R46" s="367">
        <v>0</v>
      </c>
      <c r="S46" s="40">
        <f t="shared" si="9"/>
        <v>2294.5</v>
      </c>
      <c r="T46" s="32"/>
    </row>
    <row r="47" spans="2:20" s="26" customFormat="1" ht="14.25" hidden="1" customHeight="1" outlineLevel="1">
      <c r="B47" s="26" t="str">
        <f t="shared" si="13"/>
        <v>Hide</v>
      </c>
      <c r="C47" s="26">
        <v>-1</v>
      </c>
      <c r="D47" s="33" t="s">
        <v>41</v>
      </c>
      <c r="E47" s="115">
        <v>0</v>
      </c>
      <c r="F47" s="28">
        <v>0</v>
      </c>
      <c r="G47" s="28">
        <f t="shared" si="6"/>
        <v>0</v>
      </c>
      <c r="H47" s="28">
        <v>0</v>
      </c>
      <c r="I47" s="28">
        <f t="shared" si="12"/>
        <v>0</v>
      </c>
      <c r="J47" s="218">
        <v>0</v>
      </c>
      <c r="K47" s="34">
        <f t="shared" si="7"/>
        <v>0</v>
      </c>
      <c r="L47" s="45"/>
      <c r="M47" s="218">
        <v>0</v>
      </c>
      <c r="N47" s="218">
        <v>0</v>
      </c>
      <c r="O47" s="218">
        <f t="shared" si="10"/>
        <v>0</v>
      </c>
      <c r="P47" s="218">
        <v>0</v>
      </c>
      <c r="Q47" s="28">
        <f t="shared" si="11"/>
        <v>0</v>
      </c>
      <c r="R47" s="218">
        <v>0</v>
      </c>
      <c r="S47" s="36">
        <f t="shared" si="9"/>
        <v>0</v>
      </c>
      <c r="T47" s="32"/>
    </row>
    <row r="48" spans="2:20" s="26" customFormat="1" ht="14.25" hidden="1" customHeight="1" outlineLevel="1">
      <c r="B48" s="26" t="str">
        <f t="shared" ref="B48" si="14">IF(SUM(T48:T48)&lt;&gt;0,"Show","Hide")</f>
        <v>Hide</v>
      </c>
      <c r="C48" s="26">
        <v>-1</v>
      </c>
      <c r="D48" s="33" t="s">
        <v>583</v>
      </c>
      <c r="E48" s="115">
        <v>0</v>
      </c>
      <c r="F48" s="28">
        <v>0</v>
      </c>
      <c r="G48" s="28">
        <f t="shared" ref="G48" si="15">+E48-F48</f>
        <v>0</v>
      </c>
      <c r="H48" s="28">
        <v>0</v>
      </c>
      <c r="I48" s="28">
        <f t="shared" ref="I48" si="16">+E48-H48</f>
        <v>0</v>
      </c>
      <c r="J48" s="218">
        <v>0</v>
      </c>
      <c r="K48" s="34">
        <f t="shared" ref="K48" si="17">+E48-J48</f>
        <v>0</v>
      </c>
      <c r="L48" s="45"/>
      <c r="M48" s="218">
        <v>0</v>
      </c>
      <c r="N48" s="218">
        <v>0</v>
      </c>
      <c r="O48" s="218">
        <f t="shared" ref="O48" si="18">+M48-N48</f>
        <v>0</v>
      </c>
      <c r="P48" s="218">
        <v>0</v>
      </c>
      <c r="Q48" s="28">
        <f t="shared" ref="Q48" si="19">+M48-P48</f>
        <v>0</v>
      </c>
      <c r="R48" s="218">
        <v>0</v>
      </c>
      <c r="S48" s="36">
        <f t="shared" ref="S48" si="20">+M48-R48</f>
        <v>0</v>
      </c>
      <c r="T48" s="32"/>
    </row>
    <row r="49" spans="2:20" s="26" customFormat="1" ht="14.25" hidden="1" customHeight="1" outlineLevel="1">
      <c r="B49" s="26" t="str">
        <f t="shared" si="13"/>
        <v>Hide</v>
      </c>
      <c r="C49" s="26">
        <v>-1</v>
      </c>
      <c r="D49" s="33" t="s">
        <v>42</v>
      </c>
      <c r="E49" s="115">
        <v>0</v>
      </c>
      <c r="F49" s="28">
        <v>0</v>
      </c>
      <c r="G49" s="28">
        <f t="shared" si="6"/>
        <v>0</v>
      </c>
      <c r="H49" s="28">
        <v>0</v>
      </c>
      <c r="I49" s="28">
        <f t="shared" si="12"/>
        <v>0</v>
      </c>
      <c r="J49" s="218">
        <v>0</v>
      </c>
      <c r="K49" s="34">
        <f t="shared" si="7"/>
        <v>0</v>
      </c>
      <c r="L49" s="45"/>
      <c r="M49" s="218">
        <v>0</v>
      </c>
      <c r="N49" s="218">
        <v>0</v>
      </c>
      <c r="O49" s="218">
        <f t="shared" si="10"/>
        <v>0</v>
      </c>
      <c r="P49" s="218">
        <v>0</v>
      </c>
      <c r="Q49" s="28">
        <f t="shared" si="11"/>
        <v>0</v>
      </c>
      <c r="R49" s="218">
        <v>0</v>
      </c>
      <c r="S49" s="36">
        <f t="shared" si="9"/>
        <v>0</v>
      </c>
      <c r="T49" s="32"/>
    </row>
    <row r="50" spans="2:20" s="26" customFormat="1" ht="14.25" hidden="1" customHeight="1" outlineLevel="1">
      <c r="B50" s="26" t="str">
        <f t="shared" si="13"/>
        <v>Hide</v>
      </c>
      <c r="C50" s="26">
        <v>-1</v>
      </c>
      <c r="D50" s="33" t="s">
        <v>43</v>
      </c>
      <c r="E50" s="115">
        <v>0</v>
      </c>
      <c r="F50" s="28">
        <v>0</v>
      </c>
      <c r="G50" s="28">
        <f t="shared" si="6"/>
        <v>0</v>
      </c>
      <c r="H50" s="28">
        <v>0</v>
      </c>
      <c r="I50" s="28">
        <f t="shared" si="12"/>
        <v>0</v>
      </c>
      <c r="J50" s="218">
        <v>0</v>
      </c>
      <c r="K50" s="34">
        <f t="shared" si="7"/>
        <v>0</v>
      </c>
      <c r="L50" s="45"/>
      <c r="M50" s="218">
        <v>0</v>
      </c>
      <c r="N50" s="218">
        <v>0</v>
      </c>
      <c r="O50" s="218">
        <f t="shared" si="10"/>
        <v>0</v>
      </c>
      <c r="P50" s="218">
        <v>0</v>
      </c>
      <c r="Q50" s="28">
        <f t="shared" si="11"/>
        <v>0</v>
      </c>
      <c r="R50" s="218">
        <v>0</v>
      </c>
      <c r="S50" s="36">
        <f t="shared" si="9"/>
        <v>0</v>
      </c>
      <c r="T50" s="32"/>
    </row>
    <row r="51" spans="2:20" s="26" customFormat="1" ht="14.25" hidden="1" customHeight="1" outlineLevel="1">
      <c r="B51" s="26" t="str">
        <f t="shared" si="13"/>
        <v>Hide</v>
      </c>
      <c r="C51" s="26">
        <v>-1</v>
      </c>
      <c r="D51" s="33" t="s">
        <v>44</v>
      </c>
      <c r="E51" s="115">
        <v>0</v>
      </c>
      <c r="F51" s="28">
        <v>0</v>
      </c>
      <c r="G51" s="28">
        <f t="shared" si="6"/>
        <v>0</v>
      </c>
      <c r="H51" s="28">
        <v>0</v>
      </c>
      <c r="I51" s="28">
        <f t="shared" si="12"/>
        <v>0</v>
      </c>
      <c r="J51" s="218">
        <v>0</v>
      </c>
      <c r="K51" s="34">
        <f t="shared" si="7"/>
        <v>0</v>
      </c>
      <c r="L51" s="45"/>
      <c r="M51" s="218">
        <v>0</v>
      </c>
      <c r="N51" s="218">
        <v>0</v>
      </c>
      <c r="O51" s="218">
        <f t="shared" si="10"/>
        <v>0</v>
      </c>
      <c r="P51" s="218">
        <v>0</v>
      </c>
      <c r="Q51" s="28">
        <f t="shared" si="11"/>
        <v>0</v>
      </c>
      <c r="R51" s="218">
        <v>0</v>
      </c>
      <c r="S51" s="36">
        <f t="shared" si="9"/>
        <v>0</v>
      </c>
      <c r="T51" s="32"/>
    </row>
    <row r="52" spans="2:20" s="26" customFormat="1" ht="14.25" hidden="1" customHeight="1" outlineLevel="1">
      <c r="B52" s="26" t="str">
        <f t="shared" si="13"/>
        <v>Hide</v>
      </c>
      <c r="C52" s="26">
        <v>-1</v>
      </c>
      <c r="D52" s="33" t="s">
        <v>45</v>
      </c>
      <c r="E52" s="115">
        <v>0</v>
      </c>
      <c r="F52" s="28">
        <v>0</v>
      </c>
      <c r="G52" s="28">
        <f t="shared" si="6"/>
        <v>0</v>
      </c>
      <c r="H52" s="28">
        <v>0</v>
      </c>
      <c r="I52" s="28">
        <f t="shared" si="12"/>
        <v>0</v>
      </c>
      <c r="J52" s="218">
        <v>0</v>
      </c>
      <c r="K52" s="34">
        <f t="shared" si="7"/>
        <v>0</v>
      </c>
      <c r="L52" s="45"/>
      <c r="M52" s="218">
        <v>0</v>
      </c>
      <c r="N52" s="218">
        <v>0</v>
      </c>
      <c r="O52" s="218">
        <f t="shared" si="10"/>
        <v>0</v>
      </c>
      <c r="P52" s="218">
        <v>0</v>
      </c>
      <c r="Q52" s="28">
        <f t="shared" si="11"/>
        <v>0</v>
      </c>
      <c r="R52" s="218">
        <v>0</v>
      </c>
      <c r="S52" s="36">
        <f t="shared" si="9"/>
        <v>0</v>
      </c>
      <c r="T52" s="32"/>
    </row>
    <row r="53" spans="2:20" s="26" customFormat="1" ht="14.25" hidden="1" customHeight="1" outlineLevel="1">
      <c r="B53" s="26" t="str">
        <f t="shared" si="13"/>
        <v>Hide</v>
      </c>
      <c r="C53" s="26">
        <v>-1</v>
      </c>
      <c r="D53" s="33" t="s">
        <v>46</v>
      </c>
      <c r="E53" s="115">
        <v>0</v>
      </c>
      <c r="F53" s="28">
        <v>0</v>
      </c>
      <c r="G53" s="28">
        <f t="shared" si="6"/>
        <v>0</v>
      </c>
      <c r="H53" s="28">
        <v>0</v>
      </c>
      <c r="I53" s="28">
        <f t="shared" si="12"/>
        <v>0</v>
      </c>
      <c r="J53" s="218">
        <v>0</v>
      </c>
      <c r="K53" s="34">
        <f t="shared" si="7"/>
        <v>0</v>
      </c>
      <c r="L53" s="45"/>
      <c r="M53" s="218">
        <v>0</v>
      </c>
      <c r="N53" s="218">
        <v>0</v>
      </c>
      <c r="O53" s="218">
        <f t="shared" si="10"/>
        <v>0</v>
      </c>
      <c r="P53" s="218">
        <v>0</v>
      </c>
      <c r="Q53" s="28">
        <f t="shared" si="11"/>
        <v>0</v>
      </c>
      <c r="R53" s="218">
        <v>0</v>
      </c>
      <c r="S53" s="36">
        <f t="shared" si="9"/>
        <v>0</v>
      </c>
      <c r="T53" s="32"/>
    </row>
    <row r="54" spans="2:20" s="26" customFormat="1" ht="14.25" hidden="1" customHeight="1" outlineLevel="1">
      <c r="B54" s="26" t="str">
        <f t="shared" si="13"/>
        <v>Hide</v>
      </c>
      <c r="C54" s="26">
        <v>-1</v>
      </c>
      <c r="D54" s="33" t="s">
        <v>47</v>
      </c>
      <c r="E54" s="115">
        <v>0</v>
      </c>
      <c r="F54" s="28">
        <v>0</v>
      </c>
      <c r="G54" s="28">
        <f t="shared" si="6"/>
        <v>0</v>
      </c>
      <c r="H54" s="28">
        <v>0</v>
      </c>
      <c r="I54" s="28">
        <f t="shared" si="12"/>
        <v>0</v>
      </c>
      <c r="J54" s="218">
        <v>0</v>
      </c>
      <c r="K54" s="34">
        <f t="shared" si="7"/>
        <v>0</v>
      </c>
      <c r="L54" s="45"/>
      <c r="M54" s="218">
        <v>0</v>
      </c>
      <c r="N54" s="218">
        <v>0</v>
      </c>
      <c r="O54" s="218">
        <f t="shared" si="10"/>
        <v>0</v>
      </c>
      <c r="P54" s="218">
        <v>0</v>
      </c>
      <c r="Q54" s="28">
        <f t="shared" si="11"/>
        <v>0</v>
      </c>
      <c r="R54" s="218">
        <v>0</v>
      </c>
      <c r="S54" s="36">
        <f t="shared" si="9"/>
        <v>0</v>
      </c>
      <c r="T54" s="32"/>
    </row>
    <row r="55" spans="2:20" s="26" customFormat="1" ht="14.25" hidden="1" customHeight="1" outlineLevel="1">
      <c r="B55" s="26" t="str">
        <f t="shared" si="13"/>
        <v>Hide</v>
      </c>
      <c r="C55" s="26">
        <v>-1</v>
      </c>
      <c r="D55" s="33" t="s">
        <v>48</v>
      </c>
      <c r="E55" s="115">
        <v>0</v>
      </c>
      <c r="F55" s="28">
        <v>0</v>
      </c>
      <c r="G55" s="28">
        <f t="shared" si="6"/>
        <v>0</v>
      </c>
      <c r="H55" s="28">
        <v>0</v>
      </c>
      <c r="I55" s="28">
        <f t="shared" si="12"/>
        <v>0</v>
      </c>
      <c r="J55" s="218">
        <v>0</v>
      </c>
      <c r="K55" s="34">
        <f t="shared" si="7"/>
        <v>0</v>
      </c>
      <c r="L55" s="45"/>
      <c r="M55" s="218">
        <v>0</v>
      </c>
      <c r="N55" s="218">
        <v>0</v>
      </c>
      <c r="O55" s="218">
        <f t="shared" si="10"/>
        <v>0</v>
      </c>
      <c r="P55" s="218">
        <v>0</v>
      </c>
      <c r="Q55" s="28">
        <f t="shared" si="11"/>
        <v>0</v>
      </c>
      <c r="R55" s="218">
        <v>0</v>
      </c>
      <c r="S55" s="36">
        <f t="shared" si="9"/>
        <v>0</v>
      </c>
      <c r="T55" s="32"/>
    </row>
    <row r="56" spans="2:20" s="26" customFormat="1" ht="14.25" hidden="1" customHeight="1" outlineLevel="1">
      <c r="B56" s="26" t="str">
        <f t="shared" si="13"/>
        <v>Hide</v>
      </c>
      <c r="C56" s="26">
        <v>-1</v>
      </c>
      <c r="D56" s="33" t="s">
        <v>49</v>
      </c>
      <c r="E56" s="115">
        <v>0</v>
      </c>
      <c r="F56" s="28">
        <v>0</v>
      </c>
      <c r="G56" s="28">
        <f t="shared" si="6"/>
        <v>0</v>
      </c>
      <c r="H56" s="28">
        <v>0</v>
      </c>
      <c r="I56" s="28">
        <f t="shared" si="12"/>
        <v>0</v>
      </c>
      <c r="J56" s="218">
        <v>0</v>
      </c>
      <c r="K56" s="34">
        <f t="shared" si="7"/>
        <v>0</v>
      </c>
      <c r="L56" s="45"/>
      <c r="M56" s="218">
        <v>0</v>
      </c>
      <c r="N56" s="218">
        <v>0</v>
      </c>
      <c r="O56" s="218">
        <f t="shared" si="10"/>
        <v>0</v>
      </c>
      <c r="P56" s="218">
        <v>0</v>
      </c>
      <c r="Q56" s="28">
        <f t="shared" si="11"/>
        <v>0</v>
      </c>
      <c r="R56" s="218">
        <v>0</v>
      </c>
      <c r="S56" s="36">
        <f t="shared" si="9"/>
        <v>0</v>
      </c>
      <c r="T56" s="32"/>
    </row>
    <row r="57" spans="2:20" s="26" customFormat="1" collapsed="1">
      <c r="B57" s="26" t="str">
        <f t="shared" si="13"/>
        <v>Hide</v>
      </c>
      <c r="C57" s="26">
        <v>-1</v>
      </c>
      <c r="D57" s="37" t="s">
        <v>50</v>
      </c>
      <c r="E57" s="116">
        <v>0</v>
      </c>
      <c r="F57" s="38">
        <v>0</v>
      </c>
      <c r="G57" s="38">
        <f t="shared" si="6"/>
        <v>0</v>
      </c>
      <c r="H57" s="38">
        <v>0</v>
      </c>
      <c r="I57" s="38">
        <f t="shared" si="12"/>
        <v>0</v>
      </c>
      <c r="J57" s="367">
        <v>0</v>
      </c>
      <c r="K57" s="39">
        <f t="shared" si="7"/>
        <v>0</v>
      </c>
      <c r="L57" s="45"/>
      <c r="M57" s="367">
        <v>0</v>
      </c>
      <c r="N57" s="367">
        <v>0</v>
      </c>
      <c r="O57" s="367">
        <f t="shared" si="10"/>
        <v>0</v>
      </c>
      <c r="P57" s="367">
        <v>0</v>
      </c>
      <c r="Q57" s="38">
        <f t="shared" si="11"/>
        <v>0</v>
      </c>
      <c r="R57" s="367">
        <v>0</v>
      </c>
      <c r="S57" s="40">
        <f t="shared" si="9"/>
        <v>0</v>
      </c>
      <c r="T57" s="32"/>
    </row>
    <row r="58" spans="2:20" s="26" customFormat="1">
      <c r="B58" s="26" t="str">
        <f t="shared" si="13"/>
        <v>Hide</v>
      </c>
      <c r="C58" s="26">
        <v>-1</v>
      </c>
      <c r="D58" s="48" t="s">
        <v>51</v>
      </c>
      <c r="E58" s="118">
        <v>5691386.2200000016</v>
      </c>
      <c r="F58" s="49">
        <v>5657216.5108455271</v>
      </c>
      <c r="G58" s="49">
        <f t="shared" si="6"/>
        <v>34169.709154474549</v>
      </c>
      <c r="H58" s="49">
        <v>0</v>
      </c>
      <c r="I58" s="49">
        <f t="shared" si="12"/>
        <v>5691386.2200000016</v>
      </c>
      <c r="J58" s="218">
        <v>4443217.6400000015</v>
      </c>
      <c r="K58" s="50">
        <f t="shared" si="7"/>
        <v>1248168.58</v>
      </c>
      <c r="L58" s="45"/>
      <c r="M58" s="218">
        <v>5691386.2200000016</v>
      </c>
      <c r="N58" s="218">
        <v>5657216.5108455271</v>
      </c>
      <c r="O58" s="218">
        <f t="shared" si="10"/>
        <v>34169.709154474549</v>
      </c>
      <c r="P58" s="218">
        <v>0</v>
      </c>
      <c r="Q58" s="49">
        <f t="shared" si="11"/>
        <v>5691386.2200000016</v>
      </c>
      <c r="R58" s="218">
        <v>4443217.6400000015</v>
      </c>
      <c r="S58" s="51">
        <f t="shared" si="9"/>
        <v>1248168.58</v>
      </c>
      <c r="T58" s="32"/>
    </row>
    <row r="59" spans="2:20" s="26" customFormat="1" ht="14.25" hidden="1" customHeight="1" outlineLevel="1">
      <c r="B59" s="26" t="str">
        <f t="shared" si="13"/>
        <v>Hide</v>
      </c>
      <c r="C59" s="26">
        <v>-1</v>
      </c>
      <c r="D59" s="52" t="s">
        <v>52</v>
      </c>
      <c r="E59" s="119">
        <v>0</v>
      </c>
      <c r="F59" s="53">
        <v>0</v>
      </c>
      <c r="G59" s="53">
        <f t="shared" si="6"/>
        <v>0</v>
      </c>
      <c r="H59" s="53">
        <v>0</v>
      </c>
      <c r="I59" s="53">
        <f t="shared" si="12"/>
        <v>0</v>
      </c>
      <c r="J59" s="369">
        <v>0</v>
      </c>
      <c r="K59" s="54">
        <f t="shared" si="7"/>
        <v>0</v>
      </c>
      <c r="L59" s="45"/>
      <c r="M59" s="369">
        <v>0</v>
      </c>
      <c r="N59" s="369">
        <v>0</v>
      </c>
      <c r="O59" s="369">
        <f t="shared" si="10"/>
        <v>0</v>
      </c>
      <c r="P59" s="369">
        <v>0</v>
      </c>
      <c r="Q59" s="53">
        <f t="shared" si="11"/>
        <v>0</v>
      </c>
      <c r="R59" s="369">
        <v>0</v>
      </c>
      <c r="S59" s="55">
        <f t="shared" si="9"/>
        <v>0</v>
      </c>
      <c r="T59" s="32"/>
    </row>
    <row r="60" spans="2:20" s="26" customFormat="1" ht="14.25" hidden="1" customHeight="1" outlineLevel="1">
      <c r="B60" s="26" t="str">
        <f t="shared" si="13"/>
        <v>Hide</v>
      </c>
      <c r="C60" s="26">
        <v>-1</v>
      </c>
      <c r="D60" s="52" t="s">
        <v>53</v>
      </c>
      <c r="E60" s="119">
        <v>0</v>
      </c>
      <c r="F60" s="53">
        <v>0</v>
      </c>
      <c r="G60" s="53">
        <f t="shared" si="6"/>
        <v>0</v>
      </c>
      <c r="H60" s="53">
        <v>0</v>
      </c>
      <c r="I60" s="53">
        <f t="shared" si="12"/>
        <v>0</v>
      </c>
      <c r="J60" s="369">
        <v>0</v>
      </c>
      <c r="K60" s="54">
        <f t="shared" si="7"/>
        <v>0</v>
      </c>
      <c r="L60" s="45"/>
      <c r="M60" s="369">
        <v>0</v>
      </c>
      <c r="N60" s="369">
        <v>0</v>
      </c>
      <c r="O60" s="369">
        <f t="shared" si="10"/>
        <v>0</v>
      </c>
      <c r="P60" s="369">
        <v>0</v>
      </c>
      <c r="Q60" s="53">
        <f t="shared" si="11"/>
        <v>0</v>
      </c>
      <c r="R60" s="369">
        <v>0</v>
      </c>
      <c r="S60" s="55">
        <f t="shared" si="9"/>
        <v>0</v>
      </c>
      <c r="T60" s="32"/>
    </row>
    <row r="61" spans="2:20" s="26" customFormat="1" ht="14.25" hidden="1" customHeight="1" outlineLevel="1">
      <c r="B61" s="26" t="str">
        <f t="shared" si="13"/>
        <v>Hide</v>
      </c>
      <c r="C61" s="26">
        <v>-1</v>
      </c>
      <c r="D61" s="52" t="s">
        <v>54</v>
      </c>
      <c r="E61" s="119">
        <v>0</v>
      </c>
      <c r="F61" s="53">
        <v>0</v>
      </c>
      <c r="G61" s="53">
        <f t="shared" si="6"/>
        <v>0</v>
      </c>
      <c r="H61" s="53">
        <v>0</v>
      </c>
      <c r="I61" s="53">
        <f t="shared" si="12"/>
        <v>0</v>
      </c>
      <c r="J61" s="369">
        <v>0</v>
      </c>
      <c r="K61" s="54">
        <f t="shared" si="7"/>
        <v>0</v>
      </c>
      <c r="L61" s="45"/>
      <c r="M61" s="369">
        <v>0</v>
      </c>
      <c r="N61" s="369">
        <v>0</v>
      </c>
      <c r="O61" s="369">
        <f t="shared" si="10"/>
        <v>0</v>
      </c>
      <c r="P61" s="369">
        <v>0</v>
      </c>
      <c r="Q61" s="53">
        <f t="shared" si="11"/>
        <v>0</v>
      </c>
      <c r="R61" s="369">
        <v>0</v>
      </c>
      <c r="S61" s="55">
        <f t="shared" si="9"/>
        <v>0</v>
      </c>
      <c r="T61" s="32"/>
    </row>
    <row r="62" spans="2:20" s="26" customFormat="1" ht="14.25" hidden="1" customHeight="1" outlineLevel="1">
      <c r="B62" s="26" t="str">
        <f t="shared" si="13"/>
        <v>Hide</v>
      </c>
      <c r="C62" s="26">
        <v>-1</v>
      </c>
      <c r="D62" s="52" t="s">
        <v>55</v>
      </c>
      <c r="E62" s="119">
        <v>0</v>
      </c>
      <c r="F62" s="53">
        <v>0</v>
      </c>
      <c r="G62" s="53">
        <f t="shared" si="6"/>
        <v>0</v>
      </c>
      <c r="H62" s="53">
        <v>0</v>
      </c>
      <c r="I62" s="53">
        <f t="shared" si="12"/>
        <v>0</v>
      </c>
      <c r="J62" s="369">
        <v>0</v>
      </c>
      <c r="K62" s="54">
        <f t="shared" si="7"/>
        <v>0</v>
      </c>
      <c r="L62" s="45"/>
      <c r="M62" s="369">
        <v>0</v>
      </c>
      <c r="N62" s="369">
        <v>0</v>
      </c>
      <c r="O62" s="369">
        <f t="shared" si="10"/>
        <v>0</v>
      </c>
      <c r="P62" s="369">
        <v>0</v>
      </c>
      <c r="Q62" s="53">
        <f t="shared" si="11"/>
        <v>0</v>
      </c>
      <c r="R62" s="369">
        <v>0</v>
      </c>
      <c r="S62" s="55">
        <f t="shared" si="9"/>
        <v>0</v>
      </c>
      <c r="T62" s="32"/>
    </row>
    <row r="63" spans="2:20" s="26" customFormat="1" ht="14.25" hidden="1" customHeight="1" outlineLevel="1">
      <c r="B63" s="26" t="str">
        <f t="shared" si="13"/>
        <v>Hide</v>
      </c>
      <c r="C63" s="26">
        <v>-1</v>
      </c>
      <c r="D63" s="52" t="s">
        <v>56</v>
      </c>
      <c r="E63" s="119">
        <v>0</v>
      </c>
      <c r="F63" s="53">
        <v>0</v>
      </c>
      <c r="G63" s="53">
        <f t="shared" si="6"/>
        <v>0</v>
      </c>
      <c r="H63" s="53">
        <v>0</v>
      </c>
      <c r="I63" s="53">
        <f t="shared" si="12"/>
        <v>0</v>
      </c>
      <c r="J63" s="369">
        <v>0</v>
      </c>
      <c r="K63" s="54">
        <f t="shared" si="7"/>
        <v>0</v>
      </c>
      <c r="L63" s="45"/>
      <c r="M63" s="369">
        <v>0</v>
      </c>
      <c r="N63" s="369">
        <v>0</v>
      </c>
      <c r="O63" s="369">
        <f t="shared" si="10"/>
        <v>0</v>
      </c>
      <c r="P63" s="369">
        <v>0</v>
      </c>
      <c r="Q63" s="53">
        <f t="shared" si="11"/>
        <v>0</v>
      </c>
      <c r="R63" s="369">
        <v>0</v>
      </c>
      <c r="S63" s="55">
        <f t="shared" si="9"/>
        <v>0</v>
      </c>
      <c r="T63" s="32"/>
    </row>
    <row r="64" spans="2:20" s="26" customFormat="1" ht="14.25" hidden="1" customHeight="1" outlineLevel="1">
      <c r="B64" s="26" t="str">
        <f t="shared" si="13"/>
        <v>Hide</v>
      </c>
      <c r="C64" s="26">
        <v>-1</v>
      </c>
      <c r="D64" s="52" t="s">
        <v>57</v>
      </c>
      <c r="E64" s="119">
        <v>0</v>
      </c>
      <c r="F64" s="53">
        <v>0</v>
      </c>
      <c r="G64" s="53">
        <f t="shared" si="6"/>
        <v>0</v>
      </c>
      <c r="H64" s="53">
        <v>0</v>
      </c>
      <c r="I64" s="53">
        <f t="shared" si="12"/>
        <v>0</v>
      </c>
      <c r="J64" s="369">
        <v>0</v>
      </c>
      <c r="K64" s="54">
        <f t="shared" si="7"/>
        <v>0</v>
      </c>
      <c r="L64" s="45"/>
      <c r="M64" s="369">
        <v>0</v>
      </c>
      <c r="N64" s="369">
        <v>0</v>
      </c>
      <c r="O64" s="369">
        <f t="shared" si="10"/>
        <v>0</v>
      </c>
      <c r="P64" s="369">
        <v>0</v>
      </c>
      <c r="Q64" s="53">
        <f t="shared" si="11"/>
        <v>0</v>
      </c>
      <c r="R64" s="369">
        <v>0</v>
      </c>
      <c r="S64" s="55">
        <f t="shared" si="9"/>
        <v>0</v>
      </c>
      <c r="T64" s="32"/>
    </row>
    <row r="65" spans="2:23" s="26" customFormat="1" collapsed="1">
      <c r="B65" s="26" t="str">
        <f t="shared" si="13"/>
        <v>Hide</v>
      </c>
      <c r="C65" s="26">
        <v>-1</v>
      </c>
      <c r="D65" s="48" t="s">
        <v>58</v>
      </c>
      <c r="E65" s="118">
        <v>0</v>
      </c>
      <c r="F65" s="49">
        <v>0</v>
      </c>
      <c r="G65" s="49">
        <f t="shared" si="6"/>
        <v>0</v>
      </c>
      <c r="H65" s="49">
        <v>0</v>
      </c>
      <c r="I65" s="49">
        <f t="shared" si="12"/>
        <v>0</v>
      </c>
      <c r="J65" s="218">
        <v>0</v>
      </c>
      <c r="K65" s="50">
        <f t="shared" si="7"/>
        <v>0</v>
      </c>
      <c r="L65" s="45"/>
      <c r="M65" s="218">
        <v>0</v>
      </c>
      <c r="N65" s="218">
        <v>0</v>
      </c>
      <c r="O65" s="218">
        <f t="shared" si="10"/>
        <v>0</v>
      </c>
      <c r="P65" s="218">
        <v>0</v>
      </c>
      <c r="Q65" s="49">
        <f t="shared" si="11"/>
        <v>0</v>
      </c>
      <c r="R65" s="218">
        <v>0</v>
      </c>
      <c r="S65" s="51">
        <f t="shared" si="9"/>
        <v>0</v>
      </c>
      <c r="T65" s="32"/>
    </row>
    <row r="66" spans="2:23" s="41" customFormat="1">
      <c r="B66" s="41" t="str">
        <f t="shared" si="13"/>
        <v>Hide</v>
      </c>
      <c r="C66" s="41">
        <v>-1</v>
      </c>
      <c r="D66" s="56" t="s">
        <v>59</v>
      </c>
      <c r="E66" s="120">
        <v>5691386.2200000016</v>
      </c>
      <c r="F66" s="57">
        <v>5657216.5108455271</v>
      </c>
      <c r="G66" s="57">
        <f t="shared" si="6"/>
        <v>34169.709154474549</v>
      </c>
      <c r="H66" s="57">
        <v>0</v>
      </c>
      <c r="I66" s="57">
        <f t="shared" si="12"/>
        <v>5691386.2200000016</v>
      </c>
      <c r="J66" s="370">
        <v>4443217.6400000015</v>
      </c>
      <c r="K66" s="58">
        <f t="shared" si="7"/>
        <v>1248168.58</v>
      </c>
      <c r="L66" s="45"/>
      <c r="M66" s="370">
        <v>5691386.2200000016</v>
      </c>
      <c r="N66" s="370">
        <v>5657216.5108455271</v>
      </c>
      <c r="O66" s="370">
        <f t="shared" si="10"/>
        <v>34169.709154474549</v>
      </c>
      <c r="P66" s="370">
        <v>0</v>
      </c>
      <c r="Q66" s="57">
        <f t="shared" si="11"/>
        <v>5691386.2200000016</v>
      </c>
      <c r="R66" s="370">
        <v>4443217.6400000015</v>
      </c>
      <c r="S66" s="59">
        <f t="shared" si="9"/>
        <v>1248168.58</v>
      </c>
      <c r="T66" s="60"/>
      <c r="W66" s="61"/>
    </row>
    <row r="67" spans="2:23">
      <c r="B67" s="2" t="s">
        <v>403</v>
      </c>
      <c r="D67" s="62" t="s">
        <v>60</v>
      </c>
      <c r="E67" s="115">
        <v>0</v>
      </c>
      <c r="F67" s="28">
        <v>0</v>
      </c>
      <c r="G67" s="28">
        <f t="shared" si="6"/>
        <v>0</v>
      </c>
      <c r="H67" s="28">
        <v>0</v>
      </c>
      <c r="I67" s="28">
        <f t="shared" si="12"/>
        <v>0</v>
      </c>
      <c r="J67" s="218">
        <v>0</v>
      </c>
      <c r="K67" s="34">
        <f t="shared" si="7"/>
        <v>0</v>
      </c>
      <c r="L67" s="45"/>
      <c r="M67" s="218">
        <v>0</v>
      </c>
      <c r="N67" s="218">
        <v>0</v>
      </c>
      <c r="O67" s="218">
        <f t="shared" si="10"/>
        <v>0</v>
      </c>
      <c r="P67" s="218">
        <v>0</v>
      </c>
      <c r="Q67" s="28">
        <f t="shared" si="11"/>
        <v>0</v>
      </c>
      <c r="R67" s="218">
        <v>0</v>
      </c>
      <c r="S67" s="36">
        <f t="shared" si="9"/>
        <v>0</v>
      </c>
      <c r="T67" s="32"/>
    </row>
    <row r="68" spans="2:23" ht="14.25" hidden="1" customHeight="1" outlineLevel="1">
      <c r="B68" s="2" t="str">
        <f t="shared" ref="B68:B126" si="21">IF(SUM(T68:T68)&lt;&gt;0,"Show","Hide")</f>
        <v>Hide</v>
      </c>
      <c r="C68" s="2">
        <v>1</v>
      </c>
      <c r="D68" s="62" t="s">
        <v>61</v>
      </c>
      <c r="E68" s="121">
        <v>0</v>
      </c>
      <c r="F68" s="63">
        <v>0</v>
      </c>
      <c r="G68" s="63">
        <f t="shared" si="6"/>
        <v>0</v>
      </c>
      <c r="H68" s="63">
        <v>0</v>
      </c>
      <c r="I68" s="63">
        <f t="shared" si="12"/>
        <v>0</v>
      </c>
      <c r="J68" s="219">
        <v>0</v>
      </c>
      <c r="K68" s="64">
        <f t="shared" si="7"/>
        <v>0</v>
      </c>
      <c r="L68" s="45"/>
      <c r="M68" s="219">
        <v>0</v>
      </c>
      <c r="N68" s="219">
        <v>0</v>
      </c>
      <c r="O68" s="219">
        <f t="shared" si="10"/>
        <v>0</v>
      </c>
      <c r="P68" s="219">
        <v>0</v>
      </c>
      <c r="Q68" s="63">
        <f t="shared" si="11"/>
        <v>0</v>
      </c>
      <c r="R68" s="219">
        <v>0</v>
      </c>
      <c r="S68" s="65">
        <f t="shared" si="9"/>
        <v>0</v>
      </c>
      <c r="T68" s="32"/>
    </row>
    <row r="69" spans="2:23" ht="14.25" hidden="1" customHeight="1" outlineLevel="1">
      <c r="B69" s="2" t="str">
        <f t="shared" ref="B69" si="22">IF(SUM(T69:T69)&lt;&gt;0,"Show","Hide")</f>
        <v>Hide</v>
      </c>
      <c r="C69" s="2">
        <v>1</v>
      </c>
      <c r="D69" s="62" t="s">
        <v>584</v>
      </c>
      <c r="E69" s="121">
        <v>19962.699999999997</v>
      </c>
      <c r="F69" s="63">
        <v>10444.814694829916</v>
      </c>
      <c r="G69" s="63">
        <f t="shared" ref="G69" si="23">+E69-F69</f>
        <v>9517.8853051700808</v>
      </c>
      <c r="H69" s="63">
        <v>0</v>
      </c>
      <c r="I69" s="63">
        <f t="shared" ref="I69" si="24">+E69-H69</f>
        <v>19962.699999999997</v>
      </c>
      <c r="J69" s="219">
        <v>6233.15</v>
      </c>
      <c r="K69" s="64">
        <f t="shared" ref="K69" si="25">+E69-J69</f>
        <v>13729.549999999997</v>
      </c>
      <c r="L69" s="45"/>
      <c r="M69" s="219">
        <v>19962.699999999997</v>
      </c>
      <c r="N69" s="219">
        <v>10444.814694829916</v>
      </c>
      <c r="O69" s="219">
        <f t="shared" ref="O69" si="26">+M69-N69</f>
        <v>9517.8853051700808</v>
      </c>
      <c r="P69" s="219">
        <v>0</v>
      </c>
      <c r="Q69" s="63">
        <f t="shared" ref="Q69" si="27">+M69-P69</f>
        <v>19962.699999999997</v>
      </c>
      <c r="R69" s="219">
        <v>6233.15</v>
      </c>
      <c r="S69" s="65">
        <f t="shared" ref="S69" si="28">+M69-R69</f>
        <v>13729.549999999997</v>
      </c>
      <c r="T69" s="32"/>
    </row>
    <row r="70" spans="2:23" ht="14.25" hidden="1" customHeight="1" outlineLevel="1">
      <c r="B70" s="2" t="str">
        <f t="shared" si="21"/>
        <v>Hide</v>
      </c>
      <c r="C70" s="2">
        <v>1</v>
      </c>
      <c r="D70" s="62" t="s">
        <v>62</v>
      </c>
      <c r="E70" s="121">
        <v>205418.77999999988</v>
      </c>
      <c r="F70" s="63">
        <v>89920.697956929769</v>
      </c>
      <c r="G70" s="63">
        <f t="shared" si="6"/>
        <v>115498.08204307011</v>
      </c>
      <c r="H70" s="63">
        <v>0</v>
      </c>
      <c r="I70" s="63">
        <f t="shared" si="12"/>
        <v>205418.77999999988</v>
      </c>
      <c r="J70" s="219">
        <v>47188.179999999993</v>
      </c>
      <c r="K70" s="64">
        <f t="shared" si="7"/>
        <v>158230.59999999989</v>
      </c>
      <c r="L70" s="45"/>
      <c r="M70" s="219">
        <v>205418.77999999988</v>
      </c>
      <c r="N70" s="219">
        <v>89920.697956929769</v>
      </c>
      <c r="O70" s="219">
        <f t="shared" si="10"/>
        <v>115498.08204307011</v>
      </c>
      <c r="P70" s="219">
        <v>0</v>
      </c>
      <c r="Q70" s="63">
        <f t="shared" si="11"/>
        <v>205418.77999999988</v>
      </c>
      <c r="R70" s="219">
        <v>47188.179999999993</v>
      </c>
      <c r="S70" s="65">
        <f t="shared" si="9"/>
        <v>158230.59999999989</v>
      </c>
      <c r="T70" s="32"/>
    </row>
    <row r="71" spans="2:23" ht="14.25" hidden="1" customHeight="1" outlineLevel="1">
      <c r="B71" s="2" t="str">
        <f t="shared" si="21"/>
        <v>Hide</v>
      </c>
      <c r="C71" s="2">
        <v>1</v>
      </c>
      <c r="D71" s="62" t="s">
        <v>63</v>
      </c>
      <c r="E71" s="121">
        <v>19962.699999999997</v>
      </c>
      <c r="F71" s="63">
        <v>10444.814694829916</v>
      </c>
      <c r="G71" s="63">
        <f t="shared" si="6"/>
        <v>9517.8853051700808</v>
      </c>
      <c r="H71" s="63">
        <v>0</v>
      </c>
      <c r="I71" s="63">
        <f t="shared" si="12"/>
        <v>19962.699999999997</v>
      </c>
      <c r="J71" s="219">
        <v>6233.15</v>
      </c>
      <c r="K71" s="64">
        <f t="shared" si="7"/>
        <v>13729.549999999997</v>
      </c>
      <c r="L71" s="45"/>
      <c r="M71" s="219">
        <v>19962.699999999997</v>
      </c>
      <c r="N71" s="219">
        <v>10444.814694829916</v>
      </c>
      <c r="O71" s="219">
        <f t="shared" si="10"/>
        <v>9517.8853051700808</v>
      </c>
      <c r="P71" s="219">
        <v>0</v>
      </c>
      <c r="Q71" s="63">
        <f t="shared" si="11"/>
        <v>19962.699999999997</v>
      </c>
      <c r="R71" s="219">
        <v>6233.15</v>
      </c>
      <c r="S71" s="65">
        <f t="shared" si="9"/>
        <v>13729.549999999997</v>
      </c>
      <c r="T71" s="32"/>
    </row>
    <row r="72" spans="2:23" ht="14.25" hidden="1" customHeight="1" outlineLevel="1">
      <c r="B72" s="2" t="str">
        <f t="shared" si="21"/>
        <v>Hide</v>
      </c>
      <c r="C72" s="2">
        <v>1</v>
      </c>
      <c r="D72" s="62" t="s">
        <v>64</v>
      </c>
      <c r="E72" s="121">
        <v>13288.47</v>
      </c>
      <c r="F72" s="63">
        <v>4793.6438540278132</v>
      </c>
      <c r="G72" s="63">
        <f t="shared" si="6"/>
        <v>8494.8261459721871</v>
      </c>
      <c r="H72" s="63">
        <v>0</v>
      </c>
      <c r="I72" s="63">
        <f t="shared" si="12"/>
        <v>13288.47</v>
      </c>
      <c r="J72" s="219">
        <v>15428.79</v>
      </c>
      <c r="K72" s="64">
        <f t="shared" si="7"/>
        <v>-2140.3200000000015</v>
      </c>
      <c r="L72" s="45"/>
      <c r="M72" s="219">
        <v>13288.47</v>
      </c>
      <c r="N72" s="219">
        <v>4793.6438540278132</v>
      </c>
      <c r="O72" s="219">
        <f t="shared" si="10"/>
        <v>8494.8261459721871</v>
      </c>
      <c r="P72" s="219">
        <v>0</v>
      </c>
      <c r="Q72" s="63">
        <f t="shared" si="11"/>
        <v>13288.47</v>
      </c>
      <c r="R72" s="219">
        <v>15428.79</v>
      </c>
      <c r="S72" s="65">
        <f t="shared" si="9"/>
        <v>-2140.3200000000015</v>
      </c>
      <c r="T72" s="32"/>
    </row>
    <row r="73" spans="2:23" ht="14.25" hidden="1" customHeight="1" outlineLevel="1">
      <c r="B73" s="2" t="str">
        <f t="shared" si="21"/>
        <v>Hide</v>
      </c>
      <c r="C73" s="2">
        <v>1</v>
      </c>
      <c r="D73" s="62" t="s">
        <v>65</v>
      </c>
      <c r="E73" s="121">
        <v>1368.8899999999999</v>
      </c>
      <c r="F73" s="63">
        <v>2112.2098975071026</v>
      </c>
      <c r="G73" s="63">
        <f t="shared" si="6"/>
        <v>-743.31989750710272</v>
      </c>
      <c r="H73" s="63">
        <v>0</v>
      </c>
      <c r="I73" s="63">
        <f t="shared" si="12"/>
        <v>1368.8899999999999</v>
      </c>
      <c r="J73" s="219">
        <v>0</v>
      </c>
      <c r="K73" s="64">
        <f t="shared" si="7"/>
        <v>1368.8899999999999</v>
      </c>
      <c r="L73" s="45"/>
      <c r="M73" s="219">
        <v>1368.8899999999999</v>
      </c>
      <c r="N73" s="219">
        <v>2112.2098975071026</v>
      </c>
      <c r="O73" s="219">
        <f t="shared" si="10"/>
        <v>-743.31989750710272</v>
      </c>
      <c r="P73" s="219">
        <v>0</v>
      </c>
      <c r="Q73" s="63">
        <f t="shared" si="11"/>
        <v>1368.8899999999999</v>
      </c>
      <c r="R73" s="219">
        <v>0</v>
      </c>
      <c r="S73" s="65">
        <f t="shared" si="9"/>
        <v>1368.8899999999999</v>
      </c>
      <c r="T73" s="32"/>
    </row>
    <row r="74" spans="2:23" ht="14.25" hidden="1" customHeight="1" outlineLevel="1">
      <c r="B74" s="2" t="str">
        <f t="shared" si="21"/>
        <v>Hide</v>
      </c>
      <c r="C74" s="2">
        <v>1</v>
      </c>
      <c r="D74" s="62" t="s">
        <v>66</v>
      </c>
      <c r="E74" s="121">
        <v>82391.88</v>
      </c>
      <c r="F74" s="63">
        <v>43130.369936807721</v>
      </c>
      <c r="G74" s="63">
        <f t="shared" si="6"/>
        <v>39261.510063192283</v>
      </c>
      <c r="H74" s="63">
        <v>0</v>
      </c>
      <c r="I74" s="63">
        <f t="shared" si="12"/>
        <v>82391.88</v>
      </c>
      <c r="J74" s="219">
        <v>98843.640000000014</v>
      </c>
      <c r="K74" s="64">
        <f t="shared" si="7"/>
        <v>-16451.760000000009</v>
      </c>
      <c r="L74" s="45"/>
      <c r="M74" s="219">
        <v>82391.88</v>
      </c>
      <c r="N74" s="219">
        <v>43130.369936807721</v>
      </c>
      <c r="O74" s="219">
        <f t="shared" si="10"/>
        <v>39261.510063192283</v>
      </c>
      <c r="P74" s="219">
        <v>0</v>
      </c>
      <c r="Q74" s="63">
        <f t="shared" si="11"/>
        <v>82391.88</v>
      </c>
      <c r="R74" s="219">
        <v>98843.640000000014</v>
      </c>
      <c r="S74" s="65">
        <f t="shared" si="9"/>
        <v>-16451.760000000009</v>
      </c>
      <c r="T74" s="32"/>
    </row>
    <row r="75" spans="2:23" ht="14.25" hidden="1" customHeight="1" outlineLevel="1">
      <c r="B75" s="2" t="str">
        <f t="shared" si="21"/>
        <v>Hide</v>
      </c>
      <c r="C75" s="2">
        <v>1</v>
      </c>
      <c r="D75" s="62" t="s">
        <v>67</v>
      </c>
      <c r="E75" s="121">
        <v>10800.93</v>
      </c>
      <c r="F75" s="63">
        <v>17921.724310677142</v>
      </c>
      <c r="G75" s="63">
        <f t="shared" si="6"/>
        <v>-7120.7943106771418</v>
      </c>
      <c r="H75" s="63">
        <v>0</v>
      </c>
      <c r="I75" s="63">
        <f t="shared" si="12"/>
        <v>10800.93</v>
      </c>
      <c r="J75" s="219">
        <v>26545.890000000003</v>
      </c>
      <c r="K75" s="64">
        <f t="shared" si="7"/>
        <v>-15744.960000000003</v>
      </c>
      <c r="L75" s="45"/>
      <c r="M75" s="219">
        <v>10800.93</v>
      </c>
      <c r="N75" s="219">
        <v>17921.724310677142</v>
      </c>
      <c r="O75" s="219">
        <f t="shared" si="10"/>
        <v>-7120.7943106771418</v>
      </c>
      <c r="P75" s="219">
        <v>0</v>
      </c>
      <c r="Q75" s="63">
        <f t="shared" si="11"/>
        <v>10800.93</v>
      </c>
      <c r="R75" s="219">
        <v>26545.890000000003</v>
      </c>
      <c r="S75" s="65">
        <f t="shared" si="9"/>
        <v>-15744.960000000003</v>
      </c>
      <c r="T75" s="32"/>
    </row>
    <row r="76" spans="2:23" ht="14.25" hidden="1" customHeight="1" outlineLevel="1">
      <c r="B76" s="2" t="str">
        <f t="shared" si="21"/>
        <v>Hide</v>
      </c>
      <c r="C76" s="2">
        <v>1</v>
      </c>
      <c r="D76" s="62" t="s">
        <v>68</v>
      </c>
      <c r="E76" s="121">
        <v>0</v>
      </c>
      <c r="F76" s="63">
        <v>0</v>
      </c>
      <c r="G76" s="63">
        <f t="shared" si="6"/>
        <v>0</v>
      </c>
      <c r="H76" s="63">
        <v>0</v>
      </c>
      <c r="I76" s="63">
        <f t="shared" si="12"/>
        <v>0</v>
      </c>
      <c r="J76" s="219">
        <v>0</v>
      </c>
      <c r="K76" s="64">
        <f t="shared" si="7"/>
        <v>0</v>
      </c>
      <c r="L76" s="45"/>
      <c r="M76" s="219">
        <v>0</v>
      </c>
      <c r="N76" s="219">
        <v>0</v>
      </c>
      <c r="O76" s="219">
        <f t="shared" si="10"/>
        <v>0</v>
      </c>
      <c r="P76" s="219">
        <v>0</v>
      </c>
      <c r="Q76" s="63">
        <f t="shared" si="11"/>
        <v>0</v>
      </c>
      <c r="R76" s="219">
        <v>0</v>
      </c>
      <c r="S76" s="65">
        <f t="shared" si="9"/>
        <v>0</v>
      </c>
      <c r="T76" s="32"/>
    </row>
    <row r="77" spans="2:23" ht="14.25" hidden="1" customHeight="1" outlineLevel="1">
      <c r="B77" s="2" t="str">
        <f t="shared" si="21"/>
        <v>Hide</v>
      </c>
      <c r="C77" s="2">
        <v>1</v>
      </c>
      <c r="D77" s="62" t="s">
        <v>69</v>
      </c>
      <c r="E77" s="121">
        <v>4945.3099999999995</v>
      </c>
      <c r="F77" s="63">
        <v>8867.4528539478997</v>
      </c>
      <c r="G77" s="63">
        <f t="shared" ref="G77:G148" si="29">+E77-F77</f>
        <v>-3922.1428539479002</v>
      </c>
      <c r="H77" s="63">
        <v>0</v>
      </c>
      <c r="I77" s="63">
        <f t="shared" si="12"/>
        <v>4945.3099999999995</v>
      </c>
      <c r="J77" s="219">
        <v>5402.3600000000006</v>
      </c>
      <c r="K77" s="64">
        <f t="shared" ref="K77:K148" si="30">+E77-J77</f>
        <v>-457.05000000000109</v>
      </c>
      <c r="L77" s="45"/>
      <c r="M77" s="219">
        <v>4945.3099999999995</v>
      </c>
      <c r="N77" s="219">
        <v>8867.4528539478997</v>
      </c>
      <c r="O77" s="219">
        <f t="shared" si="10"/>
        <v>-3922.1428539479002</v>
      </c>
      <c r="P77" s="219">
        <v>0</v>
      </c>
      <c r="Q77" s="63">
        <f t="shared" si="11"/>
        <v>4945.3099999999995</v>
      </c>
      <c r="R77" s="219">
        <v>5402.3600000000006</v>
      </c>
      <c r="S77" s="65">
        <f t="shared" ref="S77:S148" si="31">+M77-R77</f>
        <v>-457.05000000000109</v>
      </c>
      <c r="T77" s="32"/>
    </row>
    <row r="78" spans="2:23" ht="14.25" hidden="1" customHeight="1" outlineLevel="1">
      <c r="B78" s="2" t="str">
        <f t="shared" si="21"/>
        <v>Hide</v>
      </c>
      <c r="C78" s="2">
        <v>1</v>
      </c>
      <c r="D78" s="62" t="s">
        <v>70</v>
      </c>
      <c r="E78" s="121">
        <v>8940.4400000000023</v>
      </c>
      <c r="F78" s="63">
        <v>8151.7570664942568</v>
      </c>
      <c r="G78" s="63">
        <f t="shared" si="29"/>
        <v>788.6829335057455</v>
      </c>
      <c r="H78" s="63">
        <v>0</v>
      </c>
      <c r="I78" s="63">
        <f t="shared" si="12"/>
        <v>8940.4400000000023</v>
      </c>
      <c r="J78" s="219">
        <v>32926.46</v>
      </c>
      <c r="K78" s="64">
        <f t="shared" si="30"/>
        <v>-23986.019999999997</v>
      </c>
      <c r="L78" s="45"/>
      <c r="M78" s="219">
        <v>8940.4400000000023</v>
      </c>
      <c r="N78" s="219">
        <v>8151.7570664942568</v>
      </c>
      <c r="O78" s="219">
        <f t="shared" si="10"/>
        <v>788.6829335057455</v>
      </c>
      <c r="P78" s="219">
        <v>0</v>
      </c>
      <c r="Q78" s="63">
        <f t="shared" si="11"/>
        <v>8940.4400000000023</v>
      </c>
      <c r="R78" s="219">
        <v>32926.46</v>
      </c>
      <c r="S78" s="65">
        <f t="shared" si="31"/>
        <v>-23986.019999999997</v>
      </c>
      <c r="T78" s="32"/>
    </row>
    <row r="79" spans="2:23" collapsed="1">
      <c r="B79" s="2" t="str">
        <f t="shared" si="21"/>
        <v>Hide</v>
      </c>
      <c r="C79" s="2">
        <v>1</v>
      </c>
      <c r="D79" s="66" t="s">
        <v>71</v>
      </c>
      <c r="E79" s="116">
        <v>347117.39999999979</v>
      </c>
      <c r="F79" s="38">
        <v>185342.67057122168</v>
      </c>
      <c r="G79" s="38">
        <f t="shared" si="29"/>
        <v>161774.72942877811</v>
      </c>
      <c r="H79" s="38">
        <v>0</v>
      </c>
      <c r="I79" s="38">
        <f t="shared" si="12"/>
        <v>347117.39999999979</v>
      </c>
      <c r="J79" s="367">
        <v>232568.46999999997</v>
      </c>
      <c r="K79" s="39">
        <f t="shared" si="30"/>
        <v>114548.92999999982</v>
      </c>
      <c r="L79" s="45"/>
      <c r="M79" s="367">
        <v>347117.39999999979</v>
      </c>
      <c r="N79" s="367">
        <v>185342.67057122168</v>
      </c>
      <c r="O79" s="367">
        <f t="shared" si="10"/>
        <v>161774.72942877811</v>
      </c>
      <c r="P79" s="367">
        <v>0</v>
      </c>
      <c r="Q79" s="38">
        <f t="shared" si="11"/>
        <v>347117.39999999979</v>
      </c>
      <c r="R79" s="367">
        <v>232568.46999999997</v>
      </c>
      <c r="S79" s="40">
        <f t="shared" si="31"/>
        <v>114548.92999999982</v>
      </c>
      <c r="T79" s="32"/>
    </row>
    <row r="80" spans="2:23" ht="14.25" hidden="1" customHeight="1" outlineLevel="1">
      <c r="B80" s="2" t="str">
        <f t="shared" si="21"/>
        <v>Hide</v>
      </c>
      <c r="C80" s="2">
        <v>1</v>
      </c>
      <c r="D80" s="62" t="s">
        <v>72</v>
      </c>
      <c r="E80" s="121">
        <v>0</v>
      </c>
      <c r="F80" s="63">
        <v>0</v>
      </c>
      <c r="G80" s="63">
        <f t="shared" si="29"/>
        <v>0</v>
      </c>
      <c r="H80" s="63">
        <v>0</v>
      </c>
      <c r="I80" s="63">
        <f t="shared" si="12"/>
        <v>0</v>
      </c>
      <c r="J80" s="219">
        <v>6223.54</v>
      </c>
      <c r="K80" s="64">
        <f t="shared" si="30"/>
        <v>-6223.54</v>
      </c>
      <c r="L80" s="45"/>
      <c r="M80" s="219">
        <v>0</v>
      </c>
      <c r="N80" s="219">
        <v>0</v>
      </c>
      <c r="O80" s="219">
        <f t="shared" si="10"/>
        <v>0</v>
      </c>
      <c r="P80" s="219">
        <v>0</v>
      </c>
      <c r="Q80" s="63">
        <f t="shared" si="11"/>
        <v>0</v>
      </c>
      <c r="R80" s="219">
        <v>6223.54</v>
      </c>
      <c r="S80" s="65">
        <f t="shared" si="31"/>
        <v>-6223.54</v>
      </c>
      <c r="T80" s="32"/>
    </row>
    <row r="81" spans="2:20" collapsed="1">
      <c r="B81" s="2" t="str">
        <f t="shared" si="21"/>
        <v>Hide</v>
      </c>
      <c r="C81" s="2">
        <v>1</v>
      </c>
      <c r="D81" s="66" t="s">
        <v>73</v>
      </c>
      <c r="E81" s="116">
        <v>0</v>
      </c>
      <c r="F81" s="38">
        <v>0</v>
      </c>
      <c r="G81" s="38">
        <f t="shared" si="29"/>
        <v>0</v>
      </c>
      <c r="H81" s="38">
        <v>0</v>
      </c>
      <c r="I81" s="38">
        <f t="shared" si="12"/>
        <v>0</v>
      </c>
      <c r="J81" s="367">
        <v>6223.54</v>
      </c>
      <c r="K81" s="39">
        <f t="shared" si="30"/>
        <v>-6223.54</v>
      </c>
      <c r="L81" s="45"/>
      <c r="M81" s="367">
        <v>0</v>
      </c>
      <c r="N81" s="367">
        <v>0</v>
      </c>
      <c r="O81" s="367">
        <f t="shared" ref="O81:O152" si="32">+M81-N81</f>
        <v>0</v>
      </c>
      <c r="P81" s="367">
        <v>0</v>
      </c>
      <c r="Q81" s="38">
        <f t="shared" ref="Q81:Q152" si="33">+M81-P81</f>
        <v>0</v>
      </c>
      <c r="R81" s="367">
        <v>6223.54</v>
      </c>
      <c r="S81" s="40">
        <f t="shared" si="31"/>
        <v>-6223.54</v>
      </c>
      <c r="T81" s="32"/>
    </row>
    <row r="82" spans="2:20" ht="14.25" hidden="1" customHeight="1" outlineLevel="1">
      <c r="B82" s="2" t="str">
        <f t="shared" si="21"/>
        <v>Hide</v>
      </c>
      <c r="C82" s="2">
        <v>1</v>
      </c>
      <c r="D82" s="62" t="s">
        <v>74</v>
      </c>
      <c r="E82" s="121">
        <v>144677.91999999998</v>
      </c>
      <c r="F82" s="63">
        <v>142313.3568675</v>
      </c>
      <c r="G82" s="63">
        <f t="shared" si="29"/>
        <v>2364.5631324999849</v>
      </c>
      <c r="H82" s="63">
        <v>0</v>
      </c>
      <c r="I82" s="63">
        <f t="shared" si="12"/>
        <v>144677.91999999998</v>
      </c>
      <c r="J82" s="219">
        <v>135487.6</v>
      </c>
      <c r="K82" s="64">
        <f t="shared" si="30"/>
        <v>9190.3199999999779</v>
      </c>
      <c r="L82" s="45"/>
      <c r="M82" s="219">
        <v>144677.91999999998</v>
      </c>
      <c r="N82" s="219">
        <v>142313.3568675</v>
      </c>
      <c r="O82" s="219">
        <f t="shared" si="32"/>
        <v>2364.5631324999849</v>
      </c>
      <c r="P82" s="219">
        <v>0</v>
      </c>
      <c r="Q82" s="63">
        <f t="shared" si="33"/>
        <v>144677.91999999998</v>
      </c>
      <c r="R82" s="219">
        <v>135487.6</v>
      </c>
      <c r="S82" s="65">
        <f t="shared" si="31"/>
        <v>9190.3199999999779</v>
      </c>
      <c r="T82" s="32"/>
    </row>
    <row r="83" spans="2:20" ht="14.25" hidden="1" customHeight="1" outlineLevel="1">
      <c r="B83" s="2" t="str">
        <f t="shared" si="21"/>
        <v>Hide</v>
      </c>
      <c r="C83" s="2">
        <v>1</v>
      </c>
      <c r="D83" s="62" t="s">
        <v>75</v>
      </c>
      <c r="E83" s="121">
        <v>0</v>
      </c>
      <c r="F83" s="63">
        <v>0</v>
      </c>
      <c r="G83" s="63">
        <f t="shared" si="29"/>
        <v>0</v>
      </c>
      <c r="H83" s="63">
        <v>0</v>
      </c>
      <c r="I83" s="63">
        <f t="shared" ref="I83:I154" si="34">+E83-H83</f>
        <v>0</v>
      </c>
      <c r="J83" s="219">
        <v>0</v>
      </c>
      <c r="K83" s="64">
        <f t="shared" si="30"/>
        <v>0</v>
      </c>
      <c r="L83" s="45"/>
      <c r="M83" s="219">
        <v>0</v>
      </c>
      <c r="N83" s="219">
        <v>0</v>
      </c>
      <c r="O83" s="219">
        <f t="shared" si="32"/>
        <v>0</v>
      </c>
      <c r="P83" s="219">
        <v>0</v>
      </c>
      <c r="Q83" s="63">
        <f t="shared" si="33"/>
        <v>0</v>
      </c>
      <c r="R83" s="219">
        <v>0</v>
      </c>
      <c r="S83" s="65">
        <f t="shared" si="31"/>
        <v>0</v>
      </c>
      <c r="T83" s="32"/>
    </row>
    <row r="84" spans="2:20" ht="14.25" hidden="1" customHeight="1" outlineLevel="1">
      <c r="B84" s="2" t="str">
        <f t="shared" si="21"/>
        <v>Hide</v>
      </c>
      <c r="C84" s="2">
        <v>1</v>
      </c>
      <c r="D84" s="62" t="s">
        <v>76</v>
      </c>
      <c r="E84" s="121">
        <v>-37410.339999999997</v>
      </c>
      <c r="F84" s="63">
        <v>-36851.959014815424</v>
      </c>
      <c r="G84" s="63">
        <f t="shared" si="29"/>
        <v>-558.38098518457264</v>
      </c>
      <c r="H84" s="63">
        <v>0</v>
      </c>
      <c r="I84" s="63">
        <f t="shared" si="34"/>
        <v>-37410.339999999997</v>
      </c>
      <c r="J84" s="219">
        <v>-61010.33</v>
      </c>
      <c r="K84" s="64">
        <f t="shared" si="30"/>
        <v>23599.990000000005</v>
      </c>
      <c r="L84" s="45"/>
      <c r="M84" s="219">
        <v>-37410.339999999997</v>
      </c>
      <c r="N84" s="219">
        <v>-36851.959014815424</v>
      </c>
      <c r="O84" s="219">
        <f t="shared" si="32"/>
        <v>-558.38098518457264</v>
      </c>
      <c r="P84" s="219">
        <v>0</v>
      </c>
      <c r="Q84" s="63">
        <f t="shared" si="33"/>
        <v>-37410.339999999997</v>
      </c>
      <c r="R84" s="219">
        <v>-61010.33</v>
      </c>
      <c r="S84" s="65">
        <f t="shared" si="31"/>
        <v>23599.990000000005</v>
      </c>
      <c r="T84" s="32"/>
    </row>
    <row r="85" spans="2:20" ht="14.25" hidden="1" customHeight="1" outlineLevel="1">
      <c r="B85" s="2" t="str">
        <f t="shared" si="21"/>
        <v>Hide</v>
      </c>
      <c r="C85" s="2">
        <v>1</v>
      </c>
      <c r="D85" s="62" t="s">
        <v>77</v>
      </c>
      <c r="E85" s="121">
        <v>95098.280000000013</v>
      </c>
      <c r="F85" s="63">
        <v>88467.677132944315</v>
      </c>
      <c r="G85" s="63">
        <f t="shared" si="29"/>
        <v>6630.6028670556989</v>
      </c>
      <c r="H85" s="63">
        <v>0</v>
      </c>
      <c r="I85" s="63">
        <f t="shared" si="34"/>
        <v>95098.280000000013</v>
      </c>
      <c r="J85" s="219">
        <v>89529.959999999992</v>
      </c>
      <c r="K85" s="64">
        <f t="shared" si="30"/>
        <v>5568.3200000000215</v>
      </c>
      <c r="L85" s="45"/>
      <c r="M85" s="219">
        <v>95098.280000000013</v>
      </c>
      <c r="N85" s="219">
        <v>88467.677132944315</v>
      </c>
      <c r="O85" s="219">
        <f t="shared" si="32"/>
        <v>6630.6028670556989</v>
      </c>
      <c r="P85" s="219">
        <v>0</v>
      </c>
      <c r="Q85" s="63">
        <f t="shared" si="33"/>
        <v>95098.280000000013</v>
      </c>
      <c r="R85" s="219">
        <v>89529.959999999992</v>
      </c>
      <c r="S85" s="65">
        <f t="shared" si="31"/>
        <v>5568.3200000000215</v>
      </c>
      <c r="T85" s="32"/>
    </row>
    <row r="86" spans="2:20" ht="14.25" hidden="1" customHeight="1" outlineLevel="1">
      <c r="B86" s="2" t="str">
        <f t="shared" si="21"/>
        <v>Hide</v>
      </c>
      <c r="C86" s="2">
        <v>1</v>
      </c>
      <c r="D86" s="62" t="s">
        <v>78</v>
      </c>
      <c r="E86" s="121">
        <v>0</v>
      </c>
      <c r="F86" s="63">
        <v>0</v>
      </c>
      <c r="G86" s="63">
        <f t="shared" si="29"/>
        <v>0</v>
      </c>
      <c r="H86" s="63">
        <v>0</v>
      </c>
      <c r="I86" s="63">
        <f t="shared" si="34"/>
        <v>0</v>
      </c>
      <c r="J86" s="219">
        <v>0</v>
      </c>
      <c r="K86" s="64">
        <f t="shared" si="30"/>
        <v>0</v>
      </c>
      <c r="L86" s="45"/>
      <c r="M86" s="219">
        <v>0</v>
      </c>
      <c r="N86" s="219">
        <v>0</v>
      </c>
      <c r="O86" s="219">
        <f t="shared" si="32"/>
        <v>0</v>
      </c>
      <c r="P86" s="219">
        <v>0</v>
      </c>
      <c r="Q86" s="63">
        <f t="shared" si="33"/>
        <v>0</v>
      </c>
      <c r="R86" s="219">
        <v>0</v>
      </c>
      <c r="S86" s="65">
        <f t="shared" si="31"/>
        <v>0</v>
      </c>
      <c r="T86" s="32"/>
    </row>
    <row r="87" spans="2:20" ht="14.25" hidden="1" customHeight="1" outlineLevel="1">
      <c r="B87" s="2" t="str">
        <f t="shared" si="21"/>
        <v>Hide</v>
      </c>
      <c r="C87" s="2">
        <v>1</v>
      </c>
      <c r="D87" s="62" t="s">
        <v>79</v>
      </c>
      <c r="E87" s="121">
        <v>0</v>
      </c>
      <c r="F87" s="63">
        <v>0</v>
      </c>
      <c r="G87" s="63">
        <f t="shared" si="29"/>
        <v>0</v>
      </c>
      <c r="H87" s="63">
        <v>0</v>
      </c>
      <c r="I87" s="63">
        <f t="shared" si="34"/>
        <v>0</v>
      </c>
      <c r="J87" s="219">
        <v>0</v>
      </c>
      <c r="K87" s="64">
        <f t="shared" si="30"/>
        <v>0</v>
      </c>
      <c r="L87" s="45"/>
      <c r="M87" s="219">
        <v>0</v>
      </c>
      <c r="N87" s="219">
        <v>0</v>
      </c>
      <c r="O87" s="219">
        <f t="shared" si="32"/>
        <v>0</v>
      </c>
      <c r="P87" s="219">
        <v>0</v>
      </c>
      <c r="Q87" s="63">
        <f t="shared" si="33"/>
        <v>0</v>
      </c>
      <c r="R87" s="219">
        <v>0</v>
      </c>
      <c r="S87" s="65">
        <f t="shared" si="31"/>
        <v>0</v>
      </c>
      <c r="T87" s="32"/>
    </row>
    <row r="88" spans="2:20" ht="14.25" hidden="1" customHeight="1" outlineLevel="1">
      <c r="B88" s="2" t="str">
        <f t="shared" ref="B88:B90" si="35">IF(SUM(T88:T88)&lt;&gt;0,"Show","Hide")</f>
        <v>Hide</v>
      </c>
      <c r="C88" s="2">
        <v>1</v>
      </c>
      <c r="D88" s="62" t="s">
        <v>585</v>
      </c>
      <c r="E88" s="121">
        <v>27091.489999999998</v>
      </c>
      <c r="F88" s="63">
        <v>32610.458000000002</v>
      </c>
      <c r="G88" s="63">
        <f t="shared" ref="G88:G90" si="36">+E88-F88</f>
        <v>-5518.9680000000044</v>
      </c>
      <c r="H88" s="63">
        <v>0</v>
      </c>
      <c r="I88" s="63">
        <f t="shared" ref="I88:I90" si="37">+E88-H88</f>
        <v>27091.489999999998</v>
      </c>
      <c r="J88" s="219">
        <v>47797.440000000002</v>
      </c>
      <c r="K88" s="64">
        <f t="shared" ref="K88:K90" si="38">+E88-J88</f>
        <v>-20705.950000000004</v>
      </c>
      <c r="L88" s="45"/>
      <c r="M88" s="219">
        <v>27091.489999999998</v>
      </c>
      <c r="N88" s="219">
        <v>32610.458000000002</v>
      </c>
      <c r="O88" s="219">
        <f t="shared" ref="O88:O90" si="39">+M88-N88</f>
        <v>-5518.9680000000044</v>
      </c>
      <c r="P88" s="219">
        <v>0</v>
      </c>
      <c r="Q88" s="63">
        <f t="shared" ref="Q88:Q90" si="40">+M88-P88</f>
        <v>27091.489999999998</v>
      </c>
      <c r="R88" s="219">
        <v>47797.440000000002</v>
      </c>
      <c r="S88" s="65">
        <f t="shared" ref="S88:S90" si="41">+M88-R88</f>
        <v>-20705.950000000004</v>
      </c>
      <c r="T88" s="32"/>
    </row>
    <row r="89" spans="2:20" ht="14.25" hidden="1" customHeight="1" outlineLevel="1">
      <c r="B89" s="2" t="str">
        <f t="shared" si="35"/>
        <v>Hide</v>
      </c>
      <c r="C89" s="2">
        <v>1</v>
      </c>
      <c r="D89" s="62" t="s">
        <v>586</v>
      </c>
      <c r="E89" s="121">
        <v>3509.02</v>
      </c>
      <c r="F89" s="63">
        <v>3575.26</v>
      </c>
      <c r="G89" s="63">
        <f t="shared" si="36"/>
        <v>-66.240000000000236</v>
      </c>
      <c r="H89" s="63">
        <v>0</v>
      </c>
      <c r="I89" s="63">
        <f t="shared" si="37"/>
        <v>3509.02</v>
      </c>
      <c r="J89" s="219">
        <v>0</v>
      </c>
      <c r="K89" s="64">
        <f t="shared" si="38"/>
        <v>3509.02</v>
      </c>
      <c r="L89" s="45"/>
      <c r="M89" s="219">
        <v>3509.02</v>
      </c>
      <c r="N89" s="219">
        <v>3575.26</v>
      </c>
      <c r="O89" s="219">
        <f t="shared" si="39"/>
        <v>-66.240000000000236</v>
      </c>
      <c r="P89" s="219">
        <v>0</v>
      </c>
      <c r="Q89" s="63">
        <f t="shared" si="40"/>
        <v>3509.02</v>
      </c>
      <c r="R89" s="219">
        <v>0</v>
      </c>
      <c r="S89" s="65">
        <f t="shared" si="41"/>
        <v>3509.02</v>
      </c>
      <c r="T89" s="32"/>
    </row>
    <row r="90" spans="2:20" ht="14.25" hidden="1" customHeight="1" outlineLevel="1">
      <c r="B90" s="2" t="str">
        <f t="shared" si="35"/>
        <v>Hide</v>
      </c>
      <c r="C90" s="2">
        <v>1</v>
      </c>
      <c r="D90" s="62" t="s">
        <v>587</v>
      </c>
      <c r="E90" s="121">
        <v>6220.95</v>
      </c>
      <c r="F90" s="63">
        <v>3922.88</v>
      </c>
      <c r="G90" s="63">
        <f t="shared" si="36"/>
        <v>2298.0699999999997</v>
      </c>
      <c r="H90" s="63">
        <v>0</v>
      </c>
      <c r="I90" s="63">
        <f t="shared" si="37"/>
        <v>6220.95</v>
      </c>
      <c r="J90" s="219">
        <v>32439.56</v>
      </c>
      <c r="K90" s="64">
        <f t="shared" si="38"/>
        <v>-26218.61</v>
      </c>
      <c r="L90" s="45"/>
      <c r="M90" s="219">
        <v>6220.95</v>
      </c>
      <c r="N90" s="219">
        <v>3922.88</v>
      </c>
      <c r="O90" s="219">
        <f t="shared" si="39"/>
        <v>2298.0699999999997</v>
      </c>
      <c r="P90" s="219">
        <v>0</v>
      </c>
      <c r="Q90" s="63">
        <f t="shared" si="40"/>
        <v>6220.95</v>
      </c>
      <c r="R90" s="219">
        <v>32439.56</v>
      </c>
      <c r="S90" s="65">
        <f t="shared" si="41"/>
        <v>-26218.61</v>
      </c>
      <c r="T90" s="32"/>
    </row>
    <row r="91" spans="2:20" ht="14.25" hidden="1" customHeight="1" outlineLevel="1">
      <c r="B91" s="2" t="str">
        <f t="shared" si="21"/>
        <v>Hide</v>
      </c>
      <c r="C91" s="2">
        <v>1</v>
      </c>
      <c r="D91" s="62" t="s">
        <v>80</v>
      </c>
      <c r="E91" s="121">
        <v>11890.840000000002</v>
      </c>
      <c r="F91" s="63">
        <v>2248.9050997886302</v>
      </c>
      <c r="G91" s="63">
        <f t="shared" si="29"/>
        <v>9641.9349002113722</v>
      </c>
      <c r="H91" s="63">
        <v>0</v>
      </c>
      <c r="I91" s="63">
        <f t="shared" si="34"/>
        <v>11890.840000000002</v>
      </c>
      <c r="J91" s="219">
        <v>-4997.8700000000008</v>
      </c>
      <c r="K91" s="64">
        <f t="shared" si="30"/>
        <v>16888.710000000003</v>
      </c>
      <c r="L91" s="45"/>
      <c r="M91" s="219">
        <v>11890.840000000002</v>
      </c>
      <c r="N91" s="219">
        <v>2248.9050997886302</v>
      </c>
      <c r="O91" s="219">
        <f t="shared" si="32"/>
        <v>9641.9349002113722</v>
      </c>
      <c r="P91" s="219">
        <v>0</v>
      </c>
      <c r="Q91" s="63">
        <f t="shared" si="33"/>
        <v>11890.840000000002</v>
      </c>
      <c r="R91" s="219">
        <v>-4997.8700000000008</v>
      </c>
      <c r="S91" s="65">
        <f t="shared" si="31"/>
        <v>16888.710000000003</v>
      </c>
      <c r="T91" s="32"/>
    </row>
    <row r="92" spans="2:20" ht="14.25" hidden="1" customHeight="1" outlineLevel="1">
      <c r="B92" s="2" t="str">
        <f t="shared" si="21"/>
        <v>Hide</v>
      </c>
      <c r="C92" s="2">
        <v>1</v>
      </c>
      <c r="D92" s="62" t="s">
        <v>81</v>
      </c>
      <c r="E92" s="121">
        <v>6248.5000000000073</v>
      </c>
      <c r="F92" s="63">
        <v>2939.4712124060102</v>
      </c>
      <c r="G92" s="63">
        <f t="shared" si="29"/>
        <v>3309.0287875939971</v>
      </c>
      <c r="H92" s="63">
        <v>0</v>
      </c>
      <c r="I92" s="63">
        <f t="shared" si="34"/>
        <v>6248.5000000000073</v>
      </c>
      <c r="J92" s="219">
        <v>-3594.06</v>
      </c>
      <c r="K92" s="64">
        <f t="shared" si="30"/>
        <v>9842.5600000000068</v>
      </c>
      <c r="L92" s="45"/>
      <c r="M92" s="219">
        <v>6248.5000000000073</v>
      </c>
      <c r="N92" s="219">
        <v>2939.4712124060102</v>
      </c>
      <c r="O92" s="219">
        <f t="shared" si="32"/>
        <v>3309.0287875939971</v>
      </c>
      <c r="P92" s="219">
        <v>0</v>
      </c>
      <c r="Q92" s="63">
        <f t="shared" si="33"/>
        <v>6248.5000000000073</v>
      </c>
      <c r="R92" s="219">
        <v>-3594.06</v>
      </c>
      <c r="S92" s="65">
        <f t="shared" si="31"/>
        <v>9842.5600000000068</v>
      </c>
      <c r="T92" s="32"/>
    </row>
    <row r="93" spans="2:20" ht="14.25" hidden="1" customHeight="1" outlineLevel="1">
      <c r="B93" s="2" t="str">
        <f t="shared" si="21"/>
        <v>Hide</v>
      </c>
      <c r="C93" s="2">
        <v>1</v>
      </c>
      <c r="D93" s="62" t="s">
        <v>82</v>
      </c>
      <c r="E93" s="121">
        <v>0</v>
      </c>
      <c r="F93" s="63">
        <v>0</v>
      </c>
      <c r="G93" s="63">
        <f t="shared" si="29"/>
        <v>0</v>
      </c>
      <c r="H93" s="63">
        <v>0</v>
      </c>
      <c r="I93" s="63">
        <f t="shared" si="34"/>
        <v>0</v>
      </c>
      <c r="J93" s="219">
        <v>0</v>
      </c>
      <c r="K93" s="64">
        <f t="shared" si="30"/>
        <v>0</v>
      </c>
      <c r="L93" s="45"/>
      <c r="M93" s="219">
        <v>0</v>
      </c>
      <c r="N93" s="219">
        <v>0</v>
      </c>
      <c r="O93" s="219">
        <f t="shared" si="32"/>
        <v>0</v>
      </c>
      <c r="P93" s="219">
        <v>0</v>
      </c>
      <c r="Q93" s="63">
        <f t="shared" si="33"/>
        <v>0</v>
      </c>
      <c r="R93" s="219">
        <v>0</v>
      </c>
      <c r="S93" s="65">
        <f t="shared" si="31"/>
        <v>0</v>
      </c>
      <c r="T93" s="32"/>
    </row>
    <row r="94" spans="2:20" ht="14.25" hidden="1" customHeight="1" outlineLevel="1">
      <c r="B94" s="2" t="str">
        <f t="shared" si="21"/>
        <v>Hide</v>
      </c>
      <c r="C94" s="2">
        <v>1</v>
      </c>
      <c r="D94" s="62" t="s">
        <v>83</v>
      </c>
      <c r="E94" s="121">
        <v>0</v>
      </c>
      <c r="F94" s="63">
        <v>0</v>
      </c>
      <c r="G94" s="63">
        <f t="shared" si="29"/>
        <v>0</v>
      </c>
      <c r="H94" s="63">
        <v>0</v>
      </c>
      <c r="I94" s="63">
        <f t="shared" si="34"/>
        <v>0</v>
      </c>
      <c r="J94" s="219">
        <v>0</v>
      </c>
      <c r="K94" s="64">
        <f t="shared" si="30"/>
        <v>0</v>
      </c>
      <c r="L94" s="45"/>
      <c r="M94" s="219">
        <v>0</v>
      </c>
      <c r="N94" s="219">
        <v>0</v>
      </c>
      <c r="O94" s="219">
        <f t="shared" si="32"/>
        <v>0</v>
      </c>
      <c r="P94" s="219">
        <v>0</v>
      </c>
      <c r="Q94" s="63">
        <f t="shared" si="33"/>
        <v>0</v>
      </c>
      <c r="R94" s="219">
        <v>0</v>
      </c>
      <c r="S94" s="65">
        <f t="shared" si="31"/>
        <v>0</v>
      </c>
      <c r="T94" s="32"/>
    </row>
    <row r="95" spans="2:20" ht="14.25" hidden="1" customHeight="1" outlineLevel="1">
      <c r="B95" s="2" t="str">
        <f t="shared" si="21"/>
        <v>Hide</v>
      </c>
      <c r="C95" s="2">
        <v>1</v>
      </c>
      <c r="D95" s="62" t="s">
        <v>84</v>
      </c>
      <c r="E95" s="121">
        <v>21318.26</v>
      </c>
      <c r="F95" s="63">
        <v>13796.901209947</v>
      </c>
      <c r="G95" s="63">
        <f t="shared" si="29"/>
        <v>7521.3587900529983</v>
      </c>
      <c r="H95" s="63">
        <v>0</v>
      </c>
      <c r="I95" s="63">
        <f t="shared" si="34"/>
        <v>21318.26</v>
      </c>
      <c r="J95" s="219">
        <v>18433.16</v>
      </c>
      <c r="K95" s="64">
        <f t="shared" si="30"/>
        <v>2885.0999999999985</v>
      </c>
      <c r="L95" s="45"/>
      <c r="M95" s="219">
        <v>21318.26</v>
      </c>
      <c r="N95" s="219">
        <v>13796.901209947</v>
      </c>
      <c r="O95" s="219">
        <f t="shared" si="32"/>
        <v>7521.3587900529983</v>
      </c>
      <c r="P95" s="219">
        <v>0</v>
      </c>
      <c r="Q95" s="63">
        <f t="shared" si="33"/>
        <v>21318.26</v>
      </c>
      <c r="R95" s="219">
        <v>18433.16</v>
      </c>
      <c r="S95" s="65">
        <f t="shared" si="31"/>
        <v>2885.0999999999985</v>
      </c>
      <c r="T95" s="32"/>
    </row>
    <row r="96" spans="2:20" ht="14.25" hidden="1" customHeight="1" outlineLevel="1">
      <c r="B96" s="2" t="str">
        <f t="shared" si="21"/>
        <v>Hide</v>
      </c>
      <c r="C96" s="2">
        <v>1</v>
      </c>
      <c r="D96" s="62" t="s">
        <v>85</v>
      </c>
      <c r="E96" s="121">
        <v>3235.73</v>
      </c>
      <c r="F96" s="63">
        <v>3235.7411019101992</v>
      </c>
      <c r="G96" s="63">
        <f t="shared" si="29"/>
        <v>-1.1101910199158738E-2</v>
      </c>
      <c r="H96" s="63">
        <v>0</v>
      </c>
      <c r="I96" s="63">
        <f t="shared" si="34"/>
        <v>3235.73</v>
      </c>
      <c r="J96" s="219">
        <v>6015.6800000000012</v>
      </c>
      <c r="K96" s="64">
        <f t="shared" si="30"/>
        <v>-2779.9500000000012</v>
      </c>
      <c r="L96" s="45"/>
      <c r="M96" s="219">
        <v>3235.73</v>
      </c>
      <c r="N96" s="219">
        <v>3235.7411019101992</v>
      </c>
      <c r="O96" s="219">
        <f t="shared" si="32"/>
        <v>-1.1101910199158738E-2</v>
      </c>
      <c r="P96" s="219">
        <v>0</v>
      </c>
      <c r="Q96" s="63">
        <f t="shared" si="33"/>
        <v>3235.73</v>
      </c>
      <c r="R96" s="219">
        <v>6015.6800000000012</v>
      </c>
      <c r="S96" s="65">
        <f t="shared" si="31"/>
        <v>-2779.9500000000012</v>
      </c>
      <c r="T96" s="32"/>
    </row>
    <row r="97" spans="2:20" ht="14.25" hidden="1" customHeight="1" outlineLevel="1">
      <c r="B97" s="2" t="str">
        <f t="shared" si="21"/>
        <v>Hide</v>
      </c>
      <c r="C97" s="2">
        <v>1</v>
      </c>
      <c r="D97" s="62" t="s">
        <v>86</v>
      </c>
      <c r="E97" s="121">
        <v>21647.03</v>
      </c>
      <c r="F97" s="63">
        <v>26380.764540259999</v>
      </c>
      <c r="G97" s="63">
        <f t="shared" si="29"/>
        <v>-4733.7345402600004</v>
      </c>
      <c r="H97" s="63">
        <v>0</v>
      </c>
      <c r="I97" s="63">
        <f t="shared" si="34"/>
        <v>21647.03</v>
      </c>
      <c r="J97" s="219">
        <v>23816.11</v>
      </c>
      <c r="K97" s="64">
        <f t="shared" si="30"/>
        <v>-2169.0800000000017</v>
      </c>
      <c r="L97" s="45"/>
      <c r="M97" s="219">
        <v>21647.03</v>
      </c>
      <c r="N97" s="219">
        <v>26380.764540259999</v>
      </c>
      <c r="O97" s="219">
        <f t="shared" si="32"/>
        <v>-4733.7345402600004</v>
      </c>
      <c r="P97" s="219">
        <v>0</v>
      </c>
      <c r="Q97" s="63">
        <f t="shared" si="33"/>
        <v>21647.03</v>
      </c>
      <c r="R97" s="219">
        <v>23816.11</v>
      </c>
      <c r="S97" s="65">
        <f t="shared" si="31"/>
        <v>-2169.0800000000017</v>
      </c>
      <c r="T97" s="32"/>
    </row>
    <row r="98" spans="2:20" ht="14.25" hidden="1" customHeight="1" outlineLevel="1">
      <c r="B98" s="2" t="str">
        <f t="shared" si="21"/>
        <v>Hide</v>
      </c>
      <c r="C98" s="2">
        <v>1</v>
      </c>
      <c r="D98" s="62" t="s">
        <v>87</v>
      </c>
      <c r="E98" s="121">
        <v>2721.95</v>
      </c>
      <c r="F98" s="63">
        <v>1989.47977125084</v>
      </c>
      <c r="G98" s="63">
        <f t="shared" si="29"/>
        <v>732.47022874915979</v>
      </c>
      <c r="H98" s="63">
        <v>0</v>
      </c>
      <c r="I98" s="63">
        <f t="shared" si="34"/>
        <v>2721.95</v>
      </c>
      <c r="J98" s="219">
        <v>3389.0199999999995</v>
      </c>
      <c r="K98" s="64">
        <f t="shared" si="30"/>
        <v>-667.06999999999971</v>
      </c>
      <c r="L98" s="45"/>
      <c r="M98" s="219">
        <v>2721.95</v>
      </c>
      <c r="N98" s="219">
        <v>1989.47977125084</v>
      </c>
      <c r="O98" s="219">
        <f t="shared" si="32"/>
        <v>732.47022874915979</v>
      </c>
      <c r="P98" s="219">
        <v>0</v>
      </c>
      <c r="Q98" s="63">
        <f t="shared" si="33"/>
        <v>2721.95</v>
      </c>
      <c r="R98" s="219">
        <v>3389.0199999999995</v>
      </c>
      <c r="S98" s="65">
        <f t="shared" si="31"/>
        <v>-667.06999999999971</v>
      </c>
      <c r="T98" s="32"/>
    </row>
    <row r="99" spans="2:20" ht="14.25" hidden="1" customHeight="1" outlineLevel="1">
      <c r="B99" s="2" t="str">
        <f t="shared" si="21"/>
        <v>Hide</v>
      </c>
      <c r="C99" s="2">
        <v>1</v>
      </c>
      <c r="D99" s="62" t="s">
        <v>88</v>
      </c>
      <c r="E99" s="121">
        <v>19820</v>
      </c>
      <c r="F99" s="63">
        <v>13808.153417871503</v>
      </c>
      <c r="G99" s="63">
        <f t="shared" si="29"/>
        <v>6011.8465821284972</v>
      </c>
      <c r="H99" s="63">
        <v>0</v>
      </c>
      <c r="I99" s="63">
        <f t="shared" si="34"/>
        <v>19820</v>
      </c>
      <c r="J99" s="219">
        <v>0</v>
      </c>
      <c r="K99" s="64">
        <f t="shared" si="30"/>
        <v>19820</v>
      </c>
      <c r="L99" s="45"/>
      <c r="M99" s="219">
        <v>19820</v>
      </c>
      <c r="N99" s="219">
        <v>13808.153417871503</v>
      </c>
      <c r="O99" s="219">
        <f t="shared" si="32"/>
        <v>6011.8465821284972</v>
      </c>
      <c r="P99" s="219">
        <v>0</v>
      </c>
      <c r="Q99" s="63">
        <f t="shared" si="33"/>
        <v>19820</v>
      </c>
      <c r="R99" s="219">
        <v>0</v>
      </c>
      <c r="S99" s="65">
        <f t="shared" si="31"/>
        <v>19820</v>
      </c>
      <c r="T99" s="32"/>
    </row>
    <row r="100" spans="2:20" ht="14.25" hidden="1" customHeight="1" outlineLevel="1">
      <c r="B100" s="2" t="str">
        <f t="shared" si="21"/>
        <v>Hide</v>
      </c>
      <c r="C100" s="2">
        <v>1</v>
      </c>
      <c r="D100" s="62" t="s">
        <v>89</v>
      </c>
      <c r="E100" s="121">
        <v>0</v>
      </c>
      <c r="F100" s="63">
        <v>0</v>
      </c>
      <c r="G100" s="63">
        <f t="shared" si="29"/>
        <v>0</v>
      </c>
      <c r="H100" s="63">
        <v>0</v>
      </c>
      <c r="I100" s="63">
        <f t="shared" si="34"/>
        <v>0</v>
      </c>
      <c r="J100" s="219">
        <v>0</v>
      </c>
      <c r="K100" s="64">
        <f t="shared" si="30"/>
        <v>0</v>
      </c>
      <c r="L100" s="45"/>
      <c r="M100" s="219">
        <v>0</v>
      </c>
      <c r="N100" s="219">
        <v>0</v>
      </c>
      <c r="O100" s="219">
        <f t="shared" si="32"/>
        <v>0</v>
      </c>
      <c r="P100" s="219">
        <v>0</v>
      </c>
      <c r="Q100" s="63">
        <f t="shared" si="33"/>
        <v>0</v>
      </c>
      <c r="R100" s="219">
        <v>0</v>
      </c>
      <c r="S100" s="65">
        <f t="shared" si="31"/>
        <v>0</v>
      </c>
      <c r="T100" s="32"/>
    </row>
    <row r="101" spans="2:20" ht="14.25" hidden="1" customHeight="1" outlineLevel="1">
      <c r="B101" s="2" t="str">
        <f t="shared" si="21"/>
        <v>Hide</v>
      </c>
      <c r="C101" s="2">
        <v>1</v>
      </c>
      <c r="D101" s="62" t="s">
        <v>90</v>
      </c>
      <c r="E101" s="121">
        <v>0</v>
      </c>
      <c r="F101" s="63">
        <v>0</v>
      </c>
      <c r="G101" s="63">
        <f t="shared" si="29"/>
        <v>0</v>
      </c>
      <c r="H101" s="63">
        <v>0</v>
      </c>
      <c r="I101" s="63">
        <f t="shared" si="34"/>
        <v>0</v>
      </c>
      <c r="J101" s="219">
        <v>0</v>
      </c>
      <c r="K101" s="64">
        <f t="shared" si="30"/>
        <v>0</v>
      </c>
      <c r="L101" s="45"/>
      <c r="M101" s="219">
        <v>0</v>
      </c>
      <c r="N101" s="219">
        <v>0</v>
      </c>
      <c r="O101" s="219">
        <f t="shared" si="32"/>
        <v>0</v>
      </c>
      <c r="P101" s="219">
        <v>0</v>
      </c>
      <c r="Q101" s="63">
        <f t="shared" si="33"/>
        <v>0</v>
      </c>
      <c r="R101" s="219">
        <v>0</v>
      </c>
      <c r="S101" s="65">
        <f t="shared" si="31"/>
        <v>0</v>
      </c>
      <c r="T101" s="32"/>
    </row>
    <row r="102" spans="2:20" ht="14.25" hidden="1" customHeight="1" outlineLevel="1">
      <c r="B102" s="2" t="str">
        <f t="shared" ref="B102" si="42">IF(SUM(T102:T102)&lt;&gt;0,"Show","Hide")</f>
        <v>Hide</v>
      </c>
      <c r="C102" s="2">
        <v>1</v>
      </c>
      <c r="D102" s="62" t="s">
        <v>602</v>
      </c>
      <c r="E102" s="121">
        <v>1000</v>
      </c>
      <c r="F102" s="63">
        <v>1000</v>
      </c>
      <c r="G102" s="63">
        <f t="shared" ref="G102" si="43">+E102-F102</f>
        <v>0</v>
      </c>
      <c r="H102" s="63">
        <v>0</v>
      </c>
      <c r="I102" s="63">
        <f t="shared" ref="I102" si="44">+E102-H102</f>
        <v>1000</v>
      </c>
      <c r="J102" s="219">
        <v>0</v>
      </c>
      <c r="K102" s="64">
        <f t="shared" ref="K102" si="45">+E102-J102</f>
        <v>1000</v>
      </c>
      <c r="L102" s="45"/>
      <c r="M102" s="219">
        <v>1000</v>
      </c>
      <c r="N102" s="219">
        <v>1000</v>
      </c>
      <c r="O102" s="219">
        <f t="shared" ref="O102" si="46">+M102-N102</f>
        <v>0</v>
      </c>
      <c r="P102" s="219">
        <v>0</v>
      </c>
      <c r="Q102" s="63">
        <f t="shared" ref="Q102" si="47">+M102-P102</f>
        <v>1000</v>
      </c>
      <c r="R102" s="219">
        <v>0</v>
      </c>
      <c r="S102" s="65">
        <f t="shared" ref="S102" si="48">+M102-R102</f>
        <v>1000</v>
      </c>
      <c r="T102" s="32"/>
    </row>
    <row r="103" spans="2:20" ht="14.25" hidden="1" customHeight="1" outlineLevel="1">
      <c r="B103" s="2" t="str">
        <f t="shared" si="21"/>
        <v>Hide</v>
      </c>
      <c r="C103" s="2">
        <v>1</v>
      </c>
      <c r="D103" s="62" t="s">
        <v>91</v>
      </c>
      <c r="E103" s="121" t="e">
        <v>#NUM!</v>
      </c>
      <c r="F103" s="63" t="e">
        <v>#NUM!</v>
      </c>
      <c r="G103" s="63" t="e">
        <f t="shared" si="29"/>
        <v>#NUM!</v>
      </c>
      <c r="H103" s="63" t="e">
        <v>#NUM!</v>
      </c>
      <c r="I103" s="63" t="e">
        <f t="shared" si="34"/>
        <v>#NUM!</v>
      </c>
      <c r="J103" s="219" t="e">
        <v>#NUM!</v>
      </c>
      <c r="K103" s="64" t="e">
        <f t="shared" si="30"/>
        <v>#NUM!</v>
      </c>
      <c r="L103" s="45"/>
      <c r="M103" s="219" t="e">
        <v>#NUM!</v>
      </c>
      <c r="N103" s="219" t="e">
        <v>#NUM!</v>
      </c>
      <c r="O103" s="219" t="e">
        <f t="shared" si="32"/>
        <v>#NUM!</v>
      </c>
      <c r="P103" s="219" t="e">
        <v>#NUM!</v>
      </c>
      <c r="Q103" s="63" t="e">
        <f t="shared" si="33"/>
        <v>#NUM!</v>
      </c>
      <c r="R103" s="219" t="e">
        <v>#NUM!</v>
      </c>
      <c r="S103" s="65" t="e">
        <f t="shared" si="31"/>
        <v>#NUM!</v>
      </c>
      <c r="T103" s="32"/>
    </row>
    <row r="104" spans="2:20" collapsed="1">
      <c r="B104" s="2" t="str">
        <f t="shared" si="21"/>
        <v>Hide</v>
      </c>
      <c r="C104" s="2">
        <v>1</v>
      </c>
      <c r="D104" s="66" t="s">
        <v>92</v>
      </c>
      <c r="E104" s="116">
        <v>327069.62999999995</v>
      </c>
      <c r="F104" s="38">
        <v>299437.08933906298</v>
      </c>
      <c r="G104" s="38">
        <f t="shared" si="29"/>
        <v>27632.540660936967</v>
      </c>
      <c r="H104" s="38">
        <v>0</v>
      </c>
      <c r="I104" s="38">
        <f t="shared" si="34"/>
        <v>327069.62999999995</v>
      </c>
      <c r="J104" s="367">
        <v>287306.27000000014</v>
      </c>
      <c r="K104" s="39">
        <f t="shared" si="30"/>
        <v>39763.359999999811</v>
      </c>
      <c r="L104" s="45"/>
      <c r="M104" s="367">
        <v>327069.62999999995</v>
      </c>
      <c r="N104" s="367">
        <v>299437.08933906298</v>
      </c>
      <c r="O104" s="367">
        <f t="shared" si="32"/>
        <v>27632.540660936967</v>
      </c>
      <c r="P104" s="367">
        <v>0</v>
      </c>
      <c r="Q104" s="38">
        <f t="shared" si="33"/>
        <v>327069.62999999995</v>
      </c>
      <c r="R104" s="367">
        <v>287306.27000000014</v>
      </c>
      <c r="S104" s="40">
        <f t="shared" si="31"/>
        <v>39763.359999999811</v>
      </c>
      <c r="T104" s="32"/>
    </row>
    <row r="105" spans="2:20" ht="14.25" hidden="1" customHeight="1" outlineLevel="1">
      <c r="B105" s="2" t="str">
        <f t="shared" si="21"/>
        <v>Hide</v>
      </c>
      <c r="C105" s="2">
        <v>1</v>
      </c>
      <c r="D105" s="62" t="s">
        <v>93</v>
      </c>
      <c r="E105" s="121">
        <v>220141.34999999998</v>
      </c>
      <c r="F105" s="63">
        <v>193423.8664965104</v>
      </c>
      <c r="G105" s="63">
        <f t="shared" si="29"/>
        <v>26717.48350348958</v>
      </c>
      <c r="H105" s="63">
        <v>0</v>
      </c>
      <c r="I105" s="63">
        <f t="shared" si="34"/>
        <v>220141.34999999998</v>
      </c>
      <c r="J105" s="219">
        <v>166262.34000000003</v>
      </c>
      <c r="K105" s="64">
        <f t="shared" si="30"/>
        <v>53879.009999999951</v>
      </c>
      <c r="L105" s="45"/>
      <c r="M105" s="219">
        <v>220141.34999999998</v>
      </c>
      <c r="N105" s="219">
        <v>193423.8664965104</v>
      </c>
      <c r="O105" s="219">
        <f t="shared" si="32"/>
        <v>26717.48350348958</v>
      </c>
      <c r="P105" s="219">
        <v>0</v>
      </c>
      <c r="Q105" s="63">
        <f t="shared" si="33"/>
        <v>220141.34999999998</v>
      </c>
      <c r="R105" s="219">
        <v>166262.34000000003</v>
      </c>
      <c r="S105" s="65">
        <f t="shared" si="31"/>
        <v>53879.009999999951</v>
      </c>
      <c r="T105" s="32"/>
    </row>
    <row r="106" spans="2:20" ht="14.25" hidden="1" customHeight="1" outlineLevel="1">
      <c r="B106" s="2" t="str">
        <f t="shared" si="21"/>
        <v>Hide</v>
      </c>
      <c r="C106" s="2">
        <v>1</v>
      </c>
      <c r="D106" s="62" t="s">
        <v>94</v>
      </c>
      <c r="E106" s="121">
        <v>-387032.39</v>
      </c>
      <c r="F106" s="63">
        <v>-266879.11344134394</v>
      </c>
      <c r="G106" s="63">
        <f t="shared" si="29"/>
        <v>-120153.27655865607</v>
      </c>
      <c r="H106" s="63">
        <v>0</v>
      </c>
      <c r="I106" s="63">
        <f t="shared" si="34"/>
        <v>-387032.39</v>
      </c>
      <c r="J106" s="219">
        <v>-318425.74</v>
      </c>
      <c r="K106" s="64">
        <f t="shared" si="30"/>
        <v>-68606.650000000023</v>
      </c>
      <c r="L106" s="45"/>
      <c r="M106" s="219">
        <v>-387032.39</v>
      </c>
      <c r="N106" s="219">
        <v>-266879.11344134394</v>
      </c>
      <c r="O106" s="219">
        <f t="shared" si="32"/>
        <v>-120153.27655865607</v>
      </c>
      <c r="P106" s="219">
        <v>0</v>
      </c>
      <c r="Q106" s="63">
        <f t="shared" si="33"/>
        <v>-387032.39</v>
      </c>
      <c r="R106" s="219">
        <v>-318425.74</v>
      </c>
      <c r="S106" s="65">
        <f t="shared" si="31"/>
        <v>-68606.650000000023</v>
      </c>
      <c r="T106" s="32"/>
    </row>
    <row r="107" spans="2:20" ht="14.25" hidden="1" customHeight="1" outlineLevel="1">
      <c r="B107" s="2" t="str">
        <f t="shared" si="21"/>
        <v>Hide</v>
      </c>
      <c r="C107" s="2">
        <v>1</v>
      </c>
      <c r="D107" s="62" t="s">
        <v>95</v>
      </c>
      <c r="E107" s="121">
        <v>191518.83999999997</v>
      </c>
      <c r="F107" s="63">
        <v>175442.96290860843</v>
      </c>
      <c r="G107" s="63">
        <f t="shared" si="29"/>
        <v>16075.877091391536</v>
      </c>
      <c r="H107" s="63">
        <v>0</v>
      </c>
      <c r="I107" s="63">
        <f t="shared" si="34"/>
        <v>191518.83999999997</v>
      </c>
      <c r="J107" s="219">
        <v>117671.53</v>
      </c>
      <c r="K107" s="64">
        <f t="shared" si="30"/>
        <v>73847.309999999969</v>
      </c>
      <c r="L107" s="45"/>
      <c r="M107" s="219">
        <v>191518.83999999997</v>
      </c>
      <c r="N107" s="219">
        <v>175442.96290860843</v>
      </c>
      <c r="O107" s="219">
        <f t="shared" si="32"/>
        <v>16075.877091391536</v>
      </c>
      <c r="P107" s="219">
        <v>0</v>
      </c>
      <c r="Q107" s="63">
        <f t="shared" si="33"/>
        <v>191518.83999999997</v>
      </c>
      <c r="R107" s="219">
        <v>117671.53</v>
      </c>
      <c r="S107" s="65">
        <f t="shared" si="31"/>
        <v>73847.309999999969</v>
      </c>
      <c r="T107" s="32"/>
    </row>
    <row r="108" spans="2:20" ht="14.25" hidden="1" customHeight="1" outlineLevel="1">
      <c r="B108" s="2" t="str">
        <f t="shared" si="21"/>
        <v>Hide</v>
      </c>
      <c r="C108" s="2">
        <v>1</v>
      </c>
      <c r="D108" s="62" t="s">
        <v>96</v>
      </c>
      <c r="E108" s="121">
        <v>0</v>
      </c>
      <c r="F108" s="63">
        <v>0</v>
      </c>
      <c r="G108" s="63">
        <f t="shared" si="29"/>
        <v>0</v>
      </c>
      <c r="H108" s="63">
        <v>0</v>
      </c>
      <c r="I108" s="63">
        <f t="shared" si="34"/>
        <v>0</v>
      </c>
      <c r="J108" s="219">
        <v>0</v>
      </c>
      <c r="K108" s="64">
        <f t="shared" si="30"/>
        <v>0</v>
      </c>
      <c r="L108" s="45"/>
      <c r="M108" s="219">
        <v>0</v>
      </c>
      <c r="N108" s="219">
        <v>0</v>
      </c>
      <c r="O108" s="219">
        <f t="shared" si="32"/>
        <v>0</v>
      </c>
      <c r="P108" s="219">
        <v>0</v>
      </c>
      <c r="Q108" s="63">
        <f t="shared" si="33"/>
        <v>0</v>
      </c>
      <c r="R108" s="219">
        <v>0</v>
      </c>
      <c r="S108" s="65">
        <f t="shared" si="31"/>
        <v>0</v>
      </c>
      <c r="T108" s="32"/>
    </row>
    <row r="109" spans="2:20" ht="14.25" hidden="1" customHeight="1" outlineLevel="1">
      <c r="B109" s="2" t="str">
        <f t="shared" ref="B109:B111" si="49">IF(SUM(T109:T109)&lt;&gt;0,"Show","Hide")</f>
        <v>Hide</v>
      </c>
      <c r="C109" s="2">
        <v>1</v>
      </c>
      <c r="D109" s="62" t="s">
        <v>588</v>
      </c>
      <c r="E109" s="121">
        <v>13264.57</v>
      </c>
      <c r="F109" s="63">
        <v>5195.7110001075398</v>
      </c>
      <c r="G109" s="63">
        <f t="shared" ref="G109:G111" si="50">+E109-F109</f>
        <v>8068.8589998924599</v>
      </c>
      <c r="H109" s="63">
        <v>0</v>
      </c>
      <c r="I109" s="63">
        <f t="shared" ref="I109:I111" si="51">+E109-H109</f>
        <v>13264.57</v>
      </c>
      <c r="J109" s="219">
        <v>35801.199999999997</v>
      </c>
      <c r="K109" s="64">
        <f t="shared" ref="K109:K111" si="52">+E109-J109</f>
        <v>-22536.629999999997</v>
      </c>
      <c r="L109" s="45"/>
      <c r="M109" s="219">
        <v>13264.57</v>
      </c>
      <c r="N109" s="219">
        <v>5195.7110001075398</v>
      </c>
      <c r="O109" s="219">
        <f t="shared" ref="O109:O111" si="53">+M109-N109</f>
        <v>8068.8589998924599</v>
      </c>
      <c r="P109" s="219">
        <v>0</v>
      </c>
      <c r="Q109" s="63">
        <f t="shared" ref="Q109:Q111" si="54">+M109-P109</f>
        <v>13264.57</v>
      </c>
      <c r="R109" s="219">
        <v>35801.199999999997</v>
      </c>
      <c r="S109" s="65">
        <f t="shared" ref="S109:S111" si="55">+M109-R109</f>
        <v>-22536.629999999997</v>
      </c>
      <c r="T109" s="32"/>
    </row>
    <row r="110" spans="2:20" ht="14.25" hidden="1" customHeight="1" outlineLevel="1">
      <c r="B110" s="2" t="str">
        <f t="shared" si="49"/>
        <v>Hide</v>
      </c>
      <c r="C110" s="2">
        <v>1</v>
      </c>
      <c r="D110" s="62" t="s">
        <v>589</v>
      </c>
      <c r="E110" s="121">
        <v>31832.080000000002</v>
      </c>
      <c r="F110" s="63">
        <v>2231.67</v>
      </c>
      <c r="G110" s="63">
        <f t="shared" si="50"/>
        <v>29600.410000000003</v>
      </c>
      <c r="H110" s="63">
        <v>0</v>
      </c>
      <c r="I110" s="63">
        <f t="shared" si="51"/>
        <v>31832.080000000002</v>
      </c>
      <c r="J110" s="219">
        <v>0</v>
      </c>
      <c r="K110" s="64">
        <f t="shared" si="52"/>
        <v>31832.080000000002</v>
      </c>
      <c r="L110" s="45"/>
      <c r="M110" s="219">
        <v>31832.080000000002</v>
      </c>
      <c r="N110" s="219">
        <v>2231.67</v>
      </c>
      <c r="O110" s="219">
        <f t="shared" si="53"/>
        <v>29600.410000000003</v>
      </c>
      <c r="P110" s="219">
        <v>0</v>
      </c>
      <c r="Q110" s="63">
        <f t="shared" si="54"/>
        <v>31832.080000000002</v>
      </c>
      <c r="R110" s="219">
        <v>0</v>
      </c>
      <c r="S110" s="65">
        <f t="shared" si="55"/>
        <v>31832.080000000002</v>
      </c>
      <c r="T110" s="32"/>
    </row>
    <row r="111" spans="2:20" ht="14.25" hidden="1" customHeight="1" outlineLevel="1">
      <c r="B111" s="2" t="str">
        <f t="shared" si="49"/>
        <v>Hide</v>
      </c>
      <c r="C111" s="2">
        <v>1</v>
      </c>
      <c r="D111" s="62" t="s">
        <v>590</v>
      </c>
      <c r="E111" s="121">
        <v>3490.7300000000005</v>
      </c>
      <c r="F111" s="63">
        <v>768.65000005912691</v>
      </c>
      <c r="G111" s="63">
        <f t="shared" si="50"/>
        <v>2722.0799999408737</v>
      </c>
      <c r="H111" s="63">
        <v>0</v>
      </c>
      <c r="I111" s="63">
        <f t="shared" si="51"/>
        <v>3490.7300000000005</v>
      </c>
      <c r="J111" s="219">
        <v>5946.3899999999994</v>
      </c>
      <c r="K111" s="64">
        <f t="shared" si="52"/>
        <v>-2455.6599999999989</v>
      </c>
      <c r="L111" s="45"/>
      <c r="M111" s="219">
        <v>3490.7300000000005</v>
      </c>
      <c r="N111" s="219">
        <v>768.65000005912691</v>
      </c>
      <c r="O111" s="219">
        <f t="shared" si="53"/>
        <v>2722.0799999408737</v>
      </c>
      <c r="P111" s="219">
        <v>0</v>
      </c>
      <c r="Q111" s="63">
        <f t="shared" si="54"/>
        <v>3490.7300000000005</v>
      </c>
      <c r="R111" s="219">
        <v>5946.3899999999994</v>
      </c>
      <c r="S111" s="65">
        <f t="shared" si="55"/>
        <v>-2455.6599999999989</v>
      </c>
      <c r="T111" s="32"/>
    </row>
    <row r="112" spans="2:20" ht="14.25" hidden="1" customHeight="1" outlineLevel="1">
      <c r="B112" s="2" t="str">
        <f t="shared" si="21"/>
        <v>Hide</v>
      </c>
      <c r="C112" s="2">
        <v>1</v>
      </c>
      <c r="D112" s="62" t="s">
        <v>97</v>
      </c>
      <c r="E112" s="121">
        <v>5242.8599999999997</v>
      </c>
      <c r="F112" s="63">
        <v>2512.2752772165099</v>
      </c>
      <c r="G112" s="63">
        <f t="shared" si="29"/>
        <v>2730.5847227834897</v>
      </c>
      <c r="H112" s="63">
        <v>0</v>
      </c>
      <c r="I112" s="63">
        <f t="shared" si="34"/>
        <v>5242.8599999999997</v>
      </c>
      <c r="J112" s="219">
        <v>-5826.51</v>
      </c>
      <c r="K112" s="64">
        <f t="shared" si="30"/>
        <v>11069.369999999999</v>
      </c>
      <c r="L112" s="45"/>
      <c r="M112" s="219">
        <v>5242.8599999999997</v>
      </c>
      <c r="N112" s="219">
        <v>2512.2752772165099</v>
      </c>
      <c r="O112" s="219">
        <f t="shared" si="32"/>
        <v>2730.5847227834897</v>
      </c>
      <c r="P112" s="219">
        <v>0</v>
      </c>
      <c r="Q112" s="63">
        <f t="shared" si="33"/>
        <v>5242.8599999999997</v>
      </c>
      <c r="R112" s="219">
        <v>-5826.51</v>
      </c>
      <c r="S112" s="65">
        <f t="shared" si="31"/>
        <v>11069.369999999999</v>
      </c>
      <c r="T112" s="32"/>
    </row>
    <row r="113" spans="2:20" ht="14.25" hidden="1" customHeight="1" outlineLevel="1">
      <c r="B113" s="2" t="str">
        <f t="shared" si="21"/>
        <v>Hide</v>
      </c>
      <c r="C113" s="2">
        <v>1</v>
      </c>
      <c r="D113" s="62" t="s">
        <v>98</v>
      </c>
      <c r="E113" s="121">
        <v>3598.16</v>
      </c>
      <c r="F113" s="63">
        <v>9103.4859617224556</v>
      </c>
      <c r="G113" s="63">
        <f t="shared" si="29"/>
        <v>-5505.3259617224558</v>
      </c>
      <c r="H113" s="63">
        <v>0</v>
      </c>
      <c r="I113" s="63">
        <f t="shared" si="34"/>
        <v>3598.16</v>
      </c>
      <c r="J113" s="219">
        <v>3553.3699999999994</v>
      </c>
      <c r="K113" s="64">
        <f t="shared" si="30"/>
        <v>44.790000000000418</v>
      </c>
      <c r="L113" s="45"/>
      <c r="M113" s="219">
        <v>3598.16</v>
      </c>
      <c r="N113" s="219">
        <v>9103.4859617224556</v>
      </c>
      <c r="O113" s="219">
        <f t="shared" si="32"/>
        <v>-5505.3259617224558</v>
      </c>
      <c r="P113" s="219">
        <v>0</v>
      </c>
      <c r="Q113" s="63">
        <f t="shared" si="33"/>
        <v>3598.16</v>
      </c>
      <c r="R113" s="219">
        <v>3553.3699999999994</v>
      </c>
      <c r="S113" s="65">
        <f t="shared" si="31"/>
        <v>44.790000000000418</v>
      </c>
      <c r="T113" s="32"/>
    </row>
    <row r="114" spans="2:20" ht="14.25" hidden="1" customHeight="1" outlineLevel="1">
      <c r="B114" s="2" t="str">
        <f t="shared" si="21"/>
        <v>Hide</v>
      </c>
      <c r="C114" s="2">
        <v>1</v>
      </c>
      <c r="D114" s="62" t="s">
        <v>99</v>
      </c>
      <c r="E114" s="121">
        <v>0</v>
      </c>
      <c r="F114" s="63">
        <v>0</v>
      </c>
      <c r="G114" s="63">
        <f t="shared" si="29"/>
        <v>0</v>
      </c>
      <c r="H114" s="63">
        <v>0</v>
      </c>
      <c r="I114" s="63">
        <f t="shared" si="34"/>
        <v>0</v>
      </c>
      <c r="J114" s="219">
        <v>0</v>
      </c>
      <c r="K114" s="64">
        <f t="shared" si="30"/>
        <v>0</v>
      </c>
      <c r="L114" s="45"/>
      <c r="M114" s="219">
        <v>0</v>
      </c>
      <c r="N114" s="219">
        <v>0</v>
      </c>
      <c r="O114" s="219">
        <f t="shared" si="32"/>
        <v>0</v>
      </c>
      <c r="P114" s="219">
        <v>0</v>
      </c>
      <c r="Q114" s="63">
        <f t="shared" si="33"/>
        <v>0</v>
      </c>
      <c r="R114" s="219">
        <v>0</v>
      </c>
      <c r="S114" s="65">
        <f t="shared" si="31"/>
        <v>0</v>
      </c>
      <c r="T114" s="32"/>
    </row>
    <row r="115" spans="2:20" ht="14.25" hidden="1" customHeight="1" outlineLevel="1">
      <c r="B115" s="2" t="str">
        <f t="shared" si="21"/>
        <v>Hide</v>
      </c>
      <c r="C115" s="2">
        <v>1</v>
      </c>
      <c r="D115" s="62" t="s">
        <v>100</v>
      </c>
      <c r="E115" s="121">
        <v>0</v>
      </c>
      <c r="F115" s="63">
        <v>0</v>
      </c>
      <c r="G115" s="63">
        <f t="shared" si="29"/>
        <v>0</v>
      </c>
      <c r="H115" s="63">
        <v>0</v>
      </c>
      <c r="I115" s="63">
        <f t="shared" si="34"/>
        <v>0</v>
      </c>
      <c r="J115" s="219">
        <v>0</v>
      </c>
      <c r="K115" s="64">
        <f t="shared" si="30"/>
        <v>0</v>
      </c>
      <c r="L115" s="45"/>
      <c r="M115" s="219">
        <v>0</v>
      </c>
      <c r="N115" s="219">
        <v>0</v>
      </c>
      <c r="O115" s="219">
        <f t="shared" si="32"/>
        <v>0</v>
      </c>
      <c r="P115" s="219">
        <v>0</v>
      </c>
      <c r="Q115" s="63">
        <f t="shared" si="33"/>
        <v>0</v>
      </c>
      <c r="R115" s="219">
        <v>0</v>
      </c>
      <c r="S115" s="65">
        <f t="shared" si="31"/>
        <v>0</v>
      </c>
      <c r="T115" s="32"/>
    </row>
    <row r="116" spans="2:20" ht="14.25" hidden="1" customHeight="1" outlineLevel="1">
      <c r="B116" s="2" t="str">
        <f t="shared" si="21"/>
        <v>Hide</v>
      </c>
      <c r="C116" s="2">
        <v>1</v>
      </c>
      <c r="D116" s="62" t="s">
        <v>101</v>
      </c>
      <c r="E116" s="121">
        <v>29879.69</v>
      </c>
      <c r="F116" s="63">
        <v>13885.305303210676</v>
      </c>
      <c r="G116" s="63">
        <f t="shared" si="29"/>
        <v>15994.384696789322</v>
      </c>
      <c r="H116" s="63">
        <v>0</v>
      </c>
      <c r="I116" s="63">
        <f t="shared" si="34"/>
        <v>29879.69</v>
      </c>
      <c r="J116" s="219">
        <v>19781.5</v>
      </c>
      <c r="K116" s="64">
        <f t="shared" si="30"/>
        <v>10098.189999999999</v>
      </c>
      <c r="L116" s="45"/>
      <c r="M116" s="219">
        <v>29879.69</v>
      </c>
      <c r="N116" s="219">
        <v>13885.305303210676</v>
      </c>
      <c r="O116" s="219">
        <f t="shared" si="32"/>
        <v>15994.384696789322</v>
      </c>
      <c r="P116" s="219">
        <v>0</v>
      </c>
      <c r="Q116" s="63">
        <f t="shared" si="33"/>
        <v>29879.69</v>
      </c>
      <c r="R116" s="219">
        <v>19781.5</v>
      </c>
      <c r="S116" s="65">
        <f t="shared" si="31"/>
        <v>10098.189999999999</v>
      </c>
      <c r="T116" s="32"/>
    </row>
    <row r="117" spans="2:20" ht="14.25" hidden="1" customHeight="1" outlineLevel="1">
      <c r="B117" s="2" t="str">
        <f t="shared" si="21"/>
        <v>Hide</v>
      </c>
      <c r="C117" s="2">
        <v>1</v>
      </c>
      <c r="D117" s="62" t="s">
        <v>102</v>
      </c>
      <c r="E117" s="121">
        <v>2763.96</v>
      </c>
      <c r="F117" s="63">
        <v>2763.9570128025352</v>
      </c>
      <c r="G117" s="63">
        <f t="shared" si="29"/>
        <v>2.9871974647903698E-3</v>
      </c>
      <c r="H117" s="63">
        <v>0</v>
      </c>
      <c r="I117" s="63">
        <f t="shared" si="34"/>
        <v>2763.96</v>
      </c>
      <c r="J117" s="219">
        <v>4570.8999999999996</v>
      </c>
      <c r="K117" s="64">
        <f t="shared" si="30"/>
        <v>-1806.9399999999996</v>
      </c>
      <c r="L117" s="45"/>
      <c r="M117" s="219">
        <v>2763.96</v>
      </c>
      <c r="N117" s="219">
        <v>2763.9570128025352</v>
      </c>
      <c r="O117" s="219">
        <f t="shared" si="32"/>
        <v>2.9871974647903698E-3</v>
      </c>
      <c r="P117" s="219">
        <v>0</v>
      </c>
      <c r="Q117" s="63">
        <f t="shared" si="33"/>
        <v>2763.96</v>
      </c>
      <c r="R117" s="219">
        <v>4570.8999999999996</v>
      </c>
      <c r="S117" s="65">
        <f t="shared" si="31"/>
        <v>-1806.9399999999996</v>
      </c>
      <c r="T117" s="32"/>
    </row>
    <row r="118" spans="2:20" ht="14.25" hidden="1" customHeight="1" outlineLevel="1">
      <c r="B118" s="2" t="str">
        <f t="shared" si="21"/>
        <v>Hide</v>
      </c>
      <c r="C118" s="2">
        <v>1</v>
      </c>
      <c r="D118" s="62" t="s">
        <v>103</v>
      </c>
      <c r="E118" s="121">
        <v>32684.239999999998</v>
      </c>
      <c r="F118" s="63">
        <v>26471.813548370155</v>
      </c>
      <c r="G118" s="63">
        <f t="shared" si="29"/>
        <v>6212.4264516298426</v>
      </c>
      <c r="H118" s="63">
        <v>0</v>
      </c>
      <c r="I118" s="63">
        <f t="shared" si="34"/>
        <v>32684.239999999998</v>
      </c>
      <c r="J118" s="219">
        <v>23698.84</v>
      </c>
      <c r="K118" s="64">
        <f t="shared" si="30"/>
        <v>8985.3999999999978</v>
      </c>
      <c r="L118" s="45"/>
      <c r="M118" s="219">
        <v>32684.239999999998</v>
      </c>
      <c r="N118" s="219">
        <v>26471.813548370155</v>
      </c>
      <c r="O118" s="219">
        <f t="shared" si="32"/>
        <v>6212.4264516298426</v>
      </c>
      <c r="P118" s="219">
        <v>0</v>
      </c>
      <c r="Q118" s="63">
        <f t="shared" si="33"/>
        <v>32684.239999999998</v>
      </c>
      <c r="R118" s="219">
        <v>23698.84</v>
      </c>
      <c r="S118" s="65">
        <f t="shared" si="31"/>
        <v>8985.3999999999978</v>
      </c>
      <c r="T118" s="32"/>
    </row>
    <row r="119" spans="2:20" ht="14.25" hidden="1" customHeight="1" outlineLevel="1">
      <c r="B119" s="2" t="str">
        <f t="shared" si="21"/>
        <v>Hide</v>
      </c>
      <c r="C119" s="2">
        <v>1</v>
      </c>
      <c r="D119" s="62" t="s">
        <v>104</v>
      </c>
      <c r="E119" s="121">
        <v>3562.1099999999997</v>
      </c>
      <c r="F119" s="63">
        <v>1622.3141734413073</v>
      </c>
      <c r="G119" s="63">
        <f t="shared" si="29"/>
        <v>1939.7958265586924</v>
      </c>
      <c r="H119" s="63">
        <v>0</v>
      </c>
      <c r="I119" s="63">
        <f t="shared" si="34"/>
        <v>3562.1099999999997</v>
      </c>
      <c r="J119" s="219">
        <v>3577.0099999999998</v>
      </c>
      <c r="K119" s="64">
        <f t="shared" si="30"/>
        <v>-14.900000000000091</v>
      </c>
      <c r="L119" s="45"/>
      <c r="M119" s="219">
        <v>3562.1099999999997</v>
      </c>
      <c r="N119" s="219">
        <v>1622.3141734413073</v>
      </c>
      <c r="O119" s="219">
        <f t="shared" si="32"/>
        <v>1939.7958265586924</v>
      </c>
      <c r="P119" s="219">
        <v>0</v>
      </c>
      <c r="Q119" s="63">
        <f t="shared" si="33"/>
        <v>3562.1099999999997</v>
      </c>
      <c r="R119" s="219">
        <v>3577.0099999999998</v>
      </c>
      <c r="S119" s="65">
        <f t="shared" si="31"/>
        <v>-14.900000000000091</v>
      </c>
      <c r="T119" s="32"/>
    </row>
    <row r="120" spans="2:20" ht="14.25" hidden="1" customHeight="1" outlineLevel="1">
      <c r="B120" s="2" t="str">
        <f t="shared" si="21"/>
        <v>Hide</v>
      </c>
      <c r="C120" s="2">
        <v>1</v>
      </c>
      <c r="D120" s="62" t="s">
        <v>105</v>
      </c>
      <c r="E120" s="121">
        <v>0</v>
      </c>
      <c r="F120" s="63">
        <v>245.97500000000002</v>
      </c>
      <c r="G120" s="63">
        <f t="shared" si="29"/>
        <v>-245.97500000000002</v>
      </c>
      <c r="H120" s="63">
        <v>0</v>
      </c>
      <c r="I120" s="63">
        <f t="shared" si="34"/>
        <v>0</v>
      </c>
      <c r="J120" s="219">
        <v>0</v>
      </c>
      <c r="K120" s="64">
        <f t="shared" si="30"/>
        <v>0</v>
      </c>
      <c r="L120" s="45"/>
      <c r="M120" s="219">
        <v>0</v>
      </c>
      <c r="N120" s="219">
        <v>245.97500000000002</v>
      </c>
      <c r="O120" s="219">
        <f t="shared" si="32"/>
        <v>-245.97500000000002</v>
      </c>
      <c r="P120" s="219">
        <v>0</v>
      </c>
      <c r="Q120" s="63">
        <f t="shared" si="33"/>
        <v>0</v>
      </c>
      <c r="R120" s="219">
        <v>0</v>
      </c>
      <c r="S120" s="65">
        <f t="shared" si="31"/>
        <v>0</v>
      </c>
      <c r="T120" s="32"/>
    </row>
    <row r="121" spans="2:20" ht="14.25" hidden="1" customHeight="1" outlineLevel="1">
      <c r="B121" s="2" t="str">
        <f t="shared" si="21"/>
        <v>Hide</v>
      </c>
      <c r="C121" s="2">
        <v>1</v>
      </c>
      <c r="D121" s="62" t="s">
        <v>106</v>
      </c>
      <c r="E121" s="121">
        <v>0</v>
      </c>
      <c r="F121" s="63">
        <v>0</v>
      </c>
      <c r="G121" s="63">
        <f t="shared" si="29"/>
        <v>0</v>
      </c>
      <c r="H121" s="63">
        <v>0</v>
      </c>
      <c r="I121" s="63">
        <f t="shared" si="34"/>
        <v>0</v>
      </c>
      <c r="J121" s="219">
        <v>0</v>
      </c>
      <c r="K121" s="64">
        <f t="shared" si="30"/>
        <v>0</v>
      </c>
      <c r="L121" s="45"/>
      <c r="M121" s="219">
        <v>0</v>
      </c>
      <c r="N121" s="219">
        <v>0</v>
      </c>
      <c r="O121" s="219">
        <f t="shared" si="32"/>
        <v>0</v>
      </c>
      <c r="P121" s="219">
        <v>0</v>
      </c>
      <c r="Q121" s="63">
        <f t="shared" si="33"/>
        <v>0</v>
      </c>
      <c r="R121" s="219">
        <v>0</v>
      </c>
      <c r="S121" s="65">
        <f t="shared" si="31"/>
        <v>0</v>
      </c>
      <c r="T121" s="32"/>
    </row>
    <row r="122" spans="2:20" ht="14.25" hidden="1" customHeight="1" outlineLevel="1">
      <c r="B122" s="2" t="str">
        <f t="shared" ref="B122" si="56">IF(SUM(T122:T122)&lt;&gt;0,"Show","Hide")</f>
        <v>Hide</v>
      </c>
      <c r="C122" s="2">
        <v>1</v>
      </c>
      <c r="D122" s="62" t="s">
        <v>591</v>
      </c>
      <c r="E122" s="121">
        <v>0</v>
      </c>
      <c r="F122" s="63">
        <v>0</v>
      </c>
      <c r="G122" s="63">
        <f t="shared" ref="G122" si="57">+E122-F122</f>
        <v>0</v>
      </c>
      <c r="H122" s="63">
        <v>0</v>
      </c>
      <c r="I122" s="63">
        <f t="shared" ref="I122" si="58">+E122-H122</f>
        <v>0</v>
      </c>
      <c r="J122" s="219">
        <v>0</v>
      </c>
      <c r="K122" s="64">
        <f t="shared" ref="K122" si="59">+E122-J122</f>
        <v>0</v>
      </c>
      <c r="L122" s="45"/>
      <c r="M122" s="219">
        <v>0</v>
      </c>
      <c r="N122" s="219">
        <v>0</v>
      </c>
      <c r="O122" s="219">
        <f t="shared" ref="O122" si="60">+M122-N122</f>
        <v>0</v>
      </c>
      <c r="P122" s="219">
        <v>0</v>
      </c>
      <c r="Q122" s="63">
        <f t="shared" ref="Q122" si="61">+M122-P122</f>
        <v>0</v>
      </c>
      <c r="R122" s="219">
        <v>0</v>
      </c>
      <c r="S122" s="65">
        <f t="shared" ref="S122" si="62">+M122-R122</f>
        <v>0</v>
      </c>
      <c r="T122" s="32"/>
    </row>
    <row r="123" spans="2:20" collapsed="1">
      <c r="B123" s="2" t="str">
        <f t="shared" si="21"/>
        <v>Hide</v>
      </c>
      <c r="C123" s="2">
        <v>1</v>
      </c>
      <c r="D123" s="66" t="s">
        <v>107</v>
      </c>
      <c r="E123" s="116">
        <v>150946.19999999995</v>
      </c>
      <c r="F123" s="38">
        <v>166788.87324070514</v>
      </c>
      <c r="G123" s="38">
        <f t="shared" si="29"/>
        <v>-15842.67324070519</v>
      </c>
      <c r="H123" s="38">
        <v>0</v>
      </c>
      <c r="I123" s="38">
        <f t="shared" si="34"/>
        <v>150946.19999999995</v>
      </c>
      <c r="J123" s="367">
        <v>56610.830000000016</v>
      </c>
      <c r="K123" s="39">
        <f t="shared" si="30"/>
        <v>94335.369999999937</v>
      </c>
      <c r="L123" s="45"/>
      <c r="M123" s="367">
        <v>150946.19999999995</v>
      </c>
      <c r="N123" s="367">
        <v>166788.87324070514</v>
      </c>
      <c r="O123" s="367">
        <f t="shared" si="32"/>
        <v>-15842.67324070519</v>
      </c>
      <c r="P123" s="367">
        <v>0</v>
      </c>
      <c r="Q123" s="38">
        <f t="shared" si="33"/>
        <v>150946.19999999995</v>
      </c>
      <c r="R123" s="367">
        <v>56610.830000000016</v>
      </c>
      <c r="S123" s="40">
        <f t="shared" si="31"/>
        <v>94335.369999999937</v>
      </c>
      <c r="T123" s="32"/>
    </row>
    <row r="124" spans="2:20" ht="14.25" hidden="1" customHeight="1" outlineLevel="1">
      <c r="B124" s="2" t="str">
        <f t="shared" si="21"/>
        <v>Hide</v>
      </c>
      <c r="C124" s="2">
        <v>1</v>
      </c>
      <c r="D124" s="62" t="s">
        <v>108</v>
      </c>
      <c r="E124" s="121">
        <v>8356.94</v>
      </c>
      <c r="F124" s="63">
        <v>2602.1238485618369</v>
      </c>
      <c r="G124" s="63">
        <f t="shared" si="29"/>
        <v>5754.8161514381636</v>
      </c>
      <c r="H124" s="63">
        <v>0</v>
      </c>
      <c r="I124" s="63">
        <f t="shared" si="34"/>
        <v>8356.94</v>
      </c>
      <c r="J124" s="219">
        <v>5401.74</v>
      </c>
      <c r="K124" s="64">
        <f t="shared" si="30"/>
        <v>2955.2000000000007</v>
      </c>
      <c r="L124" s="45"/>
      <c r="M124" s="219">
        <v>8356.94</v>
      </c>
      <c r="N124" s="219">
        <v>2602.1238485618369</v>
      </c>
      <c r="O124" s="219">
        <f t="shared" si="32"/>
        <v>5754.8161514381636</v>
      </c>
      <c r="P124" s="219">
        <v>0</v>
      </c>
      <c r="Q124" s="63">
        <f t="shared" si="33"/>
        <v>8356.94</v>
      </c>
      <c r="R124" s="219">
        <v>5401.74</v>
      </c>
      <c r="S124" s="65">
        <f t="shared" si="31"/>
        <v>2955.2000000000007</v>
      </c>
      <c r="T124" s="32"/>
    </row>
    <row r="125" spans="2:20" collapsed="1">
      <c r="B125" s="2" t="str">
        <f t="shared" si="21"/>
        <v>Hide</v>
      </c>
      <c r="D125" s="66" t="s">
        <v>109</v>
      </c>
      <c r="E125" s="116">
        <v>0</v>
      </c>
      <c r="F125" s="38">
        <v>0</v>
      </c>
      <c r="G125" s="38">
        <f t="shared" si="29"/>
        <v>0</v>
      </c>
      <c r="H125" s="38">
        <v>0</v>
      </c>
      <c r="I125" s="38">
        <f t="shared" si="34"/>
        <v>0</v>
      </c>
      <c r="J125" s="367">
        <v>0</v>
      </c>
      <c r="K125" s="39">
        <f t="shared" si="30"/>
        <v>0</v>
      </c>
      <c r="L125" s="45"/>
      <c r="M125" s="367">
        <v>0</v>
      </c>
      <c r="N125" s="367">
        <v>0</v>
      </c>
      <c r="O125" s="367">
        <f t="shared" si="32"/>
        <v>0</v>
      </c>
      <c r="P125" s="367">
        <v>0</v>
      </c>
      <c r="Q125" s="38">
        <f t="shared" si="33"/>
        <v>0</v>
      </c>
      <c r="R125" s="367">
        <v>0</v>
      </c>
      <c r="S125" s="40">
        <f t="shared" si="31"/>
        <v>0</v>
      </c>
      <c r="T125" s="32"/>
    </row>
    <row r="126" spans="2:20" s="67" customFormat="1">
      <c r="B126" s="67" t="str">
        <f t="shared" si="21"/>
        <v>Hide</v>
      </c>
      <c r="C126" s="67">
        <v>1</v>
      </c>
      <c r="D126" s="68" t="s">
        <v>110</v>
      </c>
      <c r="E126" s="120">
        <v>833490.17000000016</v>
      </c>
      <c r="F126" s="57">
        <v>654170.75699955202</v>
      </c>
      <c r="G126" s="57">
        <f t="shared" si="29"/>
        <v>179319.41300044814</v>
      </c>
      <c r="H126" s="57">
        <v>0</v>
      </c>
      <c r="I126" s="57">
        <f t="shared" si="34"/>
        <v>833490.17000000016</v>
      </c>
      <c r="J126" s="370">
        <v>588110.85</v>
      </c>
      <c r="K126" s="58">
        <f t="shared" si="30"/>
        <v>245379.32000000018</v>
      </c>
      <c r="L126" s="45"/>
      <c r="M126" s="370">
        <v>833490.17000000016</v>
      </c>
      <c r="N126" s="370">
        <v>654170.75699955202</v>
      </c>
      <c r="O126" s="370">
        <f t="shared" si="32"/>
        <v>179319.41300044814</v>
      </c>
      <c r="P126" s="370">
        <v>0</v>
      </c>
      <c r="Q126" s="57">
        <f t="shared" si="33"/>
        <v>833490.17000000016</v>
      </c>
      <c r="R126" s="370">
        <v>588110.85</v>
      </c>
      <c r="S126" s="59">
        <f t="shared" si="31"/>
        <v>245379.32000000018</v>
      </c>
      <c r="T126" s="32"/>
    </row>
    <row r="127" spans="2:20">
      <c r="B127" s="2" t="s">
        <v>404</v>
      </c>
      <c r="D127" s="62" t="s">
        <v>111</v>
      </c>
      <c r="E127" s="115">
        <v>0</v>
      </c>
      <c r="F127" s="28">
        <v>0</v>
      </c>
      <c r="G127" s="28">
        <f t="shared" si="29"/>
        <v>0</v>
      </c>
      <c r="H127" s="28">
        <v>0</v>
      </c>
      <c r="I127" s="28">
        <f t="shared" si="34"/>
        <v>0</v>
      </c>
      <c r="J127" s="218">
        <v>0</v>
      </c>
      <c r="K127" s="34">
        <f t="shared" si="30"/>
        <v>0</v>
      </c>
      <c r="L127" s="45"/>
      <c r="M127" s="218">
        <v>0</v>
      </c>
      <c r="N127" s="218">
        <v>0</v>
      </c>
      <c r="O127" s="218">
        <f t="shared" si="32"/>
        <v>0</v>
      </c>
      <c r="P127" s="218">
        <v>0</v>
      </c>
      <c r="Q127" s="28">
        <f t="shared" si="33"/>
        <v>0</v>
      </c>
      <c r="R127" s="218">
        <v>0</v>
      </c>
      <c r="S127" s="36">
        <f t="shared" si="31"/>
        <v>0</v>
      </c>
      <c r="T127" s="32"/>
    </row>
    <row r="128" spans="2:20" ht="14.25" hidden="1" customHeight="1" outlineLevel="1">
      <c r="B128" s="2" t="str">
        <f t="shared" ref="B128:B195" si="63">IF(SUM(T128:T128)&lt;&gt;0,"Show","Hide")</f>
        <v>Hide</v>
      </c>
      <c r="C128" s="2">
        <v>1</v>
      </c>
      <c r="D128" s="62" t="s">
        <v>112</v>
      </c>
      <c r="E128" s="121">
        <v>15350.76</v>
      </c>
      <c r="F128" s="63">
        <v>14158.95</v>
      </c>
      <c r="G128" s="63">
        <f t="shared" si="29"/>
        <v>1191.8099999999995</v>
      </c>
      <c r="H128" s="63">
        <v>0</v>
      </c>
      <c r="I128" s="63">
        <f t="shared" si="34"/>
        <v>15350.76</v>
      </c>
      <c r="J128" s="219">
        <v>14158.95</v>
      </c>
      <c r="K128" s="64">
        <f t="shared" si="30"/>
        <v>1191.8099999999995</v>
      </c>
      <c r="L128" s="45"/>
      <c r="M128" s="219">
        <v>15350.76</v>
      </c>
      <c r="N128" s="219">
        <v>14158.95</v>
      </c>
      <c r="O128" s="219">
        <f t="shared" si="32"/>
        <v>1191.8099999999995</v>
      </c>
      <c r="P128" s="219">
        <v>0</v>
      </c>
      <c r="Q128" s="63">
        <f t="shared" si="33"/>
        <v>15350.76</v>
      </c>
      <c r="R128" s="219">
        <v>14158.95</v>
      </c>
      <c r="S128" s="65">
        <f t="shared" si="31"/>
        <v>1191.8099999999995</v>
      </c>
      <c r="T128" s="32"/>
    </row>
    <row r="129" spans="2:20" ht="14.25" hidden="1" customHeight="1" outlineLevel="1">
      <c r="B129" s="2" t="str">
        <f t="shared" si="63"/>
        <v>Hide</v>
      </c>
      <c r="C129" s="2">
        <v>1</v>
      </c>
      <c r="D129" s="62" t="s">
        <v>113</v>
      </c>
      <c r="E129" s="121">
        <v>12112.490000000002</v>
      </c>
      <c r="F129" s="63">
        <v>12112.490000000002</v>
      </c>
      <c r="G129" s="63">
        <f t="shared" si="29"/>
        <v>0</v>
      </c>
      <c r="H129" s="63">
        <v>0</v>
      </c>
      <c r="I129" s="63">
        <f t="shared" si="34"/>
        <v>12112.490000000002</v>
      </c>
      <c r="J129" s="219">
        <v>12112.490000000002</v>
      </c>
      <c r="K129" s="64">
        <f t="shared" si="30"/>
        <v>0</v>
      </c>
      <c r="L129" s="45"/>
      <c r="M129" s="219">
        <v>12112.490000000002</v>
      </c>
      <c r="N129" s="219">
        <v>12112.490000000002</v>
      </c>
      <c r="O129" s="219">
        <f t="shared" si="32"/>
        <v>0</v>
      </c>
      <c r="P129" s="219">
        <v>0</v>
      </c>
      <c r="Q129" s="63">
        <f t="shared" si="33"/>
        <v>12112.490000000002</v>
      </c>
      <c r="R129" s="219">
        <v>12112.490000000002</v>
      </c>
      <c r="S129" s="65">
        <f t="shared" si="31"/>
        <v>0</v>
      </c>
      <c r="T129" s="32"/>
    </row>
    <row r="130" spans="2:20" ht="14.25" hidden="1" customHeight="1" outlineLevel="1">
      <c r="B130" s="2" t="str">
        <f t="shared" si="63"/>
        <v>Hide</v>
      </c>
      <c r="C130" s="2">
        <v>1</v>
      </c>
      <c r="D130" s="62" t="s">
        <v>114</v>
      </c>
      <c r="E130" s="121">
        <v>0</v>
      </c>
      <c r="F130" s="63">
        <v>0</v>
      </c>
      <c r="G130" s="63">
        <f t="shared" si="29"/>
        <v>0</v>
      </c>
      <c r="H130" s="63">
        <v>0</v>
      </c>
      <c r="I130" s="63">
        <f t="shared" si="34"/>
        <v>0</v>
      </c>
      <c r="J130" s="219">
        <v>0</v>
      </c>
      <c r="K130" s="64">
        <f t="shared" si="30"/>
        <v>0</v>
      </c>
      <c r="L130" s="45"/>
      <c r="M130" s="219">
        <v>0</v>
      </c>
      <c r="N130" s="219">
        <v>0</v>
      </c>
      <c r="O130" s="219">
        <f t="shared" si="32"/>
        <v>0</v>
      </c>
      <c r="P130" s="219">
        <v>0</v>
      </c>
      <c r="Q130" s="63">
        <f t="shared" si="33"/>
        <v>0</v>
      </c>
      <c r="R130" s="219">
        <v>0</v>
      </c>
      <c r="S130" s="65">
        <f t="shared" si="31"/>
        <v>0</v>
      </c>
      <c r="T130" s="32"/>
    </row>
    <row r="131" spans="2:20" collapsed="1">
      <c r="B131" s="2" t="str">
        <f t="shared" si="63"/>
        <v>Hide</v>
      </c>
      <c r="C131" s="2">
        <v>1</v>
      </c>
      <c r="D131" s="66" t="s">
        <v>115</v>
      </c>
      <c r="E131" s="116">
        <v>27463.25</v>
      </c>
      <c r="F131" s="38">
        <v>26271.439999999999</v>
      </c>
      <c r="G131" s="38">
        <f t="shared" si="29"/>
        <v>1191.8100000000013</v>
      </c>
      <c r="H131" s="38">
        <v>0</v>
      </c>
      <c r="I131" s="38">
        <f t="shared" si="34"/>
        <v>27463.25</v>
      </c>
      <c r="J131" s="367">
        <v>26271.439999999999</v>
      </c>
      <c r="K131" s="39">
        <f t="shared" si="30"/>
        <v>1191.8100000000013</v>
      </c>
      <c r="L131" s="45"/>
      <c r="M131" s="367">
        <v>27463.25</v>
      </c>
      <c r="N131" s="367">
        <v>26271.439999999999</v>
      </c>
      <c r="O131" s="367">
        <f t="shared" si="32"/>
        <v>1191.8100000000013</v>
      </c>
      <c r="P131" s="367">
        <v>0</v>
      </c>
      <c r="Q131" s="38">
        <f t="shared" si="33"/>
        <v>27463.25</v>
      </c>
      <c r="R131" s="367">
        <v>26271.439999999999</v>
      </c>
      <c r="S131" s="40">
        <f t="shared" si="31"/>
        <v>1191.8100000000013</v>
      </c>
      <c r="T131" s="32"/>
    </row>
    <row r="132" spans="2:20" ht="14.25" hidden="1" customHeight="1" outlineLevel="1">
      <c r="B132" s="2" t="str">
        <f t="shared" si="63"/>
        <v>Hide</v>
      </c>
      <c r="C132" s="2">
        <v>-1</v>
      </c>
      <c r="D132" s="66" t="s">
        <v>116</v>
      </c>
      <c r="E132" s="122">
        <v>0</v>
      </c>
      <c r="F132" s="69">
        <v>0</v>
      </c>
      <c r="G132" s="69">
        <f t="shared" si="29"/>
        <v>0</v>
      </c>
      <c r="H132" s="69">
        <v>0</v>
      </c>
      <c r="I132" s="69">
        <f t="shared" si="34"/>
        <v>0</v>
      </c>
      <c r="J132" s="371">
        <v>0</v>
      </c>
      <c r="K132" s="70">
        <f t="shared" si="30"/>
        <v>0</v>
      </c>
      <c r="L132" s="45"/>
      <c r="M132" s="371">
        <v>0</v>
      </c>
      <c r="N132" s="371">
        <v>0</v>
      </c>
      <c r="O132" s="371">
        <f t="shared" si="32"/>
        <v>0</v>
      </c>
      <c r="P132" s="371">
        <v>0</v>
      </c>
      <c r="Q132" s="69">
        <f t="shared" si="33"/>
        <v>0</v>
      </c>
      <c r="R132" s="371">
        <v>0</v>
      </c>
      <c r="S132" s="71">
        <f t="shared" si="31"/>
        <v>0</v>
      </c>
      <c r="T132" s="32"/>
    </row>
    <row r="133" spans="2:20" ht="14.25" hidden="1" customHeight="1" outlineLevel="1">
      <c r="B133" s="2" t="str">
        <f t="shared" si="63"/>
        <v>Hide</v>
      </c>
      <c r="C133" s="2">
        <v>-1</v>
      </c>
      <c r="D133" s="66" t="s">
        <v>117</v>
      </c>
      <c r="E133" s="122">
        <v>0</v>
      </c>
      <c r="F133" s="69">
        <v>0</v>
      </c>
      <c r="G133" s="69">
        <f t="shared" si="29"/>
        <v>0</v>
      </c>
      <c r="H133" s="69">
        <v>0</v>
      </c>
      <c r="I133" s="69">
        <f t="shared" si="34"/>
        <v>0</v>
      </c>
      <c r="J133" s="371">
        <v>0</v>
      </c>
      <c r="K133" s="70">
        <f t="shared" si="30"/>
        <v>0</v>
      </c>
      <c r="L133" s="45"/>
      <c r="M133" s="371">
        <v>0</v>
      </c>
      <c r="N133" s="371">
        <v>0</v>
      </c>
      <c r="O133" s="371">
        <f t="shared" si="32"/>
        <v>0</v>
      </c>
      <c r="P133" s="371">
        <v>0</v>
      </c>
      <c r="Q133" s="69">
        <f t="shared" si="33"/>
        <v>0</v>
      </c>
      <c r="R133" s="371">
        <v>0</v>
      </c>
      <c r="S133" s="71">
        <f t="shared" si="31"/>
        <v>0</v>
      </c>
      <c r="T133" s="32"/>
    </row>
    <row r="134" spans="2:20" ht="14.25" hidden="1" customHeight="1" outlineLevel="1">
      <c r="B134" s="2" t="str">
        <f t="shared" si="63"/>
        <v>Hide</v>
      </c>
      <c r="C134" s="2">
        <v>-1</v>
      </c>
      <c r="D134" s="66" t="s">
        <v>118</v>
      </c>
      <c r="E134" s="122">
        <v>0</v>
      </c>
      <c r="F134" s="69">
        <v>0</v>
      </c>
      <c r="G134" s="69">
        <f t="shared" si="29"/>
        <v>0</v>
      </c>
      <c r="H134" s="69">
        <v>0</v>
      </c>
      <c r="I134" s="69">
        <f t="shared" si="34"/>
        <v>0</v>
      </c>
      <c r="J134" s="371">
        <v>0</v>
      </c>
      <c r="K134" s="70">
        <f t="shared" si="30"/>
        <v>0</v>
      </c>
      <c r="L134" s="45"/>
      <c r="M134" s="371">
        <v>0</v>
      </c>
      <c r="N134" s="371">
        <v>0</v>
      </c>
      <c r="O134" s="371">
        <f t="shared" si="32"/>
        <v>0</v>
      </c>
      <c r="P134" s="371">
        <v>0</v>
      </c>
      <c r="Q134" s="69">
        <f t="shared" si="33"/>
        <v>0</v>
      </c>
      <c r="R134" s="371">
        <v>0</v>
      </c>
      <c r="S134" s="71">
        <f t="shared" si="31"/>
        <v>0</v>
      </c>
      <c r="T134" s="32"/>
    </row>
    <row r="135" spans="2:20" ht="14.25" hidden="1" customHeight="1" outlineLevel="1">
      <c r="B135" s="2" t="str">
        <f t="shared" si="63"/>
        <v>Hide</v>
      </c>
      <c r="C135" s="2">
        <v>-1</v>
      </c>
      <c r="D135" s="66" t="s">
        <v>119</v>
      </c>
      <c r="E135" s="122">
        <v>0</v>
      </c>
      <c r="F135" s="69">
        <v>0</v>
      </c>
      <c r="G135" s="69">
        <f t="shared" si="29"/>
        <v>0</v>
      </c>
      <c r="H135" s="69">
        <v>0</v>
      </c>
      <c r="I135" s="69">
        <f t="shared" si="34"/>
        <v>0</v>
      </c>
      <c r="J135" s="371">
        <v>0</v>
      </c>
      <c r="K135" s="70">
        <f t="shared" si="30"/>
        <v>0</v>
      </c>
      <c r="L135" s="45"/>
      <c r="M135" s="371">
        <v>0</v>
      </c>
      <c r="N135" s="371">
        <v>0</v>
      </c>
      <c r="O135" s="371">
        <f t="shared" si="32"/>
        <v>0</v>
      </c>
      <c r="P135" s="371">
        <v>0</v>
      </c>
      <c r="Q135" s="69">
        <f t="shared" si="33"/>
        <v>0</v>
      </c>
      <c r="R135" s="371">
        <v>0</v>
      </c>
      <c r="S135" s="71">
        <f t="shared" si="31"/>
        <v>0</v>
      </c>
      <c r="T135" s="32"/>
    </row>
    <row r="136" spans="2:20" ht="14.25" hidden="1" customHeight="1" outlineLevel="1">
      <c r="B136" s="2" t="str">
        <f t="shared" si="63"/>
        <v>Hide</v>
      </c>
      <c r="C136" s="2">
        <v>-1</v>
      </c>
      <c r="D136" s="66" t="s">
        <v>120</v>
      </c>
      <c r="E136" s="122">
        <v>0</v>
      </c>
      <c r="F136" s="69">
        <v>0</v>
      </c>
      <c r="G136" s="69">
        <f t="shared" si="29"/>
        <v>0</v>
      </c>
      <c r="H136" s="69">
        <v>0</v>
      </c>
      <c r="I136" s="69">
        <f t="shared" si="34"/>
        <v>0</v>
      </c>
      <c r="J136" s="371">
        <v>0</v>
      </c>
      <c r="K136" s="70">
        <f t="shared" si="30"/>
        <v>0</v>
      </c>
      <c r="L136" s="45"/>
      <c r="M136" s="371">
        <v>0</v>
      </c>
      <c r="N136" s="371">
        <v>0</v>
      </c>
      <c r="O136" s="371">
        <f t="shared" si="32"/>
        <v>0</v>
      </c>
      <c r="P136" s="371">
        <v>0</v>
      </c>
      <c r="Q136" s="69">
        <f t="shared" si="33"/>
        <v>0</v>
      </c>
      <c r="R136" s="371">
        <v>0</v>
      </c>
      <c r="S136" s="71">
        <f t="shared" si="31"/>
        <v>0</v>
      </c>
      <c r="T136" s="32"/>
    </row>
    <row r="137" spans="2:20" ht="14.25" hidden="1" customHeight="1" outlineLevel="1">
      <c r="B137" s="2" t="str">
        <f t="shared" si="63"/>
        <v>Hide</v>
      </c>
      <c r="C137" s="2">
        <v>1</v>
      </c>
      <c r="D137" s="66" t="s">
        <v>121</v>
      </c>
      <c r="E137" s="122">
        <v>0</v>
      </c>
      <c r="F137" s="69">
        <v>0</v>
      </c>
      <c r="G137" s="69">
        <f t="shared" si="29"/>
        <v>0</v>
      </c>
      <c r="H137" s="69">
        <v>0</v>
      </c>
      <c r="I137" s="69">
        <f t="shared" si="34"/>
        <v>0</v>
      </c>
      <c r="J137" s="371">
        <v>0</v>
      </c>
      <c r="K137" s="70">
        <f t="shared" si="30"/>
        <v>0</v>
      </c>
      <c r="L137" s="45"/>
      <c r="M137" s="371">
        <v>0</v>
      </c>
      <c r="N137" s="371">
        <v>0</v>
      </c>
      <c r="O137" s="371">
        <f t="shared" si="32"/>
        <v>0</v>
      </c>
      <c r="P137" s="371">
        <v>0</v>
      </c>
      <c r="Q137" s="69">
        <f t="shared" si="33"/>
        <v>0</v>
      </c>
      <c r="R137" s="371">
        <v>0</v>
      </c>
      <c r="S137" s="71">
        <f t="shared" si="31"/>
        <v>0</v>
      </c>
      <c r="T137" s="32"/>
    </row>
    <row r="138" spans="2:20" ht="14.25" hidden="1" customHeight="1" outlineLevel="1">
      <c r="B138" s="2" t="str">
        <f t="shared" si="63"/>
        <v>Hide</v>
      </c>
      <c r="C138" s="2">
        <v>1</v>
      </c>
      <c r="D138" s="66" t="s">
        <v>122</v>
      </c>
      <c r="E138" s="122">
        <v>0</v>
      </c>
      <c r="F138" s="69">
        <v>0</v>
      </c>
      <c r="G138" s="69">
        <f t="shared" si="29"/>
        <v>0</v>
      </c>
      <c r="H138" s="69">
        <v>0</v>
      </c>
      <c r="I138" s="69">
        <f t="shared" si="34"/>
        <v>0</v>
      </c>
      <c r="J138" s="371">
        <v>0</v>
      </c>
      <c r="K138" s="70">
        <f t="shared" si="30"/>
        <v>0</v>
      </c>
      <c r="L138" s="45"/>
      <c r="M138" s="371">
        <v>0</v>
      </c>
      <c r="N138" s="371">
        <v>0</v>
      </c>
      <c r="O138" s="371">
        <f t="shared" si="32"/>
        <v>0</v>
      </c>
      <c r="P138" s="371">
        <v>0</v>
      </c>
      <c r="Q138" s="69">
        <f t="shared" si="33"/>
        <v>0</v>
      </c>
      <c r="R138" s="371">
        <v>0</v>
      </c>
      <c r="S138" s="71">
        <f t="shared" si="31"/>
        <v>0</v>
      </c>
      <c r="T138" s="32"/>
    </row>
    <row r="139" spans="2:20" ht="14.25" hidden="1" customHeight="1" outlineLevel="1">
      <c r="B139" s="2" t="str">
        <f t="shared" si="63"/>
        <v>Hide</v>
      </c>
      <c r="C139" s="2">
        <v>1</v>
      </c>
      <c r="D139" s="66" t="s">
        <v>123</v>
      </c>
      <c r="E139" s="122">
        <v>0</v>
      </c>
      <c r="F139" s="69">
        <v>0</v>
      </c>
      <c r="G139" s="69">
        <f t="shared" si="29"/>
        <v>0</v>
      </c>
      <c r="H139" s="69">
        <v>0</v>
      </c>
      <c r="I139" s="69">
        <f t="shared" si="34"/>
        <v>0</v>
      </c>
      <c r="J139" s="371">
        <v>0</v>
      </c>
      <c r="K139" s="70">
        <f t="shared" si="30"/>
        <v>0</v>
      </c>
      <c r="L139" s="45"/>
      <c r="M139" s="371">
        <v>0</v>
      </c>
      <c r="N139" s="371">
        <v>0</v>
      </c>
      <c r="O139" s="371">
        <f t="shared" si="32"/>
        <v>0</v>
      </c>
      <c r="P139" s="371">
        <v>0</v>
      </c>
      <c r="Q139" s="69">
        <f t="shared" si="33"/>
        <v>0</v>
      </c>
      <c r="R139" s="371">
        <v>0</v>
      </c>
      <c r="S139" s="71">
        <f t="shared" si="31"/>
        <v>0</v>
      </c>
      <c r="T139" s="32"/>
    </row>
    <row r="140" spans="2:20" ht="14.25" hidden="1" customHeight="1" outlineLevel="1">
      <c r="B140" s="2" t="str">
        <f t="shared" si="63"/>
        <v>Hide</v>
      </c>
      <c r="C140" s="2">
        <v>1</v>
      </c>
      <c r="D140" s="66" t="s">
        <v>124</v>
      </c>
      <c r="E140" s="122">
        <v>0</v>
      </c>
      <c r="F140" s="69">
        <v>0</v>
      </c>
      <c r="G140" s="69">
        <f t="shared" si="29"/>
        <v>0</v>
      </c>
      <c r="H140" s="69">
        <v>0</v>
      </c>
      <c r="I140" s="69">
        <f t="shared" si="34"/>
        <v>0</v>
      </c>
      <c r="J140" s="371">
        <v>0</v>
      </c>
      <c r="K140" s="70">
        <f t="shared" si="30"/>
        <v>0</v>
      </c>
      <c r="L140" s="45"/>
      <c r="M140" s="371">
        <v>0</v>
      </c>
      <c r="N140" s="371">
        <v>0</v>
      </c>
      <c r="O140" s="371">
        <f t="shared" si="32"/>
        <v>0</v>
      </c>
      <c r="P140" s="371">
        <v>0</v>
      </c>
      <c r="Q140" s="69">
        <f t="shared" si="33"/>
        <v>0</v>
      </c>
      <c r="R140" s="371">
        <v>0</v>
      </c>
      <c r="S140" s="71">
        <f t="shared" si="31"/>
        <v>0</v>
      </c>
      <c r="T140" s="32"/>
    </row>
    <row r="141" spans="2:20" collapsed="1">
      <c r="B141" s="2" t="str">
        <f t="shared" si="63"/>
        <v>Hide</v>
      </c>
      <c r="C141" s="2">
        <v>1</v>
      </c>
      <c r="D141" s="66" t="s">
        <v>125</v>
      </c>
      <c r="E141" s="116">
        <v>0</v>
      </c>
      <c r="F141" s="38">
        <v>0</v>
      </c>
      <c r="G141" s="38">
        <f t="shared" si="29"/>
        <v>0</v>
      </c>
      <c r="H141" s="38">
        <v>0</v>
      </c>
      <c r="I141" s="38">
        <f t="shared" si="34"/>
        <v>0</v>
      </c>
      <c r="J141" s="367">
        <v>0</v>
      </c>
      <c r="K141" s="39">
        <f t="shared" si="30"/>
        <v>0</v>
      </c>
      <c r="L141" s="45"/>
      <c r="M141" s="367">
        <v>0</v>
      </c>
      <c r="N141" s="367">
        <v>0</v>
      </c>
      <c r="O141" s="367">
        <f t="shared" si="32"/>
        <v>0</v>
      </c>
      <c r="P141" s="367">
        <v>0</v>
      </c>
      <c r="Q141" s="38">
        <f t="shared" si="33"/>
        <v>0</v>
      </c>
      <c r="R141" s="367">
        <v>0</v>
      </c>
      <c r="S141" s="40">
        <f t="shared" si="31"/>
        <v>0</v>
      </c>
      <c r="T141" s="32"/>
    </row>
    <row r="142" spans="2:20" ht="14.25" hidden="1" customHeight="1" outlineLevel="1">
      <c r="B142" s="2" t="str">
        <f t="shared" si="63"/>
        <v>Hide</v>
      </c>
      <c r="C142" s="2">
        <v>1</v>
      </c>
      <c r="D142" s="66" t="s">
        <v>126</v>
      </c>
      <c r="E142" s="122">
        <v>45902.46</v>
      </c>
      <c r="F142" s="69">
        <v>46052.46</v>
      </c>
      <c r="G142" s="69">
        <f t="shared" si="29"/>
        <v>-150</v>
      </c>
      <c r="H142" s="69">
        <v>0</v>
      </c>
      <c r="I142" s="69">
        <f t="shared" si="34"/>
        <v>45902.46</v>
      </c>
      <c r="J142" s="371">
        <v>59460.17</v>
      </c>
      <c r="K142" s="70">
        <f t="shared" si="30"/>
        <v>-13557.71</v>
      </c>
      <c r="L142" s="45"/>
      <c r="M142" s="371">
        <v>45902.46</v>
      </c>
      <c r="N142" s="371">
        <v>46052.46</v>
      </c>
      <c r="O142" s="371">
        <f t="shared" si="32"/>
        <v>-150</v>
      </c>
      <c r="P142" s="371">
        <v>0</v>
      </c>
      <c r="Q142" s="69">
        <f t="shared" si="33"/>
        <v>45902.46</v>
      </c>
      <c r="R142" s="371">
        <v>59460.17</v>
      </c>
      <c r="S142" s="71">
        <f t="shared" si="31"/>
        <v>-13557.71</v>
      </c>
      <c r="T142" s="32"/>
    </row>
    <row r="143" spans="2:20" ht="14.25" hidden="1" customHeight="1" outlineLevel="1">
      <c r="B143" s="2" t="str">
        <f t="shared" si="63"/>
        <v>Hide</v>
      </c>
      <c r="C143" s="2">
        <v>1</v>
      </c>
      <c r="D143" s="66" t="s" vm="1">
        <v>127</v>
      </c>
      <c r="E143" s="122">
        <v>0</v>
      </c>
      <c r="F143" s="69">
        <v>0</v>
      </c>
      <c r="G143" s="69">
        <f t="shared" si="29"/>
        <v>0</v>
      </c>
      <c r="H143" s="69">
        <v>0</v>
      </c>
      <c r="I143" s="69">
        <f t="shared" si="34"/>
        <v>0</v>
      </c>
      <c r="J143" s="371">
        <v>0</v>
      </c>
      <c r="K143" s="70">
        <f t="shared" si="30"/>
        <v>0</v>
      </c>
      <c r="L143" s="45"/>
      <c r="M143" s="371">
        <v>0</v>
      </c>
      <c r="N143" s="371">
        <v>0</v>
      </c>
      <c r="O143" s="371">
        <f t="shared" si="32"/>
        <v>0</v>
      </c>
      <c r="P143" s="371">
        <v>0</v>
      </c>
      <c r="Q143" s="69">
        <f t="shared" si="33"/>
        <v>0</v>
      </c>
      <c r="R143" s="371">
        <v>0</v>
      </c>
      <c r="S143" s="71">
        <f t="shared" si="31"/>
        <v>0</v>
      </c>
      <c r="T143" s="32"/>
    </row>
    <row r="144" spans="2:20" collapsed="1">
      <c r="B144" s="2" t="str">
        <f t="shared" si="63"/>
        <v>Hide</v>
      </c>
      <c r="C144" s="2">
        <v>1</v>
      </c>
      <c r="D144" s="66" t="s">
        <v>128</v>
      </c>
      <c r="E144" s="116">
        <v>45902.46</v>
      </c>
      <c r="F144" s="38">
        <v>46052.46</v>
      </c>
      <c r="G144" s="38">
        <f t="shared" si="29"/>
        <v>-150</v>
      </c>
      <c r="H144" s="38">
        <v>0</v>
      </c>
      <c r="I144" s="38">
        <f t="shared" si="34"/>
        <v>45902.46</v>
      </c>
      <c r="J144" s="367">
        <v>59460.17</v>
      </c>
      <c r="K144" s="39">
        <f t="shared" si="30"/>
        <v>-13557.71</v>
      </c>
      <c r="L144" s="45"/>
      <c r="M144" s="367">
        <v>45902.46</v>
      </c>
      <c r="N144" s="367">
        <v>46052.46</v>
      </c>
      <c r="O144" s="367">
        <f t="shared" si="32"/>
        <v>-150</v>
      </c>
      <c r="P144" s="367">
        <v>0</v>
      </c>
      <c r="Q144" s="38">
        <f t="shared" si="33"/>
        <v>45902.46</v>
      </c>
      <c r="R144" s="367">
        <v>59460.17</v>
      </c>
      <c r="S144" s="40">
        <f t="shared" si="31"/>
        <v>-13557.71</v>
      </c>
      <c r="T144" s="32"/>
    </row>
    <row r="145" spans="2:20">
      <c r="B145" s="2" t="str">
        <f t="shared" si="63"/>
        <v>Hide</v>
      </c>
      <c r="C145" s="2">
        <v>1</v>
      </c>
      <c r="D145" s="72" t="s">
        <v>129</v>
      </c>
      <c r="E145" s="123">
        <v>73365.709999999977</v>
      </c>
      <c r="F145" s="73">
        <v>72323.899999999994</v>
      </c>
      <c r="G145" s="73">
        <f t="shared" si="29"/>
        <v>1041.8099999999831</v>
      </c>
      <c r="H145" s="73">
        <v>0</v>
      </c>
      <c r="I145" s="73">
        <f t="shared" si="34"/>
        <v>73365.709999999977</v>
      </c>
      <c r="J145" s="367">
        <v>85731.609999999986</v>
      </c>
      <c r="K145" s="74">
        <f t="shared" si="30"/>
        <v>-12365.900000000009</v>
      </c>
      <c r="L145" s="45"/>
      <c r="M145" s="367">
        <v>73365.709999999977</v>
      </c>
      <c r="N145" s="367">
        <v>72323.899999999994</v>
      </c>
      <c r="O145" s="367">
        <f t="shared" si="32"/>
        <v>1041.8099999999831</v>
      </c>
      <c r="P145" s="367">
        <v>0</v>
      </c>
      <c r="Q145" s="73">
        <f t="shared" si="33"/>
        <v>73365.709999999977</v>
      </c>
      <c r="R145" s="367">
        <v>85731.609999999986</v>
      </c>
      <c r="S145" s="75">
        <f t="shared" si="31"/>
        <v>-12365.900000000009</v>
      </c>
      <c r="T145" s="32"/>
    </row>
    <row r="146" spans="2:20" ht="14.25" hidden="1" customHeight="1" outlineLevel="1">
      <c r="B146" s="2" t="str">
        <f t="shared" si="63"/>
        <v>Hide</v>
      </c>
      <c r="C146" s="2">
        <v>1</v>
      </c>
      <c r="D146" s="72" t="s">
        <v>130</v>
      </c>
      <c r="E146" s="124">
        <v>895929.24999999977</v>
      </c>
      <c r="F146" s="76">
        <v>538458.42815225478</v>
      </c>
      <c r="G146" s="76">
        <f t="shared" si="29"/>
        <v>357470.82184774498</v>
      </c>
      <c r="H146" s="76">
        <v>0</v>
      </c>
      <c r="I146" s="76">
        <f t="shared" si="34"/>
        <v>895929.24999999977</v>
      </c>
      <c r="J146" s="371">
        <v>474405.2699999999</v>
      </c>
      <c r="K146" s="77">
        <f t="shared" si="30"/>
        <v>421523.97999999986</v>
      </c>
      <c r="L146" s="45"/>
      <c r="M146" s="371">
        <v>895929.24999999977</v>
      </c>
      <c r="N146" s="371">
        <v>538458.42815225478</v>
      </c>
      <c r="O146" s="371">
        <f t="shared" si="32"/>
        <v>357470.82184774498</v>
      </c>
      <c r="P146" s="371">
        <v>0</v>
      </c>
      <c r="Q146" s="76">
        <f t="shared" si="33"/>
        <v>895929.24999999977</v>
      </c>
      <c r="R146" s="371">
        <v>474405.2699999999</v>
      </c>
      <c r="S146" s="78">
        <f t="shared" si="31"/>
        <v>421523.97999999986</v>
      </c>
      <c r="T146" s="32"/>
    </row>
    <row r="147" spans="2:20" ht="14.25" hidden="1" customHeight="1" outlineLevel="1">
      <c r="B147" s="2" t="str">
        <f t="shared" si="63"/>
        <v>Hide</v>
      </c>
      <c r="C147" s="2">
        <v>1</v>
      </c>
      <c r="D147" s="72" t="s">
        <v>131</v>
      </c>
      <c r="E147" s="124">
        <v>-246.79999999999836</v>
      </c>
      <c r="F147" s="76">
        <v>-8456.7320490294696</v>
      </c>
      <c r="G147" s="76">
        <f t="shared" si="29"/>
        <v>8209.9320490294704</v>
      </c>
      <c r="H147" s="76">
        <v>0</v>
      </c>
      <c r="I147" s="76">
        <f t="shared" si="34"/>
        <v>-246.79999999999836</v>
      </c>
      <c r="J147" s="371">
        <v>-56258.94</v>
      </c>
      <c r="K147" s="77">
        <f t="shared" si="30"/>
        <v>56012.140000000007</v>
      </c>
      <c r="L147" s="45"/>
      <c r="M147" s="371">
        <v>-246.79999999999836</v>
      </c>
      <c r="N147" s="371">
        <v>-8456.7320490294696</v>
      </c>
      <c r="O147" s="371">
        <f t="shared" si="32"/>
        <v>8209.9320490294704</v>
      </c>
      <c r="P147" s="371">
        <v>0</v>
      </c>
      <c r="Q147" s="76">
        <f t="shared" si="33"/>
        <v>-246.79999999999836</v>
      </c>
      <c r="R147" s="371">
        <v>-56258.94</v>
      </c>
      <c r="S147" s="78">
        <f t="shared" si="31"/>
        <v>56012.140000000007</v>
      </c>
      <c r="T147" s="32"/>
    </row>
    <row r="148" spans="2:20" ht="14.25" hidden="1" customHeight="1" outlineLevel="1">
      <c r="B148" s="2" t="str">
        <f t="shared" si="63"/>
        <v>Hide</v>
      </c>
      <c r="C148" s="2">
        <v>1</v>
      </c>
      <c r="D148" s="72" t="s">
        <v>132</v>
      </c>
      <c r="E148" s="124">
        <v>0</v>
      </c>
      <c r="F148" s="76">
        <v>0</v>
      </c>
      <c r="G148" s="76">
        <f t="shared" si="29"/>
        <v>0</v>
      </c>
      <c r="H148" s="76">
        <v>0</v>
      </c>
      <c r="I148" s="76">
        <f t="shared" si="34"/>
        <v>0</v>
      </c>
      <c r="J148" s="371">
        <v>0</v>
      </c>
      <c r="K148" s="77">
        <f t="shared" si="30"/>
        <v>0</v>
      </c>
      <c r="L148" s="45"/>
      <c r="M148" s="371">
        <v>0</v>
      </c>
      <c r="N148" s="371">
        <v>0</v>
      </c>
      <c r="O148" s="371">
        <f t="shared" si="32"/>
        <v>0</v>
      </c>
      <c r="P148" s="371">
        <v>0</v>
      </c>
      <c r="Q148" s="76">
        <f t="shared" si="33"/>
        <v>0</v>
      </c>
      <c r="R148" s="371">
        <v>0</v>
      </c>
      <c r="S148" s="78">
        <f t="shared" si="31"/>
        <v>0</v>
      </c>
      <c r="T148" s="32"/>
    </row>
    <row r="149" spans="2:20" collapsed="1">
      <c r="B149" s="2" t="str">
        <f t="shared" si="63"/>
        <v>Hide</v>
      </c>
      <c r="C149" s="2">
        <v>1</v>
      </c>
      <c r="D149" s="72" t="s">
        <v>133</v>
      </c>
      <c r="E149" s="123">
        <v>895682.44999999972</v>
      </c>
      <c r="F149" s="73">
        <v>530001.69610322535</v>
      </c>
      <c r="G149" s="73">
        <f t="shared" ref="G149:G216" si="64">+E149-F149</f>
        <v>365680.75389677437</v>
      </c>
      <c r="H149" s="73">
        <v>0</v>
      </c>
      <c r="I149" s="73">
        <f t="shared" si="34"/>
        <v>895682.44999999972</v>
      </c>
      <c r="J149" s="367">
        <v>418146.3299999999</v>
      </c>
      <c r="K149" s="74">
        <f t="shared" ref="K149:K216" si="65">+E149-J149</f>
        <v>477536.11999999982</v>
      </c>
      <c r="L149" s="45"/>
      <c r="M149" s="367">
        <v>895682.44999999972</v>
      </c>
      <c r="N149" s="367">
        <v>530001.69610322535</v>
      </c>
      <c r="O149" s="367">
        <f t="shared" si="32"/>
        <v>365680.75389677437</v>
      </c>
      <c r="P149" s="367">
        <v>0</v>
      </c>
      <c r="Q149" s="73">
        <f t="shared" si="33"/>
        <v>895682.44999999972</v>
      </c>
      <c r="R149" s="367">
        <v>418146.3299999999</v>
      </c>
      <c r="S149" s="75">
        <f t="shared" ref="S149:S216" si="66">+M149-R149</f>
        <v>477536.11999999982</v>
      </c>
      <c r="T149" s="32"/>
    </row>
    <row r="150" spans="2:20">
      <c r="B150" s="2" t="str">
        <f t="shared" si="63"/>
        <v>Hide</v>
      </c>
      <c r="D150" s="79" t="s">
        <v>134</v>
      </c>
      <c r="E150" s="115">
        <v>0</v>
      </c>
      <c r="F150" s="28">
        <v>0</v>
      </c>
      <c r="G150" s="28">
        <f t="shared" si="64"/>
        <v>0</v>
      </c>
      <c r="H150" s="28">
        <v>0</v>
      </c>
      <c r="I150" s="28">
        <f t="shared" si="34"/>
        <v>0</v>
      </c>
      <c r="J150" s="218">
        <v>0</v>
      </c>
      <c r="K150" s="34">
        <f t="shared" si="65"/>
        <v>0</v>
      </c>
      <c r="L150" s="45"/>
      <c r="M150" s="218">
        <v>0</v>
      </c>
      <c r="N150" s="218">
        <v>0</v>
      </c>
      <c r="O150" s="218">
        <f t="shared" si="32"/>
        <v>0</v>
      </c>
      <c r="P150" s="218">
        <v>0</v>
      </c>
      <c r="Q150" s="28">
        <f t="shared" si="33"/>
        <v>0</v>
      </c>
      <c r="R150" s="218">
        <v>0</v>
      </c>
      <c r="S150" s="36">
        <f t="shared" si="66"/>
        <v>0</v>
      </c>
      <c r="T150" s="32"/>
    </row>
    <row r="151" spans="2:20" ht="14.25" hidden="1" customHeight="1" outlineLevel="1">
      <c r="B151" s="2" t="str">
        <f t="shared" si="63"/>
        <v>Hide</v>
      </c>
      <c r="C151" s="2">
        <v>1</v>
      </c>
      <c r="D151" s="62" t="s">
        <v>135</v>
      </c>
      <c r="E151" s="121">
        <v>323226.56</v>
      </c>
      <c r="F151" s="63">
        <v>222493.27662785797</v>
      </c>
      <c r="G151" s="63">
        <f t="shared" si="64"/>
        <v>100733.28337214203</v>
      </c>
      <c r="H151" s="63">
        <v>0</v>
      </c>
      <c r="I151" s="63">
        <f t="shared" si="34"/>
        <v>323226.56</v>
      </c>
      <c r="J151" s="219">
        <v>175582.89</v>
      </c>
      <c r="K151" s="64">
        <f t="shared" si="65"/>
        <v>147643.66999999998</v>
      </c>
      <c r="L151" s="45"/>
      <c r="M151" s="219">
        <v>323226.56</v>
      </c>
      <c r="N151" s="219">
        <v>222493.27662785797</v>
      </c>
      <c r="O151" s="219">
        <f t="shared" si="32"/>
        <v>100733.28337214203</v>
      </c>
      <c r="P151" s="219">
        <v>0</v>
      </c>
      <c r="Q151" s="63">
        <f t="shared" si="33"/>
        <v>323226.56</v>
      </c>
      <c r="R151" s="219">
        <v>175582.89</v>
      </c>
      <c r="S151" s="65">
        <f t="shared" si="66"/>
        <v>147643.66999999998</v>
      </c>
      <c r="T151" s="32"/>
    </row>
    <row r="152" spans="2:20" ht="14.25" hidden="1" customHeight="1" outlineLevel="1">
      <c r="B152" s="2" t="str">
        <f t="shared" si="63"/>
        <v>Hide</v>
      </c>
      <c r="C152" s="2">
        <v>1</v>
      </c>
      <c r="D152" s="62" t="s">
        <v>136</v>
      </c>
      <c r="E152" s="121">
        <v>16180.39</v>
      </c>
      <c r="F152" s="63">
        <v>2953.6438583212293</v>
      </c>
      <c r="G152" s="63">
        <f t="shared" si="64"/>
        <v>13226.74614167877</v>
      </c>
      <c r="H152" s="63">
        <v>0</v>
      </c>
      <c r="I152" s="63">
        <f t="shared" si="34"/>
        <v>16180.39</v>
      </c>
      <c r="J152" s="219">
        <v>11406.12</v>
      </c>
      <c r="K152" s="64">
        <f t="shared" si="65"/>
        <v>4774.2699999999986</v>
      </c>
      <c r="L152" s="45"/>
      <c r="M152" s="219">
        <v>16180.39</v>
      </c>
      <c r="N152" s="219">
        <v>2953.6438583212293</v>
      </c>
      <c r="O152" s="219">
        <f t="shared" si="32"/>
        <v>13226.74614167877</v>
      </c>
      <c r="P152" s="219">
        <v>0</v>
      </c>
      <c r="Q152" s="63">
        <f t="shared" si="33"/>
        <v>16180.39</v>
      </c>
      <c r="R152" s="219">
        <v>11406.12</v>
      </c>
      <c r="S152" s="65">
        <f t="shared" si="66"/>
        <v>4774.2699999999986</v>
      </c>
      <c r="T152" s="32"/>
    </row>
    <row r="153" spans="2:20" ht="14.25" hidden="1" customHeight="1" outlineLevel="1">
      <c r="B153" s="2" t="str">
        <f t="shared" si="63"/>
        <v>Hide</v>
      </c>
      <c r="C153" s="2">
        <v>1</v>
      </c>
      <c r="D153" s="62" t="s">
        <v>137</v>
      </c>
      <c r="E153" s="121">
        <v>21485.25</v>
      </c>
      <c r="F153" s="63">
        <v>3576.9504326107872</v>
      </c>
      <c r="G153" s="63">
        <f t="shared" si="64"/>
        <v>17908.299567389215</v>
      </c>
      <c r="H153" s="63">
        <v>0</v>
      </c>
      <c r="I153" s="63">
        <f t="shared" si="34"/>
        <v>21485.25</v>
      </c>
      <c r="J153" s="219">
        <v>6765.4400000000005</v>
      </c>
      <c r="K153" s="64">
        <f t="shared" si="65"/>
        <v>14719.81</v>
      </c>
      <c r="L153" s="45"/>
      <c r="M153" s="219">
        <v>21485.25</v>
      </c>
      <c r="N153" s="219">
        <v>3576.9504326107872</v>
      </c>
      <c r="O153" s="219">
        <f t="shared" ref="O153:O220" si="67">+M153-N153</f>
        <v>17908.299567389215</v>
      </c>
      <c r="P153" s="219">
        <v>0</v>
      </c>
      <c r="Q153" s="63">
        <f t="shared" ref="Q153:Q220" si="68">+M153-P153</f>
        <v>21485.25</v>
      </c>
      <c r="R153" s="219">
        <v>6765.4400000000005</v>
      </c>
      <c r="S153" s="65">
        <f t="shared" si="66"/>
        <v>14719.81</v>
      </c>
      <c r="T153" s="32"/>
    </row>
    <row r="154" spans="2:20" ht="14.25" hidden="1" customHeight="1" outlineLevel="1">
      <c r="B154" s="2" t="str">
        <f t="shared" si="63"/>
        <v>Hide</v>
      </c>
      <c r="C154" s="2">
        <v>1</v>
      </c>
      <c r="D154" s="62" t="s">
        <v>138</v>
      </c>
      <c r="E154" s="121">
        <v>0</v>
      </c>
      <c r="F154" s="63">
        <v>151.74628335045108</v>
      </c>
      <c r="G154" s="63">
        <f t="shared" si="64"/>
        <v>-151.74628335045108</v>
      </c>
      <c r="H154" s="63">
        <v>0</v>
      </c>
      <c r="I154" s="63">
        <f t="shared" si="34"/>
        <v>0</v>
      </c>
      <c r="J154" s="219">
        <v>0</v>
      </c>
      <c r="K154" s="64">
        <f t="shared" si="65"/>
        <v>0</v>
      </c>
      <c r="L154" s="45"/>
      <c r="M154" s="219">
        <v>0</v>
      </c>
      <c r="N154" s="219">
        <v>151.74628335045108</v>
      </c>
      <c r="O154" s="219">
        <f t="shared" si="67"/>
        <v>-151.74628335045108</v>
      </c>
      <c r="P154" s="219">
        <v>0</v>
      </c>
      <c r="Q154" s="63">
        <f t="shared" si="68"/>
        <v>0</v>
      </c>
      <c r="R154" s="219">
        <v>0</v>
      </c>
      <c r="S154" s="65">
        <f t="shared" si="66"/>
        <v>0</v>
      </c>
      <c r="T154" s="32"/>
    </row>
    <row r="155" spans="2:20" ht="14.25" hidden="1" customHeight="1" outlineLevel="1">
      <c r="B155" s="2" t="str">
        <f t="shared" si="63"/>
        <v>Hide</v>
      </c>
      <c r="C155" s="2">
        <v>1</v>
      </c>
      <c r="D155" s="62" t="s">
        <v>139</v>
      </c>
      <c r="E155" s="121">
        <v>4303.34</v>
      </c>
      <c r="F155" s="63">
        <v>5150.1512654086673</v>
      </c>
      <c r="G155" s="63">
        <f t="shared" si="64"/>
        <v>-846.81126540866717</v>
      </c>
      <c r="H155" s="63">
        <v>0</v>
      </c>
      <c r="I155" s="63">
        <f t="shared" ref="I155:I223" si="69">+E155-H155</f>
        <v>4303.34</v>
      </c>
      <c r="J155" s="219">
        <v>11347.82</v>
      </c>
      <c r="K155" s="64">
        <f t="shared" si="65"/>
        <v>-7044.48</v>
      </c>
      <c r="L155" s="45"/>
      <c r="M155" s="219">
        <v>4303.34</v>
      </c>
      <c r="N155" s="219">
        <v>5150.1512654086673</v>
      </c>
      <c r="O155" s="219">
        <f t="shared" si="67"/>
        <v>-846.81126540866717</v>
      </c>
      <c r="P155" s="219">
        <v>0</v>
      </c>
      <c r="Q155" s="63">
        <f t="shared" si="68"/>
        <v>4303.34</v>
      </c>
      <c r="R155" s="219">
        <v>11347.82</v>
      </c>
      <c r="S155" s="65">
        <f t="shared" si="66"/>
        <v>-7044.48</v>
      </c>
      <c r="T155" s="32"/>
    </row>
    <row r="156" spans="2:20" ht="14.25" hidden="1" customHeight="1" outlineLevel="1">
      <c r="B156" s="2" t="str">
        <f t="shared" si="63"/>
        <v>Hide</v>
      </c>
      <c r="C156" s="2">
        <v>1</v>
      </c>
      <c r="D156" s="62" t="s">
        <v>140</v>
      </c>
      <c r="E156" s="121">
        <v>0</v>
      </c>
      <c r="F156" s="63">
        <v>0</v>
      </c>
      <c r="G156" s="63">
        <f t="shared" si="64"/>
        <v>0</v>
      </c>
      <c r="H156" s="63">
        <v>0</v>
      </c>
      <c r="I156" s="63">
        <f t="shared" si="69"/>
        <v>0</v>
      </c>
      <c r="J156" s="219">
        <v>0</v>
      </c>
      <c r="K156" s="64">
        <f t="shared" si="65"/>
        <v>0</v>
      </c>
      <c r="L156" s="45"/>
      <c r="M156" s="219">
        <v>0</v>
      </c>
      <c r="N156" s="219">
        <v>0</v>
      </c>
      <c r="O156" s="219">
        <f t="shared" si="67"/>
        <v>0</v>
      </c>
      <c r="P156" s="219">
        <v>0</v>
      </c>
      <c r="Q156" s="63">
        <f t="shared" si="68"/>
        <v>0</v>
      </c>
      <c r="R156" s="219">
        <v>0</v>
      </c>
      <c r="S156" s="65">
        <f t="shared" si="66"/>
        <v>0</v>
      </c>
      <c r="T156" s="32"/>
    </row>
    <row r="157" spans="2:20" ht="14.25" hidden="1" customHeight="1" outlineLevel="1">
      <c r="B157" s="2" t="str">
        <f t="shared" si="63"/>
        <v>Hide</v>
      </c>
      <c r="C157" s="2">
        <v>1</v>
      </c>
      <c r="D157" s="62" t="s">
        <v>141</v>
      </c>
      <c r="E157" s="121">
        <v>12455.800000000001</v>
      </c>
      <c r="F157" s="63">
        <v>271.00847945059752</v>
      </c>
      <c r="G157" s="63">
        <f t="shared" si="64"/>
        <v>12184.791520549403</v>
      </c>
      <c r="H157" s="63">
        <v>0</v>
      </c>
      <c r="I157" s="63">
        <f t="shared" si="69"/>
        <v>12455.800000000001</v>
      </c>
      <c r="J157" s="219">
        <v>345.76</v>
      </c>
      <c r="K157" s="64">
        <f t="shared" si="65"/>
        <v>12110.04</v>
      </c>
      <c r="L157" s="45"/>
      <c r="M157" s="219">
        <v>12455.800000000001</v>
      </c>
      <c r="N157" s="219">
        <v>271.00847945059752</v>
      </c>
      <c r="O157" s="219">
        <f t="shared" si="67"/>
        <v>12184.791520549403</v>
      </c>
      <c r="P157" s="219">
        <v>0</v>
      </c>
      <c r="Q157" s="63">
        <f t="shared" si="68"/>
        <v>12455.800000000001</v>
      </c>
      <c r="R157" s="219">
        <v>345.76</v>
      </c>
      <c r="S157" s="65">
        <f t="shared" si="66"/>
        <v>12110.04</v>
      </c>
      <c r="T157" s="32"/>
    </row>
    <row r="158" spans="2:20" collapsed="1">
      <c r="B158" s="2" t="str">
        <f t="shared" si="63"/>
        <v>Hide</v>
      </c>
      <c r="C158" s="2">
        <v>1</v>
      </c>
      <c r="D158" s="66" t="s">
        <v>142</v>
      </c>
      <c r="E158" s="116">
        <v>377651.33999999997</v>
      </c>
      <c r="F158" s="38">
        <v>234596.77694699966</v>
      </c>
      <c r="G158" s="38">
        <f t="shared" si="64"/>
        <v>143054.56305300031</v>
      </c>
      <c r="H158" s="38">
        <v>0</v>
      </c>
      <c r="I158" s="38">
        <f t="shared" si="69"/>
        <v>377651.33999999997</v>
      </c>
      <c r="J158" s="367">
        <v>205448.03000000003</v>
      </c>
      <c r="K158" s="39">
        <f t="shared" si="65"/>
        <v>172203.30999999994</v>
      </c>
      <c r="L158" s="45"/>
      <c r="M158" s="367">
        <v>377651.33999999997</v>
      </c>
      <c r="N158" s="367">
        <v>234596.77694699966</v>
      </c>
      <c r="O158" s="367">
        <f t="shared" si="67"/>
        <v>143054.56305300031</v>
      </c>
      <c r="P158" s="367">
        <v>0</v>
      </c>
      <c r="Q158" s="38">
        <f t="shared" si="68"/>
        <v>377651.33999999997</v>
      </c>
      <c r="R158" s="367">
        <v>205448.03000000003</v>
      </c>
      <c r="S158" s="40">
        <f t="shared" si="66"/>
        <v>172203.30999999994</v>
      </c>
      <c r="T158" s="32"/>
    </row>
    <row r="159" spans="2:20" ht="14.25" hidden="1" customHeight="1" outlineLevel="1">
      <c r="B159" s="2" t="str">
        <f t="shared" si="63"/>
        <v>Hide</v>
      </c>
      <c r="C159" s="2">
        <v>1</v>
      </c>
      <c r="D159" s="66" t="s">
        <v>143</v>
      </c>
      <c r="E159" s="122">
        <v>0</v>
      </c>
      <c r="F159" s="69">
        <v>0</v>
      </c>
      <c r="G159" s="69">
        <f t="shared" si="64"/>
        <v>0</v>
      </c>
      <c r="H159" s="69">
        <v>0</v>
      </c>
      <c r="I159" s="69">
        <f t="shared" si="69"/>
        <v>0</v>
      </c>
      <c r="J159" s="371">
        <v>13686.47</v>
      </c>
      <c r="K159" s="70">
        <f t="shared" si="65"/>
        <v>-13686.47</v>
      </c>
      <c r="L159" s="45"/>
      <c r="M159" s="371">
        <v>0</v>
      </c>
      <c r="N159" s="371">
        <v>0</v>
      </c>
      <c r="O159" s="371">
        <f t="shared" si="67"/>
        <v>0</v>
      </c>
      <c r="P159" s="371">
        <v>0</v>
      </c>
      <c r="Q159" s="69">
        <f t="shared" si="68"/>
        <v>0</v>
      </c>
      <c r="R159" s="371">
        <v>13686.47</v>
      </c>
      <c r="S159" s="71">
        <f t="shared" si="66"/>
        <v>-13686.47</v>
      </c>
      <c r="T159" s="32"/>
    </row>
    <row r="160" spans="2:20" ht="14.25" hidden="1" customHeight="1" outlineLevel="1">
      <c r="B160" s="2" t="str">
        <f t="shared" si="63"/>
        <v>Hide</v>
      </c>
      <c r="C160" s="2">
        <v>1</v>
      </c>
      <c r="D160" s="66" t="s">
        <v>144</v>
      </c>
      <c r="E160" s="122">
        <v>0</v>
      </c>
      <c r="F160" s="69">
        <v>0</v>
      </c>
      <c r="G160" s="69">
        <f t="shared" si="64"/>
        <v>0</v>
      </c>
      <c r="H160" s="69">
        <v>0</v>
      </c>
      <c r="I160" s="69">
        <f t="shared" si="69"/>
        <v>0</v>
      </c>
      <c r="J160" s="371">
        <v>0</v>
      </c>
      <c r="K160" s="70">
        <f t="shared" si="65"/>
        <v>0</v>
      </c>
      <c r="L160" s="45"/>
      <c r="M160" s="371">
        <v>0</v>
      </c>
      <c r="N160" s="371">
        <v>0</v>
      </c>
      <c r="O160" s="371">
        <f t="shared" si="67"/>
        <v>0</v>
      </c>
      <c r="P160" s="371">
        <v>0</v>
      </c>
      <c r="Q160" s="69">
        <f t="shared" si="68"/>
        <v>0</v>
      </c>
      <c r="R160" s="371">
        <v>0</v>
      </c>
      <c r="S160" s="71">
        <f t="shared" si="66"/>
        <v>0</v>
      </c>
      <c r="T160" s="32"/>
    </row>
    <row r="161" spans="2:20" ht="14.25" hidden="1" customHeight="1" outlineLevel="1">
      <c r="B161" s="2" t="str">
        <f t="shared" si="63"/>
        <v>Hide</v>
      </c>
      <c r="C161" s="2">
        <v>1</v>
      </c>
      <c r="D161" s="66" t="s">
        <v>145</v>
      </c>
      <c r="E161" s="122">
        <v>0</v>
      </c>
      <c r="F161" s="69">
        <v>0</v>
      </c>
      <c r="G161" s="69">
        <f t="shared" si="64"/>
        <v>0</v>
      </c>
      <c r="H161" s="69">
        <v>0</v>
      </c>
      <c r="I161" s="69">
        <f t="shared" si="69"/>
        <v>0</v>
      </c>
      <c r="J161" s="371">
        <v>0</v>
      </c>
      <c r="K161" s="70">
        <f t="shared" si="65"/>
        <v>0</v>
      </c>
      <c r="L161" s="45"/>
      <c r="M161" s="371">
        <v>0</v>
      </c>
      <c r="N161" s="371">
        <v>0</v>
      </c>
      <c r="O161" s="371">
        <f t="shared" si="67"/>
        <v>0</v>
      </c>
      <c r="P161" s="371">
        <v>0</v>
      </c>
      <c r="Q161" s="69">
        <f t="shared" si="68"/>
        <v>0</v>
      </c>
      <c r="R161" s="371">
        <v>0</v>
      </c>
      <c r="S161" s="71">
        <f t="shared" si="66"/>
        <v>0</v>
      </c>
      <c r="T161" s="32"/>
    </row>
    <row r="162" spans="2:20" ht="14.25" hidden="1" customHeight="1" outlineLevel="1">
      <c r="B162" s="2" t="str">
        <f t="shared" si="63"/>
        <v>Hide</v>
      </c>
      <c r="C162" s="2">
        <v>1</v>
      </c>
      <c r="D162" s="66" t="s">
        <v>146</v>
      </c>
      <c r="E162" s="122">
        <v>0</v>
      </c>
      <c r="F162" s="69">
        <v>0</v>
      </c>
      <c r="G162" s="69">
        <f t="shared" si="64"/>
        <v>0</v>
      </c>
      <c r="H162" s="69">
        <v>0</v>
      </c>
      <c r="I162" s="69">
        <f t="shared" si="69"/>
        <v>0</v>
      </c>
      <c r="J162" s="371">
        <v>162.22999999999999</v>
      </c>
      <c r="K162" s="70">
        <f t="shared" si="65"/>
        <v>-162.22999999999999</v>
      </c>
      <c r="L162" s="45"/>
      <c r="M162" s="371">
        <v>0</v>
      </c>
      <c r="N162" s="371">
        <v>0</v>
      </c>
      <c r="O162" s="371">
        <f t="shared" si="67"/>
        <v>0</v>
      </c>
      <c r="P162" s="371">
        <v>0</v>
      </c>
      <c r="Q162" s="69">
        <f t="shared" si="68"/>
        <v>0</v>
      </c>
      <c r="R162" s="371">
        <v>162.22999999999999</v>
      </c>
      <c r="S162" s="71">
        <f t="shared" si="66"/>
        <v>-162.22999999999999</v>
      </c>
      <c r="T162" s="32"/>
    </row>
    <row r="163" spans="2:20" ht="14.25" hidden="1" customHeight="1" outlineLevel="1">
      <c r="B163" s="2" t="str">
        <f t="shared" si="63"/>
        <v>Hide</v>
      </c>
      <c r="C163" s="2">
        <v>1</v>
      </c>
      <c r="D163" s="66" t="s">
        <v>147</v>
      </c>
      <c r="E163" s="122">
        <v>0</v>
      </c>
      <c r="F163" s="69">
        <v>0</v>
      </c>
      <c r="G163" s="69">
        <f t="shared" si="64"/>
        <v>0</v>
      </c>
      <c r="H163" s="69">
        <v>0</v>
      </c>
      <c r="I163" s="69">
        <f t="shared" si="69"/>
        <v>0</v>
      </c>
      <c r="J163" s="371">
        <v>0</v>
      </c>
      <c r="K163" s="70">
        <f t="shared" si="65"/>
        <v>0</v>
      </c>
      <c r="L163" s="45"/>
      <c r="M163" s="371">
        <v>0</v>
      </c>
      <c r="N163" s="371">
        <v>0</v>
      </c>
      <c r="O163" s="371">
        <f t="shared" si="67"/>
        <v>0</v>
      </c>
      <c r="P163" s="371">
        <v>0</v>
      </c>
      <c r="Q163" s="69">
        <f t="shared" si="68"/>
        <v>0</v>
      </c>
      <c r="R163" s="371">
        <v>0</v>
      </c>
      <c r="S163" s="71">
        <f t="shared" si="66"/>
        <v>0</v>
      </c>
      <c r="T163" s="32"/>
    </row>
    <row r="164" spans="2:20" ht="14.25" hidden="1" customHeight="1" outlineLevel="1">
      <c r="B164" s="2" t="str">
        <f t="shared" si="63"/>
        <v>Hide</v>
      </c>
      <c r="C164" s="2">
        <v>1</v>
      </c>
      <c r="D164" s="66" t="s">
        <v>148</v>
      </c>
      <c r="E164" s="122">
        <v>0</v>
      </c>
      <c r="F164" s="69">
        <v>0</v>
      </c>
      <c r="G164" s="69">
        <f t="shared" si="64"/>
        <v>0</v>
      </c>
      <c r="H164" s="69">
        <v>0</v>
      </c>
      <c r="I164" s="69">
        <f t="shared" si="69"/>
        <v>0</v>
      </c>
      <c r="J164" s="371">
        <v>0</v>
      </c>
      <c r="K164" s="70">
        <f t="shared" si="65"/>
        <v>0</v>
      </c>
      <c r="L164" s="45"/>
      <c r="M164" s="371">
        <v>0</v>
      </c>
      <c r="N164" s="371">
        <v>0</v>
      </c>
      <c r="O164" s="371">
        <f t="shared" si="67"/>
        <v>0</v>
      </c>
      <c r="P164" s="371">
        <v>0</v>
      </c>
      <c r="Q164" s="69">
        <f t="shared" si="68"/>
        <v>0</v>
      </c>
      <c r="R164" s="371">
        <v>0</v>
      </c>
      <c r="S164" s="71">
        <f t="shared" si="66"/>
        <v>0</v>
      </c>
      <c r="T164" s="32"/>
    </row>
    <row r="165" spans="2:20" ht="14.25" hidden="1" customHeight="1" outlineLevel="1">
      <c r="B165" s="2" t="str">
        <f t="shared" ref="B165:B168" si="70">IF(SUM(T165:T165)&lt;&gt;0,"Show","Hide")</f>
        <v>Hide</v>
      </c>
      <c r="C165" s="2">
        <v>1</v>
      </c>
      <c r="D165" s="66" t="s">
        <v>592</v>
      </c>
      <c r="E165" s="122">
        <v>0</v>
      </c>
      <c r="F165" s="69">
        <v>0</v>
      </c>
      <c r="G165" s="69">
        <f t="shared" ref="G165:G168" si="71">+E165-F165</f>
        <v>0</v>
      </c>
      <c r="H165" s="69">
        <v>0</v>
      </c>
      <c r="I165" s="69">
        <f t="shared" ref="I165:I168" si="72">+E165-H165</f>
        <v>0</v>
      </c>
      <c r="J165" s="371">
        <v>0</v>
      </c>
      <c r="K165" s="70">
        <f t="shared" ref="K165:K168" si="73">+E165-J165</f>
        <v>0</v>
      </c>
      <c r="L165" s="45"/>
      <c r="M165" s="371">
        <v>0</v>
      </c>
      <c r="N165" s="371">
        <v>0</v>
      </c>
      <c r="O165" s="371">
        <f t="shared" ref="O165:O168" si="74">+M165-N165</f>
        <v>0</v>
      </c>
      <c r="P165" s="371">
        <v>0</v>
      </c>
      <c r="Q165" s="69">
        <f t="shared" ref="Q165:Q168" si="75">+M165-P165</f>
        <v>0</v>
      </c>
      <c r="R165" s="371">
        <v>0</v>
      </c>
      <c r="S165" s="71">
        <f t="shared" ref="S165:S168" si="76">+M165-R165</f>
        <v>0</v>
      </c>
      <c r="T165" s="32"/>
    </row>
    <row r="166" spans="2:20" ht="14.25" hidden="1" customHeight="1" outlineLevel="1">
      <c r="B166" s="2" t="str">
        <f t="shared" ref="B166" si="77">IF(SUM(T166:T166)&lt;&gt;0,"Show","Hide")</f>
        <v>Hide</v>
      </c>
      <c r="C166" s="2">
        <v>1</v>
      </c>
      <c r="D166" s="66" t="s">
        <v>603</v>
      </c>
      <c r="E166" s="122">
        <v>0</v>
      </c>
      <c r="F166" s="69">
        <v>0</v>
      </c>
      <c r="G166" s="69">
        <f t="shared" ref="G166" si="78">+E166-F166</f>
        <v>0</v>
      </c>
      <c r="H166" s="69">
        <v>0</v>
      </c>
      <c r="I166" s="69">
        <f t="shared" ref="I166" si="79">+E166-H166</f>
        <v>0</v>
      </c>
      <c r="J166" s="371">
        <v>0</v>
      </c>
      <c r="K166" s="70">
        <f t="shared" ref="K166" si="80">+E166-J166</f>
        <v>0</v>
      </c>
      <c r="L166" s="45"/>
      <c r="M166" s="371">
        <v>0</v>
      </c>
      <c r="N166" s="371">
        <v>0</v>
      </c>
      <c r="O166" s="371">
        <f t="shared" ref="O166" si="81">+M166-N166</f>
        <v>0</v>
      </c>
      <c r="P166" s="371">
        <v>0</v>
      </c>
      <c r="Q166" s="69">
        <f t="shared" ref="Q166" si="82">+M166-P166</f>
        <v>0</v>
      </c>
      <c r="R166" s="371">
        <v>0</v>
      </c>
      <c r="S166" s="71">
        <f t="shared" ref="S166" si="83">+M166-R166</f>
        <v>0</v>
      </c>
      <c r="T166" s="32"/>
    </row>
    <row r="167" spans="2:20" ht="14.25" hidden="1" customHeight="1" outlineLevel="1">
      <c r="B167" s="2" t="str">
        <f t="shared" si="70"/>
        <v>Hide</v>
      </c>
      <c r="C167" s="2">
        <v>1</v>
      </c>
      <c r="D167" s="66" t="s">
        <v>593</v>
      </c>
      <c r="E167" s="122">
        <v>0</v>
      </c>
      <c r="F167" s="69">
        <v>0</v>
      </c>
      <c r="G167" s="69">
        <f t="shared" si="71"/>
        <v>0</v>
      </c>
      <c r="H167" s="69">
        <v>0</v>
      </c>
      <c r="I167" s="69">
        <f t="shared" si="72"/>
        <v>0</v>
      </c>
      <c r="J167" s="371">
        <v>19.329999999999998</v>
      </c>
      <c r="K167" s="70">
        <f t="shared" si="73"/>
        <v>-19.329999999999998</v>
      </c>
      <c r="L167" s="45"/>
      <c r="M167" s="371">
        <v>0</v>
      </c>
      <c r="N167" s="371">
        <v>0</v>
      </c>
      <c r="O167" s="371">
        <f t="shared" si="74"/>
        <v>0</v>
      </c>
      <c r="P167" s="371">
        <v>0</v>
      </c>
      <c r="Q167" s="69">
        <f t="shared" si="75"/>
        <v>0</v>
      </c>
      <c r="R167" s="371">
        <v>19.329999999999998</v>
      </c>
      <c r="S167" s="71">
        <f t="shared" si="76"/>
        <v>-19.329999999999998</v>
      </c>
      <c r="T167" s="32"/>
    </row>
    <row r="168" spans="2:20" ht="14.25" hidden="1" customHeight="1" outlineLevel="1">
      <c r="B168" s="2" t="str">
        <f t="shared" si="70"/>
        <v>Hide</v>
      </c>
      <c r="C168" s="2">
        <v>1</v>
      </c>
      <c r="D168" s="66" t="s">
        <v>594</v>
      </c>
      <c r="E168" s="122">
        <v>0</v>
      </c>
      <c r="F168" s="69">
        <v>0</v>
      </c>
      <c r="G168" s="69">
        <f t="shared" si="71"/>
        <v>0</v>
      </c>
      <c r="H168" s="69">
        <v>0</v>
      </c>
      <c r="I168" s="69">
        <f t="shared" si="72"/>
        <v>0</v>
      </c>
      <c r="J168" s="371">
        <v>0</v>
      </c>
      <c r="K168" s="70">
        <f t="shared" si="73"/>
        <v>0</v>
      </c>
      <c r="L168" s="45"/>
      <c r="M168" s="371">
        <v>0</v>
      </c>
      <c r="N168" s="371">
        <v>0</v>
      </c>
      <c r="O168" s="371">
        <f t="shared" si="74"/>
        <v>0</v>
      </c>
      <c r="P168" s="371">
        <v>0</v>
      </c>
      <c r="Q168" s="69">
        <f t="shared" si="75"/>
        <v>0</v>
      </c>
      <c r="R168" s="371">
        <v>0</v>
      </c>
      <c r="S168" s="71">
        <f t="shared" si="76"/>
        <v>0</v>
      </c>
      <c r="T168" s="32"/>
    </row>
    <row r="169" spans="2:20" ht="14.25" hidden="1" customHeight="1" outlineLevel="1">
      <c r="B169" s="2" t="str">
        <f t="shared" si="63"/>
        <v>Hide</v>
      </c>
      <c r="C169" s="2">
        <v>1</v>
      </c>
      <c r="D169" s="66" t="s">
        <v>149</v>
      </c>
      <c r="E169" s="122">
        <v>0</v>
      </c>
      <c r="F169" s="69">
        <v>0</v>
      </c>
      <c r="G169" s="69">
        <f t="shared" si="64"/>
        <v>0</v>
      </c>
      <c r="H169" s="69">
        <v>0</v>
      </c>
      <c r="I169" s="69">
        <f t="shared" si="69"/>
        <v>0</v>
      </c>
      <c r="J169" s="371">
        <v>-4883.45</v>
      </c>
      <c r="K169" s="70">
        <f t="shared" si="65"/>
        <v>4883.45</v>
      </c>
      <c r="L169" s="45"/>
      <c r="M169" s="371">
        <v>0</v>
      </c>
      <c r="N169" s="371">
        <v>0</v>
      </c>
      <c r="O169" s="371">
        <f t="shared" si="67"/>
        <v>0</v>
      </c>
      <c r="P169" s="371">
        <v>0</v>
      </c>
      <c r="Q169" s="69">
        <f t="shared" si="68"/>
        <v>0</v>
      </c>
      <c r="R169" s="371">
        <v>-4883.45</v>
      </c>
      <c r="S169" s="71">
        <f t="shared" si="66"/>
        <v>4883.45</v>
      </c>
      <c r="T169" s="32"/>
    </row>
    <row r="170" spans="2:20" ht="14.25" hidden="1" customHeight="1" outlineLevel="1">
      <c r="B170" s="2" t="str">
        <f t="shared" si="63"/>
        <v>Hide</v>
      </c>
      <c r="C170" s="2">
        <v>1</v>
      </c>
      <c r="D170" s="66" t="s">
        <v>150</v>
      </c>
      <c r="E170" s="122">
        <v>0</v>
      </c>
      <c r="F170" s="69">
        <v>0</v>
      </c>
      <c r="G170" s="69">
        <f t="shared" si="64"/>
        <v>0</v>
      </c>
      <c r="H170" s="69">
        <v>0</v>
      </c>
      <c r="I170" s="69">
        <f t="shared" si="69"/>
        <v>0</v>
      </c>
      <c r="J170" s="371">
        <v>541.27</v>
      </c>
      <c r="K170" s="70">
        <f t="shared" si="65"/>
        <v>-541.27</v>
      </c>
      <c r="L170" s="45"/>
      <c r="M170" s="371">
        <v>0</v>
      </c>
      <c r="N170" s="371">
        <v>0</v>
      </c>
      <c r="O170" s="371">
        <f t="shared" si="67"/>
        <v>0</v>
      </c>
      <c r="P170" s="371">
        <v>0</v>
      </c>
      <c r="Q170" s="69">
        <f t="shared" si="68"/>
        <v>0</v>
      </c>
      <c r="R170" s="371">
        <v>541.27</v>
      </c>
      <c r="S170" s="71">
        <f t="shared" si="66"/>
        <v>-541.27</v>
      </c>
      <c r="T170" s="32"/>
    </row>
    <row r="171" spans="2:20" ht="14.25" hidden="1" customHeight="1" outlineLevel="1">
      <c r="B171" s="2" t="str">
        <f t="shared" si="63"/>
        <v>Hide</v>
      </c>
      <c r="C171" s="2">
        <v>1</v>
      </c>
      <c r="D171" s="66" t="s">
        <v>151</v>
      </c>
      <c r="E171" s="122">
        <v>0</v>
      </c>
      <c r="F171" s="69">
        <v>0</v>
      </c>
      <c r="G171" s="69">
        <f t="shared" si="64"/>
        <v>0</v>
      </c>
      <c r="H171" s="69">
        <v>0</v>
      </c>
      <c r="I171" s="69">
        <f t="shared" si="69"/>
        <v>0</v>
      </c>
      <c r="J171" s="371">
        <v>469.65</v>
      </c>
      <c r="K171" s="70">
        <f t="shared" si="65"/>
        <v>-469.65</v>
      </c>
      <c r="L171" s="45"/>
      <c r="M171" s="371">
        <v>0</v>
      </c>
      <c r="N171" s="371">
        <v>0</v>
      </c>
      <c r="O171" s="371">
        <f t="shared" si="67"/>
        <v>0</v>
      </c>
      <c r="P171" s="371">
        <v>0</v>
      </c>
      <c r="Q171" s="69">
        <f t="shared" si="68"/>
        <v>0</v>
      </c>
      <c r="R171" s="371">
        <v>469.65</v>
      </c>
      <c r="S171" s="71">
        <f t="shared" si="66"/>
        <v>-469.65</v>
      </c>
      <c r="T171" s="32"/>
    </row>
    <row r="172" spans="2:20" ht="14.25" hidden="1" customHeight="1" outlineLevel="1">
      <c r="B172" s="2" t="str">
        <f t="shared" si="63"/>
        <v>Hide</v>
      </c>
      <c r="C172" s="2">
        <v>1</v>
      </c>
      <c r="D172" s="66" t="s">
        <v>152</v>
      </c>
      <c r="E172" s="122">
        <v>0</v>
      </c>
      <c r="F172" s="69">
        <v>0</v>
      </c>
      <c r="G172" s="69">
        <f t="shared" si="64"/>
        <v>0</v>
      </c>
      <c r="H172" s="69">
        <v>0</v>
      </c>
      <c r="I172" s="69">
        <f t="shared" si="69"/>
        <v>0</v>
      </c>
      <c r="J172" s="371">
        <v>176.67000000000002</v>
      </c>
      <c r="K172" s="70">
        <f t="shared" si="65"/>
        <v>-176.67000000000002</v>
      </c>
      <c r="L172" s="45"/>
      <c r="M172" s="371">
        <v>0</v>
      </c>
      <c r="N172" s="371">
        <v>0</v>
      </c>
      <c r="O172" s="371">
        <f t="shared" si="67"/>
        <v>0</v>
      </c>
      <c r="P172" s="371">
        <v>0</v>
      </c>
      <c r="Q172" s="69">
        <f t="shared" si="68"/>
        <v>0</v>
      </c>
      <c r="R172" s="371">
        <v>176.67000000000002</v>
      </c>
      <c r="S172" s="71">
        <f t="shared" si="66"/>
        <v>-176.67000000000002</v>
      </c>
      <c r="T172" s="32"/>
    </row>
    <row r="173" spans="2:20" ht="14.25" hidden="1" customHeight="1" outlineLevel="1">
      <c r="B173" s="2" t="str">
        <f t="shared" si="63"/>
        <v>Hide</v>
      </c>
      <c r="C173" s="2">
        <v>1</v>
      </c>
      <c r="D173" s="66" t="s">
        <v>153</v>
      </c>
      <c r="E173" s="122">
        <v>0</v>
      </c>
      <c r="F173" s="69">
        <v>0</v>
      </c>
      <c r="G173" s="69">
        <f t="shared" si="64"/>
        <v>0</v>
      </c>
      <c r="H173" s="69">
        <v>0</v>
      </c>
      <c r="I173" s="69">
        <f t="shared" si="69"/>
        <v>0</v>
      </c>
      <c r="J173" s="371">
        <v>1219.3799999999999</v>
      </c>
      <c r="K173" s="70">
        <f t="shared" si="65"/>
        <v>-1219.3799999999999</v>
      </c>
      <c r="L173" s="45"/>
      <c r="M173" s="371">
        <v>0</v>
      </c>
      <c r="N173" s="371">
        <v>0</v>
      </c>
      <c r="O173" s="371">
        <f t="shared" si="67"/>
        <v>0</v>
      </c>
      <c r="P173" s="371">
        <v>0</v>
      </c>
      <c r="Q173" s="69">
        <f t="shared" si="68"/>
        <v>0</v>
      </c>
      <c r="R173" s="371">
        <v>1219.3799999999999</v>
      </c>
      <c r="S173" s="71">
        <f t="shared" si="66"/>
        <v>-1219.3799999999999</v>
      </c>
      <c r="T173" s="32"/>
    </row>
    <row r="174" spans="2:20" ht="14.25" hidden="1" customHeight="1" outlineLevel="1">
      <c r="B174" s="2" t="str">
        <f t="shared" si="63"/>
        <v>Hide</v>
      </c>
      <c r="C174" s="2">
        <v>1</v>
      </c>
      <c r="D174" s="66" t="s">
        <v>154</v>
      </c>
      <c r="E174" s="122">
        <v>0</v>
      </c>
      <c r="F174" s="69">
        <v>0</v>
      </c>
      <c r="G174" s="69">
        <f t="shared" si="64"/>
        <v>0</v>
      </c>
      <c r="H174" s="69">
        <v>0</v>
      </c>
      <c r="I174" s="69">
        <f t="shared" si="69"/>
        <v>0</v>
      </c>
      <c r="J174" s="371">
        <v>83.56</v>
      </c>
      <c r="K174" s="70">
        <f t="shared" si="65"/>
        <v>-83.56</v>
      </c>
      <c r="L174" s="45"/>
      <c r="M174" s="371">
        <v>0</v>
      </c>
      <c r="N174" s="371">
        <v>0</v>
      </c>
      <c r="O174" s="371">
        <f t="shared" si="67"/>
        <v>0</v>
      </c>
      <c r="P174" s="371">
        <v>0</v>
      </c>
      <c r="Q174" s="69">
        <f t="shared" si="68"/>
        <v>0</v>
      </c>
      <c r="R174" s="371">
        <v>83.56</v>
      </c>
      <c r="S174" s="71">
        <f t="shared" si="66"/>
        <v>-83.56</v>
      </c>
      <c r="T174" s="32"/>
    </row>
    <row r="175" spans="2:20" ht="14.25" hidden="1" customHeight="1" outlineLevel="1">
      <c r="B175" s="2" t="str">
        <f t="shared" si="63"/>
        <v>Hide</v>
      </c>
      <c r="C175" s="2">
        <v>1</v>
      </c>
      <c r="D175" s="66" t="s">
        <v>155</v>
      </c>
      <c r="E175" s="122">
        <v>0</v>
      </c>
      <c r="F175" s="69">
        <v>0</v>
      </c>
      <c r="G175" s="69">
        <f t="shared" si="64"/>
        <v>0</v>
      </c>
      <c r="H175" s="69">
        <v>0</v>
      </c>
      <c r="I175" s="69">
        <f t="shared" si="69"/>
        <v>0</v>
      </c>
      <c r="J175" s="371">
        <v>0</v>
      </c>
      <c r="K175" s="70">
        <f t="shared" si="65"/>
        <v>0</v>
      </c>
      <c r="L175" s="45"/>
      <c r="M175" s="371">
        <v>0</v>
      </c>
      <c r="N175" s="371">
        <v>0</v>
      </c>
      <c r="O175" s="371">
        <f t="shared" si="67"/>
        <v>0</v>
      </c>
      <c r="P175" s="371">
        <v>0</v>
      </c>
      <c r="Q175" s="69">
        <f t="shared" si="68"/>
        <v>0</v>
      </c>
      <c r="R175" s="371">
        <v>0</v>
      </c>
      <c r="S175" s="71">
        <f t="shared" si="66"/>
        <v>0</v>
      </c>
      <c r="T175" s="32"/>
    </row>
    <row r="176" spans="2:20" ht="14.25" hidden="1" customHeight="1" outlineLevel="1">
      <c r="B176" s="2" t="str">
        <f t="shared" si="63"/>
        <v>Hide</v>
      </c>
      <c r="C176" s="2">
        <v>1</v>
      </c>
      <c r="D176" s="66" t="s">
        <v>156</v>
      </c>
      <c r="E176" s="122">
        <v>0</v>
      </c>
      <c r="F176" s="69">
        <v>0</v>
      </c>
      <c r="G176" s="69">
        <f t="shared" si="64"/>
        <v>0</v>
      </c>
      <c r="H176" s="69">
        <v>0</v>
      </c>
      <c r="I176" s="69">
        <f t="shared" si="69"/>
        <v>0</v>
      </c>
      <c r="J176" s="371">
        <v>0</v>
      </c>
      <c r="K176" s="70">
        <f t="shared" si="65"/>
        <v>0</v>
      </c>
      <c r="L176" s="45"/>
      <c r="M176" s="371">
        <v>0</v>
      </c>
      <c r="N176" s="371">
        <v>0</v>
      </c>
      <c r="O176" s="371">
        <f t="shared" si="67"/>
        <v>0</v>
      </c>
      <c r="P176" s="371">
        <v>0</v>
      </c>
      <c r="Q176" s="69">
        <f t="shared" si="68"/>
        <v>0</v>
      </c>
      <c r="R176" s="371">
        <v>0</v>
      </c>
      <c r="S176" s="71">
        <f t="shared" si="66"/>
        <v>0</v>
      </c>
      <c r="T176" s="32"/>
    </row>
    <row r="177" spans="2:20" ht="14.25" hidden="1" customHeight="1" outlineLevel="1">
      <c r="B177" s="2" t="str">
        <f t="shared" si="63"/>
        <v>Hide</v>
      </c>
      <c r="C177" s="2">
        <v>1</v>
      </c>
      <c r="D177" s="66" t="s">
        <v>157</v>
      </c>
      <c r="E177" s="122">
        <v>0</v>
      </c>
      <c r="F177" s="69">
        <v>0</v>
      </c>
      <c r="G177" s="69">
        <f t="shared" si="64"/>
        <v>0</v>
      </c>
      <c r="H177" s="69">
        <v>0</v>
      </c>
      <c r="I177" s="69">
        <f t="shared" si="69"/>
        <v>0</v>
      </c>
      <c r="J177" s="371">
        <v>0</v>
      </c>
      <c r="K177" s="70">
        <f t="shared" si="65"/>
        <v>0</v>
      </c>
      <c r="L177" s="45"/>
      <c r="M177" s="371">
        <v>0</v>
      </c>
      <c r="N177" s="371">
        <v>0</v>
      </c>
      <c r="O177" s="371">
        <f t="shared" si="67"/>
        <v>0</v>
      </c>
      <c r="P177" s="371">
        <v>0</v>
      </c>
      <c r="Q177" s="69">
        <f t="shared" si="68"/>
        <v>0</v>
      </c>
      <c r="R177" s="371">
        <v>0</v>
      </c>
      <c r="S177" s="71">
        <f t="shared" si="66"/>
        <v>0</v>
      </c>
      <c r="T177" s="32"/>
    </row>
    <row r="178" spans="2:20" ht="14.25" hidden="1" customHeight="1" outlineLevel="1">
      <c r="B178" s="2" t="str">
        <f t="shared" si="63"/>
        <v>Hide</v>
      </c>
      <c r="C178" s="2">
        <v>1</v>
      </c>
      <c r="D178" s="66" t="s">
        <v>158</v>
      </c>
      <c r="E178" s="122">
        <v>0</v>
      </c>
      <c r="F178" s="69">
        <v>0</v>
      </c>
      <c r="G178" s="69">
        <f t="shared" si="64"/>
        <v>0</v>
      </c>
      <c r="H178" s="69">
        <v>0</v>
      </c>
      <c r="I178" s="69">
        <f t="shared" si="69"/>
        <v>0</v>
      </c>
      <c r="J178" s="371">
        <v>0</v>
      </c>
      <c r="K178" s="70">
        <f t="shared" si="65"/>
        <v>0</v>
      </c>
      <c r="L178" s="45"/>
      <c r="M178" s="371">
        <v>0</v>
      </c>
      <c r="N178" s="371">
        <v>0</v>
      </c>
      <c r="O178" s="371">
        <f t="shared" si="67"/>
        <v>0</v>
      </c>
      <c r="P178" s="371">
        <v>0</v>
      </c>
      <c r="Q178" s="69">
        <f t="shared" si="68"/>
        <v>0</v>
      </c>
      <c r="R178" s="371">
        <v>0</v>
      </c>
      <c r="S178" s="71">
        <f t="shared" si="66"/>
        <v>0</v>
      </c>
      <c r="T178" s="32"/>
    </row>
    <row r="179" spans="2:20" ht="14.25" hidden="1" customHeight="1" outlineLevel="1">
      <c r="B179" s="2" t="str">
        <f t="shared" si="63"/>
        <v>Hide</v>
      </c>
      <c r="C179" s="2">
        <v>1</v>
      </c>
      <c r="D179" s="66" t="s">
        <v>159</v>
      </c>
      <c r="E179" s="122">
        <v>0</v>
      </c>
      <c r="F179" s="69">
        <v>0</v>
      </c>
      <c r="G179" s="69">
        <f t="shared" si="64"/>
        <v>0</v>
      </c>
      <c r="H179" s="69">
        <v>0</v>
      </c>
      <c r="I179" s="69">
        <f t="shared" si="69"/>
        <v>0</v>
      </c>
      <c r="J179" s="371">
        <v>0</v>
      </c>
      <c r="K179" s="70">
        <f t="shared" si="65"/>
        <v>0</v>
      </c>
      <c r="L179" s="45"/>
      <c r="M179" s="371">
        <v>0</v>
      </c>
      <c r="N179" s="371">
        <v>0</v>
      </c>
      <c r="O179" s="371">
        <f t="shared" si="67"/>
        <v>0</v>
      </c>
      <c r="P179" s="371">
        <v>0</v>
      </c>
      <c r="Q179" s="69">
        <f t="shared" si="68"/>
        <v>0</v>
      </c>
      <c r="R179" s="371">
        <v>0</v>
      </c>
      <c r="S179" s="71">
        <f t="shared" si="66"/>
        <v>0</v>
      </c>
      <c r="T179" s="32"/>
    </row>
    <row r="180" spans="2:20" collapsed="1">
      <c r="B180" s="2" t="str">
        <f t="shared" si="63"/>
        <v>Hide</v>
      </c>
      <c r="C180" s="2">
        <v>1</v>
      </c>
      <c r="D180" s="66" t="s">
        <v>160</v>
      </c>
      <c r="E180" s="116">
        <v>0</v>
      </c>
      <c r="F180" s="38">
        <v>0</v>
      </c>
      <c r="G180" s="38">
        <f t="shared" si="64"/>
        <v>0</v>
      </c>
      <c r="H180" s="38">
        <v>0</v>
      </c>
      <c r="I180" s="38">
        <f t="shared" si="69"/>
        <v>0</v>
      </c>
      <c r="J180" s="367">
        <v>11475.11</v>
      </c>
      <c r="K180" s="39">
        <f t="shared" si="65"/>
        <v>-11475.11</v>
      </c>
      <c r="L180" s="45"/>
      <c r="M180" s="367">
        <v>0</v>
      </c>
      <c r="N180" s="367">
        <v>0</v>
      </c>
      <c r="O180" s="367">
        <f t="shared" si="67"/>
        <v>0</v>
      </c>
      <c r="P180" s="367">
        <v>0</v>
      </c>
      <c r="Q180" s="38">
        <f t="shared" si="68"/>
        <v>0</v>
      </c>
      <c r="R180" s="367">
        <v>11475.11</v>
      </c>
      <c r="S180" s="40">
        <f t="shared" si="66"/>
        <v>-11475.11</v>
      </c>
      <c r="T180" s="32"/>
    </row>
    <row r="181" spans="2:20" ht="14.25" hidden="1" customHeight="1" outlineLevel="1">
      <c r="B181" s="2" t="str">
        <f t="shared" si="63"/>
        <v>Hide</v>
      </c>
      <c r="C181" s="2">
        <v>1</v>
      </c>
      <c r="D181" s="66" t="s">
        <v>161</v>
      </c>
      <c r="E181" s="122">
        <v>-1166.2199999999998</v>
      </c>
      <c r="F181" s="69">
        <v>1966.0971060235756</v>
      </c>
      <c r="G181" s="69">
        <f t="shared" si="64"/>
        <v>-3132.3171060235754</v>
      </c>
      <c r="H181" s="69">
        <v>0</v>
      </c>
      <c r="I181" s="69">
        <f t="shared" si="69"/>
        <v>-1166.2199999999998</v>
      </c>
      <c r="J181" s="371">
        <v>3929.88</v>
      </c>
      <c r="K181" s="70">
        <f t="shared" si="65"/>
        <v>-5096.1000000000004</v>
      </c>
      <c r="L181" s="45"/>
      <c r="M181" s="371">
        <v>-1166.2199999999998</v>
      </c>
      <c r="N181" s="371">
        <v>1966.0971060235756</v>
      </c>
      <c r="O181" s="371">
        <f t="shared" si="67"/>
        <v>-3132.3171060235754</v>
      </c>
      <c r="P181" s="371">
        <v>0</v>
      </c>
      <c r="Q181" s="69">
        <f t="shared" si="68"/>
        <v>-1166.2199999999998</v>
      </c>
      <c r="R181" s="371">
        <v>3929.88</v>
      </c>
      <c r="S181" s="71">
        <f t="shared" si="66"/>
        <v>-5096.1000000000004</v>
      </c>
      <c r="T181" s="32"/>
    </row>
    <row r="182" spans="2:20" ht="14.25" hidden="1" customHeight="1" outlineLevel="1">
      <c r="B182" s="2" t="str">
        <f t="shared" si="63"/>
        <v>Hide</v>
      </c>
      <c r="C182" s="2">
        <v>1</v>
      </c>
      <c r="D182" s="66" t="s">
        <v>162</v>
      </c>
      <c r="E182" s="122">
        <v>13</v>
      </c>
      <c r="F182" s="69">
        <v>13</v>
      </c>
      <c r="G182" s="69">
        <f t="shared" si="64"/>
        <v>0</v>
      </c>
      <c r="H182" s="69">
        <v>0</v>
      </c>
      <c r="I182" s="69">
        <f t="shared" si="69"/>
        <v>13</v>
      </c>
      <c r="J182" s="371">
        <v>7476.84</v>
      </c>
      <c r="K182" s="70">
        <f t="shared" si="65"/>
        <v>-7463.84</v>
      </c>
      <c r="L182" s="45"/>
      <c r="M182" s="371">
        <v>13</v>
      </c>
      <c r="N182" s="371">
        <v>13</v>
      </c>
      <c r="O182" s="371">
        <f t="shared" si="67"/>
        <v>0</v>
      </c>
      <c r="P182" s="371">
        <v>0</v>
      </c>
      <c r="Q182" s="69">
        <f t="shared" si="68"/>
        <v>13</v>
      </c>
      <c r="R182" s="371">
        <v>7476.84</v>
      </c>
      <c r="S182" s="71">
        <f t="shared" si="66"/>
        <v>-7463.84</v>
      </c>
      <c r="T182" s="32"/>
    </row>
    <row r="183" spans="2:20" ht="14.25" hidden="1" customHeight="1" outlineLevel="1">
      <c r="B183" s="2" t="str">
        <f t="shared" si="63"/>
        <v>Hide</v>
      </c>
      <c r="C183" s="2">
        <v>1</v>
      </c>
      <c r="D183" s="66" t="s" vm="2">
        <v>163</v>
      </c>
      <c r="E183" s="122">
        <v>0</v>
      </c>
      <c r="F183" s="69">
        <v>0</v>
      </c>
      <c r="G183" s="69">
        <f t="shared" si="64"/>
        <v>0</v>
      </c>
      <c r="H183" s="69">
        <v>0</v>
      </c>
      <c r="I183" s="69">
        <f t="shared" si="69"/>
        <v>0</v>
      </c>
      <c r="J183" s="371">
        <v>0</v>
      </c>
      <c r="K183" s="70">
        <f t="shared" si="65"/>
        <v>0</v>
      </c>
      <c r="L183" s="45"/>
      <c r="M183" s="371">
        <v>0</v>
      </c>
      <c r="N183" s="371">
        <v>0</v>
      </c>
      <c r="O183" s="371">
        <f t="shared" si="67"/>
        <v>0</v>
      </c>
      <c r="P183" s="371">
        <v>0</v>
      </c>
      <c r="Q183" s="69">
        <f t="shared" si="68"/>
        <v>0</v>
      </c>
      <c r="R183" s="371">
        <v>0</v>
      </c>
      <c r="S183" s="71">
        <f t="shared" si="66"/>
        <v>0</v>
      </c>
      <c r="T183" s="32"/>
    </row>
    <row r="184" spans="2:20" ht="14.25" hidden="1" customHeight="1" outlineLevel="1">
      <c r="B184" s="2" t="str">
        <f t="shared" si="63"/>
        <v>Hide</v>
      </c>
      <c r="C184" s="2">
        <v>1</v>
      </c>
      <c r="D184" s="66" t="s">
        <v>164</v>
      </c>
      <c r="E184" s="122">
        <v>664.53000000000009</v>
      </c>
      <c r="F184" s="69">
        <v>127.25415653768616</v>
      </c>
      <c r="G184" s="69">
        <f t="shared" si="64"/>
        <v>537.2758434623139</v>
      </c>
      <c r="H184" s="69">
        <v>0</v>
      </c>
      <c r="I184" s="69">
        <f t="shared" si="69"/>
        <v>664.53000000000009</v>
      </c>
      <c r="J184" s="371">
        <v>0</v>
      </c>
      <c r="K184" s="70">
        <f t="shared" si="65"/>
        <v>664.53000000000009</v>
      </c>
      <c r="L184" s="45"/>
      <c r="M184" s="371">
        <v>664.53000000000009</v>
      </c>
      <c r="N184" s="371">
        <v>127.25415653768616</v>
      </c>
      <c r="O184" s="371">
        <f t="shared" si="67"/>
        <v>537.2758434623139</v>
      </c>
      <c r="P184" s="371">
        <v>0</v>
      </c>
      <c r="Q184" s="69">
        <f t="shared" si="68"/>
        <v>664.53000000000009</v>
      </c>
      <c r="R184" s="371">
        <v>0</v>
      </c>
      <c r="S184" s="71">
        <f t="shared" si="66"/>
        <v>664.53000000000009</v>
      </c>
      <c r="T184" s="32"/>
    </row>
    <row r="185" spans="2:20" collapsed="1">
      <c r="B185" s="2" t="str">
        <f t="shared" si="63"/>
        <v>Hide</v>
      </c>
      <c r="C185" s="2">
        <v>1</v>
      </c>
      <c r="D185" s="66" t="s">
        <v>165</v>
      </c>
      <c r="E185" s="116">
        <v>-488.68999999999971</v>
      </c>
      <c r="F185" s="38">
        <v>2106.3512625612616</v>
      </c>
      <c r="G185" s="38">
        <f t="shared" si="64"/>
        <v>-2595.0412625612612</v>
      </c>
      <c r="H185" s="38">
        <v>0</v>
      </c>
      <c r="I185" s="38">
        <f t="shared" si="69"/>
        <v>-488.68999999999971</v>
      </c>
      <c r="J185" s="367">
        <v>11406.720000000001</v>
      </c>
      <c r="K185" s="39">
        <f t="shared" si="65"/>
        <v>-11895.410000000002</v>
      </c>
      <c r="L185" s="45"/>
      <c r="M185" s="367">
        <v>-488.68999999999971</v>
      </c>
      <c r="N185" s="367">
        <v>2106.3512625612616</v>
      </c>
      <c r="O185" s="367">
        <f t="shared" si="67"/>
        <v>-2595.0412625612612</v>
      </c>
      <c r="P185" s="367">
        <v>0</v>
      </c>
      <c r="Q185" s="38">
        <f t="shared" si="68"/>
        <v>-488.68999999999971</v>
      </c>
      <c r="R185" s="367">
        <v>11406.720000000001</v>
      </c>
      <c r="S185" s="40">
        <f t="shared" si="66"/>
        <v>-11895.410000000002</v>
      </c>
      <c r="T185" s="32"/>
    </row>
    <row r="186" spans="2:20" ht="14.25" hidden="1" customHeight="1" outlineLevel="1">
      <c r="B186" s="2" t="str">
        <f t="shared" si="63"/>
        <v>Hide</v>
      </c>
      <c r="C186" s="2">
        <v>1</v>
      </c>
      <c r="D186" s="66" t="s">
        <v>166</v>
      </c>
      <c r="E186" s="122">
        <v>40863.97</v>
      </c>
      <c r="F186" s="69">
        <v>37473.262446757712</v>
      </c>
      <c r="G186" s="69">
        <f t="shared" si="64"/>
        <v>3390.7075532422896</v>
      </c>
      <c r="H186" s="69">
        <v>0</v>
      </c>
      <c r="I186" s="69">
        <f t="shared" si="69"/>
        <v>40863.97</v>
      </c>
      <c r="J186" s="371">
        <v>30258.92</v>
      </c>
      <c r="K186" s="70">
        <f t="shared" si="65"/>
        <v>10605.050000000003</v>
      </c>
      <c r="L186" s="45"/>
      <c r="M186" s="371">
        <v>40863.97</v>
      </c>
      <c r="N186" s="371">
        <v>37473.262446757712</v>
      </c>
      <c r="O186" s="371">
        <f t="shared" si="67"/>
        <v>3390.7075532422896</v>
      </c>
      <c r="P186" s="371">
        <v>0</v>
      </c>
      <c r="Q186" s="69">
        <f t="shared" si="68"/>
        <v>40863.97</v>
      </c>
      <c r="R186" s="371">
        <v>30258.92</v>
      </c>
      <c r="S186" s="71">
        <f t="shared" si="66"/>
        <v>10605.050000000003</v>
      </c>
      <c r="T186" s="32"/>
    </row>
    <row r="187" spans="2:20" collapsed="1">
      <c r="B187" s="2" t="str">
        <f t="shared" si="63"/>
        <v>Hide</v>
      </c>
      <c r="C187" s="2">
        <v>1</v>
      </c>
      <c r="D187" s="66" t="s">
        <v>167</v>
      </c>
      <c r="E187" s="116">
        <v>40863.97</v>
      </c>
      <c r="F187" s="38">
        <v>37473.262446757712</v>
      </c>
      <c r="G187" s="38">
        <f t="shared" si="64"/>
        <v>3390.7075532422896</v>
      </c>
      <c r="H187" s="38">
        <v>0</v>
      </c>
      <c r="I187" s="38">
        <f t="shared" si="69"/>
        <v>40863.97</v>
      </c>
      <c r="J187" s="367">
        <v>30258.92</v>
      </c>
      <c r="K187" s="39">
        <f t="shared" si="65"/>
        <v>10605.050000000003</v>
      </c>
      <c r="L187" s="45"/>
      <c r="M187" s="367">
        <v>40863.97</v>
      </c>
      <c r="N187" s="367">
        <v>37473.262446757712</v>
      </c>
      <c r="O187" s="367">
        <f t="shared" si="67"/>
        <v>3390.7075532422896</v>
      </c>
      <c r="P187" s="367">
        <v>0</v>
      </c>
      <c r="Q187" s="38">
        <f t="shared" si="68"/>
        <v>40863.97</v>
      </c>
      <c r="R187" s="367">
        <v>30258.92</v>
      </c>
      <c r="S187" s="40">
        <f t="shared" si="66"/>
        <v>10605.050000000003</v>
      </c>
      <c r="T187" s="32"/>
    </row>
    <row r="188" spans="2:20">
      <c r="B188" s="2" t="str">
        <f t="shared" si="63"/>
        <v>Hide</v>
      </c>
      <c r="C188" s="2">
        <v>1</v>
      </c>
      <c r="D188" s="66" t="s">
        <v>168</v>
      </c>
      <c r="E188" s="116">
        <v>418026.62000000005</v>
      </c>
      <c r="F188" s="38">
        <v>274176.39065631869</v>
      </c>
      <c r="G188" s="38">
        <f t="shared" si="64"/>
        <v>143850.22934368136</v>
      </c>
      <c r="H188" s="38">
        <v>0</v>
      </c>
      <c r="I188" s="38">
        <f t="shared" si="69"/>
        <v>418026.62000000005</v>
      </c>
      <c r="J188" s="367">
        <v>258588.78000000006</v>
      </c>
      <c r="K188" s="39">
        <f t="shared" si="65"/>
        <v>159437.84</v>
      </c>
      <c r="L188" s="45"/>
      <c r="M188" s="367">
        <v>418026.62000000005</v>
      </c>
      <c r="N188" s="367">
        <v>274176.39065631869</v>
      </c>
      <c r="O188" s="367">
        <f t="shared" si="67"/>
        <v>143850.22934368136</v>
      </c>
      <c r="P188" s="367">
        <v>0</v>
      </c>
      <c r="Q188" s="38">
        <f t="shared" si="68"/>
        <v>418026.62000000005</v>
      </c>
      <c r="R188" s="367">
        <v>258588.78000000006</v>
      </c>
      <c r="S188" s="40">
        <f t="shared" si="66"/>
        <v>159437.84</v>
      </c>
      <c r="T188" s="32"/>
    </row>
    <row r="189" spans="2:20" ht="14.25" hidden="1" customHeight="1" outlineLevel="1">
      <c r="B189" s="2" t="str">
        <f t="shared" si="63"/>
        <v>Hide</v>
      </c>
      <c r="C189" s="2">
        <v>1</v>
      </c>
      <c r="D189" s="66" t="s">
        <v>169</v>
      </c>
      <c r="E189" s="122">
        <v>149191.65000000008</v>
      </c>
      <c r="F189" s="69">
        <v>195924.93741683604</v>
      </c>
      <c r="G189" s="69">
        <f t="shared" si="64"/>
        <v>-46733.287416835956</v>
      </c>
      <c r="H189" s="69">
        <v>0</v>
      </c>
      <c r="I189" s="69">
        <f t="shared" si="69"/>
        <v>149191.65000000008</v>
      </c>
      <c r="J189" s="371">
        <v>91807.23</v>
      </c>
      <c r="K189" s="70">
        <f t="shared" si="65"/>
        <v>57384.420000000086</v>
      </c>
      <c r="L189" s="45"/>
      <c r="M189" s="371">
        <v>149191.65000000008</v>
      </c>
      <c r="N189" s="371">
        <v>195924.93741683604</v>
      </c>
      <c r="O189" s="371">
        <f t="shared" si="67"/>
        <v>-46733.287416835956</v>
      </c>
      <c r="P189" s="371">
        <v>0</v>
      </c>
      <c r="Q189" s="69">
        <f t="shared" si="68"/>
        <v>149191.65000000008</v>
      </c>
      <c r="R189" s="371">
        <v>91807.23</v>
      </c>
      <c r="S189" s="71">
        <f t="shared" si="66"/>
        <v>57384.420000000086</v>
      </c>
      <c r="T189" s="32"/>
    </row>
    <row r="190" spans="2:20" collapsed="1">
      <c r="B190" s="2" t="str">
        <f t="shared" si="63"/>
        <v>Hide</v>
      </c>
      <c r="C190" s="2">
        <v>1</v>
      </c>
      <c r="D190" s="66" t="s">
        <v>170</v>
      </c>
      <c r="E190" s="116">
        <v>149191.65000000008</v>
      </c>
      <c r="F190" s="38">
        <v>195924.93741683604</v>
      </c>
      <c r="G190" s="38">
        <f t="shared" si="64"/>
        <v>-46733.287416835956</v>
      </c>
      <c r="H190" s="38">
        <v>0</v>
      </c>
      <c r="I190" s="38">
        <f t="shared" si="69"/>
        <v>149191.65000000008</v>
      </c>
      <c r="J190" s="367">
        <v>91807.23</v>
      </c>
      <c r="K190" s="39">
        <f t="shared" si="65"/>
        <v>57384.420000000086</v>
      </c>
      <c r="L190" s="45"/>
      <c r="M190" s="367">
        <v>149191.65000000008</v>
      </c>
      <c r="N190" s="367">
        <v>195924.93741683604</v>
      </c>
      <c r="O190" s="367">
        <f t="shared" si="67"/>
        <v>-46733.287416835956</v>
      </c>
      <c r="P190" s="367">
        <v>0</v>
      </c>
      <c r="Q190" s="38">
        <f t="shared" si="68"/>
        <v>149191.65000000008</v>
      </c>
      <c r="R190" s="367">
        <v>91807.23</v>
      </c>
      <c r="S190" s="40">
        <f t="shared" si="66"/>
        <v>57384.420000000086</v>
      </c>
      <c r="T190" s="32"/>
    </row>
    <row r="191" spans="2:20" ht="14.25" hidden="1" customHeight="1" outlineLevel="1">
      <c r="B191" s="2" t="str">
        <f t="shared" si="63"/>
        <v>Hide</v>
      </c>
      <c r="C191" s="2">
        <v>1</v>
      </c>
      <c r="D191" s="66" t="s">
        <v>171</v>
      </c>
      <c r="E191" s="122">
        <v>8342.2599999999984</v>
      </c>
      <c r="F191" s="69">
        <v>9314.7571928788984</v>
      </c>
      <c r="G191" s="69">
        <f t="shared" si="64"/>
        <v>-972.49719287890002</v>
      </c>
      <c r="H191" s="69">
        <v>0</v>
      </c>
      <c r="I191" s="69">
        <f t="shared" si="69"/>
        <v>8342.2599999999984</v>
      </c>
      <c r="J191" s="371">
        <v>9946.5300000000007</v>
      </c>
      <c r="K191" s="70">
        <f t="shared" si="65"/>
        <v>-1604.2700000000023</v>
      </c>
      <c r="L191" s="45"/>
      <c r="M191" s="371">
        <v>8342.2599999999984</v>
      </c>
      <c r="N191" s="371">
        <v>9314.7571928788984</v>
      </c>
      <c r="O191" s="371">
        <f t="shared" si="67"/>
        <v>-972.49719287890002</v>
      </c>
      <c r="P191" s="371">
        <v>0</v>
      </c>
      <c r="Q191" s="69">
        <f t="shared" si="68"/>
        <v>8342.2599999999984</v>
      </c>
      <c r="R191" s="371">
        <v>9946.5300000000007</v>
      </c>
      <c r="S191" s="71">
        <f t="shared" si="66"/>
        <v>-1604.2700000000023</v>
      </c>
      <c r="T191" s="32"/>
    </row>
    <row r="192" spans="2:20" collapsed="1">
      <c r="B192" s="2" t="str">
        <f t="shared" si="63"/>
        <v>Hide</v>
      </c>
      <c r="C192" s="2">
        <v>1</v>
      </c>
      <c r="D192" s="66" t="s">
        <v>172</v>
      </c>
      <c r="E192" s="116">
        <v>8342.2599999999984</v>
      </c>
      <c r="F192" s="38">
        <v>9314.7571928788984</v>
      </c>
      <c r="G192" s="38">
        <f t="shared" si="64"/>
        <v>-972.49719287890002</v>
      </c>
      <c r="H192" s="38">
        <v>0</v>
      </c>
      <c r="I192" s="38">
        <f t="shared" si="69"/>
        <v>8342.2599999999984</v>
      </c>
      <c r="J192" s="367">
        <v>9946.5300000000007</v>
      </c>
      <c r="K192" s="39">
        <f t="shared" si="65"/>
        <v>-1604.2700000000023</v>
      </c>
      <c r="L192" s="45"/>
      <c r="M192" s="367">
        <v>8342.2599999999984</v>
      </c>
      <c r="N192" s="367">
        <v>9314.7571928788984</v>
      </c>
      <c r="O192" s="367">
        <f t="shared" si="67"/>
        <v>-972.49719287890002</v>
      </c>
      <c r="P192" s="367">
        <v>0</v>
      </c>
      <c r="Q192" s="38">
        <f t="shared" si="68"/>
        <v>8342.2599999999984</v>
      </c>
      <c r="R192" s="367">
        <v>9946.5300000000007</v>
      </c>
      <c r="S192" s="40">
        <f t="shared" si="66"/>
        <v>-1604.2700000000023</v>
      </c>
      <c r="T192" s="32"/>
    </row>
    <row r="193" spans="2:20" ht="14.25" hidden="1" customHeight="1" outlineLevel="1">
      <c r="B193" s="2" t="str">
        <f t="shared" si="63"/>
        <v>Hide</v>
      </c>
      <c r="C193" s="2">
        <v>1</v>
      </c>
      <c r="D193" s="66" t="s">
        <v>173</v>
      </c>
      <c r="E193" s="122">
        <v>474706.43</v>
      </c>
      <c r="F193" s="69">
        <v>697924.84019016684</v>
      </c>
      <c r="G193" s="69">
        <f t="shared" si="64"/>
        <v>-223218.41019016685</v>
      </c>
      <c r="H193" s="69">
        <v>0</v>
      </c>
      <c r="I193" s="69">
        <f t="shared" si="69"/>
        <v>474706.43</v>
      </c>
      <c r="J193" s="371">
        <v>399028.79000000004</v>
      </c>
      <c r="K193" s="70">
        <f t="shared" si="65"/>
        <v>75677.639999999956</v>
      </c>
      <c r="L193" s="45"/>
      <c r="M193" s="371">
        <v>474706.43</v>
      </c>
      <c r="N193" s="371">
        <v>697924.84019016684</v>
      </c>
      <c r="O193" s="371">
        <f t="shared" si="67"/>
        <v>-223218.41019016685</v>
      </c>
      <c r="P193" s="371">
        <v>0</v>
      </c>
      <c r="Q193" s="69">
        <f t="shared" si="68"/>
        <v>474706.43</v>
      </c>
      <c r="R193" s="371">
        <v>399028.79000000004</v>
      </c>
      <c r="S193" s="71">
        <f t="shared" si="66"/>
        <v>75677.639999999956</v>
      </c>
      <c r="T193" s="32"/>
    </row>
    <row r="194" spans="2:20" ht="14.25" hidden="1" customHeight="1" outlineLevel="1">
      <c r="B194" s="2" t="str">
        <f t="shared" si="63"/>
        <v>Hide</v>
      </c>
      <c r="C194" s="2">
        <v>1</v>
      </c>
      <c r="D194" s="66" t="s">
        <v>174</v>
      </c>
      <c r="E194" s="122">
        <v>0</v>
      </c>
      <c r="F194" s="69">
        <v>-2724.6051463724193</v>
      </c>
      <c r="G194" s="69">
        <f t="shared" si="64"/>
        <v>2724.6051463724193</v>
      </c>
      <c r="H194" s="69">
        <v>0</v>
      </c>
      <c r="I194" s="69">
        <f t="shared" si="69"/>
        <v>0</v>
      </c>
      <c r="J194" s="371">
        <v>0</v>
      </c>
      <c r="K194" s="70">
        <f t="shared" si="65"/>
        <v>0</v>
      </c>
      <c r="L194" s="45"/>
      <c r="M194" s="371">
        <v>0</v>
      </c>
      <c r="N194" s="371">
        <v>-2724.6051463724193</v>
      </c>
      <c r="O194" s="371">
        <f t="shared" si="67"/>
        <v>2724.6051463724193</v>
      </c>
      <c r="P194" s="371">
        <v>0</v>
      </c>
      <c r="Q194" s="69">
        <f t="shared" si="68"/>
        <v>0</v>
      </c>
      <c r="R194" s="371">
        <v>0</v>
      </c>
      <c r="S194" s="71">
        <f t="shared" si="66"/>
        <v>0</v>
      </c>
      <c r="T194" s="32"/>
    </row>
    <row r="195" spans="2:20" collapsed="1">
      <c r="B195" s="2" t="str">
        <f t="shared" si="63"/>
        <v>Hide</v>
      </c>
      <c r="C195" s="2">
        <v>1</v>
      </c>
      <c r="D195" s="66" t="s">
        <v>175</v>
      </c>
      <c r="E195" s="116">
        <v>474706.43</v>
      </c>
      <c r="F195" s="38">
        <v>695200.2350437945</v>
      </c>
      <c r="G195" s="38">
        <f t="shared" si="64"/>
        <v>-220493.80504379451</v>
      </c>
      <c r="H195" s="38">
        <v>0</v>
      </c>
      <c r="I195" s="38">
        <f t="shared" si="69"/>
        <v>474706.43</v>
      </c>
      <c r="J195" s="367">
        <v>399028.79000000004</v>
      </c>
      <c r="K195" s="39">
        <f t="shared" si="65"/>
        <v>75677.639999999956</v>
      </c>
      <c r="L195" s="45"/>
      <c r="M195" s="367">
        <v>474706.43</v>
      </c>
      <c r="N195" s="367">
        <v>695200.2350437945</v>
      </c>
      <c r="O195" s="367">
        <f t="shared" si="67"/>
        <v>-220493.80504379451</v>
      </c>
      <c r="P195" s="367">
        <v>0</v>
      </c>
      <c r="Q195" s="38">
        <f t="shared" si="68"/>
        <v>474706.43</v>
      </c>
      <c r="R195" s="367">
        <v>399028.79000000004</v>
      </c>
      <c r="S195" s="40">
        <f t="shared" si="66"/>
        <v>75677.639999999956</v>
      </c>
      <c r="T195" s="32"/>
    </row>
    <row r="196" spans="2:20" ht="14.25" hidden="1" customHeight="1" outlineLevel="1">
      <c r="B196" s="2" t="str">
        <f t="shared" ref="B196:B235" si="84">IF(SUM(T196:T196)&lt;&gt;0,"Show","Hide")</f>
        <v>Hide</v>
      </c>
      <c r="C196" s="2">
        <v>1</v>
      </c>
      <c r="D196" s="66" t="s">
        <v>176</v>
      </c>
      <c r="E196" s="122">
        <v>50958.970000000008</v>
      </c>
      <c r="F196" s="69">
        <v>56913.26023820883</v>
      </c>
      <c r="G196" s="69">
        <f t="shared" si="64"/>
        <v>-5954.2902382088214</v>
      </c>
      <c r="H196" s="69">
        <v>0</v>
      </c>
      <c r="I196" s="69">
        <f t="shared" si="69"/>
        <v>50958.970000000008</v>
      </c>
      <c r="J196" s="371">
        <v>50976.850000000006</v>
      </c>
      <c r="K196" s="70">
        <f t="shared" si="65"/>
        <v>-17.879999999997381</v>
      </c>
      <c r="L196" s="45"/>
      <c r="M196" s="371">
        <v>50958.970000000008</v>
      </c>
      <c r="N196" s="371">
        <v>56913.26023820883</v>
      </c>
      <c r="O196" s="371">
        <f t="shared" si="67"/>
        <v>-5954.2902382088214</v>
      </c>
      <c r="P196" s="371">
        <v>0</v>
      </c>
      <c r="Q196" s="69">
        <f t="shared" si="68"/>
        <v>50958.970000000008</v>
      </c>
      <c r="R196" s="371">
        <v>50976.850000000006</v>
      </c>
      <c r="S196" s="71">
        <f t="shared" si="66"/>
        <v>-17.879999999997381</v>
      </c>
      <c r="T196" s="32"/>
    </row>
    <row r="197" spans="2:20" collapsed="1">
      <c r="B197" s="2" t="str">
        <f t="shared" si="84"/>
        <v>Hide</v>
      </c>
      <c r="C197" s="2">
        <v>1</v>
      </c>
      <c r="D197" s="66" t="s">
        <v>177</v>
      </c>
      <c r="E197" s="116">
        <v>50958.970000000008</v>
      </c>
      <c r="F197" s="38">
        <v>56913.26023820883</v>
      </c>
      <c r="G197" s="38">
        <f t="shared" si="64"/>
        <v>-5954.2902382088214</v>
      </c>
      <c r="H197" s="38">
        <v>0</v>
      </c>
      <c r="I197" s="38">
        <f t="shared" si="69"/>
        <v>50958.970000000008</v>
      </c>
      <c r="J197" s="367">
        <v>50976.850000000006</v>
      </c>
      <c r="K197" s="39">
        <f t="shared" si="65"/>
        <v>-17.879999999997381</v>
      </c>
      <c r="L197" s="45"/>
      <c r="M197" s="367">
        <v>50958.970000000008</v>
      </c>
      <c r="N197" s="367">
        <v>56913.26023820883</v>
      </c>
      <c r="O197" s="367">
        <f t="shared" si="67"/>
        <v>-5954.2902382088214</v>
      </c>
      <c r="P197" s="367">
        <v>0</v>
      </c>
      <c r="Q197" s="38">
        <f t="shared" si="68"/>
        <v>50958.970000000008</v>
      </c>
      <c r="R197" s="367">
        <v>50976.850000000006</v>
      </c>
      <c r="S197" s="40">
        <f t="shared" si="66"/>
        <v>-17.879999999997381</v>
      </c>
      <c r="T197" s="32"/>
    </row>
    <row r="198" spans="2:20" ht="14.25" hidden="1" customHeight="1" outlineLevel="1">
      <c r="B198" s="2" t="str">
        <f t="shared" si="84"/>
        <v>Hide</v>
      </c>
      <c r="C198" s="2">
        <v>1</v>
      </c>
      <c r="D198" s="66" t="s">
        <v>178</v>
      </c>
      <c r="E198" s="122">
        <v>0</v>
      </c>
      <c r="F198" s="69">
        <v>0</v>
      </c>
      <c r="G198" s="69">
        <f t="shared" si="64"/>
        <v>0</v>
      </c>
      <c r="H198" s="69">
        <v>0</v>
      </c>
      <c r="I198" s="69">
        <f t="shared" si="69"/>
        <v>0</v>
      </c>
      <c r="J198" s="371">
        <v>0</v>
      </c>
      <c r="K198" s="70">
        <f t="shared" si="65"/>
        <v>0</v>
      </c>
      <c r="L198" s="45"/>
      <c r="M198" s="371">
        <v>0</v>
      </c>
      <c r="N198" s="371">
        <v>0</v>
      </c>
      <c r="O198" s="371">
        <f t="shared" si="67"/>
        <v>0</v>
      </c>
      <c r="P198" s="371">
        <v>0</v>
      </c>
      <c r="Q198" s="69">
        <f t="shared" si="68"/>
        <v>0</v>
      </c>
      <c r="R198" s="371">
        <v>0</v>
      </c>
      <c r="S198" s="71">
        <f t="shared" si="66"/>
        <v>0</v>
      </c>
      <c r="T198" s="32"/>
    </row>
    <row r="199" spans="2:20" ht="14.25" hidden="1" customHeight="1" outlineLevel="1">
      <c r="B199" s="2" t="str">
        <f t="shared" si="84"/>
        <v>Hide</v>
      </c>
      <c r="C199" s="2">
        <v>1</v>
      </c>
      <c r="D199" s="66" t="s">
        <v>179</v>
      </c>
      <c r="E199" s="122">
        <v>0</v>
      </c>
      <c r="F199" s="69">
        <v>0</v>
      </c>
      <c r="G199" s="69">
        <f t="shared" si="64"/>
        <v>0</v>
      </c>
      <c r="H199" s="69">
        <v>0</v>
      </c>
      <c r="I199" s="69">
        <f t="shared" si="69"/>
        <v>0</v>
      </c>
      <c r="J199" s="371">
        <v>0</v>
      </c>
      <c r="K199" s="70">
        <f t="shared" si="65"/>
        <v>0</v>
      </c>
      <c r="L199" s="45"/>
      <c r="M199" s="371">
        <v>0</v>
      </c>
      <c r="N199" s="371">
        <v>0</v>
      </c>
      <c r="O199" s="371">
        <f t="shared" si="67"/>
        <v>0</v>
      </c>
      <c r="P199" s="371">
        <v>0</v>
      </c>
      <c r="Q199" s="69">
        <f t="shared" si="68"/>
        <v>0</v>
      </c>
      <c r="R199" s="371">
        <v>0</v>
      </c>
      <c r="S199" s="71">
        <f t="shared" si="66"/>
        <v>0</v>
      </c>
      <c r="T199" s="32"/>
    </row>
    <row r="200" spans="2:20" ht="14.25" hidden="1" customHeight="1" outlineLevel="1">
      <c r="B200" s="2" t="str">
        <f t="shared" si="84"/>
        <v>Hide</v>
      </c>
      <c r="C200" s="2">
        <v>1</v>
      </c>
      <c r="D200" s="66" t="s">
        <v>180</v>
      </c>
      <c r="E200" s="122">
        <v>0</v>
      </c>
      <c r="F200" s="69">
        <v>0</v>
      </c>
      <c r="G200" s="69">
        <f t="shared" si="64"/>
        <v>0</v>
      </c>
      <c r="H200" s="69">
        <v>0</v>
      </c>
      <c r="I200" s="69">
        <f t="shared" si="69"/>
        <v>0</v>
      </c>
      <c r="J200" s="371">
        <v>0</v>
      </c>
      <c r="K200" s="70">
        <f t="shared" si="65"/>
        <v>0</v>
      </c>
      <c r="L200" s="45"/>
      <c r="M200" s="371">
        <v>0</v>
      </c>
      <c r="N200" s="371">
        <v>0</v>
      </c>
      <c r="O200" s="371">
        <f t="shared" si="67"/>
        <v>0</v>
      </c>
      <c r="P200" s="371">
        <v>0</v>
      </c>
      <c r="Q200" s="69">
        <f t="shared" si="68"/>
        <v>0</v>
      </c>
      <c r="R200" s="371">
        <v>0</v>
      </c>
      <c r="S200" s="71">
        <f t="shared" si="66"/>
        <v>0</v>
      </c>
      <c r="T200" s="32"/>
    </row>
    <row r="201" spans="2:20" ht="14.25" hidden="1" customHeight="1" outlineLevel="1">
      <c r="B201" s="2" t="str">
        <f t="shared" si="84"/>
        <v>Hide</v>
      </c>
      <c r="C201" s="2">
        <v>1</v>
      </c>
      <c r="D201" s="66" t="s">
        <v>181</v>
      </c>
      <c r="E201" s="122">
        <v>12502.759999999998</v>
      </c>
      <c r="F201" s="69">
        <v>796.29339282237106</v>
      </c>
      <c r="G201" s="69">
        <f t="shared" si="64"/>
        <v>11706.466607177626</v>
      </c>
      <c r="H201" s="69">
        <v>0</v>
      </c>
      <c r="I201" s="69">
        <f t="shared" si="69"/>
        <v>12502.759999999998</v>
      </c>
      <c r="J201" s="371">
        <v>0</v>
      </c>
      <c r="K201" s="70">
        <f t="shared" si="65"/>
        <v>12502.759999999998</v>
      </c>
      <c r="L201" s="45"/>
      <c r="M201" s="371">
        <v>12502.759999999998</v>
      </c>
      <c r="N201" s="371">
        <v>796.29339282237106</v>
      </c>
      <c r="O201" s="371">
        <f t="shared" si="67"/>
        <v>11706.466607177626</v>
      </c>
      <c r="P201" s="371">
        <v>0</v>
      </c>
      <c r="Q201" s="69">
        <f t="shared" si="68"/>
        <v>12502.759999999998</v>
      </c>
      <c r="R201" s="371">
        <v>0</v>
      </c>
      <c r="S201" s="71">
        <f t="shared" si="66"/>
        <v>12502.759999999998</v>
      </c>
      <c r="T201" s="32"/>
    </row>
    <row r="202" spans="2:20" ht="14.25" hidden="1" customHeight="1" outlineLevel="1">
      <c r="B202" s="2" t="str">
        <f t="shared" si="84"/>
        <v>Hide</v>
      </c>
      <c r="C202" s="2">
        <v>1</v>
      </c>
      <c r="D202" s="66" t="s">
        <v>182</v>
      </c>
      <c r="E202" s="122">
        <v>0</v>
      </c>
      <c r="F202" s="69">
        <v>0</v>
      </c>
      <c r="G202" s="69">
        <f t="shared" si="64"/>
        <v>0</v>
      </c>
      <c r="H202" s="69">
        <v>0</v>
      </c>
      <c r="I202" s="69">
        <f t="shared" si="69"/>
        <v>0</v>
      </c>
      <c r="J202" s="371">
        <v>0</v>
      </c>
      <c r="K202" s="70">
        <f t="shared" si="65"/>
        <v>0</v>
      </c>
      <c r="L202" s="45"/>
      <c r="M202" s="371">
        <v>0</v>
      </c>
      <c r="N202" s="371">
        <v>0</v>
      </c>
      <c r="O202" s="371">
        <f t="shared" si="67"/>
        <v>0</v>
      </c>
      <c r="P202" s="371">
        <v>0</v>
      </c>
      <c r="Q202" s="69">
        <f t="shared" si="68"/>
        <v>0</v>
      </c>
      <c r="R202" s="371">
        <v>0</v>
      </c>
      <c r="S202" s="71">
        <f t="shared" si="66"/>
        <v>0</v>
      </c>
      <c r="T202" s="32"/>
    </row>
    <row r="203" spans="2:20" ht="14.25" hidden="1" customHeight="1" outlineLevel="1">
      <c r="B203" s="2" t="str">
        <f t="shared" si="84"/>
        <v>Hide</v>
      </c>
      <c r="C203" s="2">
        <v>1</v>
      </c>
      <c r="D203" s="66" t="s">
        <v>183</v>
      </c>
      <c r="E203" s="122">
        <v>0</v>
      </c>
      <c r="F203" s="69">
        <v>0</v>
      </c>
      <c r="G203" s="69">
        <f t="shared" si="64"/>
        <v>0</v>
      </c>
      <c r="H203" s="69">
        <v>0</v>
      </c>
      <c r="I203" s="69">
        <f t="shared" si="69"/>
        <v>0</v>
      </c>
      <c r="J203" s="371">
        <v>0</v>
      </c>
      <c r="K203" s="70">
        <f t="shared" si="65"/>
        <v>0</v>
      </c>
      <c r="L203" s="45"/>
      <c r="M203" s="371">
        <v>0</v>
      </c>
      <c r="N203" s="371">
        <v>0</v>
      </c>
      <c r="O203" s="371">
        <f t="shared" si="67"/>
        <v>0</v>
      </c>
      <c r="P203" s="371">
        <v>0</v>
      </c>
      <c r="Q203" s="69">
        <f t="shared" si="68"/>
        <v>0</v>
      </c>
      <c r="R203" s="371">
        <v>0</v>
      </c>
      <c r="S203" s="71">
        <f t="shared" si="66"/>
        <v>0</v>
      </c>
      <c r="T203" s="32"/>
    </row>
    <row r="204" spans="2:20" collapsed="1">
      <c r="B204" s="2" t="str">
        <f t="shared" si="84"/>
        <v>Hide</v>
      </c>
      <c r="C204" s="2">
        <v>1</v>
      </c>
      <c r="D204" s="66" t="s">
        <v>184</v>
      </c>
      <c r="E204" s="116">
        <v>12502.759999999998</v>
      </c>
      <c r="F204" s="38">
        <v>796.29339282237106</v>
      </c>
      <c r="G204" s="38">
        <f t="shared" si="64"/>
        <v>11706.466607177626</v>
      </c>
      <c r="H204" s="38">
        <v>0</v>
      </c>
      <c r="I204" s="38">
        <f t="shared" si="69"/>
        <v>12502.759999999998</v>
      </c>
      <c r="J204" s="367">
        <v>0</v>
      </c>
      <c r="K204" s="39">
        <f t="shared" si="65"/>
        <v>12502.759999999998</v>
      </c>
      <c r="L204" s="45"/>
      <c r="M204" s="367">
        <v>12502.759999999998</v>
      </c>
      <c r="N204" s="367">
        <v>796.29339282237106</v>
      </c>
      <c r="O204" s="367">
        <f t="shared" si="67"/>
        <v>11706.466607177626</v>
      </c>
      <c r="P204" s="367">
        <v>0</v>
      </c>
      <c r="Q204" s="38">
        <f t="shared" si="68"/>
        <v>12502.759999999998</v>
      </c>
      <c r="R204" s="367">
        <v>0</v>
      </c>
      <c r="S204" s="40">
        <f t="shared" si="66"/>
        <v>12502.759999999998</v>
      </c>
      <c r="T204" s="32"/>
    </row>
    <row r="205" spans="2:20">
      <c r="B205" s="2" t="str">
        <f t="shared" si="84"/>
        <v>Hide</v>
      </c>
      <c r="C205" s="2">
        <v>1</v>
      </c>
      <c r="D205" s="72" t="s">
        <v>185</v>
      </c>
      <c r="E205" s="123">
        <v>1113728.6899999995</v>
      </c>
      <c r="F205" s="73">
        <v>1232325.8739408595</v>
      </c>
      <c r="G205" s="73">
        <f t="shared" si="64"/>
        <v>-118597.18394085998</v>
      </c>
      <c r="H205" s="73">
        <v>0</v>
      </c>
      <c r="I205" s="73">
        <f t="shared" si="69"/>
        <v>1113728.6899999995</v>
      </c>
      <c r="J205" s="367">
        <v>810348.18000000028</v>
      </c>
      <c r="K205" s="74">
        <f t="shared" si="65"/>
        <v>303380.50999999919</v>
      </c>
      <c r="L205" s="45"/>
      <c r="M205" s="367">
        <v>1113728.6899999995</v>
      </c>
      <c r="N205" s="367">
        <v>1232325.8739408595</v>
      </c>
      <c r="O205" s="367">
        <f t="shared" si="67"/>
        <v>-118597.18394085998</v>
      </c>
      <c r="P205" s="367">
        <v>0</v>
      </c>
      <c r="Q205" s="73">
        <f t="shared" si="68"/>
        <v>1113728.6899999995</v>
      </c>
      <c r="R205" s="367">
        <v>810348.18000000028</v>
      </c>
      <c r="S205" s="75">
        <f t="shared" si="66"/>
        <v>303380.50999999919</v>
      </c>
      <c r="T205" s="32"/>
    </row>
    <row r="206" spans="2:20" ht="14.25" hidden="1" customHeight="1" outlineLevel="1">
      <c r="B206" s="2" t="str">
        <f t="shared" si="84"/>
        <v>Hide</v>
      </c>
      <c r="C206" s="2">
        <v>1</v>
      </c>
      <c r="D206" s="72" t="s">
        <v>186</v>
      </c>
      <c r="E206" s="124">
        <v>4796.6200000000008</v>
      </c>
      <c r="F206" s="76">
        <v>21619.915653245771</v>
      </c>
      <c r="G206" s="76">
        <f t="shared" si="64"/>
        <v>-16823.295653245768</v>
      </c>
      <c r="H206" s="76">
        <v>0</v>
      </c>
      <c r="I206" s="76">
        <f t="shared" si="69"/>
        <v>4796.6200000000008</v>
      </c>
      <c r="J206" s="371">
        <v>14008.619999999999</v>
      </c>
      <c r="K206" s="77">
        <f t="shared" si="65"/>
        <v>-9211.9999999999982</v>
      </c>
      <c r="L206" s="45"/>
      <c r="M206" s="371">
        <v>4796.6200000000008</v>
      </c>
      <c r="N206" s="371">
        <v>21619.915653245771</v>
      </c>
      <c r="O206" s="371">
        <f t="shared" si="67"/>
        <v>-16823.295653245768</v>
      </c>
      <c r="P206" s="371">
        <v>0</v>
      </c>
      <c r="Q206" s="76">
        <f t="shared" si="68"/>
        <v>4796.6200000000008</v>
      </c>
      <c r="R206" s="371">
        <v>14008.619999999999</v>
      </c>
      <c r="S206" s="78">
        <f t="shared" si="66"/>
        <v>-9211.9999999999982</v>
      </c>
      <c r="T206" s="32"/>
    </row>
    <row r="207" spans="2:20" ht="14.25" hidden="1" customHeight="1" outlineLevel="1">
      <c r="B207" s="2" t="str">
        <f t="shared" si="84"/>
        <v>Hide</v>
      </c>
      <c r="C207" s="2">
        <v>1</v>
      </c>
      <c r="D207" s="72" t="s">
        <v>187</v>
      </c>
      <c r="E207" s="124">
        <v>3300.9100000000062</v>
      </c>
      <c r="F207" s="76">
        <v>7226.4981087156493</v>
      </c>
      <c r="G207" s="76">
        <f t="shared" si="64"/>
        <v>-3925.5881087156431</v>
      </c>
      <c r="H207" s="76">
        <v>0</v>
      </c>
      <c r="I207" s="76">
        <f t="shared" si="69"/>
        <v>3300.9100000000062</v>
      </c>
      <c r="J207" s="371">
        <v>1062.7</v>
      </c>
      <c r="K207" s="77">
        <f t="shared" si="65"/>
        <v>2238.2100000000064</v>
      </c>
      <c r="L207" s="45"/>
      <c r="M207" s="371">
        <v>3300.9100000000062</v>
      </c>
      <c r="N207" s="371">
        <v>7226.4981087156493</v>
      </c>
      <c r="O207" s="371">
        <f t="shared" si="67"/>
        <v>-3925.5881087156431</v>
      </c>
      <c r="P207" s="371">
        <v>0</v>
      </c>
      <c r="Q207" s="76">
        <f t="shared" si="68"/>
        <v>3300.9100000000062</v>
      </c>
      <c r="R207" s="371">
        <v>1062.7</v>
      </c>
      <c r="S207" s="78">
        <f t="shared" si="66"/>
        <v>2238.2100000000064</v>
      </c>
      <c r="T207" s="32"/>
    </row>
    <row r="208" spans="2:20" collapsed="1">
      <c r="B208" s="2" t="str">
        <f t="shared" si="84"/>
        <v>Hide</v>
      </c>
      <c r="C208" s="2">
        <v>1</v>
      </c>
      <c r="D208" s="72" t="s">
        <v>188</v>
      </c>
      <c r="E208" s="123">
        <v>8097.530000000007</v>
      </c>
      <c r="F208" s="73">
        <v>28846.413761961419</v>
      </c>
      <c r="G208" s="73">
        <f t="shared" si="64"/>
        <v>-20748.883761961413</v>
      </c>
      <c r="H208" s="73">
        <v>0</v>
      </c>
      <c r="I208" s="73">
        <f t="shared" si="69"/>
        <v>8097.530000000007</v>
      </c>
      <c r="J208" s="367">
        <v>15071.32</v>
      </c>
      <c r="K208" s="74">
        <f t="shared" si="65"/>
        <v>-6973.7899999999927</v>
      </c>
      <c r="L208" s="45"/>
      <c r="M208" s="367">
        <v>8097.530000000007</v>
      </c>
      <c r="N208" s="367">
        <v>28846.413761961419</v>
      </c>
      <c r="O208" s="367">
        <f t="shared" si="67"/>
        <v>-20748.883761961413</v>
      </c>
      <c r="P208" s="367">
        <v>0</v>
      </c>
      <c r="Q208" s="73">
        <f t="shared" si="68"/>
        <v>8097.530000000007</v>
      </c>
      <c r="R208" s="367">
        <v>15071.32</v>
      </c>
      <c r="S208" s="75">
        <f t="shared" si="66"/>
        <v>-6973.7899999999927</v>
      </c>
      <c r="T208" s="32"/>
    </row>
    <row r="209" spans="2:20" ht="14.25" hidden="1" customHeight="1" outlineLevel="1">
      <c r="B209" s="2" t="str">
        <f t="shared" si="84"/>
        <v>Hide</v>
      </c>
      <c r="C209" s="2">
        <v>1</v>
      </c>
      <c r="D209" s="72" t="s">
        <v>189</v>
      </c>
      <c r="E209" s="124">
        <v>0</v>
      </c>
      <c r="F209" s="76">
        <v>0</v>
      </c>
      <c r="G209" s="76">
        <f t="shared" si="64"/>
        <v>0</v>
      </c>
      <c r="H209" s="76">
        <v>0</v>
      </c>
      <c r="I209" s="76">
        <f t="shared" si="69"/>
        <v>0</v>
      </c>
      <c r="J209" s="371">
        <v>0</v>
      </c>
      <c r="K209" s="77">
        <f t="shared" si="65"/>
        <v>0</v>
      </c>
      <c r="L209" s="45"/>
      <c r="M209" s="371">
        <v>0</v>
      </c>
      <c r="N209" s="371">
        <v>0</v>
      </c>
      <c r="O209" s="371">
        <f t="shared" si="67"/>
        <v>0</v>
      </c>
      <c r="P209" s="371">
        <v>0</v>
      </c>
      <c r="Q209" s="76">
        <f t="shared" si="68"/>
        <v>0</v>
      </c>
      <c r="R209" s="371">
        <v>0</v>
      </c>
      <c r="S209" s="78">
        <f t="shared" si="66"/>
        <v>0</v>
      </c>
      <c r="T209" s="32"/>
    </row>
    <row r="210" spans="2:20" ht="14.25" hidden="1" customHeight="1" outlineLevel="1">
      <c r="B210" s="2" t="str">
        <f t="shared" si="84"/>
        <v>Hide</v>
      </c>
      <c r="C210" s="2">
        <v>1</v>
      </c>
      <c r="D210" s="72" t="s">
        <v>190</v>
      </c>
      <c r="E210" s="124">
        <v>0</v>
      </c>
      <c r="F210" s="76">
        <v>0</v>
      </c>
      <c r="G210" s="76">
        <f t="shared" si="64"/>
        <v>0</v>
      </c>
      <c r="H210" s="76">
        <v>0</v>
      </c>
      <c r="I210" s="76">
        <f t="shared" si="69"/>
        <v>0</v>
      </c>
      <c r="J210" s="371">
        <v>0</v>
      </c>
      <c r="K210" s="77">
        <f t="shared" si="65"/>
        <v>0</v>
      </c>
      <c r="L210" s="45"/>
      <c r="M210" s="371">
        <v>0</v>
      </c>
      <c r="N210" s="371">
        <v>0</v>
      </c>
      <c r="O210" s="371">
        <f t="shared" si="67"/>
        <v>0</v>
      </c>
      <c r="P210" s="371">
        <v>0</v>
      </c>
      <c r="Q210" s="76">
        <f t="shared" si="68"/>
        <v>0</v>
      </c>
      <c r="R210" s="371">
        <v>0</v>
      </c>
      <c r="S210" s="78">
        <f t="shared" si="66"/>
        <v>0</v>
      </c>
      <c r="T210" s="32"/>
    </row>
    <row r="211" spans="2:20" collapsed="1">
      <c r="B211" s="2" t="str">
        <f t="shared" si="84"/>
        <v>Hide</v>
      </c>
      <c r="C211" s="2">
        <v>1</v>
      </c>
      <c r="D211" s="72" t="s">
        <v>191</v>
      </c>
      <c r="E211" s="123">
        <v>0</v>
      </c>
      <c r="F211" s="73">
        <v>0</v>
      </c>
      <c r="G211" s="73">
        <f t="shared" si="64"/>
        <v>0</v>
      </c>
      <c r="H211" s="73">
        <v>0</v>
      </c>
      <c r="I211" s="73">
        <f t="shared" si="69"/>
        <v>0</v>
      </c>
      <c r="J211" s="367">
        <v>0</v>
      </c>
      <c r="K211" s="74">
        <f t="shared" si="65"/>
        <v>0</v>
      </c>
      <c r="L211" s="45"/>
      <c r="M211" s="367">
        <v>0</v>
      </c>
      <c r="N211" s="367">
        <v>0</v>
      </c>
      <c r="O211" s="367">
        <f t="shared" si="67"/>
        <v>0</v>
      </c>
      <c r="P211" s="367">
        <v>0</v>
      </c>
      <c r="Q211" s="73">
        <f t="shared" si="68"/>
        <v>0</v>
      </c>
      <c r="R211" s="367">
        <v>0</v>
      </c>
      <c r="S211" s="75">
        <f t="shared" si="66"/>
        <v>0</v>
      </c>
      <c r="T211" s="32"/>
    </row>
    <row r="212" spans="2:20" ht="14.25" hidden="1" customHeight="1" outlineLevel="1">
      <c r="B212" s="2" t="str">
        <f t="shared" si="84"/>
        <v>Hide</v>
      </c>
      <c r="C212" s="2">
        <v>1</v>
      </c>
      <c r="D212" s="72" t="s">
        <v>192</v>
      </c>
      <c r="E212" s="124">
        <v>0</v>
      </c>
      <c r="F212" s="76">
        <v>895.1</v>
      </c>
      <c r="G212" s="76">
        <f t="shared" si="64"/>
        <v>-895.1</v>
      </c>
      <c r="H212" s="76">
        <v>0</v>
      </c>
      <c r="I212" s="76">
        <f t="shared" si="69"/>
        <v>0</v>
      </c>
      <c r="J212" s="371">
        <v>895.1</v>
      </c>
      <c r="K212" s="77">
        <f t="shared" si="65"/>
        <v>-895.1</v>
      </c>
      <c r="L212" s="45"/>
      <c r="M212" s="371">
        <v>0</v>
      </c>
      <c r="N212" s="371">
        <v>895.1</v>
      </c>
      <c r="O212" s="371">
        <f t="shared" si="67"/>
        <v>-895.1</v>
      </c>
      <c r="P212" s="371">
        <v>0</v>
      </c>
      <c r="Q212" s="76">
        <f t="shared" si="68"/>
        <v>0</v>
      </c>
      <c r="R212" s="371">
        <v>895.1</v>
      </c>
      <c r="S212" s="78">
        <f t="shared" si="66"/>
        <v>-895.1</v>
      </c>
      <c r="T212" s="32"/>
    </row>
    <row r="213" spans="2:20" ht="14.25" hidden="1" customHeight="1" outlineLevel="1">
      <c r="B213" s="2" t="str">
        <f t="shared" si="84"/>
        <v>Hide</v>
      </c>
      <c r="C213" s="2">
        <v>1</v>
      </c>
      <c r="D213" s="72" t="s">
        <v>193</v>
      </c>
      <c r="E213" s="124">
        <v>2216.58</v>
      </c>
      <c r="F213" s="76">
        <v>787.2</v>
      </c>
      <c r="G213" s="76">
        <f t="shared" si="64"/>
        <v>1429.3799999999999</v>
      </c>
      <c r="H213" s="76">
        <v>0</v>
      </c>
      <c r="I213" s="76">
        <f t="shared" si="69"/>
        <v>2216.58</v>
      </c>
      <c r="J213" s="371">
        <v>787.2</v>
      </c>
      <c r="K213" s="77">
        <f t="shared" si="65"/>
        <v>1429.3799999999999</v>
      </c>
      <c r="L213" s="45"/>
      <c r="M213" s="371">
        <v>2216.58</v>
      </c>
      <c r="N213" s="371">
        <v>787.2</v>
      </c>
      <c r="O213" s="371">
        <f t="shared" si="67"/>
        <v>1429.3799999999999</v>
      </c>
      <c r="P213" s="371">
        <v>0</v>
      </c>
      <c r="Q213" s="76">
        <f t="shared" si="68"/>
        <v>2216.58</v>
      </c>
      <c r="R213" s="371">
        <v>787.2</v>
      </c>
      <c r="S213" s="78">
        <f t="shared" si="66"/>
        <v>1429.3799999999999</v>
      </c>
      <c r="T213" s="32"/>
    </row>
    <row r="214" spans="2:20" ht="14.25" hidden="1" customHeight="1" outlineLevel="1">
      <c r="B214" s="2" t="str">
        <f t="shared" si="84"/>
        <v>Hide</v>
      </c>
      <c r="C214" s="2">
        <v>1</v>
      </c>
      <c r="D214" s="72" t="s">
        <v>194</v>
      </c>
      <c r="E214" s="124">
        <v>9175.65</v>
      </c>
      <c r="F214" s="76">
        <v>6128.73</v>
      </c>
      <c r="G214" s="76">
        <f t="shared" si="64"/>
        <v>3046.92</v>
      </c>
      <c r="H214" s="76">
        <v>0</v>
      </c>
      <c r="I214" s="76">
        <f t="shared" si="69"/>
        <v>9175.65</v>
      </c>
      <c r="J214" s="371">
        <v>9518.7900000000009</v>
      </c>
      <c r="K214" s="77">
        <f t="shared" si="65"/>
        <v>-343.14000000000124</v>
      </c>
      <c r="L214" s="45"/>
      <c r="M214" s="371">
        <v>9175.65</v>
      </c>
      <c r="N214" s="371">
        <v>6128.73</v>
      </c>
      <c r="O214" s="371">
        <f t="shared" si="67"/>
        <v>3046.92</v>
      </c>
      <c r="P214" s="371">
        <v>0</v>
      </c>
      <c r="Q214" s="76">
        <f t="shared" si="68"/>
        <v>9175.65</v>
      </c>
      <c r="R214" s="371">
        <v>9518.7900000000009</v>
      </c>
      <c r="S214" s="78">
        <f t="shared" si="66"/>
        <v>-343.14000000000124</v>
      </c>
      <c r="T214" s="32"/>
    </row>
    <row r="215" spans="2:20" ht="14.25" hidden="1" customHeight="1" outlineLevel="1">
      <c r="B215" s="2" t="str">
        <f t="shared" si="84"/>
        <v>Hide</v>
      </c>
      <c r="C215" s="2">
        <v>1</v>
      </c>
      <c r="D215" s="72" t="s" vm="3">
        <v>195</v>
      </c>
      <c r="E215" s="124">
        <v>0</v>
      </c>
      <c r="F215" s="76">
        <v>0</v>
      </c>
      <c r="G215" s="76">
        <f t="shared" si="64"/>
        <v>0</v>
      </c>
      <c r="H215" s="76">
        <v>0</v>
      </c>
      <c r="I215" s="76">
        <f t="shared" si="69"/>
        <v>0</v>
      </c>
      <c r="J215" s="371">
        <v>0</v>
      </c>
      <c r="K215" s="77">
        <f t="shared" si="65"/>
        <v>0</v>
      </c>
      <c r="L215" s="45"/>
      <c r="M215" s="371">
        <v>0</v>
      </c>
      <c r="N215" s="371">
        <v>0</v>
      </c>
      <c r="O215" s="371">
        <f t="shared" si="67"/>
        <v>0</v>
      </c>
      <c r="P215" s="371">
        <v>0</v>
      </c>
      <c r="Q215" s="76">
        <f t="shared" si="68"/>
        <v>0</v>
      </c>
      <c r="R215" s="371">
        <v>0</v>
      </c>
      <c r="S215" s="78">
        <f t="shared" si="66"/>
        <v>0</v>
      </c>
      <c r="T215" s="32"/>
    </row>
    <row r="216" spans="2:20" ht="14.25" hidden="1" customHeight="1" outlineLevel="1">
      <c r="B216" s="2" t="str">
        <f t="shared" si="84"/>
        <v>Hide</v>
      </c>
      <c r="C216" s="2">
        <v>1</v>
      </c>
      <c r="D216" s="72" t="s">
        <v>196</v>
      </c>
      <c r="E216" s="124">
        <v>0</v>
      </c>
      <c r="F216" s="76">
        <v>0</v>
      </c>
      <c r="G216" s="76">
        <f t="shared" si="64"/>
        <v>0</v>
      </c>
      <c r="H216" s="76">
        <v>0</v>
      </c>
      <c r="I216" s="76">
        <f t="shared" si="69"/>
        <v>0</v>
      </c>
      <c r="J216" s="371">
        <v>0</v>
      </c>
      <c r="K216" s="77">
        <f t="shared" si="65"/>
        <v>0</v>
      </c>
      <c r="L216" s="45"/>
      <c r="M216" s="371">
        <v>0</v>
      </c>
      <c r="N216" s="371">
        <v>0</v>
      </c>
      <c r="O216" s="371">
        <f t="shared" si="67"/>
        <v>0</v>
      </c>
      <c r="P216" s="371">
        <v>0</v>
      </c>
      <c r="Q216" s="76">
        <f t="shared" si="68"/>
        <v>0</v>
      </c>
      <c r="R216" s="371">
        <v>0</v>
      </c>
      <c r="S216" s="78">
        <f t="shared" si="66"/>
        <v>0</v>
      </c>
      <c r="T216" s="32"/>
    </row>
    <row r="217" spans="2:20" ht="14.25" hidden="1" customHeight="1" outlineLevel="1">
      <c r="B217" s="2" t="str">
        <f t="shared" si="84"/>
        <v>Hide</v>
      </c>
      <c r="C217" s="2">
        <v>1</v>
      </c>
      <c r="D217" s="72" t="s">
        <v>197</v>
      </c>
      <c r="E217" s="124">
        <v>0</v>
      </c>
      <c r="F217" s="76">
        <v>0</v>
      </c>
      <c r="G217" s="76">
        <f t="shared" ref="G217:G285" si="85">+E217-F217</f>
        <v>0</v>
      </c>
      <c r="H217" s="76">
        <v>0</v>
      </c>
      <c r="I217" s="76">
        <f t="shared" si="69"/>
        <v>0</v>
      </c>
      <c r="J217" s="371">
        <v>0</v>
      </c>
      <c r="K217" s="77">
        <f t="shared" ref="K217:K285" si="86">+E217-J217</f>
        <v>0</v>
      </c>
      <c r="L217" s="45"/>
      <c r="M217" s="371">
        <v>0</v>
      </c>
      <c r="N217" s="371">
        <v>0</v>
      </c>
      <c r="O217" s="371">
        <f t="shared" si="67"/>
        <v>0</v>
      </c>
      <c r="P217" s="371">
        <v>0</v>
      </c>
      <c r="Q217" s="76">
        <f t="shared" si="68"/>
        <v>0</v>
      </c>
      <c r="R217" s="371">
        <v>0</v>
      </c>
      <c r="S217" s="78">
        <f t="shared" ref="S217:S285" si="87">+M217-R217</f>
        <v>0</v>
      </c>
      <c r="T217" s="32"/>
    </row>
    <row r="218" spans="2:20" ht="14.25" hidden="1" customHeight="1" outlineLevel="1">
      <c r="B218" s="2" t="str">
        <f t="shared" si="84"/>
        <v>Hide</v>
      </c>
      <c r="C218" s="2">
        <v>1</v>
      </c>
      <c r="D218" s="72" t="s">
        <v>198</v>
      </c>
      <c r="E218" s="124">
        <v>0</v>
      </c>
      <c r="F218" s="76">
        <v>0</v>
      </c>
      <c r="G218" s="76">
        <f t="shared" si="85"/>
        <v>0</v>
      </c>
      <c r="H218" s="76">
        <v>0</v>
      </c>
      <c r="I218" s="76">
        <f t="shared" si="69"/>
        <v>0</v>
      </c>
      <c r="J218" s="371">
        <v>0</v>
      </c>
      <c r="K218" s="77">
        <f t="shared" si="86"/>
        <v>0</v>
      </c>
      <c r="L218" s="45"/>
      <c r="M218" s="371">
        <v>0</v>
      </c>
      <c r="N218" s="371">
        <v>0</v>
      </c>
      <c r="O218" s="371">
        <f t="shared" si="67"/>
        <v>0</v>
      </c>
      <c r="P218" s="371">
        <v>0</v>
      </c>
      <c r="Q218" s="76">
        <f t="shared" si="68"/>
        <v>0</v>
      </c>
      <c r="R218" s="371">
        <v>0</v>
      </c>
      <c r="S218" s="78">
        <f t="shared" si="87"/>
        <v>0</v>
      </c>
      <c r="T218" s="32"/>
    </row>
    <row r="219" spans="2:20" collapsed="1">
      <c r="B219" s="2" t="str">
        <f t="shared" si="84"/>
        <v>Hide</v>
      </c>
      <c r="C219" s="2">
        <v>1</v>
      </c>
      <c r="D219" s="72" t="s">
        <v>199</v>
      </c>
      <c r="E219" s="123">
        <v>11392.23</v>
      </c>
      <c r="F219" s="73">
        <v>7811.03</v>
      </c>
      <c r="G219" s="73">
        <f t="shared" si="85"/>
        <v>3581.2</v>
      </c>
      <c r="H219" s="73">
        <v>0</v>
      </c>
      <c r="I219" s="73">
        <f t="shared" si="69"/>
        <v>11392.23</v>
      </c>
      <c r="J219" s="367">
        <v>11201.089999999998</v>
      </c>
      <c r="K219" s="74">
        <f t="shared" si="86"/>
        <v>191.14000000000124</v>
      </c>
      <c r="L219" s="45"/>
      <c r="M219" s="367">
        <v>11392.23</v>
      </c>
      <c r="N219" s="367">
        <v>7811.03</v>
      </c>
      <c r="O219" s="367">
        <f t="shared" si="67"/>
        <v>3581.2</v>
      </c>
      <c r="P219" s="367">
        <v>0</v>
      </c>
      <c r="Q219" s="73">
        <f t="shared" si="68"/>
        <v>11392.23</v>
      </c>
      <c r="R219" s="367">
        <v>11201.089999999998</v>
      </c>
      <c r="S219" s="75">
        <f t="shared" si="87"/>
        <v>191.14000000000124</v>
      </c>
      <c r="T219" s="32"/>
    </row>
    <row r="220" spans="2:20" ht="14.25" hidden="1" customHeight="1" outlineLevel="1">
      <c r="B220" s="2" t="str">
        <f t="shared" si="84"/>
        <v>Hide</v>
      </c>
      <c r="C220" s="2">
        <v>1</v>
      </c>
      <c r="D220" s="72" t="s">
        <v>200</v>
      </c>
      <c r="E220" s="124">
        <v>0</v>
      </c>
      <c r="F220" s="76">
        <v>0</v>
      </c>
      <c r="G220" s="76">
        <f t="shared" si="85"/>
        <v>0</v>
      </c>
      <c r="H220" s="76">
        <v>0</v>
      </c>
      <c r="I220" s="76">
        <f t="shared" si="69"/>
        <v>0</v>
      </c>
      <c r="J220" s="371">
        <v>0</v>
      </c>
      <c r="K220" s="77">
        <f t="shared" si="86"/>
        <v>0</v>
      </c>
      <c r="L220" s="45"/>
      <c r="M220" s="371">
        <v>0</v>
      </c>
      <c r="N220" s="371">
        <v>0</v>
      </c>
      <c r="O220" s="371">
        <f t="shared" si="67"/>
        <v>0</v>
      </c>
      <c r="P220" s="371">
        <v>0</v>
      </c>
      <c r="Q220" s="76">
        <f t="shared" si="68"/>
        <v>0</v>
      </c>
      <c r="R220" s="371">
        <v>0</v>
      </c>
      <c r="S220" s="78">
        <f t="shared" si="87"/>
        <v>0</v>
      </c>
      <c r="T220" s="32"/>
    </row>
    <row r="221" spans="2:20" ht="14.25" hidden="1" customHeight="1" outlineLevel="1">
      <c r="B221" s="2" t="str">
        <f t="shared" si="84"/>
        <v>Hide</v>
      </c>
      <c r="C221" s="2">
        <v>1</v>
      </c>
      <c r="D221" s="72" t="s">
        <v>201</v>
      </c>
      <c r="E221" s="124">
        <v>0</v>
      </c>
      <c r="F221" s="76">
        <v>0</v>
      </c>
      <c r="G221" s="76">
        <f t="shared" si="85"/>
        <v>0</v>
      </c>
      <c r="H221" s="76">
        <v>0</v>
      </c>
      <c r="I221" s="76">
        <f t="shared" si="69"/>
        <v>0</v>
      </c>
      <c r="J221" s="371">
        <v>0</v>
      </c>
      <c r="K221" s="77">
        <f t="shared" si="86"/>
        <v>0</v>
      </c>
      <c r="L221" s="45"/>
      <c r="M221" s="371">
        <v>0</v>
      </c>
      <c r="N221" s="371">
        <v>0</v>
      </c>
      <c r="O221" s="371">
        <f t="shared" ref="O221:O289" si="88">+M221-N221</f>
        <v>0</v>
      </c>
      <c r="P221" s="371">
        <v>0</v>
      </c>
      <c r="Q221" s="76">
        <f t="shared" ref="Q221:Q289" si="89">+M221-P221</f>
        <v>0</v>
      </c>
      <c r="R221" s="371">
        <v>0</v>
      </c>
      <c r="S221" s="78">
        <f t="shared" si="87"/>
        <v>0</v>
      </c>
      <c r="T221" s="32"/>
    </row>
    <row r="222" spans="2:20" ht="14.25" hidden="1" customHeight="1" outlineLevel="1">
      <c r="B222" s="2" t="str">
        <f t="shared" ref="B222" si="90">IF(SUM(T222:T222)&lt;&gt;0,"Show","Hide")</f>
        <v>Hide</v>
      </c>
      <c r="C222" s="2">
        <v>1</v>
      </c>
      <c r="D222" s="72" t="s">
        <v>595</v>
      </c>
      <c r="E222" s="124">
        <v>0</v>
      </c>
      <c r="F222" s="76">
        <v>0</v>
      </c>
      <c r="G222" s="76">
        <f t="shared" ref="G222" si="91">+E222-F222</f>
        <v>0</v>
      </c>
      <c r="H222" s="76">
        <v>0</v>
      </c>
      <c r="I222" s="76">
        <f t="shared" ref="I222" si="92">+E222-H222</f>
        <v>0</v>
      </c>
      <c r="J222" s="371">
        <v>0</v>
      </c>
      <c r="K222" s="77">
        <f t="shared" ref="K222" si="93">+E222-J222</f>
        <v>0</v>
      </c>
      <c r="L222" s="45"/>
      <c r="M222" s="371">
        <v>0</v>
      </c>
      <c r="N222" s="371">
        <v>0</v>
      </c>
      <c r="O222" s="371">
        <f t="shared" ref="O222" si="94">+M222-N222</f>
        <v>0</v>
      </c>
      <c r="P222" s="371">
        <v>0</v>
      </c>
      <c r="Q222" s="76">
        <f t="shared" ref="Q222" si="95">+M222-P222</f>
        <v>0</v>
      </c>
      <c r="R222" s="371">
        <v>0</v>
      </c>
      <c r="S222" s="78">
        <f t="shared" ref="S222" si="96">+M222-R222</f>
        <v>0</v>
      </c>
      <c r="T222" s="32"/>
    </row>
    <row r="223" spans="2:20" ht="14.25" hidden="1" customHeight="1" outlineLevel="1">
      <c r="B223" s="2" t="str">
        <f t="shared" si="84"/>
        <v>Hide</v>
      </c>
      <c r="C223" s="2">
        <v>1</v>
      </c>
      <c r="D223" s="72" t="s">
        <v>202</v>
      </c>
      <c r="E223" s="124">
        <v>-567.54999999999995</v>
      </c>
      <c r="F223" s="76">
        <v>0</v>
      </c>
      <c r="G223" s="76">
        <f t="shared" si="85"/>
        <v>-567.54999999999995</v>
      </c>
      <c r="H223" s="76">
        <v>0</v>
      </c>
      <c r="I223" s="76">
        <f t="shared" si="69"/>
        <v>-567.54999999999995</v>
      </c>
      <c r="J223" s="371">
        <v>0</v>
      </c>
      <c r="K223" s="77">
        <f t="shared" si="86"/>
        <v>-567.54999999999995</v>
      </c>
      <c r="L223" s="45"/>
      <c r="M223" s="371">
        <v>-567.54999999999995</v>
      </c>
      <c r="N223" s="371">
        <v>0</v>
      </c>
      <c r="O223" s="371">
        <f t="shared" si="88"/>
        <v>-567.54999999999995</v>
      </c>
      <c r="P223" s="371">
        <v>0</v>
      </c>
      <c r="Q223" s="76">
        <f t="shared" si="89"/>
        <v>-567.54999999999995</v>
      </c>
      <c r="R223" s="371">
        <v>0</v>
      </c>
      <c r="S223" s="78">
        <f t="shared" si="87"/>
        <v>-567.54999999999995</v>
      </c>
      <c r="T223" s="32"/>
    </row>
    <row r="224" spans="2:20" ht="14.25" hidden="1" customHeight="1" outlineLevel="1">
      <c r="B224" s="2" t="str">
        <f t="shared" si="84"/>
        <v>Hide</v>
      </c>
      <c r="C224" s="2">
        <v>1</v>
      </c>
      <c r="D224" s="72" t="s">
        <v>203</v>
      </c>
      <c r="E224" s="124">
        <v>0</v>
      </c>
      <c r="F224" s="76">
        <v>0</v>
      </c>
      <c r="G224" s="76">
        <f t="shared" si="85"/>
        <v>0</v>
      </c>
      <c r="H224" s="76">
        <v>0</v>
      </c>
      <c r="I224" s="76">
        <f t="shared" ref="I224:I291" si="97">+E224-H224</f>
        <v>0</v>
      </c>
      <c r="J224" s="371">
        <v>0</v>
      </c>
      <c r="K224" s="77">
        <f t="shared" si="86"/>
        <v>0</v>
      </c>
      <c r="L224" s="45"/>
      <c r="M224" s="371">
        <v>0</v>
      </c>
      <c r="N224" s="371">
        <v>0</v>
      </c>
      <c r="O224" s="371">
        <f t="shared" si="88"/>
        <v>0</v>
      </c>
      <c r="P224" s="371">
        <v>0</v>
      </c>
      <c r="Q224" s="76">
        <f t="shared" si="89"/>
        <v>0</v>
      </c>
      <c r="R224" s="371">
        <v>0</v>
      </c>
      <c r="S224" s="78">
        <f t="shared" si="87"/>
        <v>0</v>
      </c>
      <c r="T224" s="32"/>
    </row>
    <row r="225" spans="2:22" ht="14.25" hidden="1" customHeight="1" outlineLevel="1">
      <c r="B225" s="2" t="str">
        <f t="shared" si="84"/>
        <v>Hide</v>
      </c>
      <c r="C225" s="2">
        <v>1</v>
      </c>
      <c r="D225" s="72" t="s">
        <v>204</v>
      </c>
      <c r="E225" s="124">
        <v>25.700000000000003</v>
      </c>
      <c r="F225" s="76">
        <v>-674.8900000000001</v>
      </c>
      <c r="G225" s="76">
        <f t="shared" si="85"/>
        <v>700.59000000000015</v>
      </c>
      <c r="H225" s="76">
        <v>0</v>
      </c>
      <c r="I225" s="76">
        <f t="shared" si="97"/>
        <v>25.700000000000003</v>
      </c>
      <c r="J225" s="371">
        <v>-674.8900000000001</v>
      </c>
      <c r="K225" s="77">
        <f t="shared" si="86"/>
        <v>700.59000000000015</v>
      </c>
      <c r="L225" s="45"/>
      <c r="M225" s="371">
        <v>25.700000000000003</v>
      </c>
      <c r="N225" s="371">
        <v>-674.8900000000001</v>
      </c>
      <c r="O225" s="371">
        <f t="shared" si="88"/>
        <v>700.59000000000015</v>
      </c>
      <c r="P225" s="371">
        <v>0</v>
      </c>
      <c r="Q225" s="76">
        <f t="shared" si="89"/>
        <v>25.700000000000003</v>
      </c>
      <c r="R225" s="371">
        <v>-674.8900000000001</v>
      </c>
      <c r="S225" s="78">
        <f t="shared" si="87"/>
        <v>700.59000000000015</v>
      </c>
      <c r="T225" s="32"/>
    </row>
    <row r="226" spans="2:22" ht="14.25" hidden="1" customHeight="1" outlineLevel="1">
      <c r="B226" s="2" t="str">
        <f t="shared" si="84"/>
        <v>Hide</v>
      </c>
      <c r="C226" s="2">
        <v>1</v>
      </c>
      <c r="D226" s="72" t="s">
        <v>205</v>
      </c>
      <c r="E226" s="124">
        <v>0</v>
      </c>
      <c r="F226" s="76">
        <v>0</v>
      </c>
      <c r="G226" s="76">
        <f t="shared" si="85"/>
        <v>0</v>
      </c>
      <c r="H226" s="76">
        <v>0</v>
      </c>
      <c r="I226" s="76">
        <f t="shared" si="97"/>
        <v>0</v>
      </c>
      <c r="J226" s="371">
        <v>0</v>
      </c>
      <c r="K226" s="77">
        <f t="shared" si="86"/>
        <v>0</v>
      </c>
      <c r="L226" s="45"/>
      <c r="M226" s="371">
        <v>0</v>
      </c>
      <c r="N226" s="371">
        <v>0</v>
      </c>
      <c r="O226" s="371">
        <f t="shared" si="88"/>
        <v>0</v>
      </c>
      <c r="P226" s="371">
        <v>0</v>
      </c>
      <c r="Q226" s="76">
        <f t="shared" si="89"/>
        <v>0</v>
      </c>
      <c r="R226" s="371">
        <v>0</v>
      </c>
      <c r="S226" s="78">
        <f t="shared" si="87"/>
        <v>0</v>
      </c>
      <c r="T226" s="32"/>
    </row>
    <row r="227" spans="2:22" ht="14.25" hidden="1" customHeight="1" outlineLevel="1">
      <c r="B227" s="2" t="str">
        <f t="shared" si="84"/>
        <v>Hide</v>
      </c>
      <c r="C227" s="2">
        <v>1</v>
      </c>
      <c r="D227" s="72" t="s">
        <v>206</v>
      </c>
      <c r="E227" s="124">
        <v>0</v>
      </c>
      <c r="F227" s="76">
        <v>0</v>
      </c>
      <c r="G227" s="76">
        <f t="shared" si="85"/>
        <v>0</v>
      </c>
      <c r="H227" s="76">
        <v>0</v>
      </c>
      <c r="I227" s="76">
        <f t="shared" si="97"/>
        <v>0</v>
      </c>
      <c r="J227" s="371">
        <v>0</v>
      </c>
      <c r="K227" s="77">
        <f t="shared" si="86"/>
        <v>0</v>
      </c>
      <c r="L227" s="45"/>
      <c r="M227" s="371">
        <v>0</v>
      </c>
      <c r="N227" s="371">
        <v>0</v>
      </c>
      <c r="O227" s="371">
        <f t="shared" si="88"/>
        <v>0</v>
      </c>
      <c r="P227" s="371">
        <v>0</v>
      </c>
      <c r="Q227" s="76">
        <f t="shared" si="89"/>
        <v>0</v>
      </c>
      <c r="R227" s="371">
        <v>0</v>
      </c>
      <c r="S227" s="78">
        <f t="shared" si="87"/>
        <v>0</v>
      </c>
      <c r="T227" s="32"/>
    </row>
    <row r="228" spans="2:22" ht="14.25" hidden="1" customHeight="1" outlineLevel="1">
      <c r="B228" s="2" t="str">
        <f t="shared" si="84"/>
        <v>Hide</v>
      </c>
      <c r="C228" s="2">
        <v>1</v>
      </c>
      <c r="D228" s="72" t="s">
        <v>207</v>
      </c>
      <c r="E228" s="124">
        <v>0</v>
      </c>
      <c r="F228" s="76">
        <v>0</v>
      </c>
      <c r="G228" s="76">
        <f t="shared" si="85"/>
        <v>0</v>
      </c>
      <c r="H228" s="76">
        <v>0</v>
      </c>
      <c r="I228" s="76">
        <f t="shared" si="97"/>
        <v>0</v>
      </c>
      <c r="J228" s="371">
        <v>0</v>
      </c>
      <c r="K228" s="77">
        <f t="shared" si="86"/>
        <v>0</v>
      </c>
      <c r="L228" s="45"/>
      <c r="M228" s="371">
        <v>0</v>
      </c>
      <c r="N228" s="371">
        <v>0</v>
      </c>
      <c r="O228" s="371">
        <f t="shared" si="88"/>
        <v>0</v>
      </c>
      <c r="P228" s="371">
        <v>0</v>
      </c>
      <c r="Q228" s="76">
        <f t="shared" si="89"/>
        <v>0</v>
      </c>
      <c r="R228" s="371">
        <v>0</v>
      </c>
      <c r="S228" s="78">
        <f t="shared" si="87"/>
        <v>0</v>
      </c>
      <c r="T228" s="32"/>
    </row>
    <row r="229" spans="2:22" collapsed="1">
      <c r="B229" s="2" t="str">
        <f t="shared" si="84"/>
        <v>Hide</v>
      </c>
      <c r="C229" s="2">
        <v>1</v>
      </c>
      <c r="D229" s="72" t="s">
        <v>208</v>
      </c>
      <c r="E229" s="123">
        <v>-541.84999999999991</v>
      </c>
      <c r="F229" s="73">
        <v>-674.8900000000001</v>
      </c>
      <c r="G229" s="73">
        <f t="shared" si="85"/>
        <v>133.04000000000019</v>
      </c>
      <c r="H229" s="73">
        <v>0</v>
      </c>
      <c r="I229" s="73">
        <f t="shared" si="97"/>
        <v>-541.84999999999991</v>
      </c>
      <c r="J229" s="367">
        <v>-674.8900000000001</v>
      </c>
      <c r="K229" s="74">
        <f t="shared" si="86"/>
        <v>133.04000000000019</v>
      </c>
      <c r="L229" s="45"/>
      <c r="M229" s="367">
        <v>-541.84999999999991</v>
      </c>
      <c r="N229" s="367">
        <v>-674.8900000000001</v>
      </c>
      <c r="O229" s="367">
        <f t="shared" si="88"/>
        <v>133.04000000000019</v>
      </c>
      <c r="P229" s="367">
        <v>0</v>
      </c>
      <c r="Q229" s="73">
        <f t="shared" si="89"/>
        <v>-541.84999999999991</v>
      </c>
      <c r="R229" s="367">
        <v>-674.8900000000001</v>
      </c>
      <c r="S229" s="75">
        <f t="shared" si="87"/>
        <v>133.04000000000019</v>
      </c>
      <c r="T229" s="32"/>
    </row>
    <row r="230" spans="2:22">
      <c r="B230" s="2" t="str">
        <f t="shared" si="84"/>
        <v>Hide</v>
      </c>
      <c r="C230" s="2">
        <v>1</v>
      </c>
      <c r="D230" s="80" t="s">
        <v>209</v>
      </c>
      <c r="E230" s="125">
        <v>2935214.9299999997</v>
      </c>
      <c r="F230" s="81">
        <v>2524804.7808055971</v>
      </c>
      <c r="G230" s="81">
        <f t="shared" si="85"/>
        <v>410410.14919440262</v>
      </c>
      <c r="H230" s="81">
        <v>0</v>
      </c>
      <c r="I230" s="81">
        <f t="shared" si="97"/>
        <v>2935214.9299999997</v>
      </c>
      <c r="J230" s="372">
        <v>1927934.49</v>
      </c>
      <c r="K230" s="82">
        <f t="shared" si="86"/>
        <v>1007280.4399999997</v>
      </c>
      <c r="L230" s="45"/>
      <c r="M230" s="372">
        <v>2935214.9299999997</v>
      </c>
      <c r="N230" s="372">
        <v>2524804.7808055971</v>
      </c>
      <c r="O230" s="372">
        <f t="shared" si="88"/>
        <v>410410.14919440262</v>
      </c>
      <c r="P230" s="372">
        <v>0</v>
      </c>
      <c r="Q230" s="81">
        <f t="shared" si="89"/>
        <v>2935214.9299999997</v>
      </c>
      <c r="R230" s="372">
        <v>1927934.49</v>
      </c>
      <c r="S230" s="83">
        <f t="shared" si="87"/>
        <v>1007280.4399999997</v>
      </c>
      <c r="T230" s="32"/>
    </row>
    <row r="231" spans="2:22" ht="14.25" hidden="1" customHeight="1" outlineLevel="1">
      <c r="B231" s="2" t="str">
        <f t="shared" si="84"/>
        <v>Hide</v>
      </c>
      <c r="C231" s="2">
        <v>1</v>
      </c>
      <c r="D231" s="80" t="s">
        <v>210</v>
      </c>
      <c r="E231" s="126">
        <v>49414.7</v>
      </c>
      <c r="F231" s="84">
        <v>40089.252388571978</v>
      </c>
      <c r="G231" s="84">
        <f t="shared" si="85"/>
        <v>9325.4476114280187</v>
      </c>
      <c r="H231" s="84">
        <v>0</v>
      </c>
      <c r="I231" s="84">
        <f t="shared" si="97"/>
        <v>49414.7</v>
      </c>
      <c r="J231" s="373">
        <v>19546.239999999998</v>
      </c>
      <c r="K231" s="85">
        <f t="shared" si="86"/>
        <v>29868.46</v>
      </c>
      <c r="L231" s="45"/>
      <c r="M231" s="373">
        <v>49414.7</v>
      </c>
      <c r="N231" s="373">
        <v>40089.252388571978</v>
      </c>
      <c r="O231" s="373">
        <f t="shared" si="88"/>
        <v>9325.4476114280187</v>
      </c>
      <c r="P231" s="373">
        <v>0</v>
      </c>
      <c r="Q231" s="84">
        <f t="shared" si="89"/>
        <v>49414.7</v>
      </c>
      <c r="R231" s="373">
        <v>19546.239999999998</v>
      </c>
      <c r="S231" s="87">
        <f t="shared" si="87"/>
        <v>29868.46</v>
      </c>
      <c r="T231" s="32"/>
    </row>
    <row r="232" spans="2:22" collapsed="1">
      <c r="B232" s="2" t="str">
        <f t="shared" si="84"/>
        <v>Hide</v>
      </c>
      <c r="C232" s="2">
        <v>1</v>
      </c>
      <c r="D232" s="80" t="s">
        <v>211</v>
      </c>
      <c r="E232" s="125">
        <v>49414.7</v>
      </c>
      <c r="F232" s="81">
        <v>40089.252388571978</v>
      </c>
      <c r="G232" s="81">
        <f t="shared" si="85"/>
        <v>9325.4476114280187</v>
      </c>
      <c r="H232" s="81">
        <v>0</v>
      </c>
      <c r="I232" s="81">
        <f t="shared" si="97"/>
        <v>49414.7</v>
      </c>
      <c r="J232" s="372">
        <v>19546.239999999998</v>
      </c>
      <c r="K232" s="82">
        <f t="shared" si="86"/>
        <v>29868.46</v>
      </c>
      <c r="L232" s="45"/>
      <c r="M232" s="372">
        <v>49414.7</v>
      </c>
      <c r="N232" s="372">
        <v>40089.252388571978</v>
      </c>
      <c r="O232" s="372">
        <f t="shared" si="88"/>
        <v>9325.4476114280187</v>
      </c>
      <c r="P232" s="372">
        <v>0</v>
      </c>
      <c r="Q232" s="81">
        <f t="shared" si="89"/>
        <v>49414.7</v>
      </c>
      <c r="R232" s="372">
        <v>19546.239999999998</v>
      </c>
      <c r="S232" s="83">
        <f t="shared" si="87"/>
        <v>29868.46</v>
      </c>
      <c r="T232" s="32"/>
    </row>
    <row r="233" spans="2:22" s="67" customFormat="1">
      <c r="B233" s="67" t="str">
        <f t="shared" si="84"/>
        <v>Hide</v>
      </c>
      <c r="C233" s="67">
        <v>1</v>
      </c>
      <c r="D233" s="68" t="s">
        <v>212</v>
      </c>
      <c r="E233" s="120">
        <v>2984629.629999999</v>
      </c>
      <c r="F233" s="57">
        <v>2564894.0331941685</v>
      </c>
      <c r="G233" s="57">
        <f t="shared" si="85"/>
        <v>419735.59680583049</v>
      </c>
      <c r="H233" s="57">
        <v>0</v>
      </c>
      <c r="I233" s="57">
        <f t="shared" si="97"/>
        <v>2984629.629999999</v>
      </c>
      <c r="J233" s="370">
        <v>1947480.73</v>
      </c>
      <c r="K233" s="58">
        <f t="shared" si="86"/>
        <v>1037148.899999999</v>
      </c>
      <c r="L233" s="45"/>
      <c r="M233" s="370">
        <v>2984629.629999999</v>
      </c>
      <c r="N233" s="370">
        <v>2564894.0331941685</v>
      </c>
      <c r="O233" s="370">
        <f t="shared" si="88"/>
        <v>419735.59680583049</v>
      </c>
      <c r="P233" s="370">
        <v>0</v>
      </c>
      <c r="Q233" s="57">
        <f t="shared" si="89"/>
        <v>2984629.629999999</v>
      </c>
      <c r="R233" s="370">
        <v>1947480.73</v>
      </c>
      <c r="S233" s="59">
        <f t="shared" si="87"/>
        <v>1037148.899999999</v>
      </c>
      <c r="T233" s="32"/>
    </row>
    <row r="234" spans="2:22" ht="14.25" hidden="1" customHeight="1" outlineLevel="1">
      <c r="B234" s="2" t="str">
        <f t="shared" si="84"/>
        <v>Hide</v>
      </c>
      <c r="C234" s="2">
        <v>-1</v>
      </c>
      <c r="D234" s="88" t="s">
        <v>213</v>
      </c>
      <c r="E234" s="127">
        <v>2756171.2900000024</v>
      </c>
      <c r="F234" s="89">
        <v>3132411.7300399276</v>
      </c>
      <c r="G234" s="89">
        <f t="shared" si="85"/>
        <v>-376240.44003992528</v>
      </c>
      <c r="H234" s="89">
        <v>0</v>
      </c>
      <c r="I234" s="89">
        <f t="shared" si="97"/>
        <v>2756171.2900000024</v>
      </c>
      <c r="J234" s="374">
        <v>2515283.1500000046</v>
      </c>
      <c r="K234" s="90">
        <f t="shared" si="86"/>
        <v>240888.1399999978</v>
      </c>
      <c r="L234" s="45"/>
      <c r="M234" s="374">
        <v>2756171.2900000024</v>
      </c>
      <c r="N234" s="374">
        <v>3132411.7300399276</v>
      </c>
      <c r="O234" s="374">
        <f t="shared" si="88"/>
        <v>-376240.44003992528</v>
      </c>
      <c r="P234" s="374">
        <v>0</v>
      </c>
      <c r="Q234" s="89">
        <f t="shared" si="89"/>
        <v>2756171.2900000024</v>
      </c>
      <c r="R234" s="374">
        <v>2515283.1500000046</v>
      </c>
      <c r="S234" s="91">
        <f t="shared" si="87"/>
        <v>240888.1399999978</v>
      </c>
      <c r="T234" s="32"/>
    </row>
    <row r="235" spans="2:22" s="67" customFormat="1" collapsed="1">
      <c r="B235" s="67" t="str">
        <f t="shared" si="84"/>
        <v>Hide</v>
      </c>
      <c r="C235" s="67">
        <v>-1</v>
      </c>
      <c r="D235" s="68" t="s">
        <v>214</v>
      </c>
      <c r="E235" s="120">
        <v>2706756.5900000026</v>
      </c>
      <c r="F235" s="57">
        <v>3092322.4776513558</v>
      </c>
      <c r="G235" s="57">
        <f t="shared" si="85"/>
        <v>-385565.88765135314</v>
      </c>
      <c r="H235" s="57">
        <v>0</v>
      </c>
      <c r="I235" s="57">
        <f t="shared" si="97"/>
        <v>2706756.5900000026</v>
      </c>
      <c r="J235" s="370">
        <v>2495736.9100000048</v>
      </c>
      <c r="K235" s="58">
        <f t="shared" si="86"/>
        <v>211019.67999999784</v>
      </c>
      <c r="L235" s="45"/>
      <c r="M235" s="370">
        <v>2706756.5900000026</v>
      </c>
      <c r="N235" s="370">
        <v>3092322.4776513558</v>
      </c>
      <c r="O235" s="370">
        <f t="shared" si="88"/>
        <v>-385565.88765135314</v>
      </c>
      <c r="P235" s="370">
        <v>0</v>
      </c>
      <c r="Q235" s="57">
        <f t="shared" si="89"/>
        <v>2706756.5900000026</v>
      </c>
      <c r="R235" s="370">
        <v>2495736.9100000048</v>
      </c>
      <c r="S235" s="59">
        <f t="shared" si="87"/>
        <v>211019.67999999784</v>
      </c>
      <c r="T235" s="32"/>
      <c r="V235" s="41"/>
    </row>
    <row r="236" spans="2:22" ht="14.25" hidden="1" customHeight="1" outlineLevel="1">
      <c r="B236" s="2" t="s">
        <v>404</v>
      </c>
      <c r="D236" s="62" t="s">
        <v>215</v>
      </c>
      <c r="E236" s="115">
        <v>0</v>
      </c>
      <c r="F236" s="28">
        <v>0</v>
      </c>
      <c r="G236" s="28">
        <f t="shared" si="85"/>
        <v>0</v>
      </c>
      <c r="H236" s="28">
        <v>0</v>
      </c>
      <c r="I236" s="28">
        <f t="shared" si="97"/>
        <v>0</v>
      </c>
      <c r="J236" s="218">
        <v>0</v>
      </c>
      <c r="K236" s="34">
        <f t="shared" si="86"/>
        <v>0</v>
      </c>
      <c r="L236" s="45"/>
      <c r="M236" s="218">
        <v>0</v>
      </c>
      <c r="N236" s="218">
        <v>0</v>
      </c>
      <c r="O236" s="218">
        <f t="shared" si="88"/>
        <v>0</v>
      </c>
      <c r="P236" s="218">
        <v>0</v>
      </c>
      <c r="Q236" s="28">
        <f t="shared" si="89"/>
        <v>0</v>
      </c>
      <c r="R236" s="218">
        <v>0</v>
      </c>
      <c r="S236" s="36">
        <f t="shared" si="87"/>
        <v>0</v>
      </c>
      <c r="T236" s="32"/>
    </row>
    <row r="237" spans="2:22" ht="14.25" hidden="1" customHeight="1" outlineLevel="1">
      <c r="B237" s="2" t="str">
        <f t="shared" ref="B237:B304" si="98">IF(SUM(T237:T237)&lt;&gt;0,"Show","Hide")</f>
        <v>Hide</v>
      </c>
      <c r="C237" s="2">
        <v>1</v>
      </c>
      <c r="D237" s="62" t="s">
        <v>216</v>
      </c>
      <c r="E237" s="121">
        <v>107345.44</v>
      </c>
      <c r="F237" s="63">
        <v>98413.599818340794</v>
      </c>
      <c r="G237" s="63">
        <f t="shared" si="85"/>
        <v>8931.8401816592086</v>
      </c>
      <c r="H237" s="63">
        <v>0</v>
      </c>
      <c r="I237" s="63">
        <f t="shared" si="97"/>
        <v>107345.44</v>
      </c>
      <c r="J237" s="219">
        <v>92342.459999999992</v>
      </c>
      <c r="K237" s="64">
        <f t="shared" si="86"/>
        <v>15002.98000000001</v>
      </c>
      <c r="L237" s="45"/>
      <c r="M237" s="219">
        <v>107345.44</v>
      </c>
      <c r="N237" s="219">
        <v>98413.599818340794</v>
      </c>
      <c r="O237" s="219">
        <f t="shared" si="88"/>
        <v>8931.8401816592086</v>
      </c>
      <c r="P237" s="219">
        <v>0</v>
      </c>
      <c r="Q237" s="63">
        <f t="shared" si="89"/>
        <v>107345.44</v>
      </c>
      <c r="R237" s="219">
        <v>92342.459999999992</v>
      </c>
      <c r="S237" s="65">
        <f t="shared" si="87"/>
        <v>15002.98000000001</v>
      </c>
      <c r="T237" s="32"/>
    </row>
    <row r="238" spans="2:22" ht="14.25" hidden="1" customHeight="1" outlineLevel="1">
      <c r="B238" s="2" t="str">
        <f t="shared" si="98"/>
        <v>Hide</v>
      </c>
      <c r="C238" s="2">
        <v>1</v>
      </c>
      <c r="D238" s="92" t="s" vm="4">
        <v>217</v>
      </c>
      <c r="E238" s="121">
        <v>0</v>
      </c>
      <c r="F238" s="63">
        <v>0</v>
      </c>
      <c r="G238" s="63">
        <f t="shared" si="85"/>
        <v>0</v>
      </c>
      <c r="H238" s="63">
        <v>0</v>
      </c>
      <c r="I238" s="63">
        <f t="shared" si="97"/>
        <v>0</v>
      </c>
      <c r="J238" s="219">
        <v>0</v>
      </c>
      <c r="K238" s="64">
        <f t="shared" si="86"/>
        <v>0</v>
      </c>
      <c r="L238" s="45"/>
      <c r="M238" s="219">
        <v>0</v>
      </c>
      <c r="N238" s="219">
        <v>0</v>
      </c>
      <c r="O238" s="219">
        <f t="shared" si="88"/>
        <v>0</v>
      </c>
      <c r="P238" s="219">
        <v>0</v>
      </c>
      <c r="Q238" s="63">
        <f t="shared" si="89"/>
        <v>0</v>
      </c>
      <c r="R238" s="219">
        <v>0</v>
      </c>
      <c r="S238" s="65">
        <f t="shared" si="87"/>
        <v>0</v>
      </c>
      <c r="T238" s="32"/>
    </row>
    <row r="239" spans="2:22" ht="14.25" hidden="1" customHeight="1" outlineLevel="1">
      <c r="B239" s="2" t="str">
        <f t="shared" si="98"/>
        <v>Hide</v>
      </c>
      <c r="C239" s="2">
        <v>1</v>
      </c>
      <c r="D239" s="62" t="s">
        <v>218</v>
      </c>
      <c r="E239" s="121">
        <v>0</v>
      </c>
      <c r="F239" s="63">
        <v>0</v>
      </c>
      <c r="G239" s="63">
        <f t="shared" si="85"/>
        <v>0</v>
      </c>
      <c r="H239" s="63">
        <v>0</v>
      </c>
      <c r="I239" s="63">
        <f t="shared" si="97"/>
        <v>0</v>
      </c>
      <c r="J239" s="219">
        <v>0</v>
      </c>
      <c r="K239" s="64">
        <f t="shared" si="86"/>
        <v>0</v>
      </c>
      <c r="L239" s="45"/>
      <c r="M239" s="219">
        <v>0</v>
      </c>
      <c r="N239" s="219">
        <v>0</v>
      </c>
      <c r="O239" s="219">
        <f t="shared" si="88"/>
        <v>0</v>
      </c>
      <c r="P239" s="219">
        <v>0</v>
      </c>
      <c r="Q239" s="63">
        <f t="shared" si="89"/>
        <v>0</v>
      </c>
      <c r="R239" s="219">
        <v>0</v>
      </c>
      <c r="S239" s="65">
        <f t="shared" si="87"/>
        <v>0</v>
      </c>
      <c r="T239" s="32"/>
    </row>
    <row r="240" spans="2:22" ht="14.25" hidden="1" customHeight="1" outlineLevel="1">
      <c r="B240" s="2" t="str">
        <f t="shared" si="98"/>
        <v>Hide</v>
      </c>
      <c r="C240" s="2">
        <v>1</v>
      </c>
      <c r="D240" s="62" t="s">
        <v>219</v>
      </c>
      <c r="E240" s="121">
        <v>5241.8599999999997</v>
      </c>
      <c r="F240" s="63">
        <v>6428.2706387500002</v>
      </c>
      <c r="G240" s="63">
        <f t="shared" si="85"/>
        <v>-1186.4106387500005</v>
      </c>
      <c r="H240" s="63">
        <v>0</v>
      </c>
      <c r="I240" s="63">
        <f t="shared" si="97"/>
        <v>5241.8599999999997</v>
      </c>
      <c r="J240" s="219">
        <v>6734.2699999999986</v>
      </c>
      <c r="K240" s="64">
        <f t="shared" si="86"/>
        <v>-1492.4099999999989</v>
      </c>
      <c r="L240" s="45"/>
      <c r="M240" s="219">
        <v>5241.8599999999997</v>
      </c>
      <c r="N240" s="219">
        <v>6428.2706387500002</v>
      </c>
      <c r="O240" s="219">
        <f t="shared" si="88"/>
        <v>-1186.4106387500005</v>
      </c>
      <c r="P240" s="219">
        <v>0</v>
      </c>
      <c r="Q240" s="63">
        <f t="shared" si="89"/>
        <v>5241.8599999999997</v>
      </c>
      <c r="R240" s="219">
        <v>6734.2699999999986</v>
      </c>
      <c r="S240" s="65">
        <f t="shared" si="87"/>
        <v>-1492.4099999999989</v>
      </c>
      <c r="T240" s="32"/>
    </row>
    <row r="241" spans="2:20" ht="14.25" hidden="1" customHeight="1" outlineLevel="1">
      <c r="B241" s="2" t="str">
        <f t="shared" si="98"/>
        <v>Hide</v>
      </c>
      <c r="C241" s="2">
        <v>1</v>
      </c>
      <c r="D241" s="62" t="s">
        <v>220</v>
      </c>
      <c r="E241" s="121">
        <v>30937.260000000002</v>
      </c>
      <c r="F241" s="63">
        <v>31845.356372040522</v>
      </c>
      <c r="G241" s="63">
        <f t="shared" si="85"/>
        <v>-908.09637204051978</v>
      </c>
      <c r="H241" s="63">
        <v>0</v>
      </c>
      <c r="I241" s="63">
        <f t="shared" si="97"/>
        <v>30937.260000000002</v>
      </c>
      <c r="J241" s="219">
        <v>24679.530000000002</v>
      </c>
      <c r="K241" s="64">
        <f t="shared" si="86"/>
        <v>6257.73</v>
      </c>
      <c r="L241" s="45"/>
      <c r="M241" s="219">
        <v>30937.260000000002</v>
      </c>
      <c r="N241" s="219">
        <v>31845.356372040522</v>
      </c>
      <c r="O241" s="219">
        <f t="shared" si="88"/>
        <v>-908.09637204051978</v>
      </c>
      <c r="P241" s="219">
        <v>0</v>
      </c>
      <c r="Q241" s="63">
        <f t="shared" si="89"/>
        <v>30937.260000000002</v>
      </c>
      <c r="R241" s="219">
        <v>24679.530000000002</v>
      </c>
      <c r="S241" s="65">
        <f t="shared" si="87"/>
        <v>6257.73</v>
      </c>
      <c r="T241" s="32"/>
    </row>
    <row r="242" spans="2:20" ht="14.25" hidden="1" customHeight="1" outlineLevel="1">
      <c r="B242" s="2" t="str">
        <f t="shared" si="98"/>
        <v>Hide</v>
      </c>
      <c r="C242" s="2">
        <v>1</v>
      </c>
      <c r="D242" s="62" t="s">
        <v>221</v>
      </c>
      <c r="E242" s="121">
        <v>8607.1899999999987</v>
      </c>
      <c r="F242" s="63">
        <v>7035.1057322222296</v>
      </c>
      <c r="G242" s="63">
        <f t="shared" si="85"/>
        <v>1572.0842677777691</v>
      </c>
      <c r="H242" s="63">
        <v>0</v>
      </c>
      <c r="I242" s="63">
        <f t="shared" si="97"/>
        <v>8607.1899999999987</v>
      </c>
      <c r="J242" s="219">
        <v>3174.12</v>
      </c>
      <c r="K242" s="64">
        <f t="shared" si="86"/>
        <v>5433.0699999999988</v>
      </c>
      <c r="L242" s="45"/>
      <c r="M242" s="219">
        <v>8607.1899999999987</v>
      </c>
      <c r="N242" s="219">
        <v>7035.1057322222296</v>
      </c>
      <c r="O242" s="219">
        <f t="shared" si="88"/>
        <v>1572.0842677777691</v>
      </c>
      <c r="P242" s="219">
        <v>0</v>
      </c>
      <c r="Q242" s="63">
        <f t="shared" si="89"/>
        <v>8607.1899999999987</v>
      </c>
      <c r="R242" s="219">
        <v>3174.12</v>
      </c>
      <c r="S242" s="65">
        <f t="shared" si="87"/>
        <v>5433.0699999999988</v>
      </c>
      <c r="T242" s="32"/>
    </row>
    <row r="243" spans="2:20" ht="14.25" hidden="1" customHeight="1" outlineLevel="1">
      <c r="B243" s="2" t="str">
        <f t="shared" si="98"/>
        <v>Hide</v>
      </c>
      <c r="C243" s="2">
        <v>1</v>
      </c>
      <c r="D243" s="62" t="s">
        <v>222</v>
      </c>
      <c r="E243" s="121">
        <v>1121.0500000000002</v>
      </c>
      <c r="F243" s="63">
        <v>1518.907557777778</v>
      </c>
      <c r="G243" s="63">
        <f t="shared" si="85"/>
        <v>-397.85755777777786</v>
      </c>
      <c r="H243" s="63">
        <v>0</v>
      </c>
      <c r="I243" s="63">
        <f t="shared" si="97"/>
        <v>1121.0500000000002</v>
      </c>
      <c r="J243" s="219">
        <v>870.61</v>
      </c>
      <c r="K243" s="64">
        <f t="shared" si="86"/>
        <v>250.44000000000017</v>
      </c>
      <c r="L243" s="45"/>
      <c r="M243" s="219">
        <v>1121.0500000000002</v>
      </c>
      <c r="N243" s="219">
        <v>1518.907557777778</v>
      </c>
      <c r="O243" s="219">
        <f t="shared" si="88"/>
        <v>-397.85755777777786</v>
      </c>
      <c r="P243" s="219">
        <v>0</v>
      </c>
      <c r="Q243" s="63">
        <f t="shared" si="89"/>
        <v>1121.0500000000002</v>
      </c>
      <c r="R243" s="219">
        <v>870.61</v>
      </c>
      <c r="S243" s="65">
        <f t="shared" si="87"/>
        <v>250.44000000000017</v>
      </c>
      <c r="T243" s="32"/>
    </row>
    <row r="244" spans="2:20" ht="14.25" hidden="1" customHeight="1" outlineLevel="1">
      <c r="B244" s="2" t="str">
        <f t="shared" si="98"/>
        <v>Hide</v>
      </c>
      <c r="C244" s="2">
        <v>1</v>
      </c>
      <c r="D244" s="62" t="s">
        <v>223</v>
      </c>
      <c r="E244" s="121">
        <v>1450.86</v>
      </c>
      <c r="F244" s="63">
        <v>1475.2946622222269</v>
      </c>
      <c r="G244" s="63">
        <f t="shared" si="85"/>
        <v>-24.434662222226962</v>
      </c>
      <c r="H244" s="63">
        <v>0</v>
      </c>
      <c r="I244" s="63">
        <f t="shared" si="97"/>
        <v>1450.86</v>
      </c>
      <c r="J244" s="219">
        <v>3786.0299999999997</v>
      </c>
      <c r="K244" s="64">
        <f t="shared" si="86"/>
        <v>-2335.17</v>
      </c>
      <c r="L244" s="45"/>
      <c r="M244" s="219">
        <v>1450.86</v>
      </c>
      <c r="N244" s="219">
        <v>1475.2946622222269</v>
      </c>
      <c r="O244" s="219">
        <f t="shared" si="88"/>
        <v>-24.434662222226962</v>
      </c>
      <c r="P244" s="219">
        <v>0</v>
      </c>
      <c r="Q244" s="63">
        <f t="shared" si="89"/>
        <v>1450.86</v>
      </c>
      <c r="R244" s="219">
        <v>3786.0299999999997</v>
      </c>
      <c r="S244" s="65">
        <f t="shared" si="87"/>
        <v>-2335.17</v>
      </c>
      <c r="T244" s="32"/>
    </row>
    <row r="245" spans="2:20" ht="14.25" hidden="1" customHeight="1" outlineLevel="1">
      <c r="B245" s="2" t="str">
        <f t="shared" si="98"/>
        <v>Hide</v>
      </c>
      <c r="C245" s="2">
        <v>1</v>
      </c>
      <c r="D245" s="62" t="s">
        <v>224</v>
      </c>
      <c r="E245" s="121">
        <v>8701.14</v>
      </c>
      <c r="F245" s="63">
        <v>7929.0875455555579</v>
      </c>
      <c r="G245" s="63">
        <f t="shared" si="85"/>
        <v>772.05245444444154</v>
      </c>
      <c r="H245" s="63">
        <v>0</v>
      </c>
      <c r="I245" s="63">
        <f t="shared" si="97"/>
        <v>8701.14</v>
      </c>
      <c r="J245" s="219">
        <v>12158.32</v>
      </c>
      <c r="K245" s="64">
        <f t="shared" si="86"/>
        <v>-3457.1800000000003</v>
      </c>
      <c r="L245" s="45"/>
      <c r="M245" s="219">
        <v>8701.14</v>
      </c>
      <c r="N245" s="219">
        <v>7929.0875455555579</v>
      </c>
      <c r="O245" s="219">
        <f t="shared" si="88"/>
        <v>772.05245444444154</v>
      </c>
      <c r="P245" s="219">
        <v>0</v>
      </c>
      <c r="Q245" s="63">
        <f t="shared" si="89"/>
        <v>8701.14</v>
      </c>
      <c r="R245" s="219">
        <v>12158.32</v>
      </c>
      <c r="S245" s="65">
        <f t="shared" si="87"/>
        <v>-3457.1800000000003</v>
      </c>
      <c r="T245" s="32"/>
    </row>
    <row r="246" spans="2:20" ht="14.25" customHeight="1" collapsed="1">
      <c r="B246" s="2" t="str">
        <f t="shared" si="98"/>
        <v>Hide</v>
      </c>
      <c r="C246" s="2">
        <v>1</v>
      </c>
      <c r="D246" s="72" t="s">
        <v>225</v>
      </c>
      <c r="E246" s="123">
        <v>163404.79999999999</v>
      </c>
      <c r="F246" s="73">
        <v>154645.62232690916</v>
      </c>
      <c r="G246" s="73">
        <f t="shared" si="85"/>
        <v>8759.1776730908314</v>
      </c>
      <c r="H246" s="73">
        <v>0</v>
      </c>
      <c r="I246" s="73">
        <f t="shared" si="97"/>
        <v>163404.79999999999</v>
      </c>
      <c r="J246" s="367">
        <v>143745.34000000003</v>
      </c>
      <c r="K246" s="74">
        <f t="shared" si="86"/>
        <v>19659.459999999963</v>
      </c>
      <c r="L246" s="45"/>
      <c r="M246" s="367">
        <v>163404.79999999999</v>
      </c>
      <c r="N246" s="367">
        <v>154645.62232690916</v>
      </c>
      <c r="O246" s="367">
        <f t="shared" si="88"/>
        <v>8759.1776730908314</v>
      </c>
      <c r="P246" s="367">
        <v>0</v>
      </c>
      <c r="Q246" s="73">
        <f t="shared" si="89"/>
        <v>163404.79999999999</v>
      </c>
      <c r="R246" s="367">
        <v>143745.34000000003</v>
      </c>
      <c r="S246" s="75">
        <f t="shared" si="87"/>
        <v>19659.459999999963</v>
      </c>
      <c r="T246" s="60"/>
    </row>
    <row r="247" spans="2:20" ht="14.25" hidden="1" customHeight="1" outlineLevel="1">
      <c r="B247" s="2" t="str">
        <f t="shared" si="98"/>
        <v>Hide</v>
      </c>
      <c r="C247" s="2">
        <v>1</v>
      </c>
      <c r="D247" s="72" t="s">
        <v>226</v>
      </c>
      <c r="E247" s="124">
        <v>209843.45</v>
      </c>
      <c r="F247" s="76">
        <v>259151.63499999995</v>
      </c>
      <c r="G247" s="76">
        <f t="shared" si="85"/>
        <v>-49308.184999999939</v>
      </c>
      <c r="H247" s="76">
        <v>0</v>
      </c>
      <c r="I247" s="76">
        <f t="shared" si="97"/>
        <v>209843.45</v>
      </c>
      <c r="J247" s="371">
        <v>285503.88</v>
      </c>
      <c r="K247" s="77">
        <f t="shared" si="86"/>
        <v>-75660.429999999993</v>
      </c>
      <c r="L247" s="45"/>
      <c r="M247" s="371">
        <v>209843.45</v>
      </c>
      <c r="N247" s="371">
        <v>259151.63499999995</v>
      </c>
      <c r="O247" s="371">
        <f t="shared" si="88"/>
        <v>-49308.184999999939</v>
      </c>
      <c r="P247" s="371">
        <v>0</v>
      </c>
      <c r="Q247" s="76">
        <f t="shared" si="89"/>
        <v>209843.45</v>
      </c>
      <c r="R247" s="371">
        <v>285503.88</v>
      </c>
      <c r="S247" s="78">
        <f t="shared" si="87"/>
        <v>-75660.429999999993</v>
      </c>
      <c r="T247" s="32"/>
    </row>
    <row r="248" spans="2:20" ht="14.25" hidden="1" customHeight="1" outlineLevel="1">
      <c r="B248" s="2" t="str">
        <f t="shared" si="98"/>
        <v>Hide</v>
      </c>
      <c r="C248" s="2">
        <v>1</v>
      </c>
      <c r="D248" s="72" t="s">
        <v>227</v>
      </c>
      <c r="E248" s="124">
        <v>0</v>
      </c>
      <c r="F248" s="76">
        <v>0</v>
      </c>
      <c r="G248" s="76">
        <f t="shared" si="85"/>
        <v>0</v>
      </c>
      <c r="H248" s="76">
        <v>0</v>
      </c>
      <c r="I248" s="76">
        <f t="shared" si="97"/>
        <v>0</v>
      </c>
      <c r="J248" s="371">
        <v>0</v>
      </c>
      <c r="K248" s="77">
        <f t="shared" si="86"/>
        <v>0</v>
      </c>
      <c r="L248" s="45"/>
      <c r="M248" s="371">
        <v>0</v>
      </c>
      <c r="N248" s="371">
        <v>0</v>
      </c>
      <c r="O248" s="371">
        <f t="shared" si="88"/>
        <v>0</v>
      </c>
      <c r="P248" s="371">
        <v>0</v>
      </c>
      <c r="Q248" s="76">
        <f t="shared" si="89"/>
        <v>0</v>
      </c>
      <c r="R248" s="371">
        <v>0</v>
      </c>
      <c r="S248" s="78">
        <f t="shared" si="87"/>
        <v>0</v>
      </c>
      <c r="T248" s="32"/>
    </row>
    <row r="249" spans="2:20" ht="14.25" hidden="1" customHeight="1" outlineLevel="1">
      <c r="B249" s="2" t="str">
        <f t="shared" si="98"/>
        <v>Hide</v>
      </c>
      <c r="C249" s="2">
        <v>1</v>
      </c>
      <c r="D249" s="72" t="s">
        <v>228</v>
      </c>
      <c r="E249" s="124">
        <v>-1334.2999999999993</v>
      </c>
      <c r="F249" s="76">
        <v>-1945.9998941961398</v>
      </c>
      <c r="G249" s="76">
        <f t="shared" si="85"/>
        <v>611.69989419614058</v>
      </c>
      <c r="H249" s="76">
        <v>0</v>
      </c>
      <c r="I249" s="76">
        <f t="shared" si="97"/>
        <v>-1334.2999999999993</v>
      </c>
      <c r="J249" s="371">
        <v>4914</v>
      </c>
      <c r="K249" s="77">
        <f t="shared" si="86"/>
        <v>-6248.2999999999993</v>
      </c>
      <c r="L249" s="45"/>
      <c r="M249" s="371">
        <v>-1334.2999999999993</v>
      </c>
      <c r="N249" s="371">
        <v>-1945.9998941961398</v>
      </c>
      <c r="O249" s="371">
        <f t="shared" si="88"/>
        <v>611.69989419614058</v>
      </c>
      <c r="P249" s="371">
        <v>0</v>
      </c>
      <c r="Q249" s="76">
        <f t="shared" si="89"/>
        <v>-1334.2999999999993</v>
      </c>
      <c r="R249" s="371">
        <v>4914</v>
      </c>
      <c r="S249" s="78">
        <f t="shared" si="87"/>
        <v>-6248.2999999999993</v>
      </c>
      <c r="T249" s="32"/>
    </row>
    <row r="250" spans="2:20" ht="14.25" hidden="1" customHeight="1" outlineLevel="1">
      <c r="B250" s="2" t="str">
        <f t="shared" si="98"/>
        <v>Hide</v>
      </c>
      <c r="C250" s="2">
        <v>1</v>
      </c>
      <c r="D250" s="72" t="s">
        <v>229</v>
      </c>
      <c r="E250" s="124">
        <v>0</v>
      </c>
      <c r="F250" s="76">
        <v>0</v>
      </c>
      <c r="G250" s="76">
        <f t="shared" si="85"/>
        <v>0</v>
      </c>
      <c r="H250" s="76">
        <v>0</v>
      </c>
      <c r="I250" s="76">
        <f t="shared" si="97"/>
        <v>0</v>
      </c>
      <c r="J250" s="371">
        <v>0</v>
      </c>
      <c r="K250" s="77">
        <f t="shared" si="86"/>
        <v>0</v>
      </c>
      <c r="L250" s="45"/>
      <c r="M250" s="371">
        <v>0</v>
      </c>
      <c r="N250" s="371">
        <v>0</v>
      </c>
      <c r="O250" s="371">
        <f t="shared" si="88"/>
        <v>0</v>
      </c>
      <c r="P250" s="371">
        <v>0</v>
      </c>
      <c r="Q250" s="76">
        <f t="shared" si="89"/>
        <v>0</v>
      </c>
      <c r="R250" s="371">
        <v>0</v>
      </c>
      <c r="S250" s="78">
        <f t="shared" si="87"/>
        <v>0</v>
      </c>
      <c r="T250" s="32"/>
    </row>
    <row r="251" spans="2:20" ht="14.25" hidden="1" customHeight="1" outlineLevel="1">
      <c r="B251" s="2" t="str">
        <f t="shared" si="98"/>
        <v>Hide</v>
      </c>
      <c r="C251" s="2">
        <v>1</v>
      </c>
      <c r="D251" s="72" t="s">
        <v>230</v>
      </c>
      <c r="E251" s="124">
        <v>0</v>
      </c>
      <c r="F251" s="76">
        <v>0</v>
      </c>
      <c r="G251" s="76">
        <f t="shared" si="85"/>
        <v>0</v>
      </c>
      <c r="H251" s="76">
        <v>0</v>
      </c>
      <c r="I251" s="76">
        <f t="shared" si="97"/>
        <v>0</v>
      </c>
      <c r="J251" s="371">
        <v>0</v>
      </c>
      <c r="K251" s="77">
        <f t="shared" si="86"/>
        <v>0</v>
      </c>
      <c r="L251" s="45"/>
      <c r="M251" s="371">
        <v>0</v>
      </c>
      <c r="N251" s="371">
        <v>0</v>
      </c>
      <c r="O251" s="371">
        <f t="shared" si="88"/>
        <v>0</v>
      </c>
      <c r="P251" s="371">
        <v>0</v>
      </c>
      <c r="Q251" s="76">
        <f t="shared" si="89"/>
        <v>0</v>
      </c>
      <c r="R251" s="371">
        <v>0</v>
      </c>
      <c r="S251" s="78">
        <f t="shared" si="87"/>
        <v>0</v>
      </c>
      <c r="T251" s="32"/>
    </row>
    <row r="252" spans="2:20" ht="14.25" hidden="1" customHeight="1" outlineLevel="1">
      <c r="B252" s="2" t="str">
        <f t="shared" si="98"/>
        <v>Hide</v>
      </c>
      <c r="C252" s="2">
        <v>1</v>
      </c>
      <c r="D252" s="72" t="s">
        <v>231</v>
      </c>
      <c r="E252" s="124">
        <v>0</v>
      </c>
      <c r="F252" s="76">
        <v>0</v>
      </c>
      <c r="G252" s="76">
        <f t="shared" si="85"/>
        <v>0</v>
      </c>
      <c r="H252" s="76">
        <v>0</v>
      </c>
      <c r="I252" s="76">
        <f t="shared" si="97"/>
        <v>0</v>
      </c>
      <c r="J252" s="371">
        <v>0</v>
      </c>
      <c r="K252" s="77">
        <f t="shared" si="86"/>
        <v>0</v>
      </c>
      <c r="L252" s="45"/>
      <c r="M252" s="371">
        <v>0</v>
      </c>
      <c r="N252" s="371">
        <v>0</v>
      </c>
      <c r="O252" s="371">
        <f t="shared" si="88"/>
        <v>0</v>
      </c>
      <c r="P252" s="371">
        <v>0</v>
      </c>
      <c r="Q252" s="76">
        <f t="shared" si="89"/>
        <v>0</v>
      </c>
      <c r="R252" s="371">
        <v>0</v>
      </c>
      <c r="S252" s="78">
        <f t="shared" si="87"/>
        <v>0</v>
      </c>
      <c r="T252" s="32"/>
    </row>
    <row r="253" spans="2:20" ht="14.25" hidden="1" customHeight="1" outlineLevel="1">
      <c r="B253" s="2" t="str">
        <f t="shared" si="98"/>
        <v>Hide</v>
      </c>
      <c r="C253" s="2">
        <v>1</v>
      </c>
      <c r="D253" s="72" t="s">
        <v>232</v>
      </c>
      <c r="E253" s="124">
        <v>0</v>
      </c>
      <c r="F253" s="76">
        <v>0</v>
      </c>
      <c r="G253" s="76">
        <f t="shared" si="85"/>
        <v>0</v>
      </c>
      <c r="H253" s="76">
        <v>0</v>
      </c>
      <c r="I253" s="76">
        <f t="shared" si="97"/>
        <v>0</v>
      </c>
      <c r="J253" s="371">
        <v>0</v>
      </c>
      <c r="K253" s="77">
        <f t="shared" si="86"/>
        <v>0</v>
      </c>
      <c r="L253" s="45"/>
      <c r="M253" s="371">
        <v>0</v>
      </c>
      <c r="N253" s="371">
        <v>0</v>
      </c>
      <c r="O253" s="371">
        <f t="shared" si="88"/>
        <v>0</v>
      </c>
      <c r="P253" s="371">
        <v>0</v>
      </c>
      <c r="Q253" s="76">
        <f t="shared" si="89"/>
        <v>0</v>
      </c>
      <c r="R253" s="371">
        <v>0</v>
      </c>
      <c r="S253" s="78">
        <f t="shared" si="87"/>
        <v>0</v>
      </c>
      <c r="T253" s="32"/>
    </row>
    <row r="254" spans="2:20" ht="14.25" hidden="1" customHeight="1" outlineLevel="1">
      <c r="B254" s="2" t="str">
        <f t="shared" ref="B254:B257" si="99">IF(SUM(T254:T254)&lt;&gt;0,"Show","Hide")</f>
        <v>Hide</v>
      </c>
      <c r="C254" s="2">
        <v>1</v>
      </c>
      <c r="D254" s="72" t="s">
        <v>596</v>
      </c>
      <c r="E254" s="124">
        <v>6700</v>
      </c>
      <c r="F254" s="76">
        <v>1147.78</v>
      </c>
      <c r="G254" s="76">
        <f t="shared" ref="G254:G257" si="100">+E254-F254</f>
        <v>5552.22</v>
      </c>
      <c r="H254" s="76">
        <v>0</v>
      </c>
      <c r="I254" s="76">
        <f t="shared" ref="I254:I257" si="101">+E254-H254</f>
        <v>6700</v>
      </c>
      <c r="J254" s="371">
        <v>14356.67</v>
      </c>
      <c r="K254" s="77">
        <f t="shared" ref="K254:K257" si="102">+E254-J254</f>
        <v>-7656.67</v>
      </c>
      <c r="L254" s="45"/>
      <c r="M254" s="371">
        <v>6700</v>
      </c>
      <c r="N254" s="371">
        <v>1147.78</v>
      </c>
      <c r="O254" s="371">
        <f t="shared" ref="O254:O257" si="103">+M254-N254</f>
        <v>5552.22</v>
      </c>
      <c r="P254" s="371">
        <v>0</v>
      </c>
      <c r="Q254" s="76">
        <f t="shared" ref="Q254:Q257" si="104">+M254-P254</f>
        <v>6700</v>
      </c>
      <c r="R254" s="371">
        <v>14356.67</v>
      </c>
      <c r="S254" s="78">
        <f t="shared" ref="S254:S257" si="105">+M254-R254</f>
        <v>-7656.67</v>
      </c>
      <c r="T254" s="32"/>
    </row>
    <row r="255" spans="2:20" ht="14.25" hidden="1" customHeight="1" outlineLevel="1">
      <c r="B255" s="2" t="str">
        <f t="shared" si="99"/>
        <v>Hide</v>
      </c>
      <c r="C255" s="2">
        <v>1</v>
      </c>
      <c r="D255" s="72" t="s">
        <v>597</v>
      </c>
      <c r="E255" s="124">
        <v>15819.86</v>
      </c>
      <c r="F255" s="76">
        <v>15425.430001016153</v>
      </c>
      <c r="G255" s="76">
        <f t="shared" si="100"/>
        <v>394.42999898384733</v>
      </c>
      <c r="H255" s="76">
        <v>0</v>
      </c>
      <c r="I255" s="76">
        <f t="shared" si="101"/>
        <v>15819.86</v>
      </c>
      <c r="J255" s="371">
        <v>22996.67</v>
      </c>
      <c r="K255" s="77">
        <f t="shared" si="102"/>
        <v>-7176.8099999999977</v>
      </c>
      <c r="L255" s="45"/>
      <c r="M255" s="371">
        <v>15819.86</v>
      </c>
      <c r="N255" s="371">
        <v>15425.430001016153</v>
      </c>
      <c r="O255" s="371">
        <f t="shared" si="103"/>
        <v>394.42999898384733</v>
      </c>
      <c r="P255" s="371">
        <v>0</v>
      </c>
      <c r="Q255" s="76">
        <f t="shared" si="104"/>
        <v>15819.86</v>
      </c>
      <c r="R255" s="371">
        <v>22996.67</v>
      </c>
      <c r="S255" s="78">
        <f t="shared" si="105"/>
        <v>-7176.8099999999977</v>
      </c>
      <c r="T255" s="32"/>
    </row>
    <row r="256" spans="2:20" ht="14.25" hidden="1" customHeight="1" outlineLevel="1">
      <c r="B256" s="2" t="str">
        <f t="shared" si="99"/>
        <v>Hide</v>
      </c>
      <c r="C256" s="2">
        <v>1</v>
      </c>
      <c r="D256" s="72" t="s">
        <v>598</v>
      </c>
      <c r="E256" s="124">
        <v>5890</v>
      </c>
      <c r="F256" s="76">
        <v>4250.67</v>
      </c>
      <c r="G256" s="76">
        <f t="shared" si="100"/>
        <v>1639.33</v>
      </c>
      <c r="H256" s="76">
        <v>0</v>
      </c>
      <c r="I256" s="76">
        <f t="shared" si="101"/>
        <v>5890</v>
      </c>
      <c r="J256" s="371">
        <v>0</v>
      </c>
      <c r="K256" s="77">
        <f t="shared" si="102"/>
        <v>5890</v>
      </c>
      <c r="L256" s="45"/>
      <c r="M256" s="371">
        <v>5890</v>
      </c>
      <c r="N256" s="371">
        <v>4250.67</v>
      </c>
      <c r="O256" s="371">
        <f t="shared" si="103"/>
        <v>1639.33</v>
      </c>
      <c r="P256" s="371">
        <v>0</v>
      </c>
      <c r="Q256" s="76">
        <f t="shared" si="104"/>
        <v>5890</v>
      </c>
      <c r="R256" s="371">
        <v>0</v>
      </c>
      <c r="S256" s="78">
        <f t="shared" si="105"/>
        <v>5890</v>
      </c>
      <c r="T256" s="32"/>
    </row>
    <row r="257" spans="2:20" ht="14.25" hidden="1" customHeight="1" outlineLevel="1">
      <c r="B257" s="2" t="str">
        <f t="shared" si="99"/>
        <v>Hide</v>
      </c>
      <c r="C257" s="2">
        <v>1</v>
      </c>
      <c r="D257" s="72" t="s">
        <v>599</v>
      </c>
      <c r="E257" s="124">
        <v>0</v>
      </c>
      <c r="F257" s="76">
        <v>0</v>
      </c>
      <c r="G257" s="76">
        <f t="shared" si="100"/>
        <v>0</v>
      </c>
      <c r="H257" s="76">
        <v>0</v>
      </c>
      <c r="I257" s="76">
        <f t="shared" si="101"/>
        <v>0</v>
      </c>
      <c r="J257" s="371">
        <v>0</v>
      </c>
      <c r="K257" s="77">
        <f t="shared" si="102"/>
        <v>0</v>
      </c>
      <c r="L257" s="45"/>
      <c r="M257" s="371">
        <v>0</v>
      </c>
      <c r="N257" s="371">
        <v>0</v>
      </c>
      <c r="O257" s="371">
        <f t="shared" si="103"/>
        <v>0</v>
      </c>
      <c r="P257" s="371">
        <v>0</v>
      </c>
      <c r="Q257" s="76">
        <f t="shared" si="104"/>
        <v>0</v>
      </c>
      <c r="R257" s="371">
        <v>0</v>
      </c>
      <c r="S257" s="78">
        <f t="shared" si="105"/>
        <v>0</v>
      </c>
      <c r="T257" s="32"/>
    </row>
    <row r="258" spans="2:20" ht="14.25" hidden="1" customHeight="1" outlineLevel="1">
      <c r="B258" s="2" t="str">
        <f t="shared" si="98"/>
        <v>Hide</v>
      </c>
      <c r="C258" s="2">
        <v>1</v>
      </c>
      <c r="D258" s="72" t="s">
        <v>233</v>
      </c>
      <c r="E258" s="124">
        <v>4837.54</v>
      </c>
      <c r="F258" s="76">
        <v>2437.227199050807</v>
      </c>
      <c r="G258" s="76">
        <f t="shared" si="85"/>
        <v>2400.3128009491929</v>
      </c>
      <c r="H258" s="76">
        <v>0</v>
      </c>
      <c r="I258" s="76">
        <f t="shared" si="97"/>
        <v>4837.54</v>
      </c>
      <c r="J258" s="371">
        <v>16251.800000000001</v>
      </c>
      <c r="K258" s="77">
        <f t="shared" si="86"/>
        <v>-11414.260000000002</v>
      </c>
      <c r="L258" s="45"/>
      <c r="M258" s="371">
        <v>4837.54</v>
      </c>
      <c r="N258" s="371">
        <v>2437.227199050807</v>
      </c>
      <c r="O258" s="371">
        <f t="shared" si="88"/>
        <v>2400.3128009491929</v>
      </c>
      <c r="P258" s="371">
        <v>0</v>
      </c>
      <c r="Q258" s="76">
        <f t="shared" si="89"/>
        <v>4837.54</v>
      </c>
      <c r="R258" s="371">
        <v>16251.800000000001</v>
      </c>
      <c r="S258" s="78">
        <f t="shared" si="87"/>
        <v>-11414.260000000002</v>
      </c>
      <c r="T258" s="32"/>
    </row>
    <row r="259" spans="2:20" ht="14.25" hidden="1" customHeight="1" outlineLevel="1">
      <c r="B259" s="2" t="str">
        <f t="shared" si="98"/>
        <v>Hide</v>
      </c>
      <c r="C259" s="2">
        <v>1</v>
      </c>
      <c r="D259" s="72" t="s">
        <v>234</v>
      </c>
      <c r="E259" s="124">
        <v>3652.5</v>
      </c>
      <c r="F259" s="76">
        <v>6500.1599281395484</v>
      </c>
      <c r="G259" s="76">
        <f t="shared" si="85"/>
        <v>-2847.6599281395484</v>
      </c>
      <c r="H259" s="76">
        <v>0</v>
      </c>
      <c r="I259" s="76">
        <f t="shared" si="97"/>
        <v>3652.5</v>
      </c>
      <c r="J259" s="371">
        <v>17461.009999999998</v>
      </c>
      <c r="K259" s="77">
        <f t="shared" si="86"/>
        <v>-13808.509999999998</v>
      </c>
      <c r="L259" s="45"/>
      <c r="M259" s="371">
        <v>3652.5</v>
      </c>
      <c r="N259" s="371">
        <v>6500.1599281395484</v>
      </c>
      <c r="O259" s="371">
        <f t="shared" si="88"/>
        <v>-2847.6599281395484</v>
      </c>
      <c r="P259" s="371">
        <v>0</v>
      </c>
      <c r="Q259" s="76">
        <f t="shared" si="89"/>
        <v>3652.5</v>
      </c>
      <c r="R259" s="371">
        <v>17461.009999999998</v>
      </c>
      <c r="S259" s="78">
        <f t="shared" si="87"/>
        <v>-13808.509999999998</v>
      </c>
      <c r="T259" s="32"/>
    </row>
    <row r="260" spans="2:20" ht="14.25" hidden="1" customHeight="1" outlineLevel="1">
      <c r="B260" s="2" t="str">
        <f t="shared" si="98"/>
        <v>Hide</v>
      </c>
      <c r="C260" s="2">
        <v>1</v>
      </c>
      <c r="D260" s="72" t="s">
        <v>235</v>
      </c>
      <c r="E260" s="124">
        <v>0</v>
      </c>
      <c r="F260" s="76">
        <v>0</v>
      </c>
      <c r="G260" s="76">
        <f t="shared" si="85"/>
        <v>0</v>
      </c>
      <c r="H260" s="76">
        <v>0</v>
      </c>
      <c r="I260" s="76">
        <f t="shared" si="97"/>
        <v>0</v>
      </c>
      <c r="J260" s="371">
        <v>0</v>
      </c>
      <c r="K260" s="77">
        <f t="shared" si="86"/>
        <v>0</v>
      </c>
      <c r="L260" s="45"/>
      <c r="M260" s="371">
        <v>0</v>
      </c>
      <c r="N260" s="371">
        <v>0</v>
      </c>
      <c r="O260" s="371">
        <f t="shared" si="88"/>
        <v>0</v>
      </c>
      <c r="P260" s="371">
        <v>0</v>
      </c>
      <c r="Q260" s="76">
        <f t="shared" si="89"/>
        <v>0</v>
      </c>
      <c r="R260" s="371">
        <v>0</v>
      </c>
      <c r="S260" s="78">
        <f t="shared" si="87"/>
        <v>0</v>
      </c>
      <c r="T260" s="32"/>
    </row>
    <row r="261" spans="2:20" ht="14.25" hidden="1" customHeight="1" outlineLevel="1">
      <c r="B261" s="2" t="str">
        <f t="shared" si="98"/>
        <v>Hide</v>
      </c>
      <c r="C261" s="2">
        <v>1</v>
      </c>
      <c r="D261" s="72" t="s">
        <v>236</v>
      </c>
      <c r="E261" s="124">
        <v>0</v>
      </c>
      <c r="F261" s="76">
        <v>0</v>
      </c>
      <c r="G261" s="76">
        <f t="shared" si="85"/>
        <v>0</v>
      </c>
      <c r="H261" s="76">
        <v>0</v>
      </c>
      <c r="I261" s="76">
        <f t="shared" si="97"/>
        <v>0</v>
      </c>
      <c r="J261" s="371">
        <v>0</v>
      </c>
      <c r="K261" s="77">
        <f t="shared" si="86"/>
        <v>0</v>
      </c>
      <c r="L261" s="45"/>
      <c r="M261" s="371">
        <v>0</v>
      </c>
      <c r="N261" s="371">
        <v>0</v>
      </c>
      <c r="O261" s="371">
        <f t="shared" si="88"/>
        <v>0</v>
      </c>
      <c r="P261" s="371">
        <v>0</v>
      </c>
      <c r="Q261" s="76">
        <f t="shared" si="89"/>
        <v>0</v>
      </c>
      <c r="R261" s="371">
        <v>0</v>
      </c>
      <c r="S261" s="78">
        <f t="shared" si="87"/>
        <v>0</v>
      </c>
      <c r="T261" s="32"/>
    </row>
    <row r="262" spans="2:20" ht="14.25" hidden="1" customHeight="1" outlineLevel="1">
      <c r="B262" s="2" t="str">
        <f t="shared" si="98"/>
        <v>Hide</v>
      </c>
      <c r="C262" s="2">
        <v>1</v>
      </c>
      <c r="D262" s="72" t="s">
        <v>237</v>
      </c>
      <c r="E262" s="124">
        <v>14796.240000000002</v>
      </c>
      <c r="F262" s="76">
        <v>17258.343876526906</v>
      </c>
      <c r="G262" s="76">
        <f t="shared" si="85"/>
        <v>-2462.1038765269041</v>
      </c>
      <c r="H262" s="76">
        <v>0</v>
      </c>
      <c r="I262" s="76">
        <f t="shared" si="97"/>
        <v>14796.240000000002</v>
      </c>
      <c r="J262" s="371">
        <v>20052.14</v>
      </c>
      <c r="K262" s="77">
        <f t="shared" si="86"/>
        <v>-5255.8999999999978</v>
      </c>
      <c r="L262" s="45"/>
      <c r="M262" s="371">
        <v>14796.240000000002</v>
      </c>
      <c r="N262" s="371">
        <v>17258.343876526906</v>
      </c>
      <c r="O262" s="371">
        <f t="shared" si="88"/>
        <v>-2462.1038765269041</v>
      </c>
      <c r="P262" s="371">
        <v>0</v>
      </c>
      <c r="Q262" s="76">
        <f t="shared" si="89"/>
        <v>14796.240000000002</v>
      </c>
      <c r="R262" s="371">
        <v>20052.14</v>
      </c>
      <c r="S262" s="78">
        <f t="shared" si="87"/>
        <v>-5255.8999999999978</v>
      </c>
      <c r="T262" s="32"/>
    </row>
    <row r="263" spans="2:20" ht="14.25" hidden="1" customHeight="1" outlineLevel="1">
      <c r="B263" s="2" t="str">
        <f t="shared" si="98"/>
        <v>Hide</v>
      </c>
      <c r="C263" s="2">
        <v>1</v>
      </c>
      <c r="D263" s="72" t="s">
        <v>238</v>
      </c>
      <c r="E263" s="124">
        <v>4177.9799999999996</v>
      </c>
      <c r="F263" s="76">
        <v>4177.9714658833927</v>
      </c>
      <c r="G263" s="76">
        <f t="shared" si="85"/>
        <v>8.5341166068246821E-3</v>
      </c>
      <c r="H263" s="76">
        <v>0</v>
      </c>
      <c r="I263" s="76">
        <f t="shared" si="97"/>
        <v>4177.9799999999996</v>
      </c>
      <c r="J263" s="371">
        <v>5845.77</v>
      </c>
      <c r="K263" s="77">
        <f t="shared" si="86"/>
        <v>-1667.7900000000009</v>
      </c>
      <c r="L263" s="45"/>
      <c r="M263" s="371">
        <v>4177.9799999999996</v>
      </c>
      <c r="N263" s="371">
        <v>4177.9714658833927</v>
      </c>
      <c r="O263" s="371">
        <f t="shared" si="88"/>
        <v>8.5341166068246821E-3</v>
      </c>
      <c r="P263" s="371">
        <v>0</v>
      </c>
      <c r="Q263" s="76">
        <f t="shared" si="89"/>
        <v>4177.9799999999996</v>
      </c>
      <c r="R263" s="371">
        <v>5845.77</v>
      </c>
      <c r="S263" s="78">
        <f t="shared" si="87"/>
        <v>-1667.7900000000009</v>
      </c>
      <c r="T263" s="32"/>
    </row>
    <row r="264" spans="2:20" ht="14.25" hidden="1" customHeight="1" outlineLevel="1">
      <c r="B264" s="2" t="str">
        <f t="shared" si="98"/>
        <v>Hide</v>
      </c>
      <c r="C264" s="2">
        <v>1</v>
      </c>
      <c r="D264" s="72" t="s">
        <v>239</v>
      </c>
      <c r="E264" s="124">
        <v>0</v>
      </c>
      <c r="F264" s="76">
        <v>0</v>
      </c>
      <c r="G264" s="76">
        <f t="shared" si="85"/>
        <v>0</v>
      </c>
      <c r="H264" s="76">
        <v>0</v>
      </c>
      <c r="I264" s="76">
        <f t="shared" si="97"/>
        <v>0</v>
      </c>
      <c r="J264" s="371">
        <v>0</v>
      </c>
      <c r="K264" s="77">
        <f t="shared" si="86"/>
        <v>0</v>
      </c>
      <c r="L264" s="45"/>
      <c r="M264" s="371">
        <v>0</v>
      </c>
      <c r="N264" s="371">
        <v>0</v>
      </c>
      <c r="O264" s="371">
        <f t="shared" si="88"/>
        <v>0</v>
      </c>
      <c r="P264" s="371">
        <v>0</v>
      </c>
      <c r="Q264" s="76">
        <f t="shared" si="89"/>
        <v>0</v>
      </c>
      <c r="R264" s="371">
        <v>0</v>
      </c>
      <c r="S264" s="78">
        <f t="shared" si="87"/>
        <v>0</v>
      </c>
      <c r="T264" s="32"/>
    </row>
    <row r="265" spans="2:20" ht="14.25" hidden="1" customHeight="1" outlineLevel="1">
      <c r="B265" s="2" t="str">
        <f t="shared" si="98"/>
        <v>Hide</v>
      </c>
      <c r="C265" s="2">
        <v>1</v>
      </c>
      <c r="D265" s="72" t="s">
        <v>240</v>
      </c>
      <c r="E265" s="124">
        <v>27426.420000000002</v>
      </c>
      <c r="F265" s="76">
        <v>33084.467800121936</v>
      </c>
      <c r="G265" s="76">
        <f t="shared" si="85"/>
        <v>-5658.0478001219344</v>
      </c>
      <c r="H265" s="76">
        <v>0</v>
      </c>
      <c r="I265" s="76">
        <f t="shared" si="97"/>
        <v>27426.420000000002</v>
      </c>
      <c r="J265" s="371">
        <v>36697.709999999992</v>
      </c>
      <c r="K265" s="77">
        <f t="shared" si="86"/>
        <v>-9271.28999999999</v>
      </c>
      <c r="L265" s="45"/>
      <c r="M265" s="371">
        <v>27426.420000000002</v>
      </c>
      <c r="N265" s="371">
        <v>33084.467800121936</v>
      </c>
      <c r="O265" s="371">
        <f t="shared" si="88"/>
        <v>-5658.0478001219344</v>
      </c>
      <c r="P265" s="371">
        <v>0</v>
      </c>
      <c r="Q265" s="76">
        <f t="shared" si="89"/>
        <v>27426.420000000002</v>
      </c>
      <c r="R265" s="371">
        <v>36697.709999999992</v>
      </c>
      <c r="S265" s="78">
        <f t="shared" si="87"/>
        <v>-9271.28999999999</v>
      </c>
      <c r="T265" s="32"/>
    </row>
    <row r="266" spans="2:20" ht="14.25" hidden="1" customHeight="1" outlineLevel="1">
      <c r="B266" s="2" t="str">
        <f t="shared" si="98"/>
        <v>Hide</v>
      </c>
      <c r="C266" s="2">
        <v>1</v>
      </c>
      <c r="D266" s="72" t="s">
        <v>241</v>
      </c>
      <c r="E266" s="124">
        <v>3763.17</v>
      </c>
      <c r="F266" s="76">
        <v>3763.1725000000001</v>
      </c>
      <c r="G266" s="76">
        <f t="shared" si="85"/>
        <v>-2.5000000000545697E-3</v>
      </c>
      <c r="H266" s="76">
        <v>0</v>
      </c>
      <c r="I266" s="76">
        <f t="shared" si="97"/>
        <v>3763.17</v>
      </c>
      <c r="J266" s="371">
        <v>3777</v>
      </c>
      <c r="K266" s="77">
        <f t="shared" si="86"/>
        <v>-13.829999999999927</v>
      </c>
      <c r="L266" s="45"/>
      <c r="M266" s="371">
        <v>3763.17</v>
      </c>
      <c r="N266" s="371">
        <v>3763.1725000000001</v>
      </c>
      <c r="O266" s="371">
        <f t="shared" si="88"/>
        <v>-2.5000000000545697E-3</v>
      </c>
      <c r="P266" s="371">
        <v>0</v>
      </c>
      <c r="Q266" s="76">
        <f t="shared" si="89"/>
        <v>3763.17</v>
      </c>
      <c r="R266" s="371">
        <v>3777</v>
      </c>
      <c r="S266" s="78">
        <f t="shared" si="87"/>
        <v>-13.829999999999927</v>
      </c>
      <c r="T266" s="32"/>
    </row>
    <row r="267" spans="2:20" ht="14.25" hidden="1" customHeight="1" outlineLevel="1">
      <c r="B267" s="2" t="str">
        <f t="shared" si="98"/>
        <v>Hide</v>
      </c>
      <c r="C267" s="2">
        <v>1</v>
      </c>
      <c r="D267" s="72" t="s">
        <v>242</v>
      </c>
      <c r="E267" s="124">
        <v>172.63</v>
      </c>
      <c r="F267" s="76">
        <v>0</v>
      </c>
      <c r="G267" s="76">
        <f t="shared" si="85"/>
        <v>172.63</v>
      </c>
      <c r="H267" s="76">
        <v>0</v>
      </c>
      <c r="I267" s="76">
        <f t="shared" si="97"/>
        <v>172.63</v>
      </c>
      <c r="J267" s="371">
        <v>315.2</v>
      </c>
      <c r="K267" s="77">
        <f t="shared" si="86"/>
        <v>-142.57</v>
      </c>
      <c r="L267" s="45"/>
      <c r="M267" s="371">
        <v>172.63</v>
      </c>
      <c r="N267" s="371">
        <v>0</v>
      </c>
      <c r="O267" s="371">
        <f t="shared" si="88"/>
        <v>172.63</v>
      </c>
      <c r="P267" s="371">
        <v>0</v>
      </c>
      <c r="Q267" s="76">
        <f t="shared" si="89"/>
        <v>172.63</v>
      </c>
      <c r="R267" s="371">
        <v>315.2</v>
      </c>
      <c r="S267" s="78">
        <f t="shared" si="87"/>
        <v>-142.57</v>
      </c>
      <c r="T267" s="32"/>
    </row>
    <row r="268" spans="2:20" ht="14.25" hidden="1" customHeight="1" outlineLevel="1">
      <c r="B268" s="2" t="str">
        <f t="shared" si="98"/>
        <v>Hide</v>
      </c>
      <c r="C268" s="2">
        <v>1</v>
      </c>
      <c r="D268" s="72" t="s">
        <v>243</v>
      </c>
      <c r="E268" s="124">
        <v>0</v>
      </c>
      <c r="F268" s="76">
        <v>0</v>
      </c>
      <c r="G268" s="76">
        <f t="shared" si="85"/>
        <v>0</v>
      </c>
      <c r="H268" s="76">
        <v>0</v>
      </c>
      <c r="I268" s="76">
        <f t="shared" si="97"/>
        <v>0</v>
      </c>
      <c r="J268" s="371">
        <v>0</v>
      </c>
      <c r="K268" s="77">
        <f t="shared" si="86"/>
        <v>0</v>
      </c>
      <c r="L268" s="45"/>
      <c r="M268" s="371">
        <v>0</v>
      </c>
      <c r="N268" s="371">
        <v>0</v>
      </c>
      <c r="O268" s="371">
        <f t="shared" si="88"/>
        <v>0</v>
      </c>
      <c r="P268" s="371">
        <v>0</v>
      </c>
      <c r="Q268" s="76">
        <f t="shared" si="89"/>
        <v>0</v>
      </c>
      <c r="R268" s="371">
        <v>0</v>
      </c>
      <c r="S268" s="78">
        <f t="shared" si="87"/>
        <v>0</v>
      </c>
      <c r="T268" s="32"/>
    </row>
    <row r="269" spans="2:20" ht="14.25" hidden="1" customHeight="1" outlineLevel="1">
      <c r="B269" s="2" t="str">
        <f t="shared" si="98"/>
        <v>Hide</v>
      </c>
      <c r="C269" s="2">
        <v>1</v>
      </c>
      <c r="D269" s="72" t="s">
        <v>244</v>
      </c>
      <c r="E269" s="124">
        <v>0</v>
      </c>
      <c r="F269" s="76">
        <v>0</v>
      </c>
      <c r="G269" s="76">
        <f t="shared" si="85"/>
        <v>0</v>
      </c>
      <c r="H269" s="76">
        <v>0</v>
      </c>
      <c r="I269" s="76">
        <f t="shared" si="97"/>
        <v>0</v>
      </c>
      <c r="J269" s="371">
        <v>0</v>
      </c>
      <c r="K269" s="77">
        <f t="shared" si="86"/>
        <v>0</v>
      </c>
      <c r="L269" s="45"/>
      <c r="M269" s="371">
        <v>0</v>
      </c>
      <c r="N269" s="371">
        <v>0</v>
      </c>
      <c r="O269" s="371">
        <f t="shared" si="88"/>
        <v>0</v>
      </c>
      <c r="P269" s="371">
        <v>0</v>
      </c>
      <c r="Q269" s="76">
        <f t="shared" si="89"/>
        <v>0</v>
      </c>
      <c r="R269" s="371">
        <v>0</v>
      </c>
      <c r="S269" s="78">
        <f t="shared" si="87"/>
        <v>0</v>
      </c>
      <c r="T269" s="32"/>
    </row>
    <row r="270" spans="2:20" ht="14.25" hidden="1" customHeight="1" outlineLevel="1">
      <c r="B270" s="2" t="str">
        <f t="shared" si="98"/>
        <v>Hide</v>
      </c>
      <c r="C270" s="2">
        <v>1</v>
      </c>
      <c r="D270" s="72" t="s">
        <v>245</v>
      </c>
      <c r="E270" s="124">
        <v>-3000</v>
      </c>
      <c r="F270" s="76">
        <v>-1653.2470983445119</v>
      </c>
      <c r="G270" s="76">
        <f t="shared" si="85"/>
        <v>-1346.7529016554881</v>
      </c>
      <c r="H270" s="76">
        <v>0</v>
      </c>
      <c r="I270" s="76">
        <f t="shared" si="97"/>
        <v>-3000</v>
      </c>
      <c r="J270" s="371">
        <v>-3283.34</v>
      </c>
      <c r="K270" s="77">
        <f t="shared" si="86"/>
        <v>283.34000000000015</v>
      </c>
      <c r="L270" s="45"/>
      <c r="M270" s="371">
        <v>-3000</v>
      </c>
      <c r="N270" s="371">
        <v>-1653.2470983445119</v>
      </c>
      <c r="O270" s="371">
        <f t="shared" si="88"/>
        <v>-1346.7529016554881</v>
      </c>
      <c r="P270" s="371">
        <v>0</v>
      </c>
      <c r="Q270" s="76">
        <f t="shared" si="89"/>
        <v>-3000</v>
      </c>
      <c r="R270" s="371">
        <v>-3283.34</v>
      </c>
      <c r="S270" s="78">
        <f t="shared" si="87"/>
        <v>283.34000000000015</v>
      </c>
      <c r="T270" s="32"/>
    </row>
    <row r="271" spans="2:20" ht="14.25" hidden="1" customHeight="1" outlineLevel="1">
      <c r="B271" s="2" t="str">
        <f t="shared" si="98"/>
        <v>Hide</v>
      </c>
      <c r="C271" s="2">
        <v>1</v>
      </c>
      <c r="D271" s="72" t="s">
        <v>246</v>
      </c>
      <c r="E271" s="124">
        <v>29254.430000000004</v>
      </c>
      <c r="F271" s="76">
        <v>34502.634000000005</v>
      </c>
      <c r="G271" s="76">
        <f t="shared" si="85"/>
        <v>-5248.2040000000015</v>
      </c>
      <c r="H271" s="76">
        <v>0</v>
      </c>
      <c r="I271" s="76">
        <f t="shared" si="97"/>
        <v>29254.430000000004</v>
      </c>
      <c r="J271" s="371">
        <v>23077.919999999998</v>
      </c>
      <c r="K271" s="77">
        <f t="shared" si="86"/>
        <v>6176.5100000000057</v>
      </c>
      <c r="L271" s="45"/>
      <c r="M271" s="371">
        <v>29254.430000000004</v>
      </c>
      <c r="N271" s="371">
        <v>34502.634000000005</v>
      </c>
      <c r="O271" s="371">
        <f t="shared" si="88"/>
        <v>-5248.2040000000015</v>
      </c>
      <c r="P271" s="371">
        <v>0</v>
      </c>
      <c r="Q271" s="76">
        <f t="shared" si="89"/>
        <v>29254.430000000004</v>
      </c>
      <c r="R271" s="371">
        <v>23077.919999999998</v>
      </c>
      <c r="S271" s="78">
        <f t="shared" si="87"/>
        <v>6176.5100000000057</v>
      </c>
      <c r="T271" s="32"/>
    </row>
    <row r="272" spans="2:20" ht="14.25" hidden="1" customHeight="1" outlineLevel="1">
      <c r="B272" s="2" t="str">
        <f t="shared" si="98"/>
        <v>Hide</v>
      </c>
      <c r="C272" s="2">
        <v>1</v>
      </c>
      <c r="D272" s="72" t="s" vm="5">
        <v>247</v>
      </c>
      <c r="E272" s="124">
        <v>0</v>
      </c>
      <c r="F272" s="76">
        <v>0</v>
      </c>
      <c r="G272" s="76">
        <f t="shared" si="85"/>
        <v>0</v>
      </c>
      <c r="H272" s="76">
        <v>0</v>
      </c>
      <c r="I272" s="76">
        <f t="shared" si="97"/>
        <v>0</v>
      </c>
      <c r="J272" s="371">
        <v>0</v>
      </c>
      <c r="K272" s="77">
        <f t="shared" si="86"/>
        <v>0</v>
      </c>
      <c r="L272" s="45"/>
      <c r="M272" s="371">
        <v>0</v>
      </c>
      <c r="N272" s="371">
        <v>0</v>
      </c>
      <c r="O272" s="371">
        <f t="shared" si="88"/>
        <v>0</v>
      </c>
      <c r="P272" s="371">
        <v>0</v>
      </c>
      <c r="Q272" s="76">
        <f t="shared" si="89"/>
        <v>0</v>
      </c>
      <c r="R272" s="371">
        <v>0</v>
      </c>
      <c r="S272" s="78">
        <f t="shared" si="87"/>
        <v>0</v>
      </c>
      <c r="T272" s="32"/>
    </row>
    <row r="273" spans="2:20" ht="14.25" hidden="1" customHeight="1" outlineLevel="1">
      <c r="B273" s="2" t="str">
        <f t="shared" si="98"/>
        <v>Hide</v>
      </c>
      <c r="C273" s="2">
        <v>1</v>
      </c>
      <c r="D273" s="72" t="s">
        <v>248</v>
      </c>
      <c r="E273" s="124">
        <v>0</v>
      </c>
      <c r="F273" s="76">
        <v>0</v>
      </c>
      <c r="G273" s="76">
        <f t="shared" si="85"/>
        <v>0</v>
      </c>
      <c r="H273" s="76">
        <v>0</v>
      </c>
      <c r="I273" s="76">
        <f t="shared" si="97"/>
        <v>0</v>
      </c>
      <c r="J273" s="371">
        <v>0</v>
      </c>
      <c r="K273" s="77">
        <f t="shared" si="86"/>
        <v>0</v>
      </c>
      <c r="L273" s="45"/>
      <c r="M273" s="371">
        <v>0</v>
      </c>
      <c r="N273" s="371">
        <v>0</v>
      </c>
      <c r="O273" s="371">
        <f t="shared" si="88"/>
        <v>0</v>
      </c>
      <c r="P273" s="371">
        <v>0</v>
      </c>
      <c r="Q273" s="76">
        <f t="shared" si="89"/>
        <v>0</v>
      </c>
      <c r="R273" s="371">
        <v>0</v>
      </c>
      <c r="S273" s="78">
        <f t="shared" si="87"/>
        <v>0</v>
      </c>
      <c r="T273" s="32"/>
    </row>
    <row r="274" spans="2:20" ht="14.25" hidden="1" customHeight="1" outlineLevel="1">
      <c r="B274" s="2" t="str">
        <f t="shared" si="98"/>
        <v>Hide</v>
      </c>
      <c r="C274" s="2">
        <v>1</v>
      </c>
      <c r="D274" s="72" t="s">
        <v>249</v>
      </c>
      <c r="E274" s="124">
        <v>-155.66999999999999</v>
      </c>
      <c r="F274" s="76">
        <v>125.59256014261463</v>
      </c>
      <c r="G274" s="76">
        <f t="shared" si="85"/>
        <v>-281.26256014261463</v>
      </c>
      <c r="H274" s="76">
        <v>0</v>
      </c>
      <c r="I274" s="76">
        <f t="shared" si="97"/>
        <v>-155.66999999999999</v>
      </c>
      <c r="J274" s="371">
        <v>468.75</v>
      </c>
      <c r="K274" s="77">
        <f t="shared" si="86"/>
        <v>-624.41999999999996</v>
      </c>
      <c r="L274" s="45"/>
      <c r="M274" s="371">
        <v>-155.66999999999999</v>
      </c>
      <c r="N274" s="371">
        <v>125.59256014261463</v>
      </c>
      <c r="O274" s="371">
        <f t="shared" si="88"/>
        <v>-281.26256014261463</v>
      </c>
      <c r="P274" s="371">
        <v>0</v>
      </c>
      <c r="Q274" s="76">
        <f t="shared" si="89"/>
        <v>-155.66999999999999</v>
      </c>
      <c r="R274" s="371">
        <v>468.75</v>
      </c>
      <c r="S274" s="78">
        <f t="shared" si="87"/>
        <v>-624.41999999999996</v>
      </c>
      <c r="T274" s="32"/>
    </row>
    <row r="275" spans="2:20" ht="14.25" hidden="1" customHeight="1" outlineLevel="1">
      <c r="B275" s="2" t="str">
        <f t="shared" si="98"/>
        <v>Hide</v>
      </c>
      <c r="C275" s="2">
        <v>1</v>
      </c>
      <c r="D275" s="72" t="s">
        <v>250</v>
      </c>
      <c r="E275" s="124">
        <v>0</v>
      </c>
      <c r="F275" s="76">
        <v>0</v>
      </c>
      <c r="G275" s="76">
        <f t="shared" si="85"/>
        <v>0</v>
      </c>
      <c r="H275" s="76">
        <v>0</v>
      </c>
      <c r="I275" s="76">
        <f t="shared" si="97"/>
        <v>0</v>
      </c>
      <c r="J275" s="371">
        <v>0</v>
      </c>
      <c r="K275" s="77">
        <f t="shared" si="86"/>
        <v>0</v>
      </c>
      <c r="L275" s="45"/>
      <c r="M275" s="371">
        <v>0</v>
      </c>
      <c r="N275" s="371">
        <v>0</v>
      </c>
      <c r="O275" s="371">
        <f t="shared" si="88"/>
        <v>0</v>
      </c>
      <c r="P275" s="371">
        <v>0</v>
      </c>
      <c r="Q275" s="76">
        <f t="shared" si="89"/>
        <v>0</v>
      </c>
      <c r="R275" s="371">
        <v>0</v>
      </c>
      <c r="S275" s="78">
        <f t="shared" si="87"/>
        <v>0</v>
      </c>
      <c r="T275" s="32"/>
    </row>
    <row r="276" spans="2:20" ht="14.25" hidden="1" customHeight="1" outlineLevel="1">
      <c r="B276" s="2" t="str">
        <f t="shared" si="98"/>
        <v>Hide</v>
      </c>
      <c r="C276" s="2">
        <v>1</v>
      </c>
      <c r="D276" s="72" t="s">
        <v>251</v>
      </c>
      <c r="E276" s="124">
        <v>0</v>
      </c>
      <c r="F276" s="76">
        <v>0</v>
      </c>
      <c r="G276" s="76">
        <f t="shared" si="85"/>
        <v>0</v>
      </c>
      <c r="H276" s="76">
        <v>0</v>
      </c>
      <c r="I276" s="76">
        <f t="shared" si="97"/>
        <v>0</v>
      </c>
      <c r="J276" s="371">
        <v>0</v>
      </c>
      <c r="K276" s="77">
        <f t="shared" si="86"/>
        <v>0</v>
      </c>
      <c r="L276" s="45"/>
      <c r="M276" s="371">
        <v>0</v>
      </c>
      <c r="N276" s="371">
        <v>0</v>
      </c>
      <c r="O276" s="371">
        <f t="shared" si="88"/>
        <v>0</v>
      </c>
      <c r="P276" s="371">
        <v>0</v>
      </c>
      <c r="Q276" s="76">
        <f t="shared" si="89"/>
        <v>0</v>
      </c>
      <c r="R276" s="371">
        <v>0</v>
      </c>
      <c r="S276" s="78">
        <f t="shared" si="87"/>
        <v>0</v>
      </c>
      <c r="T276" s="32"/>
    </row>
    <row r="277" spans="2:20" collapsed="1">
      <c r="B277" s="2" t="str">
        <f t="shared" si="98"/>
        <v>Hide</v>
      </c>
      <c r="C277" s="2">
        <v>1</v>
      </c>
      <c r="D277" s="72" t="s">
        <v>252</v>
      </c>
      <c r="E277" s="123">
        <v>321844.25</v>
      </c>
      <c r="F277" s="73">
        <v>378225.8373383407</v>
      </c>
      <c r="G277" s="73">
        <f t="shared" si="85"/>
        <v>-56381.587338340702</v>
      </c>
      <c r="H277" s="73">
        <v>0</v>
      </c>
      <c r="I277" s="73">
        <f t="shared" si="97"/>
        <v>321844.25</v>
      </c>
      <c r="J277" s="367">
        <v>448435.18000000023</v>
      </c>
      <c r="K277" s="74">
        <f t="shared" si="86"/>
        <v>-126590.93000000023</v>
      </c>
      <c r="L277" s="45"/>
      <c r="M277" s="367">
        <v>321844.25</v>
      </c>
      <c r="N277" s="367">
        <v>378225.8373383407</v>
      </c>
      <c r="O277" s="367">
        <f t="shared" si="88"/>
        <v>-56381.587338340702</v>
      </c>
      <c r="P277" s="367">
        <v>0</v>
      </c>
      <c r="Q277" s="73">
        <f t="shared" si="89"/>
        <v>321844.25</v>
      </c>
      <c r="R277" s="367">
        <v>448435.18000000023</v>
      </c>
      <c r="S277" s="75">
        <f t="shared" si="87"/>
        <v>-126590.93000000023</v>
      </c>
      <c r="T277" s="32"/>
    </row>
    <row r="278" spans="2:20" ht="14.25" hidden="1" customHeight="1" outlineLevel="1">
      <c r="B278" s="2" t="str">
        <f t="shared" si="98"/>
        <v>Hide</v>
      </c>
      <c r="C278" s="2">
        <v>1</v>
      </c>
      <c r="D278" s="72" t="s">
        <v>253</v>
      </c>
      <c r="E278" s="124">
        <v>0</v>
      </c>
      <c r="F278" s="76">
        <v>0</v>
      </c>
      <c r="G278" s="76">
        <f t="shared" si="85"/>
        <v>0</v>
      </c>
      <c r="H278" s="76">
        <v>0</v>
      </c>
      <c r="I278" s="76">
        <f t="shared" si="97"/>
        <v>0</v>
      </c>
      <c r="J278" s="371">
        <v>0</v>
      </c>
      <c r="K278" s="77">
        <f t="shared" si="86"/>
        <v>0</v>
      </c>
      <c r="L278" s="45"/>
      <c r="M278" s="371">
        <v>0</v>
      </c>
      <c r="N278" s="371">
        <v>0</v>
      </c>
      <c r="O278" s="371">
        <f t="shared" si="88"/>
        <v>0</v>
      </c>
      <c r="P278" s="371">
        <v>0</v>
      </c>
      <c r="Q278" s="76">
        <f t="shared" si="89"/>
        <v>0</v>
      </c>
      <c r="R278" s="371">
        <v>0</v>
      </c>
      <c r="S278" s="78">
        <f t="shared" si="87"/>
        <v>0</v>
      </c>
      <c r="T278" s="32"/>
    </row>
    <row r="279" spans="2:20" ht="14.25" hidden="1" customHeight="1" outlineLevel="1">
      <c r="B279" s="2" t="str">
        <f t="shared" si="98"/>
        <v>Hide</v>
      </c>
      <c r="C279" s="2">
        <v>1</v>
      </c>
      <c r="D279" s="72" t="s">
        <v>254</v>
      </c>
      <c r="E279" s="124">
        <v>502.71999999999997</v>
      </c>
      <c r="F279" s="76">
        <v>862.04765045933334</v>
      </c>
      <c r="G279" s="76">
        <f t="shared" si="85"/>
        <v>-359.32765045933337</v>
      </c>
      <c r="H279" s="76">
        <v>0</v>
      </c>
      <c r="I279" s="76">
        <f t="shared" si="97"/>
        <v>502.71999999999997</v>
      </c>
      <c r="J279" s="371">
        <v>395</v>
      </c>
      <c r="K279" s="77">
        <f t="shared" si="86"/>
        <v>107.71999999999997</v>
      </c>
      <c r="L279" s="45"/>
      <c r="M279" s="371">
        <v>502.71999999999997</v>
      </c>
      <c r="N279" s="371">
        <v>862.04765045933334</v>
      </c>
      <c r="O279" s="371">
        <f t="shared" si="88"/>
        <v>-359.32765045933337</v>
      </c>
      <c r="P279" s="371">
        <v>0</v>
      </c>
      <c r="Q279" s="76">
        <f t="shared" si="89"/>
        <v>502.71999999999997</v>
      </c>
      <c r="R279" s="371">
        <v>395</v>
      </c>
      <c r="S279" s="78">
        <f t="shared" si="87"/>
        <v>107.71999999999997</v>
      </c>
      <c r="T279" s="32"/>
    </row>
    <row r="280" spans="2:20" ht="14.25" hidden="1" customHeight="1" outlineLevel="1">
      <c r="B280" s="2" t="str">
        <f t="shared" si="98"/>
        <v>Hide</v>
      </c>
      <c r="C280" s="2">
        <v>1</v>
      </c>
      <c r="D280" s="72" t="s">
        <v>255</v>
      </c>
      <c r="E280" s="124">
        <v>0</v>
      </c>
      <c r="F280" s="76">
        <v>-333.33</v>
      </c>
      <c r="G280" s="76">
        <f t="shared" si="85"/>
        <v>333.33</v>
      </c>
      <c r="H280" s="76">
        <v>0</v>
      </c>
      <c r="I280" s="76">
        <f t="shared" si="97"/>
        <v>0</v>
      </c>
      <c r="J280" s="371">
        <v>0</v>
      </c>
      <c r="K280" s="77">
        <f t="shared" si="86"/>
        <v>0</v>
      </c>
      <c r="L280" s="45"/>
      <c r="M280" s="371">
        <v>0</v>
      </c>
      <c r="N280" s="371">
        <v>-333.33</v>
      </c>
      <c r="O280" s="371">
        <f t="shared" si="88"/>
        <v>333.33</v>
      </c>
      <c r="P280" s="371">
        <v>0</v>
      </c>
      <c r="Q280" s="76">
        <f t="shared" si="89"/>
        <v>0</v>
      </c>
      <c r="R280" s="371">
        <v>0</v>
      </c>
      <c r="S280" s="78">
        <f t="shared" si="87"/>
        <v>0</v>
      </c>
      <c r="T280" s="32"/>
    </row>
    <row r="281" spans="2:20" ht="14.25" hidden="1" customHeight="1" outlineLevel="1">
      <c r="B281" s="2" t="str">
        <f t="shared" si="98"/>
        <v>Hide</v>
      </c>
      <c r="C281" s="2">
        <v>1</v>
      </c>
      <c r="D281" s="72" t="s">
        <v>256</v>
      </c>
      <c r="E281" s="124">
        <v>0</v>
      </c>
      <c r="F281" s="76">
        <v>23.792461303083329</v>
      </c>
      <c r="G281" s="76">
        <f t="shared" si="85"/>
        <v>-23.792461303083329</v>
      </c>
      <c r="H281" s="76">
        <v>0</v>
      </c>
      <c r="I281" s="76">
        <f t="shared" si="97"/>
        <v>0</v>
      </c>
      <c r="J281" s="371">
        <v>0</v>
      </c>
      <c r="K281" s="77">
        <f t="shared" si="86"/>
        <v>0</v>
      </c>
      <c r="L281" s="45"/>
      <c r="M281" s="371">
        <v>0</v>
      </c>
      <c r="N281" s="371">
        <v>23.792461303083329</v>
      </c>
      <c r="O281" s="371">
        <f t="shared" si="88"/>
        <v>-23.792461303083329</v>
      </c>
      <c r="P281" s="371">
        <v>0</v>
      </c>
      <c r="Q281" s="76">
        <f t="shared" si="89"/>
        <v>0</v>
      </c>
      <c r="R281" s="371">
        <v>0</v>
      </c>
      <c r="S281" s="78">
        <f t="shared" si="87"/>
        <v>0</v>
      </c>
      <c r="T281" s="32"/>
    </row>
    <row r="282" spans="2:20" ht="14.25" hidden="1" customHeight="1" outlineLevel="1">
      <c r="B282" s="2" t="str">
        <f t="shared" si="98"/>
        <v>Hide</v>
      </c>
      <c r="C282" s="2">
        <v>1</v>
      </c>
      <c r="D282" s="72" t="s">
        <v>257</v>
      </c>
      <c r="E282" s="124">
        <v>3112.25</v>
      </c>
      <c r="F282" s="76">
        <v>3015.0620189431725</v>
      </c>
      <c r="G282" s="76">
        <f t="shared" si="85"/>
        <v>97.187981056827539</v>
      </c>
      <c r="H282" s="76">
        <v>0</v>
      </c>
      <c r="I282" s="76">
        <f t="shared" si="97"/>
        <v>3112.25</v>
      </c>
      <c r="J282" s="371">
        <v>1575.4499999999998</v>
      </c>
      <c r="K282" s="77">
        <f t="shared" si="86"/>
        <v>1536.8000000000002</v>
      </c>
      <c r="L282" s="45"/>
      <c r="M282" s="371">
        <v>3112.25</v>
      </c>
      <c r="N282" s="371">
        <v>3015.0620189431725</v>
      </c>
      <c r="O282" s="371">
        <f t="shared" si="88"/>
        <v>97.187981056827539</v>
      </c>
      <c r="P282" s="371">
        <v>0</v>
      </c>
      <c r="Q282" s="76">
        <f t="shared" si="89"/>
        <v>3112.25</v>
      </c>
      <c r="R282" s="371">
        <v>1575.4499999999998</v>
      </c>
      <c r="S282" s="78">
        <f t="shared" si="87"/>
        <v>1536.8000000000002</v>
      </c>
      <c r="T282" s="32"/>
    </row>
    <row r="283" spans="2:20" ht="14.25" hidden="1" customHeight="1" outlineLevel="1">
      <c r="B283" s="2" t="str">
        <f t="shared" si="98"/>
        <v>Hide</v>
      </c>
      <c r="C283" s="2">
        <v>1</v>
      </c>
      <c r="D283" s="72" t="s">
        <v>258</v>
      </c>
      <c r="E283" s="124">
        <v>-2727.27</v>
      </c>
      <c r="F283" s="76">
        <v>-35.978333333333332</v>
      </c>
      <c r="G283" s="76">
        <f t="shared" si="85"/>
        <v>-2691.2916666666665</v>
      </c>
      <c r="H283" s="76">
        <v>0</v>
      </c>
      <c r="I283" s="76">
        <f t="shared" si="97"/>
        <v>-2727.27</v>
      </c>
      <c r="J283" s="371">
        <v>0</v>
      </c>
      <c r="K283" s="77">
        <f t="shared" si="86"/>
        <v>-2727.27</v>
      </c>
      <c r="L283" s="45"/>
      <c r="M283" s="371">
        <v>-2727.27</v>
      </c>
      <c r="N283" s="371">
        <v>-35.978333333333332</v>
      </c>
      <c r="O283" s="371">
        <f t="shared" si="88"/>
        <v>-2691.2916666666665</v>
      </c>
      <c r="P283" s="371">
        <v>0</v>
      </c>
      <c r="Q283" s="76">
        <f t="shared" si="89"/>
        <v>-2727.27</v>
      </c>
      <c r="R283" s="371">
        <v>0</v>
      </c>
      <c r="S283" s="78">
        <f t="shared" si="87"/>
        <v>-2727.27</v>
      </c>
      <c r="T283" s="32"/>
    </row>
    <row r="284" spans="2:20" ht="14.25" hidden="1" customHeight="1" outlineLevel="1">
      <c r="B284" s="2" t="str">
        <f t="shared" si="98"/>
        <v>Hide</v>
      </c>
      <c r="C284" s="2">
        <v>1</v>
      </c>
      <c r="D284" s="72" t="s">
        <v>259</v>
      </c>
      <c r="E284" s="124">
        <v>2934.33</v>
      </c>
      <c r="F284" s="76">
        <v>2495.2273364573339</v>
      </c>
      <c r="G284" s="76">
        <f t="shared" si="85"/>
        <v>439.10266354266605</v>
      </c>
      <c r="H284" s="76">
        <v>0</v>
      </c>
      <c r="I284" s="76">
        <f t="shared" si="97"/>
        <v>2934.33</v>
      </c>
      <c r="J284" s="371">
        <v>2785.33</v>
      </c>
      <c r="K284" s="77">
        <f t="shared" si="86"/>
        <v>149</v>
      </c>
      <c r="L284" s="45"/>
      <c r="M284" s="371">
        <v>2934.33</v>
      </c>
      <c r="N284" s="371">
        <v>2495.2273364573339</v>
      </c>
      <c r="O284" s="371">
        <f t="shared" si="88"/>
        <v>439.10266354266605</v>
      </c>
      <c r="P284" s="371">
        <v>0</v>
      </c>
      <c r="Q284" s="76">
        <f t="shared" si="89"/>
        <v>2934.33</v>
      </c>
      <c r="R284" s="371">
        <v>2785.33</v>
      </c>
      <c r="S284" s="78">
        <f t="shared" si="87"/>
        <v>149</v>
      </c>
      <c r="T284" s="32"/>
    </row>
    <row r="285" spans="2:20" ht="14.25" hidden="1" customHeight="1" outlineLevel="1">
      <c r="B285" s="2" t="str">
        <f t="shared" si="98"/>
        <v>Hide</v>
      </c>
      <c r="C285" s="2">
        <v>1</v>
      </c>
      <c r="D285" s="72" t="s">
        <v>260</v>
      </c>
      <c r="E285" s="124" t="e">
        <v>#NUM!</v>
      </c>
      <c r="F285" s="76" t="e">
        <v>#NUM!</v>
      </c>
      <c r="G285" s="76" t="e">
        <f t="shared" si="85"/>
        <v>#NUM!</v>
      </c>
      <c r="H285" s="76" t="e">
        <v>#NUM!</v>
      </c>
      <c r="I285" s="76" t="e">
        <f t="shared" si="97"/>
        <v>#NUM!</v>
      </c>
      <c r="J285" s="371" t="e">
        <v>#NUM!</v>
      </c>
      <c r="K285" s="77" t="e">
        <f t="shared" si="86"/>
        <v>#NUM!</v>
      </c>
      <c r="L285" s="45"/>
      <c r="M285" s="371" t="e">
        <v>#NUM!</v>
      </c>
      <c r="N285" s="371" t="e">
        <v>#NUM!</v>
      </c>
      <c r="O285" s="371" t="e">
        <f t="shared" si="88"/>
        <v>#NUM!</v>
      </c>
      <c r="P285" s="371" t="e">
        <v>#NUM!</v>
      </c>
      <c r="Q285" s="76" t="e">
        <f t="shared" si="89"/>
        <v>#NUM!</v>
      </c>
      <c r="R285" s="371" t="e">
        <v>#NUM!</v>
      </c>
      <c r="S285" s="78" t="e">
        <f t="shared" si="87"/>
        <v>#NUM!</v>
      </c>
      <c r="T285" s="32"/>
    </row>
    <row r="286" spans="2:20" ht="14.25" hidden="1" customHeight="1" outlineLevel="1">
      <c r="B286" s="2" t="str">
        <f t="shared" si="98"/>
        <v>Hide</v>
      </c>
      <c r="C286" s="2">
        <v>1</v>
      </c>
      <c r="D286" s="72" t="s">
        <v>261</v>
      </c>
      <c r="E286" s="124">
        <v>9565.41</v>
      </c>
      <c r="F286" s="76">
        <v>8062.5024999999996</v>
      </c>
      <c r="G286" s="76">
        <f t="shared" ref="G286:G349" si="106">+E286-F286</f>
        <v>1502.9075000000003</v>
      </c>
      <c r="H286" s="76">
        <v>0</v>
      </c>
      <c r="I286" s="76">
        <f t="shared" si="97"/>
        <v>9565.41</v>
      </c>
      <c r="J286" s="371">
        <v>15647.869999999999</v>
      </c>
      <c r="K286" s="77">
        <f t="shared" ref="K286:K349" si="107">+E286-J286</f>
        <v>-6082.4599999999991</v>
      </c>
      <c r="L286" s="45"/>
      <c r="M286" s="371">
        <v>9565.41</v>
      </c>
      <c r="N286" s="371">
        <v>8062.5024999999996</v>
      </c>
      <c r="O286" s="371">
        <f t="shared" si="88"/>
        <v>1502.9075000000003</v>
      </c>
      <c r="P286" s="371">
        <v>0</v>
      </c>
      <c r="Q286" s="76">
        <f t="shared" si="89"/>
        <v>9565.41</v>
      </c>
      <c r="R286" s="371">
        <v>15647.869999999999</v>
      </c>
      <c r="S286" s="78">
        <f t="shared" ref="S286:S349" si="108">+M286-R286</f>
        <v>-6082.4599999999991</v>
      </c>
      <c r="T286" s="32"/>
    </row>
    <row r="287" spans="2:20" ht="14.25" hidden="1" customHeight="1" outlineLevel="1">
      <c r="B287" s="2" t="str">
        <f t="shared" si="98"/>
        <v>Hide</v>
      </c>
      <c r="C287" s="2">
        <v>1</v>
      </c>
      <c r="D287" s="72" t="s">
        <v>262</v>
      </c>
      <c r="E287" s="124">
        <v>399.05</v>
      </c>
      <c r="F287" s="76">
        <v>390.90403009449994</v>
      </c>
      <c r="G287" s="76">
        <f t="shared" si="106"/>
        <v>8.1459699055000669</v>
      </c>
      <c r="H287" s="76">
        <v>0</v>
      </c>
      <c r="I287" s="76">
        <f t="shared" si="97"/>
        <v>399.05</v>
      </c>
      <c r="J287" s="371">
        <v>274.58999999999997</v>
      </c>
      <c r="K287" s="77">
        <f t="shared" si="107"/>
        <v>124.46000000000004</v>
      </c>
      <c r="L287" s="45"/>
      <c r="M287" s="371">
        <v>399.05</v>
      </c>
      <c r="N287" s="371">
        <v>390.90403009449994</v>
      </c>
      <c r="O287" s="371">
        <f t="shared" si="88"/>
        <v>8.1459699055000669</v>
      </c>
      <c r="P287" s="371">
        <v>0</v>
      </c>
      <c r="Q287" s="76">
        <f t="shared" si="89"/>
        <v>399.05</v>
      </c>
      <c r="R287" s="371">
        <v>274.58999999999997</v>
      </c>
      <c r="S287" s="78">
        <f t="shared" si="108"/>
        <v>124.46000000000004</v>
      </c>
      <c r="T287" s="32"/>
    </row>
    <row r="288" spans="2:20" collapsed="1">
      <c r="B288" s="2" t="str">
        <f t="shared" si="98"/>
        <v>Hide</v>
      </c>
      <c r="C288" s="2">
        <v>1</v>
      </c>
      <c r="D288" s="72" t="s">
        <v>263</v>
      </c>
      <c r="E288" s="123">
        <v>13786.49</v>
      </c>
      <c r="F288" s="73">
        <v>14480.227663924092</v>
      </c>
      <c r="G288" s="73">
        <f t="shared" si="106"/>
        <v>-693.73766392409198</v>
      </c>
      <c r="H288" s="73">
        <v>0</v>
      </c>
      <c r="I288" s="73">
        <f t="shared" si="97"/>
        <v>13786.49</v>
      </c>
      <c r="J288" s="367">
        <v>20678.239999999998</v>
      </c>
      <c r="K288" s="74">
        <f t="shared" si="107"/>
        <v>-6891.7499999999982</v>
      </c>
      <c r="L288" s="45"/>
      <c r="M288" s="367">
        <v>13786.49</v>
      </c>
      <c r="N288" s="367">
        <v>14480.227663924092</v>
      </c>
      <c r="O288" s="367">
        <f t="shared" si="88"/>
        <v>-693.73766392409198</v>
      </c>
      <c r="P288" s="367">
        <v>0</v>
      </c>
      <c r="Q288" s="73">
        <f t="shared" si="89"/>
        <v>13786.49</v>
      </c>
      <c r="R288" s="367">
        <v>20678.239999999998</v>
      </c>
      <c r="S288" s="75">
        <f t="shared" si="108"/>
        <v>-6891.7499999999982</v>
      </c>
      <c r="T288" s="32"/>
    </row>
    <row r="289" spans="2:20" ht="14.25" hidden="1" customHeight="1" outlineLevel="1">
      <c r="B289" s="2" t="str">
        <f t="shared" si="98"/>
        <v>Hide</v>
      </c>
      <c r="C289" s="2">
        <v>1</v>
      </c>
      <c r="D289" s="72" t="s">
        <v>264</v>
      </c>
      <c r="E289" s="124">
        <v>0</v>
      </c>
      <c r="F289" s="76">
        <v>255.73</v>
      </c>
      <c r="G289" s="76">
        <f t="shared" si="106"/>
        <v>-255.73</v>
      </c>
      <c r="H289" s="76">
        <v>0</v>
      </c>
      <c r="I289" s="76">
        <f t="shared" si="97"/>
        <v>0</v>
      </c>
      <c r="J289" s="371">
        <v>0</v>
      </c>
      <c r="K289" s="77">
        <f t="shared" si="107"/>
        <v>0</v>
      </c>
      <c r="L289" s="45"/>
      <c r="M289" s="371">
        <v>0</v>
      </c>
      <c r="N289" s="371">
        <v>255.73</v>
      </c>
      <c r="O289" s="371">
        <f t="shared" si="88"/>
        <v>-255.73</v>
      </c>
      <c r="P289" s="371">
        <v>0</v>
      </c>
      <c r="Q289" s="76">
        <f t="shared" si="89"/>
        <v>0</v>
      </c>
      <c r="R289" s="371">
        <v>0</v>
      </c>
      <c r="S289" s="78">
        <f t="shared" si="108"/>
        <v>0</v>
      </c>
      <c r="T289" s="32"/>
    </row>
    <row r="290" spans="2:20" ht="14.25" hidden="1" customHeight="1" outlineLevel="1">
      <c r="B290" s="2" t="str">
        <f t="shared" si="98"/>
        <v>Hide</v>
      </c>
      <c r="C290" s="2">
        <v>1</v>
      </c>
      <c r="D290" s="72" t="s">
        <v>265</v>
      </c>
      <c r="E290" s="124">
        <v>0</v>
      </c>
      <c r="F290" s="76">
        <v>0</v>
      </c>
      <c r="G290" s="76">
        <f t="shared" si="106"/>
        <v>0</v>
      </c>
      <c r="H290" s="76">
        <v>0</v>
      </c>
      <c r="I290" s="76">
        <f t="shared" si="97"/>
        <v>0</v>
      </c>
      <c r="J290" s="371">
        <v>0</v>
      </c>
      <c r="K290" s="77">
        <f t="shared" si="107"/>
        <v>0</v>
      </c>
      <c r="L290" s="45"/>
      <c r="M290" s="371">
        <v>0</v>
      </c>
      <c r="N290" s="371">
        <v>0</v>
      </c>
      <c r="O290" s="371">
        <f t="shared" ref="O290:O353" si="109">+M290-N290</f>
        <v>0</v>
      </c>
      <c r="P290" s="371">
        <v>0</v>
      </c>
      <c r="Q290" s="76">
        <f t="shared" ref="Q290:Q353" si="110">+M290-P290</f>
        <v>0</v>
      </c>
      <c r="R290" s="371">
        <v>0</v>
      </c>
      <c r="S290" s="78">
        <f t="shared" si="108"/>
        <v>0</v>
      </c>
      <c r="T290" s="32"/>
    </row>
    <row r="291" spans="2:20" ht="14.25" hidden="1" customHeight="1" outlineLevel="1">
      <c r="B291" s="2" t="str">
        <f t="shared" si="98"/>
        <v>Hide</v>
      </c>
      <c r="C291" s="2">
        <v>1</v>
      </c>
      <c r="D291" s="72" t="s">
        <v>266</v>
      </c>
      <c r="E291" s="124">
        <v>0</v>
      </c>
      <c r="F291" s="76">
        <v>0</v>
      </c>
      <c r="G291" s="76">
        <f t="shared" si="106"/>
        <v>0</v>
      </c>
      <c r="H291" s="76">
        <v>0</v>
      </c>
      <c r="I291" s="76">
        <f t="shared" si="97"/>
        <v>0</v>
      </c>
      <c r="J291" s="371">
        <v>0</v>
      </c>
      <c r="K291" s="77">
        <f t="shared" si="107"/>
        <v>0</v>
      </c>
      <c r="L291" s="45"/>
      <c r="M291" s="371">
        <v>0</v>
      </c>
      <c r="N291" s="371">
        <v>0</v>
      </c>
      <c r="O291" s="371">
        <f t="shared" si="109"/>
        <v>0</v>
      </c>
      <c r="P291" s="371">
        <v>0</v>
      </c>
      <c r="Q291" s="76">
        <f t="shared" si="110"/>
        <v>0</v>
      </c>
      <c r="R291" s="371">
        <v>0</v>
      </c>
      <c r="S291" s="78">
        <f t="shared" si="108"/>
        <v>0</v>
      </c>
      <c r="T291" s="32"/>
    </row>
    <row r="292" spans="2:20" ht="14.25" hidden="1" customHeight="1" outlineLevel="1">
      <c r="B292" s="2" t="str">
        <f t="shared" si="98"/>
        <v>Hide</v>
      </c>
      <c r="C292" s="2">
        <v>1</v>
      </c>
      <c r="D292" s="72" t="s">
        <v>267</v>
      </c>
      <c r="E292" s="124">
        <v>0</v>
      </c>
      <c r="F292" s="76">
        <v>0</v>
      </c>
      <c r="G292" s="76">
        <f t="shared" si="106"/>
        <v>0</v>
      </c>
      <c r="H292" s="76">
        <v>0</v>
      </c>
      <c r="I292" s="76">
        <f t="shared" ref="I292:I355" si="111">+E292-H292</f>
        <v>0</v>
      </c>
      <c r="J292" s="371">
        <v>0</v>
      </c>
      <c r="K292" s="77">
        <f t="shared" si="107"/>
        <v>0</v>
      </c>
      <c r="L292" s="45"/>
      <c r="M292" s="371">
        <v>0</v>
      </c>
      <c r="N292" s="371">
        <v>0</v>
      </c>
      <c r="O292" s="371">
        <f t="shared" si="109"/>
        <v>0</v>
      </c>
      <c r="P292" s="371">
        <v>0</v>
      </c>
      <c r="Q292" s="76">
        <f t="shared" si="110"/>
        <v>0</v>
      </c>
      <c r="R292" s="371">
        <v>0</v>
      </c>
      <c r="S292" s="78">
        <f t="shared" si="108"/>
        <v>0</v>
      </c>
      <c r="T292" s="32"/>
    </row>
    <row r="293" spans="2:20" ht="14.25" hidden="1" customHeight="1" outlineLevel="1">
      <c r="B293" s="2" t="str">
        <f t="shared" si="98"/>
        <v>Hide</v>
      </c>
      <c r="C293" s="2">
        <v>1</v>
      </c>
      <c r="D293" s="72" t="s">
        <v>268</v>
      </c>
      <c r="E293" s="124">
        <v>0</v>
      </c>
      <c r="F293" s="76">
        <v>0</v>
      </c>
      <c r="G293" s="76">
        <f t="shared" si="106"/>
        <v>0</v>
      </c>
      <c r="H293" s="76">
        <v>0</v>
      </c>
      <c r="I293" s="76">
        <f t="shared" si="111"/>
        <v>0</v>
      </c>
      <c r="J293" s="371">
        <v>0</v>
      </c>
      <c r="K293" s="77">
        <f t="shared" si="107"/>
        <v>0</v>
      </c>
      <c r="L293" s="45"/>
      <c r="M293" s="371">
        <v>0</v>
      </c>
      <c r="N293" s="371">
        <v>0</v>
      </c>
      <c r="O293" s="371">
        <f t="shared" si="109"/>
        <v>0</v>
      </c>
      <c r="P293" s="371">
        <v>0</v>
      </c>
      <c r="Q293" s="76">
        <f t="shared" si="110"/>
        <v>0</v>
      </c>
      <c r="R293" s="371">
        <v>0</v>
      </c>
      <c r="S293" s="78">
        <f t="shared" si="108"/>
        <v>0</v>
      </c>
      <c r="T293" s="32"/>
    </row>
    <row r="294" spans="2:20" ht="14.25" hidden="1" customHeight="1" outlineLevel="1">
      <c r="B294" s="2" t="str">
        <f t="shared" si="98"/>
        <v>Hide</v>
      </c>
      <c r="C294" s="2">
        <v>1</v>
      </c>
      <c r="D294" s="72" t="s">
        <v>269</v>
      </c>
      <c r="E294" s="124">
        <v>0</v>
      </c>
      <c r="F294" s="76">
        <v>0</v>
      </c>
      <c r="G294" s="76">
        <f t="shared" si="106"/>
        <v>0</v>
      </c>
      <c r="H294" s="76">
        <v>0</v>
      </c>
      <c r="I294" s="76">
        <f t="shared" si="111"/>
        <v>0</v>
      </c>
      <c r="J294" s="371">
        <v>0</v>
      </c>
      <c r="K294" s="77">
        <f t="shared" si="107"/>
        <v>0</v>
      </c>
      <c r="L294" s="45"/>
      <c r="M294" s="371">
        <v>0</v>
      </c>
      <c r="N294" s="371">
        <v>0</v>
      </c>
      <c r="O294" s="371">
        <f t="shared" si="109"/>
        <v>0</v>
      </c>
      <c r="P294" s="371">
        <v>0</v>
      </c>
      <c r="Q294" s="76">
        <f t="shared" si="110"/>
        <v>0</v>
      </c>
      <c r="R294" s="371">
        <v>0</v>
      </c>
      <c r="S294" s="78">
        <f t="shared" si="108"/>
        <v>0</v>
      </c>
      <c r="T294" s="32"/>
    </row>
    <row r="295" spans="2:20" ht="14.25" hidden="1" customHeight="1" outlineLevel="1">
      <c r="B295" s="2" t="str">
        <f t="shared" si="98"/>
        <v>Hide</v>
      </c>
      <c r="C295" s="2">
        <v>1</v>
      </c>
      <c r="D295" s="72" t="s">
        <v>270</v>
      </c>
      <c r="E295" s="124">
        <v>0</v>
      </c>
      <c r="F295" s="76">
        <v>0</v>
      </c>
      <c r="G295" s="76">
        <f t="shared" si="106"/>
        <v>0</v>
      </c>
      <c r="H295" s="76">
        <v>0</v>
      </c>
      <c r="I295" s="76">
        <f t="shared" si="111"/>
        <v>0</v>
      </c>
      <c r="J295" s="371">
        <v>0</v>
      </c>
      <c r="K295" s="77">
        <f t="shared" si="107"/>
        <v>0</v>
      </c>
      <c r="L295" s="45"/>
      <c r="M295" s="371">
        <v>0</v>
      </c>
      <c r="N295" s="371">
        <v>0</v>
      </c>
      <c r="O295" s="371">
        <f t="shared" si="109"/>
        <v>0</v>
      </c>
      <c r="P295" s="371">
        <v>0</v>
      </c>
      <c r="Q295" s="76">
        <f t="shared" si="110"/>
        <v>0</v>
      </c>
      <c r="R295" s="371">
        <v>0</v>
      </c>
      <c r="S295" s="78">
        <f t="shared" si="108"/>
        <v>0</v>
      </c>
      <c r="T295" s="32"/>
    </row>
    <row r="296" spans="2:20" ht="14.25" hidden="1" customHeight="1" outlineLevel="1">
      <c r="B296" s="2" t="str">
        <f t="shared" si="98"/>
        <v>Hide</v>
      </c>
      <c r="C296" s="2">
        <v>1</v>
      </c>
      <c r="D296" s="72" t="s">
        <v>271</v>
      </c>
      <c r="E296" s="124">
        <v>0</v>
      </c>
      <c r="F296" s="76">
        <v>16.958333333333329</v>
      </c>
      <c r="G296" s="76">
        <f t="shared" si="106"/>
        <v>-16.958333333333329</v>
      </c>
      <c r="H296" s="76">
        <v>0</v>
      </c>
      <c r="I296" s="76">
        <f t="shared" si="111"/>
        <v>0</v>
      </c>
      <c r="J296" s="371">
        <v>0</v>
      </c>
      <c r="K296" s="77">
        <f t="shared" si="107"/>
        <v>0</v>
      </c>
      <c r="L296" s="45"/>
      <c r="M296" s="371">
        <v>0</v>
      </c>
      <c r="N296" s="371">
        <v>16.958333333333329</v>
      </c>
      <c r="O296" s="371">
        <f t="shared" si="109"/>
        <v>-16.958333333333329</v>
      </c>
      <c r="P296" s="371">
        <v>0</v>
      </c>
      <c r="Q296" s="76">
        <f t="shared" si="110"/>
        <v>0</v>
      </c>
      <c r="R296" s="371">
        <v>0</v>
      </c>
      <c r="S296" s="78">
        <f t="shared" si="108"/>
        <v>0</v>
      </c>
      <c r="T296" s="32"/>
    </row>
    <row r="297" spans="2:20" ht="14.25" hidden="1" customHeight="1" outlineLevel="1">
      <c r="B297" s="2" t="str">
        <f t="shared" si="98"/>
        <v>Hide</v>
      </c>
      <c r="C297" s="2">
        <v>1</v>
      </c>
      <c r="D297" s="72" t="s">
        <v>272</v>
      </c>
      <c r="E297" s="124">
        <v>0</v>
      </c>
      <c r="F297" s="76">
        <v>0</v>
      </c>
      <c r="G297" s="76">
        <f t="shared" si="106"/>
        <v>0</v>
      </c>
      <c r="H297" s="76">
        <v>0</v>
      </c>
      <c r="I297" s="76">
        <f t="shared" si="111"/>
        <v>0</v>
      </c>
      <c r="J297" s="371">
        <v>0</v>
      </c>
      <c r="K297" s="77">
        <f t="shared" si="107"/>
        <v>0</v>
      </c>
      <c r="L297" s="45"/>
      <c r="M297" s="371">
        <v>0</v>
      </c>
      <c r="N297" s="371">
        <v>0</v>
      </c>
      <c r="O297" s="371">
        <f t="shared" si="109"/>
        <v>0</v>
      </c>
      <c r="P297" s="371">
        <v>0</v>
      </c>
      <c r="Q297" s="76">
        <f t="shared" si="110"/>
        <v>0</v>
      </c>
      <c r="R297" s="371">
        <v>0</v>
      </c>
      <c r="S297" s="78">
        <f t="shared" si="108"/>
        <v>0</v>
      </c>
      <c r="T297" s="32"/>
    </row>
    <row r="298" spans="2:20" ht="14.25" hidden="1" customHeight="1" outlineLevel="1">
      <c r="B298" s="2" t="str">
        <f t="shared" si="98"/>
        <v>Hide</v>
      </c>
      <c r="C298" s="2">
        <v>1</v>
      </c>
      <c r="D298" s="72" t="s">
        <v>273</v>
      </c>
      <c r="E298" s="124">
        <v>0</v>
      </c>
      <c r="F298" s="76">
        <v>0</v>
      </c>
      <c r="G298" s="76">
        <f t="shared" si="106"/>
        <v>0</v>
      </c>
      <c r="H298" s="76">
        <v>0</v>
      </c>
      <c r="I298" s="76">
        <f t="shared" si="111"/>
        <v>0</v>
      </c>
      <c r="J298" s="371">
        <v>0</v>
      </c>
      <c r="K298" s="77">
        <f t="shared" si="107"/>
        <v>0</v>
      </c>
      <c r="L298" s="45"/>
      <c r="M298" s="371">
        <v>0</v>
      </c>
      <c r="N298" s="371">
        <v>0</v>
      </c>
      <c r="O298" s="371">
        <f t="shared" si="109"/>
        <v>0</v>
      </c>
      <c r="P298" s="371">
        <v>0</v>
      </c>
      <c r="Q298" s="76">
        <f t="shared" si="110"/>
        <v>0</v>
      </c>
      <c r="R298" s="371">
        <v>0</v>
      </c>
      <c r="S298" s="78">
        <f t="shared" si="108"/>
        <v>0</v>
      </c>
      <c r="T298" s="32"/>
    </row>
    <row r="299" spans="2:20" ht="14.25" hidden="1" customHeight="1" outlineLevel="1">
      <c r="B299" s="2" t="str">
        <f t="shared" si="98"/>
        <v>Hide</v>
      </c>
      <c r="C299" s="2">
        <v>1</v>
      </c>
      <c r="D299" s="72" t="s">
        <v>274</v>
      </c>
      <c r="E299" s="124">
        <v>0</v>
      </c>
      <c r="F299" s="76">
        <v>0</v>
      </c>
      <c r="G299" s="76">
        <f t="shared" si="106"/>
        <v>0</v>
      </c>
      <c r="H299" s="76">
        <v>0</v>
      </c>
      <c r="I299" s="76">
        <f t="shared" si="111"/>
        <v>0</v>
      </c>
      <c r="J299" s="371">
        <v>0</v>
      </c>
      <c r="K299" s="77">
        <f t="shared" si="107"/>
        <v>0</v>
      </c>
      <c r="L299" s="45"/>
      <c r="M299" s="371">
        <v>0</v>
      </c>
      <c r="N299" s="371">
        <v>0</v>
      </c>
      <c r="O299" s="371">
        <f t="shared" si="109"/>
        <v>0</v>
      </c>
      <c r="P299" s="371">
        <v>0</v>
      </c>
      <c r="Q299" s="76">
        <f t="shared" si="110"/>
        <v>0</v>
      </c>
      <c r="R299" s="371">
        <v>0</v>
      </c>
      <c r="S299" s="78">
        <f t="shared" si="108"/>
        <v>0</v>
      </c>
      <c r="T299" s="32"/>
    </row>
    <row r="300" spans="2:20" ht="14.25" hidden="1" customHeight="1" outlineLevel="1">
      <c r="B300" s="2" t="str">
        <f t="shared" si="98"/>
        <v>Hide</v>
      </c>
      <c r="C300" s="2">
        <v>1</v>
      </c>
      <c r="D300" s="72" t="s">
        <v>275</v>
      </c>
      <c r="E300" s="124">
        <v>0</v>
      </c>
      <c r="F300" s="76">
        <v>0</v>
      </c>
      <c r="G300" s="76">
        <f t="shared" si="106"/>
        <v>0</v>
      </c>
      <c r="H300" s="76">
        <v>0</v>
      </c>
      <c r="I300" s="76">
        <f t="shared" si="111"/>
        <v>0</v>
      </c>
      <c r="J300" s="371">
        <v>0</v>
      </c>
      <c r="K300" s="77">
        <f t="shared" si="107"/>
        <v>0</v>
      </c>
      <c r="L300" s="45"/>
      <c r="M300" s="371">
        <v>0</v>
      </c>
      <c r="N300" s="371">
        <v>0</v>
      </c>
      <c r="O300" s="371">
        <f t="shared" si="109"/>
        <v>0</v>
      </c>
      <c r="P300" s="371">
        <v>0</v>
      </c>
      <c r="Q300" s="76">
        <f t="shared" si="110"/>
        <v>0</v>
      </c>
      <c r="R300" s="371">
        <v>0</v>
      </c>
      <c r="S300" s="78">
        <f t="shared" si="108"/>
        <v>0</v>
      </c>
      <c r="T300" s="32"/>
    </row>
    <row r="301" spans="2:20" collapsed="1">
      <c r="B301" s="2" t="str">
        <f t="shared" si="98"/>
        <v>Hide</v>
      </c>
      <c r="C301" s="2">
        <v>1</v>
      </c>
      <c r="D301" s="72" t="s">
        <v>276</v>
      </c>
      <c r="E301" s="123">
        <v>0</v>
      </c>
      <c r="F301" s="73">
        <v>272.68833333333333</v>
      </c>
      <c r="G301" s="73">
        <f t="shared" si="106"/>
        <v>-272.68833333333333</v>
      </c>
      <c r="H301" s="73">
        <v>0</v>
      </c>
      <c r="I301" s="73">
        <f t="shared" si="111"/>
        <v>0</v>
      </c>
      <c r="J301" s="367">
        <v>0</v>
      </c>
      <c r="K301" s="74">
        <f t="shared" si="107"/>
        <v>0</v>
      </c>
      <c r="L301" s="45"/>
      <c r="M301" s="367">
        <v>0</v>
      </c>
      <c r="N301" s="367">
        <v>272.68833333333333</v>
      </c>
      <c r="O301" s="367">
        <f t="shared" si="109"/>
        <v>-272.68833333333333</v>
      </c>
      <c r="P301" s="367">
        <v>0</v>
      </c>
      <c r="Q301" s="73">
        <f t="shared" si="110"/>
        <v>0</v>
      </c>
      <c r="R301" s="367">
        <v>0</v>
      </c>
      <c r="S301" s="75">
        <f t="shared" si="108"/>
        <v>0</v>
      </c>
      <c r="T301" s="32"/>
    </row>
    <row r="302" spans="2:20" ht="14.25" hidden="1" customHeight="1" outlineLevel="1">
      <c r="B302" s="2" t="str">
        <f t="shared" si="98"/>
        <v>Hide</v>
      </c>
      <c r="C302" s="2">
        <v>1</v>
      </c>
      <c r="D302" s="72" t="s">
        <v>277</v>
      </c>
      <c r="E302" s="124">
        <v>0</v>
      </c>
      <c r="F302" s="76">
        <v>69.077500000000001</v>
      </c>
      <c r="G302" s="76">
        <f t="shared" si="106"/>
        <v>-69.077500000000001</v>
      </c>
      <c r="H302" s="76">
        <v>0</v>
      </c>
      <c r="I302" s="76">
        <f t="shared" si="111"/>
        <v>0</v>
      </c>
      <c r="J302" s="371">
        <v>15.68</v>
      </c>
      <c r="K302" s="77">
        <f t="shared" si="107"/>
        <v>-15.68</v>
      </c>
      <c r="L302" s="45"/>
      <c r="M302" s="371">
        <v>0</v>
      </c>
      <c r="N302" s="371">
        <v>69.077500000000001</v>
      </c>
      <c r="O302" s="371">
        <f t="shared" si="109"/>
        <v>-69.077500000000001</v>
      </c>
      <c r="P302" s="371">
        <v>0</v>
      </c>
      <c r="Q302" s="76">
        <f t="shared" si="110"/>
        <v>0</v>
      </c>
      <c r="R302" s="371">
        <v>15.68</v>
      </c>
      <c r="S302" s="78">
        <f t="shared" si="108"/>
        <v>-15.68</v>
      </c>
      <c r="T302" s="32"/>
    </row>
    <row r="303" spans="2:20" ht="14.25" hidden="1" customHeight="1" outlineLevel="1">
      <c r="B303" s="2" t="str">
        <f t="shared" si="98"/>
        <v>Hide</v>
      </c>
      <c r="C303" s="2">
        <v>1</v>
      </c>
      <c r="D303" s="72" t="s">
        <v>278</v>
      </c>
      <c r="E303" s="124">
        <v>373.95</v>
      </c>
      <c r="F303" s="76">
        <v>90.53505633091666</v>
      </c>
      <c r="G303" s="76">
        <f t="shared" si="106"/>
        <v>283.4149436690833</v>
      </c>
      <c r="H303" s="76">
        <v>0</v>
      </c>
      <c r="I303" s="76">
        <f t="shared" si="111"/>
        <v>373.95</v>
      </c>
      <c r="J303" s="371">
        <v>0</v>
      </c>
      <c r="K303" s="77">
        <f t="shared" si="107"/>
        <v>373.95</v>
      </c>
      <c r="L303" s="45"/>
      <c r="M303" s="371">
        <v>373.95</v>
      </c>
      <c r="N303" s="371">
        <v>90.53505633091666</v>
      </c>
      <c r="O303" s="371">
        <f t="shared" si="109"/>
        <v>283.4149436690833</v>
      </c>
      <c r="P303" s="371">
        <v>0</v>
      </c>
      <c r="Q303" s="76">
        <f t="shared" si="110"/>
        <v>373.95</v>
      </c>
      <c r="R303" s="371">
        <v>0</v>
      </c>
      <c r="S303" s="78">
        <f t="shared" si="108"/>
        <v>373.95</v>
      </c>
      <c r="T303" s="32"/>
    </row>
    <row r="304" spans="2:20" ht="14.25" hidden="1" customHeight="1" outlineLevel="1">
      <c r="B304" s="2" t="str">
        <f t="shared" si="98"/>
        <v>Hide</v>
      </c>
      <c r="C304" s="2">
        <v>1</v>
      </c>
      <c r="D304" s="72" t="s">
        <v>279</v>
      </c>
      <c r="E304" s="124">
        <v>0</v>
      </c>
      <c r="F304" s="76">
        <v>0</v>
      </c>
      <c r="G304" s="76">
        <f t="shared" si="106"/>
        <v>0</v>
      </c>
      <c r="H304" s="76">
        <v>0</v>
      </c>
      <c r="I304" s="76">
        <f t="shared" si="111"/>
        <v>0</v>
      </c>
      <c r="J304" s="371">
        <v>0</v>
      </c>
      <c r="K304" s="77">
        <f t="shared" si="107"/>
        <v>0</v>
      </c>
      <c r="L304" s="45"/>
      <c r="M304" s="371">
        <v>0</v>
      </c>
      <c r="N304" s="371">
        <v>0</v>
      </c>
      <c r="O304" s="371">
        <f t="shared" si="109"/>
        <v>0</v>
      </c>
      <c r="P304" s="371">
        <v>0</v>
      </c>
      <c r="Q304" s="76">
        <f t="shared" si="110"/>
        <v>0</v>
      </c>
      <c r="R304" s="371">
        <v>0</v>
      </c>
      <c r="S304" s="78">
        <f t="shared" si="108"/>
        <v>0</v>
      </c>
      <c r="T304" s="32"/>
    </row>
    <row r="305" spans="2:20" collapsed="1">
      <c r="B305" s="2" t="str">
        <f t="shared" ref="B305:B368" si="112">IF(SUM(T305:T305)&lt;&gt;0,"Show","Hide")</f>
        <v>Hide</v>
      </c>
      <c r="C305" s="2">
        <v>1</v>
      </c>
      <c r="D305" s="72" t="s">
        <v>280</v>
      </c>
      <c r="E305" s="123">
        <v>373.95</v>
      </c>
      <c r="F305" s="73">
        <v>159.61255633091665</v>
      </c>
      <c r="G305" s="73">
        <f t="shared" si="106"/>
        <v>214.33744366908334</v>
      </c>
      <c r="H305" s="73">
        <v>0</v>
      </c>
      <c r="I305" s="73">
        <f t="shared" si="111"/>
        <v>373.95</v>
      </c>
      <c r="J305" s="367">
        <v>15.68</v>
      </c>
      <c r="K305" s="74">
        <f t="shared" si="107"/>
        <v>358.27</v>
      </c>
      <c r="L305" s="45"/>
      <c r="M305" s="367">
        <v>373.95</v>
      </c>
      <c r="N305" s="367">
        <v>159.61255633091665</v>
      </c>
      <c r="O305" s="367">
        <f t="shared" si="109"/>
        <v>214.33744366908334</v>
      </c>
      <c r="P305" s="367">
        <v>0</v>
      </c>
      <c r="Q305" s="73">
        <f t="shared" si="110"/>
        <v>373.95</v>
      </c>
      <c r="R305" s="367">
        <v>15.68</v>
      </c>
      <c r="S305" s="75">
        <f t="shared" si="108"/>
        <v>358.27</v>
      </c>
      <c r="T305" s="32"/>
    </row>
    <row r="306" spans="2:20" ht="14.25" hidden="1" customHeight="1" outlineLevel="1">
      <c r="B306" s="2" t="str">
        <f t="shared" si="112"/>
        <v>Hide</v>
      </c>
      <c r="C306" s="2">
        <v>1</v>
      </c>
      <c r="D306" s="72" t="s">
        <v>281</v>
      </c>
      <c r="E306" s="124">
        <v>819.80000000000007</v>
      </c>
      <c r="F306" s="76">
        <v>904.1058307151668</v>
      </c>
      <c r="G306" s="76">
        <f t="shared" si="106"/>
        <v>-84.305830715166735</v>
      </c>
      <c r="H306" s="76">
        <v>0</v>
      </c>
      <c r="I306" s="76">
        <f t="shared" si="111"/>
        <v>819.80000000000007</v>
      </c>
      <c r="J306" s="371">
        <v>942.69999999999993</v>
      </c>
      <c r="K306" s="77">
        <f t="shared" si="107"/>
        <v>-122.89999999999986</v>
      </c>
      <c r="L306" s="45"/>
      <c r="M306" s="371">
        <v>819.80000000000007</v>
      </c>
      <c r="N306" s="371">
        <v>904.1058307151668</v>
      </c>
      <c r="O306" s="371">
        <f t="shared" si="109"/>
        <v>-84.305830715166735</v>
      </c>
      <c r="P306" s="371">
        <v>0</v>
      </c>
      <c r="Q306" s="76">
        <f t="shared" si="110"/>
        <v>819.80000000000007</v>
      </c>
      <c r="R306" s="371">
        <v>942.69999999999993</v>
      </c>
      <c r="S306" s="78">
        <f t="shared" si="108"/>
        <v>-122.89999999999986</v>
      </c>
      <c r="T306" s="32"/>
    </row>
    <row r="307" spans="2:20" ht="14.25" hidden="1" customHeight="1" outlineLevel="1">
      <c r="B307" s="2" t="str">
        <f t="shared" si="112"/>
        <v>Hide</v>
      </c>
      <c r="C307" s="2">
        <v>1</v>
      </c>
      <c r="D307" s="72" t="s">
        <v>282</v>
      </c>
      <c r="E307" s="124">
        <v>6972.0399999999991</v>
      </c>
      <c r="F307" s="76">
        <v>7404.3027571645825</v>
      </c>
      <c r="G307" s="76">
        <f t="shared" si="106"/>
        <v>-432.26275716458349</v>
      </c>
      <c r="H307" s="76">
        <v>0</v>
      </c>
      <c r="I307" s="76">
        <f t="shared" si="111"/>
        <v>6972.0399999999991</v>
      </c>
      <c r="J307" s="371">
        <v>8026.5</v>
      </c>
      <c r="K307" s="77">
        <f t="shared" si="107"/>
        <v>-1054.4600000000009</v>
      </c>
      <c r="L307" s="45"/>
      <c r="M307" s="371">
        <v>6972.0399999999991</v>
      </c>
      <c r="N307" s="371">
        <v>7404.3027571645825</v>
      </c>
      <c r="O307" s="371">
        <f t="shared" si="109"/>
        <v>-432.26275716458349</v>
      </c>
      <c r="P307" s="371">
        <v>0</v>
      </c>
      <c r="Q307" s="76">
        <f t="shared" si="110"/>
        <v>6972.0399999999991</v>
      </c>
      <c r="R307" s="371">
        <v>8026.5</v>
      </c>
      <c r="S307" s="78">
        <f t="shared" si="108"/>
        <v>-1054.4600000000009</v>
      </c>
      <c r="T307" s="32"/>
    </row>
    <row r="308" spans="2:20" collapsed="1">
      <c r="B308" s="2" t="str">
        <f t="shared" si="112"/>
        <v>Hide</v>
      </c>
      <c r="C308" s="2">
        <v>1</v>
      </c>
      <c r="D308" s="72" t="s">
        <v>283</v>
      </c>
      <c r="E308" s="123">
        <v>7791.84</v>
      </c>
      <c r="F308" s="73">
        <v>8308.4085878797505</v>
      </c>
      <c r="G308" s="73">
        <f t="shared" si="106"/>
        <v>-516.56858787975034</v>
      </c>
      <c r="H308" s="73">
        <v>0</v>
      </c>
      <c r="I308" s="73">
        <f t="shared" si="111"/>
        <v>7791.84</v>
      </c>
      <c r="J308" s="367">
        <v>8969.2000000000007</v>
      </c>
      <c r="K308" s="74">
        <f t="shared" si="107"/>
        <v>-1177.3600000000006</v>
      </c>
      <c r="L308" s="45"/>
      <c r="M308" s="367">
        <v>7791.84</v>
      </c>
      <c r="N308" s="367">
        <v>8308.4085878797505</v>
      </c>
      <c r="O308" s="367">
        <f t="shared" si="109"/>
        <v>-516.56858787975034</v>
      </c>
      <c r="P308" s="367">
        <v>0</v>
      </c>
      <c r="Q308" s="73">
        <f t="shared" si="110"/>
        <v>7791.84</v>
      </c>
      <c r="R308" s="367">
        <v>8969.2000000000007</v>
      </c>
      <c r="S308" s="75">
        <f t="shared" si="108"/>
        <v>-1177.3600000000006</v>
      </c>
      <c r="T308" s="32"/>
    </row>
    <row r="309" spans="2:20" ht="14.25" hidden="1" customHeight="1" outlineLevel="1">
      <c r="B309" s="2" t="str">
        <f t="shared" si="112"/>
        <v>Hide</v>
      </c>
      <c r="C309" s="2">
        <v>1</v>
      </c>
      <c r="D309" s="72" t="s">
        <v>284</v>
      </c>
      <c r="E309" s="124">
        <v>5054.4400000000005</v>
      </c>
      <c r="F309" s="76">
        <v>3791.8049999999998</v>
      </c>
      <c r="G309" s="76">
        <f t="shared" si="106"/>
        <v>1262.6350000000007</v>
      </c>
      <c r="H309" s="76">
        <v>0</v>
      </c>
      <c r="I309" s="76">
        <f t="shared" si="111"/>
        <v>5054.4400000000005</v>
      </c>
      <c r="J309" s="371">
        <v>3683.44</v>
      </c>
      <c r="K309" s="77">
        <f t="shared" si="107"/>
        <v>1371.0000000000005</v>
      </c>
      <c r="L309" s="45"/>
      <c r="M309" s="371">
        <v>5054.4400000000005</v>
      </c>
      <c r="N309" s="371">
        <v>3791.8049999999998</v>
      </c>
      <c r="O309" s="371">
        <f t="shared" si="109"/>
        <v>1262.6350000000007</v>
      </c>
      <c r="P309" s="371">
        <v>0</v>
      </c>
      <c r="Q309" s="76">
        <f t="shared" si="110"/>
        <v>5054.4400000000005</v>
      </c>
      <c r="R309" s="371">
        <v>3683.44</v>
      </c>
      <c r="S309" s="78">
        <f t="shared" si="108"/>
        <v>1371.0000000000005</v>
      </c>
      <c r="T309" s="32"/>
    </row>
    <row r="310" spans="2:20" ht="14.25" hidden="1" customHeight="1" outlineLevel="1">
      <c r="B310" s="2" t="str">
        <f t="shared" si="112"/>
        <v>Hide</v>
      </c>
      <c r="C310" s="2">
        <v>1</v>
      </c>
      <c r="D310" s="72" t="s">
        <v>285</v>
      </c>
      <c r="E310" s="124">
        <v>0</v>
      </c>
      <c r="F310" s="76">
        <v>0</v>
      </c>
      <c r="G310" s="76">
        <f t="shared" si="106"/>
        <v>0</v>
      </c>
      <c r="H310" s="76">
        <v>0</v>
      </c>
      <c r="I310" s="76">
        <f t="shared" si="111"/>
        <v>0</v>
      </c>
      <c r="J310" s="371">
        <v>0</v>
      </c>
      <c r="K310" s="77">
        <f t="shared" si="107"/>
        <v>0</v>
      </c>
      <c r="L310" s="45"/>
      <c r="M310" s="371">
        <v>0</v>
      </c>
      <c r="N310" s="371">
        <v>0</v>
      </c>
      <c r="O310" s="371">
        <f t="shared" si="109"/>
        <v>0</v>
      </c>
      <c r="P310" s="371">
        <v>0</v>
      </c>
      <c r="Q310" s="76">
        <f t="shared" si="110"/>
        <v>0</v>
      </c>
      <c r="R310" s="371">
        <v>0</v>
      </c>
      <c r="S310" s="78">
        <f t="shared" si="108"/>
        <v>0</v>
      </c>
      <c r="T310" s="32"/>
    </row>
    <row r="311" spans="2:20" ht="14.25" hidden="1" customHeight="1" outlineLevel="1">
      <c r="B311" s="2" t="str">
        <f t="shared" si="112"/>
        <v>Hide</v>
      </c>
      <c r="C311" s="2">
        <v>1</v>
      </c>
      <c r="D311" s="72" t="s">
        <v>286</v>
      </c>
      <c r="E311" s="124">
        <v>0</v>
      </c>
      <c r="F311" s="76">
        <v>0</v>
      </c>
      <c r="G311" s="76">
        <f t="shared" si="106"/>
        <v>0</v>
      </c>
      <c r="H311" s="76">
        <v>0</v>
      </c>
      <c r="I311" s="76">
        <f t="shared" si="111"/>
        <v>0</v>
      </c>
      <c r="J311" s="371">
        <v>0</v>
      </c>
      <c r="K311" s="77">
        <f t="shared" si="107"/>
        <v>0</v>
      </c>
      <c r="L311" s="45"/>
      <c r="M311" s="371">
        <v>0</v>
      </c>
      <c r="N311" s="371">
        <v>0</v>
      </c>
      <c r="O311" s="371">
        <f t="shared" si="109"/>
        <v>0</v>
      </c>
      <c r="P311" s="371">
        <v>0</v>
      </c>
      <c r="Q311" s="76">
        <f t="shared" si="110"/>
        <v>0</v>
      </c>
      <c r="R311" s="371">
        <v>0</v>
      </c>
      <c r="S311" s="78">
        <f t="shared" si="108"/>
        <v>0</v>
      </c>
      <c r="T311" s="32"/>
    </row>
    <row r="312" spans="2:20" ht="14.25" hidden="1" customHeight="1" outlineLevel="1">
      <c r="B312" s="2" t="str">
        <f t="shared" si="112"/>
        <v>Hide</v>
      </c>
      <c r="C312" s="2">
        <v>1</v>
      </c>
      <c r="D312" s="72" t="s">
        <v>287</v>
      </c>
      <c r="E312" s="124">
        <v>129.19</v>
      </c>
      <c r="F312" s="76">
        <v>211.76867297716672</v>
      </c>
      <c r="G312" s="76">
        <f t="shared" si="106"/>
        <v>-82.578672977166718</v>
      </c>
      <c r="H312" s="76">
        <v>0</v>
      </c>
      <c r="I312" s="76">
        <f t="shared" si="111"/>
        <v>129.19</v>
      </c>
      <c r="J312" s="371">
        <v>472.72</v>
      </c>
      <c r="K312" s="77">
        <f t="shared" si="107"/>
        <v>-343.53000000000003</v>
      </c>
      <c r="L312" s="45"/>
      <c r="M312" s="371">
        <v>129.19</v>
      </c>
      <c r="N312" s="371">
        <v>211.76867297716672</v>
      </c>
      <c r="O312" s="371">
        <f t="shared" si="109"/>
        <v>-82.578672977166718</v>
      </c>
      <c r="P312" s="371">
        <v>0</v>
      </c>
      <c r="Q312" s="76">
        <f t="shared" si="110"/>
        <v>129.19</v>
      </c>
      <c r="R312" s="371">
        <v>472.72</v>
      </c>
      <c r="S312" s="78">
        <f t="shared" si="108"/>
        <v>-343.53000000000003</v>
      </c>
      <c r="T312" s="32"/>
    </row>
    <row r="313" spans="2:20" ht="14.25" hidden="1" customHeight="1" outlineLevel="1">
      <c r="B313" s="2" t="str">
        <f t="shared" si="112"/>
        <v>Hide</v>
      </c>
      <c r="C313" s="2">
        <v>1</v>
      </c>
      <c r="D313" s="72" t="s">
        <v>288</v>
      </c>
      <c r="E313" s="124">
        <v>4600.1599999999989</v>
      </c>
      <c r="F313" s="76">
        <v>612.15460968216667</v>
      </c>
      <c r="G313" s="76">
        <f t="shared" si="106"/>
        <v>3988.0053903178323</v>
      </c>
      <c r="H313" s="76">
        <v>0</v>
      </c>
      <c r="I313" s="76">
        <f t="shared" si="111"/>
        <v>4600.1599999999989</v>
      </c>
      <c r="J313" s="371">
        <v>-1493.1</v>
      </c>
      <c r="K313" s="77">
        <f t="shared" si="107"/>
        <v>6093.2599999999984</v>
      </c>
      <c r="L313" s="45"/>
      <c r="M313" s="371">
        <v>4600.1599999999989</v>
      </c>
      <c r="N313" s="371">
        <v>612.15460968216667</v>
      </c>
      <c r="O313" s="371">
        <f t="shared" si="109"/>
        <v>3988.0053903178323</v>
      </c>
      <c r="P313" s="371">
        <v>0</v>
      </c>
      <c r="Q313" s="76">
        <f t="shared" si="110"/>
        <v>4600.1599999999989</v>
      </c>
      <c r="R313" s="371">
        <v>-1493.1</v>
      </c>
      <c r="S313" s="78">
        <f t="shared" si="108"/>
        <v>6093.2599999999984</v>
      </c>
      <c r="T313" s="32"/>
    </row>
    <row r="314" spans="2:20" ht="14.25" hidden="1" customHeight="1" outlineLevel="1">
      <c r="B314" s="2" t="str">
        <f t="shared" si="112"/>
        <v>Hide</v>
      </c>
      <c r="C314" s="2">
        <v>1</v>
      </c>
      <c r="D314" s="72" t="s">
        <v>289</v>
      </c>
      <c r="E314" s="124">
        <v>0</v>
      </c>
      <c r="F314" s="76">
        <v>0</v>
      </c>
      <c r="G314" s="76">
        <f t="shared" si="106"/>
        <v>0</v>
      </c>
      <c r="H314" s="76">
        <v>0</v>
      </c>
      <c r="I314" s="76">
        <f t="shared" si="111"/>
        <v>0</v>
      </c>
      <c r="J314" s="371">
        <v>0</v>
      </c>
      <c r="K314" s="77">
        <f t="shared" si="107"/>
        <v>0</v>
      </c>
      <c r="L314" s="45"/>
      <c r="M314" s="371">
        <v>0</v>
      </c>
      <c r="N314" s="371">
        <v>0</v>
      </c>
      <c r="O314" s="371">
        <f t="shared" si="109"/>
        <v>0</v>
      </c>
      <c r="P314" s="371">
        <v>0</v>
      </c>
      <c r="Q314" s="76">
        <f t="shared" si="110"/>
        <v>0</v>
      </c>
      <c r="R314" s="371">
        <v>0</v>
      </c>
      <c r="S314" s="78">
        <f t="shared" si="108"/>
        <v>0</v>
      </c>
      <c r="T314" s="32"/>
    </row>
    <row r="315" spans="2:20" ht="14.25" hidden="1" customHeight="1" outlineLevel="1">
      <c r="B315" s="2" t="str">
        <f t="shared" si="112"/>
        <v>Hide</v>
      </c>
      <c r="C315" s="2">
        <v>1</v>
      </c>
      <c r="D315" s="72" t="s">
        <v>290</v>
      </c>
      <c r="E315" s="124">
        <v>0</v>
      </c>
      <c r="F315" s="76">
        <v>0</v>
      </c>
      <c r="G315" s="76">
        <f t="shared" si="106"/>
        <v>0</v>
      </c>
      <c r="H315" s="76">
        <v>0</v>
      </c>
      <c r="I315" s="76">
        <f t="shared" si="111"/>
        <v>0</v>
      </c>
      <c r="J315" s="371">
        <v>0</v>
      </c>
      <c r="K315" s="77">
        <f t="shared" si="107"/>
        <v>0</v>
      </c>
      <c r="L315" s="45"/>
      <c r="M315" s="371">
        <v>0</v>
      </c>
      <c r="N315" s="371">
        <v>0</v>
      </c>
      <c r="O315" s="371">
        <f t="shared" si="109"/>
        <v>0</v>
      </c>
      <c r="P315" s="371">
        <v>0</v>
      </c>
      <c r="Q315" s="76">
        <f t="shared" si="110"/>
        <v>0</v>
      </c>
      <c r="R315" s="371">
        <v>0</v>
      </c>
      <c r="S315" s="78">
        <f t="shared" si="108"/>
        <v>0</v>
      </c>
      <c r="T315" s="32"/>
    </row>
    <row r="316" spans="2:20" ht="14.25" hidden="1" customHeight="1" outlineLevel="1">
      <c r="B316" s="2" t="str">
        <f t="shared" si="112"/>
        <v>Hide</v>
      </c>
      <c r="C316" s="2">
        <v>1</v>
      </c>
      <c r="D316" s="72" t="s">
        <v>291</v>
      </c>
      <c r="E316" s="124">
        <v>0</v>
      </c>
      <c r="F316" s="76">
        <v>0</v>
      </c>
      <c r="G316" s="76">
        <f t="shared" si="106"/>
        <v>0</v>
      </c>
      <c r="H316" s="76">
        <v>0</v>
      </c>
      <c r="I316" s="76">
        <f t="shared" si="111"/>
        <v>0</v>
      </c>
      <c r="J316" s="371">
        <v>0</v>
      </c>
      <c r="K316" s="77">
        <f t="shared" si="107"/>
        <v>0</v>
      </c>
      <c r="L316" s="45"/>
      <c r="M316" s="371">
        <v>0</v>
      </c>
      <c r="N316" s="371">
        <v>0</v>
      </c>
      <c r="O316" s="371">
        <f t="shared" si="109"/>
        <v>0</v>
      </c>
      <c r="P316" s="371">
        <v>0</v>
      </c>
      <c r="Q316" s="76">
        <f t="shared" si="110"/>
        <v>0</v>
      </c>
      <c r="R316" s="371">
        <v>0</v>
      </c>
      <c r="S316" s="78">
        <f t="shared" si="108"/>
        <v>0</v>
      </c>
      <c r="T316" s="32"/>
    </row>
    <row r="317" spans="2:20" ht="14.25" hidden="1" customHeight="1" outlineLevel="1">
      <c r="B317" s="2" t="str">
        <f t="shared" si="112"/>
        <v>Hide</v>
      </c>
      <c r="C317" s="2">
        <v>1</v>
      </c>
      <c r="D317" s="72" t="s">
        <v>292</v>
      </c>
      <c r="E317" s="124">
        <v>0</v>
      </c>
      <c r="F317" s="76">
        <v>0</v>
      </c>
      <c r="G317" s="76">
        <f t="shared" si="106"/>
        <v>0</v>
      </c>
      <c r="H317" s="76">
        <v>0</v>
      </c>
      <c r="I317" s="76">
        <f t="shared" si="111"/>
        <v>0</v>
      </c>
      <c r="J317" s="371">
        <v>0</v>
      </c>
      <c r="K317" s="77">
        <f t="shared" si="107"/>
        <v>0</v>
      </c>
      <c r="L317" s="45"/>
      <c r="M317" s="371">
        <v>0</v>
      </c>
      <c r="N317" s="371">
        <v>0</v>
      </c>
      <c r="O317" s="371">
        <f t="shared" si="109"/>
        <v>0</v>
      </c>
      <c r="P317" s="371">
        <v>0</v>
      </c>
      <c r="Q317" s="76">
        <f t="shared" si="110"/>
        <v>0</v>
      </c>
      <c r="R317" s="371">
        <v>0</v>
      </c>
      <c r="S317" s="78">
        <f t="shared" si="108"/>
        <v>0</v>
      </c>
      <c r="T317" s="32"/>
    </row>
    <row r="318" spans="2:20" ht="14.25" hidden="1" customHeight="1" outlineLevel="1">
      <c r="B318" s="2" t="str">
        <f t="shared" si="112"/>
        <v>Hide</v>
      </c>
      <c r="C318" s="2">
        <v>1</v>
      </c>
      <c r="D318" s="72" t="s">
        <v>293</v>
      </c>
      <c r="E318" s="124">
        <v>0</v>
      </c>
      <c r="F318" s="76">
        <v>0</v>
      </c>
      <c r="G318" s="76">
        <f t="shared" si="106"/>
        <v>0</v>
      </c>
      <c r="H318" s="76">
        <v>0</v>
      </c>
      <c r="I318" s="76">
        <f t="shared" si="111"/>
        <v>0</v>
      </c>
      <c r="J318" s="371">
        <v>0</v>
      </c>
      <c r="K318" s="77">
        <f t="shared" si="107"/>
        <v>0</v>
      </c>
      <c r="L318" s="45"/>
      <c r="M318" s="371">
        <v>0</v>
      </c>
      <c r="N318" s="371">
        <v>0</v>
      </c>
      <c r="O318" s="371">
        <f t="shared" si="109"/>
        <v>0</v>
      </c>
      <c r="P318" s="371">
        <v>0</v>
      </c>
      <c r="Q318" s="76">
        <f t="shared" si="110"/>
        <v>0</v>
      </c>
      <c r="R318" s="371">
        <v>0</v>
      </c>
      <c r="S318" s="78">
        <f t="shared" si="108"/>
        <v>0</v>
      </c>
      <c r="T318" s="32"/>
    </row>
    <row r="319" spans="2:20" collapsed="1">
      <c r="B319" s="2" t="str">
        <f t="shared" si="112"/>
        <v>Hide</v>
      </c>
      <c r="C319" s="2">
        <v>1</v>
      </c>
      <c r="D319" s="72" t="s">
        <v>294</v>
      </c>
      <c r="E319" s="123">
        <v>9783.7899999999991</v>
      </c>
      <c r="F319" s="73">
        <v>4615.7282826593337</v>
      </c>
      <c r="G319" s="73">
        <f t="shared" si="106"/>
        <v>5168.0617173406654</v>
      </c>
      <c r="H319" s="73">
        <v>0</v>
      </c>
      <c r="I319" s="73">
        <f t="shared" si="111"/>
        <v>9783.7899999999991</v>
      </c>
      <c r="J319" s="367">
        <v>2663.0600000000004</v>
      </c>
      <c r="K319" s="74">
        <f t="shared" si="107"/>
        <v>7120.7299999999987</v>
      </c>
      <c r="L319" s="45"/>
      <c r="M319" s="367">
        <v>9783.7899999999991</v>
      </c>
      <c r="N319" s="367">
        <v>4615.7282826593337</v>
      </c>
      <c r="O319" s="367">
        <f t="shared" si="109"/>
        <v>5168.0617173406654</v>
      </c>
      <c r="P319" s="367">
        <v>0</v>
      </c>
      <c r="Q319" s="73">
        <f t="shared" si="110"/>
        <v>9783.7899999999991</v>
      </c>
      <c r="R319" s="367">
        <v>2663.0600000000004</v>
      </c>
      <c r="S319" s="75">
        <f t="shared" si="108"/>
        <v>7120.7299999999987</v>
      </c>
      <c r="T319" s="32"/>
    </row>
    <row r="320" spans="2:20" ht="14.25" hidden="1" customHeight="1" outlineLevel="1">
      <c r="B320" s="2" t="str">
        <f t="shared" si="112"/>
        <v>Hide</v>
      </c>
      <c r="C320" s="2">
        <v>1</v>
      </c>
      <c r="D320" s="72" t="s">
        <v>295</v>
      </c>
      <c r="E320" s="124">
        <v>21128.690000000006</v>
      </c>
      <c r="F320" s="76">
        <v>11252.358953568582</v>
      </c>
      <c r="G320" s="76">
        <f t="shared" si="106"/>
        <v>9876.3310464314236</v>
      </c>
      <c r="H320" s="76">
        <v>0</v>
      </c>
      <c r="I320" s="76">
        <f t="shared" si="111"/>
        <v>21128.690000000006</v>
      </c>
      <c r="J320" s="371">
        <v>16236.949999999999</v>
      </c>
      <c r="K320" s="77">
        <f t="shared" si="107"/>
        <v>4891.7400000000071</v>
      </c>
      <c r="L320" s="45"/>
      <c r="M320" s="371">
        <v>21128.690000000006</v>
      </c>
      <c r="N320" s="371">
        <v>11252.358953568582</v>
      </c>
      <c r="O320" s="371">
        <f t="shared" si="109"/>
        <v>9876.3310464314236</v>
      </c>
      <c r="P320" s="371">
        <v>0</v>
      </c>
      <c r="Q320" s="76">
        <f t="shared" si="110"/>
        <v>21128.690000000006</v>
      </c>
      <c r="R320" s="371">
        <v>16236.949999999999</v>
      </c>
      <c r="S320" s="78">
        <f t="shared" si="108"/>
        <v>4891.7400000000071</v>
      </c>
      <c r="T320" s="32"/>
    </row>
    <row r="321" spans="2:20" ht="14.25" hidden="1" customHeight="1" outlineLevel="1">
      <c r="B321" s="2" t="str">
        <f t="shared" si="112"/>
        <v>Hide</v>
      </c>
      <c r="C321" s="2">
        <v>1</v>
      </c>
      <c r="D321" s="72" t="s">
        <v>296</v>
      </c>
      <c r="E321" s="124">
        <v>0</v>
      </c>
      <c r="F321" s="76">
        <v>0</v>
      </c>
      <c r="G321" s="76">
        <f t="shared" si="106"/>
        <v>0</v>
      </c>
      <c r="H321" s="76">
        <v>0</v>
      </c>
      <c r="I321" s="76">
        <f t="shared" si="111"/>
        <v>0</v>
      </c>
      <c r="J321" s="371">
        <v>0</v>
      </c>
      <c r="K321" s="77">
        <f t="shared" si="107"/>
        <v>0</v>
      </c>
      <c r="L321" s="45"/>
      <c r="M321" s="371">
        <v>0</v>
      </c>
      <c r="N321" s="371">
        <v>0</v>
      </c>
      <c r="O321" s="371">
        <f t="shared" si="109"/>
        <v>0</v>
      </c>
      <c r="P321" s="371">
        <v>0</v>
      </c>
      <c r="Q321" s="76">
        <f t="shared" si="110"/>
        <v>0</v>
      </c>
      <c r="R321" s="371">
        <v>0</v>
      </c>
      <c r="S321" s="78">
        <f t="shared" si="108"/>
        <v>0</v>
      </c>
      <c r="T321" s="32"/>
    </row>
    <row r="322" spans="2:20" ht="14.25" hidden="1" customHeight="1" outlineLevel="1">
      <c r="B322" s="2" t="str">
        <f t="shared" si="112"/>
        <v>Hide</v>
      </c>
      <c r="C322" s="2">
        <v>1</v>
      </c>
      <c r="D322" s="72" t="s">
        <v>297</v>
      </c>
      <c r="E322" s="124">
        <v>1148.25</v>
      </c>
      <c r="F322" s="76">
        <v>1878.8921094338584</v>
      </c>
      <c r="G322" s="76">
        <f t="shared" si="106"/>
        <v>-730.64210943385842</v>
      </c>
      <c r="H322" s="76">
        <v>0</v>
      </c>
      <c r="I322" s="76">
        <f t="shared" si="111"/>
        <v>1148.25</v>
      </c>
      <c r="J322" s="371">
        <v>2532.1000000000004</v>
      </c>
      <c r="K322" s="77">
        <f t="shared" si="107"/>
        <v>-1383.8500000000004</v>
      </c>
      <c r="L322" s="45"/>
      <c r="M322" s="371">
        <v>1148.25</v>
      </c>
      <c r="N322" s="371">
        <v>1878.8921094338584</v>
      </c>
      <c r="O322" s="371">
        <f t="shared" si="109"/>
        <v>-730.64210943385842</v>
      </c>
      <c r="P322" s="371">
        <v>0</v>
      </c>
      <c r="Q322" s="76">
        <f t="shared" si="110"/>
        <v>1148.25</v>
      </c>
      <c r="R322" s="371">
        <v>2532.1000000000004</v>
      </c>
      <c r="S322" s="78">
        <f t="shared" si="108"/>
        <v>-1383.8500000000004</v>
      </c>
      <c r="T322" s="32"/>
    </row>
    <row r="323" spans="2:20" ht="14.25" hidden="1" customHeight="1" outlineLevel="1">
      <c r="B323" s="2" t="str">
        <f t="shared" si="112"/>
        <v>Hide</v>
      </c>
      <c r="C323" s="2">
        <v>1</v>
      </c>
      <c r="D323" s="72" t="s">
        <v>298</v>
      </c>
      <c r="E323" s="124">
        <v>0</v>
      </c>
      <c r="F323" s="76">
        <v>0</v>
      </c>
      <c r="G323" s="76">
        <f t="shared" si="106"/>
        <v>0</v>
      </c>
      <c r="H323" s="76">
        <v>0</v>
      </c>
      <c r="I323" s="76">
        <f t="shared" si="111"/>
        <v>0</v>
      </c>
      <c r="J323" s="371">
        <v>0</v>
      </c>
      <c r="K323" s="77">
        <f t="shared" si="107"/>
        <v>0</v>
      </c>
      <c r="L323" s="45"/>
      <c r="M323" s="371">
        <v>0</v>
      </c>
      <c r="N323" s="371">
        <v>0</v>
      </c>
      <c r="O323" s="371">
        <f t="shared" si="109"/>
        <v>0</v>
      </c>
      <c r="P323" s="371">
        <v>0</v>
      </c>
      <c r="Q323" s="76">
        <f t="shared" si="110"/>
        <v>0</v>
      </c>
      <c r="R323" s="371">
        <v>0</v>
      </c>
      <c r="S323" s="78">
        <f t="shared" si="108"/>
        <v>0</v>
      </c>
      <c r="T323" s="32"/>
    </row>
    <row r="324" spans="2:20" collapsed="1">
      <c r="B324" s="2" t="str">
        <f t="shared" si="112"/>
        <v>Hide</v>
      </c>
      <c r="C324" s="2">
        <v>1</v>
      </c>
      <c r="D324" s="72" t="s">
        <v>299</v>
      </c>
      <c r="E324" s="123">
        <v>22276.940000000006</v>
      </c>
      <c r="F324" s="73">
        <v>13131.251063002443</v>
      </c>
      <c r="G324" s="73">
        <f t="shared" si="106"/>
        <v>9145.6889369975634</v>
      </c>
      <c r="H324" s="73">
        <v>0</v>
      </c>
      <c r="I324" s="73">
        <f t="shared" si="111"/>
        <v>22276.940000000006</v>
      </c>
      <c r="J324" s="367">
        <v>18769.05</v>
      </c>
      <c r="K324" s="74">
        <f t="shared" si="107"/>
        <v>3507.8900000000067</v>
      </c>
      <c r="L324" s="45"/>
      <c r="M324" s="367">
        <v>22276.940000000006</v>
      </c>
      <c r="N324" s="367">
        <v>13131.251063002443</v>
      </c>
      <c r="O324" s="367">
        <f t="shared" si="109"/>
        <v>9145.6889369975634</v>
      </c>
      <c r="P324" s="367">
        <v>0</v>
      </c>
      <c r="Q324" s="73">
        <f t="shared" si="110"/>
        <v>22276.940000000006</v>
      </c>
      <c r="R324" s="367">
        <v>18769.05</v>
      </c>
      <c r="S324" s="75">
        <f t="shared" si="108"/>
        <v>3507.8900000000067</v>
      </c>
      <c r="T324" s="32"/>
    </row>
    <row r="325" spans="2:20" ht="14.25" hidden="1" customHeight="1" outlineLevel="1">
      <c r="B325" s="2" t="str">
        <f t="shared" si="112"/>
        <v>Hide</v>
      </c>
      <c r="C325" s="2">
        <v>1</v>
      </c>
      <c r="D325" s="72" t="s">
        <v>300</v>
      </c>
      <c r="E325" s="124">
        <v>9930.7199999999993</v>
      </c>
      <c r="F325" s="76">
        <v>9490.7509276810597</v>
      </c>
      <c r="G325" s="76">
        <f t="shared" si="106"/>
        <v>439.96907231893965</v>
      </c>
      <c r="H325" s="76">
        <v>0</v>
      </c>
      <c r="I325" s="76">
        <f t="shared" si="111"/>
        <v>9930.7199999999993</v>
      </c>
      <c r="J325" s="371">
        <v>7642.54</v>
      </c>
      <c r="K325" s="77">
        <f t="shared" si="107"/>
        <v>2288.1799999999994</v>
      </c>
      <c r="L325" s="45"/>
      <c r="M325" s="371">
        <v>9930.7199999999993</v>
      </c>
      <c r="N325" s="371">
        <v>9490.7509276810597</v>
      </c>
      <c r="O325" s="371">
        <f t="shared" si="109"/>
        <v>439.96907231893965</v>
      </c>
      <c r="P325" s="371">
        <v>0</v>
      </c>
      <c r="Q325" s="76">
        <f t="shared" si="110"/>
        <v>9930.7199999999993</v>
      </c>
      <c r="R325" s="371">
        <v>7642.54</v>
      </c>
      <c r="S325" s="78">
        <f t="shared" si="108"/>
        <v>2288.1799999999994</v>
      </c>
      <c r="T325" s="32"/>
    </row>
    <row r="326" spans="2:20" ht="14.25" hidden="1" customHeight="1" outlineLevel="1">
      <c r="B326" s="2" t="str">
        <f t="shared" si="112"/>
        <v>Hide</v>
      </c>
      <c r="C326" s="2">
        <v>1</v>
      </c>
      <c r="D326" s="72" t="s">
        <v>301</v>
      </c>
      <c r="E326" s="124">
        <v>0</v>
      </c>
      <c r="F326" s="76">
        <v>0</v>
      </c>
      <c r="G326" s="76">
        <f t="shared" si="106"/>
        <v>0</v>
      </c>
      <c r="H326" s="76">
        <v>0</v>
      </c>
      <c r="I326" s="76">
        <f t="shared" si="111"/>
        <v>0</v>
      </c>
      <c r="J326" s="371">
        <v>0</v>
      </c>
      <c r="K326" s="77">
        <f t="shared" si="107"/>
        <v>0</v>
      </c>
      <c r="L326" s="45"/>
      <c r="M326" s="371">
        <v>0</v>
      </c>
      <c r="N326" s="371">
        <v>0</v>
      </c>
      <c r="O326" s="371">
        <f t="shared" si="109"/>
        <v>0</v>
      </c>
      <c r="P326" s="371">
        <v>0</v>
      </c>
      <c r="Q326" s="76">
        <f t="shared" si="110"/>
        <v>0</v>
      </c>
      <c r="R326" s="371">
        <v>0</v>
      </c>
      <c r="S326" s="78">
        <f t="shared" si="108"/>
        <v>0</v>
      </c>
      <c r="T326" s="32"/>
    </row>
    <row r="327" spans="2:20" ht="14.25" hidden="1" customHeight="1" outlineLevel="1">
      <c r="B327" s="2" t="str">
        <f t="shared" si="112"/>
        <v>Hide</v>
      </c>
      <c r="C327" s="2">
        <v>1</v>
      </c>
      <c r="D327" s="72" t="s">
        <v>302</v>
      </c>
      <c r="E327" s="124">
        <v>0</v>
      </c>
      <c r="F327" s="76">
        <v>0</v>
      </c>
      <c r="G327" s="76">
        <f t="shared" si="106"/>
        <v>0</v>
      </c>
      <c r="H327" s="76">
        <v>0</v>
      </c>
      <c r="I327" s="76">
        <f t="shared" si="111"/>
        <v>0</v>
      </c>
      <c r="J327" s="371">
        <v>0</v>
      </c>
      <c r="K327" s="77">
        <f t="shared" si="107"/>
        <v>0</v>
      </c>
      <c r="L327" s="45"/>
      <c r="M327" s="371">
        <v>0</v>
      </c>
      <c r="N327" s="371">
        <v>0</v>
      </c>
      <c r="O327" s="371">
        <f t="shared" si="109"/>
        <v>0</v>
      </c>
      <c r="P327" s="371">
        <v>0</v>
      </c>
      <c r="Q327" s="76">
        <f t="shared" si="110"/>
        <v>0</v>
      </c>
      <c r="R327" s="371">
        <v>0</v>
      </c>
      <c r="S327" s="78">
        <f t="shared" si="108"/>
        <v>0</v>
      </c>
      <c r="T327" s="32"/>
    </row>
    <row r="328" spans="2:20" ht="14.25" hidden="1" customHeight="1" outlineLevel="1">
      <c r="B328" s="2" t="str">
        <f t="shared" si="112"/>
        <v>Hide</v>
      </c>
      <c r="C328" s="2">
        <v>1</v>
      </c>
      <c r="D328" s="72" t="s">
        <v>303</v>
      </c>
      <c r="E328" s="124">
        <v>0</v>
      </c>
      <c r="F328" s="76">
        <v>0</v>
      </c>
      <c r="G328" s="76">
        <f t="shared" si="106"/>
        <v>0</v>
      </c>
      <c r="H328" s="76">
        <v>0</v>
      </c>
      <c r="I328" s="76">
        <f t="shared" si="111"/>
        <v>0</v>
      </c>
      <c r="J328" s="371">
        <v>0</v>
      </c>
      <c r="K328" s="77">
        <f t="shared" si="107"/>
        <v>0</v>
      </c>
      <c r="L328" s="45"/>
      <c r="M328" s="371">
        <v>0</v>
      </c>
      <c r="N328" s="371">
        <v>0</v>
      </c>
      <c r="O328" s="371">
        <f t="shared" si="109"/>
        <v>0</v>
      </c>
      <c r="P328" s="371">
        <v>0</v>
      </c>
      <c r="Q328" s="76">
        <f t="shared" si="110"/>
        <v>0</v>
      </c>
      <c r="R328" s="371">
        <v>0</v>
      </c>
      <c r="S328" s="78">
        <f t="shared" si="108"/>
        <v>0</v>
      </c>
      <c r="T328" s="32"/>
    </row>
    <row r="329" spans="2:20" ht="14.25" hidden="1" customHeight="1" outlineLevel="1">
      <c r="B329" s="2" t="str">
        <f t="shared" si="112"/>
        <v>Hide</v>
      </c>
      <c r="C329" s="2">
        <v>1</v>
      </c>
      <c r="D329" s="72" t="s">
        <v>304</v>
      </c>
      <c r="E329" s="124">
        <v>0</v>
      </c>
      <c r="F329" s="76">
        <v>0</v>
      </c>
      <c r="G329" s="76">
        <f t="shared" si="106"/>
        <v>0</v>
      </c>
      <c r="H329" s="76">
        <v>0</v>
      </c>
      <c r="I329" s="76">
        <f t="shared" si="111"/>
        <v>0</v>
      </c>
      <c r="J329" s="371">
        <v>0</v>
      </c>
      <c r="K329" s="77">
        <f t="shared" si="107"/>
        <v>0</v>
      </c>
      <c r="L329" s="45"/>
      <c r="M329" s="371">
        <v>0</v>
      </c>
      <c r="N329" s="371">
        <v>0</v>
      </c>
      <c r="O329" s="371">
        <f t="shared" si="109"/>
        <v>0</v>
      </c>
      <c r="P329" s="371">
        <v>0</v>
      </c>
      <c r="Q329" s="76">
        <f t="shared" si="110"/>
        <v>0</v>
      </c>
      <c r="R329" s="371">
        <v>0</v>
      </c>
      <c r="S329" s="78">
        <f t="shared" si="108"/>
        <v>0</v>
      </c>
      <c r="T329" s="32"/>
    </row>
    <row r="330" spans="2:20" collapsed="1">
      <c r="B330" s="2" t="str">
        <f t="shared" si="112"/>
        <v>Hide</v>
      </c>
      <c r="C330" s="2">
        <v>1</v>
      </c>
      <c r="D330" s="72" t="s">
        <v>305</v>
      </c>
      <c r="E330" s="123">
        <v>9930.7199999999993</v>
      </c>
      <c r="F330" s="73">
        <v>9490.7509276810597</v>
      </c>
      <c r="G330" s="73">
        <f t="shared" si="106"/>
        <v>439.96907231893965</v>
      </c>
      <c r="H330" s="73">
        <v>0</v>
      </c>
      <c r="I330" s="73">
        <f t="shared" si="111"/>
        <v>9930.7199999999993</v>
      </c>
      <c r="J330" s="367">
        <v>7642.54</v>
      </c>
      <c r="K330" s="74">
        <f t="shared" si="107"/>
        <v>2288.1799999999994</v>
      </c>
      <c r="L330" s="45"/>
      <c r="M330" s="367">
        <v>9930.7199999999993</v>
      </c>
      <c r="N330" s="367">
        <v>9490.7509276810597</v>
      </c>
      <c r="O330" s="367">
        <f t="shared" si="109"/>
        <v>439.96907231893965</v>
      </c>
      <c r="P330" s="367">
        <v>0</v>
      </c>
      <c r="Q330" s="73">
        <f t="shared" si="110"/>
        <v>9930.7199999999993</v>
      </c>
      <c r="R330" s="367">
        <v>7642.54</v>
      </c>
      <c r="S330" s="75">
        <f t="shared" si="108"/>
        <v>2288.1799999999994</v>
      </c>
      <c r="T330" s="32"/>
    </row>
    <row r="331" spans="2:20" ht="14.25" hidden="1" customHeight="1" outlineLevel="1">
      <c r="B331" s="2" t="str">
        <f t="shared" si="112"/>
        <v>Hide</v>
      </c>
      <c r="C331" s="2">
        <v>1</v>
      </c>
      <c r="D331" s="72" t="s">
        <v>306</v>
      </c>
      <c r="E331" s="124">
        <v>6061.8399999999992</v>
      </c>
      <c r="F331" s="76">
        <v>5728.8456806744925</v>
      </c>
      <c r="G331" s="76">
        <f t="shared" si="106"/>
        <v>332.99431932550669</v>
      </c>
      <c r="H331" s="76">
        <v>0</v>
      </c>
      <c r="I331" s="76">
        <f t="shared" si="111"/>
        <v>6061.8399999999992</v>
      </c>
      <c r="J331" s="371">
        <v>7216.12</v>
      </c>
      <c r="K331" s="77">
        <f t="shared" si="107"/>
        <v>-1154.2800000000007</v>
      </c>
      <c r="L331" s="45"/>
      <c r="M331" s="371">
        <v>6061.8399999999992</v>
      </c>
      <c r="N331" s="371">
        <v>5728.8456806744925</v>
      </c>
      <c r="O331" s="371">
        <f t="shared" si="109"/>
        <v>332.99431932550669</v>
      </c>
      <c r="P331" s="371">
        <v>0</v>
      </c>
      <c r="Q331" s="76">
        <f t="shared" si="110"/>
        <v>6061.8399999999992</v>
      </c>
      <c r="R331" s="371">
        <v>7216.12</v>
      </c>
      <c r="S331" s="78">
        <f t="shared" si="108"/>
        <v>-1154.2800000000007</v>
      </c>
      <c r="T331" s="32"/>
    </row>
    <row r="332" spans="2:20" ht="14.25" hidden="1" customHeight="1" outlineLevel="1">
      <c r="B332" s="2" t="str">
        <f t="shared" si="112"/>
        <v>Hide</v>
      </c>
      <c r="C332" s="2">
        <v>1</v>
      </c>
      <c r="D332" s="72" t="s">
        <v>307</v>
      </c>
      <c r="E332" s="124">
        <v>2719.95</v>
      </c>
      <c r="F332" s="76">
        <v>2552.5498203215834</v>
      </c>
      <c r="G332" s="76">
        <f t="shared" si="106"/>
        <v>167.40017967841641</v>
      </c>
      <c r="H332" s="76">
        <v>0</v>
      </c>
      <c r="I332" s="76">
        <f t="shared" si="111"/>
        <v>2719.95</v>
      </c>
      <c r="J332" s="371">
        <v>2956.4399999999996</v>
      </c>
      <c r="K332" s="77">
        <f t="shared" si="107"/>
        <v>-236.48999999999978</v>
      </c>
      <c r="L332" s="45"/>
      <c r="M332" s="371">
        <v>2719.95</v>
      </c>
      <c r="N332" s="371">
        <v>2552.5498203215834</v>
      </c>
      <c r="O332" s="371">
        <f t="shared" si="109"/>
        <v>167.40017967841641</v>
      </c>
      <c r="P332" s="371">
        <v>0</v>
      </c>
      <c r="Q332" s="76">
        <f t="shared" si="110"/>
        <v>2719.95</v>
      </c>
      <c r="R332" s="371">
        <v>2956.4399999999996</v>
      </c>
      <c r="S332" s="78">
        <f t="shared" si="108"/>
        <v>-236.48999999999978</v>
      </c>
      <c r="T332" s="32"/>
    </row>
    <row r="333" spans="2:20" ht="14.25" hidden="1" customHeight="1" outlineLevel="1">
      <c r="B333" s="2" t="str">
        <f t="shared" si="112"/>
        <v>Hide</v>
      </c>
      <c r="C333" s="2">
        <v>1</v>
      </c>
      <c r="D333" s="72" t="s">
        <v>308</v>
      </c>
      <c r="E333" s="124">
        <v>0</v>
      </c>
      <c r="F333" s="76">
        <v>7.6308333333333334</v>
      </c>
      <c r="G333" s="76">
        <f t="shared" si="106"/>
        <v>-7.6308333333333334</v>
      </c>
      <c r="H333" s="76">
        <v>0</v>
      </c>
      <c r="I333" s="76">
        <f t="shared" si="111"/>
        <v>0</v>
      </c>
      <c r="J333" s="371">
        <v>0</v>
      </c>
      <c r="K333" s="77">
        <f t="shared" si="107"/>
        <v>0</v>
      </c>
      <c r="L333" s="45"/>
      <c r="M333" s="371">
        <v>0</v>
      </c>
      <c r="N333" s="371">
        <v>7.6308333333333334</v>
      </c>
      <c r="O333" s="371">
        <f t="shared" si="109"/>
        <v>-7.6308333333333334</v>
      </c>
      <c r="P333" s="371">
        <v>0</v>
      </c>
      <c r="Q333" s="76">
        <f t="shared" si="110"/>
        <v>0</v>
      </c>
      <c r="R333" s="371">
        <v>0</v>
      </c>
      <c r="S333" s="78">
        <f t="shared" si="108"/>
        <v>0</v>
      </c>
      <c r="T333" s="32"/>
    </row>
    <row r="334" spans="2:20" ht="14.25" hidden="1" customHeight="1" outlineLevel="1">
      <c r="B334" s="2" t="str">
        <f t="shared" si="112"/>
        <v>Hide</v>
      </c>
      <c r="C334" s="2">
        <v>1</v>
      </c>
      <c r="D334" s="72" t="s">
        <v>309</v>
      </c>
      <c r="E334" s="124">
        <v>1967.3899999999999</v>
      </c>
      <c r="F334" s="76">
        <v>2808.3342180274167</v>
      </c>
      <c r="G334" s="76">
        <f t="shared" si="106"/>
        <v>-840.94421802741681</v>
      </c>
      <c r="H334" s="76">
        <v>0</v>
      </c>
      <c r="I334" s="76">
        <f t="shared" si="111"/>
        <v>1967.3899999999999</v>
      </c>
      <c r="J334" s="371">
        <v>2669.58</v>
      </c>
      <c r="K334" s="77">
        <f t="shared" si="107"/>
        <v>-702.19</v>
      </c>
      <c r="L334" s="45"/>
      <c r="M334" s="371">
        <v>1967.3899999999999</v>
      </c>
      <c r="N334" s="371">
        <v>2808.3342180274167</v>
      </c>
      <c r="O334" s="371">
        <f t="shared" si="109"/>
        <v>-840.94421802741681</v>
      </c>
      <c r="P334" s="371">
        <v>0</v>
      </c>
      <c r="Q334" s="76">
        <f t="shared" si="110"/>
        <v>1967.3899999999999</v>
      </c>
      <c r="R334" s="371">
        <v>2669.58</v>
      </c>
      <c r="S334" s="78">
        <f t="shared" si="108"/>
        <v>-702.19</v>
      </c>
      <c r="T334" s="32"/>
    </row>
    <row r="335" spans="2:20" ht="14.25" hidden="1" customHeight="1" outlineLevel="1">
      <c r="B335" s="2" t="str">
        <f t="shared" si="112"/>
        <v>Hide</v>
      </c>
      <c r="C335" s="2">
        <v>1</v>
      </c>
      <c r="D335" s="72" t="s">
        <v>310</v>
      </c>
      <c r="E335" s="124">
        <v>95.759999999999991</v>
      </c>
      <c r="F335" s="76">
        <v>176.83296016225</v>
      </c>
      <c r="G335" s="76">
        <f t="shared" si="106"/>
        <v>-81.072960162250013</v>
      </c>
      <c r="H335" s="76">
        <v>0</v>
      </c>
      <c r="I335" s="76">
        <f t="shared" si="111"/>
        <v>95.759999999999991</v>
      </c>
      <c r="J335" s="371">
        <v>187.4</v>
      </c>
      <c r="K335" s="77">
        <f t="shared" si="107"/>
        <v>-91.640000000000015</v>
      </c>
      <c r="L335" s="45"/>
      <c r="M335" s="371">
        <v>95.759999999999991</v>
      </c>
      <c r="N335" s="371">
        <v>176.83296016225</v>
      </c>
      <c r="O335" s="371">
        <f t="shared" si="109"/>
        <v>-81.072960162250013</v>
      </c>
      <c r="P335" s="371">
        <v>0</v>
      </c>
      <c r="Q335" s="76">
        <f t="shared" si="110"/>
        <v>95.759999999999991</v>
      </c>
      <c r="R335" s="371">
        <v>187.4</v>
      </c>
      <c r="S335" s="78">
        <f t="shared" si="108"/>
        <v>-91.640000000000015</v>
      </c>
      <c r="T335" s="32"/>
    </row>
    <row r="336" spans="2:20" ht="14.25" hidden="1" customHeight="1" outlineLevel="1">
      <c r="B336" s="2" t="str">
        <f t="shared" si="112"/>
        <v>Hide</v>
      </c>
      <c r="C336" s="2">
        <v>1</v>
      </c>
      <c r="D336" s="72" t="s">
        <v>311</v>
      </c>
      <c r="E336" s="124">
        <v>1435.48</v>
      </c>
      <c r="F336" s="76">
        <v>3045.0527066997856</v>
      </c>
      <c r="G336" s="76">
        <f t="shared" si="106"/>
        <v>-1609.5727066997856</v>
      </c>
      <c r="H336" s="76">
        <v>0</v>
      </c>
      <c r="I336" s="76">
        <f t="shared" si="111"/>
        <v>1435.48</v>
      </c>
      <c r="J336" s="371">
        <v>5554.34</v>
      </c>
      <c r="K336" s="77">
        <f t="shared" si="107"/>
        <v>-4118.8600000000006</v>
      </c>
      <c r="L336" s="45"/>
      <c r="M336" s="371">
        <v>1435.48</v>
      </c>
      <c r="N336" s="371">
        <v>3045.0527066997856</v>
      </c>
      <c r="O336" s="371">
        <f t="shared" si="109"/>
        <v>-1609.5727066997856</v>
      </c>
      <c r="P336" s="371">
        <v>0</v>
      </c>
      <c r="Q336" s="76">
        <f t="shared" si="110"/>
        <v>1435.48</v>
      </c>
      <c r="R336" s="371">
        <v>5554.34</v>
      </c>
      <c r="S336" s="78">
        <f t="shared" si="108"/>
        <v>-4118.8600000000006</v>
      </c>
      <c r="T336" s="32"/>
    </row>
    <row r="337" spans="2:20" ht="14.25" hidden="1" customHeight="1" outlineLevel="1">
      <c r="B337" s="2" t="str">
        <f t="shared" si="112"/>
        <v>Hide</v>
      </c>
      <c r="C337" s="2">
        <v>1</v>
      </c>
      <c r="D337" s="72" t="s">
        <v>312</v>
      </c>
      <c r="E337" s="124">
        <v>0</v>
      </c>
      <c r="F337" s="76">
        <v>37.038219191083328</v>
      </c>
      <c r="G337" s="76">
        <f t="shared" si="106"/>
        <v>-37.038219191083328</v>
      </c>
      <c r="H337" s="76">
        <v>0</v>
      </c>
      <c r="I337" s="76">
        <f t="shared" si="111"/>
        <v>0</v>
      </c>
      <c r="J337" s="371">
        <v>0</v>
      </c>
      <c r="K337" s="77">
        <f t="shared" si="107"/>
        <v>0</v>
      </c>
      <c r="L337" s="45"/>
      <c r="M337" s="371">
        <v>0</v>
      </c>
      <c r="N337" s="371">
        <v>37.038219191083328</v>
      </c>
      <c r="O337" s="371">
        <f t="shared" si="109"/>
        <v>-37.038219191083328</v>
      </c>
      <c r="P337" s="371">
        <v>0</v>
      </c>
      <c r="Q337" s="76">
        <f t="shared" si="110"/>
        <v>0</v>
      </c>
      <c r="R337" s="371">
        <v>0</v>
      </c>
      <c r="S337" s="78">
        <f t="shared" si="108"/>
        <v>0</v>
      </c>
      <c r="T337" s="32"/>
    </row>
    <row r="338" spans="2:20" ht="14.25" hidden="1" customHeight="1" outlineLevel="1">
      <c r="B338" s="2" t="str">
        <f t="shared" si="112"/>
        <v>Hide</v>
      </c>
      <c r="C338" s="2">
        <v>1</v>
      </c>
      <c r="D338" s="72" t="s">
        <v>313</v>
      </c>
      <c r="E338" s="124">
        <v>0</v>
      </c>
      <c r="F338" s="76">
        <v>0</v>
      </c>
      <c r="G338" s="76">
        <f t="shared" si="106"/>
        <v>0</v>
      </c>
      <c r="H338" s="76">
        <v>0</v>
      </c>
      <c r="I338" s="76">
        <f t="shared" si="111"/>
        <v>0</v>
      </c>
      <c r="J338" s="371">
        <v>0</v>
      </c>
      <c r="K338" s="77">
        <f t="shared" si="107"/>
        <v>0</v>
      </c>
      <c r="L338" s="45"/>
      <c r="M338" s="371">
        <v>0</v>
      </c>
      <c r="N338" s="371">
        <v>0</v>
      </c>
      <c r="O338" s="371">
        <f t="shared" si="109"/>
        <v>0</v>
      </c>
      <c r="P338" s="371">
        <v>0</v>
      </c>
      <c r="Q338" s="76">
        <f t="shared" si="110"/>
        <v>0</v>
      </c>
      <c r="R338" s="371">
        <v>0</v>
      </c>
      <c r="S338" s="78">
        <f t="shared" si="108"/>
        <v>0</v>
      </c>
      <c r="T338" s="32"/>
    </row>
    <row r="339" spans="2:20" ht="14.25" hidden="1" customHeight="1" outlineLevel="1">
      <c r="B339" s="2" t="str">
        <f t="shared" si="112"/>
        <v>Hide</v>
      </c>
      <c r="C339" s="2">
        <v>1</v>
      </c>
      <c r="D339" s="72" t="s">
        <v>314</v>
      </c>
      <c r="E339" s="124">
        <v>11992.119999999999</v>
      </c>
      <c r="F339" s="76">
        <v>7046.2661999999982</v>
      </c>
      <c r="G339" s="76">
        <f t="shared" si="106"/>
        <v>4945.8538000000008</v>
      </c>
      <c r="H339" s="76">
        <v>0</v>
      </c>
      <c r="I339" s="76">
        <f t="shared" si="111"/>
        <v>11992.119999999999</v>
      </c>
      <c r="J339" s="371">
        <v>8745.27</v>
      </c>
      <c r="K339" s="77">
        <f t="shared" si="107"/>
        <v>3246.8499999999985</v>
      </c>
      <c r="L339" s="45"/>
      <c r="M339" s="371">
        <v>11992.119999999999</v>
      </c>
      <c r="N339" s="371">
        <v>7046.2661999999982</v>
      </c>
      <c r="O339" s="371">
        <f t="shared" si="109"/>
        <v>4945.8538000000008</v>
      </c>
      <c r="P339" s="371">
        <v>0</v>
      </c>
      <c r="Q339" s="76">
        <f t="shared" si="110"/>
        <v>11992.119999999999</v>
      </c>
      <c r="R339" s="371">
        <v>8745.27</v>
      </c>
      <c r="S339" s="78">
        <f t="shared" si="108"/>
        <v>3246.8499999999985</v>
      </c>
      <c r="T339" s="32"/>
    </row>
    <row r="340" spans="2:20" ht="14.25" hidden="1" customHeight="1" outlineLevel="1">
      <c r="B340" s="2" t="str">
        <f t="shared" si="112"/>
        <v>Hide</v>
      </c>
      <c r="C340" s="2">
        <v>1</v>
      </c>
      <c r="D340" s="72" t="s" vm="6">
        <v>315</v>
      </c>
      <c r="E340" s="124">
        <v>0</v>
      </c>
      <c r="F340" s="76">
        <v>0</v>
      </c>
      <c r="G340" s="76">
        <f t="shared" si="106"/>
        <v>0</v>
      </c>
      <c r="H340" s="76">
        <v>0</v>
      </c>
      <c r="I340" s="76">
        <f t="shared" si="111"/>
        <v>0</v>
      </c>
      <c r="J340" s="371">
        <v>0</v>
      </c>
      <c r="K340" s="77">
        <f t="shared" si="107"/>
        <v>0</v>
      </c>
      <c r="L340" s="45"/>
      <c r="M340" s="371">
        <v>0</v>
      </c>
      <c r="N340" s="371">
        <v>0</v>
      </c>
      <c r="O340" s="371">
        <f t="shared" si="109"/>
        <v>0</v>
      </c>
      <c r="P340" s="371">
        <v>0</v>
      </c>
      <c r="Q340" s="76">
        <f t="shared" si="110"/>
        <v>0</v>
      </c>
      <c r="R340" s="371">
        <v>0</v>
      </c>
      <c r="S340" s="78">
        <f t="shared" si="108"/>
        <v>0</v>
      </c>
      <c r="T340" s="32"/>
    </row>
    <row r="341" spans="2:20" ht="14.25" hidden="1" customHeight="1" outlineLevel="1">
      <c r="B341" s="2" t="str">
        <f t="shared" si="112"/>
        <v>Hide</v>
      </c>
      <c r="C341" s="2">
        <v>1</v>
      </c>
      <c r="D341" s="72" t="s">
        <v>316</v>
      </c>
      <c r="E341" s="124">
        <v>1378.6299999999997</v>
      </c>
      <c r="F341" s="76">
        <v>1492.9700640925835</v>
      </c>
      <c r="G341" s="76">
        <f t="shared" si="106"/>
        <v>-114.34006409258382</v>
      </c>
      <c r="H341" s="76">
        <v>0</v>
      </c>
      <c r="I341" s="76">
        <f t="shared" si="111"/>
        <v>1378.6299999999997</v>
      </c>
      <c r="J341" s="371">
        <v>1767.6399999999999</v>
      </c>
      <c r="K341" s="77">
        <f t="shared" si="107"/>
        <v>-389.01000000000022</v>
      </c>
      <c r="L341" s="45"/>
      <c r="M341" s="371">
        <v>1378.6299999999997</v>
      </c>
      <c r="N341" s="371">
        <v>1492.9700640925835</v>
      </c>
      <c r="O341" s="371">
        <f t="shared" si="109"/>
        <v>-114.34006409258382</v>
      </c>
      <c r="P341" s="371">
        <v>0</v>
      </c>
      <c r="Q341" s="76">
        <f t="shared" si="110"/>
        <v>1378.6299999999997</v>
      </c>
      <c r="R341" s="371">
        <v>1767.6399999999999</v>
      </c>
      <c r="S341" s="78">
        <f t="shared" si="108"/>
        <v>-389.01000000000022</v>
      </c>
      <c r="T341" s="32"/>
    </row>
    <row r="342" spans="2:20" ht="14.25" hidden="1" customHeight="1" outlineLevel="1">
      <c r="B342" s="2" t="str">
        <f t="shared" si="112"/>
        <v>Hide</v>
      </c>
      <c r="C342" s="2">
        <v>1</v>
      </c>
      <c r="D342" s="72" t="s">
        <v>317</v>
      </c>
      <c r="E342" s="124">
        <v>0</v>
      </c>
      <c r="F342" s="76">
        <v>0</v>
      </c>
      <c r="G342" s="76">
        <f t="shared" si="106"/>
        <v>0</v>
      </c>
      <c r="H342" s="76">
        <v>0</v>
      </c>
      <c r="I342" s="76">
        <f t="shared" si="111"/>
        <v>0</v>
      </c>
      <c r="J342" s="371">
        <v>0</v>
      </c>
      <c r="K342" s="77">
        <f t="shared" si="107"/>
        <v>0</v>
      </c>
      <c r="L342" s="45"/>
      <c r="M342" s="371">
        <v>0</v>
      </c>
      <c r="N342" s="371">
        <v>0</v>
      </c>
      <c r="O342" s="371">
        <f t="shared" si="109"/>
        <v>0</v>
      </c>
      <c r="P342" s="371">
        <v>0</v>
      </c>
      <c r="Q342" s="76">
        <f t="shared" si="110"/>
        <v>0</v>
      </c>
      <c r="R342" s="371">
        <v>0</v>
      </c>
      <c r="S342" s="78">
        <f t="shared" si="108"/>
        <v>0</v>
      </c>
      <c r="T342" s="32"/>
    </row>
    <row r="343" spans="2:20" ht="14.25" hidden="1" customHeight="1" outlineLevel="1">
      <c r="B343" s="2" t="str">
        <f t="shared" si="112"/>
        <v>Hide</v>
      </c>
      <c r="C343" s="2">
        <v>1</v>
      </c>
      <c r="D343" s="72" t="s">
        <v>318</v>
      </c>
      <c r="E343" s="124">
        <v>0</v>
      </c>
      <c r="F343" s="76">
        <v>7.5979701882499997</v>
      </c>
      <c r="G343" s="76">
        <f t="shared" si="106"/>
        <v>-7.5979701882499997</v>
      </c>
      <c r="H343" s="76">
        <v>0</v>
      </c>
      <c r="I343" s="76">
        <f t="shared" si="111"/>
        <v>0</v>
      </c>
      <c r="J343" s="371">
        <v>0</v>
      </c>
      <c r="K343" s="77">
        <f t="shared" si="107"/>
        <v>0</v>
      </c>
      <c r="L343" s="45"/>
      <c r="M343" s="371">
        <v>0</v>
      </c>
      <c r="N343" s="371">
        <v>7.5979701882499997</v>
      </c>
      <c r="O343" s="371">
        <f t="shared" si="109"/>
        <v>-7.5979701882499997</v>
      </c>
      <c r="P343" s="371">
        <v>0</v>
      </c>
      <c r="Q343" s="76">
        <f t="shared" si="110"/>
        <v>0</v>
      </c>
      <c r="R343" s="371">
        <v>0</v>
      </c>
      <c r="S343" s="78">
        <f t="shared" si="108"/>
        <v>0</v>
      </c>
      <c r="T343" s="32"/>
    </row>
    <row r="344" spans="2:20" ht="14.25" hidden="1" customHeight="1" outlineLevel="1">
      <c r="B344" s="2" t="str">
        <f t="shared" si="112"/>
        <v>Hide</v>
      </c>
      <c r="C344" s="2">
        <v>1</v>
      </c>
      <c r="D344" s="72" t="s">
        <v>319</v>
      </c>
      <c r="E344" s="124">
        <v>0</v>
      </c>
      <c r="F344" s="76">
        <v>1730.1087420112499</v>
      </c>
      <c r="G344" s="76">
        <f t="shared" si="106"/>
        <v>-1730.1087420112499</v>
      </c>
      <c r="H344" s="76">
        <v>0</v>
      </c>
      <c r="I344" s="76">
        <f t="shared" si="111"/>
        <v>0</v>
      </c>
      <c r="J344" s="371">
        <v>10747.669999999998</v>
      </c>
      <c r="K344" s="77">
        <f t="shared" si="107"/>
        <v>-10747.669999999998</v>
      </c>
      <c r="L344" s="45"/>
      <c r="M344" s="371">
        <v>0</v>
      </c>
      <c r="N344" s="371">
        <v>1730.1087420112499</v>
      </c>
      <c r="O344" s="371">
        <f t="shared" si="109"/>
        <v>-1730.1087420112499</v>
      </c>
      <c r="P344" s="371">
        <v>0</v>
      </c>
      <c r="Q344" s="76">
        <f t="shared" si="110"/>
        <v>0</v>
      </c>
      <c r="R344" s="371">
        <v>10747.669999999998</v>
      </c>
      <c r="S344" s="78">
        <f t="shared" si="108"/>
        <v>-10747.669999999998</v>
      </c>
      <c r="T344" s="32"/>
    </row>
    <row r="345" spans="2:20" ht="14.25" hidden="1" customHeight="1" outlineLevel="1">
      <c r="B345" s="2" t="str">
        <f t="shared" si="112"/>
        <v>Hide</v>
      </c>
      <c r="C345" s="2">
        <v>1</v>
      </c>
      <c r="D345" s="72" t="s">
        <v>320</v>
      </c>
      <c r="E345" s="124">
        <v>0</v>
      </c>
      <c r="F345" s="76">
        <v>0</v>
      </c>
      <c r="G345" s="76">
        <f t="shared" si="106"/>
        <v>0</v>
      </c>
      <c r="H345" s="76">
        <v>0</v>
      </c>
      <c r="I345" s="76">
        <f t="shared" si="111"/>
        <v>0</v>
      </c>
      <c r="J345" s="371">
        <v>0</v>
      </c>
      <c r="K345" s="77">
        <f t="shared" si="107"/>
        <v>0</v>
      </c>
      <c r="L345" s="45"/>
      <c r="M345" s="371">
        <v>0</v>
      </c>
      <c r="N345" s="371">
        <v>0</v>
      </c>
      <c r="O345" s="371">
        <f t="shared" si="109"/>
        <v>0</v>
      </c>
      <c r="P345" s="371">
        <v>0</v>
      </c>
      <c r="Q345" s="76">
        <f t="shared" si="110"/>
        <v>0</v>
      </c>
      <c r="R345" s="371">
        <v>0</v>
      </c>
      <c r="S345" s="78">
        <f t="shared" si="108"/>
        <v>0</v>
      </c>
      <c r="T345" s="32"/>
    </row>
    <row r="346" spans="2:20" ht="14.25" hidden="1" customHeight="1" outlineLevel="1">
      <c r="B346" s="2" t="str">
        <f t="shared" si="112"/>
        <v>Hide</v>
      </c>
      <c r="C346" s="2">
        <v>1</v>
      </c>
      <c r="D346" s="72" t="s">
        <v>321</v>
      </c>
      <c r="E346" s="124">
        <v>127.38999999999969</v>
      </c>
      <c r="F346" s="76">
        <v>-57.343129086250002</v>
      </c>
      <c r="G346" s="76">
        <f t="shared" si="106"/>
        <v>184.73312908624968</v>
      </c>
      <c r="H346" s="76">
        <v>0</v>
      </c>
      <c r="I346" s="76">
        <f t="shared" si="111"/>
        <v>127.38999999999969</v>
      </c>
      <c r="J346" s="371">
        <v>1155.1400000000001</v>
      </c>
      <c r="K346" s="77">
        <f t="shared" si="107"/>
        <v>-1027.7500000000005</v>
      </c>
      <c r="L346" s="45"/>
      <c r="M346" s="371">
        <v>127.38999999999969</v>
      </c>
      <c r="N346" s="371">
        <v>-57.343129086250002</v>
      </c>
      <c r="O346" s="371">
        <f t="shared" si="109"/>
        <v>184.73312908624968</v>
      </c>
      <c r="P346" s="371">
        <v>0</v>
      </c>
      <c r="Q346" s="76">
        <f t="shared" si="110"/>
        <v>127.38999999999969</v>
      </c>
      <c r="R346" s="371">
        <v>1155.1400000000001</v>
      </c>
      <c r="S346" s="78">
        <f t="shared" si="108"/>
        <v>-1027.7500000000005</v>
      </c>
      <c r="T346" s="32"/>
    </row>
    <row r="347" spans="2:20" ht="14.25" hidden="1" customHeight="1" outlineLevel="1">
      <c r="B347" s="2" t="str">
        <f t="shared" si="112"/>
        <v>Hide</v>
      </c>
      <c r="C347" s="2">
        <v>1</v>
      </c>
      <c r="D347" s="72" t="s">
        <v>322</v>
      </c>
      <c r="E347" s="124">
        <v>0</v>
      </c>
      <c r="F347" s="76">
        <v>0</v>
      </c>
      <c r="G347" s="76">
        <f t="shared" si="106"/>
        <v>0</v>
      </c>
      <c r="H347" s="76">
        <v>0</v>
      </c>
      <c r="I347" s="76">
        <f t="shared" si="111"/>
        <v>0</v>
      </c>
      <c r="J347" s="371">
        <v>0</v>
      </c>
      <c r="K347" s="77">
        <f t="shared" si="107"/>
        <v>0</v>
      </c>
      <c r="L347" s="45"/>
      <c r="M347" s="371">
        <v>0</v>
      </c>
      <c r="N347" s="371">
        <v>0</v>
      </c>
      <c r="O347" s="371">
        <f t="shared" si="109"/>
        <v>0</v>
      </c>
      <c r="P347" s="371">
        <v>0</v>
      </c>
      <c r="Q347" s="76">
        <f t="shared" si="110"/>
        <v>0</v>
      </c>
      <c r="R347" s="371">
        <v>0</v>
      </c>
      <c r="S347" s="78">
        <f t="shared" si="108"/>
        <v>0</v>
      </c>
      <c r="T347" s="32"/>
    </row>
    <row r="348" spans="2:20" ht="14.25" hidden="1" customHeight="1" outlineLevel="1">
      <c r="B348" s="2" t="str">
        <f t="shared" si="112"/>
        <v>Hide</v>
      </c>
      <c r="C348" s="2">
        <v>1</v>
      </c>
      <c r="D348" s="72" t="s">
        <v>323</v>
      </c>
      <c r="E348" s="124">
        <v>0</v>
      </c>
      <c r="F348" s="76">
        <v>0</v>
      </c>
      <c r="G348" s="76">
        <f t="shared" si="106"/>
        <v>0</v>
      </c>
      <c r="H348" s="76">
        <v>0</v>
      </c>
      <c r="I348" s="76">
        <f t="shared" si="111"/>
        <v>0</v>
      </c>
      <c r="J348" s="371">
        <v>0</v>
      </c>
      <c r="K348" s="77">
        <f t="shared" si="107"/>
        <v>0</v>
      </c>
      <c r="L348" s="45"/>
      <c r="M348" s="371">
        <v>0</v>
      </c>
      <c r="N348" s="371">
        <v>0</v>
      </c>
      <c r="O348" s="371">
        <f t="shared" si="109"/>
        <v>0</v>
      </c>
      <c r="P348" s="371">
        <v>0</v>
      </c>
      <c r="Q348" s="76">
        <f t="shared" si="110"/>
        <v>0</v>
      </c>
      <c r="R348" s="371">
        <v>0</v>
      </c>
      <c r="S348" s="78">
        <f t="shared" si="108"/>
        <v>0</v>
      </c>
      <c r="T348" s="32"/>
    </row>
    <row r="349" spans="2:20" ht="14.25" hidden="1" customHeight="1" outlineLevel="1">
      <c r="B349" s="2" t="str">
        <f t="shared" si="112"/>
        <v>Hide</v>
      </c>
      <c r="C349" s="2">
        <v>1</v>
      </c>
      <c r="D349" s="72" t="s">
        <v>324</v>
      </c>
      <c r="E349" s="124">
        <v>0</v>
      </c>
      <c r="F349" s="76">
        <v>0</v>
      </c>
      <c r="G349" s="76">
        <f t="shared" si="106"/>
        <v>0</v>
      </c>
      <c r="H349" s="76">
        <v>0</v>
      </c>
      <c r="I349" s="76">
        <f t="shared" si="111"/>
        <v>0</v>
      </c>
      <c r="J349" s="371">
        <v>0</v>
      </c>
      <c r="K349" s="77">
        <f t="shared" si="107"/>
        <v>0</v>
      </c>
      <c r="L349" s="45"/>
      <c r="M349" s="371">
        <v>0</v>
      </c>
      <c r="N349" s="371">
        <v>0</v>
      </c>
      <c r="O349" s="371">
        <f t="shared" si="109"/>
        <v>0</v>
      </c>
      <c r="P349" s="371">
        <v>0</v>
      </c>
      <c r="Q349" s="76">
        <f t="shared" si="110"/>
        <v>0</v>
      </c>
      <c r="R349" s="371">
        <v>0</v>
      </c>
      <c r="S349" s="78">
        <f t="shared" si="108"/>
        <v>0</v>
      </c>
      <c r="T349" s="32"/>
    </row>
    <row r="350" spans="2:20" ht="14.25" hidden="1" customHeight="1" outlineLevel="1">
      <c r="B350" s="2" t="str">
        <f t="shared" si="112"/>
        <v>Hide</v>
      </c>
      <c r="C350" s="2">
        <v>1</v>
      </c>
      <c r="D350" s="72" t="s">
        <v>325</v>
      </c>
      <c r="E350" s="124">
        <v>0</v>
      </c>
      <c r="F350" s="76">
        <v>0</v>
      </c>
      <c r="G350" s="76">
        <f t="shared" ref="G350:G410" si="113">+E350-F350</f>
        <v>0</v>
      </c>
      <c r="H350" s="76">
        <v>0</v>
      </c>
      <c r="I350" s="76">
        <f t="shared" si="111"/>
        <v>0</v>
      </c>
      <c r="J350" s="371">
        <v>0</v>
      </c>
      <c r="K350" s="77">
        <f t="shared" ref="K350:K410" si="114">+E350-J350</f>
        <v>0</v>
      </c>
      <c r="L350" s="45"/>
      <c r="M350" s="371">
        <v>0</v>
      </c>
      <c r="N350" s="371">
        <v>0</v>
      </c>
      <c r="O350" s="371">
        <f t="shared" si="109"/>
        <v>0</v>
      </c>
      <c r="P350" s="371">
        <v>0</v>
      </c>
      <c r="Q350" s="76">
        <f t="shared" si="110"/>
        <v>0</v>
      </c>
      <c r="R350" s="371">
        <v>0</v>
      </c>
      <c r="S350" s="78">
        <f t="shared" ref="S350:S410" si="115">+M350-R350</f>
        <v>0</v>
      </c>
      <c r="T350" s="32"/>
    </row>
    <row r="351" spans="2:20" ht="14.25" hidden="1" customHeight="1" outlineLevel="1">
      <c r="B351" s="2" t="str">
        <f t="shared" si="112"/>
        <v>Hide</v>
      </c>
      <c r="C351" s="2">
        <v>1</v>
      </c>
      <c r="D351" s="72" t="s">
        <v>326</v>
      </c>
      <c r="E351" s="124">
        <v>0</v>
      </c>
      <c r="F351" s="76">
        <v>0</v>
      </c>
      <c r="G351" s="76">
        <f t="shared" si="113"/>
        <v>0</v>
      </c>
      <c r="H351" s="76">
        <v>0</v>
      </c>
      <c r="I351" s="76">
        <f t="shared" si="111"/>
        <v>0</v>
      </c>
      <c r="J351" s="371">
        <v>0</v>
      </c>
      <c r="K351" s="77">
        <f t="shared" si="114"/>
        <v>0</v>
      </c>
      <c r="L351" s="45"/>
      <c r="M351" s="371">
        <v>0</v>
      </c>
      <c r="N351" s="371">
        <v>0</v>
      </c>
      <c r="O351" s="371">
        <f t="shared" si="109"/>
        <v>0</v>
      </c>
      <c r="P351" s="371">
        <v>0</v>
      </c>
      <c r="Q351" s="76">
        <f t="shared" si="110"/>
        <v>0</v>
      </c>
      <c r="R351" s="371">
        <v>0</v>
      </c>
      <c r="S351" s="78">
        <f t="shared" si="115"/>
        <v>0</v>
      </c>
      <c r="T351" s="32"/>
    </row>
    <row r="352" spans="2:20" ht="14.25" hidden="1" customHeight="1" outlineLevel="1">
      <c r="B352" s="2" t="str">
        <f t="shared" si="112"/>
        <v>Hide</v>
      </c>
      <c r="C352" s="2">
        <v>1</v>
      </c>
      <c r="D352" s="72" t="s">
        <v>327</v>
      </c>
      <c r="E352" s="124">
        <v>0</v>
      </c>
      <c r="F352" s="76">
        <v>0</v>
      </c>
      <c r="G352" s="76">
        <f t="shared" si="113"/>
        <v>0</v>
      </c>
      <c r="H352" s="76">
        <v>0</v>
      </c>
      <c r="I352" s="76">
        <f t="shared" si="111"/>
        <v>0</v>
      </c>
      <c r="J352" s="371">
        <v>0</v>
      </c>
      <c r="K352" s="77">
        <f t="shared" si="114"/>
        <v>0</v>
      </c>
      <c r="L352" s="45"/>
      <c r="M352" s="371">
        <v>0</v>
      </c>
      <c r="N352" s="371">
        <v>0</v>
      </c>
      <c r="O352" s="371">
        <f t="shared" si="109"/>
        <v>0</v>
      </c>
      <c r="P352" s="371">
        <v>0</v>
      </c>
      <c r="Q352" s="76">
        <f t="shared" si="110"/>
        <v>0</v>
      </c>
      <c r="R352" s="371">
        <v>0</v>
      </c>
      <c r="S352" s="78">
        <f t="shared" si="115"/>
        <v>0</v>
      </c>
      <c r="T352" s="32"/>
    </row>
    <row r="353" spans="2:20" collapsed="1">
      <c r="B353" s="2" t="str">
        <f t="shared" si="112"/>
        <v>Hide</v>
      </c>
      <c r="C353" s="2">
        <v>1</v>
      </c>
      <c r="D353" s="72" t="s">
        <v>328</v>
      </c>
      <c r="E353" s="123">
        <v>25778.560000000001</v>
      </c>
      <c r="F353" s="73">
        <v>24575.884285615779</v>
      </c>
      <c r="G353" s="73">
        <f t="shared" si="113"/>
        <v>1202.6757143842224</v>
      </c>
      <c r="H353" s="73">
        <v>0</v>
      </c>
      <c r="I353" s="73">
        <f t="shared" si="111"/>
        <v>25778.560000000001</v>
      </c>
      <c r="J353" s="367">
        <v>40999.599999999984</v>
      </c>
      <c r="K353" s="74">
        <f t="shared" si="114"/>
        <v>-15221.039999999983</v>
      </c>
      <c r="L353" s="45"/>
      <c r="M353" s="367">
        <v>25778.560000000001</v>
      </c>
      <c r="N353" s="367">
        <v>24575.884285615779</v>
      </c>
      <c r="O353" s="367">
        <f t="shared" si="109"/>
        <v>1202.6757143842224</v>
      </c>
      <c r="P353" s="367">
        <v>0</v>
      </c>
      <c r="Q353" s="73">
        <f t="shared" si="110"/>
        <v>25778.560000000001</v>
      </c>
      <c r="R353" s="367">
        <v>40999.599999999984</v>
      </c>
      <c r="S353" s="75">
        <f t="shared" si="115"/>
        <v>-15221.039999999983</v>
      </c>
      <c r="T353" s="32"/>
    </row>
    <row r="354" spans="2:20" ht="14.25" hidden="1" customHeight="1" outlineLevel="1">
      <c r="B354" s="2" t="str">
        <f t="shared" si="112"/>
        <v>Hide</v>
      </c>
      <c r="C354" s="2">
        <v>1</v>
      </c>
      <c r="D354" s="72" t="s">
        <v>329</v>
      </c>
      <c r="E354" s="124">
        <v>5470.6399999999994</v>
      </c>
      <c r="F354" s="76">
        <v>5470.6382597635884</v>
      </c>
      <c r="G354" s="76">
        <f t="shared" si="113"/>
        <v>1.7402364110239432E-3</v>
      </c>
      <c r="H354" s="76">
        <v>0</v>
      </c>
      <c r="I354" s="76">
        <f t="shared" si="111"/>
        <v>5470.6399999999994</v>
      </c>
      <c r="J354" s="371">
        <v>5321.53</v>
      </c>
      <c r="K354" s="77">
        <f t="shared" si="114"/>
        <v>149.10999999999967</v>
      </c>
      <c r="L354" s="45"/>
      <c r="M354" s="371">
        <v>5470.6399999999994</v>
      </c>
      <c r="N354" s="371">
        <v>5470.6382597635884</v>
      </c>
      <c r="O354" s="371">
        <f t="shared" ref="O354:O415" si="116">+M354-N354</f>
        <v>1.7402364110239432E-3</v>
      </c>
      <c r="P354" s="371">
        <v>0</v>
      </c>
      <c r="Q354" s="76">
        <f t="shared" ref="Q354:Q415" si="117">+M354-P354</f>
        <v>5470.6399999999994</v>
      </c>
      <c r="R354" s="371">
        <v>5321.53</v>
      </c>
      <c r="S354" s="78">
        <f t="shared" si="115"/>
        <v>149.10999999999967</v>
      </c>
      <c r="T354" s="32"/>
    </row>
    <row r="355" spans="2:20" ht="14.25" hidden="1" customHeight="1" outlineLevel="1">
      <c r="B355" s="2" t="str">
        <f t="shared" si="112"/>
        <v>Hide</v>
      </c>
      <c r="C355" s="2">
        <v>1</v>
      </c>
      <c r="D355" s="72" t="s">
        <v>330</v>
      </c>
      <c r="E355" s="124">
        <v>0</v>
      </c>
      <c r="F355" s="76">
        <v>0</v>
      </c>
      <c r="G355" s="76">
        <f t="shared" si="113"/>
        <v>0</v>
      </c>
      <c r="H355" s="76">
        <v>0</v>
      </c>
      <c r="I355" s="76">
        <f t="shared" si="111"/>
        <v>0</v>
      </c>
      <c r="J355" s="371">
        <v>0</v>
      </c>
      <c r="K355" s="77">
        <f t="shared" si="114"/>
        <v>0</v>
      </c>
      <c r="L355" s="45"/>
      <c r="M355" s="371">
        <v>0</v>
      </c>
      <c r="N355" s="371">
        <v>0</v>
      </c>
      <c r="O355" s="371">
        <f t="shared" si="116"/>
        <v>0</v>
      </c>
      <c r="P355" s="371">
        <v>0</v>
      </c>
      <c r="Q355" s="76">
        <f t="shared" si="117"/>
        <v>0</v>
      </c>
      <c r="R355" s="371">
        <v>0</v>
      </c>
      <c r="S355" s="78">
        <f t="shared" si="115"/>
        <v>0</v>
      </c>
      <c r="T355" s="32"/>
    </row>
    <row r="356" spans="2:20" ht="14.25" hidden="1" customHeight="1" outlineLevel="1">
      <c r="B356" s="2" t="str">
        <f t="shared" si="112"/>
        <v>Hide</v>
      </c>
      <c r="C356" s="2">
        <v>1</v>
      </c>
      <c r="D356" s="72" t="s">
        <v>331</v>
      </c>
      <c r="E356" s="124">
        <v>0</v>
      </c>
      <c r="F356" s="76">
        <v>0</v>
      </c>
      <c r="G356" s="76">
        <f t="shared" si="113"/>
        <v>0</v>
      </c>
      <c r="H356" s="76">
        <v>0</v>
      </c>
      <c r="I356" s="76">
        <f t="shared" ref="I356:I410" si="118">+E356-H356</f>
        <v>0</v>
      </c>
      <c r="J356" s="371">
        <v>0</v>
      </c>
      <c r="K356" s="77">
        <f t="shared" si="114"/>
        <v>0</v>
      </c>
      <c r="L356" s="45"/>
      <c r="M356" s="371">
        <v>0</v>
      </c>
      <c r="N356" s="371">
        <v>0</v>
      </c>
      <c r="O356" s="371">
        <f t="shared" si="116"/>
        <v>0</v>
      </c>
      <c r="P356" s="371">
        <v>0</v>
      </c>
      <c r="Q356" s="76">
        <f t="shared" si="117"/>
        <v>0</v>
      </c>
      <c r="R356" s="371">
        <v>0</v>
      </c>
      <c r="S356" s="78">
        <f t="shared" si="115"/>
        <v>0</v>
      </c>
      <c r="T356" s="32"/>
    </row>
    <row r="357" spans="2:20" ht="14.25" hidden="1" customHeight="1" outlineLevel="1">
      <c r="B357" s="2" t="str">
        <f t="shared" si="112"/>
        <v>Hide</v>
      </c>
      <c r="C357" s="2">
        <v>1</v>
      </c>
      <c r="D357" s="72" t="s">
        <v>332</v>
      </c>
      <c r="E357" s="124">
        <v>0</v>
      </c>
      <c r="F357" s="76">
        <v>0</v>
      </c>
      <c r="G357" s="76">
        <f t="shared" si="113"/>
        <v>0</v>
      </c>
      <c r="H357" s="76">
        <v>0</v>
      </c>
      <c r="I357" s="76">
        <f t="shared" si="118"/>
        <v>0</v>
      </c>
      <c r="J357" s="371">
        <v>0</v>
      </c>
      <c r="K357" s="77">
        <f t="shared" si="114"/>
        <v>0</v>
      </c>
      <c r="L357" s="45"/>
      <c r="M357" s="371">
        <v>0</v>
      </c>
      <c r="N357" s="371">
        <v>0</v>
      </c>
      <c r="O357" s="371">
        <f t="shared" si="116"/>
        <v>0</v>
      </c>
      <c r="P357" s="371">
        <v>0</v>
      </c>
      <c r="Q357" s="76">
        <f t="shared" si="117"/>
        <v>0</v>
      </c>
      <c r="R357" s="371">
        <v>0</v>
      </c>
      <c r="S357" s="78">
        <f t="shared" si="115"/>
        <v>0</v>
      </c>
      <c r="T357" s="32"/>
    </row>
    <row r="358" spans="2:20" ht="14.25" hidden="1" customHeight="1" outlineLevel="1">
      <c r="B358" s="2" t="str">
        <f t="shared" si="112"/>
        <v>Hide</v>
      </c>
      <c r="C358" s="2">
        <v>1</v>
      </c>
      <c r="D358" s="72" t="s">
        <v>333</v>
      </c>
      <c r="E358" s="124">
        <v>0</v>
      </c>
      <c r="F358" s="76">
        <v>0</v>
      </c>
      <c r="G358" s="76">
        <f t="shared" si="113"/>
        <v>0</v>
      </c>
      <c r="H358" s="76">
        <v>0</v>
      </c>
      <c r="I358" s="76">
        <f t="shared" si="118"/>
        <v>0</v>
      </c>
      <c r="J358" s="371">
        <v>0</v>
      </c>
      <c r="K358" s="77">
        <f t="shared" si="114"/>
        <v>0</v>
      </c>
      <c r="L358" s="45"/>
      <c r="M358" s="371">
        <v>0</v>
      </c>
      <c r="N358" s="371">
        <v>0</v>
      </c>
      <c r="O358" s="371">
        <f t="shared" si="116"/>
        <v>0</v>
      </c>
      <c r="P358" s="371">
        <v>0</v>
      </c>
      <c r="Q358" s="76">
        <f t="shared" si="117"/>
        <v>0</v>
      </c>
      <c r="R358" s="371">
        <v>0</v>
      </c>
      <c r="S358" s="78">
        <f t="shared" si="115"/>
        <v>0</v>
      </c>
      <c r="T358" s="32"/>
    </row>
    <row r="359" spans="2:20" ht="14.25" hidden="1" customHeight="1" outlineLevel="1">
      <c r="B359" s="2" t="str">
        <f t="shared" si="112"/>
        <v>Hide</v>
      </c>
      <c r="C359" s="2">
        <v>1</v>
      </c>
      <c r="D359" s="72" t="s">
        <v>334</v>
      </c>
      <c r="E359" s="124">
        <v>0</v>
      </c>
      <c r="F359" s="76">
        <v>0</v>
      </c>
      <c r="G359" s="76">
        <f t="shared" si="113"/>
        <v>0</v>
      </c>
      <c r="H359" s="76">
        <v>0</v>
      </c>
      <c r="I359" s="76">
        <f t="shared" si="118"/>
        <v>0</v>
      </c>
      <c r="J359" s="371">
        <v>0</v>
      </c>
      <c r="K359" s="77">
        <f t="shared" si="114"/>
        <v>0</v>
      </c>
      <c r="L359" s="45"/>
      <c r="M359" s="371">
        <v>0</v>
      </c>
      <c r="N359" s="371">
        <v>0</v>
      </c>
      <c r="O359" s="371">
        <f t="shared" si="116"/>
        <v>0</v>
      </c>
      <c r="P359" s="371">
        <v>0</v>
      </c>
      <c r="Q359" s="76">
        <f t="shared" si="117"/>
        <v>0</v>
      </c>
      <c r="R359" s="371">
        <v>0</v>
      </c>
      <c r="S359" s="78">
        <f t="shared" si="115"/>
        <v>0</v>
      </c>
      <c r="T359" s="32"/>
    </row>
    <row r="360" spans="2:20" ht="14.25" hidden="1" customHeight="1" outlineLevel="1">
      <c r="B360" s="2" t="str">
        <f t="shared" si="112"/>
        <v>Hide</v>
      </c>
      <c r="C360" s="2">
        <v>1</v>
      </c>
      <c r="D360" s="72" t="s">
        <v>335</v>
      </c>
      <c r="E360" s="124">
        <v>0</v>
      </c>
      <c r="F360" s="76">
        <v>3.5350000000000001</v>
      </c>
      <c r="G360" s="76">
        <f t="shared" si="113"/>
        <v>-3.5350000000000001</v>
      </c>
      <c r="H360" s="76">
        <v>0</v>
      </c>
      <c r="I360" s="76">
        <f t="shared" si="118"/>
        <v>0</v>
      </c>
      <c r="J360" s="371">
        <v>0</v>
      </c>
      <c r="K360" s="77">
        <f t="shared" si="114"/>
        <v>0</v>
      </c>
      <c r="L360" s="45"/>
      <c r="M360" s="371">
        <v>0</v>
      </c>
      <c r="N360" s="371">
        <v>3.5350000000000001</v>
      </c>
      <c r="O360" s="371">
        <f t="shared" si="116"/>
        <v>-3.5350000000000001</v>
      </c>
      <c r="P360" s="371">
        <v>0</v>
      </c>
      <c r="Q360" s="76">
        <f t="shared" si="117"/>
        <v>0</v>
      </c>
      <c r="R360" s="371">
        <v>0</v>
      </c>
      <c r="S360" s="78">
        <f t="shared" si="115"/>
        <v>0</v>
      </c>
      <c r="T360" s="32"/>
    </row>
    <row r="361" spans="2:20" ht="14.25" hidden="1" customHeight="1" outlineLevel="1">
      <c r="B361" s="2" t="str">
        <f t="shared" si="112"/>
        <v>Hide</v>
      </c>
      <c r="C361" s="2">
        <v>1</v>
      </c>
      <c r="D361" s="72" t="s">
        <v>336</v>
      </c>
      <c r="E361" s="124">
        <v>0</v>
      </c>
      <c r="F361" s="76">
        <v>0</v>
      </c>
      <c r="G361" s="76">
        <f t="shared" si="113"/>
        <v>0</v>
      </c>
      <c r="H361" s="76">
        <v>0</v>
      </c>
      <c r="I361" s="76">
        <f t="shared" si="118"/>
        <v>0</v>
      </c>
      <c r="J361" s="371">
        <v>0</v>
      </c>
      <c r="K361" s="77">
        <f t="shared" si="114"/>
        <v>0</v>
      </c>
      <c r="L361" s="45"/>
      <c r="M361" s="371">
        <v>0</v>
      </c>
      <c r="N361" s="371">
        <v>0</v>
      </c>
      <c r="O361" s="371">
        <f t="shared" si="116"/>
        <v>0</v>
      </c>
      <c r="P361" s="371">
        <v>0</v>
      </c>
      <c r="Q361" s="76">
        <f t="shared" si="117"/>
        <v>0</v>
      </c>
      <c r="R361" s="371">
        <v>0</v>
      </c>
      <c r="S361" s="78">
        <f t="shared" si="115"/>
        <v>0</v>
      </c>
      <c r="T361" s="32"/>
    </row>
    <row r="362" spans="2:20" ht="14.25" hidden="1" customHeight="1" outlineLevel="1">
      <c r="B362" s="2" t="str">
        <f t="shared" si="112"/>
        <v>Hide</v>
      </c>
      <c r="C362" s="2">
        <v>1</v>
      </c>
      <c r="D362" s="72" t="s">
        <v>337</v>
      </c>
      <c r="E362" s="124">
        <v>0</v>
      </c>
      <c r="F362" s="76">
        <v>0</v>
      </c>
      <c r="G362" s="76">
        <f t="shared" si="113"/>
        <v>0</v>
      </c>
      <c r="H362" s="76">
        <v>0</v>
      </c>
      <c r="I362" s="76">
        <f t="shared" si="118"/>
        <v>0</v>
      </c>
      <c r="J362" s="371">
        <v>0</v>
      </c>
      <c r="K362" s="77">
        <f t="shared" si="114"/>
        <v>0</v>
      </c>
      <c r="L362" s="45"/>
      <c r="M362" s="371">
        <v>0</v>
      </c>
      <c r="N362" s="371">
        <v>0</v>
      </c>
      <c r="O362" s="371">
        <f t="shared" si="116"/>
        <v>0</v>
      </c>
      <c r="P362" s="371">
        <v>0</v>
      </c>
      <c r="Q362" s="76">
        <f t="shared" si="117"/>
        <v>0</v>
      </c>
      <c r="R362" s="371">
        <v>0</v>
      </c>
      <c r="S362" s="78">
        <f t="shared" si="115"/>
        <v>0</v>
      </c>
      <c r="T362" s="32"/>
    </row>
    <row r="363" spans="2:20" ht="14.25" hidden="1" customHeight="1" outlineLevel="1">
      <c r="B363" s="2" t="str">
        <f t="shared" si="112"/>
        <v>Hide</v>
      </c>
      <c r="C363" s="2">
        <v>1</v>
      </c>
      <c r="D363" s="72" t="s">
        <v>338</v>
      </c>
      <c r="E363" s="124">
        <v>0</v>
      </c>
      <c r="F363" s="76">
        <v>0</v>
      </c>
      <c r="G363" s="76">
        <f t="shared" si="113"/>
        <v>0</v>
      </c>
      <c r="H363" s="76">
        <v>0</v>
      </c>
      <c r="I363" s="76">
        <f t="shared" si="118"/>
        <v>0</v>
      </c>
      <c r="J363" s="371">
        <v>0</v>
      </c>
      <c r="K363" s="77">
        <f t="shared" si="114"/>
        <v>0</v>
      </c>
      <c r="L363" s="45"/>
      <c r="M363" s="371">
        <v>0</v>
      </c>
      <c r="N363" s="371">
        <v>0</v>
      </c>
      <c r="O363" s="371">
        <f t="shared" si="116"/>
        <v>0</v>
      </c>
      <c r="P363" s="371">
        <v>0</v>
      </c>
      <c r="Q363" s="76">
        <f t="shared" si="117"/>
        <v>0</v>
      </c>
      <c r="R363" s="371">
        <v>0</v>
      </c>
      <c r="S363" s="78">
        <f t="shared" si="115"/>
        <v>0</v>
      </c>
      <c r="T363" s="32"/>
    </row>
    <row r="364" spans="2:20" collapsed="1">
      <c r="B364" s="2" t="str">
        <f t="shared" si="112"/>
        <v>Hide</v>
      </c>
      <c r="C364" s="2">
        <v>1</v>
      </c>
      <c r="D364" s="72" t="s">
        <v>339</v>
      </c>
      <c r="E364" s="123">
        <v>5470.6399999999994</v>
      </c>
      <c r="F364" s="73">
        <v>5474.1732597635882</v>
      </c>
      <c r="G364" s="73">
        <f t="shared" si="113"/>
        <v>-3.5332597635888305</v>
      </c>
      <c r="H364" s="73">
        <v>0</v>
      </c>
      <c r="I364" s="73">
        <f t="shared" si="118"/>
        <v>5470.6399999999994</v>
      </c>
      <c r="J364" s="367">
        <v>5321.53</v>
      </c>
      <c r="K364" s="74">
        <f t="shared" si="114"/>
        <v>149.10999999999967</v>
      </c>
      <c r="L364" s="45"/>
      <c r="M364" s="367">
        <v>5470.6399999999994</v>
      </c>
      <c r="N364" s="367">
        <v>5474.1732597635882</v>
      </c>
      <c r="O364" s="367">
        <f t="shared" si="116"/>
        <v>-3.5332597635888305</v>
      </c>
      <c r="P364" s="367">
        <v>0</v>
      </c>
      <c r="Q364" s="73">
        <f t="shared" si="117"/>
        <v>5470.6399999999994</v>
      </c>
      <c r="R364" s="367">
        <v>5321.53</v>
      </c>
      <c r="S364" s="75">
        <f t="shared" si="115"/>
        <v>149.10999999999967</v>
      </c>
      <c r="T364" s="32"/>
    </row>
    <row r="365" spans="2:20" ht="14.25" hidden="1" customHeight="1" outlineLevel="1">
      <c r="B365" s="2" t="str">
        <f t="shared" si="112"/>
        <v>Hide</v>
      </c>
      <c r="C365" s="2">
        <v>1</v>
      </c>
      <c r="D365" s="72" t="s">
        <v>340</v>
      </c>
      <c r="E365" s="124">
        <v>0</v>
      </c>
      <c r="F365" s="76">
        <v>0</v>
      </c>
      <c r="G365" s="76">
        <f t="shared" si="113"/>
        <v>0</v>
      </c>
      <c r="H365" s="76">
        <v>0</v>
      </c>
      <c r="I365" s="76">
        <f t="shared" si="118"/>
        <v>0</v>
      </c>
      <c r="J365" s="371">
        <v>0</v>
      </c>
      <c r="K365" s="77">
        <f t="shared" si="114"/>
        <v>0</v>
      </c>
      <c r="L365" s="45"/>
      <c r="M365" s="371">
        <v>0</v>
      </c>
      <c r="N365" s="371">
        <v>0</v>
      </c>
      <c r="O365" s="371">
        <f t="shared" si="116"/>
        <v>0</v>
      </c>
      <c r="P365" s="371">
        <v>0</v>
      </c>
      <c r="Q365" s="76">
        <f t="shared" si="117"/>
        <v>0</v>
      </c>
      <c r="R365" s="371">
        <v>0</v>
      </c>
      <c r="S365" s="78">
        <f t="shared" si="115"/>
        <v>0</v>
      </c>
      <c r="T365" s="32"/>
    </row>
    <row r="366" spans="2:20" ht="14.25" hidden="1" customHeight="1" outlineLevel="1">
      <c r="B366" s="2" t="str">
        <f t="shared" si="112"/>
        <v>Hide</v>
      </c>
      <c r="C366" s="2">
        <v>1</v>
      </c>
      <c r="D366" s="72" t="s">
        <v>341</v>
      </c>
      <c r="E366" s="124">
        <v>0</v>
      </c>
      <c r="F366" s="76">
        <v>0</v>
      </c>
      <c r="G366" s="76">
        <f t="shared" si="113"/>
        <v>0</v>
      </c>
      <c r="H366" s="76">
        <v>0</v>
      </c>
      <c r="I366" s="76">
        <f t="shared" si="118"/>
        <v>0</v>
      </c>
      <c r="J366" s="371">
        <v>0</v>
      </c>
      <c r="K366" s="77">
        <f t="shared" si="114"/>
        <v>0</v>
      </c>
      <c r="L366" s="45"/>
      <c r="M366" s="371">
        <v>0</v>
      </c>
      <c r="N366" s="371">
        <v>0</v>
      </c>
      <c r="O366" s="371">
        <f t="shared" si="116"/>
        <v>0</v>
      </c>
      <c r="P366" s="371">
        <v>0</v>
      </c>
      <c r="Q366" s="76">
        <f t="shared" si="117"/>
        <v>0</v>
      </c>
      <c r="R366" s="371">
        <v>0</v>
      </c>
      <c r="S366" s="78">
        <f t="shared" si="115"/>
        <v>0</v>
      </c>
      <c r="T366" s="32"/>
    </row>
    <row r="367" spans="2:20" ht="14.25" hidden="1" customHeight="1" outlineLevel="1">
      <c r="B367" s="2" t="str">
        <f t="shared" si="112"/>
        <v>Hide</v>
      </c>
      <c r="C367" s="2">
        <v>1</v>
      </c>
      <c r="D367" s="72" t="s">
        <v>342</v>
      </c>
      <c r="E367" s="124">
        <v>0</v>
      </c>
      <c r="F367" s="76">
        <v>0</v>
      </c>
      <c r="G367" s="76">
        <f t="shared" si="113"/>
        <v>0</v>
      </c>
      <c r="H367" s="76">
        <v>0</v>
      </c>
      <c r="I367" s="76">
        <f t="shared" si="118"/>
        <v>0</v>
      </c>
      <c r="J367" s="371">
        <v>0</v>
      </c>
      <c r="K367" s="77">
        <f t="shared" si="114"/>
        <v>0</v>
      </c>
      <c r="L367" s="45"/>
      <c r="M367" s="371">
        <v>0</v>
      </c>
      <c r="N367" s="371">
        <v>0</v>
      </c>
      <c r="O367" s="371">
        <f t="shared" si="116"/>
        <v>0</v>
      </c>
      <c r="P367" s="371">
        <v>0</v>
      </c>
      <c r="Q367" s="76">
        <f t="shared" si="117"/>
        <v>0</v>
      </c>
      <c r="R367" s="371">
        <v>0</v>
      </c>
      <c r="S367" s="78">
        <f t="shared" si="115"/>
        <v>0</v>
      </c>
      <c r="T367" s="32"/>
    </row>
    <row r="368" spans="2:20" ht="14.25" hidden="1" customHeight="1" outlineLevel="1">
      <c r="B368" s="2" t="str">
        <f t="shared" si="112"/>
        <v>Hide</v>
      </c>
      <c r="C368" s="2">
        <v>1</v>
      </c>
      <c r="D368" s="72" t="s">
        <v>343</v>
      </c>
      <c r="E368" s="124">
        <v>0</v>
      </c>
      <c r="F368" s="76">
        <v>0</v>
      </c>
      <c r="G368" s="76">
        <f t="shared" si="113"/>
        <v>0</v>
      </c>
      <c r="H368" s="76">
        <v>0</v>
      </c>
      <c r="I368" s="76">
        <f t="shared" si="118"/>
        <v>0</v>
      </c>
      <c r="J368" s="371">
        <v>0</v>
      </c>
      <c r="K368" s="77">
        <f t="shared" si="114"/>
        <v>0</v>
      </c>
      <c r="L368" s="45"/>
      <c r="M368" s="371">
        <v>0</v>
      </c>
      <c r="N368" s="371">
        <v>0</v>
      </c>
      <c r="O368" s="371">
        <f t="shared" si="116"/>
        <v>0</v>
      </c>
      <c r="P368" s="371">
        <v>0</v>
      </c>
      <c r="Q368" s="76">
        <f t="shared" si="117"/>
        <v>0</v>
      </c>
      <c r="R368" s="371">
        <v>0</v>
      </c>
      <c r="S368" s="78">
        <f t="shared" si="115"/>
        <v>0</v>
      </c>
      <c r="T368" s="32"/>
    </row>
    <row r="369" spans="2:20" ht="14.25" hidden="1" customHeight="1" outlineLevel="1">
      <c r="B369" s="2" t="str">
        <f t="shared" ref="B369:B410" si="119">IF(SUM(T369:T369)&lt;&gt;0,"Show","Hide")</f>
        <v>Hide</v>
      </c>
      <c r="C369" s="2">
        <v>1</v>
      </c>
      <c r="D369" s="72" t="s">
        <v>344</v>
      </c>
      <c r="E369" s="124">
        <v>0</v>
      </c>
      <c r="F369" s="76">
        <v>0</v>
      </c>
      <c r="G369" s="76">
        <f t="shared" si="113"/>
        <v>0</v>
      </c>
      <c r="H369" s="76">
        <v>0</v>
      </c>
      <c r="I369" s="76">
        <f t="shared" si="118"/>
        <v>0</v>
      </c>
      <c r="J369" s="371">
        <v>0</v>
      </c>
      <c r="K369" s="77">
        <f t="shared" si="114"/>
        <v>0</v>
      </c>
      <c r="L369" s="45"/>
      <c r="M369" s="371">
        <v>0</v>
      </c>
      <c r="N369" s="371">
        <v>0</v>
      </c>
      <c r="O369" s="371">
        <f t="shared" si="116"/>
        <v>0</v>
      </c>
      <c r="P369" s="371">
        <v>0</v>
      </c>
      <c r="Q369" s="76">
        <f t="shared" si="117"/>
        <v>0</v>
      </c>
      <c r="R369" s="371">
        <v>0</v>
      </c>
      <c r="S369" s="78">
        <f t="shared" si="115"/>
        <v>0</v>
      </c>
      <c r="T369" s="32"/>
    </row>
    <row r="370" spans="2:20" ht="14.25" hidden="1" customHeight="1" outlineLevel="1">
      <c r="B370" s="2" t="str">
        <f t="shared" si="119"/>
        <v>Hide</v>
      </c>
      <c r="C370" s="2">
        <v>1</v>
      </c>
      <c r="D370" s="72" t="s">
        <v>345</v>
      </c>
      <c r="E370" s="124">
        <v>0</v>
      </c>
      <c r="F370" s="76">
        <v>0</v>
      </c>
      <c r="G370" s="76">
        <f t="shared" si="113"/>
        <v>0</v>
      </c>
      <c r="H370" s="76">
        <v>0</v>
      </c>
      <c r="I370" s="76">
        <f t="shared" si="118"/>
        <v>0</v>
      </c>
      <c r="J370" s="371">
        <v>0</v>
      </c>
      <c r="K370" s="77">
        <f t="shared" si="114"/>
        <v>0</v>
      </c>
      <c r="L370" s="45"/>
      <c r="M370" s="371">
        <v>0</v>
      </c>
      <c r="N370" s="371">
        <v>0</v>
      </c>
      <c r="O370" s="371">
        <f t="shared" si="116"/>
        <v>0</v>
      </c>
      <c r="P370" s="371">
        <v>0</v>
      </c>
      <c r="Q370" s="76">
        <f t="shared" si="117"/>
        <v>0</v>
      </c>
      <c r="R370" s="371">
        <v>0</v>
      </c>
      <c r="S370" s="78">
        <f t="shared" si="115"/>
        <v>0</v>
      </c>
      <c r="T370" s="32"/>
    </row>
    <row r="371" spans="2:20" collapsed="1">
      <c r="B371" s="2" t="str">
        <f t="shared" si="119"/>
        <v>Hide</v>
      </c>
      <c r="C371" s="2">
        <v>1</v>
      </c>
      <c r="D371" s="72" t="s">
        <v>346</v>
      </c>
      <c r="E371" s="123">
        <v>0</v>
      </c>
      <c r="F371" s="73">
        <v>0</v>
      </c>
      <c r="G371" s="73">
        <f t="shared" si="113"/>
        <v>0</v>
      </c>
      <c r="H371" s="73">
        <v>0</v>
      </c>
      <c r="I371" s="73">
        <f t="shared" si="118"/>
        <v>0</v>
      </c>
      <c r="J371" s="367">
        <v>0</v>
      </c>
      <c r="K371" s="74">
        <f t="shared" si="114"/>
        <v>0</v>
      </c>
      <c r="L371" s="45"/>
      <c r="M371" s="367">
        <v>0</v>
      </c>
      <c r="N371" s="367">
        <v>0</v>
      </c>
      <c r="O371" s="367">
        <f t="shared" si="116"/>
        <v>0</v>
      </c>
      <c r="P371" s="367">
        <v>0</v>
      </c>
      <c r="Q371" s="73">
        <f t="shared" si="117"/>
        <v>0</v>
      </c>
      <c r="R371" s="367">
        <v>0</v>
      </c>
      <c r="S371" s="75">
        <f t="shared" si="115"/>
        <v>0</v>
      </c>
      <c r="T371" s="32"/>
    </row>
    <row r="372" spans="2:20" ht="14.25" hidden="1" customHeight="1" outlineLevel="1">
      <c r="B372" s="2" t="str">
        <f t="shared" si="119"/>
        <v>Hide</v>
      </c>
      <c r="C372" s="2">
        <v>1</v>
      </c>
      <c r="D372" s="72" t="s">
        <v>347</v>
      </c>
      <c r="E372" s="124">
        <v>343047.71</v>
      </c>
      <c r="F372" s="76">
        <v>328218.20496733999</v>
      </c>
      <c r="G372" s="76">
        <f t="shared" si="113"/>
        <v>14829.505032660032</v>
      </c>
      <c r="H372" s="76">
        <v>0</v>
      </c>
      <c r="I372" s="76">
        <f t="shared" si="118"/>
        <v>343047.71</v>
      </c>
      <c r="J372" s="371">
        <v>317369.24</v>
      </c>
      <c r="K372" s="77">
        <f t="shared" si="114"/>
        <v>25678.47000000003</v>
      </c>
      <c r="L372" s="45"/>
      <c r="M372" s="371">
        <v>343047.71</v>
      </c>
      <c r="N372" s="371">
        <v>328218.20496733999</v>
      </c>
      <c r="O372" s="371">
        <f t="shared" si="116"/>
        <v>14829.505032660032</v>
      </c>
      <c r="P372" s="371">
        <v>0</v>
      </c>
      <c r="Q372" s="76">
        <f t="shared" si="117"/>
        <v>343047.71</v>
      </c>
      <c r="R372" s="371">
        <v>317369.24</v>
      </c>
      <c r="S372" s="78">
        <f t="shared" si="115"/>
        <v>25678.47000000003</v>
      </c>
      <c r="T372" s="32"/>
    </row>
    <row r="373" spans="2:20" ht="14.25" hidden="1" customHeight="1" outlineLevel="1">
      <c r="B373" s="2" t="str">
        <f t="shared" si="119"/>
        <v>Hide</v>
      </c>
      <c r="C373" s="2">
        <v>1</v>
      </c>
      <c r="D373" s="72" t="s">
        <v>348</v>
      </c>
      <c r="E373" s="124">
        <v>383620.37</v>
      </c>
      <c r="F373" s="76">
        <v>383620.36800000002</v>
      </c>
      <c r="G373" s="76">
        <f t="shared" si="113"/>
        <v>1.9999999785795808E-3</v>
      </c>
      <c r="H373" s="76">
        <v>0</v>
      </c>
      <c r="I373" s="76">
        <f t="shared" si="118"/>
        <v>383620.37</v>
      </c>
      <c r="J373" s="371">
        <v>362268.20999999996</v>
      </c>
      <c r="K373" s="77">
        <f t="shared" si="114"/>
        <v>21352.160000000033</v>
      </c>
      <c r="L373" s="45"/>
      <c r="M373" s="371">
        <v>383620.37</v>
      </c>
      <c r="N373" s="371">
        <v>383620.36800000002</v>
      </c>
      <c r="O373" s="371">
        <f t="shared" si="116"/>
        <v>1.9999999785795808E-3</v>
      </c>
      <c r="P373" s="371">
        <v>0</v>
      </c>
      <c r="Q373" s="76">
        <f t="shared" si="117"/>
        <v>383620.37</v>
      </c>
      <c r="R373" s="371">
        <v>362268.20999999996</v>
      </c>
      <c r="S373" s="78">
        <f t="shared" si="115"/>
        <v>21352.160000000033</v>
      </c>
      <c r="T373" s="32"/>
    </row>
    <row r="374" spans="2:20" ht="14.25" hidden="1" customHeight="1" outlineLevel="1">
      <c r="B374" s="2" t="str">
        <f t="shared" si="119"/>
        <v>Hide</v>
      </c>
      <c r="C374" s="2">
        <v>1</v>
      </c>
      <c r="D374" s="72" t="s">
        <v>349</v>
      </c>
      <c r="E374" s="124">
        <v>0</v>
      </c>
      <c r="F374" s="76">
        <v>0</v>
      </c>
      <c r="G374" s="76">
        <f t="shared" si="113"/>
        <v>0</v>
      </c>
      <c r="H374" s="76">
        <v>0</v>
      </c>
      <c r="I374" s="76">
        <f t="shared" si="118"/>
        <v>0</v>
      </c>
      <c r="J374" s="371">
        <v>0</v>
      </c>
      <c r="K374" s="77">
        <f t="shared" si="114"/>
        <v>0</v>
      </c>
      <c r="L374" s="45"/>
      <c r="M374" s="371">
        <v>0</v>
      </c>
      <c r="N374" s="371">
        <v>0</v>
      </c>
      <c r="O374" s="371">
        <f t="shared" si="116"/>
        <v>0</v>
      </c>
      <c r="P374" s="371">
        <v>0</v>
      </c>
      <c r="Q374" s="76">
        <f t="shared" si="117"/>
        <v>0</v>
      </c>
      <c r="R374" s="371">
        <v>0</v>
      </c>
      <c r="S374" s="78">
        <f t="shared" si="115"/>
        <v>0</v>
      </c>
      <c r="T374" s="32"/>
    </row>
    <row r="375" spans="2:20" ht="14.25" hidden="1" customHeight="1" outlineLevel="1">
      <c r="B375" s="2" t="str">
        <f t="shared" si="119"/>
        <v>Hide</v>
      </c>
      <c r="C375" s="2">
        <v>1</v>
      </c>
      <c r="D375" s="72" t="s">
        <v>350</v>
      </c>
      <c r="E375" s="124">
        <v>0</v>
      </c>
      <c r="F375" s="76">
        <v>0</v>
      </c>
      <c r="G375" s="76">
        <f t="shared" si="113"/>
        <v>0</v>
      </c>
      <c r="H375" s="76">
        <v>0</v>
      </c>
      <c r="I375" s="76">
        <f t="shared" si="118"/>
        <v>0</v>
      </c>
      <c r="J375" s="371">
        <v>0</v>
      </c>
      <c r="K375" s="77">
        <f t="shared" si="114"/>
        <v>0</v>
      </c>
      <c r="L375" s="45"/>
      <c r="M375" s="371">
        <v>0</v>
      </c>
      <c r="N375" s="371">
        <v>0</v>
      </c>
      <c r="O375" s="371">
        <f t="shared" si="116"/>
        <v>0</v>
      </c>
      <c r="P375" s="371">
        <v>0</v>
      </c>
      <c r="Q375" s="76">
        <f t="shared" si="117"/>
        <v>0</v>
      </c>
      <c r="R375" s="371">
        <v>0</v>
      </c>
      <c r="S375" s="78">
        <f t="shared" si="115"/>
        <v>0</v>
      </c>
      <c r="T375" s="32"/>
    </row>
    <row r="376" spans="2:20" ht="14.25" hidden="1" customHeight="1" outlineLevel="1">
      <c r="B376" s="2" t="str">
        <f t="shared" si="119"/>
        <v>Hide</v>
      </c>
      <c r="C376" s="2">
        <v>1</v>
      </c>
      <c r="D376" s="72" t="s">
        <v>351</v>
      </c>
      <c r="E376" s="124">
        <v>0</v>
      </c>
      <c r="F376" s="76">
        <v>0</v>
      </c>
      <c r="G376" s="76">
        <f t="shared" si="113"/>
        <v>0</v>
      </c>
      <c r="H376" s="76">
        <v>0</v>
      </c>
      <c r="I376" s="76">
        <f t="shared" si="118"/>
        <v>0</v>
      </c>
      <c r="J376" s="371">
        <v>0</v>
      </c>
      <c r="K376" s="77">
        <f t="shared" si="114"/>
        <v>0</v>
      </c>
      <c r="L376" s="45"/>
      <c r="M376" s="371">
        <v>0</v>
      </c>
      <c r="N376" s="371">
        <v>0</v>
      </c>
      <c r="O376" s="371">
        <f t="shared" si="116"/>
        <v>0</v>
      </c>
      <c r="P376" s="371">
        <v>0</v>
      </c>
      <c r="Q376" s="76">
        <f t="shared" si="117"/>
        <v>0</v>
      </c>
      <c r="R376" s="371">
        <v>0</v>
      </c>
      <c r="S376" s="78">
        <f t="shared" si="115"/>
        <v>0</v>
      </c>
      <c r="T376" s="32"/>
    </row>
    <row r="377" spans="2:20" ht="14.25" hidden="1" customHeight="1" outlineLevel="1">
      <c r="B377" s="2" t="str">
        <f t="shared" si="119"/>
        <v>Hide</v>
      </c>
      <c r="C377" s="2">
        <v>1</v>
      </c>
      <c r="D377" s="72" t="s">
        <v>352</v>
      </c>
      <c r="E377" s="124">
        <v>0</v>
      </c>
      <c r="F377" s="76">
        <v>0</v>
      </c>
      <c r="G377" s="76">
        <f t="shared" si="113"/>
        <v>0</v>
      </c>
      <c r="H377" s="76">
        <v>0</v>
      </c>
      <c r="I377" s="76">
        <f t="shared" si="118"/>
        <v>0</v>
      </c>
      <c r="J377" s="371">
        <v>0</v>
      </c>
      <c r="K377" s="77">
        <f t="shared" si="114"/>
        <v>0</v>
      </c>
      <c r="L377" s="45"/>
      <c r="M377" s="371">
        <v>0</v>
      </c>
      <c r="N377" s="371">
        <v>0</v>
      </c>
      <c r="O377" s="371">
        <f t="shared" si="116"/>
        <v>0</v>
      </c>
      <c r="P377" s="371">
        <v>0</v>
      </c>
      <c r="Q377" s="76">
        <f t="shared" si="117"/>
        <v>0</v>
      </c>
      <c r="R377" s="371">
        <v>0</v>
      </c>
      <c r="S377" s="78">
        <f t="shared" si="115"/>
        <v>0</v>
      </c>
      <c r="T377" s="32"/>
    </row>
    <row r="378" spans="2:20" ht="14.25" hidden="1" customHeight="1" outlineLevel="1">
      <c r="B378" s="2" t="str">
        <f t="shared" si="119"/>
        <v>Hide</v>
      </c>
      <c r="C378" s="2">
        <v>1</v>
      </c>
      <c r="D378" s="72" t="s">
        <v>353</v>
      </c>
      <c r="E378" s="124">
        <v>0</v>
      </c>
      <c r="F378" s="76">
        <v>0</v>
      </c>
      <c r="G378" s="76">
        <f t="shared" si="113"/>
        <v>0</v>
      </c>
      <c r="H378" s="76">
        <v>0</v>
      </c>
      <c r="I378" s="76">
        <f t="shared" si="118"/>
        <v>0</v>
      </c>
      <c r="J378" s="371">
        <v>0</v>
      </c>
      <c r="K378" s="77">
        <f t="shared" si="114"/>
        <v>0</v>
      </c>
      <c r="L378" s="45"/>
      <c r="M378" s="371">
        <v>0</v>
      </c>
      <c r="N378" s="371">
        <v>0</v>
      </c>
      <c r="O378" s="371">
        <f t="shared" si="116"/>
        <v>0</v>
      </c>
      <c r="P378" s="371">
        <v>0</v>
      </c>
      <c r="Q378" s="76">
        <f t="shared" si="117"/>
        <v>0</v>
      </c>
      <c r="R378" s="371">
        <v>0</v>
      </c>
      <c r="S378" s="78">
        <f t="shared" si="115"/>
        <v>0</v>
      </c>
      <c r="T378" s="32"/>
    </row>
    <row r="379" spans="2:20" ht="14.25" hidden="1" customHeight="1" outlineLevel="1">
      <c r="B379" s="2" t="str">
        <f t="shared" si="119"/>
        <v>Hide</v>
      </c>
      <c r="C379" s="2">
        <v>1</v>
      </c>
      <c r="D379" s="72" t="s">
        <v>354</v>
      </c>
      <c r="E379" s="124">
        <v>0</v>
      </c>
      <c r="F379" s="76">
        <v>0</v>
      </c>
      <c r="G379" s="76">
        <f t="shared" si="113"/>
        <v>0</v>
      </c>
      <c r="H379" s="76">
        <v>0</v>
      </c>
      <c r="I379" s="76">
        <f t="shared" si="118"/>
        <v>0</v>
      </c>
      <c r="J379" s="371">
        <v>0</v>
      </c>
      <c r="K379" s="77">
        <f t="shared" si="114"/>
        <v>0</v>
      </c>
      <c r="L379" s="45"/>
      <c r="M379" s="371">
        <v>0</v>
      </c>
      <c r="N379" s="371">
        <v>0</v>
      </c>
      <c r="O379" s="371">
        <f t="shared" si="116"/>
        <v>0</v>
      </c>
      <c r="P379" s="371">
        <v>0</v>
      </c>
      <c r="Q379" s="76">
        <f t="shared" si="117"/>
        <v>0</v>
      </c>
      <c r="R379" s="371">
        <v>0</v>
      </c>
      <c r="S379" s="78">
        <f t="shared" si="115"/>
        <v>0</v>
      </c>
      <c r="T379" s="32"/>
    </row>
    <row r="380" spans="2:20" ht="14.25" hidden="1" customHeight="1" outlineLevel="1">
      <c r="B380" s="2" t="str">
        <f t="shared" si="119"/>
        <v>Hide</v>
      </c>
      <c r="C380" s="2">
        <v>1</v>
      </c>
      <c r="D380" s="72" t="s">
        <v>355</v>
      </c>
      <c r="E380" s="124">
        <v>0</v>
      </c>
      <c r="F380" s="76">
        <v>0</v>
      </c>
      <c r="G380" s="76">
        <f t="shared" si="113"/>
        <v>0</v>
      </c>
      <c r="H380" s="76">
        <v>0</v>
      </c>
      <c r="I380" s="76">
        <f t="shared" si="118"/>
        <v>0</v>
      </c>
      <c r="J380" s="371">
        <v>0</v>
      </c>
      <c r="K380" s="77">
        <f t="shared" si="114"/>
        <v>0</v>
      </c>
      <c r="L380" s="45"/>
      <c r="M380" s="371">
        <v>0</v>
      </c>
      <c r="N380" s="371">
        <v>0</v>
      </c>
      <c r="O380" s="371">
        <f t="shared" si="116"/>
        <v>0</v>
      </c>
      <c r="P380" s="371">
        <v>0</v>
      </c>
      <c r="Q380" s="76">
        <f t="shared" si="117"/>
        <v>0</v>
      </c>
      <c r="R380" s="371">
        <v>0</v>
      </c>
      <c r="S380" s="78">
        <f t="shared" si="115"/>
        <v>0</v>
      </c>
      <c r="T380" s="32"/>
    </row>
    <row r="381" spans="2:20" collapsed="1">
      <c r="B381" s="2" t="str">
        <f t="shared" si="119"/>
        <v>Hide</v>
      </c>
      <c r="C381" s="2">
        <v>1</v>
      </c>
      <c r="D381" s="72" t="s">
        <v>356</v>
      </c>
      <c r="E381" s="123">
        <v>726668.08</v>
      </c>
      <c r="F381" s="73">
        <v>711838.57296734024</v>
      </c>
      <c r="G381" s="73">
        <f t="shared" si="113"/>
        <v>14829.50703265972</v>
      </c>
      <c r="H381" s="73">
        <v>0</v>
      </c>
      <c r="I381" s="73">
        <f t="shared" si="118"/>
        <v>726668.08</v>
      </c>
      <c r="J381" s="367">
        <v>679637.45000000007</v>
      </c>
      <c r="K381" s="74">
        <f t="shared" si="114"/>
        <v>47030.629999999888</v>
      </c>
      <c r="L381" s="45"/>
      <c r="M381" s="367">
        <v>726668.08</v>
      </c>
      <c r="N381" s="367">
        <v>711838.57296734024</v>
      </c>
      <c r="O381" s="367">
        <f t="shared" si="116"/>
        <v>14829.50703265972</v>
      </c>
      <c r="P381" s="367">
        <v>0</v>
      </c>
      <c r="Q381" s="73">
        <f t="shared" si="117"/>
        <v>726668.08</v>
      </c>
      <c r="R381" s="367">
        <v>679637.45000000007</v>
      </c>
      <c r="S381" s="75">
        <f t="shared" si="115"/>
        <v>47030.629999999888</v>
      </c>
      <c r="T381" s="32"/>
    </row>
    <row r="382" spans="2:20" ht="14.25" hidden="1" customHeight="1" outlineLevel="1">
      <c r="B382" s="2" t="str">
        <f t="shared" si="119"/>
        <v>Hide</v>
      </c>
      <c r="C382" s="2">
        <v>1</v>
      </c>
      <c r="D382" s="62" t="s">
        <v>357</v>
      </c>
      <c r="E382" s="115">
        <v>580441.9800000001</v>
      </c>
      <c r="F382" s="28">
        <v>613380.18462544028</v>
      </c>
      <c r="G382" s="28">
        <f t="shared" si="113"/>
        <v>-32938.204625440179</v>
      </c>
      <c r="H382" s="28">
        <v>0</v>
      </c>
      <c r="I382" s="28">
        <f t="shared" si="118"/>
        <v>580441.9800000001</v>
      </c>
      <c r="J382" s="218">
        <v>697239.42000000027</v>
      </c>
      <c r="K382" s="34">
        <f t="shared" si="114"/>
        <v>-116797.44000000018</v>
      </c>
      <c r="L382" s="45"/>
      <c r="M382" s="218">
        <v>580441.9800000001</v>
      </c>
      <c r="N382" s="218">
        <v>613380.18462544028</v>
      </c>
      <c r="O382" s="218">
        <f t="shared" si="116"/>
        <v>-32938.204625440179</v>
      </c>
      <c r="P382" s="218">
        <v>0</v>
      </c>
      <c r="Q382" s="28">
        <f t="shared" si="117"/>
        <v>580441.9800000001</v>
      </c>
      <c r="R382" s="218">
        <v>697239.42000000027</v>
      </c>
      <c r="S382" s="36">
        <f t="shared" si="115"/>
        <v>-116797.44000000018</v>
      </c>
      <c r="T382" s="32"/>
    </row>
    <row r="383" spans="2:20" s="67" customFormat="1" collapsed="1">
      <c r="B383" s="67" t="str">
        <f t="shared" si="119"/>
        <v>Hide</v>
      </c>
      <c r="C383" s="67">
        <v>1</v>
      </c>
      <c r="D383" s="68" t="s">
        <v>358</v>
      </c>
      <c r="E383" s="120">
        <v>1307110.0599999998</v>
      </c>
      <c r="F383" s="57">
        <v>1325218.7575927798</v>
      </c>
      <c r="G383" s="57">
        <f t="shared" si="113"/>
        <v>-18108.697592779994</v>
      </c>
      <c r="H383" s="57">
        <v>0</v>
      </c>
      <c r="I383" s="57">
        <f t="shared" si="118"/>
        <v>1307110.0599999998</v>
      </c>
      <c r="J383" s="370">
        <v>1376876.8699999992</v>
      </c>
      <c r="K383" s="58">
        <f t="shared" si="114"/>
        <v>-69766.809999999357</v>
      </c>
      <c r="L383" s="45"/>
      <c r="M383" s="370">
        <v>1307110.0599999998</v>
      </c>
      <c r="N383" s="370">
        <v>1325218.7575927798</v>
      </c>
      <c r="O383" s="370">
        <f t="shared" si="116"/>
        <v>-18108.697592779994</v>
      </c>
      <c r="P383" s="370">
        <v>0</v>
      </c>
      <c r="Q383" s="57">
        <f t="shared" si="117"/>
        <v>1307110.0599999998</v>
      </c>
      <c r="R383" s="370">
        <v>1376876.8699999992</v>
      </c>
      <c r="S383" s="59">
        <f t="shared" si="115"/>
        <v>-69766.809999999357</v>
      </c>
      <c r="T383" s="32"/>
    </row>
    <row r="384" spans="2:20" ht="14.25" hidden="1" customHeight="1" outlineLevel="1">
      <c r="B384" s="2" t="str">
        <f t="shared" si="119"/>
        <v>Hide</v>
      </c>
      <c r="C384" s="2">
        <v>-1</v>
      </c>
      <c r="D384" s="88" t="s">
        <v>359</v>
      </c>
      <c r="E384" s="127">
        <v>2175729.3100000005</v>
      </c>
      <c r="F384" s="89">
        <v>2519031.5454144869</v>
      </c>
      <c r="G384" s="89">
        <f t="shared" si="113"/>
        <v>-343302.23541448638</v>
      </c>
      <c r="H384" s="89">
        <v>0</v>
      </c>
      <c r="I384" s="89">
        <f t="shared" si="118"/>
        <v>2175729.3100000005</v>
      </c>
      <c r="J384" s="374">
        <v>1818043.7300000011</v>
      </c>
      <c r="K384" s="90">
        <f t="shared" si="114"/>
        <v>357685.57999999938</v>
      </c>
      <c r="L384" s="45"/>
      <c r="M384" s="374">
        <v>2175729.3100000005</v>
      </c>
      <c r="N384" s="374">
        <v>2519031.5454144869</v>
      </c>
      <c r="O384" s="374">
        <f t="shared" si="116"/>
        <v>-343302.23541448638</v>
      </c>
      <c r="P384" s="374">
        <v>0</v>
      </c>
      <c r="Q384" s="89">
        <f t="shared" si="117"/>
        <v>2175729.3100000005</v>
      </c>
      <c r="R384" s="374">
        <v>1818043.7300000011</v>
      </c>
      <c r="S384" s="91">
        <f t="shared" si="115"/>
        <v>357685.57999999938</v>
      </c>
      <c r="T384" s="32"/>
    </row>
    <row r="385" spans="2:20" s="67" customFormat="1" collapsed="1">
      <c r="B385" s="67" t="str">
        <f t="shared" si="119"/>
        <v>Hide</v>
      </c>
      <c r="C385" s="67">
        <v>-1</v>
      </c>
      <c r="D385" s="68" t="s">
        <v>360</v>
      </c>
      <c r="E385" s="120">
        <v>1399646.5300000021</v>
      </c>
      <c r="F385" s="57">
        <v>1767103.7200585778</v>
      </c>
      <c r="G385" s="57">
        <f t="shared" si="113"/>
        <v>-367457.19005857571</v>
      </c>
      <c r="H385" s="57">
        <v>0</v>
      </c>
      <c r="I385" s="57">
        <f t="shared" si="118"/>
        <v>1399646.5300000021</v>
      </c>
      <c r="J385" s="370">
        <v>1118860.0399999996</v>
      </c>
      <c r="K385" s="58">
        <f t="shared" si="114"/>
        <v>280786.49000000255</v>
      </c>
      <c r="L385" s="45"/>
      <c r="M385" s="370">
        <v>1399646.5300000021</v>
      </c>
      <c r="N385" s="370">
        <v>1767103.7200585778</v>
      </c>
      <c r="O385" s="370">
        <f t="shared" si="116"/>
        <v>-367457.19005857571</v>
      </c>
      <c r="P385" s="370">
        <v>0</v>
      </c>
      <c r="Q385" s="57">
        <f t="shared" si="117"/>
        <v>1399646.5300000021</v>
      </c>
      <c r="R385" s="370">
        <v>1118860.0399999996</v>
      </c>
      <c r="S385" s="59">
        <f t="shared" si="115"/>
        <v>280786.49000000255</v>
      </c>
      <c r="T385" s="32"/>
    </row>
    <row r="386" spans="2:20" ht="14.25" hidden="1" customHeight="1" outlineLevel="1">
      <c r="B386" s="2" t="str">
        <f t="shared" si="119"/>
        <v>Hide</v>
      </c>
      <c r="C386" s="2">
        <v>1</v>
      </c>
      <c r="D386" s="62" t="s">
        <v>361</v>
      </c>
      <c r="E386" s="121">
        <v>633476.29000000062</v>
      </c>
      <c r="F386" s="63">
        <v>668494.88310817245</v>
      </c>
      <c r="G386" s="63">
        <f t="shared" si="113"/>
        <v>-35018.59310817183</v>
      </c>
      <c r="H386" s="63">
        <v>0</v>
      </c>
      <c r="I386" s="63">
        <f t="shared" si="118"/>
        <v>633476.29000000062</v>
      </c>
      <c r="J386" s="219">
        <v>615029.34000000008</v>
      </c>
      <c r="K386" s="64">
        <f t="shared" si="114"/>
        <v>18446.950000000536</v>
      </c>
      <c r="L386" s="45"/>
      <c r="M386" s="219">
        <v>633476.29000000062</v>
      </c>
      <c r="N386" s="219">
        <v>668494.88310817245</v>
      </c>
      <c r="O386" s="219">
        <f t="shared" si="116"/>
        <v>-35018.59310817183</v>
      </c>
      <c r="P386" s="219">
        <v>0</v>
      </c>
      <c r="Q386" s="63">
        <f t="shared" si="117"/>
        <v>633476.29000000062</v>
      </c>
      <c r="R386" s="219">
        <v>615029.34000000008</v>
      </c>
      <c r="S386" s="65">
        <f t="shared" si="115"/>
        <v>18446.950000000536</v>
      </c>
      <c r="T386" s="32"/>
    </row>
    <row r="387" spans="2:20" ht="14.25" hidden="1" customHeight="1" outlineLevel="1">
      <c r="B387" s="2" t="str">
        <f t="shared" si="119"/>
        <v>Hide</v>
      </c>
      <c r="C387" s="2">
        <v>1</v>
      </c>
      <c r="D387" s="92" t="s">
        <v>362</v>
      </c>
      <c r="E387" s="121">
        <v>0</v>
      </c>
      <c r="F387" s="63">
        <v>0</v>
      </c>
      <c r="G387" s="63">
        <f t="shared" si="113"/>
        <v>0</v>
      </c>
      <c r="H387" s="63">
        <v>0</v>
      </c>
      <c r="I387" s="63">
        <f t="shared" si="118"/>
        <v>0</v>
      </c>
      <c r="J387" s="219">
        <v>0</v>
      </c>
      <c r="K387" s="64">
        <f t="shared" si="114"/>
        <v>0</v>
      </c>
      <c r="L387" s="45"/>
      <c r="M387" s="219">
        <v>0</v>
      </c>
      <c r="N387" s="219">
        <v>0</v>
      </c>
      <c r="O387" s="219">
        <f t="shared" si="116"/>
        <v>0</v>
      </c>
      <c r="P387" s="219">
        <v>0</v>
      </c>
      <c r="Q387" s="63">
        <f t="shared" si="117"/>
        <v>0</v>
      </c>
      <c r="R387" s="219">
        <v>0</v>
      </c>
      <c r="S387" s="65">
        <f t="shared" si="115"/>
        <v>0</v>
      </c>
      <c r="T387" s="32"/>
    </row>
    <row r="388" spans="2:20" ht="14.25" hidden="1" customHeight="1" outlineLevel="1">
      <c r="B388" s="2" t="str">
        <f t="shared" si="119"/>
        <v>Hide</v>
      </c>
      <c r="C388" s="2">
        <v>1</v>
      </c>
      <c r="D388" s="62" t="s">
        <v>363</v>
      </c>
      <c r="E388" s="121">
        <v>0</v>
      </c>
      <c r="F388" s="63">
        <v>0</v>
      </c>
      <c r="G388" s="63">
        <f t="shared" si="113"/>
        <v>0</v>
      </c>
      <c r="H388" s="63">
        <v>0</v>
      </c>
      <c r="I388" s="63">
        <f t="shared" si="118"/>
        <v>0</v>
      </c>
      <c r="J388" s="219">
        <v>0</v>
      </c>
      <c r="K388" s="64">
        <f t="shared" si="114"/>
        <v>0</v>
      </c>
      <c r="L388" s="45"/>
      <c r="M388" s="219">
        <v>0</v>
      </c>
      <c r="N388" s="219">
        <v>0</v>
      </c>
      <c r="O388" s="219">
        <f t="shared" si="116"/>
        <v>0</v>
      </c>
      <c r="P388" s="219">
        <v>0</v>
      </c>
      <c r="Q388" s="63">
        <f t="shared" si="117"/>
        <v>0</v>
      </c>
      <c r="R388" s="219">
        <v>0</v>
      </c>
      <c r="S388" s="65">
        <f t="shared" si="115"/>
        <v>0</v>
      </c>
      <c r="T388" s="32"/>
    </row>
    <row r="389" spans="2:20" ht="14.25" hidden="1" customHeight="1" outlineLevel="1">
      <c r="B389" s="2" t="str">
        <f t="shared" si="119"/>
        <v>Hide</v>
      </c>
      <c r="C389" s="2">
        <v>1</v>
      </c>
      <c r="D389" s="62" t="s">
        <v>364</v>
      </c>
      <c r="E389" s="121">
        <v>0</v>
      </c>
      <c r="F389" s="63">
        <v>0</v>
      </c>
      <c r="G389" s="63">
        <f t="shared" si="113"/>
        <v>0</v>
      </c>
      <c r="H389" s="63">
        <v>0</v>
      </c>
      <c r="I389" s="63">
        <f t="shared" si="118"/>
        <v>0</v>
      </c>
      <c r="J389" s="219">
        <v>0</v>
      </c>
      <c r="K389" s="64">
        <f t="shared" si="114"/>
        <v>0</v>
      </c>
      <c r="L389" s="45"/>
      <c r="M389" s="219">
        <v>0</v>
      </c>
      <c r="N389" s="219">
        <v>0</v>
      </c>
      <c r="O389" s="219">
        <f t="shared" si="116"/>
        <v>0</v>
      </c>
      <c r="P389" s="219">
        <v>0</v>
      </c>
      <c r="Q389" s="63">
        <f t="shared" si="117"/>
        <v>0</v>
      </c>
      <c r="R389" s="219">
        <v>0</v>
      </c>
      <c r="S389" s="65">
        <f t="shared" si="115"/>
        <v>0</v>
      </c>
      <c r="T389" s="32"/>
    </row>
    <row r="390" spans="2:20" ht="14.25" hidden="1" customHeight="1" outlineLevel="1">
      <c r="B390" s="2" t="str">
        <f t="shared" si="119"/>
        <v>Hide</v>
      </c>
      <c r="C390" s="2">
        <v>1</v>
      </c>
      <c r="D390" s="62" t="s">
        <v>365</v>
      </c>
      <c r="E390" s="121">
        <v>0</v>
      </c>
      <c r="F390" s="63">
        <v>0</v>
      </c>
      <c r="G390" s="63">
        <f t="shared" si="113"/>
        <v>0</v>
      </c>
      <c r="H390" s="63">
        <v>0</v>
      </c>
      <c r="I390" s="63">
        <f t="shared" si="118"/>
        <v>0</v>
      </c>
      <c r="J390" s="219">
        <v>0</v>
      </c>
      <c r="K390" s="64">
        <f t="shared" si="114"/>
        <v>0</v>
      </c>
      <c r="L390" s="45"/>
      <c r="M390" s="219">
        <v>0</v>
      </c>
      <c r="N390" s="219">
        <v>0</v>
      </c>
      <c r="O390" s="219">
        <f t="shared" si="116"/>
        <v>0</v>
      </c>
      <c r="P390" s="219">
        <v>0</v>
      </c>
      <c r="Q390" s="63">
        <f t="shared" si="117"/>
        <v>0</v>
      </c>
      <c r="R390" s="219">
        <v>0</v>
      </c>
      <c r="S390" s="65">
        <f t="shared" si="115"/>
        <v>0</v>
      </c>
      <c r="T390" s="32"/>
    </row>
    <row r="391" spans="2:20" ht="14.25" hidden="1" customHeight="1" outlineLevel="1">
      <c r="B391" s="2" t="str">
        <f t="shared" si="119"/>
        <v>Hide</v>
      </c>
      <c r="C391" s="2">
        <v>1</v>
      </c>
      <c r="D391" s="62" t="s">
        <v>366</v>
      </c>
      <c r="E391" s="121">
        <v>0</v>
      </c>
      <c r="F391" s="63">
        <v>0</v>
      </c>
      <c r="G391" s="63">
        <f t="shared" si="113"/>
        <v>0</v>
      </c>
      <c r="H391" s="63">
        <v>0</v>
      </c>
      <c r="I391" s="63">
        <f t="shared" si="118"/>
        <v>0</v>
      </c>
      <c r="J391" s="219">
        <v>0</v>
      </c>
      <c r="K391" s="64">
        <f t="shared" si="114"/>
        <v>0</v>
      </c>
      <c r="L391" s="45"/>
      <c r="M391" s="219">
        <v>0</v>
      </c>
      <c r="N391" s="219">
        <v>0</v>
      </c>
      <c r="O391" s="219">
        <f t="shared" si="116"/>
        <v>0</v>
      </c>
      <c r="P391" s="219">
        <v>0</v>
      </c>
      <c r="Q391" s="63">
        <f t="shared" si="117"/>
        <v>0</v>
      </c>
      <c r="R391" s="219">
        <v>0</v>
      </c>
      <c r="S391" s="65">
        <f t="shared" si="115"/>
        <v>0</v>
      </c>
      <c r="T391" s="32"/>
    </row>
    <row r="392" spans="2:20" collapsed="1">
      <c r="B392" s="2" t="str">
        <f t="shared" si="119"/>
        <v>Hide</v>
      </c>
      <c r="C392" s="2">
        <v>1</v>
      </c>
      <c r="D392" s="72" t="s">
        <v>367</v>
      </c>
      <c r="E392" s="123">
        <v>633476.29000000062</v>
      </c>
      <c r="F392" s="73">
        <v>668494.88310817245</v>
      </c>
      <c r="G392" s="73">
        <f t="shared" si="113"/>
        <v>-35018.59310817183</v>
      </c>
      <c r="H392" s="73">
        <v>0</v>
      </c>
      <c r="I392" s="73">
        <f t="shared" si="118"/>
        <v>633476.29000000062</v>
      </c>
      <c r="J392" s="367">
        <v>615029.34000000008</v>
      </c>
      <c r="K392" s="74">
        <f t="shared" si="114"/>
        <v>18446.950000000536</v>
      </c>
      <c r="L392" s="45"/>
      <c r="M392" s="367">
        <v>633476.29000000062</v>
      </c>
      <c r="N392" s="367">
        <v>668494.88310817245</v>
      </c>
      <c r="O392" s="367">
        <f t="shared" si="116"/>
        <v>-35018.59310817183</v>
      </c>
      <c r="P392" s="367">
        <v>0</v>
      </c>
      <c r="Q392" s="73">
        <f t="shared" si="117"/>
        <v>633476.29000000062</v>
      </c>
      <c r="R392" s="367">
        <v>615029.34000000008</v>
      </c>
      <c r="S392" s="75">
        <f t="shared" si="115"/>
        <v>18446.950000000536</v>
      </c>
      <c r="T392" s="32"/>
    </row>
    <row r="393" spans="2:20" ht="14.25" hidden="1" customHeight="1" outlineLevel="1">
      <c r="B393" s="2" t="str">
        <f t="shared" si="119"/>
        <v>Hide</v>
      </c>
      <c r="C393" s="2">
        <v>1</v>
      </c>
      <c r="D393" s="72" t="s">
        <v>368</v>
      </c>
      <c r="E393" s="124">
        <v>0</v>
      </c>
      <c r="F393" s="76">
        <v>0</v>
      </c>
      <c r="G393" s="76">
        <f t="shared" si="113"/>
        <v>0</v>
      </c>
      <c r="H393" s="76">
        <v>0</v>
      </c>
      <c r="I393" s="76">
        <f t="shared" si="118"/>
        <v>0</v>
      </c>
      <c r="J393" s="371">
        <v>313</v>
      </c>
      <c r="K393" s="77">
        <f t="shared" si="114"/>
        <v>-313</v>
      </c>
      <c r="L393" s="45"/>
      <c r="M393" s="371">
        <v>0</v>
      </c>
      <c r="N393" s="371">
        <v>0</v>
      </c>
      <c r="O393" s="371">
        <f t="shared" si="116"/>
        <v>0</v>
      </c>
      <c r="P393" s="371">
        <v>0</v>
      </c>
      <c r="Q393" s="76">
        <f t="shared" si="117"/>
        <v>0</v>
      </c>
      <c r="R393" s="371">
        <v>313</v>
      </c>
      <c r="S393" s="78">
        <f t="shared" si="115"/>
        <v>-313</v>
      </c>
      <c r="T393" s="32"/>
    </row>
    <row r="394" spans="2:20" ht="14.25" hidden="1" customHeight="1" outlineLevel="1">
      <c r="B394" s="2" t="str">
        <f t="shared" si="119"/>
        <v>Hide</v>
      </c>
      <c r="C394" s="2">
        <v>1</v>
      </c>
      <c r="D394" s="72" t="s">
        <v>369</v>
      </c>
      <c r="E394" s="124">
        <v>0</v>
      </c>
      <c r="F394" s="76">
        <v>0</v>
      </c>
      <c r="G394" s="76">
        <f t="shared" si="113"/>
        <v>0</v>
      </c>
      <c r="H394" s="76">
        <v>0</v>
      </c>
      <c r="I394" s="76">
        <f t="shared" si="118"/>
        <v>0</v>
      </c>
      <c r="J394" s="371">
        <v>0</v>
      </c>
      <c r="K394" s="77">
        <f t="shared" si="114"/>
        <v>0</v>
      </c>
      <c r="L394" s="45"/>
      <c r="M394" s="371">
        <v>0</v>
      </c>
      <c r="N394" s="371">
        <v>0</v>
      </c>
      <c r="O394" s="371">
        <f t="shared" si="116"/>
        <v>0</v>
      </c>
      <c r="P394" s="371">
        <v>0</v>
      </c>
      <c r="Q394" s="76">
        <f t="shared" si="117"/>
        <v>0</v>
      </c>
      <c r="R394" s="371">
        <v>0</v>
      </c>
      <c r="S394" s="78">
        <f t="shared" si="115"/>
        <v>0</v>
      </c>
      <c r="T394" s="32"/>
    </row>
    <row r="395" spans="2:20" ht="14.25" hidden="1" customHeight="1" outlineLevel="1">
      <c r="B395" s="2" t="str">
        <f t="shared" si="119"/>
        <v>Hide</v>
      </c>
      <c r="C395" s="2">
        <v>1</v>
      </c>
      <c r="D395" s="72" t="s">
        <v>370</v>
      </c>
      <c r="E395" s="124">
        <v>16717.839999999997</v>
      </c>
      <c r="F395" s="76">
        <v>17135.110571307585</v>
      </c>
      <c r="G395" s="76">
        <f t="shared" si="113"/>
        <v>-417.2705713075884</v>
      </c>
      <c r="H395" s="76">
        <v>0</v>
      </c>
      <c r="I395" s="76">
        <f t="shared" si="118"/>
        <v>16717.839999999997</v>
      </c>
      <c r="J395" s="371">
        <v>16281.16</v>
      </c>
      <c r="K395" s="77">
        <f t="shared" si="114"/>
        <v>436.67999999999665</v>
      </c>
      <c r="L395" s="45"/>
      <c r="M395" s="371">
        <v>16717.839999999997</v>
      </c>
      <c r="N395" s="371">
        <v>17135.110571307585</v>
      </c>
      <c r="O395" s="371">
        <f t="shared" si="116"/>
        <v>-417.2705713075884</v>
      </c>
      <c r="P395" s="371">
        <v>0</v>
      </c>
      <c r="Q395" s="76">
        <f t="shared" si="117"/>
        <v>16717.839999999997</v>
      </c>
      <c r="R395" s="371">
        <v>16281.16</v>
      </c>
      <c r="S395" s="78">
        <f t="shared" si="115"/>
        <v>436.67999999999665</v>
      </c>
      <c r="T395" s="32"/>
    </row>
    <row r="396" spans="2:20" ht="14.25" hidden="1" customHeight="1" outlineLevel="1">
      <c r="B396" s="2" t="str">
        <f t="shared" si="119"/>
        <v>Hide</v>
      </c>
      <c r="C396" s="2">
        <v>1</v>
      </c>
      <c r="D396" s="72" t="s">
        <v>371</v>
      </c>
      <c r="E396" s="124">
        <v>2368.2800000000002</v>
      </c>
      <c r="F396" s="76">
        <v>2456.6419079733487</v>
      </c>
      <c r="G396" s="76">
        <f t="shared" si="113"/>
        <v>-88.36190797334848</v>
      </c>
      <c r="H396" s="76">
        <v>0</v>
      </c>
      <c r="I396" s="76">
        <f t="shared" si="118"/>
        <v>2368.2800000000002</v>
      </c>
      <c r="J396" s="371">
        <v>2404.11</v>
      </c>
      <c r="K396" s="77">
        <f t="shared" si="114"/>
        <v>-35.829999999999927</v>
      </c>
      <c r="L396" s="45"/>
      <c r="M396" s="371">
        <v>2368.2800000000002</v>
      </c>
      <c r="N396" s="371">
        <v>2456.6419079733487</v>
      </c>
      <c r="O396" s="371">
        <f t="shared" si="116"/>
        <v>-88.36190797334848</v>
      </c>
      <c r="P396" s="371">
        <v>0</v>
      </c>
      <c r="Q396" s="76">
        <f t="shared" si="117"/>
        <v>2368.2800000000002</v>
      </c>
      <c r="R396" s="371">
        <v>2404.11</v>
      </c>
      <c r="S396" s="78">
        <f t="shared" si="115"/>
        <v>-35.829999999999927</v>
      </c>
      <c r="T396" s="32"/>
    </row>
    <row r="397" spans="2:20" ht="14.25" hidden="1" customHeight="1" outlineLevel="1">
      <c r="B397" s="2" t="str">
        <f t="shared" si="119"/>
        <v>Hide</v>
      </c>
      <c r="C397" s="2">
        <v>1</v>
      </c>
      <c r="D397" s="72" t="s">
        <v>372</v>
      </c>
      <c r="E397" s="124">
        <v>0</v>
      </c>
      <c r="F397" s="76">
        <v>0</v>
      </c>
      <c r="G397" s="76">
        <f t="shared" si="113"/>
        <v>0</v>
      </c>
      <c r="H397" s="76">
        <v>0</v>
      </c>
      <c r="I397" s="76">
        <f t="shared" si="118"/>
        <v>0</v>
      </c>
      <c r="J397" s="371">
        <v>0</v>
      </c>
      <c r="K397" s="77">
        <f t="shared" si="114"/>
        <v>0</v>
      </c>
      <c r="L397" s="45"/>
      <c r="M397" s="371">
        <v>0</v>
      </c>
      <c r="N397" s="371">
        <v>0</v>
      </c>
      <c r="O397" s="371">
        <f t="shared" si="116"/>
        <v>0</v>
      </c>
      <c r="P397" s="371">
        <v>0</v>
      </c>
      <c r="Q397" s="76">
        <f t="shared" si="117"/>
        <v>0</v>
      </c>
      <c r="R397" s="371">
        <v>0</v>
      </c>
      <c r="S397" s="78">
        <f t="shared" si="115"/>
        <v>0</v>
      </c>
      <c r="T397" s="32"/>
    </row>
    <row r="398" spans="2:20" ht="14.25" hidden="1" customHeight="1" outlineLevel="1">
      <c r="B398" s="2" t="str">
        <f t="shared" si="119"/>
        <v>Hide</v>
      </c>
      <c r="C398" s="2">
        <v>1</v>
      </c>
      <c r="D398" s="72" t="s">
        <v>373</v>
      </c>
      <c r="E398" s="124">
        <v>0</v>
      </c>
      <c r="F398" s="76">
        <v>0</v>
      </c>
      <c r="G398" s="76">
        <f t="shared" si="113"/>
        <v>0</v>
      </c>
      <c r="H398" s="76">
        <v>0</v>
      </c>
      <c r="I398" s="76">
        <f t="shared" si="118"/>
        <v>0</v>
      </c>
      <c r="J398" s="371">
        <v>0</v>
      </c>
      <c r="K398" s="77">
        <f t="shared" si="114"/>
        <v>0</v>
      </c>
      <c r="L398" s="45"/>
      <c r="M398" s="371">
        <v>0</v>
      </c>
      <c r="N398" s="371">
        <v>0</v>
      </c>
      <c r="O398" s="371">
        <f t="shared" si="116"/>
        <v>0</v>
      </c>
      <c r="P398" s="371">
        <v>0</v>
      </c>
      <c r="Q398" s="76">
        <f t="shared" si="117"/>
        <v>0</v>
      </c>
      <c r="R398" s="371">
        <v>0</v>
      </c>
      <c r="S398" s="78">
        <f t="shared" si="115"/>
        <v>0</v>
      </c>
      <c r="T398" s="32"/>
    </row>
    <row r="399" spans="2:20" ht="14.25" hidden="1" customHeight="1" outlineLevel="1">
      <c r="B399" s="2" t="str">
        <f t="shared" si="119"/>
        <v>Hide</v>
      </c>
      <c r="C399" s="2">
        <v>1</v>
      </c>
      <c r="D399" s="72" t="s">
        <v>374</v>
      </c>
      <c r="E399" s="124">
        <v>0</v>
      </c>
      <c r="F399" s="76">
        <v>0</v>
      </c>
      <c r="G399" s="76">
        <f t="shared" si="113"/>
        <v>0</v>
      </c>
      <c r="H399" s="76">
        <v>0</v>
      </c>
      <c r="I399" s="76">
        <f t="shared" si="118"/>
        <v>0</v>
      </c>
      <c r="J399" s="371">
        <v>0</v>
      </c>
      <c r="K399" s="77">
        <f t="shared" si="114"/>
        <v>0</v>
      </c>
      <c r="L399" s="45"/>
      <c r="M399" s="371">
        <v>0</v>
      </c>
      <c r="N399" s="371">
        <v>0</v>
      </c>
      <c r="O399" s="371">
        <f t="shared" si="116"/>
        <v>0</v>
      </c>
      <c r="P399" s="371">
        <v>0</v>
      </c>
      <c r="Q399" s="76">
        <f t="shared" si="117"/>
        <v>0</v>
      </c>
      <c r="R399" s="371">
        <v>0</v>
      </c>
      <c r="S399" s="78">
        <f t="shared" si="115"/>
        <v>0</v>
      </c>
      <c r="T399" s="32"/>
    </row>
    <row r="400" spans="2:20" ht="14.25" hidden="1" customHeight="1" outlineLevel="1">
      <c r="B400" s="2" t="str">
        <f t="shared" si="119"/>
        <v>Hide</v>
      </c>
      <c r="C400" s="2">
        <v>1</v>
      </c>
      <c r="D400" s="72" t="s">
        <v>375</v>
      </c>
      <c r="E400" s="124">
        <v>0</v>
      </c>
      <c r="F400" s="76">
        <v>0</v>
      </c>
      <c r="G400" s="76">
        <f t="shared" si="113"/>
        <v>0</v>
      </c>
      <c r="H400" s="76">
        <v>0</v>
      </c>
      <c r="I400" s="76">
        <f t="shared" si="118"/>
        <v>0</v>
      </c>
      <c r="J400" s="371">
        <v>0</v>
      </c>
      <c r="K400" s="77">
        <f t="shared" si="114"/>
        <v>0</v>
      </c>
      <c r="L400" s="45"/>
      <c r="M400" s="371">
        <v>0</v>
      </c>
      <c r="N400" s="371">
        <v>0</v>
      </c>
      <c r="O400" s="371">
        <f t="shared" si="116"/>
        <v>0</v>
      </c>
      <c r="P400" s="371">
        <v>0</v>
      </c>
      <c r="Q400" s="76">
        <f t="shared" si="117"/>
        <v>0</v>
      </c>
      <c r="R400" s="371">
        <v>0</v>
      </c>
      <c r="S400" s="78">
        <f t="shared" si="115"/>
        <v>0</v>
      </c>
      <c r="T400" s="32"/>
    </row>
    <row r="401" spans="2:20" ht="14.25" hidden="1" customHeight="1" outlineLevel="1">
      <c r="B401" s="2" t="str">
        <f t="shared" si="119"/>
        <v>Hide</v>
      </c>
      <c r="C401" s="2">
        <v>1</v>
      </c>
      <c r="D401" s="72" t="s">
        <v>376</v>
      </c>
      <c r="E401" s="124">
        <v>0</v>
      </c>
      <c r="F401" s="76">
        <v>0</v>
      </c>
      <c r="G401" s="76">
        <f t="shared" si="113"/>
        <v>0</v>
      </c>
      <c r="H401" s="76">
        <v>0</v>
      </c>
      <c r="I401" s="76">
        <f t="shared" si="118"/>
        <v>0</v>
      </c>
      <c r="J401" s="371">
        <v>0</v>
      </c>
      <c r="K401" s="77">
        <f t="shared" si="114"/>
        <v>0</v>
      </c>
      <c r="L401" s="45"/>
      <c r="M401" s="371">
        <v>0</v>
      </c>
      <c r="N401" s="371">
        <v>0</v>
      </c>
      <c r="O401" s="371">
        <f t="shared" si="116"/>
        <v>0</v>
      </c>
      <c r="P401" s="371">
        <v>0</v>
      </c>
      <c r="Q401" s="76">
        <f t="shared" si="117"/>
        <v>0</v>
      </c>
      <c r="R401" s="371">
        <v>0</v>
      </c>
      <c r="S401" s="78">
        <f t="shared" si="115"/>
        <v>0</v>
      </c>
      <c r="T401" s="32"/>
    </row>
    <row r="402" spans="2:20" ht="14.25" hidden="1" customHeight="1" outlineLevel="1">
      <c r="B402" s="2" t="str">
        <f t="shared" si="119"/>
        <v>Hide</v>
      </c>
      <c r="C402" s="2">
        <v>1</v>
      </c>
      <c r="D402" s="72" t="s">
        <v>377</v>
      </c>
      <c r="E402" s="124">
        <v>0</v>
      </c>
      <c r="F402" s="76">
        <v>0</v>
      </c>
      <c r="G402" s="76">
        <f t="shared" si="113"/>
        <v>0</v>
      </c>
      <c r="H402" s="76">
        <v>0</v>
      </c>
      <c r="I402" s="76">
        <f t="shared" si="118"/>
        <v>0</v>
      </c>
      <c r="J402" s="371">
        <v>0</v>
      </c>
      <c r="K402" s="77">
        <f t="shared" si="114"/>
        <v>0</v>
      </c>
      <c r="L402" s="45"/>
      <c r="M402" s="371">
        <v>0</v>
      </c>
      <c r="N402" s="371">
        <v>0</v>
      </c>
      <c r="O402" s="371">
        <f t="shared" si="116"/>
        <v>0</v>
      </c>
      <c r="P402" s="371">
        <v>0</v>
      </c>
      <c r="Q402" s="76">
        <f t="shared" si="117"/>
        <v>0</v>
      </c>
      <c r="R402" s="371">
        <v>0</v>
      </c>
      <c r="S402" s="78">
        <f t="shared" si="115"/>
        <v>0</v>
      </c>
      <c r="T402" s="32"/>
    </row>
    <row r="403" spans="2:20" ht="14.25" hidden="1" customHeight="1" outlineLevel="1">
      <c r="B403" s="2" t="str">
        <f t="shared" si="119"/>
        <v>Hide</v>
      </c>
      <c r="C403" s="2">
        <v>1</v>
      </c>
      <c r="D403" s="72" t="s">
        <v>378</v>
      </c>
      <c r="E403" s="124">
        <v>0</v>
      </c>
      <c r="F403" s="76">
        <v>0</v>
      </c>
      <c r="G403" s="76">
        <f t="shared" si="113"/>
        <v>0</v>
      </c>
      <c r="H403" s="76">
        <v>0</v>
      </c>
      <c r="I403" s="76">
        <f t="shared" si="118"/>
        <v>0</v>
      </c>
      <c r="J403" s="371">
        <v>0</v>
      </c>
      <c r="K403" s="77">
        <f t="shared" si="114"/>
        <v>0</v>
      </c>
      <c r="L403" s="45"/>
      <c r="M403" s="371">
        <v>0</v>
      </c>
      <c r="N403" s="371">
        <v>0</v>
      </c>
      <c r="O403" s="371">
        <f t="shared" si="116"/>
        <v>0</v>
      </c>
      <c r="P403" s="371">
        <v>0</v>
      </c>
      <c r="Q403" s="76">
        <f t="shared" si="117"/>
        <v>0</v>
      </c>
      <c r="R403" s="371">
        <v>0</v>
      </c>
      <c r="S403" s="78">
        <f t="shared" si="115"/>
        <v>0</v>
      </c>
      <c r="T403" s="32"/>
    </row>
    <row r="404" spans="2:20" collapsed="1">
      <c r="B404" s="2" t="str">
        <f t="shared" si="119"/>
        <v>Hide</v>
      </c>
      <c r="C404" s="2">
        <v>1</v>
      </c>
      <c r="D404" s="72" t="s">
        <v>379</v>
      </c>
      <c r="E404" s="123">
        <v>19086.119999999995</v>
      </c>
      <c r="F404" s="73">
        <v>19591.752479280934</v>
      </c>
      <c r="G404" s="73">
        <f t="shared" si="113"/>
        <v>-505.63247928093915</v>
      </c>
      <c r="H404" s="73">
        <v>0</v>
      </c>
      <c r="I404" s="73">
        <f t="shared" si="118"/>
        <v>19086.119999999995</v>
      </c>
      <c r="J404" s="367">
        <v>18998.269999999993</v>
      </c>
      <c r="K404" s="74">
        <f t="shared" si="114"/>
        <v>87.850000000002183</v>
      </c>
      <c r="L404" s="45"/>
      <c r="M404" s="367">
        <v>19086.119999999995</v>
      </c>
      <c r="N404" s="367">
        <v>19591.752479280934</v>
      </c>
      <c r="O404" s="367">
        <f t="shared" si="116"/>
        <v>-505.63247928093915</v>
      </c>
      <c r="P404" s="367">
        <v>0</v>
      </c>
      <c r="Q404" s="73">
        <f t="shared" si="117"/>
        <v>19086.119999999995</v>
      </c>
      <c r="R404" s="367">
        <v>18998.269999999993</v>
      </c>
      <c r="S404" s="75">
        <f t="shared" si="115"/>
        <v>87.850000000002183</v>
      </c>
      <c r="T404" s="32"/>
    </row>
    <row r="405" spans="2:20" ht="14.25" hidden="1" customHeight="1" outlineLevel="1">
      <c r="B405" s="2" t="str">
        <f t="shared" si="119"/>
        <v>Hide</v>
      </c>
      <c r="C405" s="2">
        <v>1</v>
      </c>
      <c r="D405" s="72" t="s">
        <v>380</v>
      </c>
      <c r="E405" s="124">
        <v>36255.83</v>
      </c>
      <c r="F405" s="76">
        <v>40163.281988490635</v>
      </c>
      <c r="G405" s="76">
        <f t="shared" si="113"/>
        <v>-3907.4519884906331</v>
      </c>
      <c r="H405" s="76">
        <v>0</v>
      </c>
      <c r="I405" s="76">
        <f t="shared" si="118"/>
        <v>36255.83</v>
      </c>
      <c r="J405" s="371">
        <v>33515.449999999997</v>
      </c>
      <c r="K405" s="77">
        <f t="shared" si="114"/>
        <v>2740.3800000000047</v>
      </c>
      <c r="L405" s="45"/>
      <c r="M405" s="371">
        <v>36255.83</v>
      </c>
      <c r="N405" s="371">
        <v>40163.281988490635</v>
      </c>
      <c r="O405" s="371">
        <f t="shared" si="116"/>
        <v>-3907.4519884906331</v>
      </c>
      <c r="P405" s="371">
        <v>0</v>
      </c>
      <c r="Q405" s="76">
        <f t="shared" si="117"/>
        <v>36255.83</v>
      </c>
      <c r="R405" s="371">
        <v>33515.449999999997</v>
      </c>
      <c r="S405" s="78">
        <f t="shared" si="115"/>
        <v>2740.3800000000047</v>
      </c>
      <c r="T405" s="32"/>
    </row>
    <row r="406" spans="2:20" collapsed="1">
      <c r="B406" s="2" t="str">
        <f t="shared" si="119"/>
        <v>Hide</v>
      </c>
      <c r="C406" s="2">
        <v>1</v>
      </c>
      <c r="D406" s="72" t="s">
        <v>381</v>
      </c>
      <c r="E406" s="123">
        <v>652562.41000000061</v>
      </c>
      <c r="F406" s="73">
        <v>688086.63558745361</v>
      </c>
      <c r="G406" s="73">
        <f t="shared" si="113"/>
        <v>-35524.225587452995</v>
      </c>
      <c r="H406" s="73">
        <v>0</v>
      </c>
      <c r="I406" s="73">
        <f t="shared" si="118"/>
        <v>652562.41000000061</v>
      </c>
      <c r="J406" s="367">
        <v>634027.61</v>
      </c>
      <c r="K406" s="74">
        <f t="shared" si="114"/>
        <v>18534.800000000629</v>
      </c>
      <c r="L406" s="45"/>
      <c r="M406" s="367">
        <v>652562.41000000061</v>
      </c>
      <c r="N406" s="367">
        <v>688086.63558745361</v>
      </c>
      <c r="O406" s="367">
        <f t="shared" si="116"/>
        <v>-35524.225587452995</v>
      </c>
      <c r="P406" s="367">
        <v>0</v>
      </c>
      <c r="Q406" s="73">
        <f t="shared" si="117"/>
        <v>652562.41000000061</v>
      </c>
      <c r="R406" s="367">
        <v>634027.61</v>
      </c>
      <c r="S406" s="75">
        <f t="shared" si="115"/>
        <v>18534.800000000629</v>
      </c>
      <c r="T406" s="32"/>
    </row>
    <row r="407" spans="2:20">
      <c r="B407" s="2" t="str">
        <f t="shared" si="119"/>
        <v>Hide</v>
      </c>
      <c r="C407" s="2">
        <v>1</v>
      </c>
      <c r="D407" s="72" t="s">
        <v>382</v>
      </c>
      <c r="E407" s="123">
        <v>36255.83</v>
      </c>
      <c r="F407" s="73">
        <v>40163.281988490635</v>
      </c>
      <c r="G407" s="73">
        <f t="shared" si="113"/>
        <v>-3907.4519884906331</v>
      </c>
      <c r="H407" s="73">
        <v>0</v>
      </c>
      <c r="I407" s="73">
        <f t="shared" si="118"/>
        <v>36255.83</v>
      </c>
      <c r="J407" s="367">
        <v>33515.449999999997</v>
      </c>
      <c r="K407" s="74">
        <f t="shared" si="114"/>
        <v>2740.3800000000047</v>
      </c>
      <c r="L407" s="45"/>
      <c r="M407" s="367">
        <v>36255.83</v>
      </c>
      <c r="N407" s="367">
        <v>40163.281988490635</v>
      </c>
      <c r="O407" s="367">
        <f t="shared" si="116"/>
        <v>-3907.4519884906331</v>
      </c>
      <c r="P407" s="367">
        <v>0</v>
      </c>
      <c r="Q407" s="73">
        <f t="shared" si="117"/>
        <v>36255.83</v>
      </c>
      <c r="R407" s="367">
        <v>33515.449999999997</v>
      </c>
      <c r="S407" s="75">
        <f t="shared" si="115"/>
        <v>2740.3800000000047</v>
      </c>
      <c r="T407" s="32"/>
    </row>
    <row r="408" spans="2:20" s="67" customFormat="1">
      <c r="B408" s="67" t="str">
        <f t="shared" si="119"/>
        <v>Hide</v>
      </c>
      <c r="C408" s="67">
        <v>1</v>
      </c>
      <c r="D408" s="68" t="s">
        <v>383</v>
      </c>
      <c r="E408" s="120">
        <v>688818.24000000057</v>
      </c>
      <c r="F408" s="57">
        <v>728249.91757594433</v>
      </c>
      <c r="G408" s="57">
        <f t="shared" si="113"/>
        <v>-39431.677575943759</v>
      </c>
      <c r="H408" s="57">
        <v>0</v>
      </c>
      <c r="I408" s="57">
        <f t="shared" si="118"/>
        <v>688818.24000000057</v>
      </c>
      <c r="J408" s="370">
        <v>667543.06000000006</v>
      </c>
      <c r="K408" s="58">
        <f t="shared" si="114"/>
        <v>21275.180000000517</v>
      </c>
      <c r="L408" s="45"/>
      <c r="M408" s="370">
        <v>688818.24000000057</v>
      </c>
      <c r="N408" s="370">
        <v>728249.91757594433</v>
      </c>
      <c r="O408" s="370">
        <f t="shared" si="116"/>
        <v>-39431.677575943759</v>
      </c>
      <c r="P408" s="370">
        <v>0</v>
      </c>
      <c r="Q408" s="57">
        <f t="shared" si="117"/>
        <v>688818.24000000057</v>
      </c>
      <c r="R408" s="370">
        <v>667543.06000000006</v>
      </c>
      <c r="S408" s="59">
        <f t="shared" si="115"/>
        <v>21275.180000000517</v>
      </c>
      <c r="T408" s="32"/>
    </row>
    <row r="409" spans="2:20" ht="14.25" hidden="1" customHeight="1" outlineLevel="1">
      <c r="B409" s="2" t="str">
        <f t="shared" si="119"/>
        <v>Hide</v>
      </c>
      <c r="C409" s="6">
        <v>-1</v>
      </c>
      <c r="D409" s="88" t="s">
        <v>384</v>
      </c>
      <c r="E409" s="127">
        <v>1523166.9000000018</v>
      </c>
      <c r="F409" s="89">
        <v>1830944.9098270372</v>
      </c>
      <c r="G409" s="89">
        <f t="shared" si="113"/>
        <v>-307778.00982703548</v>
      </c>
      <c r="H409" s="89">
        <v>0</v>
      </c>
      <c r="I409" s="89">
        <f t="shared" si="118"/>
        <v>1523166.9000000018</v>
      </c>
      <c r="J409" s="374">
        <v>1184016.1199999982</v>
      </c>
      <c r="K409" s="90">
        <f t="shared" si="114"/>
        <v>339150.78000000352</v>
      </c>
      <c r="L409" s="45"/>
      <c r="M409" s="374">
        <v>1523166.9000000018</v>
      </c>
      <c r="N409" s="374">
        <v>1830944.9098270372</v>
      </c>
      <c r="O409" s="374">
        <f t="shared" si="116"/>
        <v>-307778.00982703548</v>
      </c>
      <c r="P409" s="374">
        <v>0</v>
      </c>
      <c r="Q409" s="89">
        <f t="shared" si="117"/>
        <v>1523166.9000000018</v>
      </c>
      <c r="R409" s="374">
        <v>1184016.1199999982</v>
      </c>
      <c r="S409" s="91">
        <f t="shared" si="115"/>
        <v>339150.78000000352</v>
      </c>
      <c r="T409" s="32"/>
    </row>
    <row r="410" spans="2:20" s="67" customFormat="1" ht="15" collapsed="1" thickBot="1">
      <c r="B410" s="67" t="str">
        <f t="shared" si="119"/>
        <v>Hide</v>
      </c>
      <c r="C410" s="93">
        <v>-1</v>
      </c>
      <c r="D410" s="94" t="s">
        <v>385</v>
      </c>
      <c r="E410" s="128">
        <v>710828.29000000155</v>
      </c>
      <c r="F410" s="343">
        <v>1038853.8024826329</v>
      </c>
      <c r="G410" s="343">
        <f t="shared" si="113"/>
        <v>-328025.51248263137</v>
      </c>
      <c r="H410" s="343">
        <v>0</v>
      </c>
      <c r="I410" s="343">
        <f t="shared" si="118"/>
        <v>710828.29000000155</v>
      </c>
      <c r="J410" s="220">
        <v>451316.97999999957</v>
      </c>
      <c r="K410" s="351">
        <f t="shared" si="114"/>
        <v>259511.31000000198</v>
      </c>
      <c r="L410" s="352"/>
      <c r="M410" s="220">
        <v>710828.29000000155</v>
      </c>
      <c r="N410" s="220">
        <v>1038853.8024826329</v>
      </c>
      <c r="O410" s="220">
        <f t="shared" si="116"/>
        <v>-328025.51248263137</v>
      </c>
      <c r="P410" s="220">
        <v>0</v>
      </c>
      <c r="Q410" s="343">
        <f t="shared" si="117"/>
        <v>710828.29000000155</v>
      </c>
      <c r="R410" s="220">
        <v>451316.97999999957</v>
      </c>
      <c r="S410" s="95">
        <f t="shared" si="115"/>
        <v>259511.31000000198</v>
      </c>
      <c r="T410" s="60"/>
    </row>
    <row r="411" spans="2:20" ht="15" thickBot="1">
      <c r="E411" s="96">
        <f>+E410-'IS East'!E410-'IS North'!E410-'IS South'!E410-'IS West'!E410</f>
        <v>8.149072527885437E-10</v>
      </c>
      <c r="F411" s="96">
        <f>+F410-'IS East'!F410-'IS North'!F410-'IS South'!F410-'IS West'!F410</f>
        <v>1.57160684466362E-9</v>
      </c>
      <c r="G411" s="96">
        <f>+G410-'IS East'!G410-'IS North'!G410-'IS South'!G410-'IS West'!G410</f>
        <v>-6.4028427004814148E-10</v>
      </c>
      <c r="H411" s="96">
        <f>+H410-'IS East'!H410-'IS North'!H410-'IS South'!H410-'IS West'!H410</f>
        <v>0</v>
      </c>
      <c r="I411" s="96">
        <f>+I410-'IS East'!I410-'IS North'!I410-'IS South'!I410-'IS West'!I410</f>
        <v>8.149072527885437E-10</v>
      </c>
      <c r="J411" s="96">
        <f>+J410-'IS East'!J410-'IS North'!J410-'IS South'!J410-'IS West'!J410</f>
        <v>-1.1059455573558807E-9</v>
      </c>
      <c r="K411" s="96">
        <f>+K410-'IS East'!K410-'IS North'!K410-'IS South'!K410-'IS West'!K410</f>
        <v>1.9499566406011581E-9</v>
      </c>
      <c r="L411" s="96">
        <f>+L410-'IS East'!L410-'IS North'!L410-'IS South'!L410-'IS West'!L410</f>
        <v>0</v>
      </c>
      <c r="M411" s="96">
        <f>+M410-'IS East'!M410-'IS North'!M410-'IS South'!M410-'IS West'!M410</f>
        <v>8.149072527885437E-10</v>
      </c>
      <c r="N411" s="96">
        <f>+N410-'IS East'!N410-'IS North'!N410-'IS South'!N410-'IS West'!N410</f>
        <v>1.57160684466362E-9</v>
      </c>
      <c r="O411" s="96">
        <f>+O410-'IS East'!O410-'IS North'!O410-'IS South'!O410-'IS West'!O410</f>
        <v>-6.4028427004814148E-10</v>
      </c>
      <c r="P411" s="96">
        <f>+P410-'IS East'!P410-'IS North'!P410-'IS South'!P410-'IS West'!P410</f>
        <v>0</v>
      </c>
      <c r="Q411" s="96">
        <f>+Q410-'IS East'!Q410-'IS North'!Q410-'IS South'!Q410-'IS West'!Q410</f>
        <v>8.149072527885437E-10</v>
      </c>
      <c r="R411" s="96">
        <f>+R410-'IS East'!R410-'IS North'!R410-'IS South'!R410-'IS West'!R410</f>
        <v>-1.1059455573558807E-9</v>
      </c>
      <c r="S411" s="96">
        <f>+S410-'IS East'!S410-'IS North'!S410-'IS South'!S410-'IS West'!S410</f>
        <v>1.9499566406011581E-9</v>
      </c>
      <c r="T411" s="32"/>
    </row>
    <row r="412" spans="2:20">
      <c r="D412" s="98" t="s">
        <v>405</v>
      </c>
      <c r="E412" s="246">
        <f>+INDEX('ROC Calculation'!$B$4:$N$21,MATCH(E$2,'ROC Calculation'!$A$4:$A$21,0),MATCH(E$5,'ROC Calculation'!$B$3:$N$3,0))</f>
        <v>0.10478954847047625</v>
      </c>
      <c r="F412" s="247">
        <f>+INDEX('Budget FU&amp;ROC'!$D$5:$BC$41,MATCH(E$2&amp;$D412,'Budget FU&amp;ROC'!$A$5:$A$41,0),MATCH(E$5&amp;" MTD",'Budget FU&amp;ROC'!$D$4:$BC$4,0))</f>
        <v>0.10491267662411466</v>
      </c>
      <c r="G412" s="247">
        <f>+E412-F412</f>
        <v>-1.2312815363840768E-4</v>
      </c>
      <c r="H412" s="247"/>
      <c r="I412" s="247"/>
      <c r="J412" s="247">
        <f>+INDEX('LY ROC Calculation'!$B$4:$N$21,MATCH(J2,'LY ROC Calculation'!$A$4:$A$21,0),MATCH(J5,'LY ROC Calculation'!$B$3:$N$3,0))</f>
        <v>6.8477440152185182E-2</v>
      </c>
      <c r="K412" s="247">
        <f>+E412-J412</f>
        <v>3.631210831829107E-2</v>
      </c>
      <c r="L412" s="248"/>
      <c r="M412" s="247">
        <f>+INDEX('ROC Calculation'!$B$25:$N$41,MATCH(M$2,'ROC Calculation'!$A$25:$A$41,0),MATCH(E$5,'ROC Calculation'!$B$24:$N$24,0))</f>
        <v>0.10478954847047625</v>
      </c>
      <c r="N412" s="247">
        <f>+INDEX('Budget FU&amp;ROC'!$D$5:$BC$41,MATCH(M$2&amp;$D412,'Budget FU&amp;ROC'!$A$5:$A$41,0),MATCH(M$5,'Budget FU&amp;ROC'!$D$4:$BC$4,0))</f>
        <v>0.10491267662411466</v>
      </c>
      <c r="O412" s="247">
        <f t="shared" si="116"/>
        <v>-1.2312815363840768E-4</v>
      </c>
      <c r="P412" s="247"/>
      <c r="Q412" s="247">
        <f t="shared" si="117"/>
        <v>0.10478954847047625</v>
      </c>
      <c r="R412" s="247">
        <f>+INDEX('LY ROC Calculation'!$B$25:$N$41,MATCH(M$2,'LY ROC Calculation'!$A$25:$A$41,0),MATCH(E$5,'LY ROC Calculation'!$B$24:$N$24,0))</f>
        <v>6.8477440152185182E-2</v>
      </c>
      <c r="S412" s="274">
        <f>+M412-R412</f>
        <v>3.631210831829107E-2</v>
      </c>
      <c r="T412" s="32"/>
    </row>
    <row r="413" spans="2:20">
      <c r="D413" s="79" t="s">
        <v>406</v>
      </c>
      <c r="E413" s="249">
        <f>+_xlfn.XLOOKUP(E$2,TU_FU_Redline!$A:$A,TU_FU_Redline!$B:$B)</f>
        <v>0.43695096590457777</v>
      </c>
      <c r="F413" s="243">
        <f>+INDEX('Budget FU&amp;ROC'!$D$5:$BC$41,MATCH(E$2&amp;$D413,'Budget FU&amp;ROC'!$A$5:$A$41,0),MATCH(E$5&amp;" MTD",'Budget FU&amp;ROC'!$D$4:$BC$4,0))</f>
        <v>0.47658293046716138</v>
      </c>
      <c r="G413" s="243">
        <f>+E413-F413</f>
        <v>-3.963196456258361E-2</v>
      </c>
      <c r="H413" s="243"/>
      <c r="I413" s="243"/>
      <c r="J413" s="243">
        <f>+_xlfn.XLOOKUP(J2,'LY TU_FU_Redline'!$A:$A,'LY TU_FU_Redline'!$B:$B)</f>
        <v>0.47637391707071192</v>
      </c>
      <c r="K413" s="243">
        <f>+E413-J413</f>
        <v>-3.9422951166134146E-2</v>
      </c>
      <c r="L413" s="35"/>
      <c r="M413" s="243">
        <f>+_xlfn.XLOOKUP(M$2,TU_FU_Redline!$O:$O,TU_FU_Redline!$P:$P)</f>
        <v>0.43695096590457777</v>
      </c>
      <c r="N413" s="243">
        <f>+INDEX('Budget FU&amp;ROC'!$D$5:$BC$41,MATCH(M$2&amp;$D413,'Budget FU&amp;ROC'!$A$5:$A$41,0),MATCH(M$5,'Budget FU&amp;ROC'!$D$4:$BC$4,0))</f>
        <v>0.47658293046716138</v>
      </c>
      <c r="O413" s="243">
        <f t="shared" si="116"/>
        <v>-3.963196456258361E-2</v>
      </c>
      <c r="P413" s="243"/>
      <c r="Q413" s="243">
        <f t="shared" si="117"/>
        <v>0.43695096590457777</v>
      </c>
      <c r="R413" s="243">
        <f>+_xlfn.XLOOKUP(R$2,'LY TU_FU_Redline'!$O:$O,'LY TU_FU_Redline'!$P:$P)</f>
        <v>0.47637391707071192</v>
      </c>
      <c r="S413" s="275">
        <f t="shared" ref="S413:S416" si="120">+M413-R413</f>
        <v>-3.9422951166134146E-2</v>
      </c>
      <c r="T413" s="32"/>
    </row>
    <row r="414" spans="2:20">
      <c r="D414" s="79" t="s">
        <v>407</v>
      </c>
      <c r="E414" s="249">
        <f>+_xlfn.XLOOKUP(E$2,TU_FU_Redline!$A:$A,TU_FU_Redline!$C:$C)</f>
        <v>0.67660101314510479</v>
      </c>
      <c r="F414" s="243"/>
      <c r="G414" s="243"/>
      <c r="H414" s="243"/>
      <c r="I414" s="243"/>
      <c r="J414" s="243">
        <f>+_xlfn.XLOOKUP(J$2,'LY TU_FU_Redline'!$A:$A,'LY TU_FU_Redline'!$C:$C)</f>
        <v>0.6663769550125207</v>
      </c>
      <c r="K414" s="243">
        <f t="shared" ref="K414:K416" si="121">+E414-J414</f>
        <v>1.0224058132584091E-2</v>
      </c>
      <c r="L414" s="35"/>
      <c r="M414" s="243">
        <f>+_xlfn.XLOOKUP(M$2,TU_FU_Redline!$H:$H,TU_FU_Redline!$J:$J)</f>
        <v>0.67660101314510457</v>
      </c>
      <c r="N414" s="243"/>
      <c r="O414" s="243">
        <f t="shared" si="116"/>
        <v>0.67660101314510457</v>
      </c>
      <c r="P414" s="243"/>
      <c r="Q414" s="243">
        <f t="shared" si="117"/>
        <v>0.67660101314510457</v>
      </c>
      <c r="R414" s="243">
        <f>+_xlfn.XLOOKUP(R$2,'LY TU_FU_Redline'!$H:$H,'LY TU_FU_Redline'!$J:$J)</f>
        <v>0.66637695501252103</v>
      </c>
      <c r="S414" s="275">
        <f t="shared" si="120"/>
        <v>1.0224058132583536E-2</v>
      </c>
      <c r="T414" s="32"/>
    </row>
    <row r="415" spans="2:20">
      <c r="D415" s="79" t="s">
        <v>408</v>
      </c>
      <c r="E415" s="249">
        <f>+_xlfn.XLOOKUP(E$2,TU_FU_Redline!$A:$A,TU_FU_Redline!$D:$D)</f>
        <v>0.18136310579057655</v>
      </c>
      <c r="F415" s="243"/>
      <c r="G415" s="243"/>
      <c r="H415" s="243"/>
      <c r="I415" s="243"/>
      <c r="J415" s="243">
        <f>+_xlfn.XLOOKUP(J$2,'LY TU_FU_Redline'!$A:$A,'LY TU_FU_Redline'!$D:$D)</f>
        <v>0.16940499350999685</v>
      </c>
      <c r="K415" s="243">
        <f t="shared" si="121"/>
        <v>1.1958112280579691E-2</v>
      </c>
      <c r="L415" s="35"/>
      <c r="M415" s="243">
        <f>+_xlfn.XLOOKUP(M$2,TU_FU_Redline!$H:$H,TU_FU_Redline!$K:$K)</f>
        <v>0.18136310579057663</v>
      </c>
      <c r="N415" s="243"/>
      <c r="O415" s="243">
        <f t="shared" si="116"/>
        <v>0.18136310579057663</v>
      </c>
      <c r="P415" s="243"/>
      <c r="Q415" s="243">
        <f t="shared" si="117"/>
        <v>0.18136310579057663</v>
      </c>
      <c r="R415" s="243">
        <f>+_xlfn.XLOOKUP(R$2,'LY TU_FU_Redline'!$H:$H,'LY TU_FU_Redline'!$K:$K)</f>
        <v>0.16940499350999685</v>
      </c>
      <c r="S415" s="275">
        <f t="shared" si="120"/>
        <v>1.1958112280579775E-2</v>
      </c>
      <c r="T415" s="32"/>
    </row>
    <row r="416" spans="2:20" ht="15" thickBot="1">
      <c r="D416" s="100" t="s">
        <v>454</v>
      </c>
      <c r="E416" s="250">
        <f>+INDEX('ROC Calculation'!$B$65:$N$81,MATCH(E$2,'ROC Calculation'!$A$65:$A$81,0),MATCH($E$5,'ROC Calculation'!$B$64:$N$64,0))/1000</f>
        <v>82514.800426600006</v>
      </c>
      <c r="F416" s="251"/>
      <c r="G416" s="251"/>
      <c r="H416" s="251"/>
      <c r="I416" s="251"/>
      <c r="J416" s="251">
        <f>+INDEX('LY ROC Calculation'!$B$65:$N$81,MATCH(J$2,'LY ROC Calculation'!$A$65:$A$81,0),MATCH($J$5,'LY ROC Calculation'!$B$64:$N$64,0))/1000</f>
        <v>77800.573763799985</v>
      </c>
      <c r="K416" s="251">
        <f t="shared" si="121"/>
        <v>4714.2266628000216</v>
      </c>
      <c r="L416" s="252"/>
      <c r="M416" s="251">
        <f>+E416</f>
        <v>82514.800426600006</v>
      </c>
      <c r="N416" s="251"/>
      <c r="O416" s="251"/>
      <c r="P416" s="251"/>
      <c r="Q416" s="251"/>
      <c r="R416" s="251">
        <f>+J416</f>
        <v>77800.573763799985</v>
      </c>
      <c r="S416" s="276">
        <f t="shared" si="120"/>
        <v>4714.2266628000216</v>
      </c>
      <c r="T416" s="32"/>
    </row>
    <row r="417" spans="2:20">
      <c r="E417" s="96"/>
      <c r="F417" s="96"/>
      <c r="G417" s="96"/>
      <c r="H417" s="96"/>
      <c r="I417" s="96"/>
      <c r="J417" s="218"/>
      <c r="K417" s="97"/>
      <c r="L417" s="49"/>
      <c r="M417" s="218"/>
      <c r="N417" s="218"/>
      <c r="O417" s="218"/>
      <c r="P417" s="218"/>
      <c r="Q417" s="96"/>
      <c r="R417" s="218"/>
      <c r="S417" s="97"/>
      <c r="T417" s="32"/>
    </row>
    <row r="418" spans="2:20" ht="15" thickBot="1">
      <c r="D418" s="67" t="s">
        <v>409</v>
      </c>
      <c r="E418" s="96"/>
      <c r="F418" s="96"/>
      <c r="G418" s="96"/>
      <c r="H418" s="96"/>
      <c r="I418" s="96"/>
      <c r="J418" s="218"/>
      <c r="K418" s="97"/>
      <c r="L418" s="49"/>
      <c r="M418" s="218"/>
      <c r="N418" s="218"/>
      <c r="O418" s="218"/>
      <c r="P418" s="218"/>
      <c r="Q418" s="96"/>
      <c r="R418" s="218"/>
      <c r="S418" s="97"/>
      <c r="T418" s="32"/>
    </row>
    <row r="419" spans="2:20">
      <c r="B419" s="2" t="s">
        <v>539</v>
      </c>
      <c r="C419" s="2">
        <v>1</v>
      </c>
      <c r="D419" s="102" t="s">
        <v>410</v>
      </c>
      <c r="E419" s="129">
        <v>493578.62999999995</v>
      </c>
      <c r="F419" s="344">
        <v>566361.4388985422</v>
      </c>
      <c r="G419" s="344">
        <f t="shared" ref="G419" si="122">+E419-F419</f>
        <v>-72782.808898542251</v>
      </c>
      <c r="H419" s="344">
        <v>0</v>
      </c>
      <c r="I419" s="344">
        <f t="shared" ref="I419:I423" si="123">+E419-H419</f>
        <v>493578.62999999995</v>
      </c>
      <c r="J419" s="221">
        <v>595994.92000000016</v>
      </c>
      <c r="K419" s="353">
        <f t="shared" ref="K419" si="124">+E419-J419</f>
        <v>-102416.29000000021</v>
      </c>
      <c r="L419" s="248"/>
      <c r="M419" s="221">
        <v>493578.62999999995</v>
      </c>
      <c r="N419" s="221">
        <v>566361.4388985422</v>
      </c>
      <c r="O419" s="221">
        <f t="shared" ref="O419:O442" si="125">+M419-N419</f>
        <v>-72782.808898542251</v>
      </c>
      <c r="P419" s="221">
        <v>0</v>
      </c>
      <c r="Q419" s="344">
        <f t="shared" ref="Q419:Q442" si="126">+M419-P419</f>
        <v>493578.62999999995</v>
      </c>
      <c r="R419" s="221">
        <v>595994.92000000016</v>
      </c>
      <c r="S419" s="105">
        <f t="shared" ref="S419" si="127">+M419-R419</f>
        <v>-102416.29000000021</v>
      </c>
      <c r="T419" s="32"/>
    </row>
    <row r="420" spans="2:20">
      <c r="B420" s="2" t="s">
        <v>411</v>
      </c>
      <c r="C420" s="2">
        <v>1</v>
      </c>
      <c r="D420" s="62" t="s">
        <v>411</v>
      </c>
      <c r="E420" s="115">
        <v>0</v>
      </c>
      <c r="F420" s="28">
        <v>0</v>
      </c>
      <c r="G420" s="28">
        <f t="shared" ref="G420:G423" si="128">+E420-F420</f>
        <v>0</v>
      </c>
      <c r="H420" s="28">
        <v>0</v>
      </c>
      <c r="I420" s="28">
        <f t="shared" si="123"/>
        <v>0</v>
      </c>
      <c r="J420" s="218">
        <v>0</v>
      </c>
      <c r="K420" s="34">
        <f t="shared" ref="K420:K423" si="129">+E420-J420</f>
        <v>0</v>
      </c>
      <c r="L420" s="35"/>
      <c r="M420" s="218">
        <v>0</v>
      </c>
      <c r="N420" s="218">
        <v>0</v>
      </c>
      <c r="O420" s="218">
        <f t="shared" si="125"/>
        <v>0</v>
      </c>
      <c r="P420" s="218">
        <v>0</v>
      </c>
      <c r="Q420" s="28">
        <f t="shared" si="126"/>
        <v>0</v>
      </c>
      <c r="R420" s="218">
        <v>0</v>
      </c>
      <c r="S420" s="36">
        <f t="shared" ref="S420:S423" si="130">+M420-R420</f>
        <v>0</v>
      </c>
      <c r="T420" s="32"/>
    </row>
    <row r="421" spans="2:20">
      <c r="B421" s="2" t="s">
        <v>540</v>
      </c>
      <c r="C421" s="2">
        <v>1</v>
      </c>
      <c r="D421" s="62" t="s">
        <v>412</v>
      </c>
      <c r="E421" s="115">
        <v>286617.11999999994</v>
      </c>
      <c r="F421" s="28">
        <v>263910.64004155278</v>
      </c>
      <c r="G421" s="28">
        <f t="shared" si="128"/>
        <v>22706.479958447162</v>
      </c>
      <c r="H421" s="28">
        <v>0</v>
      </c>
      <c r="I421" s="28">
        <f t="shared" si="123"/>
        <v>286617.11999999994</v>
      </c>
      <c r="J421" s="218">
        <v>207363.72</v>
      </c>
      <c r="K421" s="34">
        <f t="shared" si="129"/>
        <v>79253.399999999936</v>
      </c>
      <c r="L421" s="35"/>
      <c r="M421" s="218">
        <v>286617.11999999994</v>
      </c>
      <c r="N421" s="218">
        <v>263910.64004155278</v>
      </c>
      <c r="O421" s="218">
        <f t="shared" si="125"/>
        <v>22706.479958447162</v>
      </c>
      <c r="P421" s="218">
        <v>0</v>
      </c>
      <c r="Q421" s="28">
        <f t="shared" si="126"/>
        <v>286617.11999999994</v>
      </c>
      <c r="R421" s="218">
        <v>207363.72</v>
      </c>
      <c r="S421" s="36">
        <f t="shared" si="130"/>
        <v>79253.399999999936</v>
      </c>
      <c r="T421" s="32"/>
    </row>
    <row r="422" spans="2:20">
      <c r="B422" s="2" t="s">
        <v>413</v>
      </c>
      <c r="C422" s="2">
        <v>1</v>
      </c>
      <c r="D422" s="62" t="s">
        <v>413</v>
      </c>
      <c r="E422" s="115">
        <v>19664.330000000002</v>
      </c>
      <c r="F422" s="28">
        <v>14179.720978014118</v>
      </c>
      <c r="G422" s="28">
        <f t="shared" si="128"/>
        <v>5484.6090219858834</v>
      </c>
      <c r="H422" s="28">
        <v>0</v>
      </c>
      <c r="I422" s="28">
        <f t="shared" si="123"/>
        <v>19664.330000000002</v>
      </c>
      <c r="J422" s="218">
        <v>468.75</v>
      </c>
      <c r="K422" s="34">
        <f t="shared" si="129"/>
        <v>19195.580000000002</v>
      </c>
      <c r="L422" s="35"/>
      <c r="M422" s="218">
        <v>19664.330000000002</v>
      </c>
      <c r="N422" s="218">
        <v>14179.720978014118</v>
      </c>
      <c r="O422" s="218">
        <f t="shared" si="125"/>
        <v>5484.6090219858834</v>
      </c>
      <c r="P422" s="218">
        <v>0</v>
      </c>
      <c r="Q422" s="28">
        <f t="shared" si="126"/>
        <v>19664.330000000002</v>
      </c>
      <c r="R422" s="218">
        <v>468.75</v>
      </c>
      <c r="S422" s="36">
        <f t="shared" si="130"/>
        <v>19195.580000000002</v>
      </c>
      <c r="T422" s="32"/>
    </row>
    <row r="423" spans="2:20" ht="15" thickBot="1">
      <c r="B423" s="2" t="s">
        <v>414</v>
      </c>
      <c r="C423" s="2">
        <v>1</v>
      </c>
      <c r="D423" s="106" t="s">
        <v>414</v>
      </c>
      <c r="E423" s="130">
        <v>799860.08000000042</v>
      </c>
      <c r="F423" s="345">
        <v>844451.79991810932</v>
      </c>
      <c r="G423" s="345">
        <f t="shared" si="128"/>
        <v>-44591.719918108894</v>
      </c>
      <c r="H423" s="345">
        <v>0</v>
      </c>
      <c r="I423" s="345">
        <f t="shared" si="123"/>
        <v>799860.08000000042</v>
      </c>
      <c r="J423" s="222">
        <v>803827.3899999999</v>
      </c>
      <c r="K423" s="354">
        <f t="shared" si="129"/>
        <v>-3967.3099999994738</v>
      </c>
      <c r="L423" s="252"/>
      <c r="M423" s="222">
        <v>799860.08000000042</v>
      </c>
      <c r="N423" s="222">
        <v>844451.79991810932</v>
      </c>
      <c r="O423" s="222">
        <f t="shared" si="125"/>
        <v>-44591.719918108894</v>
      </c>
      <c r="P423" s="222">
        <v>0</v>
      </c>
      <c r="Q423" s="345">
        <f t="shared" si="126"/>
        <v>799860.08000000042</v>
      </c>
      <c r="R423" s="222">
        <v>803827.3899999999</v>
      </c>
      <c r="S423" s="109">
        <f t="shared" si="130"/>
        <v>-3967.3099999994738</v>
      </c>
      <c r="T423" s="32"/>
    </row>
    <row r="424" spans="2:20">
      <c r="E424" s="96">
        <f>+E423-'IS East'!E423-'IS North'!E423-'IS South'!E423-'IS West'!E423</f>
        <v>0</v>
      </c>
      <c r="F424" s="96">
        <f>+F423-'IS East'!F423-'IS North'!F423-'IS South'!F423-'IS West'!F423</f>
        <v>0</v>
      </c>
      <c r="G424" s="96">
        <f>+G423-'IS East'!G423-'IS North'!G423-'IS South'!G423-'IS West'!G423</f>
        <v>-5.8207660913467407E-11</v>
      </c>
      <c r="H424" s="96">
        <f>+H423-'IS East'!H423-'IS North'!H423-'IS South'!H423-'IS West'!H423</f>
        <v>0</v>
      </c>
      <c r="I424" s="96">
        <f>+I423-'IS East'!I423-'IS North'!I423-'IS South'!I423-'IS West'!I423</f>
        <v>0</v>
      </c>
      <c r="J424" s="96">
        <f>+J423-'IS East'!J423-'IS North'!J423-'IS South'!J423-'IS West'!J423</f>
        <v>0</v>
      </c>
      <c r="K424" s="96">
        <f>+K423-'IS East'!K423-'IS North'!K423-'IS South'!K423-'IS West'!K423</f>
        <v>3.7834979593753815E-10</v>
      </c>
      <c r="L424" s="96">
        <f>+L423-'IS East'!L423-'IS North'!L423-'IS South'!L423-'IS West'!L423</f>
        <v>0</v>
      </c>
      <c r="M424" s="96">
        <f>+M423-'IS East'!M423-'IS North'!M423-'IS South'!M423-'IS West'!M423</f>
        <v>0</v>
      </c>
      <c r="N424" s="96">
        <f>+N423-'IS East'!N423-'IS North'!N423-'IS South'!N423-'IS West'!N423</f>
        <v>0</v>
      </c>
      <c r="O424" s="96">
        <f>+O423-'IS East'!O423-'IS North'!O423-'IS South'!O423-'IS West'!O423</f>
        <v>-5.8207660913467407E-11</v>
      </c>
      <c r="P424" s="96">
        <f>+P423-'IS East'!P423-'IS North'!P423-'IS South'!P423-'IS West'!P423</f>
        <v>0</v>
      </c>
      <c r="Q424" s="96">
        <f>+Q423-'IS East'!Q423-'IS North'!Q423-'IS South'!Q423-'IS West'!Q423</f>
        <v>0</v>
      </c>
      <c r="R424" s="96">
        <f>+R423-'IS East'!R423-'IS North'!R423-'IS South'!R423-'IS West'!R423</f>
        <v>0</v>
      </c>
      <c r="S424" s="96">
        <f>+S423-'IS East'!S423-'IS North'!S423-'IS South'!S423-'IS West'!S423</f>
        <v>3.7834979593753815E-10</v>
      </c>
    </row>
    <row r="425" spans="2:20">
      <c r="E425" s="6"/>
      <c r="F425" s="6"/>
      <c r="G425" s="6"/>
      <c r="H425" s="6"/>
      <c r="I425" s="6"/>
      <c r="J425" s="219"/>
      <c r="K425" s="7"/>
      <c r="L425" s="49"/>
      <c r="M425" s="219"/>
      <c r="N425" s="219"/>
      <c r="O425" s="219"/>
      <c r="P425" s="219"/>
      <c r="Q425" s="6"/>
      <c r="R425" s="219"/>
      <c r="S425" s="7"/>
    </row>
    <row r="426" spans="2:20" ht="15" thickBot="1">
      <c r="D426" s="67" t="s">
        <v>415</v>
      </c>
      <c r="E426" s="6"/>
      <c r="F426" s="6"/>
      <c r="G426" s="6"/>
      <c r="H426" s="6"/>
      <c r="I426" s="6"/>
      <c r="J426" s="219"/>
      <c r="K426" s="7"/>
      <c r="L426" s="49"/>
      <c r="M426" s="219"/>
      <c r="N426" s="219"/>
      <c r="O426" s="219"/>
      <c r="P426" s="219"/>
      <c r="Q426" s="6"/>
      <c r="R426" s="219"/>
      <c r="S426" s="7"/>
    </row>
    <row r="427" spans="2:20">
      <c r="B427" s="2" t="s">
        <v>535</v>
      </c>
      <c r="C427" s="2">
        <v>1</v>
      </c>
      <c r="D427" s="102" t="s">
        <v>416</v>
      </c>
      <c r="E427" s="355">
        <v>1.2519572310476781</v>
      </c>
      <c r="F427" s="346">
        <v>1.1756999201437146</v>
      </c>
      <c r="G427" s="346">
        <f t="shared" ref="G427:G442" si="131">+E427-F427</f>
        <v>7.6257310903963482E-2</v>
      </c>
      <c r="H427" s="346">
        <v>0</v>
      </c>
      <c r="I427" s="346">
        <f t="shared" ref="I427:I442" si="132">+E427-H427</f>
        <v>1.2519572310476781</v>
      </c>
      <c r="J427" s="289">
        <v>1.106797971896585</v>
      </c>
      <c r="K427" s="356">
        <f t="shared" ref="K427:K442" si="133">+E427-J427</f>
        <v>0.14515925915109307</v>
      </c>
      <c r="L427" s="357"/>
      <c r="M427" s="289">
        <v>1.2519572310476781</v>
      </c>
      <c r="N427" s="289">
        <v>1.1756999201437146</v>
      </c>
      <c r="O427" s="289">
        <f t="shared" si="125"/>
        <v>7.6257310903963482E-2</v>
      </c>
      <c r="P427" s="289">
        <v>0</v>
      </c>
      <c r="Q427" s="346">
        <f t="shared" si="126"/>
        <v>1.2519572310476781</v>
      </c>
      <c r="R427" s="289">
        <v>1.106797971896585</v>
      </c>
      <c r="S427" s="292">
        <f t="shared" ref="S427:S442" si="134">+M427-R427</f>
        <v>0.14515925915109307</v>
      </c>
    </row>
    <row r="428" spans="2:20">
      <c r="B428" s="2" t="s">
        <v>536</v>
      </c>
      <c r="C428" s="2">
        <v>1</v>
      </c>
      <c r="D428" s="62" t="s">
        <v>417</v>
      </c>
      <c r="E428" s="358">
        <v>1.0604911237470953</v>
      </c>
      <c r="F428" s="293">
        <v>1.1449082304827343</v>
      </c>
      <c r="G428" s="293">
        <f t="shared" si="131"/>
        <v>-8.4417106735638958E-2</v>
      </c>
      <c r="H428" s="293">
        <v>0</v>
      </c>
      <c r="I428" s="293">
        <f t="shared" si="132"/>
        <v>1.0604911237470953</v>
      </c>
      <c r="J428" s="364">
        <v>0.84997515273939039</v>
      </c>
      <c r="K428" s="294">
        <f t="shared" si="133"/>
        <v>0.21051597100770492</v>
      </c>
      <c r="L428" s="295"/>
      <c r="M428" s="364">
        <v>1.0604911237470953</v>
      </c>
      <c r="N428" s="364">
        <v>1.1449082304827343</v>
      </c>
      <c r="O428" s="364">
        <f t="shared" si="125"/>
        <v>-8.4417106735638958E-2</v>
      </c>
      <c r="P428" s="364">
        <v>0</v>
      </c>
      <c r="Q428" s="293">
        <f t="shared" si="126"/>
        <v>1.0604911237470953</v>
      </c>
      <c r="R428" s="364">
        <v>0.84997515273939039</v>
      </c>
      <c r="S428" s="296">
        <f t="shared" si="134"/>
        <v>0.21051597100770492</v>
      </c>
    </row>
    <row r="429" spans="2:20">
      <c r="B429" s="2" t="s">
        <v>538</v>
      </c>
      <c r="C429" s="2">
        <v>1</v>
      </c>
      <c r="D429" s="62" t="s">
        <v>418</v>
      </c>
      <c r="E429" s="358">
        <v>1.1127975995975639</v>
      </c>
      <c r="F429" s="293">
        <v>1.2329104869616769</v>
      </c>
      <c r="G429" s="293">
        <f t="shared" si="131"/>
        <v>-0.12011288736411307</v>
      </c>
      <c r="H429" s="293">
        <v>0</v>
      </c>
      <c r="I429" s="293">
        <f t="shared" si="132"/>
        <v>1.1127975995975639</v>
      </c>
      <c r="J429" s="364">
        <v>1.698294676791795</v>
      </c>
      <c r="K429" s="294">
        <f t="shared" si="133"/>
        <v>-0.58549707719423116</v>
      </c>
      <c r="L429" s="295"/>
      <c r="M429" s="364">
        <v>1.1127975995975639</v>
      </c>
      <c r="N429" s="364">
        <v>1.2329104869616769</v>
      </c>
      <c r="O429" s="364">
        <f t="shared" si="125"/>
        <v>-0.12011288736411307</v>
      </c>
      <c r="P429" s="364">
        <v>0</v>
      </c>
      <c r="Q429" s="294">
        <f t="shared" si="126"/>
        <v>1.1127975995975639</v>
      </c>
      <c r="R429" s="364">
        <v>1.698294676791795</v>
      </c>
      <c r="S429" s="296">
        <f t="shared" si="134"/>
        <v>-0.58549707719423116</v>
      </c>
    </row>
    <row r="430" spans="2:20">
      <c r="B430" s="2" t="s">
        <v>537</v>
      </c>
      <c r="C430" s="2">
        <v>1</v>
      </c>
      <c r="D430" s="62" t="s">
        <v>511</v>
      </c>
      <c r="E430" s="358">
        <v>1.2489304600318982</v>
      </c>
      <c r="F430" s="293">
        <v>1.1325517666523872</v>
      </c>
      <c r="G430" s="293">
        <f t="shared" si="131"/>
        <v>0.11637869337951101</v>
      </c>
      <c r="H430" s="293">
        <v>0</v>
      </c>
      <c r="I430" s="293">
        <f t="shared" si="132"/>
        <v>1.2489304600318982</v>
      </c>
      <c r="J430" s="364">
        <v>1.0353335657810554</v>
      </c>
      <c r="K430" s="294">
        <f t="shared" si="133"/>
        <v>0.21359689425084283</v>
      </c>
      <c r="L430" s="295"/>
      <c r="M430" s="364">
        <v>1.2489304600318982</v>
      </c>
      <c r="N430" s="364">
        <v>1.1325517666523872</v>
      </c>
      <c r="O430" s="364">
        <f t="shared" si="125"/>
        <v>0.11637869337951101</v>
      </c>
      <c r="P430" s="364">
        <v>0</v>
      </c>
      <c r="Q430" s="294">
        <f t="shared" si="126"/>
        <v>1.2489304600318982</v>
      </c>
      <c r="R430" s="364">
        <v>1.0353335657810554</v>
      </c>
      <c r="S430" s="296">
        <f t="shared" si="134"/>
        <v>0.21359689425084283</v>
      </c>
    </row>
    <row r="431" spans="2:20">
      <c r="B431" s="2" t="s">
        <v>541</v>
      </c>
      <c r="C431" s="2">
        <v>1</v>
      </c>
      <c r="D431" s="62" t="s">
        <v>419</v>
      </c>
      <c r="E431" s="358">
        <v>1.0704533303924837</v>
      </c>
      <c r="F431" s="293">
        <v>1.346367557184611</v>
      </c>
      <c r="G431" s="293">
        <f t="shared" si="131"/>
        <v>-0.27591422679212729</v>
      </c>
      <c r="H431" s="293">
        <v>0</v>
      </c>
      <c r="I431" s="293">
        <f t="shared" si="132"/>
        <v>1.0704533303924837</v>
      </c>
      <c r="J431" s="364">
        <v>0.81716940480750566</v>
      </c>
      <c r="K431" s="294">
        <f t="shared" si="133"/>
        <v>0.25328392558497803</v>
      </c>
      <c r="L431" s="295"/>
      <c r="M431" s="364">
        <v>1.0704533303924837</v>
      </c>
      <c r="N431" s="364">
        <v>1.346367557184611</v>
      </c>
      <c r="O431" s="364">
        <f t="shared" si="125"/>
        <v>-0.27591422679212729</v>
      </c>
      <c r="P431" s="364">
        <v>0</v>
      </c>
      <c r="Q431" s="293">
        <f t="shared" si="126"/>
        <v>1.0704533303924837</v>
      </c>
      <c r="R431" s="364">
        <v>0.81716940480750566</v>
      </c>
      <c r="S431" s="296">
        <f t="shared" si="134"/>
        <v>0.25328392558497803</v>
      </c>
    </row>
    <row r="432" spans="2:20">
      <c r="B432" s="2" t="s">
        <v>542</v>
      </c>
      <c r="C432" s="2">
        <v>1</v>
      </c>
      <c r="D432" s="62" t="s">
        <v>420</v>
      </c>
      <c r="E432" s="358">
        <v>1.4097380696666353</v>
      </c>
      <c r="F432" s="293">
        <v>1.2145389098743351</v>
      </c>
      <c r="G432" s="293">
        <f t="shared" si="131"/>
        <v>0.19519915979230018</v>
      </c>
      <c r="H432" s="293">
        <v>0</v>
      </c>
      <c r="I432" s="293">
        <f t="shared" si="132"/>
        <v>1.4097380696666353</v>
      </c>
      <c r="J432" s="364">
        <v>1.0424225898618684</v>
      </c>
      <c r="K432" s="293">
        <f t="shared" si="133"/>
        <v>0.36731547980476686</v>
      </c>
      <c r="L432" s="295"/>
      <c r="M432" s="364">
        <v>1.4097380696666353</v>
      </c>
      <c r="N432" s="364">
        <v>1.2145389098743351</v>
      </c>
      <c r="O432" s="364">
        <f t="shared" si="125"/>
        <v>0.19519915979230018</v>
      </c>
      <c r="P432" s="364">
        <v>0</v>
      </c>
      <c r="Q432" s="293">
        <f t="shared" si="126"/>
        <v>1.4097380696666353</v>
      </c>
      <c r="R432" s="364">
        <v>1.0424225898618684</v>
      </c>
      <c r="S432" s="297">
        <f t="shared" si="134"/>
        <v>0.36731547980476686</v>
      </c>
    </row>
    <row r="433" spans="2:20" s="258" customFormat="1" hidden="1" outlineLevel="1">
      <c r="B433" s="2" t="s">
        <v>544</v>
      </c>
      <c r="C433" s="258">
        <v>1</v>
      </c>
      <c r="D433" s="92" t="s">
        <v>421</v>
      </c>
      <c r="E433" s="359">
        <v>0</v>
      </c>
      <c r="F433" s="298">
        <v>0</v>
      </c>
      <c r="G433" s="298">
        <f t="shared" si="131"/>
        <v>0</v>
      </c>
      <c r="H433" s="298">
        <v>0</v>
      </c>
      <c r="I433" s="298">
        <f t="shared" si="132"/>
        <v>0</v>
      </c>
      <c r="J433" s="365">
        <v>0</v>
      </c>
      <c r="K433" s="298">
        <f t="shared" si="133"/>
        <v>0</v>
      </c>
      <c r="L433" s="298"/>
      <c r="M433" s="365">
        <v>0</v>
      </c>
      <c r="N433" s="365">
        <v>0</v>
      </c>
      <c r="O433" s="365">
        <f t="shared" si="125"/>
        <v>0</v>
      </c>
      <c r="P433" s="365">
        <v>0</v>
      </c>
      <c r="Q433" s="298">
        <f t="shared" si="126"/>
        <v>0</v>
      </c>
      <c r="R433" s="365">
        <v>0</v>
      </c>
      <c r="S433" s="299">
        <f t="shared" si="134"/>
        <v>0</v>
      </c>
      <c r="T433" s="257"/>
    </row>
    <row r="434" spans="2:20" s="258" customFormat="1" ht="14.25" hidden="1" customHeight="1" outlineLevel="1">
      <c r="B434" s="2" t="s">
        <v>543</v>
      </c>
      <c r="C434" s="258">
        <v>1</v>
      </c>
      <c r="D434" s="92" t="s">
        <v>422</v>
      </c>
      <c r="E434" s="359">
        <v>0</v>
      </c>
      <c r="F434" s="298">
        <v>0</v>
      </c>
      <c r="G434" s="298">
        <f t="shared" si="131"/>
        <v>0</v>
      </c>
      <c r="H434" s="298">
        <v>0</v>
      </c>
      <c r="I434" s="298">
        <f t="shared" si="132"/>
        <v>0</v>
      </c>
      <c r="J434" s="365">
        <v>0</v>
      </c>
      <c r="K434" s="300">
        <f t="shared" si="133"/>
        <v>0</v>
      </c>
      <c r="L434" s="298"/>
      <c r="M434" s="365">
        <v>0</v>
      </c>
      <c r="N434" s="365">
        <v>0</v>
      </c>
      <c r="O434" s="365">
        <f t="shared" si="125"/>
        <v>0</v>
      </c>
      <c r="P434" s="365">
        <v>0</v>
      </c>
      <c r="Q434" s="298">
        <f t="shared" si="126"/>
        <v>0</v>
      </c>
      <c r="R434" s="365">
        <v>0</v>
      </c>
      <c r="S434" s="299">
        <f t="shared" si="134"/>
        <v>0</v>
      </c>
      <c r="T434" s="257"/>
    </row>
    <row r="435" spans="2:20" s="258" customFormat="1" ht="14.25" hidden="1" customHeight="1" outlineLevel="1">
      <c r="B435" s="2" t="s">
        <v>544</v>
      </c>
      <c r="C435" s="258">
        <v>1</v>
      </c>
      <c r="D435" s="92" t="s">
        <v>421</v>
      </c>
      <c r="E435" s="359">
        <v>0</v>
      </c>
      <c r="F435" s="298">
        <v>0</v>
      </c>
      <c r="G435" s="298">
        <f t="shared" si="131"/>
        <v>0</v>
      </c>
      <c r="H435" s="298">
        <v>0</v>
      </c>
      <c r="I435" s="298">
        <f t="shared" si="132"/>
        <v>0</v>
      </c>
      <c r="J435" s="365">
        <v>0</v>
      </c>
      <c r="K435" s="300">
        <f t="shared" si="133"/>
        <v>0</v>
      </c>
      <c r="L435" s="298"/>
      <c r="M435" s="365">
        <v>0</v>
      </c>
      <c r="N435" s="365">
        <v>0</v>
      </c>
      <c r="O435" s="365">
        <f t="shared" si="125"/>
        <v>0</v>
      </c>
      <c r="P435" s="365">
        <v>0</v>
      </c>
      <c r="Q435" s="298">
        <f t="shared" si="126"/>
        <v>0</v>
      </c>
      <c r="R435" s="365">
        <v>0</v>
      </c>
      <c r="S435" s="299">
        <f t="shared" si="134"/>
        <v>0</v>
      </c>
      <c r="T435" s="257"/>
    </row>
    <row r="436" spans="2:20" collapsed="1">
      <c r="B436" s="2" t="s">
        <v>545</v>
      </c>
      <c r="C436" s="2">
        <v>1</v>
      </c>
      <c r="D436" s="62" t="s">
        <v>423</v>
      </c>
      <c r="E436" s="358">
        <v>0.19747639721149574</v>
      </c>
      <c r="F436" s="293">
        <v>2.6227570837162566</v>
      </c>
      <c r="G436" s="293">
        <f t="shared" si="131"/>
        <v>-2.4252806865047609</v>
      </c>
      <c r="H436" s="293">
        <v>0</v>
      </c>
      <c r="I436" s="293">
        <f t="shared" si="132"/>
        <v>0.19747639721149574</v>
      </c>
      <c r="J436" s="364">
        <v>0</v>
      </c>
      <c r="K436" s="294">
        <f t="shared" si="133"/>
        <v>0.19747639721149574</v>
      </c>
      <c r="L436" s="295"/>
      <c r="M436" s="364">
        <v>0.19747639721149574</v>
      </c>
      <c r="N436" s="364">
        <v>2.6227570837162566</v>
      </c>
      <c r="O436" s="364">
        <f t="shared" si="125"/>
        <v>-2.4252806865047609</v>
      </c>
      <c r="P436" s="364">
        <v>0</v>
      </c>
      <c r="Q436" s="293">
        <f t="shared" si="126"/>
        <v>0.19747639721149574</v>
      </c>
      <c r="R436" s="364">
        <v>0</v>
      </c>
      <c r="S436" s="296">
        <f t="shared" si="134"/>
        <v>0.19747639721149574</v>
      </c>
    </row>
    <row r="437" spans="2:20">
      <c r="B437" s="2" t="s">
        <v>546</v>
      </c>
      <c r="C437" s="2">
        <v>1</v>
      </c>
      <c r="D437" s="62" t="s">
        <v>424</v>
      </c>
      <c r="E437" s="358">
        <v>0</v>
      </c>
      <c r="F437" s="293">
        <v>0</v>
      </c>
      <c r="G437" s="293">
        <f t="shared" si="131"/>
        <v>0</v>
      </c>
      <c r="H437" s="293">
        <v>0</v>
      </c>
      <c r="I437" s="293">
        <f t="shared" si="132"/>
        <v>0</v>
      </c>
      <c r="J437" s="364">
        <v>0</v>
      </c>
      <c r="K437" s="294">
        <f t="shared" si="133"/>
        <v>0</v>
      </c>
      <c r="L437" s="295"/>
      <c r="M437" s="364">
        <v>0</v>
      </c>
      <c r="N437" s="364">
        <v>0</v>
      </c>
      <c r="O437" s="364">
        <f t="shared" si="125"/>
        <v>0</v>
      </c>
      <c r="P437" s="364">
        <v>0</v>
      </c>
      <c r="Q437" s="293">
        <f t="shared" si="126"/>
        <v>0</v>
      </c>
      <c r="R437" s="364">
        <v>0</v>
      </c>
      <c r="S437" s="296">
        <f t="shared" si="134"/>
        <v>0</v>
      </c>
    </row>
    <row r="438" spans="2:20">
      <c r="B438" s="2" t="s">
        <v>425</v>
      </c>
      <c r="C438" s="2">
        <v>1</v>
      </c>
      <c r="D438" s="62" t="s">
        <v>425</v>
      </c>
      <c r="E438" s="358">
        <v>0.4755882811973357</v>
      </c>
      <c r="F438" s="293">
        <v>0.54661554347849739</v>
      </c>
      <c r="G438" s="293">
        <f t="shared" si="131"/>
        <v>-7.1027262281161685E-2</v>
      </c>
      <c r="H438" s="293">
        <v>0</v>
      </c>
      <c r="I438" s="293">
        <f t="shared" si="132"/>
        <v>0.4755882811973357</v>
      </c>
      <c r="J438" s="364">
        <v>0.56169585021723123</v>
      </c>
      <c r="K438" s="294">
        <f t="shared" si="133"/>
        <v>-8.6107569019895525E-2</v>
      </c>
      <c r="L438" s="295"/>
      <c r="M438" s="364">
        <v>0.4755882811973357</v>
      </c>
      <c r="N438" s="364">
        <v>0.54661554347849739</v>
      </c>
      <c r="O438" s="364">
        <f t="shared" si="125"/>
        <v>-7.1027262281161685E-2</v>
      </c>
      <c r="P438" s="364">
        <v>0</v>
      </c>
      <c r="Q438" s="293">
        <f t="shared" si="126"/>
        <v>0.4755882811973357</v>
      </c>
      <c r="R438" s="364">
        <v>0.56169585021723123</v>
      </c>
      <c r="S438" s="296">
        <f t="shared" si="134"/>
        <v>-8.6107569019895525E-2</v>
      </c>
    </row>
    <row r="439" spans="2:20">
      <c r="B439" s="2" t="s">
        <v>426</v>
      </c>
      <c r="C439" s="2">
        <v>1</v>
      </c>
      <c r="D439" s="62" t="s">
        <v>426</v>
      </c>
      <c r="E439" s="358">
        <v>0.26622745252068847</v>
      </c>
      <c r="F439" s="293">
        <v>0.19212025958699749</v>
      </c>
      <c r="G439" s="293">
        <f t="shared" si="131"/>
        <v>7.4107192933690974E-2</v>
      </c>
      <c r="H439" s="293">
        <v>0</v>
      </c>
      <c r="I439" s="293">
        <f t="shared" si="132"/>
        <v>0.26622745252068847</v>
      </c>
      <c r="J439" s="364">
        <v>0.19767543755437381</v>
      </c>
      <c r="K439" s="294">
        <f t="shared" si="133"/>
        <v>6.8552014966314662E-2</v>
      </c>
      <c r="L439" s="295"/>
      <c r="M439" s="364">
        <v>0.26622745252068847</v>
      </c>
      <c r="N439" s="364">
        <v>0.19212025958699749</v>
      </c>
      <c r="O439" s="364">
        <f t="shared" si="125"/>
        <v>7.4107192933690974E-2</v>
      </c>
      <c r="P439" s="364">
        <v>0</v>
      </c>
      <c r="Q439" s="293">
        <f t="shared" si="126"/>
        <v>0.26622745252068847</v>
      </c>
      <c r="R439" s="364">
        <v>0.19767543755437381</v>
      </c>
      <c r="S439" s="296">
        <f t="shared" si="134"/>
        <v>6.8552014966314662E-2</v>
      </c>
    </row>
    <row r="440" spans="2:20">
      <c r="B440" s="2" t="s">
        <v>427</v>
      </c>
      <c r="C440" s="2">
        <v>1</v>
      </c>
      <c r="D440" s="62" t="s">
        <v>427</v>
      </c>
      <c r="E440" s="358">
        <v>0.14053871044443014</v>
      </c>
      <c r="F440" s="293">
        <v>0.14926983938111599</v>
      </c>
      <c r="G440" s="293">
        <f t="shared" si="131"/>
        <v>-8.7311289366858447E-3</v>
      </c>
      <c r="H440" s="293">
        <v>0</v>
      </c>
      <c r="I440" s="293">
        <f t="shared" si="132"/>
        <v>0.14053871044443014</v>
      </c>
      <c r="J440" s="364">
        <v>0.18091109982179487</v>
      </c>
      <c r="K440" s="294">
        <f t="shared" si="133"/>
        <v>-4.0372389377364731E-2</v>
      </c>
      <c r="L440" s="295"/>
      <c r="M440" s="364">
        <v>0.14053871044443014</v>
      </c>
      <c r="N440" s="364">
        <v>0.14926983938111599</v>
      </c>
      <c r="O440" s="364">
        <f t="shared" si="125"/>
        <v>-8.7311289366858447E-3</v>
      </c>
      <c r="P440" s="364">
        <v>0</v>
      </c>
      <c r="Q440" s="293">
        <f t="shared" si="126"/>
        <v>0.14053871044443014</v>
      </c>
      <c r="R440" s="364">
        <v>0.18091109982179487</v>
      </c>
      <c r="S440" s="296">
        <f t="shared" si="134"/>
        <v>-4.0372389377364731E-2</v>
      </c>
    </row>
    <row r="441" spans="2:20">
      <c r="B441" s="2" t="s">
        <v>428</v>
      </c>
      <c r="C441" s="2">
        <v>1</v>
      </c>
      <c r="D441" s="62" t="s">
        <v>428</v>
      </c>
      <c r="E441" s="358">
        <v>0.24592366005342034</v>
      </c>
      <c r="F441" s="293">
        <v>0.31236275236608624</v>
      </c>
      <c r="G441" s="293">
        <f t="shared" si="131"/>
        <v>-6.6439092312665898E-2</v>
      </c>
      <c r="H441" s="293">
        <v>0</v>
      </c>
      <c r="I441" s="293">
        <f t="shared" si="132"/>
        <v>0.24592366005342034</v>
      </c>
      <c r="J441" s="364">
        <v>0.25181301719895055</v>
      </c>
      <c r="K441" s="294">
        <f t="shared" si="133"/>
        <v>-5.8893571455302107E-3</v>
      </c>
      <c r="L441" s="295"/>
      <c r="M441" s="364">
        <v>0.24592366005342034</v>
      </c>
      <c r="N441" s="364">
        <v>0.31236275236608624</v>
      </c>
      <c r="O441" s="364">
        <f t="shared" si="125"/>
        <v>-6.6439092312665898E-2</v>
      </c>
      <c r="P441" s="364">
        <v>0</v>
      </c>
      <c r="Q441" s="293">
        <f t="shared" si="126"/>
        <v>0.24592366005342034</v>
      </c>
      <c r="R441" s="364">
        <v>0.25181301719895055</v>
      </c>
      <c r="S441" s="296">
        <f t="shared" si="134"/>
        <v>-5.8893571455302107E-3</v>
      </c>
    </row>
    <row r="442" spans="2:20" ht="15" thickBot="1">
      <c r="B442" s="2" t="s">
        <v>429</v>
      </c>
      <c r="D442" s="106" t="s">
        <v>429</v>
      </c>
      <c r="E442" s="360">
        <v>0</v>
      </c>
      <c r="F442" s="347">
        <v>0</v>
      </c>
      <c r="G442" s="347">
        <f t="shared" si="131"/>
        <v>0</v>
      </c>
      <c r="H442" s="347">
        <v>0</v>
      </c>
      <c r="I442" s="347">
        <f t="shared" si="132"/>
        <v>0</v>
      </c>
      <c r="J442" s="302">
        <v>0</v>
      </c>
      <c r="K442" s="361">
        <f t="shared" si="133"/>
        <v>0</v>
      </c>
      <c r="L442" s="362"/>
      <c r="M442" s="302">
        <v>0</v>
      </c>
      <c r="N442" s="302">
        <v>0</v>
      </c>
      <c r="O442" s="302">
        <f t="shared" si="125"/>
        <v>0</v>
      </c>
      <c r="P442" s="302">
        <v>0</v>
      </c>
      <c r="Q442" s="347">
        <f t="shared" si="126"/>
        <v>0</v>
      </c>
      <c r="R442" s="302">
        <v>0</v>
      </c>
      <c r="S442" s="305">
        <f t="shared" si="134"/>
        <v>0</v>
      </c>
    </row>
  </sheetData>
  <sheetProtection sort="0" autoFilter="0" pivotTables="0"/>
  <autoFilter ref="A1:M442" xr:uid="{00000000-0001-0000-0100-000000000000}"/>
  <mergeCells count="4">
    <mergeCell ref="E6:K6"/>
    <mergeCell ref="M6:S6"/>
    <mergeCell ref="E7:K7"/>
    <mergeCell ref="M7:S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E99E-FDF5-42C5-8483-9A6EAC0940E8}">
  <dimension ref="A1:BO442"/>
  <sheetViews>
    <sheetView showGridLines="0" zoomScale="80" zoomScaleNormal="80" workbookViewId="0">
      <pane xSplit="4" ySplit="8" topLeftCell="E9" activePane="bottomRight" state="frozen"/>
      <selection activeCell="E411" sqref="E411"/>
      <selection pane="topRight" activeCell="E411" sqref="E411"/>
      <selection pane="bottomLeft" activeCell="E411" sqref="E411"/>
      <selection pane="bottomRight" activeCell="D6" sqref="D6"/>
    </sheetView>
  </sheetViews>
  <sheetFormatPr defaultColWidth="9.81640625" defaultRowHeight="14.5" outlineLevelRow="1" outlineLevelCol="1"/>
  <cols>
    <col min="1" max="1" width="32.81640625" hidden="1" customWidth="1" outlineLevel="1"/>
    <col min="2" max="2" width="11" hidden="1" customWidth="1" outlineLevel="1"/>
    <col min="3" max="3" width="7.54296875" hidden="1" customWidth="1" outlineLevel="1"/>
    <col min="4" max="4" width="59.1796875" customWidth="1" collapsed="1"/>
    <col min="5" max="8" width="13.453125" customWidth="1"/>
    <col min="9" max="9" width="16.7265625" bestFit="1" customWidth="1"/>
    <col min="10" max="11" width="13.453125" customWidth="1"/>
    <col min="12" max="12" width="2.1796875" customWidth="1"/>
    <col min="13" max="16" width="13.453125" customWidth="1"/>
    <col min="17" max="17" width="16.7265625" bestFit="1" customWidth="1"/>
    <col min="18" max="18" width="13.453125" customWidth="1"/>
    <col min="19" max="19" width="16.453125" bestFit="1" customWidth="1"/>
    <col min="20" max="20" width="3.453125" customWidth="1"/>
    <col min="21" max="21" width="10.453125" bestFit="1" customWidth="1"/>
    <col min="22" max="22" width="12.54296875" bestFit="1" customWidth="1"/>
    <col min="23" max="23" width="9.81640625" bestFit="1" customWidth="1"/>
    <col min="24" max="24" width="16.81640625" bestFit="1" customWidth="1"/>
    <col min="25" max="25" width="16.7265625" bestFit="1" customWidth="1"/>
    <col min="26" max="26" width="12.1796875" bestFit="1" customWidth="1"/>
    <col min="27" max="27" width="10.81640625" bestFit="1" customWidth="1"/>
    <col min="28" max="28" width="1.54296875" customWidth="1"/>
    <col min="29" max="29" width="10.453125" bestFit="1" customWidth="1"/>
    <col min="30" max="30" width="12.54296875" bestFit="1" customWidth="1"/>
    <col min="31" max="31" width="9.81640625" bestFit="1" customWidth="1"/>
    <col min="32" max="32" width="15.1796875" bestFit="1" customWidth="1"/>
    <col min="33" max="33" width="16.7265625" bestFit="1" customWidth="1"/>
    <col min="34" max="34" width="12.1796875" bestFit="1" customWidth="1"/>
    <col min="35" max="35" width="9.26953125" bestFit="1" customWidth="1"/>
    <col min="36" max="36" width="3.453125" customWidth="1"/>
    <col min="37" max="37" width="10.453125" bestFit="1" customWidth="1"/>
    <col min="38" max="38" width="12.54296875" bestFit="1" customWidth="1"/>
    <col min="39" max="39" width="9.81640625" bestFit="1" customWidth="1"/>
    <col min="40" max="40" width="16.81640625" bestFit="1" customWidth="1"/>
    <col min="41" max="41" width="16.7265625" bestFit="1" customWidth="1"/>
    <col min="42" max="42" width="12.1796875" bestFit="1" customWidth="1"/>
    <col min="43" max="43" width="10.81640625" bestFit="1" customWidth="1"/>
    <col min="44" max="44" width="1.54296875" customWidth="1"/>
    <col min="45" max="45" width="10.453125" bestFit="1" customWidth="1"/>
    <col min="46" max="46" width="12.54296875" bestFit="1" customWidth="1"/>
    <col min="47" max="47" width="9.81640625" bestFit="1" customWidth="1"/>
    <col min="48" max="48" width="15.1796875" bestFit="1" customWidth="1"/>
    <col min="49" max="49" width="16.7265625" bestFit="1" customWidth="1"/>
    <col min="50" max="50" width="12.1796875" bestFit="1" customWidth="1"/>
    <col min="51" max="51" width="11.453125" bestFit="1" customWidth="1"/>
    <col min="52" max="52" width="3.453125" customWidth="1"/>
    <col min="53" max="53" width="10.453125" bestFit="1" customWidth="1"/>
    <col min="54" max="54" width="12.54296875" bestFit="1" customWidth="1"/>
    <col min="55" max="55" width="9.81640625" bestFit="1" customWidth="1"/>
    <col min="56" max="56" width="16.81640625" bestFit="1" customWidth="1"/>
    <col min="57" max="57" width="16.7265625" bestFit="1" customWidth="1"/>
    <col min="58" max="58" width="12.1796875" bestFit="1" customWidth="1"/>
    <col min="59" max="59" width="10.81640625" bestFit="1" customWidth="1"/>
    <col min="60" max="60" width="1.54296875" customWidth="1"/>
    <col min="61" max="61" width="10.453125" bestFit="1" customWidth="1"/>
    <col min="62" max="62" width="12.54296875" bestFit="1" customWidth="1"/>
    <col min="63" max="63" width="9.81640625" bestFit="1" customWidth="1"/>
    <col min="64" max="64" width="15.1796875" bestFit="1" customWidth="1"/>
    <col min="65" max="65" width="16.7265625" bestFit="1" customWidth="1"/>
    <col min="66" max="66" width="12.1796875" bestFit="1" customWidth="1"/>
    <col min="67" max="67" width="9.26953125" bestFit="1" customWidth="1"/>
  </cols>
  <sheetData>
    <row r="1" spans="1:67" s="2" customFormat="1" ht="14.25" hidden="1" customHeight="1" outlineLevel="1">
      <c r="E1" s="2">
        <v>1</v>
      </c>
      <c r="F1" s="2">
        <v>1</v>
      </c>
      <c r="G1" s="2">
        <v>1</v>
      </c>
      <c r="J1" s="3">
        <v>1</v>
      </c>
      <c r="K1" s="3">
        <v>1</v>
      </c>
      <c r="L1" s="4">
        <v>1</v>
      </c>
      <c r="M1" s="2">
        <v>1</v>
      </c>
      <c r="N1" s="2">
        <v>1</v>
      </c>
      <c r="Q1" s="2">
        <v>1</v>
      </c>
      <c r="R1" s="3">
        <v>1</v>
      </c>
      <c r="S1" s="3">
        <v>1</v>
      </c>
      <c r="T1" s="5"/>
      <c r="U1" s="2">
        <v>2</v>
      </c>
      <c r="V1" s="2">
        <f>+U1</f>
        <v>2</v>
      </c>
      <c r="W1" s="2">
        <f t="shared" ref="W1:AI2" si="0">+V1</f>
        <v>2</v>
      </c>
      <c r="X1" s="2">
        <f t="shared" si="0"/>
        <v>2</v>
      </c>
      <c r="Y1" s="2">
        <f t="shared" si="0"/>
        <v>2</v>
      </c>
      <c r="Z1" s="2">
        <f t="shared" si="0"/>
        <v>2</v>
      </c>
      <c r="AA1" s="2">
        <f t="shared" si="0"/>
        <v>2</v>
      </c>
      <c r="AB1" s="2">
        <f t="shared" si="0"/>
        <v>2</v>
      </c>
      <c r="AC1" s="2">
        <f t="shared" si="0"/>
        <v>2</v>
      </c>
      <c r="AD1" s="2">
        <f t="shared" si="0"/>
        <v>2</v>
      </c>
      <c r="AE1" s="2">
        <f t="shared" si="0"/>
        <v>2</v>
      </c>
      <c r="AF1" s="2">
        <f t="shared" si="0"/>
        <v>2</v>
      </c>
      <c r="AG1" s="2">
        <f t="shared" si="0"/>
        <v>2</v>
      </c>
      <c r="AH1" s="2">
        <f t="shared" si="0"/>
        <v>2</v>
      </c>
      <c r="AI1" s="2">
        <f t="shared" si="0"/>
        <v>2</v>
      </c>
      <c r="AJ1" s="5"/>
      <c r="AK1" s="2">
        <v>3</v>
      </c>
      <c r="AL1" s="2">
        <f>+AK1</f>
        <v>3</v>
      </c>
      <c r="AM1" s="2">
        <f t="shared" ref="AM1:AY2" si="1">+AL1</f>
        <v>3</v>
      </c>
      <c r="AN1" s="2">
        <f t="shared" si="1"/>
        <v>3</v>
      </c>
      <c r="AO1" s="2">
        <f t="shared" si="1"/>
        <v>3</v>
      </c>
      <c r="AP1" s="2">
        <f t="shared" si="1"/>
        <v>3</v>
      </c>
      <c r="AQ1" s="2">
        <f t="shared" si="1"/>
        <v>3</v>
      </c>
      <c r="AR1" s="2">
        <f t="shared" si="1"/>
        <v>3</v>
      </c>
      <c r="AS1" s="2">
        <f t="shared" si="1"/>
        <v>3</v>
      </c>
      <c r="AT1" s="2">
        <f t="shared" si="1"/>
        <v>3</v>
      </c>
      <c r="AU1" s="2">
        <f t="shared" si="1"/>
        <v>3</v>
      </c>
      <c r="AV1" s="2">
        <f t="shared" si="1"/>
        <v>3</v>
      </c>
      <c r="AW1" s="2">
        <f t="shared" si="1"/>
        <v>3</v>
      </c>
      <c r="AX1" s="2">
        <f t="shared" si="1"/>
        <v>3</v>
      </c>
      <c r="AY1" s="2">
        <f t="shared" si="1"/>
        <v>3</v>
      </c>
      <c r="AZ1" s="5"/>
      <c r="BA1" s="2">
        <v>4</v>
      </c>
      <c r="BB1" s="2">
        <f>+BA1</f>
        <v>4</v>
      </c>
      <c r="BC1" s="2">
        <f t="shared" ref="BC1:BO2" si="2">+BB1</f>
        <v>4</v>
      </c>
      <c r="BD1" s="2">
        <f t="shared" si="2"/>
        <v>4</v>
      </c>
      <c r="BE1" s="2">
        <f t="shared" si="2"/>
        <v>4</v>
      </c>
      <c r="BF1" s="2">
        <f t="shared" si="2"/>
        <v>4</v>
      </c>
      <c r="BG1" s="2">
        <f t="shared" si="2"/>
        <v>4</v>
      </c>
      <c r="BH1" s="2">
        <f t="shared" si="2"/>
        <v>4</v>
      </c>
      <c r="BI1" s="2">
        <f t="shared" si="2"/>
        <v>4</v>
      </c>
      <c r="BJ1" s="2">
        <f t="shared" si="2"/>
        <v>4</v>
      </c>
      <c r="BK1" s="2">
        <f t="shared" si="2"/>
        <v>4</v>
      </c>
      <c r="BL1" s="2">
        <f t="shared" si="2"/>
        <v>4</v>
      </c>
      <c r="BM1" s="2">
        <f t="shared" si="2"/>
        <v>4</v>
      </c>
      <c r="BN1" s="2">
        <f t="shared" si="2"/>
        <v>4</v>
      </c>
      <c r="BO1" s="2">
        <f t="shared" si="2"/>
        <v>4</v>
      </c>
    </row>
    <row r="2" spans="1:67" s="2" customFormat="1" ht="14.25" hidden="1" customHeight="1" outlineLevel="1">
      <c r="E2" s="6" t="str" cm="1">
        <f t="array" ref="E2">INDEX(East_List,E1)</f>
        <v>IS_EAST BU</v>
      </c>
      <c r="F2" s="6" t="str">
        <f>+E2</f>
        <v>IS_EAST BU</v>
      </c>
      <c r="G2" s="6" t="str">
        <f t="shared" ref="G2:K2" si="3">+F2</f>
        <v>IS_EAST BU</v>
      </c>
      <c r="H2" s="6" t="str">
        <f t="shared" si="3"/>
        <v>IS_EAST BU</v>
      </c>
      <c r="I2" s="6" t="str">
        <f t="shared" si="3"/>
        <v>IS_EAST BU</v>
      </c>
      <c r="J2" s="6" t="str">
        <f t="shared" si="3"/>
        <v>IS_EAST BU</v>
      </c>
      <c r="K2" s="6" t="str">
        <f t="shared" si="3"/>
        <v>IS_EAST BU</v>
      </c>
      <c r="L2" s="6" t="str" cm="1">
        <f t="array" ref="L2">INDEX(East_List,L1)</f>
        <v>IS_EAST BU</v>
      </c>
      <c r="M2" s="6" t="str">
        <f>+E2</f>
        <v>IS_EAST BU</v>
      </c>
      <c r="N2" s="6" t="str">
        <f>+M2</f>
        <v>IS_EAST BU</v>
      </c>
      <c r="O2" s="6" t="str">
        <f t="shared" ref="O2:S2" si="4">+N2</f>
        <v>IS_EAST BU</v>
      </c>
      <c r="P2" s="6" t="str">
        <f t="shared" si="4"/>
        <v>IS_EAST BU</v>
      </c>
      <c r="Q2" s="6" t="str">
        <f t="shared" si="4"/>
        <v>IS_EAST BU</v>
      </c>
      <c r="R2" s="6" t="str">
        <f t="shared" si="4"/>
        <v>IS_EAST BU</v>
      </c>
      <c r="S2" s="6" t="str">
        <f t="shared" si="4"/>
        <v>IS_EAST BU</v>
      </c>
      <c r="T2" s="6"/>
      <c r="U2" s="6" t="str" cm="1">
        <f t="array" ref="U2">INDEX(East_List,U1)</f>
        <v>EAIS</v>
      </c>
      <c r="V2" s="6" t="str">
        <f>+U2</f>
        <v>EAIS</v>
      </c>
      <c r="W2" s="6" t="str">
        <f t="shared" si="0"/>
        <v>EAIS</v>
      </c>
      <c r="X2" s="6" t="str">
        <f t="shared" si="0"/>
        <v>EAIS</v>
      </c>
      <c r="Y2" s="6" t="str">
        <f t="shared" si="0"/>
        <v>EAIS</v>
      </c>
      <c r="Z2" s="6" t="str">
        <f t="shared" si="0"/>
        <v>EAIS</v>
      </c>
      <c r="AA2" s="6" t="str">
        <f t="shared" si="0"/>
        <v>EAIS</v>
      </c>
      <c r="AB2" s="6" t="str" cm="1">
        <f t="array" ref="AB2">INDEX(East_List,AB1)</f>
        <v>EAIS</v>
      </c>
      <c r="AC2" s="6" t="str">
        <f>+U2</f>
        <v>EAIS</v>
      </c>
      <c r="AD2" s="6" t="str">
        <f>+AC2</f>
        <v>EAIS</v>
      </c>
      <c r="AE2" s="6" t="str">
        <f t="shared" si="0"/>
        <v>EAIS</v>
      </c>
      <c r="AF2" s="6" t="str">
        <f t="shared" si="0"/>
        <v>EAIS</v>
      </c>
      <c r="AG2" s="6" t="str">
        <f t="shared" si="0"/>
        <v>EAIS</v>
      </c>
      <c r="AH2" s="6" t="str">
        <f t="shared" si="0"/>
        <v>EAIS</v>
      </c>
      <c r="AI2" s="6" t="str">
        <f t="shared" si="0"/>
        <v>EAIS</v>
      </c>
      <c r="AJ2" s="6"/>
      <c r="AK2" s="6" t="str" cm="1">
        <f t="array" ref="AK2">INDEX(East_List,AK1)</f>
        <v>THOR</v>
      </c>
      <c r="AL2" s="6" t="str">
        <f>+AK2</f>
        <v>THOR</v>
      </c>
      <c r="AM2" s="6" t="str">
        <f t="shared" si="1"/>
        <v>THOR</v>
      </c>
      <c r="AN2" s="6" t="str">
        <f t="shared" si="1"/>
        <v>THOR</v>
      </c>
      <c r="AO2" s="6" t="str">
        <f t="shared" si="1"/>
        <v>THOR</v>
      </c>
      <c r="AP2" s="6" t="str">
        <f t="shared" si="1"/>
        <v>THOR</v>
      </c>
      <c r="AQ2" s="6" t="str">
        <f t="shared" si="1"/>
        <v>THOR</v>
      </c>
      <c r="AR2" s="6" t="str" cm="1">
        <f t="array" ref="AR2">INDEX(East_List,AR1)</f>
        <v>THOR</v>
      </c>
      <c r="AS2" s="6" t="str">
        <f>+AK2</f>
        <v>THOR</v>
      </c>
      <c r="AT2" s="6" t="str">
        <f>+AS2</f>
        <v>THOR</v>
      </c>
      <c r="AU2" s="6" t="str">
        <f t="shared" si="1"/>
        <v>THOR</v>
      </c>
      <c r="AV2" s="6" t="str">
        <f t="shared" si="1"/>
        <v>THOR</v>
      </c>
      <c r="AW2" s="6" t="str">
        <f t="shared" si="1"/>
        <v>THOR</v>
      </c>
      <c r="AX2" s="6" t="str">
        <f t="shared" si="1"/>
        <v>THOR</v>
      </c>
      <c r="AY2" s="6" t="str">
        <f t="shared" si="1"/>
        <v>THOR</v>
      </c>
      <c r="AZ2" s="6"/>
      <c r="BA2" s="6" t="str" cm="1">
        <f t="array" ref="BA2">INDEX(East_List,BA1)</f>
        <v>ISNS</v>
      </c>
      <c r="BB2" s="6" t="str">
        <f>+BA2</f>
        <v>ISNS</v>
      </c>
      <c r="BC2" s="6" t="str">
        <f t="shared" si="2"/>
        <v>ISNS</v>
      </c>
      <c r="BD2" s="6" t="str">
        <f t="shared" si="2"/>
        <v>ISNS</v>
      </c>
      <c r="BE2" s="6" t="str">
        <f t="shared" si="2"/>
        <v>ISNS</v>
      </c>
      <c r="BF2" s="6" t="str">
        <f t="shared" si="2"/>
        <v>ISNS</v>
      </c>
      <c r="BG2" s="6" t="str">
        <f t="shared" si="2"/>
        <v>ISNS</v>
      </c>
      <c r="BH2" s="6" t="str" cm="1">
        <f t="array" ref="BH2">INDEX(East_List,BH1)</f>
        <v>ISNS</v>
      </c>
      <c r="BI2" s="6" t="str">
        <f>+BA2</f>
        <v>ISNS</v>
      </c>
      <c r="BJ2" s="6" t="str">
        <f>+BI2</f>
        <v>ISNS</v>
      </c>
      <c r="BK2" s="6" t="str">
        <f t="shared" si="2"/>
        <v>ISNS</v>
      </c>
      <c r="BL2" s="6" t="str">
        <f t="shared" si="2"/>
        <v>ISNS</v>
      </c>
      <c r="BM2" s="6" t="str">
        <f t="shared" si="2"/>
        <v>ISNS</v>
      </c>
      <c r="BN2" s="6" t="str">
        <f t="shared" si="2"/>
        <v>ISNS</v>
      </c>
      <c r="BO2" s="6" t="str">
        <f t="shared" si="2"/>
        <v>ISNS</v>
      </c>
    </row>
    <row r="3" spans="1:67" s="10" customFormat="1" ht="15.75" hidden="1" customHeight="1" outlineLevel="1">
      <c r="A3" s="9" t="s">
        <v>35</v>
      </c>
      <c r="D3" s="11"/>
      <c r="E3" s="11" t="str">
        <f>+Parameters!$B$5</f>
        <v>Actual</v>
      </c>
      <c r="F3" s="12" t="str">
        <f>+Parameters!$B$6</f>
        <v>Target Budget</v>
      </c>
      <c r="G3" s="11"/>
      <c r="H3" s="11" t="str">
        <f>+Parameters!$B$7</f>
        <v>Forecast Current</v>
      </c>
      <c r="I3" s="11"/>
      <c r="J3" s="13" t="str">
        <f>+Parameters!$B$5</f>
        <v>Actual</v>
      </c>
      <c r="K3" s="13"/>
      <c r="L3" s="14"/>
      <c r="M3" s="11" t="str">
        <f>+Parameters!$B$5</f>
        <v>Actual</v>
      </c>
      <c r="N3" s="12" t="str">
        <f>+Parameters!$B$6</f>
        <v>Target Budget</v>
      </c>
      <c r="O3" s="12"/>
      <c r="P3" s="12" t="str">
        <f>+Parameters!$B$7</f>
        <v>Forecast Current</v>
      </c>
      <c r="Q3" s="11"/>
      <c r="R3" s="13" t="str">
        <f>+Parameters!$B$5</f>
        <v>Actual</v>
      </c>
      <c r="S3" s="13"/>
      <c r="T3" s="15"/>
      <c r="U3" s="11" t="str">
        <f>+Parameters!$B$5</f>
        <v>Actual</v>
      </c>
      <c r="V3" s="12" t="str">
        <f>+Parameters!$B$6</f>
        <v>Target Budget</v>
      </c>
      <c r="W3" s="11"/>
      <c r="X3" s="11" t="str">
        <f>+Parameters!$B$7</f>
        <v>Forecast Current</v>
      </c>
      <c r="Y3" s="11"/>
      <c r="Z3" s="13" t="str">
        <f>+Parameters!$B$5</f>
        <v>Actual</v>
      </c>
      <c r="AA3" s="13"/>
      <c r="AB3" s="14"/>
      <c r="AC3" s="11" t="str">
        <f>+Parameters!$B$5</f>
        <v>Actual</v>
      </c>
      <c r="AD3" s="12" t="str">
        <f>+Parameters!$B$6</f>
        <v>Target Budget</v>
      </c>
      <c r="AE3" s="12"/>
      <c r="AF3" s="12" t="str">
        <f>+Parameters!$B$7</f>
        <v>Forecast Current</v>
      </c>
      <c r="AG3" s="11"/>
      <c r="AH3" s="13" t="str">
        <f>+Parameters!$B$5</f>
        <v>Actual</v>
      </c>
      <c r="AI3" s="13"/>
      <c r="AJ3" s="15"/>
      <c r="AK3" s="11" t="str">
        <f>+Parameters!$B$5</f>
        <v>Actual</v>
      </c>
      <c r="AL3" s="12" t="str">
        <f>+Parameters!$B$6</f>
        <v>Target Budget</v>
      </c>
      <c r="AM3" s="11"/>
      <c r="AN3" s="11" t="str">
        <f>+Parameters!$B$7</f>
        <v>Forecast Current</v>
      </c>
      <c r="AO3" s="11"/>
      <c r="AP3" s="13" t="str">
        <f>+Parameters!$B$5</f>
        <v>Actual</v>
      </c>
      <c r="AQ3" s="13"/>
      <c r="AR3" s="14"/>
      <c r="AS3" s="11" t="str">
        <f>+Parameters!$B$5</f>
        <v>Actual</v>
      </c>
      <c r="AT3" s="12" t="str">
        <f>+Parameters!$B$6</f>
        <v>Target Budget</v>
      </c>
      <c r="AU3" s="12"/>
      <c r="AV3" s="12" t="str">
        <f>+Parameters!$B$7</f>
        <v>Forecast Current</v>
      </c>
      <c r="AW3" s="11"/>
      <c r="AX3" s="13" t="str">
        <f>+Parameters!$B$5</f>
        <v>Actual</v>
      </c>
      <c r="AY3" s="13"/>
      <c r="AZ3" s="15"/>
      <c r="BA3" s="11" t="str">
        <f>+Parameters!$B$5</f>
        <v>Actual</v>
      </c>
      <c r="BB3" s="12" t="str">
        <f>+Parameters!$B$6</f>
        <v>Target Budget</v>
      </c>
      <c r="BC3" s="11"/>
      <c r="BD3" s="11" t="str">
        <f>+Parameters!$B$7</f>
        <v>Forecast Current</v>
      </c>
      <c r="BE3" s="11"/>
      <c r="BF3" s="13" t="str">
        <f>+Parameters!$B$5</f>
        <v>Actual</v>
      </c>
      <c r="BG3" s="13"/>
      <c r="BH3" s="14"/>
      <c r="BI3" s="11" t="str">
        <f>+Parameters!$B$5</f>
        <v>Actual</v>
      </c>
      <c r="BJ3" s="12" t="str">
        <f>+Parameters!$B$6</f>
        <v>Target Budget</v>
      </c>
      <c r="BK3" s="12"/>
      <c r="BL3" s="12" t="str">
        <f>+Parameters!$B$7</f>
        <v>Forecast Current</v>
      </c>
      <c r="BM3" s="11"/>
      <c r="BN3" s="13" t="str">
        <f>+Parameters!$B$5</f>
        <v>Actual</v>
      </c>
      <c r="BO3" s="13"/>
    </row>
    <row r="4" spans="1:67" s="2" customFormat="1" ht="15.75" hidden="1" customHeight="1" outlineLevel="1">
      <c r="A4" s="16" t="s">
        <v>384</v>
      </c>
      <c r="D4" s="15"/>
      <c r="E4" s="245">
        <f>+Parameters!$B$10</f>
        <v>2026</v>
      </c>
      <c r="F4" s="245">
        <f>+Parameters!$B$10</f>
        <v>2026</v>
      </c>
      <c r="G4" s="245"/>
      <c r="H4" s="245">
        <f>+Parameters!$B$10</f>
        <v>2026</v>
      </c>
      <c r="I4" s="245"/>
      <c r="J4" s="245">
        <f>+E4-1</f>
        <v>2025</v>
      </c>
      <c r="K4" s="245"/>
      <c r="L4" s="245"/>
      <c r="M4" s="245">
        <f>+E4</f>
        <v>2026</v>
      </c>
      <c r="N4" s="245">
        <f>+F4</f>
        <v>2026</v>
      </c>
      <c r="O4" s="245"/>
      <c r="P4" s="245">
        <f>+H4</f>
        <v>2026</v>
      </c>
      <c r="Q4" s="245"/>
      <c r="R4" s="245">
        <f>+J4</f>
        <v>2025</v>
      </c>
      <c r="S4" s="17"/>
      <c r="T4" s="18"/>
      <c r="U4" s="245">
        <f>+Parameters!$B$10</f>
        <v>2026</v>
      </c>
      <c r="V4" s="245">
        <f>+Parameters!$B$10</f>
        <v>2026</v>
      </c>
      <c r="W4" s="245"/>
      <c r="X4" s="245">
        <f>+Parameters!$B$10</f>
        <v>2026</v>
      </c>
      <c r="Y4" s="245"/>
      <c r="Z4" s="245">
        <f>+U4-1</f>
        <v>2025</v>
      </c>
      <c r="AA4" s="245"/>
      <c r="AB4" s="245"/>
      <c r="AC4" s="245">
        <f>+U4</f>
        <v>2026</v>
      </c>
      <c r="AD4" s="245">
        <f>+V4</f>
        <v>2026</v>
      </c>
      <c r="AE4" s="245"/>
      <c r="AF4" s="245">
        <f>+X4</f>
        <v>2026</v>
      </c>
      <c r="AG4" s="245"/>
      <c r="AH4" s="245">
        <f>+Z4</f>
        <v>2025</v>
      </c>
      <c r="AI4" s="17"/>
      <c r="AJ4" s="18"/>
      <c r="AK4" s="245">
        <f>+Parameters!$B$10</f>
        <v>2026</v>
      </c>
      <c r="AL4" s="245">
        <f>+Parameters!$B$10</f>
        <v>2026</v>
      </c>
      <c r="AM4" s="245"/>
      <c r="AN4" s="245">
        <f>+Parameters!$B$10</f>
        <v>2026</v>
      </c>
      <c r="AO4" s="245"/>
      <c r="AP4" s="245">
        <f>+AK4-1</f>
        <v>2025</v>
      </c>
      <c r="AQ4" s="245"/>
      <c r="AR4" s="245"/>
      <c r="AS4" s="245">
        <f>+AK4</f>
        <v>2026</v>
      </c>
      <c r="AT4" s="245">
        <f>+AL4</f>
        <v>2026</v>
      </c>
      <c r="AU4" s="245"/>
      <c r="AV4" s="245">
        <f>+AN4</f>
        <v>2026</v>
      </c>
      <c r="AW4" s="245"/>
      <c r="AX4" s="245">
        <f>+AP4</f>
        <v>2025</v>
      </c>
      <c r="AY4" s="17"/>
      <c r="AZ4" s="18"/>
      <c r="BA4" s="245">
        <f>+Parameters!$B$10</f>
        <v>2026</v>
      </c>
      <c r="BB4" s="245">
        <f>+Parameters!$B$10</f>
        <v>2026</v>
      </c>
      <c r="BC4" s="245"/>
      <c r="BD4" s="245">
        <f>+Parameters!$B$10</f>
        <v>2026</v>
      </c>
      <c r="BE4" s="245"/>
      <c r="BF4" s="245">
        <f>+BA4-1</f>
        <v>2025</v>
      </c>
      <c r="BG4" s="245"/>
      <c r="BH4" s="245"/>
      <c r="BI4" s="245">
        <f>+BA4</f>
        <v>2026</v>
      </c>
      <c r="BJ4" s="245">
        <f>+BB4</f>
        <v>2026</v>
      </c>
      <c r="BK4" s="245"/>
      <c r="BL4" s="245">
        <f>+BD4</f>
        <v>2026</v>
      </c>
      <c r="BM4" s="245"/>
      <c r="BN4" s="245">
        <f>+BF4</f>
        <v>2025</v>
      </c>
      <c r="BO4" s="17"/>
    </row>
    <row r="5" spans="1:67" s="15" customFormat="1" ht="15.75" hidden="1" customHeight="1" outlineLevel="1" thickBot="1">
      <c r="A5" s="9" t="s">
        <v>393</v>
      </c>
      <c r="D5" s="10"/>
      <c r="E5" s="245" t="str">
        <f>+Parameters!$B$9</f>
        <v>Jul</v>
      </c>
      <c r="F5" s="245" t="str">
        <f>+Parameters!$B$9</f>
        <v>Jul</v>
      </c>
      <c r="G5" s="245"/>
      <c r="H5" s="245" t="str">
        <f>+Month</f>
        <v>Jul</v>
      </c>
      <c r="I5" s="245"/>
      <c r="J5" s="245" t="str">
        <f>+F5</f>
        <v>Jul</v>
      </c>
      <c r="K5" s="245"/>
      <c r="L5" s="245"/>
      <c r="M5" s="245" t="str">
        <f>CONCATENATE(E5," ","YTD")</f>
        <v>Jul YTD</v>
      </c>
      <c r="N5" s="245" t="str">
        <f>CONCATENATE(F5," ","YTD")</f>
        <v>Jul YTD</v>
      </c>
      <c r="O5" s="245"/>
      <c r="P5" s="245" t="str">
        <f>CONCATENATE(H5," ","YTD")</f>
        <v>Jul YTD</v>
      </c>
      <c r="Q5" s="245"/>
      <c r="R5" s="245" t="str">
        <f>CONCATENATE(J5," ","YTD")</f>
        <v>Jul YTD</v>
      </c>
      <c r="S5" s="19"/>
      <c r="U5" s="245" t="str">
        <f>+Parameters!$B$9</f>
        <v>Jul</v>
      </c>
      <c r="V5" s="245" t="str">
        <f>+Parameters!$B$9</f>
        <v>Jul</v>
      </c>
      <c r="W5" s="245"/>
      <c r="X5" s="245" t="str">
        <f>+Month</f>
        <v>Jul</v>
      </c>
      <c r="Y5" s="245"/>
      <c r="Z5" s="245" t="str">
        <f>+V5</f>
        <v>Jul</v>
      </c>
      <c r="AA5" s="245"/>
      <c r="AB5" s="245"/>
      <c r="AC5" s="245" t="str">
        <f>CONCATENATE(U5," ","YTD")</f>
        <v>Jul YTD</v>
      </c>
      <c r="AD5" s="245" t="str">
        <f>CONCATENATE(V5," ","YTD")</f>
        <v>Jul YTD</v>
      </c>
      <c r="AE5" s="245"/>
      <c r="AF5" s="245" t="str">
        <f>CONCATENATE(X5," ","YTD")</f>
        <v>Jul YTD</v>
      </c>
      <c r="AG5" s="245"/>
      <c r="AH5" s="245" t="str">
        <f>CONCATENATE(Z5," ","YTD")</f>
        <v>Jul YTD</v>
      </c>
      <c r="AI5" s="19"/>
      <c r="AK5" s="245" t="str">
        <f>+Parameters!$B$9</f>
        <v>Jul</v>
      </c>
      <c r="AL5" s="245" t="str">
        <f>+Parameters!$B$9</f>
        <v>Jul</v>
      </c>
      <c r="AM5" s="245"/>
      <c r="AN5" s="245" t="str">
        <f>+Month</f>
        <v>Jul</v>
      </c>
      <c r="AO5" s="245"/>
      <c r="AP5" s="245" t="str">
        <f>+AL5</f>
        <v>Jul</v>
      </c>
      <c r="AQ5" s="245"/>
      <c r="AR5" s="245"/>
      <c r="AS5" s="245" t="str">
        <f>CONCATENATE(AK5," ","YTD")</f>
        <v>Jul YTD</v>
      </c>
      <c r="AT5" s="245" t="str">
        <f>CONCATENATE(AL5," ","YTD")</f>
        <v>Jul YTD</v>
      </c>
      <c r="AU5" s="245"/>
      <c r="AV5" s="245" t="str">
        <f>CONCATENATE(AN5," ","YTD")</f>
        <v>Jul YTD</v>
      </c>
      <c r="AW5" s="245"/>
      <c r="AX5" s="245" t="str">
        <f>CONCATENATE(AP5," ","YTD")</f>
        <v>Jul YTD</v>
      </c>
      <c r="AY5" s="19"/>
      <c r="BA5" s="245" t="str">
        <f>+Parameters!$B$9</f>
        <v>Jul</v>
      </c>
      <c r="BB5" s="245" t="str">
        <f>+Parameters!$B$9</f>
        <v>Jul</v>
      </c>
      <c r="BC5" s="245"/>
      <c r="BD5" s="245" t="str">
        <f>+Month</f>
        <v>Jul</v>
      </c>
      <c r="BE5" s="245"/>
      <c r="BF5" s="245" t="str">
        <f>+BB5</f>
        <v>Jul</v>
      </c>
      <c r="BG5" s="245"/>
      <c r="BH5" s="245"/>
      <c r="BI5" s="245" t="str">
        <f>CONCATENATE(BA5," ","YTD")</f>
        <v>Jul YTD</v>
      </c>
      <c r="BJ5" s="245" t="str">
        <f>CONCATENATE(BB5," ","YTD")</f>
        <v>Jul YTD</v>
      </c>
      <c r="BK5" s="245"/>
      <c r="BL5" s="245" t="str">
        <f>CONCATENATE(BD5," ","YTD")</f>
        <v>Jul YTD</v>
      </c>
      <c r="BM5" s="245"/>
      <c r="BN5" s="245" t="str">
        <f>CONCATENATE(BF5," ","YTD")</f>
        <v>Jul YTD</v>
      </c>
      <c r="BO5" s="19"/>
    </row>
    <row r="6" spans="1:67" s="15" customFormat="1" ht="45.75" customHeight="1" collapsed="1">
      <c r="A6" s="9"/>
      <c r="D6" s="10"/>
      <c r="E6" s="393" t="s">
        <v>495</v>
      </c>
      <c r="F6" s="394"/>
      <c r="G6" s="394"/>
      <c r="H6" s="394"/>
      <c r="I6" s="394"/>
      <c r="J6" s="394"/>
      <c r="K6" s="394"/>
      <c r="L6" s="348"/>
      <c r="M6" s="394" t="str">
        <f>+E6</f>
        <v>East - Industrial Solutions</v>
      </c>
      <c r="N6" s="394"/>
      <c r="O6" s="394"/>
      <c r="P6" s="394"/>
      <c r="Q6" s="394"/>
      <c r="R6" s="394"/>
      <c r="S6" s="395"/>
      <c r="U6" s="393" t="str">
        <f>+U2</f>
        <v>EAIS</v>
      </c>
      <c r="V6" s="394"/>
      <c r="W6" s="394"/>
      <c r="X6" s="394"/>
      <c r="Y6" s="394"/>
      <c r="Z6" s="394"/>
      <c r="AA6" s="394"/>
      <c r="AB6" s="348"/>
      <c r="AC6" s="394" t="str">
        <f>+U6</f>
        <v>EAIS</v>
      </c>
      <c r="AD6" s="394"/>
      <c r="AE6" s="394"/>
      <c r="AF6" s="394"/>
      <c r="AG6" s="394"/>
      <c r="AH6" s="394"/>
      <c r="AI6" s="395"/>
      <c r="AK6" s="393" t="str">
        <f>+AK2</f>
        <v>THOR</v>
      </c>
      <c r="AL6" s="394"/>
      <c r="AM6" s="394"/>
      <c r="AN6" s="394"/>
      <c r="AO6" s="394"/>
      <c r="AP6" s="394"/>
      <c r="AQ6" s="394"/>
      <c r="AR6" s="348"/>
      <c r="AS6" s="394" t="str">
        <f>+AK6</f>
        <v>THOR</v>
      </c>
      <c r="AT6" s="394"/>
      <c r="AU6" s="394"/>
      <c r="AV6" s="394"/>
      <c r="AW6" s="394"/>
      <c r="AX6" s="394"/>
      <c r="AY6" s="395"/>
      <c r="BA6" s="393" t="str">
        <f>+BA2</f>
        <v>ISNS</v>
      </c>
      <c r="BB6" s="394"/>
      <c r="BC6" s="394"/>
      <c r="BD6" s="394"/>
      <c r="BE6" s="394"/>
      <c r="BF6" s="394"/>
      <c r="BG6" s="394"/>
      <c r="BH6" s="348"/>
      <c r="BI6" s="394" t="str">
        <f>+BA6</f>
        <v>ISNS</v>
      </c>
      <c r="BJ6" s="394"/>
      <c r="BK6" s="394"/>
      <c r="BL6" s="394"/>
      <c r="BM6" s="394"/>
      <c r="BN6" s="394"/>
      <c r="BO6" s="395"/>
    </row>
    <row r="7" spans="1:67" s="15" customFormat="1" ht="15.5" thickBot="1">
      <c r="A7" s="9"/>
      <c r="D7" s="10"/>
      <c r="E7" s="396" t="str">
        <f>+"MTD "&amp;E5&amp;" "&amp;YEAR</f>
        <v>MTD Jul 2026</v>
      </c>
      <c r="F7" s="397"/>
      <c r="G7" s="397"/>
      <c r="H7" s="397"/>
      <c r="I7" s="397"/>
      <c r="J7" s="397"/>
      <c r="K7" s="397"/>
      <c r="L7" s="380"/>
      <c r="M7" s="397" t="str">
        <f>+"YTD "&amp;E5&amp;" "&amp;YEAR</f>
        <v>YTD Jul 2026</v>
      </c>
      <c r="N7" s="397"/>
      <c r="O7" s="397"/>
      <c r="P7" s="397"/>
      <c r="Q7" s="397"/>
      <c r="R7" s="397"/>
      <c r="S7" s="398"/>
      <c r="U7" s="396" t="str">
        <f>+"MTD "&amp;E5&amp;" "&amp;YEAR</f>
        <v>MTD Jul 2026</v>
      </c>
      <c r="V7" s="397"/>
      <c r="W7" s="397"/>
      <c r="X7" s="397"/>
      <c r="Y7" s="397"/>
      <c r="Z7" s="397"/>
      <c r="AA7" s="397"/>
      <c r="AB7" s="20"/>
      <c r="AC7" s="397" t="str">
        <f>+"YTD "&amp;E5&amp;" "&amp;YEAR</f>
        <v>YTD Jul 2026</v>
      </c>
      <c r="AD7" s="397"/>
      <c r="AE7" s="397"/>
      <c r="AF7" s="397"/>
      <c r="AG7" s="397"/>
      <c r="AH7" s="397"/>
      <c r="AI7" s="398"/>
      <c r="AK7" s="396" t="str">
        <f>+"MTD "&amp;E5&amp;" "&amp;YEAR</f>
        <v>MTD Jul 2026</v>
      </c>
      <c r="AL7" s="397"/>
      <c r="AM7" s="397"/>
      <c r="AN7" s="397"/>
      <c r="AO7" s="397"/>
      <c r="AP7" s="397"/>
      <c r="AQ7" s="397"/>
      <c r="AR7" s="20"/>
      <c r="AS7" s="397" t="str">
        <f>+"YTD "&amp;E5&amp;" "&amp;YEAR</f>
        <v>YTD Jul 2026</v>
      </c>
      <c r="AT7" s="397"/>
      <c r="AU7" s="397"/>
      <c r="AV7" s="397"/>
      <c r="AW7" s="397"/>
      <c r="AX7" s="397"/>
      <c r="AY7" s="398"/>
      <c r="BA7" s="396" t="str">
        <f>+"MTD "&amp;E5&amp;" "&amp;YEAR</f>
        <v>MTD Jul 2026</v>
      </c>
      <c r="BB7" s="397"/>
      <c r="BC7" s="397"/>
      <c r="BD7" s="397"/>
      <c r="BE7" s="397"/>
      <c r="BF7" s="397"/>
      <c r="BG7" s="397"/>
      <c r="BH7" s="20"/>
      <c r="BI7" s="397" t="str">
        <f>+"YTD "&amp;E5&amp;" "&amp;YEAR</f>
        <v>YTD Jul 2026</v>
      </c>
      <c r="BJ7" s="397"/>
      <c r="BK7" s="397"/>
      <c r="BL7" s="397"/>
      <c r="BM7" s="397"/>
      <c r="BN7" s="397"/>
      <c r="BO7" s="398"/>
    </row>
    <row r="8" spans="1:67" s="22" customFormat="1" ht="15">
      <c r="A8" s="21"/>
      <c r="D8" s="23"/>
      <c r="E8" s="378" t="s">
        <v>0</v>
      </c>
      <c r="F8" s="375" t="s">
        <v>1</v>
      </c>
      <c r="G8" s="375" t="s">
        <v>558</v>
      </c>
      <c r="H8" s="375" t="s">
        <v>559</v>
      </c>
      <c r="I8" s="375" t="s">
        <v>560</v>
      </c>
      <c r="J8" s="376" t="s">
        <v>2</v>
      </c>
      <c r="K8" s="376" t="s">
        <v>561</v>
      </c>
      <c r="L8" s="377"/>
      <c r="M8" s="375" t="s">
        <v>0</v>
      </c>
      <c r="N8" s="375" t="s">
        <v>1</v>
      </c>
      <c r="O8" s="375" t="s">
        <v>558</v>
      </c>
      <c r="P8" s="375" t="s">
        <v>559</v>
      </c>
      <c r="Q8" s="375" t="s">
        <v>560</v>
      </c>
      <c r="R8" s="376" t="s">
        <v>2</v>
      </c>
      <c r="S8" s="379" t="s">
        <v>561</v>
      </c>
      <c r="U8" s="114" t="s">
        <v>0</v>
      </c>
      <c r="V8" s="342" t="s">
        <v>1</v>
      </c>
      <c r="W8" s="342" t="s">
        <v>558</v>
      </c>
      <c r="X8" s="342" t="s">
        <v>559</v>
      </c>
      <c r="Y8" s="342" t="s">
        <v>560</v>
      </c>
      <c r="Z8" s="349" t="s">
        <v>2</v>
      </c>
      <c r="AA8" s="349" t="s">
        <v>561</v>
      </c>
      <c r="AB8" s="350"/>
      <c r="AC8" s="342" t="s">
        <v>0</v>
      </c>
      <c r="AD8" s="342" t="s">
        <v>1</v>
      </c>
      <c r="AE8" s="342" t="s">
        <v>558</v>
      </c>
      <c r="AF8" s="342" t="s">
        <v>559</v>
      </c>
      <c r="AG8" s="342" t="s">
        <v>560</v>
      </c>
      <c r="AH8" s="349" t="s">
        <v>2</v>
      </c>
      <c r="AI8" s="24" t="s">
        <v>561</v>
      </c>
      <c r="AK8" s="114" t="s">
        <v>0</v>
      </c>
      <c r="AL8" s="342" t="s">
        <v>1</v>
      </c>
      <c r="AM8" s="342" t="s">
        <v>558</v>
      </c>
      <c r="AN8" s="342" t="s">
        <v>559</v>
      </c>
      <c r="AO8" s="342" t="s">
        <v>560</v>
      </c>
      <c r="AP8" s="349" t="s">
        <v>2</v>
      </c>
      <c r="AQ8" s="349" t="s">
        <v>561</v>
      </c>
      <c r="AR8" s="350"/>
      <c r="AS8" s="342" t="s">
        <v>0</v>
      </c>
      <c r="AT8" s="342" t="s">
        <v>1</v>
      </c>
      <c r="AU8" s="342" t="s">
        <v>558</v>
      </c>
      <c r="AV8" s="342" t="s">
        <v>559</v>
      </c>
      <c r="AW8" s="342" t="s">
        <v>560</v>
      </c>
      <c r="AX8" s="349" t="s">
        <v>2</v>
      </c>
      <c r="AY8" s="24" t="s">
        <v>561</v>
      </c>
      <c r="BA8" s="114" t="s">
        <v>0</v>
      </c>
      <c r="BB8" s="342" t="s">
        <v>1</v>
      </c>
      <c r="BC8" s="342" t="s">
        <v>558</v>
      </c>
      <c r="BD8" s="342" t="s">
        <v>559</v>
      </c>
      <c r="BE8" s="342" t="s">
        <v>560</v>
      </c>
      <c r="BF8" s="349" t="s">
        <v>2</v>
      </c>
      <c r="BG8" s="349" t="s">
        <v>561</v>
      </c>
      <c r="BH8" s="350"/>
      <c r="BI8" s="342" t="s">
        <v>0</v>
      </c>
      <c r="BJ8" s="342" t="s">
        <v>1</v>
      </c>
      <c r="BK8" s="342" t="s">
        <v>558</v>
      </c>
      <c r="BL8" s="342" t="s">
        <v>559</v>
      </c>
      <c r="BM8" s="342" t="s">
        <v>560</v>
      </c>
      <c r="BN8" s="349" t="s">
        <v>2</v>
      </c>
      <c r="BO8" s="24" t="s">
        <v>561</v>
      </c>
    </row>
    <row r="9" spans="1:67" s="26" customFormat="1">
      <c r="A9" s="25" t="s">
        <v>394</v>
      </c>
      <c r="D9" s="27" t="s">
        <v>3</v>
      </c>
      <c r="E9" s="115"/>
      <c r="J9" s="29"/>
      <c r="K9" s="29"/>
      <c r="L9" s="30"/>
      <c r="M9" s="28"/>
      <c r="R9" s="29"/>
      <c r="S9" s="31"/>
      <c r="T9" s="32"/>
      <c r="U9" s="115"/>
      <c r="Z9" s="29"/>
      <c r="AA9" s="29"/>
      <c r="AB9" s="30"/>
      <c r="AC9" s="28"/>
      <c r="AH9" s="29"/>
      <c r="AI9" s="31"/>
      <c r="AJ9" s="32"/>
      <c r="AK9" s="115"/>
      <c r="AP9" s="29"/>
      <c r="AQ9" s="29"/>
      <c r="AR9" s="30"/>
      <c r="AS9" s="28"/>
      <c r="AX9" s="29"/>
      <c r="AY9" s="31"/>
      <c r="AZ9" s="32"/>
      <c r="BA9" s="115"/>
      <c r="BF9" s="29"/>
      <c r="BG9" s="29"/>
      <c r="BH9" s="30"/>
      <c r="BI9" s="28"/>
      <c r="BN9" s="29"/>
      <c r="BO9" s="31"/>
    </row>
    <row r="10" spans="1:67" s="26" customFormat="1" ht="14.25" hidden="1" customHeight="1" outlineLevel="1">
      <c r="A10" s="25" t="s">
        <v>213</v>
      </c>
      <c r="B10" s="26" t="str">
        <f t="shared" ref="B10:B41" si="5">IF(SUM(T10:T10)&lt;&gt;0,"Show","Hide")</f>
        <v>Hide</v>
      </c>
      <c r="C10" s="26">
        <v>-1</v>
      </c>
      <c r="D10" s="33" t="s">
        <v>4</v>
      </c>
      <c r="E10" s="115">
        <v>305395.28999999992</v>
      </c>
      <c r="F10" s="28">
        <v>335272.0279868865</v>
      </c>
      <c r="G10" s="28">
        <f>+E10-F10</f>
        <v>-29876.737986886583</v>
      </c>
      <c r="H10" s="28"/>
      <c r="I10" s="28"/>
      <c r="J10" s="309">
        <v>369272.43000000005</v>
      </c>
      <c r="K10" s="34">
        <f>+E10-J10</f>
        <v>-63877.14000000013</v>
      </c>
      <c r="L10" s="35"/>
      <c r="M10" s="28">
        <v>305395.28999999992</v>
      </c>
      <c r="N10" s="28">
        <v>335272.0279868865</v>
      </c>
      <c r="O10" s="28"/>
      <c r="P10" s="28"/>
      <c r="Q10" s="28">
        <f>+M10-N10</f>
        <v>-29876.737986886583</v>
      </c>
      <c r="R10" s="34">
        <v>369272.43000000005</v>
      </c>
      <c r="S10" s="36">
        <f>+M10-R10</f>
        <v>-63877.14000000013</v>
      </c>
      <c r="T10" s="32"/>
      <c r="U10" s="115">
        <v>214936.25999999995</v>
      </c>
      <c r="V10" s="28">
        <v>245640.63594249781</v>
      </c>
      <c r="W10" s="28">
        <f>+U10-V10</f>
        <v>-30704.375942497863</v>
      </c>
      <c r="X10" s="28"/>
      <c r="Y10" s="28"/>
      <c r="Z10" s="309">
        <v>234459.03</v>
      </c>
      <c r="AA10" s="34">
        <f>+U10-Z10</f>
        <v>-19522.770000000048</v>
      </c>
      <c r="AB10" s="35"/>
      <c r="AC10" s="28">
        <v>214936.25999999995</v>
      </c>
      <c r="AD10" s="28">
        <v>245640.63594249781</v>
      </c>
      <c r="AE10" s="28"/>
      <c r="AF10" s="28"/>
      <c r="AG10" s="28">
        <f>+AC10-AD10</f>
        <v>-30704.375942497863</v>
      </c>
      <c r="AH10" s="34">
        <v>234459.03</v>
      </c>
      <c r="AI10" s="36">
        <f>+AC10-AH10</f>
        <v>-19522.770000000048</v>
      </c>
      <c r="AJ10" s="32"/>
      <c r="AK10" s="115">
        <v>70943.420000000013</v>
      </c>
      <c r="AL10" s="28">
        <v>80295.745822056051</v>
      </c>
      <c r="AM10" s="28">
        <f>+AK10-AL10</f>
        <v>-9352.3258220560383</v>
      </c>
      <c r="AN10" s="28"/>
      <c r="AO10" s="28"/>
      <c r="AP10" s="309">
        <v>106648.37</v>
      </c>
      <c r="AQ10" s="34">
        <f>+AK10-AP10</f>
        <v>-35704.949999999983</v>
      </c>
      <c r="AR10" s="35"/>
      <c r="AS10" s="28">
        <v>70943.420000000013</v>
      </c>
      <c r="AT10" s="28">
        <v>80295.745822056051</v>
      </c>
      <c r="AU10" s="28"/>
      <c r="AV10" s="28"/>
      <c r="AW10" s="28">
        <f>+AS10-AT10</f>
        <v>-9352.3258220560383</v>
      </c>
      <c r="AX10" s="34">
        <v>106648.37</v>
      </c>
      <c r="AY10" s="36">
        <f>+AS10-AX10</f>
        <v>-35704.949999999983</v>
      </c>
      <c r="AZ10" s="32"/>
      <c r="BA10" s="115">
        <v>19515.610000000004</v>
      </c>
      <c r="BB10" s="28">
        <v>9335.6462223326525</v>
      </c>
      <c r="BC10" s="28">
        <f>+BA10-BB10</f>
        <v>10179.963777667352</v>
      </c>
      <c r="BD10" s="28"/>
      <c r="BE10" s="28"/>
      <c r="BF10" s="309">
        <v>28165.03</v>
      </c>
      <c r="BG10" s="34">
        <f>+BA10-BF10</f>
        <v>-8649.4199999999946</v>
      </c>
      <c r="BH10" s="35"/>
      <c r="BI10" s="28">
        <v>19515.610000000004</v>
      </c>
      <c r="BJ10" s="28">
        <v>9335.6462223326525</v>
      </c>
      <c r="BK10" s="28"/>
      <c r="BL10" s="28"/>
      <c r="BM10" s="28">
        <f>+BI10-BJ10</f>
        <v>10179.963777667352</v>
      </c>
      <c r="BN10" s="34">
        <v>28165.03</v>
      </c>
      <c r="BO10" s="36">
        <f>+BI10-BN10</f>
        <v>-8649.4199999999946</v>
      </c>
    </row>
    <row r="11" spans="1:67" s="26" customFormat="1" ht="14.25" hidden="1" customHeight="1" outlineLevel="1">
      <c r="A11" s="25" t="s">
        <v>395</v>
      </c>
      <c r="B11" s="26" t="str">
        <f t="shared" si="5"/>
        <v>Hide</v>
      </c>
      <c r="C11" s="26">
        <v>-1</v>
      </c>
      <c r="D11" s="33" t="s">
        <v>5</v>
      </c>
      <c r="E11" s="115">
        <v>0</v>
      </c>
      <c r="F11" s="28">
        <v>0</v>
      </c>
      <c r="G11" s="28">
        <f t="shared" ref="G11:G76" si="6">+E11-F11</f>
        <v>0</v>
      </c>
      <c r="H11" s="28"/>
      <c r="I11" s="28"/>
      <c r="J11" s="34">
        <v>0</v>
      </c>
      <c r="K11" s="34">
        <f t="shared" ref="K11:K76" si="7">+E11-J11</f>
        <v>0</v>
      </c>
      <c r="L11" s="35"/>
      <c r="M11" s="28">
        <v>0</v>
      </c>
      <c r="N11" s="28">
        <v>0</v>
      </c>
      <c r="O11" s="28"/>
      <c r="P11" s="28"/>
      <c r="Q11" s="28">
        <f t="shared" ref="Q11:Q13" si="8">+M11-N11</f>
        <v>0</v>
      </c>
      <c r="R11" s="34">
        <v>0</v>
      </c>
      <c r="S11" s="36">
        <f t="shared" ref="S11:S76" si="9">+M11-R11</f>
        <v>0</v>
      </c>
      <c r="T11" s="32"/>
      <c r="U11" s="115">
        <v>0</v>
      </c>
      <c r="V11" s="28">
        <v>0</v>
      </c>
      <c r="W11" s="28">
        <f t="shared" ref="W11:W76" si="10">+U11-V11</f>
        <v>0</v>
      </c>
      <c r="X11" s="28"/>
      <c r="Y11" s="28"/>
      <c r="Z11" s="34">
        <v>0</v>
      </c>
      <c r="AA11" s="34">
        <f t="shared" ref="AA11:AA76" si="11">+U11-Z11</f>
        <v>0</v>
      </c>
      <c r="AB11" s="35"/>
      <c r="AC11" s="28">
        <v>0</v>
      </c>
      <c r="AD11" s="28">
        <v>0</v>
      </c>
      <c r="AE11" s="28"/>
      <c r="AF11" s="28"/>
      <c r="AG11" s="28">
        <f t="shared" ref="AG11:AG13" si="12">+AC11-AD11</f>
        <v>0</v>
      </c>
      <c r="AH11" s="34">
        <v>0</v>
      </c>
      <c r="AI11" s="36">
        <f t="shared" ref="AI11:AI76" si="13">+AC11-AH11</f>
        <v>0</v>
      </c>
      <c r="AJ11" s="32"/>
      <c r="AK11" s="115">
        <v>0</v>
      </c>
      <c r="AL11" s="28">
        <v>0</v>
      </c>
      <c r="AM11" s="28">
        <f t="shared" ref="AM11:AM76" si="14">+AK11-AL11</f>
        <v>0</v>
      </c>
      <c r="AN11" s="28"/>
      <c r="AO11" s="28"/>
      <c r="AP11" s="34">
        <v>0</v>
      </c>
      <c r="AQ11" s="34">
        <f t="shared" ref="AQ11:AQ76" si="15">+AK11-AP11</f>
        <v>0</v>
      </c>
      <c r="AR11" s="35"/>
      <c r="AS11" s="28">
        <v>0</v>
      </c>
      <c r="AT11" s="28">
        <v>0</v>
      </c>
      <c r="AU11" s="28"/>
      <c r="AV11" s="28"/>
      <c r="AW11" s="28">
        <f t="shared" ref="AW11:AW13" si="16">+AS11-AT11</f>
        <v>0</v>
      </c>
      <c r="AX11" s="34">
        <v>0</v>
      </c>
      <c r="AY11" s="36">
        <f t="shared" ref="AY11:AY76" si="17">+AS11-AX11</f>
        <v>0</v>
      </c>
      <c r="AZ11" s="32"/>
      <c r="BA11" s="115">
        <v>0</v>
      </c>
      <c r="BB11" s="28">
        <v>0</v>
      </c>
      <c r="BC11" s="28">
        <f t="shared" ref="BC11:BC76" si="18">+BA11-BB11</f>
        <v>0</v>
      </c>
      <c r="BD11" s="28"/>
      <c r="BE11" s="28"/>
      <c r="BF11" s="34">
        <v>0</v>
      </c>
      <c r="BG11" s="34">
        <f t="shared" ref="BG11:BG76" si="19">+BA11-BF11</f>
        <v>0</v>
      </c>
      <c r="BH11" s="35"/>
      <c r="BI11" s="28">
        <v>0</v>
      </c>
      <c r="BJ11" s="28">
        <v>0</v>
      </c>
      <c r="BK11" s="28"/>
      <c r="BL11" s="28"/>
      <c r="BM11" s="28">
        <f t="shared" ref="BM11:BM13" si="20">+BI11-BJ11</f>
        <v>0</v>
      </c>
      <c r="BN11" s="34">
        <v>0</v>
      </c>
      <c r="BO11" s="36">
        <f t="shared" ref="BO11:BO76" si="21">+BI11-BN11</f>
        <v>0</v>
      </c>
    </row>
    <row r="12" spans="1:67" s="26" customFormat="1" ht="14.25" hidden="1" customHeight="1" outlineLevel="1">
      <c r="A12" s="26" t="s">
        <v>396</v>
      </c>
      <c r="B12" s="26" t="str">
        <f t="shared" si="5"/>
        <v>Hide</v>
      </c>
      <c r="C12" s="26">
        <v>-1</v>
      </c>
      <c r="D12" s="33" t="s">
        <v>6</v>
      </c>
      <c r="E12" s="115">
        <v>-8101.3800000000228</v>
      </c>
      <c r="F12" s="28">
        <v>8363.891361577389</v>
      </c>
      <c r="G12" s="28">
        <f t="shared" si="6"/>
        <v>-16465.271361577412</v>
      </c>
      <c r="H12" s="28"/>
      <c r="I12" s="28"/>
      <c r="J12" s="34">
        <v>-26179.860000000004</v>
      </c>
      <c r="K12" s="34">
        <f t="shared" si="7"/>
        <v>18078.479999999981</v>
      </c>
      <c r="L12" s="35"/>
      <c r="M12" s="28">
        <v>-8101.3800000000228</v>
      </c>
      <c r="N12" s="28">
        <v>8363.891361577389</v>
      </c>
      <c r="O12" s="28"/>
      <c r="P12" s="28"/>
      <c r="Q12" s="28">
        <f t="shared" si="8"/>
        <v>-16465.271361577412</v>
      </c>
      <c r="R12" s="34">
        <v>-26179.860000000004</v>
      </c>
      <c r="S12" s="36">
        <f t="shared" si="9"/>
        <v>18078.479999999981</v>
      </c>
      <c r="T12" s="32"/>
      <c r="U12" s="115">
        <v>-10782.860000000024</v>
      </c>
      <c r="V12" s="28">
        <v>6381.9408413111223</v>
      </c>
      <c r="W12" s="28">
        <f t="shared" si="10"/>
        <v>-17164.800841311146</v>
      </c>
      <c r="X12" s="28"/>
      <c r="Y12" s="28"/>
      <c r="Z12" s="34">
        <v>-35430.620000000003</v>
      </c>
      <c r="AA12" s="34">
        <f t="shared" si="11"/>
        <v>24647.75999999998</v>
      </c>
      <c r="AB12" s="35"/>
      <c r="AC12" s="28">
        <v>-10782.860000000024</v>
      </c>
      <c r="AD12" s="28">
        <v>6381.9408413111223</v>
      </c>
      <c r="AE12" s="28"/>
      <c r="AF12" s="28"/>
      <c r="AG12" s="28">
        <f t="shared" si="12"/>
        <v>-17164.800841311146</v>
      </c>
      <c r="AH12" s="34">
        <v>-35430.620000000003</v>
      </c>
      <c r="AI12" s="36">
        <f t="shared" si="13"/>
        <v>24647.75999999998</v>
      </c>
      <c r="AJ12" s="32"/>
      <c r="AK12" s="115">
        <v>906.4800000000007</v>
      </c>
      <c r="AL12" s="28">
        <v>2268.2215551164791</v>
      </c>
      <c r="AM12" s="28">
        <f t="shared" si="14"/>
        <v>-1361.7415551164784</v>
      </c>
      <c r="AN12" s="28"/>
      <c r="AO12" s="28"/>
      <c r="AP12" s="34">
        <v>805.46</v>
      </c>
      <c r="AQ12" s="34">
        <f t="shared" si="15"/>
        <v>101.02000000000066</v>
      </c>
      <c r="AR12" s="35"/>
      <c r="AS12" s="28">
        <v>906.4800000000007</v>
      </c>
      <c r="AT12" s="28">
        <v>2268.2215551164791</v>
      </c>
      <c r="AU12" s="28"/>
      <c r="AV12" s="28"/>
      <c r="AW12" s="28">
        <f t="shared" si="16"/>
        <v>-1361.7415551164784</v>
      </c>
      <c r="AX12" s="34">
        <v>805.46</v>
      </c>
      <c r="AY12" s="36">
        <f t="shared" si="17"/>
        <v>101.02000000000066</v>
      </c>
      <c r="AZ12" s="32"/>
      <c r="BA12" s="115">
        <v>1775</v>
      </c>
      <c r="BB12" s="28">
        <v>-286.27103485021053</v>
      </c>
      <c r="BC12" s="28">
        <f t="shared" si="18"/>
        <v>2061.2710348502105</v>
      </c>
      <c r="BD12" s="28"/>
      <c r="BE12" s="28"/>
      <c r="BF12" s="34">
        <v>8445.2999999999993</v>
      </c>
      <c r="BG12" s="34">
        <f t="shared" si="19"/>
        <v>-6670.2999999999993</v>
      </c>
      <c r="BH12" s="35"/>
      <c r="BI12" s="28">
        <v>1775</v>
      </c>
      <c r="BJ12" s="28">
        <v>-286.27103485021053</v>
      </c>
      <c r="BK12" s="28"/>
      <c r="BL12" s="28"/>
      <c r="BM12" s="28">
        <f t="shared" si="20"/>
        <v>2061.2710348502105</v>
      </c>
      <c r="BN12" s="34">
        <v>8445.2999999999993</v>
      </c>
      <c r="BO12" s="36">
        <f t="shared" si="21"/>
        <v>-6670.2999999999993</v>
      </c>
    </row>
    <row r="13" spans="1:67" s="26" customFormat="1" ht="14.25" hidden="1" customHeight="1" outlineLevel="1">
      <c r="A13" s="26" t="s">
        <v>397</v>
      </c>
      <c r="B13" s="26" t="str">
        <f t="shared" si="5"/>
        <v>Hide</v>
      </c>
      <c r="C13" s="26">
        <v>-1</v>
      </c>
      <c r="D13" s="33" t="s">
        <v>7</v>
      </c>
      <c r="E13" s="115">
        <v>-1460.2</v>
      </c>
      <c r="F13" s="28">
        <v>-1237.7866682497674</v>
      </c>
      <c r="G13" s="28">
        <f t="shared" si="6"/>
        <v>-222.4133317502326</v>
      </c>
      <c r="H13" s="28"/>
      <c r="I13" s="28"/>
      <c r="J13" s="34">
        <v>-3195.37</v>
      </c>
      <c r="K13" s="34">
        <f t="shared" si="7"/>
        <v>1735.1699999999998</v>
      </c>
      <c r="L13" s="35"/>
      <c r="M13" s="28">
        <v>-1460.2</v>
      </c>
      <c r="N13" s="28">
        <v>-1237.7866682497674</v>
      </c>
      <c r="O13" s="28"/>
      <c r="P13" s="28"/>
      <c r="Q13" s="28">
        <f t="shared" si="8"/>
        <v>-222.4133317502326</v>
      </c>
      <c r="R13" s="34">
        <v>-3195.37</v>
      </c>
      <c r="S13" s="36">
        <f t="shared" si="9"/>
        <v>1735.1699999999998</v>
      </c>
      <c r="T13" s="32"/>
      <c r="U13" s="115">
        <v>-1085.5</v>
      </c>
      <c r="V13" s="28">
        <v>-765.0086238089707</v>
      </c>
      <c r="W13" s="28">
        <f t="shared" si="10"/>
        <v>-320.4913761910293</v>
      </c>
      <c r="X13" s="28"/>
      <c r="Y13" s="28"/>
      <c r="Z13" s="34">
        <v>-1475.14</v>
      </c>
      <c r="AA13" s="34">
        <f t="shared" si="11"/>
        <v>389.6400000000001</v>
      </c>
      <c r="AB13" s="35"/>
      <c r="AC13" s="28">
        <v>-1085.5</v>
      </c>
      <c r="AD13" s="28">
        <v>-765.0086238089707</v>
      </c>
      <c r="AE13" s="28"/>
      <c r="AF13" s="28"/>
      <c r="AG13" s="28">
        <f t="shared" si="12"/>
        <v>-320.4913761910293</v>
      </c>
      <c r="AH13" s="34">
        <v>-1475.14</v>
      </c>
      <c r="AI13" s="36">
        <f t="shared" si="13"/>
        <v>389.6400000000001</v>
      </c>
      <c r="AJ13" s="32"/>
      <c r="AK13" s="115">
        <v>-374.7</v>
      </c>
      <c r="AL13" s="28">
        <v>-176.09710217255011</v>
      </c>
      <c r="AM13" s="28">
        <f t="shared" si="14"/>
        <v>-198.60289782744988</v>
      </c>
      <c r="AN13" s="28"/>
      <c r="AO13" s="28"/>
      <c r="AP13" s="34">
        <v>-118.39</v>
      </c>
      <c r="AQ13" s="34">
        <f t="shared" si="15"/>
        <v>-256.31</v>
      </c>
      <c r="AR13" s="35"/>
      <c r="AS13" s="28">
        <v>-374.7</v>
      </c>
      <c r="AT13" s="28">
        <v>-176.09710217255011</v>
      </c>
      <c r="AU13" s="28"/>
      <c r="AV13" s="28"/>
      <c r="AW13" s="28">
        <f t="shared" si="16"/>
        <v>-198.60289782744988</v>
      </c>
      <c r="AX13" s="34">
        <v>-118.39</v>
      </c>
      <c r="AY13" s="36">
        <f t="shared" si="17"/>
        <v>-256.31</v>
      </c>
      <c r="AZ13" s="32"/>
      <c r="BA13" s="115">
        <v>0</v>
      </c>
      <c r="BB13" s="28">
        <v>-296.68094226824678</v>
      </c>
      <c r="BC13" s="28">
        <f t="shared" si="18"/>
        <v>296.68094226824678</v>
      </c>
      <c r="BD13" s="28"/>
      <c r="BE13" s="28"/>
      <c r="BF13" s="34">
        <v>-1601.84</v>
      </c>
      <c r="BG13" s="34">
        <f t="shared" si="19"/>
        <v>1601.84</v>
      </c>
      <c r="BH13" s="35"/>
      <c r="BI13" s="28">
        <v>0</v>
      </c>
      <c r="BJ13" s="28">
        <v>-296.68094226824678</v>
      </c>
      <c r="BK13" s="28"/>
      <c r="BL13" s="28"/>
      <c r="BM13" s="28">
        <f t="shared" si="20"/>
        <v>296.68094226824678</v>
      </c>
      <c r="BN13" s="34">
        <v>-1601.84</v>
      </c>
      <c r="BO13" s="36">
        <f t="shared" si="21"/>
        <v>1601.84</v>
      </c>
    </row>
    <row r="14" spans="1:67" s="26" customFormat="1" collapsed="1">
      <c r="A14" s="26" t="s">
        <v>398</v>
      </c>
      <c r="B14" s="26" t="str">
        <f t="shared" si="5"/>
        <v>Hide</v>
      </c>
      <c r="C14" s="26">
        <v>-1</v>
      </c>
      <c r="D14" s="37" t="s">
        <v>8</v>
      </c>
      <c r="E14" s="116">
        <v>295833.7099999999</v>
      </c>
      <c r="F14" s="38">
        <v>342398.13268021413</v>
      </c>
      <c r="G14" s="38">
        <f t="shared" si="6"/>
        <v>-46564.422680214222</v>
      </c>
      <c r="H14" s="38">
        <v>0</v>
      </c>
      <c r="I14" s="38">
        <f>+E14-H14</f>
        <v>295833.7099999999</v>
      </c>
      <c r="J14" s="39">
        <v>339897.19999999995</v>
      </c>
      <c r="K14" s="39">
        <f t="shared" si="7"/>
        <v>-44063.490000000049</v>
      </c>
      <c r="L14" s="35"/>
      <c r="M14" s="38">
        <v>295833.7099999999</v>
      </c>
      <c r="N14" s="38">
        <v>342398.13268021413</v>
      </c>
      <c r="O14" s="38">
        <f>+M14-N14</f>
        <v>-46564.422680214222</v>
      </c>
      <c r="P14" s="38">
        <v>0</v>
      </c>
      <c r="Q14" s="38">
        <f>+M14-P14</f>
        <v>295833.7099999999</v>
      </c>
      <c r="R14" s="39">
        <v>339897.19999999995</v>
      </c>
      <c r="S14" s="40">
        <f t="shared" si="9"/>
        <v>-44063.490000000049</v>
      </c>
      <c r="T14" s="32"/>
      <c r="U14" s="116">
        <v>203067.89999999994</v>
      </c>
      <c r="V14" s="38">
        <v>251257.56815999997</v>
      </c>
      <c r="W14" s="38">
        <f t="shared" si="10"/>
        <v>-48189.66816000003</v>
      </c>
      <c r="X14" s="38">
        <v>0</v>
      </c>
      <c r="Y14" s="38">
        <f>+U14-X14</f>
        <v>203067.89999999994</v>
      </c>
      <c r="Z14" s="39">
        <v>197553.27</v>
      </c>
      <c r="AA14" s="39">
        <f t="shared" si="11"/>
        <v>5514.6299999999464</v>
      </c>
      <c r="AB14" s="35"/>
      <c r="AC14" s="38">
        <v>203067.89999999994</v>
      </c>
      <c r="AD14" s="38">
        <v>251257.56815999997</v>
      </c>
      <c r="AE14" s="38">
        <f>+AC14-AD14</f>
        <v>-48189.66816000003</v>
      </c>
      <c r="AF14" s="38">
        <v>0</v>
      </c>
      <c r="AG14" s="38">
        <f>+AC14-AF14</f>
        <v>203067.89999999994</v>
      </c>
      <c r="AH14" s="39">
        <v>197553.27</v>
      </c>
      <c r="AI14" s="40">
        <f t="shared" si="13"/>
        <v>5514.6299999999464</v>
      </c>
      <c r="AJ14" s="32"/>
      <c r="AK14" s="116">
        <v>71475.200000000012</v>
      </c>
      <c r="AL14" s="38">
        <v>82387.870274999979</v>
      </c>
      <c r="AM14" s="38">
        <f t="shared" si="14"/>
        <v>-10912.670274999968</v>
      </c>
      <c r="AN14" s="38">
        <v>0</v>
      </c>
      <c r="AO14" s="38">
        <f>+AK14-AN14</f>
        <v>71475.200000000012</v>
      </c>
      <c r="AP14" s="39">
        <v>107335.44</v>
      </c>
      <c r="AQ14" s="39">
        <f t="shared" si="15"/>
        <v>-35860.239999999991</v>
      </c>
      <c r="AR14" s="35"/>
      <c r="AS14" s="38">
        <v>71475.200000000012</v>
      </c>
      <c r="AT14" s="38">
        <v>82387.870274999979</v>
      </c>
      <c r="AU14" s="38">
        <f>+AS14-AT14</f>
        <v>-10912.670274999968</v>
      </c>
      <c r="AV14" s="38">
        <v>0</v>
      </c>
      <c r="AW14" s="38">
        <f>+AS14-AV14</f>
        <v>71475.200000000012</v>
      </c>
      <c r="AX14" s="39">
        <v>107335.44</v>
      </c>
      <c r="AY14" s="40">
        <f t="shared" si="17"/>
        <v>-35860.239999999991</v>
      </c>
      <c r="AZ14" s="32"/>
      <c r="BA14" s="116">
        <v>21290.610000000004</v>
      </c>
      <c r="BB14" s="38">
        <v>8752.6942452141939</v>
      </c>
      <c r="BC14" s="38">
        <f t="shared" si="18"/>
        <v>12537.91575478581</v>
      </c>
      <c r="BD14" s="38">
        <v>0</v>
      </c>
      <c r="BE14" s="38">
        <f>+BA14-BD14</f>
        <v>21290.610000000004</v>
      </c>
      <c r="BF14" s="39">
        <v>35008.490000000005</v>
      </c>
      <c r="BG14" s="39">
        <f t="shared" si="19"/>
        <v>-13717.880000000001</v>
      </c>
      <c r="BH14" s="35"/>
      <c r="BI14" s="38">
        <v>21290.610000000004</v>
      </c>
      <c r="BJ14" s="38">
        <v>8752.6942452141939</v>
      </c>
      <c r="BK14" s="38">
        <f>+BI14-BJ14</f>
        <v>12537.91575478581</v>
      </c>
      <c r="BL14" s="38">
        <v>0</v>
      </c>
      <c r="BM14" s="38">
        <f>+BI14-BL14</f>
        <v>21290.610000000004</v>
      </c>
      <c r="BN14" s="39">
        <v>35008.490000000005</v>
      </c>
      <c r="BO14" s="40">
        <f t="shared" si="21"/>
        <v>-13717.880000000001</v>
      </c>
    </row>
    <row r="15" spans="1:67" s="26" customFormat="1" ht="14.25" hidden="1" customHeight="1" outlineLevel="1">
      <c r="A15" s="26" t="s">
        <v>399</v>
      </c>
      <c r="B15" s="26" t="str">
        <f t="shared" si="5"/>
        <v>Hide</v>
      </c>
      <c r="C15" s="26">
        <v>-1</v>
      </c>
      <c r="D15" s="33" t="s">
        <v>9</v>
      </c>
      <c r="E15" s="115">
        <v>31460.19</v>
      </c>
      <c r="F15" s="28">
        <v>58193.218085</v>
      </c>
      <c r="G15" s="28">
        <f t="shared" si="6"/>
        <v>-26733.028085000002</v>
      </c>
      <c r="H15" s="28">
        <v>0</v>
      </c>
      <c r="I15" s="28"/>
      <c r="J15" s="34">
        <v>12448.17</v>
      </c>
      <c r="K15" s="34">
        <f t="shared" si="7"/>
        <v>19012.019999999997</v>
      </c>
      <c r="L15" s="35"/>
      <c r="M15" s="28">
        <v>31460.19</v>
      </c>
      <c r="N15" s="28">
        <v>58193.218085</v>
      </c>
      <c r="O15" s="28">
        <f t="shared" ref="O15:O80" si="22">+M15-N15</f>
        <v>-26733.028085000002</v>
      </c>
      <c r="P15" s="28">
        <v>0</v>
      </c>
      <c r="Q15" s="28">
        <f t="shared" ref="Q15:Q80" si="23">+M15-P15</f>
        <v>31460.19</v>
      </c>
      <c r="R15" s="34">
        <v>12448.17</v>
      </c>
      <c r="S15" s="36">
        <f t="shared" si="9"/>
        <v>19012.019999999997</v>
      </c>
      <c r="T15" s="32"/>
      <c r="U15" s="115">
        <v>21744.05</v>
      </c>
      <c r="V15" s="28">
        <v>38502.69846</v>
      </c>
      <c r="W15" s="28">
        <f t="shared" si="10"/>
        <v>-16758.64846</v>
      </c>
      <c r="X15" s="28">
        <v>0</v>
      </c>
      <c r="Y15" s="28"/>
      <c r="Z15" s="34">
        <v>8535.86</v>
      </c>
      <c r="AA15" s="34">
        <f t="shared" si="11"/>
        <v>13208.189999999999</v>
      </c>
      <c r="AB15" s="35"/>
      <c r="AC15" s="28">
        <v>21744.05</v>
      </c>
      <c r="AD15" s="28">
        <v>38502.69846</v>
      </c>
      <c r="AE15" s="28">
        <f t="shared" ref="AE15:AE80" si="24">+AC15-AD15</f>
        <v>-16758.64846</v>
      </c>
      <c r="AF15" s="28">
        <v>0</v>
      </c>
      <c r="AG15" s="28">
        <f t="shared" ref="AG15:AG80" si="25">+AC15-AF15</f>
        <v>21744.05</v>
      </c>
      <c r="AH15" s="34">
        <v>8535.86</v>
      </c>
      <c r="AI15" s="36">
        <f t="shared" si="13"/>
        <v>13208.189999999999</v>
      </c>
      <c r="AJ15" s="32"/>
      <c r="AK15" s="115">
        <v>9716.14</v>
      </c>
      <c r="AL15" s="28">
        <v>19690.519625000001</v>
      </c>
      <c r="AM15" s="28">
        <f t="shared" si="14"/>
        <v>-9974.3796250000014</v>
      </c>
      <c r="AN15" s="28">
        <v>0</v>
      </c>
      <c r="AO15" s="28"/>
      <c r="AP15" s="34">
        <v>3912.31</v>
      </c>
      <c r="AQ15" s="34">
        <f t="shared" si="15"/>
        <v>5803.83</v>
      </c>
      <c r="AR15" s="35"/>
      <c r="AS15" s="28">
        <v>9716.14</v>
      </c>
      <c r="AT15" s="28">
        <v>19690.519625000001</v>
      </c>
      <c r="AU15" s="28">
        <f t="shared" ref="AU15:AU80" si="26">+AS15-AT15</f>
        <v>-9974.3796250000014</v>
      </c>
      <c r="AV15" s="28">
        <v>0</v>
      </c>
      <c r="AW15" s="28">
        <f t="shared" ref="AW15:AW80" si="27">+AS15-AV15</f>
        <v>9716.14</v>
      </c>
      <c r="AX15" s="34">
        <v>3912.31</v>
      </c>
      <c r="AY15" s="36">
        <f t="shared" si="17"/>
        <v>5803.83</v>
      </c>
      <c r="AZ15" s="32"/>
      <c r="BA15" s="115">
        <v>0</v>
      </c>
      <c r="BB15" s="28">
        <v>0</v>
      </c>
      <c r="BC15" s="28">
        <f t="shared" si="18"/>
        <v>0</v>
      </c>
      <c r="BD15" s="28">
        <v>0</v>
      </c>
      <c r="BE15" s="28"/>
      <c r="BF15" s="34">
        <v>0</v>
      </c>
      <c r="BG15" s="34">
        <f t="shared" si="19"/>
        <v>0</v>
      </c>
      <c r="BH15" s="35"/>
      <c r="BI15" s="28">
        <v>0</v>
      </c>
      <c r="BJ15" s="28">
        <v>0</v>
      </c>
      <c r="BK15" s="28">
        <f t="shared" ref="BK15:BK80" si="28">+BI15-BJ15</f>
        <v>0</v>
      </c>
      <c r="BL15" s="28">
        <v>0</v>
      </c>
      <c r="BM15" s="28">
        <f t="shared" ref="BM15:BM80" si="29">+BI15-BL15</f>
        <v>0</v>
      </c>
      <c r="BN15" s="34">
        <v>0</v>
      </c>
      <c r="BO15" s="36">
        <f t="shared" si="21"/>
        <v>0</v>
      </c>
    </row>
    <row r="16" spans="1:67" s="26" customFormat="1" ht="14.25" hidden="1" customHeight="1" outlineLevel="1">
      <c r="A16" s="26" t="s">
        <v>400</v>
      </c>
      <c r="B16" s="26" t="str">
        <f t="shared" si="5"/>
        <v>Hide</v>
      </c>
      <c r="C16" s="26">
        <v>-1</v>
      </c>
      <c r="D16" s="33" t="s">
        <v>10</v>
      </c>
      <c r="E16" s="115">
        <v>0</v>
      </c>
      <c r="F16" s="28">
        <v>0</v>
      </c>
      <c r="G16" s="28">
        <f t="shared" si="6"/>
        <v>0</v>
      </c>
      <c r="H16" s="28">
        <v>0</v>
      </c>
      <c r="I16" s="28"/>
      <c r="J16" s="34">
        <v>0</v>
      </c>
      <c r="K16" s="34">
        <f t="shared" si="7"/>
        <v>0</v>
      </c>
      <c r="L16" s="35"/>
      <c r="M16" s="28">
        <v>0</v>
      </c>
      <c r="N16" s="28">
        <v>0</v>
      </c>
      <c r="O16" s="28">
        <f t="shared" si="22"/>
        <v>0</v>
      </c>
      <c r="P16" s="28">
        <v>0</v>
      </c>
      <c r="Q16" s="28">
        <f t="shared" si="23"/>
        <v>0</v>
      </c>
      <c r="R16" s="34">
        <v>0</v>
      </c>
      <c r="S16" s="36">
        <f t="shared" si="9"/>
        <v>0</v>
      </c>
      <c r="T16" s="32"/>
      <c r="U16" s="115">
        <v>0</v>
      </c>
      <c r="V16" s="28">
        <v>0</v>
      </c>
      <c r="W16" s="28">
        <f t="shared" si="10"/>
        <v>0</v>
      </c>
      <c r="X16" s="28">
        <v>0</v>
      </c>
      <c r="Y16" s="28"/>
      <c r="Z16" s="34">
        <v>0</v>
      </c>
      <c r="AA16" s="34">
        <f t="shared" si="11"/>
        <v>0</v>
      </c>
      <c r="AB16" s="35"/>
      <c r="AC16" s="28">
        <v>0</v>
      </c>
      <c r="AD16" s="28">
        <v>0</v>
      </c>
      <c r="AE16" s="28">
        <f t="shared" si="24"/>
        <v>0</v>
      </c>
      <c r="AF16" s="28">
        <v>0</v>
      </c>
      <c r="AG16" s="28">
        <f t="shared" si="25"/>
        <v>0</v>
      </c>
      <c r="AH16" s="34">
        <v>0</v>
      </c>
      <c r="AI16" s="36">
        <f t="shared" si="13"/>
        <v>0</v>
      </c>
      <c r="AJ16" s="32"/>
      <c r="AK16" s="115">
        <v>0</v>
      </c>
      <c r="AL16" s="28">
        <v>0</v>
      </c>
      <c r="AM16" s="28">
        <f t="shared" si="14"/>
        <v>0</v>
      </c>
      <c r="AN16" s="28">
        <v>0</v>
      </c>
      <c r="AO16" s="28"/>
      <c r="AP16" s="34">
        <v>0</v>
      </c>
      <c r="AQ16" s="34">
        <f t="shared" si="15"/>
        <v>0</v>
      </c>
      <c r="AR16" s="35"/>
      <c r="AS16" s="28">
        <v>0</v>
      </c>
      <c r="AT16" s="28">
        <v>0</v>
      </c>
      <c r="AU16" s="28">
        <f t="shared" si="26"/>
        <v>0</v>
      </c>
      <c r="AV16" s="28">
        <v>0</v>
      </c>
      <c r="AW16" s="28">
        <f t="shared" si="27"/>
        <v>0</v>
      </c>
      <c r="AX16" s="34">
        <v>0</v>
      </c>
      <c r="AY16" s="36">
        <f t="shared" si="17"/>
        <v>0</v>
      </c>
      <c r="AZ16" s="32"/>
      <c r="BA16" s="115">
        <v>0</v>
      </c>
      <c r="BB16" s="28">
        <v>0</v>
      </c>
      <c r="BC16" s="28">
        <f t="shared" si="18"/>
        <v>0</v>
      </c>
      <c r="BD16" s="28">
        <v>0</v>
      </c>
      <c r="BE16" s="28"/>
      <c r="BF16" s="34">
        <v>0</v>
      </c>
      <c r="BG16" s="34">
        <f t="shared" si="19"/>
        <v>0</v>
      </c>
      <c r="BH16" s="35"/>
      <c r="BI16" s="28">
        <v>0</v>
      </c>
      <c r="BJ16" s="28">
        <v>0</v>
      </c>
      <c r="BK16" s="28">
        <f t="shared" si="28"/>
        <v>0</v>
      </c>
      <c r="BL16" s="28">
        <v>0</v>
      </c>
      <c r="BM16" s="28">
        <f t="shared" si="29"/>
        <v>0</v>
      </c>
      <c r="BN16" s="34">
        <v>0</v>
      </c>
      <c r="BO16" s="36">
        <f t="shared" si="21"/>
        <v>0</v>
      </c>
    </row>
    <row r="17" spans="1:67" s="26" customFormat="1" collapsed="1">
      <c r="A17" s="26" t="s">
        <v>401</v>
      </c>
      <c r="B17" s="26" t="str">
        <f t="shared" si="5"/>
        <v>Hide</v>
      </c>
      <c r="C17" s="26">
        <v>-1</v>
      </c>
      <c r="D17" s="37" t="s">
        <v>11</v>
      </c>
      <c r="E17" s="116">
        <v>31460.19</v>
      </c>
      <c r="F17" s="38">
        <v>58193.218085</v>
      </c>
      <c r="G17" s="38">
        <f t="shared" si="6"/>
        <v>-26733.028085000002</v>
      </c>
      <c r="H17" s="38">
        <v>0</v>
      </c>
      <c r="I17" s="38">
        <f t="shared" ref="I17:I82" si="30">+E17-H17</f>
        <v>31460.19</v>
      </c>
      <c r="J17" s="39">
        <v>12448.17</v>
      </c>
      <c r="K17" s="39">
        <f t="shared" si="7"/>
        <v>19012.019999999997</v>
      </c>
      <c r="L17" s="35"/>
      <c r="M17" s="38">
        <v>31460.19</v>
      </c>
      <c r="N17" s="38">
        <v>58193.218085</v>
      </c>
      <c r="O17" s="38">
        <f t="shared" si="22"/>
        <v>-26733.028085000002</v>
      </c>
      <c r="P17" s="38">
        <v>0</v>
      </c>
      <c r="Q17" s="38">
        <f t="shared" si="23"/>
        <v>31460.19</v>
      </c>
      <c r="R17" s="39">
        <v>12448.17</v>
      </c>
      <c r="S17" s="40">
        <f t="shared" si="9"/>
        <v>19012.019999999997</v>
      </c>
      <c r="T17" s="32"/>
      <c r="U17" s="116">
        <v>21744.05</v>
      </c>
      <c r="V17" s="38">
        <v>38502.69846</v>
      </c>
      <c r="W17" s="38">
        <f t="shared" si="10"/>
        <v>-16758.64846</v>
      </c>
      <c r="X17" s="38">
        <v>0</v>
      </c>
      <c r="Y17" s="38">
        <f t="shared" ref="Y17:Y82" si="31">+U17-X17</f>
        <v>21744.05</v>
      </c>
      <c r="Z17" s="39">
        <v>8535.86</v>
      </c>
      <c r="AA17" s="39">
        <f t="shared" si="11"/>
        <v>13208.189999999999</v>
      </c>
      <c r="AB17" s="35"/>
      <c r="AC17" s="38">
        <v>21744.05</v>
      </c>
      <c r="AD17" s="38">
        <v>38502.69846</v>
      </c>
      <c r="AE17" s="38">
        <f t="shared" si="24"/>
        <v>-16758.64846</v>
      </c>
      <c r="AF17" s="38">
        <v>0</v>
      </c>
      <c r="AG17" s="38">
        <f t="shared" si="25"/>
        <v>21744.05</v>
      </c>
      <c r="AH17" s="39">
        <v>8535.86</v>
      </c>
      <c r="AI17" s="40">
        <f t="shared" si="13"/>
        <v>13208.189999999999</v>
      </c>
      <c r="AJ17" s="32"/>
      <c r="AK17" s="116">
        <v>9716.14</v>
      </c>
      <c r="AL17" s="38">
        <v>19690.519625000001</v>
      </c>
      <c r="AM17" s="38">
        <f t="shared" si="14"/>
        <v>-9974.3796250000014</v>
      </c>
      <c r="AN17" s="38">
        <v>0</v>
      </c>
      <c r="AO17" s="38">
        <f t="shared" ref="AO17:AO82" si="32">+AK17-AN17</f>
        <v>9716.14</v>
      </c>
      <c r="AP17" s="39">
        <v>3912.31</v>
      </c>
      <c r="AQ17" s="39">
        <f t="shared" si="15"/>
        <v>5803.83</v>
      </c>
      <c r="AR17" s="35"/>
      <c r="AS17" s="38">
        <v>9716.14</v>
      </c>
      <c r="AT17" s="38">
        <v>19690.519625000001</v>
      </c>
      <c r="AU17" s="38">
        <f t="shared" si="26"/>
        <v>-9974.3796250000014</v>
      </c>
      <c r="AV17" s="38">
        <v>0</v>
      </c>
      <c r="AW17" s="38">
        <f t="shared" si="27"/>
        <v>9716.14</v>
      </c>
      <c r="AX17" s="39">
        <v>3912.31</v>
      </c>
      <c r="AY17" s="40">
        <f t="shared" si="17"/>
        <v>5803.83</v>
      </c>
      <c r="AZ17" s="32"/>
      <c r="BA17" s="116">
        <v>0</v>
      </c>
      <c r="BB17" s="38">
        <v>0</v>
      </c>
      <c r="BC17" s="38">
        <f t="shared" si="18"/>
        <v>0</v>
      </c>
      <c r="BD17" s="38">
        <v>0</v>
      </c>
      <c r="BE17" s="38">
        <f t="shared" ref="BE17:BE82" si="33">+BA17-BD17</f>
        <v>0</v>
      </c>
      <c r="BF17" s="39">
        <v>0</v>
      </c>
      <c r="BG17" s="39">
        <f t="shared" si="19"/>
        <v>0</v>
      </c>
      <c r="BH17" s="35"/>
      <c r="BI17" s="38">
        <v>0</v>
      </c>
      <c r="BJ17" s="38">
        <v>0</v>
      </c>
      <c r="BK17" s="38">
        <f t="shared" si="28"/>
        <v>0</v>
      </c>
      <c r="BL17" s="38">
        <v>0</v>
      </c>
      <c r="BM17" s="38">
        <f t="shared" si="29"/>
        <v>0</v>
      </c>
      <c r="BN17" s="39">
        <v>0</v>
      </c>
      <c r="BO17" s="40">
        <f t="shared" si="21"/>
        <v>0</v>
      </c>
    </row>
    <row r="18" spans="1:67" s="41" customFormat="1">
      <c r="A18" s="41" t="s">
        <v>359</v>
      </c>
      <c r="B18" s="41" t="str">
        <f t="shared" si="5"/>
        <v>Hide</v>
      </c>
      <c r="C18" s="41">
        <v>-1</v>
      </c>
      <c r="D18" s="42" t="s">
        <v>12</v>
      </c>
      <c r="E18" s="117">
        <v>327293.89999999991</v>
      </c>
      <c r="F18" s="43">
        <v>400591.35076521413</v>
      </c>
      <c r="G18" s="43">
        <f t="shared" si="6"/>
        <v>-73297.45076521422</v>
      </c>
      <c r="H18" s="43">
        <v>0</v>
      </c>
      <c r="I18" s="43">
        <f t="shared" si="30"/>
        <v>327293.89999999991</v>
      </c>
      <c r="J18" s="44">
        <v>352345.37</v>
      </c>
      <c r="K18" s="44">
        <f t="shared" si="7"/>
        <v>-25051.470000000088</v>
      </c>
      <c r="L18" s="45"/>
      <c r="M18" s="43">
        <v>327293.89999999991</v>
      </c>
      <c r="N18" s="43">
        <v>400591.35076521413</v>
      </c>
      <c r="O18" s="43">
        <f t="shared" si="22"/>
        <v>-73297.45076521422</v>
      </c>
      <c r="P18" s="43">
        <v>0</v>
      </c>
      <c r="Q18" s="43">
        <f t="shared" si="23"/>
        <v>327293.89999999991</v>
      </c>
      <c r="R18" s="44">
        <v>352345.37</v>
      </c>
      <c r="S18" s="46">
        <f t="shared" si="9"/>
        <v>-25051.470000000088</v>
      </c>
      <c r="T18" s="32"/>
      <c r="U18" s="117">
        <v>224811.94999999992</v>
      </c>
      <c r="V18" s="43">
        <v>289760.26661999995</v>
      </c>
      <c r="W18" s="43">
        <f t="shared" si="10"/>
        <v>-64948.316620000027</v>
      </c>
      <c r="X18" s="43">
        <v>0</v>
      </c>
      <c r="Y18" s="43">
        <f t="shared" si="31"/>
        <v>224811.94999999992</v>
      </c>
      <c r="Z18" s="44">
        <v>206089.13</v>
      </c>
      <c r="AA18" s="44">
        <f t="shared" si="11"/>
        <v>18722.81999999992</v>
      </c>
      <c r="AB18" s="45"/>
      <c r="AC18" s="43">
        <v>224811.94999999992</v>
      </c>
      <c r="AD18" s="43">
        <v>289760.26661999995</v>
      </c>
      <c r="AE18" s="43">
        <f t="shared" si="24"/>
        <v>-64948.316620000027</v>
      </c>
      <c r="AF18" s="43">
        <v>0</v>
      </c>
      <c r="AG18" s="43">
        <f t="shared" si="25"/>
        <v>224811.94999999992</v>
      </c>
      <c r="AH18" s="44">
        <v>206089.13</v>
      </c>
      <c r="AI18" s="46">
        <f t="shared" si="13"/>
        <v>18722.81999999992</v>
      </c>
      <c r="AJ18" s="32"/>
      <c r="AK18" s="117">
        <v>81191.340000000011</v>
      </c>
      <c r="AL18" s="43">
        <v>102078.38989999998</v>
      </c>
      <c r="AM18" s="43">
        <f t="shared" si="14"/>
        <v>-20887.049899999969</v>
      </c>
      <c r="AN18" s="43">
        <v>0</v>
      </c>
      <c r="AO18" s="43">
        <f t="shared" si="32"/>
        <v>81191.340000000011</v>
      </c>
      <c r="AP18" s="44">
        <v>111247.75</v>
      </c>
      <c r="AQ18" s="44">
        <f t="shared" si="15"/>
        <v>-30056.409999999989</v>
      </c>
      <c r="AR18" s="45"/>
      <c r="AS18" s="43">
        <v>81191.340000000011</v>
      </c>
      <c r="AT18" s="43">
        <v>102078.38989999998</v>
      </c>
      <c r="AU18" s="43">
        <f t="shared" si="26"/>
        <v>-20887.049899999969</v>
      </c>
      <c r="AV18" s="43">
        <v>0</v>
      </c>
      <c r="AW18" s="43">
        <f t="shared" si="27"/>
        <v>81191.340000000011</v>
      </c>
      <c r="AX18" s="44">
        <v>111247.75</v>
      </c>
      <c r="AY18" s="46">
        <f t="shared" si="17"/>
        <v>-30056.409999999989</v>
      </c>
      <c r="AZ18" s="32"/>
      <c r="BA18" s="117">
        <v>21290.610000000004</v>
      </c>
      <c r="BB18" s="43">
        <v>8752.6942452141939</v>
      </c>
      <c r="BC18" s="43">
        <f t="shared" si="18"/>
        <v>12537.91575478581</v>
      </c>
      <c r="BD18" s="43">
        <v>0</v>
      </c>
      <c r="BE18" s="43">
        <f t="shared" si="33"/>
        <v>21290.610000000004</v>
      </c>
      <c r="BF18" s="44">
        <v>35008.490000000005</v>
      </c>
      <c r="BG18" s="44">
        <f t="shared" si="19"/>
        <v>-13717.880000000001</v>
      </c>
      <c r="BH18" s="45"/>
      <c r="BI18" s="43">
        <v>21290.610000000004</v>
      </c>
      <c r="BJ18" s="43">
        <v>8752.6942452141939</v>
      </c>
      <c r="BK18" s="43">
        <f t="shared" si="28"/>
        <v>12537.91575478581</v>
      </c>
      <c r="BL18" s="43">
        <v>0</v>
      </c>
      <c r="BM18" s="43">
        <f t="shared" si="29"/>
        <v>21290.610000000004</v>
      </c>
      <c r="BN18" s="44">
        <v>35008.490000000005</v>
      </c>
      <c r="BO18" s="46">
        <f t="shared" si="21"/>
        <v>-13717.880000000001</v>
      </c>
    </row>
    <row r="19" spans="1:67" s="26" customFormat="1" ht="14.25" hidden="1" customHeight="1" outlineLevel="1">
      <c r="A19" s="26" t="s">
        <v>402</v>
      </c>
      <c r="B19" s="26" t="str">
        <f t="shared" si="5"/>
        <v>Hide</v>
      </c>
      <c r="C19" s="26">
        <v>-1</v>
      </c>
      <c r="D19" s="33" t="s">
        <v>13</v>
      </c>
      <c r="E19" s="115">
        <v>34016.74000000002</v>
      </c>
      <c r="F19" s="28">
        <v>25090.626950564565</v>
      </c>
      <c r="G19" s="28">
        <f t="shared" si="6"/>
        <v>8926.1130494354547</v>
      </c>
      <c r="H19" s="28">
        <v>0</v>
      </c>
      <c r="I19" s="28">
        <f t="shared" si="30"/>
        <v>34016.74000000002</v>
      </c>
      <c r="J19" s="34">
        <v>37516.46</v>
      </c>
      <c r="K19" s="34">
        <f t="shared" si="7"/>
        <v>-3499.7199999999793</v>
      </c>
      <c r="L19" s="35"/>
      <c r="M19" s="28">
        <v>34016.74000000002</v>
      </c>
      <c r="N19" s="28">
        <v>25090.626950564565</v>
      </c>
      <c r="O19" s="28">
        <f t="shared" si="22"/>
        <v>8926.1130494354547</v>
      </c>
      <c r="P19" s="28">
        <v>0</v>
      </c>
      <c r="Q19" s="28">
        <f t="shared" si="23"/>
        <v>34016.74000000002</v>
      </c>
      <c r="R19" s="34">
        <v>37516.46</v>
      </c>
      <c r="S19" s="36">
        <f t="shared" si="9"/>
        <v>-3499.7199999999793</v>
      </c>
      <c r="T19" s="32"/>
      <c r="U19" s="115">
        <v>23295.40000000002</v>
      </c>
      <c r="V19" s="28">
        <v>13728.28930575071</v>
      </c>
      <c r="W19" s="28">
        <f t="shared" si="10"/>
        <v>9567.1106942493097</v>
      </c>
      <c r="X19" s="28">
        <v>0</v>
      </c>
      <c r="Y19" s="28">
        <f t="shared" si="31"/>
        <v>23295.40000000002</v>
      </c>
      <c r="Z19" s="34">
        <v>23975.83</v>
      </c>
      <c r="AA19" s="34">
        <f t="shared" si="11"/>
        <v>-680.4299999999821</v>
      </c>
      <c r="AB19" s="35"/>
      <c r="AC19" s="28">
        <v>23295.40000000002</v>
      </c>
      <c r="AD19" s="28">
        <v>13728.28930575071</v>
      </c>
      <c r="AE19" s="28">
        <f t="shared" si="24"/>
        <v>9567.1106942493097</v>
      </c>
      <c r="AF19" s="28">
        <v>0</v>
      </c>
      <c r="AG19" s="28">
        <f t="shared" si="25"/>
        <v>23295.40000000002</v>
      </c>
      <c r="AH19" s="34">
        <v>23975.83</v>
      </c>
      <c r="AI19" s="36">
        <f t="shared" si="13"/>
        <v>-680.4299999999821</v>
      </c>
      <c r="AJ19" s="32"/>
      <c r="AK19" s="115">
        <v>9273.43</v>
      </c>
      <c r="AL19" s="28">
        <v>10480.85132102545</v>
      </c>
      <c r="AM19" s="28">
        <f t="shared" si="14"/>
        <v>-1207.4213210254493</v>
      </c>
      <c r="AN19" s="28">
        <v>0</v>
      </c>
      <c r="AO19" s="28">
        <f t="shared" si="32"/>
        <v>9273.43</v>
      </c>
      <c r="AP19" s="34">
        <v>13160.63</v>
      </c>
      <c r="AQ19" s="34">
        <f t="shared" si="15"/>
        <v>-3887.1999999999989</v>
      </c>
      <c r="AR19" s="35"/>
      <c r="AS19" s="28">
        <v>9273.43</v>
      </c>
      <c r="AT19" s="28">
        <v>10480.85132102545</v>
      </c>
      <c r="AU19" s="28">
        <f t="shared" si="26"/>
        <v>-1207.4213210254493</v>
      </c>
      <c r="AV19" s="28">
        <v>0</v>
      </c>
      <c r="AW19" s="28">
        <f t="shared" si="27"/>
        <v>9273.43</v>
      </c>
      <c r="AX19" s="34">
        <v>13160.63</v>
      </c>
      <c r="AY19" s="36">
        <f t="shared" si="17"/>
        <v>-3887.1999999999989</v>
      </c>
      <c r="AZ19" s="32"/>
      <c r="BA19" s="115">
        <v>1447.9099999999999</v>
      </c>
      <c r="BB19" s="28">
        <v>881.48632378840671</v>
      </c>
      <c r="BC19" s="28">
        <f t="shared" si="18"/>
        <v>566.42367621159315</v>
      </c>
      <c r="BD19" s="28">
        <v>0</v>
      </c>
      <c r="BE19" s="28">
        <f t="shared" si="33"/>
        <v>1447.9099999999999</v>
      </c>
      <c r="BF19" s="34">
        <v>380</v>
      </c>
      <c r="BG19" s="34">
        <f t="shared" si="19"/>
        <v>1067.9099999999999</v>
      </c>
      <c r="BH19" s="35"/>
      <c r="BI19" s="28">
        <v>1447.9099999999999</v>
      </c>
      <c r="BJ19" s="28">
        <v>881.48632378840671</v>
      </c>
      <c r="BK19" s="28">
        <f t="shared" si="28"/>
        <v>566.42367621159315</v>
      </c>
      <c r="BL19" s="28">
        <v>0</v>
      </c>
      <c r="BM19" s="28">
        <f t="shared" si="29"/>
        <v>1447.9099999999999</v>
      </c>
      <c r="BN19" s="34">
        <v>380</v>
      </c>
      <c r="BO19" s="36">
        <f t="shared" si="21"/>
        <v>1067.9099999999999</v>
      </c>
    </row>
    <row r="20" spans="1:67" s="26" customFormat="1" ht="14.25" hidden="1" customHeight="1" outlineLevel="1">
      <c r="B20" s="26" t="str">
        <f t="shared" si="5"/>
        <v>Hide</v>
      </c>
      <c r="C20" s="26">
        <v>-1</v>
      </c>
      <c r="D20" s="33" t="s">
        <v>14</v>
      </c>
      <c r="E20" s="115">
        <v>0</v>
      </c>
      <c r="F20" s="28">
        <v>25328.056670666971</v>
      </c>
      <c r="G20" s="28">
        <f t="shared" si="6"/>
        <v>-25328.056670666971</v>
      </c>
      <c r="H20" s="28">
        <v>0</v>
      </c>
      <c r="I20" s="28">
        <f t="shared" si="30"/>
        <v>0</v>
      </c>
      <c r="J20" s="34">
        <v>0</v>
      </c>
      <c r="K20" s="34">
        <f t="shared" si="7"/>
        <v>0</v>
      </c>
      <c r="L20" s="35"/>
      <c r="M20" s="28">
        <v>0</v>
      </c>
      <c r="N20" s="28">
        <v>25328.056670666971</v>
      </c>
      <c r="O20" s="28">
        <f t="shared" si="22"/>
        <v>-25328.056670666971</v>
      </c>
      <c r="P20" s="28">
        <v>0</v>
      </c>
      <c r="Q20" s="28">
        <f t="shared" si="23"/>
        <v>0</v>
      </c>
      <c r="R20" s="34">
        <v>0</v>
      </c>
      <c r="S20" s="36">
        <f t="shared" si="9"/>
        <v>0</v>
      </c>
      <c r="T20" s="32"/>
      <c r="U20" s="115">
        <v>0</v>
      </c>
      <c r="V20" s="28">
        <v>25328.056670666971</v>
      </c>
      <c r="W20" s="28">
        <f t="shared" si="10"/>
        <v>-25328.056670666971</v>
      </c>
      <c r="X20" s="28">
        <v>0</v>
      </c>
      <c r="Y20" s="28">
        <f t="shared" si="31"/>
        <v>0</v>
      </c>
      <c r="Z20" s="34">
        <v>0</v>
      </c>
      <c r="AA20" s="34">
        <f t="shared" si="11"/>
        <v>0</v>
      </c>
      <c r="AB20" s="35"/>
      <c r="AC20" s="28">
        <v>0</v>
      </c>
      <c r="AD20" s="28">
        <v>25328.056670666971</v>
      </c>
      <c r="AE20" s="28">
        <f t="shared" si="24"/>
        <v>-25328.056670666971</v>
      </c>
      <c r="AF20" s="28">
        <v>0</v>
      </c>
      <c r="AG20" s="28">
        <f t="shared" si="25"/>
        <v>0</v>
      </c>
      <c r="AH20" s="34">
        <v>0</v>
      </c>
      <c r="AI20" s="36">
        <f t="shared" si="13"/>
        <v>0</v>
      </c>
      <c r="AJ20" s="32"/>
      <c r="AK20" s="115">
        <v>0</v>
      </c>
      <c r="AL20" s="28">
        <v>0</v>
      </c>
      <c r="AM20" s="28">
        <f t="shared" si="14"/>
        <v>0</v>
      </c>
      <c r="AN20" s="28">
        <v>0</v>
      </c>
      <c r="AO20" s="28">
        <f t="shared" si="32"/>
        <v>0</v>
      </c>
      <c r="AP20" s="34">
        <v>0</v>
      </c>
      <c r="AQ20" s="34">
        <f t="shared" si="15"/>
        <v>0</v>
      </c>
      <c r="AR20" s="35"/>
      <c r="AS20" s="28">
        <v>0</v>
      </c>
      <c r="AT20" s="28">
        <v>0</v>
      </c>
      <c r="AU20" s="28">
        <f t="shared" si="26"/>
        <v>0</v>
      </c>
      <c r="AV20" s="28">
        <v>0</v>
      </c>
      <c r="AW20" s="28">
        <f t="shared" si="27"/>
        <v>0</v>
      </c>
      <c r="AX20" s="34">
        <v>0</v>
      </c>
      <c r="AY20" s="36">
        <f t="shared" si="17"/>
        <v>0</v>
      </c>
      <c r="AZ20" s="32"/>
      <c r="BA20" s="115">
        <v>0</v>
      </c>
      <c r="BB20" s="28">
        <v>0</v>
      </c>
      <c r="BC20" s="28">
        <f t="shared" si="18"/>
        <v>0</v>
      </c>
      <c r="BD20" s="28">
        <v>0</v>
      </c>
      <c r="BE20" s="28">
        <f t="shared" si="33"/>
        <v>0</v>
      </c>
      <c r="BF20" s="34">
        <v>0</v>
      </c>
      <c r="BG20" s="34">
        <f t="shared" si="19"/>
        <v>0</v>
      </c>
      <c r="BH20" s="35"/>
      <c r="BI20" s="28">
        <v>0</v>
      </c>
      <c r="BJ20" s="28">
        <v>0</v>
      </c>
      <c r="BK20" s="28">
        <f t="shared" si="28"/>
        <v>0</v>
      </c>
      <c r="BL20" s="28">
        <v>0</v>
      </c>
      <c r="BM20" s="28">
        <f t="shared" si="29"/>
        <v>0</v>
      </c>
      <c r="BN20" s="34">
        <v>0</v>
      </c>
      <c r="BO20" s="36">
        <f t="shared" si="21"/>
        <v>0</v>
      </c>
    </row>
    <row r="21" spans="1:67" s="26" customFormat="1" ht="14.25" hidden="1" customHeight="1" outlineLevel="1">
      <c r="B21" s="26" t="str">
        <f t="shared" si="5"/>
        <v>Hide</v>
      </c>
      <c r="C21" s="26">
        <v>-1</v>
      </c>
      <c r="D21" s="33" t="s">
        <v>15</v>
      </c>
      <c r="E21" s="115">
        <v>0</v>
      </c>
      <c r="F21" s="28">
        <v>0</v>
      </c>
      <c r="G21" s="28">
        <f t="shared" si="6"/>
        <v>0</v>
      </c>
      <c r="H21" s="28">
        <v>0</v>
      </c>
      <c r="I21" s="28">
        <f t="shared" si="30"/>
        <v>0</v>
      </c>
      <c r="J21" s="34">
        <v>0</v>
      </c>
      <c r="K21" s="34">
        <f t="shared" si="7"/>
        <v>0</v>
      </c>
      <c r="L21" s="35"/>
      <c r="M21" s="28">
        <v>0</v>
      </c>
      <c r="N21" s="28">
        <v>0</v>
      </c>
      <c r="O21" s="28">
        <f t="shared" si="22"/>
        <v>0</v>
      </c>
      <c r="P21" s="28">
        <v>0</v>
      </c>
      <c r="Q21" s="28">
        <f t="shared" si="23"/>
        <v>0</v>
      </c>
      <c r="R21" s="34">
        <v>0</v>
      </c>
      <c r="S21" s="36">
        <f t="shared" si="9"/>
        <v>0</v>
      </c>
      <c r="T21" s="32"/>
      <c r="U21" s="115">
        <v>0</v>
      </c>
      <c r="V21" s="28">
        <v>0</v>
      </c>
      <c r="W21" s="28">
        <f t="shared" si="10"/>
        <v>0</v>
      </c>
      <c r="X21" s="28">
        <v>0</v>
      </c>
      <c r="Y21" s="28">
        <f t="shared" si="31"/>
        <v>0</v>
      </c>
      <c r="Z21" s="34">
        <v>0</v>
      </c>
      <c r="AA21" s="34">
        <f t="shared" si="11"/>
        <v>0</v>
      </c>
      <c r="AB21" s="35"/>
      <c r="AC21" s="28">
        <v>0</v>
      </c>
      <c r="AD21" s="28">
        <v>0</v>
      </c>
      <c r="AE21" s="28">
        <f t="shared" si="24"/>
        <v>0</v>
      </c>
      <c r="AF21" s="28">
        <v>0</v>
      </c>
      <c r="AG21" s="28">
        <f t="shared" si="25"/>
        <v>0</v>
      </c>
      <c r="AH21" s="34">
        <v>0</v>
      </c>
      <c r="AI21" s="36">
        <f t="shared" si="13"/>
        <v>0</v>
      </c>
      <c r="AJ21" s="32"/>
      <c r="AK21" s="115">
        <v>0</v>
      </c>
      <c r="AL21" s="28">
        <v>0</v>
      </c>
      <c r="AM21" s="28">
        <f t="shared" si="14"/>
        <v>0</v>
      </c>
      <c r="AN21" s="28">
        <v>0</v>
      </c>
      <c r="AO21" s="28">
        <f t="shared" si="32"/>
        <v>0</v>
      </c>
      <c r="AP21" s="34">
        <v>0</v>
      </c>
      <c r="AQ21" s="34">
        <f t="shared" si="15"/>
        <v>0</v>
      </c>
      <c r="AR21" s="35"/>
      <c r="AS21" s="28">
        <v>0</v>
      </c>
      <c r="AT21" s="28">
        <v>0</v>
      </c>
      <c r="AU21" s="28">
        <f t="shared" si="26"/>
        <v>0</v>
      </c>
      <c r="AV21" s="28">
        <v>0</v>
      </c>
      <c r="AW21" s="28">
        <f t="shared" si="27"/>
        <v>0</v>
      </c>
      <c r="AX21" s="34">
        <v>0</v>
      </c>
      <c r="AY21" s="36">
        <f t="shared" si="17"/>
        <v>0</v>
      </c>
      <c r="AZ21" s="32"/>
      <c r="BA21" s="115">
        <v>0</v>
      </c>
      <c r="BB21" s="28">
        <v>0</v>
      </c>
      <c r="BC21" s="28">
        <f t="shared" si="18"/>
        <v>0</v>
      </c>
      <c r="BD21" s="28">
        <v>0</v>
      </c>
      <c r="BE21" s="28">
        <f t="shared" si="33"/>
        <v>0</v>
      </c>
      <c r="BF21" s="34">
        <v>0</v>
      </c>
      <c r="BG21" s="34">
        <f t="shared" si="19"/>
        <v>0</v>
      </c>
      <c r="BH21" s="35"/>
      <c r="BI21" s="28">
        <v>0</v>
      </c>
      <c r="BJ21" s="28">
        <v>0</v>
      </c>
      <c r="BK21" s="28">
        <f t="shared" si="28"/>
        <v>0</v>
      </c>
      <c r="BL21" s="28">
        <v>0</v>
      </c>
      <c r="BM21" s="28">
        <f t="shared" si="29"/>
        <v>0</v>
      </c>
      <c r="BN21" s="34">
        <v>0</v>
      </c>
      <c r="BO21" s="36">
        <f t="shared" si="21"/>
        <v>0</v>
      </c>
    </row>
    <row r="22" spans="1:67" s="26" customFormat="1" collapsed="1">
      <c r="B22" s="26" t="str">
        <f t="shared" si="5"/>
        <v>Hide</v>
      </c>
      <c r="C22" s="26">
        <v>-1</v>
      </c>
      <c r="D22" s="37" t="s">
        <v>16</v>
      </c>
      <c r="E22" s="116">
        <v>34016.74000000002</v>
      </c>
      <c r="F22" s="38">
        <v>50418.683621231532</v>
      </c>
      <c r="G22" s="38">
        <f t="shared" si="6"/>
        <v>-16401.943621231512</v>
      </c>
      <c r="H22" s="38">
        <v>0</v>
      </c>
      <c r="I22" s="38">
        <f t="shared" si="30"/>
        <v>34016.74000000002</v>
      </c>
      <c r="J22" s="39">
        <v>37516.46</v>
      </c>
      <c r="K22" s="39">
        <f t="shared" si="7"/>
        <v>-3499.7199999999793</v>
      </c>
      <c r="L22" s="35"/>
      <c r="M22" s="38">
        <v>34016.74000000002</v>
      </c>
      <c r="N22" s="38">
        <v>50418.683621231532</v>
      </c>
      <c r="O22" s="38">
        <f t="shared" si="22"/>
        <v>-16401.943621231512</v>
      </c>
      <c r="P22" s="38">
        <v>0</v>
      </c>
      <c r="Q22" s="38">
        <f t="shared" si="23"/>
        <v>34016.74000000002</v>
      </c>
      <c r="R22" s="39">
        <v>37516.46</v>
      </c>
      <c r="S22" s="40">
        <f t="shared" si="9"/>
        <v>-3499.7199999999793</v>
      </c>
      <c r="T22" s="32"/>
      <c r="U22" s="116">
        <v>23295.40000000002</v>
      </c>
      <c r="V22" s="38">
        <v>39056.345976417681</v>
      </c>
      <c r="W22" s="38">
        <f t="shared" si="10"/>
        <v>-15760.945976417661</v>
      </c>
      <c r="X22" s="38">
        <v>0</v>
      </c>
      <c r="Y22" s="38">
        <f t="shared" si="31"/>
        <v>23295.40000000002</v>
      </c>
      <c r="Z22" s="39">
        <v>23975.83</v>
      </c>
      <c r="AA22" s="39">
        <f t="shared" si="11"/>
        <v>-680.4299999999821</v>
      </c>
      <c r="AB22" s="35"/>
      <c r="AC22" s="38">
        <v>23295.40000000002</v>
      </c>
      <c r="AD22" s="38">
        <v>39056.345976417681</v>
      </c>
      <c r="AE22" s="38">
        <f t="shared" si="24"/>
        <v>-15760.945976417661</v>
      </c>
      <c r="AF22" s="38">
        <v>0</v>
      </c>
      <c r="AG22" s="38">
        <f t="shared" si="25"/>
        <v>23295.40000000002</v>
      </c>
      <c r="AH22" s="39">
        <v>23975.83</v>
      </c>
      <c r="AI22" s="40">
        <f t="shared" si="13"/>
        <v>-680.4299999999821</v>
      </c>
      <c r="AJ22" s="32"/>
      <c r="AK22" s="116">
        <v>9273.43</v>
      </c>
      <c r="AL22" s="38">
        <v>10480.85132102545</v>
      </c>
      <c r="AM22" s="38">
        <f t="shared" si="14"/>
        <v>-1207.4213210254493</v>
      </c>
      <c r="AN22" s="38">
        <v>0</v>
      </c>
      <c r="AO22" s="38">
        <f t="shared" si="32"/>
        <v>9273.43</v>
      </c>
      <c r="AP22" s="39">
        <v>13160.63</v>
      </c>
      <c r="AQ22" s="39">
        <f t="shared" si="15"/>
        <v>-3887.1999999999989</v>
      </c>
      <c r="AR22" s="35"/>
      <c r="AS22" s="38">
        <v>9273.43</v>
      </c>
      <c r="AT22" s="38">
        <v>10480.85132102545</v>
      </c>
      <c r="AU22" s="38">
        <f t="shared" si="26"/>
        <v>-1207.4213210254493</v>
      </c>
      <c r="AV22" s="38">
        <v>0</v>
      </c>
      <c r="AW22" s="38">
        <f t="shared" si="27"/>
        <v>9273.43</v>
      </c>
      <c r="AX22" s="39">
        <v>13160.63</v>
      </c>
      <c r="AY22" s="40">
        <f t="shared" si="17"/>
        <v>-3887.1999999999989</v>
      </c>
      <c r="AZ22" s="32"/>
      <c r="BA22" s="116">
        <v>1447.9099999999999</v>
      </c>
      <c r="BB22" s="38">
        <v>881.48632378840671</v>
      </c>
      <c r="BC22" s="38">
        <f t="shared" si="18"/>
        <v>566.42367621159315</v>
      </c>
      <c r="BD22" s="38">
        <v>0</v>
      </c>
      <c r="BE22" s="38">
        <f t="shared" si="33"/>
        <v>1447.9099999999999</v>
      </c>
      <c r="BF22" s="39">
        <v>380</v>
      </c>
      <c r="BG22" s="39">
        <f t="shared" si="19"/>
        <v>1067.9099999999999</v>
      </c>
      <c r="BH22" s="35"/>
      <c r="BI22" s="38">
        <v>1447.9099999999999</v>
      </c>
      <c r="BJ22" s="38">
        <v>881.48632378840671</v>
      </c>
      <c r="BK22" s="38">
        <f t="shared" si="28"/>
        <v>566.42367621159315</v>
      </c>
      <c r="BL22" s="38">
        <v>0</v>
      </c>
      <c r="BM22" s="38">
        <f t="shared" si="29"/>
        <v>1447.9099999999999</v>
      </c>
      <c r="BN22" s="39">
        <v>380</v>
      </c>
      <c r="BO22" s="40">
        <f t="shared" si="21"/>
        <v>1067.9099999999999</v>
      </c>
    </row>
    <row r="23" spans="1:67" s="26" customFormat="1" ht="14.25" hidden="1" customHeight="1" outlineLevel="1">
      <c r="B23" s="26" t="str">
        <f t="shared" si="5"/>
        <v>Hide</v>
      </c>
      <c r="C23" s="26">
        <v>-1</v>
      </c>
      <c r="D23" s="33" t="s">
        <v>17</v>
      </c>
      <c r="E23" s="115">
        <v>9780</v>
      </c>
      <c r="F23" s="28">
        <v>22252.675668744181</v>
      </c>
      <c r="G23" s="28">
        <f t="shared" si="6"/>
        <v>-12472.675668744181</v>
      </c>
      <c r="H23" s="28">
        <v>0</v>
      </c>
      <c r="I23" s="28">
        <f t="shared" si="30"/>
        <v>9780</v>
      </c>
      <c r="J23" s="34">
        <v>41056.810000000005</v>
      </c>
      <c r="K23" s="34">
        <f t="shared" si="7"/>
        <v>-31276.810000000005</v>
      </c>
      <c r="L23" s="35"/>
      <c r="M23" s="28">
        <v>9780</v>
      </c>
      <c r="N23" s="28">
        <v>22252.675668744181</v>
      </c>
      <c r="O23" s="28">
        <f t="shared" si="22"/>
        <v>-12472.675668744181</v>
      </c>
      <c r="P23" s="28">
        <v>0</v>
      </c>
      <c r="Q23" s="28">
        <f t="shared" si="23"/>
        <v>9780</v>
      </c>
      <c r="R23" s="34">
        <v>41056.810000000005</v>
      </c>
      <c r="S23" s="36">
        <f t="shared" si="9"/>
        <v>-31276.810000000005</v>
      </c>
      <c r="T23" s="32"/>
      <c r="U23" s="115">
        <v>9780</v>
      </c>
      <c r="V23" s="28">
        <v>14668.45632579839</v>
      </c>
      <c r="W23" s="28">
        <f t="shared" si="10"/>
        <v>-4888.45632579839</v>
      </c>
      <c r="X23" s="28">
        <v>0</v>
      </c>
      <c r="Y23" s="28">
        <f t="shared" si="31"/>
        <v>9780</v>
      </c>
      <c r="Z23" s="34">
        <v>825.16</v>
      </c>
      <c r="AA23" s="34">
        <f t="shared" si="11"/>
        <v>8954.84</v>
      </c>
      <c r="AB23" s="35"/>
      <c r="AC23" s="28">
        <v>9780</v>
      </c>
      <c r="AD23" s="28">
        <v>14668.45632579839</v>
      </c>
      <c r="AE23" s="28">
        <f t="shared" si="24"/>
        <v>-4888.45632579839</v>
      </c>
      <c r="AF23" s="28">
        <v>0</v>
      </c>
      <c r="AG23" s="28">
        <f t="shared" si="25"/>
        <v>9780</v>
      </c>
      <c r="AH23" s="34">
        <v>825.16</v>
      </c>
      <c r="AI23" s="36">
        <f t="shared" si="13"/>
        <v>8954.84</v>
      </c>
      <c r="AJ23" s="32"/>
      <c r="AK23" s="115">
        <v>0</v>
      </c>
      <c r="AL23" s="28">
        <v>7584.2193429457893</v>
      </c>
      <c r="AM23" s="28">
        <f t="shared" si="14"/>
        <v>-7584.2193429457893</v>
      </c>
      <c r="AN23" s="28">
        <v>0</v>
      </c>
      <c r="AO23" s="28">
        <f t="shared" si="32"/>
        <v>0</v>
      </c>
      <c r="AP23" s="34">
        <v>40231.65</v>
      </c>
      <c r="AQ23" s="34">
        <f t="shared" si="15"/>
        <v>-40231.65</v>
      </c>
      <c r="AR23" s="35"/>
      <c r="AS23" s="28">
        <v>0</v>
      </c>
      <c r="AT23" s="28">
        <v>7584.2193429457893</v>
      </c>
      <c r="AU23" s="28">
        <f t="shared" si="26"/>
        <v>-7584.2193429457893</v>
      </c>
      <c r="AV23" s="28">
        <v>0</v>
      </c>
      <c r="AW23" s="28">
        <f t="shared" si="27"/>
        <v>0</v>
      </c>
      <c r="AX23" s="34">
        <v>40231.65</v>
      </c>
      <c r="AY23" s="36">
        <f t="shared" si="17"/>
        <v>-40231.65</v>
      </c>
      <c r="AZ23" s="32"/>
      <c r="BA23" s="115">
        <v>0</v>
      </c>
      <c r="BB23" s="28">
        <v>0</v>
      </c>
      <c r="BC23" s="28">
        <f t="shared" si="18"/>
        <v>0</v>
      </c>
      <c r="BD23" s="28">
        <v>0</v>
      </c>
      <c r="BE23" s="28">
        <f t="shared" si="33"/>
        <v>0</v>
      </c>
      <c r="BF23" s="34">
        <v>0</v>
      </c>
      <c r="BG23" s="34">
        <f t="shared" si="19"/>
        <v>0</v>
      </c>
      <c r="BH23" s="35"/>
      <c r="BI23" s="28">
        <v>0</v>
      </c>
      <c r="BJ23" s="28">
        <v>0</v>
      </c>
      <c r="BK23" s="28">
        <f t="shared" si="28"/>
        <v>0</v>
      </c>
      <c r="BL23" s="28">
        <v>0</v>
      </c>
      <c r="BM23" s="28">
        <f t="shared" si="29"/>
        <v>0</v>
      </c>
      <c r="BN23" s="34">
        <v>0</v>
      </c>
      <c r="BO23" s="36">
        <f t="shared" si="21"/>
        <v>0</v>
      </c>
    </row>
    <row r="24" spans="1:67" s="26" customFormat="1" collapsed="1">
      <c r="B24" s="26" t="str">
        <f t="shared" si="5"/>
        <v>Hide</v>
      </c>
      <c r="C24" s="26">
        <v>-1</v>
      </c>
      <c r="D24" s="37" t="s">
        <v>18</v>
      </c>
      <c r="E24" s="116">
        <v>9780</v>
      </c>
      <c r="F24" s="38">
        <v>22252.675668744181</v>
      </c>
      <c r="G24" s="38">
        <f t="shared" si="6"/>
        <v>-12472.675668744181</v>
      </c>
      <c r="H24" s="38">
        <v>0</v>
      </c>
      <c r="I24" s="38">
        <f t="shared" si="30"/>
        <v>9780</v>
      </c>
      <c r="J24" s="39">
        <v>41056.810000000005</v>
      </c>
      <c r="K24" s="39">
        <f t="shared" si="7"/>
        <v>-31276.810000000005</v>
      </c>
      <c r="L24" s="35"/>
      <c r="M24" s="38">
        <v>9780</v>
      </c>
      <c r="N24" s="38">
        <v>22252.675668744181</v>
      </c>
      <c r="O24" s="38">
        <f t="shared" si="22"/>
        <v>-12472.675668744181</v>
      </c>
      <c r="P24" s="38">
        <v>0</v>
      </c>
      <c r="Q24" s="38">
        <f t="shared" si="23"/>
        <v>9780</v>
      </c>
      <c r="R24" s="39">
        <v>41056.810000000005</v>
      </c>
      <c r="S24" s="40">
        <f t="shared" si="9"/>
        <v>-31276.810000000005</v>
      </c>
      <c r="T24" s="32"/>
      <c r="U24" s="116">
        <v>9780</v>
      </c>
      <c r="V24" s="38">
        <v>14668.45632579839</v>
      </c>
      <c r="W24" s="38">
        <f t="shared" si="10"/>
        <v>-4888.45632579839</v>
      </c>
      <c r="X24" s="38">
        <v>0</v>
      </c>
      <c r="Y24" s="38">
        <f t="shared" si="31"/>
        <v>9780</v>
      </c>
      <c r="Z24" s="39">
        <v>825.16</v>
      </c>
      <c r="AA24" s="39">
        <f t="shared" si="11"/>
        <v>8954.84</v>
      </c>
      <c r="AB24" s="35"/>
      <c r="AC24" s="38">
        <v>9780</v>
      </c>
      <c r="AD24" s="38">
        <v>14668.45632579839</v>
      </c>
      <c r="AE24" s="38">
        <f t="shared" si="24"/>
        <v>-4888.45632579839</v>
      </c>
      <c r="AF24" s="38">
        <v>0</v>
      </c>
      <c r="AG24" s="38">
        <f t="shared" si="25"/>
        <v>9780</v>
      </c>
      <c r="AH24" s="39">
        <v>825.16</v>
      </c>
      <c r="AI24" s="40">
        <f t="shared" si="13"/>
        <v>8954.84</v>
      </c>
      <c r="AJ24" s="32"/>
      <c r="AK24" s="116">
        <v>0</v>
      </c>
      <c r="AL24" s="38">
        <v>7584.2193429457893</v>
      </c>
      <c r="AM24" s="38">
        <f t="shared" si="14"/>
        <v>-7584.2193429457893</v>
      </c>
      <c r="AN24" s="38">
        <v>0</v>
      </c>
      <c r="AO24" s="38">
        <f t="shared" si="32"/>
        <v>0</v>
      </c>
      <c r="AP24" s="39">
        <v>40231.65</v>
      </c>
      <c r="AQ24" s="39">
        <f t="shared" si="15"/>
        <v>-40231.65</v>
      </c>
      <c r="AR24" s="35"/>
      <c r="AS24" s="38">
        <v>0</v>
      </c>
      <c r="AT24" s="38">
        <v>7584.2193429457893</v>
      </c>
      <c r="AU24" s="38">
        <f t="shared" si="26"/>
        <v>-7584.2193429457893</v>
      </c>
      <c r="AV24" s="38">
        <v>0</v>
      </c>
      <c r="AW24" s="38">
        <f t="shared" si="27"/>
        <v>0</v>
      </c>
      <c r="AX24" s="39">
        <v>40231.65</v>
      </c>
      <c r="AY24" s="40">
        <f t="shared" si="17"/>
        <v>-40231.65</v>
      </c>
      <c r="AZ24" s="32"/>
      <c r="BA24" s="116">
        <v>0</v>
      </c>
      <c r="BB24" s="38">
        <v>0</v>
      </c>
      <c r="BC24" s="38">
        <f t="shared" si="18"/>
        <v>0</v>
      </c>
      <c r="BD24" s="38">
        <v>0</v>
      </c>
      <c r="BE24" s="38">
        <f t="shared" si="33"/>
        <v>0</v>
      </c>
      <c r="BF24" s="39">
        <v>0</v>
      </c>
      <c r="BG24" s="39">
        <f t="shared" si="19"/>
        <v>0</v>
      </c>
      <c r="BH24" s="35"/>
      <c r="BI24" s="38">
        <v>0</v>
      </c>
      <c r="BJ24" s="38">
        <v>0</v>
      </c>
      <c r="BK24" s="38">
        <f t="shared" si="28"/>
        <v>0</v>
      </c>
      <c r="BL24" s="38">
        <v>0</v>
      </c>
      <c r="BM24" s="38">
        <f t="shared" si="29"/>
        <v>0</v>
      </c>
      <c r="BN24" s="39">
        <v>0</v>
      </c>
      <c r="BO24" s="40">
        <f t="shared" si="21"/>
        <v>0</v>
      </c>
    </row>
    <row r="25" spans="1:67" s="26" customFormat="1" ht="14.25" hidden="1" customHeight="1" outlineLevel="1">
      <c r="B25" s="26" t="str">
        <f t="shared" si="5"/>
        <v>Hide</v>
      </c>
      <c r="C25" s="26">
        <v>-1</v>
      </c>
      <c r="D25" s="33" t="s">
        <v>19</v>
      </c>
      <c r="E25" s="115">
        <v>15402</v>
      </c>
      <c r="F25" s="28">
        <v>50156.117455258056</v>
      </c>
      <c r="G25" s="28">
        <f t="shared" si="6"/>
        <v>-34754.117455258056</v>
      </c>
      <c r="H25" s="28">
        <v>0</v>
      </c>
      <c r="I25" s="28">
        <f t="shared" si="30"/>
        <v>15402</v>
      </c>
      <c r="J25" s="34">
        <v>-760</v>
      </c>
      <c r="K25" s="34">
        <f t="shared" si="7"/>
        <v>16162</v>
      </c>
      <c r="L25" s="35"/>
      <c r="M25" s="28">
        <v>15402</v>
      </c>
      <c r="N25" s="28">
        <v>50156.117455258056</v>
      </c>
      <c r="O25" s="28">
        <f t="shared" si="22"/>
        <v>-34754.117455258056</v>
      </c>
      <c r="P25" s="28">
        <v>0</v>
      </c>
      <c r="Q25" s="28">
        <f t="shared" si="23"/>
        <v>15402</v>
      </c>
      <c r="R25" s="34">
        <v>-760</v>
      </c>
      <c r="S25" s="36">
        <f t="shared" si="9"/>
        <v>16162</v>
      </c>
      <c r="T25" s="32"/>
      <c r="U25" s="115">
        <v>15402</v>
      </c>
      <c r="V25" s="28">
        <v>50111.831321956532</v>
      </c>
      <c r="W25" s="28">
        <f t="shared" si="10"/>
        <v>-34709.831321956532</v>
      </c>
      <c r="X25" s="28">
        <v>0</v>
      </c>
      <c r="Y25" s="28">
        <f t="shared" si="31"/>
        <v>15402</v>
      </c>
      <c r="Z25" s="34">
        <v>-760</v>
      </c>
      <c r="AA25" s="34">
        <f t="shared" si="11"/>
        <v>16162</v>
      </c>
      <c r="AB25" s="35"/>
      <c r="AC25" s="28">
        <v>15402</v>
      </c>
      <c r="AD25" s="28">
        <v>50111.831321956532</v>
      </c>
      <c r="AE25" s="28">
        <f t="shared" si="24"/>
        <v>-34709.831321956532</v>
      </c>
      <c r="AF25" s="28">
        <v>0</v>
      </c>
      <c r="AG25" s="28">
        <f t="shared" si="25"/>
        <v>15402</v>
      </c>
      <c r="AH25" s="34">
        <v>-760</v>
      </c>
      <c r="AI25" s="36">
        <f t="shared" si="13"/>
        <v>16162</v>
      </c>
      <c r="AJ25" s="32"/>
      <c r="AK25" s="115">
        <v>0</v>
      </c>
      <c r="AL25" s="28">
        <v>44.286133301527322</v>
      </c>
      <c r="AM25" s="28">
        <f t="shared" si="14"/>
        <v>-44.286133301527322</v>
      </c>
      <c r="AN25" s="28">
        <v>0</v>
      </c>
      <c r="AO25" s="28">
        <f t="shared" si="32"/>
        <v>0</v>
      </c>
      <c r="AP25" s="34">
        <v>0</v>
      </c>
      <c r="AQ25" s="34">
        <f t="shared" si="15"/>
        <v>0</v>
      </c>
      <c r="AR25" s="35"/>
      <c r="AS25" s="28">
        <v>0</v>
      </c>
      <c r="AT25" s="28">
        <v>44.286133301527322</v>
      </c>
      <c r="AU25" s="28">
        <f t="shared" si="26"/>
        <v>-44.286133301527322</v>
      </c>
      <c r="AV25" s="28">
        <v>0</v>
      </c>
      <c r="AW25" s="28">
        <f t="shared" si="27"/>
        <v>0</v>
      </c>
      <c r="AX25" s="34">
        <v>0</v>
      </c>
      <c r="AY25" s="36">
        <f t="shared" si="17"/>
        <v>0</v>
      </c>
      <c r="AZ25" s="32"/>
      <c r="BA25" s="115">
        <v>0</v>
      </c>
      <c r="BB25" s="28">
        <v>0</v>
      </c>
      <c r="BC25" s="28">
        <f t="shared" si="18"/>
        <v>0</v>
      </c>
      <c r="BD25" s="28">
        <v>0</v>
      </c>
      <c r="BE25" s="28">
        <f t="shared" si="33"/>
        <v>0</v>
      </c>
      <c r="BF25" s="34">
        <v>0</v>
      </c>
      <c r="BG25" s="34">
        <f t="shared" si="19"/>
        <v>0</v>
      </c>
      <c r="BH25" s="35"/>
      <c r="BI25" s="28">
        <v>0</v>
      </c>
      <c r="BJ25" s="28">
        <v>0</v>
      </c>
      <c r="BK25" s="28">
        <f t="shared" si="28"/>
        <v>0</v>
      </c>
      <c r="BL25" s="28">
        <v>0</v>
      </c>
      <c r="BM25" s="28">
        <f t="shared" si="29"/>
        <v>0</v>
      </c>
      <c r="BN25" s="34">
        <v>0</v>
      </c>
      <c r="BO25" s="36">
        <f t="shared" si="21"/>
        <v>0</v>
      </c>
    </row>
    <row r="26" spans="1:67" s="26" customFormat="1" collapsed="1">
      <c r="B26" s="26" t="str">
        <f t="shared" si="5"/>
        <v>Hide</v>
      </c>
      <c r="C26" s="26">
        <v>-1</v>
      </c>
      <c r="D26" s="37" t="s">
        <v>20</v>
      </c>
      <c r="E26" s="116">
        <v>15402</v>
      </c>
      <c r="F26" s="38">
        <v>50156.117455258056</v>
      </c>
      <c r="G26" s="38">
        <f t="shared" si="6"/>
        <v>-34754.117455258056</v>
      </c>
      <c r="H26" s="38">
        <v>0</v>
      </c>
      <c r="I26" s="38">
        <f t="shared" si="30"/>
        <v>15402</v>
      </c>
      <c r="J26" s="39">
        <v>-760</v>
      </c>
      <c r="K26" s="39">
        <f t="shared" si="7"/>
        <v>16162</v>
      </c>
      <c r="L26" s="35"/>
      <c r="M26" s="38">
        <v>15402</v>
      </c>
      <c r="N26" s="38">
        <v>50156.117455258056</v>
      </c>
      <c r="O26" s="38">
        <f t="shared" si="22"/>
        <v>-34754.117455258056</v>
      </c>
      <c r="P26" s="38">
        <v>0</v>
      </c>
      <c r="Q26" s="38">
        <f t="shared" si="23"/>
        <v>15402</v>
      </c>
      <c r="R26" s="39">
        <v>-760</v>
      </c>
      <c r="S26" s="40">
        <f t="shared" si="9"/>
        <v>16162</v>
      </c>
      <c r="T26" s="32"/>
      <c r="U26" s="116">
        <v>15402</v>
      </c>
      <c r="V26" s="38">
        <v>50111.831321956532</v>
      </c>
      <c r="W26" s="38">
        <f t="shared" si="10"/>
        <v>-34709.831321956532</v>
      </c>
      <c r="X26" s="38">
        <v>0</v>
      </c>
      <c r="Y26" s="38">
        <f t="shared" si="31"/>
        <v>15402</v>
      </c>
      <c r="Z26" s="39">
        <v>-760</v>
      </c>
      <c r="AA26" s="39">
        <f t="shared" si="11"/>
        <v>16162</v>
      </c>
      <c r="AB26" s="35"/>
      <c r="AC26" s="38">
        <v>15402</v>
      </c>
      <c r="AD26" s="38">
        <v>50111.831321956532</v>
      </c>
      <c r="AE26" s="38">
        <f t="shared" si="24"/>
        <v>-34709.831321956532</v>
      </c>
      <c r="AF26" s="38">
        <v>0</v>
      </c>
      <c r="AG26" s="38">
        <f t="shared" si="25"/>
        <v>15402</v>
      </c>
      <c r="AH26" s="39">
        <v>-760</v>
      </c>
      <c r="AI26" s="40">
        <f t="shared" si="13"/>
        <v>16162</v>
      </c>
      <c r="AJ26" s="32"/>
      <c r="AK26" s="116">
        <v>0</v>
      </c>
      <c r="AL26" s="38">
        <v>44.286133301527322</v>
      </c>
      <c r="AM26" s="38">
        <f t="shared" si="14"/>
        <v>-44.286133301527322</v>
      </c>
      <c r="AN26" s="38">
        <v>0</v>
      </c>
      <c r="AO26" s="38">
        <f t="shared" si="32"/>
        <v>0</v>
      </c>
      <c r="AP26" s="39">
        <v>0</v>
      </c>
      <c r="AQ26" s="39">
        <f t="shared" si="15"/>
        <v>0</v>
      </c>
      <c r="AR26" s="35"/>
      <c r="AS26" s="38">
        <v>0</v>
      </c>
      <c r="AT26" s="38">
        <v>44.286133301527322</v>
      </c>
      <c r="AU26" s="38">
        <f t="shared" si="26"/>
        <v>-44.286133301527322</v>
      </c>
      <c r="AV26" s="38">
        <v>0</v>
      </c>
      <c r="AW26" s="38">
        <f t="shared" si="27"/>
        <v>0</v>
      </c>
      <c r="AX26" s="39">
        <v>0</v>
      </c>
      <c r="AY26" s="40">
        <f t="shared" si="17"/>
        <v>0</v>
      </c>
      <c r="AZ26" s="32"/>
      <c r="BA26" s="116">
        <v>0</v>
      </c>
      <c r="BB26" s="38">
        <v>0</v>
      </c>
      <c r="BC26" s="38">
        <f t="shared" si="18"/>
        <v>0</v>
      </c>
      <c r="BD26" s="38">
        <v>0</v>
      </c>
      <c r="BE26" s="38">
        <f t="shared" si="33"/>
        <v>0</v>
      </c>
      <c r="BF26" s="39">
        <v>0</v>
      </c>
      <c r="BG26" s="39">
        <f t="shared" si="19"/>
        <v>0</v>
      </c>
      <c r="BH26" s="35"/>
      <c r="BI26" s="38">
        <v>0</v>
      </c>
      <c r="BJ26" s="38">
        <v>0</v>
      </c>
      <c r="BK26" s="38">
        <f t="shared" si="28"/>
        <v>0</v>
      </c>
      <c r="BL26" s="38">
        <v>0</v>
      </c>
      <c r="BM26" s="38">
        <f t="shared" si="29"/>
        <v>0</v>
      </c>
      <c r="BN26" s="39">
        <v>0</v>
      </c>
      <c r="BO26" s="40">
        <f t="shared" si="21"/>
        <v>0</v>
      </c>
    </row>
    <row r="27" spans="1:67" s="26" customFormat="1" ht="14.25" hidden="1" customHeight="1" outlineLevel="1">
      <c r="B27" s="26" t="str">
        <f t="shared" si="5"/>
        <v>Hide</v>
      </c>
      <c r="C27" s="26">
        <v>-1</v>
      </c>
      <c r="D27" s="33" t="s">
        <v>21</v>
      </c>
      <c r="E27" s="115">
        <v>9.5</v>
      </c>
      <c r="F27" s="28">
        <v>39.229165617832919</v>
      </c>
      <c r="G27" s="28">
        <f t="shared" si="6"/>
        <v>-29.729165617832919</v>
      </c>
      <c r="H27" s="28">
        <v>0</v>
      </c>
      <c r="I27" s="28">
        <f t="shared" si="30"/>
        <v>9.5</v>
      </c>
      <c r="J27" s="34">
        <v>16</v>
      </c>
      <c r="K27" s="34">
        <f t="shared" si="7"/>
        <v>-6.5</v>
      </c>
      <c r="L27" s="35"/>
      <c r="M27" s="28">
        <v>9.5</v>
      </c>
      <c r="N27" s="28">
        <v>39.229165617832919</v>
      </c>
      <c r="O27" s="28">
        <f t="shared" si="22"/>
        <v>-29.729165617832919</v>
      </c>
      <c r="P27" s="28">
        <v>0</v>
      </c>
      <c r="Q27" s="28">
        <f t="shared" si="23"/>
        <v>9.5</v>
      </c>
      <c r="R27" s="34">
        <v>16</v>
      </c>
      <c r="S27" s="36">
        <f t="shared" si="9"/>
        <v>-6.5</v>
      </c>
      <c r="T27" s="32"/>
      <c r="U27" s="115">
        <v>4.75</v>
      </c>
      <c r="V27" s="28">
        <v>37.61876077050465</v>
      </c>
      <c r="W27" s="28">
        <f t="shared" si="10"/>
        <v>-32.86876077050465</v>
      </c>
      <c r="X27" s="28">
        <v>0</v>
      </c>
      <c r="Y27" s="28">
        <f t="shared" si="31"/>
        <v>4.75</v>
      </c>
      <c r="Z27" s="34">
        <v>16</v>
      </c>
      <c r="AA27" s="34">
        <f t="shared" si="11"/>
        <v>-11.25</v>
      </c>
      <c r="AB27" s="35"/>
      <c r="AC27" s="28">
        <v>4.75</v>
      </c>
      <c r="AD27" s="28">
        <v>37.61876077050465</v>
      </c>
      <c r="AE27" s="28">
        <f t="shared" si="24"/>
        <v>-32.86876077050465</v>
      </c>
      <c r="AF27" s="28">
        <v>0</v>
      </c>
      <c r="AG27" s="28">
        <f t="shared" si="25"/>
        <v>4.75</v>
      </c>
      <c r="AH27" s="34">
        <v>16</v>
      </c>
      <c r="AI27" s="36">
        <f t="shared" si="13"/>
        <v>-11.25</v>
      </c>
      <c r="AJ27" s="32"/>
      <c r="AK27" s="115">
        <v>4.75</v>
      </c>
      <c r="AL27" s="28">
        <v>1.6104048473282671</v>
      </c>
      <c r="AM27" s="28">
        <f t="shared" si="14"/>
        <v>3.1395951526717329</v>
      </c>
      <c r="AN27" s="28">
        <v>0</v>
      </c>
      <c r="AO27" s="28">
        <f t="shared" si="32"/>
        <v>4.75</v>
      </c>
      <c r="AP27" s="34">
        <v>0</v>
      </c>
      <c r="AQ27" s="34">
        <f t="shared" si="15"/>
        <v>4.75</v>
      </c>
      <c r="AR27" s="35"/>
      <c r="AS27" s="28">
        <v>4.75</v>
      </c>
      <c r="AT27" s="28">
        <v>1.6104048473282671</v>
      </c>
      <c r="AU27" s="28">
        <f t="shared" si="26"/>
        <v>3.1395951526717329</v>
      </c>
      <c r="AV27" s="28">
        <v>0</v>
      </c>
      <c r="AW27" s="28">
        <f t="shared" si="27"/>
        <v>4.75</v>
      </c>
      <c r="AX27" s="34">
        <v>0</v>
      </c>
      <c r="AY27" s="36">
        <f t="shared" si="17"/>
        <v>4.75</v>
      </c>
      <c r="AZ27" s="32"/>
      <c r="BA27" s="115">
        <v>0</v>
      </c>
      <c r="BB27" s="28">
        <v>0</v>
      </c>
      <c r="BC27" s="28">
        <f t="shared" si="18"/>
        <v>0</v>
      </c>
      <c r="BD27" s="28">
        <v>0</v>
      </c>
      <c r="BE27" s="28">
        <f t="shared" si="33"/>
        <v>0</v>
      </c>
      <c r="BF27" s="34">
        <v>0</v>
      </c>
      <c r="BG27" s="34">
        <f t="shared" si="19"/>
        <v>0</v>
      </c>
      <c r="BH27" s="35"/>
      <c r="BI27" s="28">
        <v>0</v>
      </c>
      <c r="BJ27" s="28">
        <v>0</v>
      </c>
      <c r="BK27" s="28">
        <f t="shared" si="28"/>
        <v>0</v>
      </c>
      <c r="BL27" s="28">
        <v>0</v>
      </c>
      <c r="BM27" s="28">
        <f t="shared" si="29"/>
        <v>0</v>
      </c>
      <c r="BN27" s="34">
        <v>0</v>
      </c>
      <c r="BO27" s="36">
        <f t="shared" si="21"/>
        <v>0</v>
      </c>
    </row>
    <row r="28" spans="1:67" s="26" customFormat="1" collapsed="1">
      <c r="B28" s="26" t="str">
        <f t="shared" si="5"/>
        <v>Hide</v>
      </c>
      <c r="C28" s="26">
        <v>-1</v>
      </c>
      <c r="D28" s="37" t="s">
        <v>22</v>
      </c>
      <c r="E28" s="116">
        <v>9.5</v>
      </c>
      <c r="F28" s="38">
        <v>39.229165617832919</v>
      </c>
      <c r="G28" s="38">
        <f t="shared" si="6"/>
        <v>-29.729165617832919</v>
      </c>
      <c r="H28" s="38">
        <v>0</v>
      </c>
      <c r="I28" s="38">
        <f t="shared" si="30"/>
        <v>9.5</v>
      </c>
      <c r="J28" s="39">
        <v>16</v>
      </c>
      <c r="K28" s="39">
        <f t="shared" si="7"/>
        <v>-6.5</v>
      </c>
      <c r="L28" s="35"/>
      <c r="M28" s="38">
        <v>9.5</v>
      </c>
      <c r="N28" s="38">
        <v>39.229165617832919</v>
      </c>
      <c r="O28" s="38">
        <f t="shared" si="22"/>
        <v>-29.729165617832919</v>
      </c>
      <c r="P28" s="38">
        <v>0</v>
      </c>
      <c r="Q28" s="38">
        <f t="shared" si="23"/>
        <v>9.5</v>
      </c>
      <c r="R28" s="39">
        <v>16</v>
      </c>
      <c r="S28" s="40">
        <f t="shared" si="9"/>
        <v>-6.5</v>
      </c>
      <c r="T28" s="32"/>
      <c r="U28" s="116">
        <v>4.75</v>
      </c>
      <c r="V28" s="38">
        <v>37.61876077050465</v>
      </c>
      <c r="W28" s="38">
        <f t="shared" si="10"/>
        <v>-32.86876077050465</v>
      </c>
      <c r="X28" s="38">
        <v>0</v>
      </c>
      <c r="Y28" s="38">
        <f t="shared" si="31"/>
        <v>4.75</v>
      </c>
      <c r="Z28" s="39">
        <v>16</v>
      </c>
      <c r="AA28" s="39">
        <f t="shared" si="11"/>
        <v>-11.25</v>
      </c>
      <c r="AB28" s="35"/>
      <c r="AC28" s="38">
        <v>4.75</v>
      </c>
      <c r="AD28" s="38">
        <v>37.61876077050465</v>
      </c>
      <c r="AE28" s="38">
        <f t="shared" si="24"/>
        <v>-32.86876077050465</v>
      </c>
      <c r="AF28" s="38">
        <v>0</v>
      </c>
      <c r="AG28" s="38">
        <f t="shared" si="25"/>
        <v>4.75</v>
      </c>
      <c r="AH28" s="39">
        <v>16</v>
      </c>
      <c r="AI28" s="40">
        <f t="shared" si="13"/>
        <v>-11.25</v>
      </c>
      <c r="AJ28" s="32"/>
      <c r="AK28" s="116">
        <v>4.75</v>
      </c>
      <c r="AL28" s="38">
        <v>1.6104048473282671</v>
      </c>
      <c r="AM28" s="38">
        <f t="shared" si="14"/>
        <v>3.1395951526717329</v>
      </c>
      <c r="AN28" s="38">
        <v>0</v>
      </c>
      <c r="AO28" s="38">
        <f t="shared" si="32"/>
        <v>4.75</v>
      </c>
      <c r="AP28" s="39">
        <v>0</v>
      </c>
      <c r="AQ28" s="39">
        <f t="shared" si="15"/>
        <v>4.75</v>
      </c>
      <c r="AR28" s="35"/>
      <c r="AS28" s="38">
        <v>4.75</v>
      </c>
      <c r="AT28" s="38">
        <v>1.6104048473282671</v>
      </c>
      <c r="AU28" s="38">
        <f t="shared" si="26"/>
        <v>3.1395951526717329</v>
      </c>
      <c r="AV28" s="38">
        <v>0</v>
      </c>
      <c r="AW28" s="38">
        <f t="shared" si="27"/>
        <v>4.75</v>
      </c>
      <c r="AX28" s="39">
        <v>0</v>
      </c>
      <c r="AY28" s="40">
        <f t="shared" si="17"/>
        <v>4.75</v>
      </c>
      <c r="AZ28" s="32"/>
      <c r="BA28" s="116">
        <v>0</v>
      </c>
      <c r="BB28" s="38">
        <v>0</v>
      </c>
      <c r="BC28" s="38">
        <f t="shared" si="18"/>
        <v>0</v>
      </c>
      <c r="BD28" s="38">
        <v>0</v>
      </c>
      <c r="BE28" s="38">
        <f t="shared" si="33"/>
        <v>0</v>
      </c>
      <c r="BF28" s="39">
        <v>0</v>
      </c>
      <c r="BG28" s="39">
        <f t="shared" si="19"/>
        <v>0</v>
      </c>
      <c r="BH28" s="35"/>
      <c r="BI28" s="38">
        <v>0</v>
      </c>
      <c r="BJ28" s="38">
        <v>0</v>
      </c>
      <c r="BK28" s="38">
        <f t="shared" si="28"/>
        <v>0</v>
      </c>
      <c r="BL28" s="38">
        <v>0</v>
      </c>
      <c r="BM28" s="38">
        <f t="shared" si="29"/>
        <v>0</v>
      </c>
      <c r="BN28" s="39">
        <v>0</v>
      </c>
      <c r="BO28" s="40">
        <f t="shared" si="21"/>
        <v>0</v>
      </c>
    </row>
    <row r="29" spans="1:67" s="26" customFormat="1" ht="14.25" hidden="1" customHeight="1" outlineLevel="1">
      <c r="B29" s="26" t="str">
        <f t="shared" si="5"/>
        <v>Hide</v>
      </c>
      <c r="C29" s="26">
        <v>-1</v>
      </c>
      <c r="D29" s="33" t="s">
        <v>23</v>
      </c>
      <c r="E29" s="115">
        <v>11723.940000000002</v>
      </c>
      <c r="F29" s="28">
        <v>9203.7170397954942</v>
      </c>
      <c r="G29" s="28">
        <f t="shared" si="6"/>
        <v>2520.2229602045081</v>
      </c>
      <c r="H29" s="28">
        <v>0</v>
      </c>
      <c r="I29" s="28">
        <f t="shared" si="30"/>
        <v>11723.940000000002</v>
      </c>
      <c r="J29" s="34">
        <v>11191.09</v>
      </c>
      <c r="K29" s="34">
        <f t="shared" si="7"/>
        <v>532.85000000000218</v>
      </c>
      <c r="L29" s="35"/>
      <c r="M29" s="28">
        <v>11723.940000000002</v>
      </c>
      <c r="N29" s="28">
        <v>9203.7170397954942</v>
      </c>
      <c r="O29" s="28">
        <f t="shared" si="22"/>
        <v>2520.2229602045081</v>
      </c>
      <c r="P29" s="28">
        <v>0</v>
      </c>
      <c r="Q29" s="28">
        <f t="shared" si="23"/>
        <v>11723.940000000002</v>
      </c>
      <c r="R29" s="34">
        <v>11191.09</v>
      </c>
      <c r="S29" s="36">
        <f t="shared" si="9"/>
        <v>532.85000000000218</v>
      </c>
      <c r="T29" s="32"/>
      <c r="U29" s="115">
        <v>5631.2300000000005</v>
      </c>
      <c r="V29" s="28">
        <v>5172.4612042670651</v>
      </c>
      <c r="W29" s="28">
        <f t="shared" si="10"/>
        <v>458.76879573293536</v>
      </c>
      <c r="X29" s="28">
        <v>0</v>
      </c>
      <c r="Y29" s="28">
        <f t="shared" si="31"/>
        <v>5631.2300000000005</v>
      </c>
      <c r="Z29" s="34">
        <v>6788.62</v>
      </c>
      <c r="AA29" s="34">
        <f t="shared" si="11"/>
        <v>-1157.3899999999994</v>
      </c>
      <c r="AB29" s="35"/>
      <c r="AC29" s="28">
        <v>5631.2300000000005</v>
      </c>
      <c r="AD29" s="28">
        <v>5172.4612042670651</v>
      </c>
      <c r="AE29" s="28">
        <f t="shared" si="24"/>
        <v>458.76879573293536</v>
      </c>
      <c r="AF29" s="28">
        <v>0</v>
      </c>
      <c r="AG29" s="28">
        <f t="shared" si="25"/>
        <v>5631.2300000000005</v>
      </c>
      <c r="AH29" s="34">
        <v>6788.62</v>
      </c>
      <c r="AI29" s="36">
        <f t="shared" si="13"/>
        <v>-1157.3899999999994</v>
      </c>
      <c r="AJ29" s="32"/>
      <c r="AK29" s="115">
        <v>5384.3600000000015</v>
      </c>
      <c r="AL29" s="28">
        <v>3689.2426462425319</v>
      </c>
      <c r="AM29" s="28">
        <f t="shared" si="14"/>
        <v>1695.1173537574696</v>
      </c>
      <c r="AN29" s="28">
        <v>0</v>
      </c>
      <c r="AO29" s="28">
        <f t="shared" si="32"/>
        <v>5384.3600000000015</v>
      </c>
      <c r="AP29" s="34">
        <v>4402.47</v>
      </c>
      <c r="AQ29" s="34">
        <f t="shared" si="15"/>
        <v>981.89000000000124</v>
      </c>
      <c r="AR29" s="35"/>
      <c r="AS29" s="28">
        <v>5384.3600000000015</v>
      </c>
      <c r="AT29" s="28">
        <v>3689.2426462425319</v>
      </c>
      <c r="AU29" s="28">
        <f t="shared" si="26"/>
        <v>1695.1173537574696</v>
      </c>
      <c r="AV29" s="28">
        <v>0</v>
      </c>
      <c r="AW29" s="28">
        <f t="shared" si="27"/>
        <v>5384.3600000000015</v>
      </c>
      <c r="AX29" s="34">
        <v>4402.47</v>
      </c>
      <c r="AY29" s="36">
        <f t="shared" si="17"/>
        <v>981.89000000000124</v>
      </c>
      <c r="AZ29" s="32"/>
      <c r="BA29" s="115">
        <v>708.35</v>
      </c>
      <c r="BB29" s="28">
        <v>342.01318928589762</v>
      </c>
      <c r="BC29" s="28">
        <f t="shared" si="18"/>
        <v>366.3368107141024</v>
      </c>
      <c r="BD29" s="28">
        <v>0</v>
      </c>
      <c r="BE29" s="28">
        <f t="shared" si="33"/>
        <v>708.35</v>
      </c>
      <c r="BF29" s="34">
        <v>0</v>
      </c>
      <c r="BG29" s="34">
        <f t="shared" si="19"/>
        <v>708.35</v>
      </c>
      <c r="BH29" s="35"/>
      <c r="BI29" s="28">
        <v>708.35</v>
      </c>
      <c r="BJ29" s="28">
        <v>342.01318928589762</v>
      </c>
      <c r="BK29" s="28">
        <f t="shared" si="28"/>
        <v>366.3368107141024</v>
      </c>
      <c r="BL29" s="28">
        <v>0</v>
      </c>
      <c r="BM29" s="28">
        <f t="shared" si="29"/>
        <v>708.35</v>
      </c>
      <c r="BN29" s="34">
        <v>0</v>
      </c>
      <c r="BO29" s="36">
        <f t="shared" si="21"/>
        <v>708.35</v>
      </c>
    </row>
    <row r="30" spans="1:67" s="26" customFormat="1" ht="14.25" hidden="1" customHeight="1" outlineLevel="1">
      <c r="B30" s="26" t="str">
        <f t="shared" si="5"/>
        <v>Hide</v>
      </c>
      <c r="C30" s="26">
        <v>-1</v>
      </c>
      <c r="D30" s="33" t="s">
        <v>24</v>
      </c>
      <c r="E30" s="115">
        <v>140</v>
      </c>
      <c r="F30" s="28">
        <v>505.55533149892932</v>
      </c>
      <c r="G30" s="28">
        <f t="shared" si="6"/>
        <v>-365.55533149892932</v>
      </c>
      <c r="H30" s="28">
        <v>0</v>
      </c>
      <c r="I30" s="28">
        <f t="shared" si="30"/>
        <v>140</v>
      </c>
      <c r="J30" s="34">
        <v>238.4</v>
      </c>
      <c r="K30" s="34">
        <f t="shared" si="7"/>
        <v>-98.4</v>
      </c>
      <c r="L30" s="35"/>
      <c r="M30" s="28">
        <v>140</v>
      </c>
      <c r="N30" s="28">
        <v>505.55533149892932</v>
      </c>
      <c r="O30" s="28">
        <f t="shared" si="22"/>
        <v>-365.55533149892932</v>
      </c>
      <c r="P30" s="28">
        <v>0</v>
      </c>
      <c r="Q30" s="28">
        <f t="shared" si="23"/>
        <v>140</v>
      </c>
      <c r="R30" s="34">
        <v>238.4</v>
      </c>
      <c r="S30" s="36">
        <f t="shared" si="9"/>
        <v>-98.4</v>
      </c>
      <c r="T30" s="32"/>
      <c r="U30" s="115">
        <v>140</v>
      </c>
      <c r="V30" s="28">
        <v>135.9086392601647</v>
      </c>
      <c r="W30" s="28">
        <f t="shared" si="10"/>
        <v>4.0913607398352951</v>
      </c>
      <c r="X30" s="28">
        <v>0</v>
      </c>
      <c r="Y30" s="28">
        <f t="shared" si="31"/>
        <v>140</v>
      </c>
      <c r="Z30" s="34">
        <v>-157.6</v>
      </c>
      <c r="AA30" s="34">
        <f t="shared" si="11"/>
        <v>297.60000000000002</v>
      </c>
      <c r="AB30" s="35"/>
      <c r="AC30" s="28">
        <v>140</v>
      </c>
      <c r="AD30" s="28">
        <v>135.9086392601647</v>
      </c>
      <c r="AE30" s="28">
        <f t="shared" si="24"/>
        <v>4.0913607398352951</v>
      </c>
      <c r="AF30" s="28">
        <v>0</v>
      </c>
      <c r="AG30" s="28">
        <f t="shared" si="25"/>
        <v>140</v>
      </c>
      <c r="AH30" s="34">
        <v>-157.6</v>
      </c>
      <c r="AI30" s="36">
        <f t="shared" si="13"/>
        <v>297.60000000000002</v>
      </c>
      <c r="AJ30" s="32"/>
      <c r="AK30" s="115">
        <v>0</v>
      </c>
      <c r="AL30" s="28">
        <v>369.64669223876462</v>
      </c>
      <c r="AM30" s="28">
        <f t="shared" si="14"/>
        <v>-369.64669223876462</v>
      </c>
      <c r="AN30" s="28">
        <v>0</v>
      </c>
      <c r="AO30" s="28">
        <f t="shared" si="32"/>
        <v>0</v>
      </c>
      <c r="AP30" s="34">
        <v>396</v>
      </c>
      <c r="AQ30" s="34">
        <f t="shared" si="15"/>
        <v>-396</v>
      </c>
      <c r="AR30" s="35"/>
      <c r="AS30" s="28">
        <v>0</v>
      </c>
      <c r="AT30" s="28">
        <v>369.64669223876462</v>
      </c>
      <c r="AU30" s="28">
        <f t="shared" si="26"/>
        <v>-369.64669223876462</v>
      </c>
      <c r="AV30" s="28">
        <v>0</v>
      </c>
      <c r="AW30" s="28">
        <f t="shared" si="27"/>
        <v>0</v>
      </c>
      <c r="AX30" s="34">
        <v>396</v>
      </c>
      <c r="AY30" s="36">
        <f t="shared" si="17"/>
        <v>-396</v>
      </c>
      <c r="AZ30" s="32"/>
      <c r="BA30" s="115">
        <v>0</v>
      </c>
      <c r="BB30" s="28">
        <v>0</v>
      </c>
      <c r="BC30" s="28">
        <f t="shared" si="18"/>
        <v>0</v>
      </c>
      <c r="BD30" s="28">
        <v>0</v>
      </c>
      <c r="BE30" s="28">
        <f t="shared" si="33"/>
        <v>0</v>
      </c>
      <c r="BF30" s="34">
        <v>0</v>
      </c>
      <c r="BG30" s="34">
        <f t="shared" si="19"/>
        <v>0</v>
      </c>
      <c r="BH30" s="35"/>
      <c r="BI30" s="28">
        <v>0</v>
      </c>
      <c r="BJ30" s="28">
        <v>0</v>
      </c>
      <c r="BK30" s="28">
        <f t="shared" si="28"/>
        <v>0</v>
      </c>
      <c r="BL30" s="28">
        <v>0</v>
      </c>
      <c r="BM30" s="28">
        <f t="shared" si="29"/>
        <v>0</v>
      </c>
      <c r="BN30" s="34">
        <v>0</v>
      </c>
      <c r="BO30" s="36">
        <f t="shared" si="21"/>
        <v>0</v>
      </c>
    </row>
    <row r="31" spans="1:67" s="26" customFormat="1" collapsed="1">
      <c r="B31" s="26" t="str">
        <f t="shared" si="5"/>
        <v>Hide</v>
      </c>
      <c r="C31" s="26">
        <v>-1</v>
      </c>
      <c r="D31" s="37" t="s">
        <v>25</v>
      </c>
      <c r="E31" s="116">
        <v>11863.940000000002</v>
      </c>
      <c r="F31" s="38">
        <v>9709.2723712944244</v>
      </c>
      <c r="G31" s="38">
        <f t="shared" si="6"/>
        <v>2154.667628705578</v>
      </c>
      <c r="H31" s="38">
        <v>0</v>
      </c>
      <c r="I31" s="38">
        <f t="shared" si="30"/>
        <v>11863.940000000002</v>
      </c>
      <c r="J31" s="39">
        <v>11429.49</v>
      </c>
      <c r="K31" s="39">
        <f t="shared" si="7"/>
        <v>434.45000000000255</v>
      </c>
      <c r="L31" s="35"/>
      <c r="M31" s="38">
        <v>11863.940000000002</v>
      </c>
      <c r="N31" s="38">
        <v>9709.2723712944244</v>
      </c>
      <c r="O31" s="38">
        <f t="shared" si="22"/>
        <v>2154.667628705578</v>
      </c>
      <c r="P31" s="38">
        <v>0</v>
      </c>
      <c r="Q31" s="38">
        <f t="shared" si="23"/>
        <v>11863.940000000002</v>
      </c>
      <c r="R31" s="39">
        <v>11429.49</v>
      </c>
      <c r="S31" s="40">
        <f t="shared" si="9"/>
        <v>434.45000000000255</v>
      </c>
      <c r="T31" s="32"/>
      <c r="U31" s="116">
        <v>5771.2300000000005</v>
      </c>
      <c r="V31" s="38">
        <v>5308.3698435272299</v>
      </c>
      <c r="W31" s="38">
        <f t="shared" si="10"/>
        <v>462.86015647277054</v>
      </c>
      <c r="X31" s="38">
        <v>0</v>
      </c>
      <c r="Y31" s="38">
        <f t="shared" si="31"/>
        <v>5771.2300000000005</v>
      </c>
      <c r="Z31" s="39">
        <v>6631.0199999999995</v>
      </c>
      <c r="AA31" s="39">
        <f t="shared" si="11"/>
        <v>-859.78999999999905</v>
      </c>
      <c r="AB31" s="35"/>
      <c r="AC31" s="38">
        <v>5771.2300000000005</v>
      </c>
      <c r="AD31" s="38">
        <v>5308.3698435272299</v>
      </c>
      <c r="AE31" s="38">
        <f t="shared" si="24"/>
        <v>462.86015647277054</v>
      </c>
      <c r="AF31" s="38">
        <v>0</v>
      </c>
      <c r="AG31" s="38">
        <f t="shared" si="25"/>
        <v>5771.2300000000005</v>
      </c>
      <c r="AH31" s="39">
        <v>6631.0199999999995</v>
      </c>
      <c r="AI31" s="40">
        <f t="shared" si="13"/>
        <v>-859.78999999999905</v>
      </c>
      <c r="AJ31" s="32"/>
      <c r="AK31" s="116">
        <v>5384.3600000000015</v>
      </c>
      <c r="AL31" s="38">
        <v>4058.8893384812964</v>
      </c>
      <c r="AM31" s="38">
        <f t="shared" si="14"/>
        <v>1325.4706615187051</v>
      </c>
      <c r="AN31" s="38">
        <v>0</v>
      </c>
      <c r="AO31" s="38">
        <f t="shared" si="32"/>
        <v>5384.3600000000015</v>
      </c>
      <c r="AP31" s="39">
        <v>4798.47</v>
      </c>
      <c r="AQ31" s="39">
        <f t="shared" si="15"/>
        <v>585.89000000000124</v>
      </c>
      <c r="AR31" s="35"/>
      <c r="AS31" s="38">
        <v>5384.3600000000015</v>
      </c>
      <c r="AT31" s="38">
        <v>4058.8893384812964</v>
      </c>
      <c r="AU31" s="38">
        <f t="shared" si="26"/>
        <v>1325.4706615187051</v>
      </c>
      <c r="AV31" s="38">
        <v>0</v>
      </c>
      <c r="AW31" s="38">
        <f t="shared" si="27"/>
        <v>5384.3600000000015</v>
      </c>
      <c r="AX31" s="39">
        <v>4798.47</v>
      </c>
      <c r="AY31" s="40">
        <f t="shared" si="17"/>
        <v>585.89000000000124</v>
      </c>
      <c r="AZ31" s="32"/>
      <c r="BA31" s="116">
        <v>708.35</v>
      </c>
      <c r="BB31" s="38">
        <v>342.01318928589762</v>
      </c>
      <c r="BC31" s="38">
        <f t="shared" si="18"/>
        <v>366.3368107141024</v>
      </c>
      <c r="BD31" s="38">
        <v>0</v>
      </c>
      <c r="BE31" s="38">
        <f t="shared" si="33"/>
        <v>708.35</v>
      </c>
      <c r="BF31" s="39">
        <v>0</v>
      </c>
      <c r="BG31" s="39">
        <f t="shared" si="19"/>
        <v>708.35</v>
      </c>
      <c r="BH31" s="35"/>
      <c r="BI31" s="38">
        <v>708.35</v>
      </c>
      <c r="BJ31" s="38">
        <v>342.01318928589762</v>
      </c>
      <c r="BK31" s="38">
        <f t="shared" si="28"/>
        <v>366.3368107141024</v>
      </c>
      <c r="BL31" s="38">
        <v>0</v>
      </c>
      <c r="BM31" s="38">
        <f t="shared" si="29"/>
        <v>708.35</v>
      </c>
      <c r="BN31" s="39">
        <v>0</v>
      </c>
      <c r="BO31" s="40">
        <f t="shared" si="21"/>
        <v>708.35</v>
      </c>
    </row>
    <row r="32" spans="1:67" s="26" customFormat="1" ht="14.25" hidden="1" customHeight="1" outlineLevel="1">
      <c r="B32" s="26" t="str">
        <f t="shared" si="5"/>
        <v>Hide</v>
      </c>
      <c r="C32" s="26">
        <v>-1</v>
      </c>
      <c r="D32" s="33" t="s">
        <v>26</v>
      </c>
      <c r="E32" s="115">
        <v>0</v>
      </c>
      <c r="F32" s="28">
        <v>0</v>
      </c>
      <c r="G32" s="28">
        <f t="shared" si="6"/>
        <v>0</v>
      </c>
      <c r="H32" s="28">
        <v>0</v>
      </c>
      <c r="I32" s="28">
        <f t="shared" si="30"/>
        <v>0</v>
      </c>
      <c r="J32" s="34">
        <v>0</v>
      </c>
      <c r="K32" s="34">
        <f t="shared" si="7"/>
        <v>0</v>
      </c>
      <c r="L32" s="35"/>
      <c r="M32" s="28">
        <v>0</v>
      </c>
      <c r="N32" s="28">
        <v>0</v>
      </c>
      <c r="O32" s="28">
        <f t="shared" si="22"/>
        <v>0</v>
      </c>
      <c r="P32" s="28">
        <v>0</v>
      </c>
      <c r="Q32" s="28">
        <f t="shared" si="23"/>
        <v>0</v>
      </c>
      <c r="R32" s="34">
        <v>0</v>
      </c>
      <c r="S32" s="36">
        <f t="shared" si="9"/>
        <v>0</v>
      </c>
      <c r="T32" s="32"/>
      <c r="U32" s="115">
        <v>0</v>
      </c>
      <c r="V32" s="28">
        <v>0</v>
      </c>
      <c r="W32" s="28">
        <f t="shared" si="10"/>
        <v>0</v>
      </c>
      <c r="X32" s="28">
        <v>0</v>
      </c>
      <c r="Y32" s="28">
        <f t="shared" si="31"/>
        <v>0</v>
      </c>
      <c r="Z32" s="34">
        <v>0</v>
      </c>
      <c r="AA32" s="34">
        <f t="shared" si="11"/>
        <v>0</v>
      </c>
      <c r="AB32" s="35"/>
      <c r="AC32" s="28">
        <v>0</v>
      </c>
      <c r="AD32" s="28">
        <v>0</v>
      </c>
      <c r="AE32" s="28">
        <f t="shared" si="24"/>
        <v>0</v>
      </c>
      <c r="AF32" s="28">
        <v>0</v>
      </c>
      <c r="AG32" s="28">
        <f t="shared" si="25"/>
        <v>0</v>
      </c>
      <c r="AH32" s="34">
        <v>0</v>
      </c>
      <c r="AI32" s="36">
        <f t="shared" si="13"/>
        <v>0</v>
      </c>
      <c r="AJ32" s="32"/>
      <c r="AK32" s="115">
        <v>0</v>
      </c>
      <c r="AL32" s="28">
        <v>0</v>
      </c>
      <c r="AM32" s="28">
        <f t="shared" si="14"/>
        <v>0</v>
      </c>
      <c r="AN32" s="28">
        <v>0</v>
      </c>
      <c r="AO32" s="28">
        <f t="shared" si="32"/>
        <v>0</v>
      </c>
      <c r="AP32" s="34">
        <v>0</v>
      </c>
      <c r="AQ32" s="34">
        <f t="shared" si="15"/>
        <v>0</v>
      </c>
      <c r="AR32" s="35"/>
      <c r="AS32" s="28">
        <v>0</v>
      </c>
      <c r="AT32" s="28">
        <v>0</v>
      </c>
      <c r="AU32" s="28">
        <f t="shared" si="26"/>
        <v>0</v>
      </c>
      <c r="AV32" s="28">
        <v>0</v>
      </c>
      <c r="AW32" s="28">
        <f t="shared" si="27"/>
        <v>0</v>
      </c>
      <c r="AX32" s="34">
        <v>0</v>
      </c>
      <c r="AY32" s="36">
        <f t="shared" si="17"/>
        <v>0</v>
      </c>
      <c r="AZ32" s="32"/>
      <c r="BA32" s="115">
        <v>0</v>
      </c>
      <c r="BB32" s="28">
        <v>0</v>
      </c>
      <c r="BC32" s="28">
        <f t="shared" si="18"/>
        <v>0</v>
      </c>
      <c r="BD32" s="28">
        <v>0</v>
      </c>
      <c r="BE32" s="28">
        <f t="shared" si="33"/>
        <v>0</v>
      </c>
      <c r="BF32" s="34">
        <v>0</v>
      </c>
      <c r="BG32" s="34">
        <f t="shared" si="19"/>
        <v>0</v>
      </c>
      <c r="BH32" s="35"/>
      <c r="BI32" s="28">
        <v>0</v>
      </c>
      <c r="BJ32" s="28">
        <v>0</v>
      </c>
      <c r="BK32" s="28">
        <f t="shared" si="28"/>
        <v>0</v>
      </c>
      <c r="BL32" s="28">
        <v>0</v>
      </c>
      <c r="BM32" s="28">
        <f t="shared" si="29"/>
        <v>0</v>
      </c>
      <c r="BN32" s="34">
        <v>0</v>
      </c>
      <c r="BO32" s="36">
        <f t="shared" si="21"/>
        <v>0</v>
      </c>
    </row>
    <row r="33" spans="2:67" s="26" customFormat="1" ht="14.25" hidden="1" customHeight="1" outlineLevel="1">
      <c r="B33" s="26" t="str">
        <f t="shared" si="5"/>
        <v>Hide</v>
      </c>
      <c r="C33" s="26">
        <v>-1</v>
      </c>
      <c r="D33" s="33" t="s">
        <v>27</v>
      </c>
      <c r="E33" s="115">
        <v>0</v>
      </c>
      <c r="F33" s="28">
        <v>0</v>
      </c>
      <c r="G33" s="28">
        <f t="shared" si="6"/>
        <v>0</v>
      </c>
      <c r="H33" s="28">
        <v>0</v>
      </c>
      <c r="I33" s="28">
        <f t="shared" si="30"/>
        <v>0</v>
      </c>
      <c r="J33" s="34">
        <v>0</v>
      </c>
      <c r="K33" s="34">
        <f t="shared" si="7"/>
        <v>0</v>
      </c>
      <c r="L33" s="35"/>
      <c r="M33" s="28">
        <v>0</v>
      </c>
      <c r="N33" s="28">
        <v>0</v>
      </c>
      <c r="O33" s="28">
        <f t="shared" si="22"/>
        <v>0</v>
      </c>
      <c r="P33" s="28">
        <v>0</v>
      </c>
      <c r="Q33" s="28">
        <f t="shared" si="23"/>
        <v>0</v>
      </c>
      <c r="R33" s="34">
        <v>0</v>
      </c>
      <c r="S33" s="36">
        <f t="shared" si="9"/>
        <v>0</v>
      </c>
      <c r="T33" s="32"/>
      <c r="U33" s="115">
        <v>0</v>
      </c>
      <c r="V33" s="28">
        <v>0</v>
      </c>
      <c r="W33" s="28">
        <f t="shared" si="10"/>
        <v>0</v>
      </c>
      <c r="X33" s="28">
        <v>0</v>
      </c>
      <c r="Y33" s="28">
        <f t="shared" si="31"/>
        <v>0</v>
      </c>
      <c r="Z33" s="34">
        <v>0</v>
      </c>
      <c r="AA33" s="34">
        <f t="shared" si="11"/>
        <v>0</v>
      </c>
      <c r="AB33" s="35"/>
      <c r="AC33" s="28">
        <v>0</v>
      </c>
      <c r="AD33" s="28">
        <v>0</v>
      </c>
      <c r="AE33" s="28">
        <f t="shared" si="24"/>
        <v>0</v>
      </c>
      <c r="AF33" s="28">
        <v>0</v>
      </c>
      <c r="AG33" s="28">
        <f t="shared" si="25"/>
        <v>0</v>
      </c>
      <c r="AH33" s="34">
        <v>0</v>
      </c>
      <c r="AI33" s="36">
        <f t="shared" si="13"/>
        <v>0</v>
      </c>
      <c r="AJ33" s="32"/>
      <c r="AK33" s="115">
        <v>0</v>
      </c>
      <c r="AL33" s="28">
        <v>0</v>
      </c>
      <c r="AM33" s="28">
        <f t="shared" si="14"/>
        <v>0</v>
      </c>
      <c r="AN33" s="28">
        <v>0</v>
      </c>
      <c r="AO33" s="28">
        <f t="shared" si="32"/>
        <v>0</v>
      </c>
      <c r="AP33" s="34">
        <v>0</v>
      </c>
      <c r="AQ33" s="34">
        <f t="shared" si="15"/>
        <v>0</v>
      </c>
      <c r="AR33" s="35"/>
      <c r="AS33" s="28">
        <v>0</v>
      </c>
      <c r="AT33" s="28">
        <v>0</v>
      </c>
      <c r="AU33" s="28">
        <f t="shared" si="26"/>
        <v>0</v>
      </c>
      <c r="AV33" s="28">
        <v>0</v>
      </c>
      <c r="AW33" s="28">
        <f t="shared" si="27"/>
        <v>0</v>
      </c>
      <c r="AX33" s="34">
        <v>0</v>
      </c>
      <c r="AY33" s="36">
        <f t="shared" si="17"/>
        <v>0</v>
      </c>
      <c r="AZ33" s="32"/>
      <c r="BA33" s="115">
        <v>0</v>
      </c>
      <c r="BB33" s="28">
        <v>0</v>
      </c>
      <c r="BC33" s="28">
        <f t="shared" si="18"/>
        <v>0</v>
      </c>
      <c r="BD33" s="28">
        <v>0</v>
      </c>
      <c r="BE33" s="28">
        <f t="shared" si="33"/>
        <v>0</v>
      </c>
      <c r="BF33" s="34">
        <v>0</v>
      </c>
      <c r="BG33" s="34">
        <f t="shared" si="19"/>
        <v>0</v>
      </c>
      <c r="BH33" s="35"/>
      <c r="BI33" s="28">
        <v>0</v>
      </c>
      <c r="BJ33" s="28">
        <v>0</v>
      </c>
      <c r="BK33" s="28">
        <f t="shared" si="28"/>
        <v>0</v>
      </c>
      <c r="BL33" s="28">
        <v>0</v>
      </c>
      <c r="BM33" s="28">
        <f t="shared" si="29"/>
        <v>0</v>
      </c>
      <c r="BN33" s="34">
        <v>0</v>
      </c>
      <c r="BO33" s="36">
        <f t="shared" si="21"/>
        <v>0</v>
      </c>
    </row>
    <row r="34" spans="2:67" s="26" customFormat="1" ht="14.25" hidden="1" customHeight="1" outlineLevel="1">
      <c r="B34" s="26" t="str">
        <f t="shared" si="5"/>
        <v>Hide</v>
      </c>
      <c r="C34" s="26">
        <v>-1</v>
      </c>
      <c r="D34" s="33" t="s">
        <v>28</v>
      </c>
      <c r="E34" s="115">
        <v>0</v>
      </c>
      <c r="F34" s="28">
        <v>0</v>
      </c>
      <c r="G34" s="28">
        <f t="shared" si="6"/>
        <v>0</v>
      </c>
      <c r="H34" s="28">
        <v>0</v>
      </c>
      <c r="I34" s="28">
        <f t="shared" si="30"/>
        <v>0</v>
      </c>
      <c r="J34" s="34">
        <v>0</v>
      </c>
      <c r="K34" s="34">
        <f t="shared" si="7"/>
        <v>0</v>
      </c>
      <c r="L34" s="35"/>
      <c r="M34" s="28">
        <v>0</v>
      </c>
      <c r="N34" s="28">
        <v>0</v>
      </c>
      <c r="O34" s="28">
        <f t="shared" si="22"/>
        <v>0</v>
      </c>
      <c r="P34" s="28">
        <v>0</v>
      </c>
      <c r="Q34" s="28">
        <f t="shared" si="23"/>
        <v>0</v>
      </c>
      <c r="R34" s="34">
        <v>0</v>
      </c>
      <c r="S34" s="36">
        <f t="shared" si="9"/>
        <v>0</v>
      </c>
      <c r="T34" s="32"/>
      <c r="U34" s="115">
        <v>0</v>
      </c>
      <c r="V34" s="28">
        <v>0</v>
      </c>
      <c r="W34" s="28">
        <f t="shared" si="10"/>
        <v>0</v>
      </c>
      <c r="X34" s="28">
        <v>0</v>
      </c>
      <c r="Y34" s="28">
        <f t="shared" si="31"/>
        <v>0</v>
      </c>
      <c r="Z34" s="34">
        <v>0</v>
      </c>
      <c r="AA34" s="34">
        <f t="shared" si="11"/>
        <v>0</v>
      </c>
      <c r="AB34" s="35"/>
      <c r="AC34" s="28">
        <v>0</v>
      </c>
      <c r="AD34" s="28">
        <v>0</v>
      </c>
      <c r="AE34" s="28">
        <f t="shared" si="24"/>
        <v>0</v>
      </c>
      <c r="AF34" s="28">
        <v>0</v>
      </c>
      <c r="AG34" s="28">
        <f t="shared" si="25"/>
        <v>0</v>
      </c>
      <c r="AH34" s="34">
        <v>0</v>
      </c>
      <c r="AI34" s="36">
        <f t="shared" si="13"/>
        <v>0</v>
      </c>
      <c r="AJ34" s="32"/>
      <c r="AK34" s="115">
        <v>0</v>
      </c>
      <c r="AL34" s="28">
        <v>0</v>
      </c>
      <c r="AM34" s="28">
        <f t="shared" si="14"/>
        <v>0</v>
      </c>
      <c r="AN34" s="28">
        <v>0</v>
      </c>
      <c r="AO34" s="28">
        <f t="shared" si="32"/>
        <v>0</v>
      </c>
      <c r="AP34" s="34">
        <v>0</v>
      </c>
      <c r="AQ34" s="34">
        <f t="shared" si="15"/>
        <v>0</v>
      </c>
      <c r="AR34" s="35"/>
      <c r="AS34" s="28">
        <v>0</v>
      </c>
      <c r="AT34" s="28">
        <v>0</v>
      </c>
      <c r="AU34" s="28">
        <f t="shared" si="26"/>
        <v>0</v>
      </c>
      <c r="AV34" s="28">
        <v>0</v>
      </c>
      <c r="AW34" s="28">
        <f t="shared" si="27"/>
        <v>0</v>
      </c>
      <c r="AX34" s="34">
        <v>0</v>
      </c>
      <c r="AY34" s="36">
        <f t="shared" si="17"/>
        <v>0</v>
      </c>
      <c r="AZ34" s="32"/>
      <c r="BA34" s="115">
        <v>0</v>
      </c>
      <c r="BB34" s="28">
        <v>0</v>
      </c>
      <c r="BC34" s="28">
        <f t="shared" si="18"/>
        <v>0</v>
      </c>
      <c r="BD34" s="28">
        <v>0</v>
      </c>
      <c r="BE34" s="28">
        <f t="shared" si="33"/>
        <v>0</v>
      </c>
      <c r="BF34" s="34">
        <v>0</v>
      </c>
      <c r="BG34" s="34">
        <f t="shared" si="19"/>
        <v>0</v>
      </c>
      <c r="BH34" s="35"/>
      <c r="BI34" s="28">
        <v>0</v>
      </c>
      <c r="BJ34" s="28">
        <v>0</v>
      </c>
      <c r="BK34" s="28">
        <f t="shared" si="28"/>
        <v>0</v>
      </c>
      <c r="BL34" s="28">
        <v>0</v>
      </c>
      <c r="BM34" s="28">
        <f t="shared" si="29"/>
        <v>0</v>
      </c>
      <c r="BN34" s="34">
        <v>0</v>
      </c>
      <c r="BO34" s="36">
        <f t="shared" si="21"/>
        <v>0</v>
      </c>
    </row>
    <row r="35" spans="2:67" s="26" customFormat="1" ht="14.25" hidden="1" customHeight="1" outlineLevel="1">
      <c r="B35" s="26" t="str">
        <f t="shared" si="5"/>
        <v>Hide</v>
      </c>
      <c r="C35" s="26">
        <v>-1</v>
      </c>
      <c r="D35" s="33" t="s">
        <v>29</v>
      </c>
      <c r="E35" s="115">
        <v>304</v>
      </c>
      <c r="F35" s="28">
        <v>1035.1814106690824</v>
      </c>
      <c r="G35" s="28">
        <f t="shared" si="6"/>
        <v>-731.18141066908242</v>
      </c>
      <c r="H35" s="28">
        <v>0</v>
      </c>
      <c r="I35" s="28">
        <f t="shared" si="30"/>
        <v>304</v>
      </c>
      <c r="J35" s="34">
        <v>311.5</v>
      </c>
      <c r="K35" s="34">
        <f t="shared" si="7"/>
        <v>-7.5</v>
      </c>
      <c r="L35" s="35"/>
      <c r="M35" s="28">
        <v>304</v>
      </c>
      <c r="N35" s="28">
        <v>1035.1814106690824</v>
      </c>
      <c r="O35" s="28">
        <f t="shared" si="22"/>
        <v>-731.18141066908242</v>
      </c>
      <c r="P35" s="28">
        <v>0</v>
      </c>
      <c r="Q35" s="28">
        <f t="shared" si="23"/>
        <v>304</v>
      </c>
      <c r="R35" s="34">
        <v>311.5</v>
      </c>
      <c r="S35" s="36">
        <f t="shared" si="9"/>
        <v>-7.5</v>
      </c>
      <c r="T35" s="32"/>
      <c r="U35" s="115">
        <v>81.2</v>
      </c>
      <c r="V35" s="28">
        <v>981.48246103492136</v>
      </c>
      <c r="W35" s="28">
        <f t="shared" si="10"/>
        <v>-900.28246103492131</v>
      </c>
      <c r="X35" s="28">
        <v>0</v>
      </c>
      <c r="Y35" s="28">
        <f t="shared" si="31"/>
        <v>81.2</v>
      </c>
      <c r="Z35" s="34">
        <v>254.8</v>
      </c>
      <c r="AA35" s="34">
        <f t="shared" si="11"/>
        <v>-173.60000000000002</v>
      </c>
      <c r="AB35" s="35"/>
      <c r="AC35" s="28">
        <v>81.2</v>
      </c>
      <c r="AD35" s="28">
        <v>981.48246103492136</v>
      </c>
      <c r="AE35" s="28">
        <f t="shared" si="24"/>
        <v>-900.28246103492131</v>
      </c>
      <c r="AF35" s="28">
        <v>0</v>
      </c>
      <c r="AG35" s="28">
        <f t="shared" si="25"/>
        <v>81.2</v>
      </c>
      <c r="AH35" s="34">
        <v>254.8</v>
      </c>
      <c r="AI35" s="36">
        <f t="shared" si="13"/>
        <v>-173.60000000000002</v>
      </c>
      <c r="AJ35" s="32"/>
      <c r="AK35" s="115">
        <v>72.8</v>
      </c>
      <c r="AL35" s="28">
        <v>53.698949634161032</v>
      </c>
      <c r="AM35" s="28">
        <f t="shared" si="14"/>
        <v>19.101050365838965</v>
      </c>
      <c r="AN35" s="28">
        <v>0</v>
      </c>
      <c r="AO35" s="28">
        <f t="shared" si="32"/>
        <v>72.8</v>
      </c>
      <c r="AP35" s="34">
        <v>56.7</v>
      </c>
      <c r="AQ35" s="34">
        <f t="shared" si="15"/>
        <v>16.099999999999994</v>
      </c>
      <c r="AR35" s="35"/>
      <c r="AS35" s="28">
        <v>72.8</v>
      </c>
      <c r="AT35" s="28">
        <v>53.698949634161032</v>
      </c>
      <c r="AU35" s="28">
        <f t="shared" si="26"/>
        <v>19.101050365838965</v>
      </c>
      <c r="AV35" s="28">
        <v>0</v>
      </c>
      <c r="AW35" s="28">
        <f t="shared" si="27"/>
        <v>72.8</v>
      </c>
      <c r="AX35" s="34">
        <v>56.7</v>
      </c>
      <c r="AY35" s="36">
        <f t="shared" si="17"/>
        <v>16.099999999999994</v>
      </c>
      <c r="AZ35" s="32"/>
      <c r="BA35" s="115">
        <v>150</v>
      </c>
      <c r="BB35" s="28">
        <v>0</v>
      </c>
      <c r="BC35" s="28">
        <f t="shared" si="18"/>
        <v>150</v>
      </c>
      <c r="BD35" s="28">
        <v>0</v>
      </c>
      <c r="BE35" s="28">
        <f t="shared" si="33"/>
        <v>150</v>
      </c>
      <c r="BF35" s="34">
        <v>0</v>
      </c>
      <c r="BG35" s="34">
        <f t="shared" si="19"/>
        <v>150</v>
      </c>
      <c r="BH35" s="35"/>
      <c r="BI35" s="28">
        <v>150</v>
      </c>
      <c r="BJ35" s="28">
        <v>0</v>
      </c>
      <c r="BK35" s="28">
        <f t="shared" si="28"/>
        <v>150</v>
      </c>
      <c r="BL35" s="28">
        <v>0</v>
      </c>
      <c r="BM35" s="28">
        <f t="shared" si="29"/>
        <v>150</v>
      </c>
      <c r="BN35" s="34">
        <v>0</v>
      </c>
      <c r="BO35" s="36">
        <f t="shared" si="21"/>
        <v>150</v>
      </c>
    </row>
    <row r="36" spans="2:67" s="26" customFormat="1" ht="14.25" hidden="1" customHeight="1" outlineLevel="1">
      <c r="B36" s="26" t="str">
        <f t="shared" si="5"/>
        <v>Hide</v>
      </c>
      <c r="C36" s="26">
        <v>-1</v>
      </c>
      <c r="D36" s="33" t="s">
        <v>30</v>
      </c>
      <c r="E36" s="115">
        <v>1963.8600000000001</v>
      </c>
      <c r="F36" s="28">
        <v>1384.8223324536414</v>
      </c>
      <c r="G36" s="28">
        <f t="shared" si="6"/>
        <v>579.03766754635876</v>
      </c>
      <c r="H36" s="28">
        <v>0</v>
      </c>
      <c r="I36" s="28">
        <f t="shared" si="30"/>
        <v>1963.8600000000001</v>
      </c>
      <c r="J36" s="34">
        <v>1683.3100000000002</v>
      </c>
      <c r="K36" s="34">
        <f t="shared" si="7"/>
        <v>280.54999999999995</v>
      </c>
      <c r="L36" s="35"/>
      <c r="M36" s="28">
        <v>1963.8600000000001</v>
      </c>
      <c r="N36" s="28">
        <v>1384.8223324536414</v>
      </c>
      <c r="O36" s="28">
        <f t="shared" si="22"/>
        <v>579.03766754635876</v>
      </c>
      <c r="P36" s="28">
        <v>0</v>
      </c>
      <c r="Q36" s="28">
        <f t="shared" si="23"/>
        <v>1963.8600000000001</v>
      </c>
      <c r="R36" s="34">
        <v>1683.3100000000002</v>
      </c>
      <c r="S36" s="36">
        <f t="shared" si="9"/>
        <v>280.54999999999995</v>
      </c>
      <c r="T36" s="32"/>
      <c r="U36" s="115">
        <v>1115.8300000000002</v>
      </c>
      <c r="V36" s="28">
        <v>815.99363564140765</v>
      </c>
      <c r="W36" s="28">
        <f t="shared" si="10"/>
        <v>299.8363643585925</v>
      </c>
      <c r="X36" s="28">
        <v>0</v>
      </c>
      <c r="Y36" s="28">
        <f t="shared" si="31"/>
        <v>1115.8300000000002</v>
      </c>
      <c r="Z36" s="34">
        <v>1024.45</v>
      </c>
      <c r="AA36" s="34">
        <f t="shared" si="11"/>
        <v>91.380000000000109</v>
      </c>
      <c r="AB36" s="35"/>
      <c r="AC36" s="28">
        <v>1115.8300000000002</v>
      </c>
      <c r="AD36" s="28">
        <v>815.99363564140765</v>
      </c>
      <c r="AE36" s="28">
        <f t="shared" si="24"/>
        <v>299.8363643585925</v>
      </c>
      <c r="AF36" s="28">
        <v>0</v>
      </c>
      <c r="AG36" s="28">
        <f t="shared" si="25"/>
        <v>1115.8300000000002</v>
      </c>
      <c r="AH36" s="34">
        <v>1024.45</v>
      </c>
      <c r="AI36" s="36">
        <f t="shared" si="13"/>
        <v>91.380000000000109</v>
      </c>
      <c r="AJ36" s="32"/>
      <c r="AK36" s="115">
        <v>700.9899999999999</v>
      </c>
      <c r="AL36" s="28">
        <v>523.02245510073226</v>
      </c>
      <c r="AM36" s="28">
        <f t="shared" si="14"/>
        <v>177.96754489926764</v>
      </c>
      <c r="AN36" s="28">
        <v>0</v>
      </c>
      <c r="AO36" s="28">
        <f t="shared" si="32"/>
        <v>700.9899999999999</v>
      </c>
      <c r="AP36" s="34">
        <v>612.87</v>
      </c>
      <c r="AQ36" s="34">
        <f t="shared" si="15"/>
        <v>88.119999999999891</v>
      </c>
      <c r="AR36" s="35"/>
      <c r="AS36" s="28">
        <v>700.9899999999999</v>
      </c>
      <c r="AT36" s="28">
        <v>523.02245510073226</v>
      </c>
      <c r="AU36" s="28">
        <f t="shared" si="26"/>
        <v>177.96754489926764</v>
      </c>
      <c r="AV36" s="28">
        <v>0</v>
      </c>
      <c r="AW36" s="28">
        <f t="shared" si="27"/>
        <v>700.9899999999999</v>
      </c>
      <c r="AX36" s="34">
        <v>612.87</v>
      </c>
      <c r="AY36" s="36">
        <f t="shared" si="17"/>
        <v>88.119999999999891</v>
      </c>
      <c r="AZ36" s="32"/>
      <c r="BA36" s="115">
        <v>147.04</v>
      </c>
      <c r="BB36" s="28">
        <v>45.806241711501343</v>
      </c>
      <c r="BC36" s="28">
        <f t="shared" si="18"/>
        <v>101.23375828849865</v>
      </c>
      <c r="BD36" s="28">
        <v>0</v>
      </c>
      <c r="BE36" s="28">
        <f t="shared" si="33"/>
        <v>147.04</v>
      </c>
      <c r="BF36" s="34">
        <v>45.99</v>
      </c>
      <c r="BG36" s="34">
        <f t="shared" si="19"/>
        <v>101.04999999999998</v>
      </c>
      <c r="BH36" s="35"/>
      <c r="BI36" s="28">
        <v>147.04</v>
      </c>
      <c r="BJ36" s="28">
        <v>45.806241711501343</v>
      </c>
      <c r="BK36" s="28">
        <f t="shared" si="28"/>
        <v>101.23375828849865</v>
      </c>
      <c r="BL36" s="28">
        <v>0</v>
      </c>
      <c r="BM36" s="28">
        <f t="shared" si="29"/>
        <v>147.04</v>
      </c>
      <c r="BN36" s="34">
        <v>45.99</v>
      </c>
      <c r="BO36" s="36">
        <f t="shared" si="21"/>
        <v>101.04999999999998</v>
      </c>
    </row>
    <row r="37" spans="2:67" s="26" customFormat="1" ht="14.25" hidden="1" customHeight="1" outlineLevel="1">
      <c r="B37" s="26" t="str">
        <f t="shared" si="5"/>
        <v>Hide</v>
      </c>
      <c r="C37" s="26">
        <v>-1</v>
      </c>
      <c r="D37" s="33" t="s">
        <v>31</v>
      </c>
      <c r="E37" s="115">
        <v>0</v>
      </c>
      <c r="F37" s="28">
        <v>0</v>
      </c>
      <c r="G37" s="28">
        <f t="shared" si="6"/>
        <v>0</v>
      </c>
      <c r="H37" s="28">
        <v>0</v>
      </c>
      <c r="I37" s="28">
        <f t="shared" si="30"/>
        <v>0</v>
      </c>
      <c r="J37" s="34">
        <v>0</v>
      </c>
      <c r="K37" s="34">
        <f t="shared" si="7"/>
        <v>0</v>
      </c>
      <c r="L37" s="35"/>
      <c r="M37" s="28">
        <v>0</v>
      </c>
      <c r="N37" s="28">
        <v>0</v>
      </c>
      <c r="O37" s="28">
        <f t="shared" si="22"/>
        <v>0</v>
      </c>
      <c r="P37" s="28">
        <v>0</v>
      </c>
      <c r="Q37" s="28">
        <f t="shared" si="23"/>
        <v>0</v>
      </c>
      <c r="R37" s="34">
        <v>0</v>
      </c>
      <c r="S37" s="36">
        <f t="shared" si="9"/>
        <v>0</v>
      </c>
      <c r="T37" s="32"/>
      <c r="U37" s="115">
        <v>0</v>
      </c>
      <c r="V37" s="28">
        <v>0</v>
      </c>
      <c r="W37" s="28">
        <f t="shared" si="10"/>
        <v>0</v>
      </c>
      <c r="X37" s="28">
        <v>0</v>
      </c>
      <c r="Y37" s="28">
        <f t="shared" si="31"/>
        <v>0</v>
      </c>
      <c r="Z37" s="34">
        <v>0</v>
      </c>
      <c r="AA37" s="34">
        <f t="shared" si="11"/>
        <v>0</v>
      </c>
      <c r="AB37" s="35"/>
      <c r="AC37" s="28">
        <v>0</v>
      </c>
      <c r="AD37" s="28">
        <v>0</v>
      </c>
      <c r="AE37" s="28">
        <f t="shared" si="24"/>
        <v>0</v>
      </c>
      <c r="AF37" s="28">
        <v>0</v>
      </c>
      <c r="AG37" s="28">
        <f t="shared" si="25"/>
        <v>0</v>
      </c>
      <c r="AH37" s="34">
        <v>0</v>
      </c>
      <c r="AI37" s="36">
        <f t="shared" si="13"/>
        <v>0</v>
      </c>
      <c r="AJ37" s="32"/>
      <c r="AK37" s="115">
        <v>0</v>
      </c>
      <c r="AL37" s="28">
        <v>0</v>
      </c>
      <c r="AM37" s="28">
        <f t="shared" si="14"/>
        <v>0</v>
      </c>
      <c r="AN37" s="28">
        <v>0</v>
      </c>
      <c r="AO37" s="28">
        <f t="shared" si="32"/>
        <v>0</v>
      </c>
      <c r="AP37" s="34">
        <v>0</v>
      </c>
      <c r="AQ37" s="34">
        <f t="shared" si="15"/>
        <v>0</v>
      </c>
      <c r="AR37" s="35"/>
      <c r="AS37" s="28">
        <v>0</v>
      </c>
      <c r="AT37" s="28">
        <v>0</v>
      </c>
      <c r="AU37" s="28">
        <f t="shared" si="26"/>
        <v>0</v>
      </c>
      <c r="AV37" s="28">
        <v>0</v>
      </c>
      <c r="AW37" s="28">
        <f t="shared" si="27"/>
        <v>0</v>
      </c>
      <c r="AX37" s="34">
        <v>0</v>
      </c>
      <c r="AY37" s="36">
        <f t="shared" si="17"/>
        <v>0</v>
      </c>
      <c r="AZ37" s="32"/>
      <c r="BA37" s="115">
        <v>0</v>
      </c>
      <c r="BB37" s="28">
        <v>0</v>
      </c>
      <c r="BC37" s="28">
        <f t="shared" si="18"/>
        <v>0</v>
      </c>
      <c r="BD37" s="28">
        <v>0</v>
      </c>
      <c r="BE37" s="28">
        <f t="shared" si="33"/>
        <v>0</v>
      </c>
      <c r="BF37" s="34">
        <v>0</v>
      </c>
      <c r="BG37" s="34">
        <f t="shared" si="19"/>
        <v>0</v>
      </c>
      <c r="BH37" s="35"/>
      <c r="BI37" s="28">
        <v>0</v>
      </c>
      <c r="BJ37" s="28">
        <v>0</v>
      </c>
      <c r="BK37" s="28">
        <f t="shared" si="28"/>
        <v>0</v>
      </c>
      <c r="BL37" s="28">
        <v>0</v>
      </c>
      <c r="BM37" s="28">
        <f t="shared" si="29"/>
        <v>0</v>
      </c>
      <c r="BN37" s="34">
        <v>0</v>
      </c>
      <c r="BO37" s="36">
        <f t="shared" si="21"/>
        <v>0</v>
      </c>
    </row>
    <row r="38" spans="2:67" s="26" customFormat="1" ht="14.25" hidden="1" customHeight="1" outlineLevel="1">
      <c r="B38" s="26" t="str">
        <f t="shared" si="5"/>
        <v>Hide</v>
      </c>
      <c r="C38" s="26">
        <v>-1</v>
      </c>
      <c r="D38" s="33" t="s">
        <v>32</v>
      </c>
      <c r="E38" s="115">
        <v>0</v>
      </c>
      <c r="F38" s="28">
        <v>0</v>
      </c>
      <c r="G38" s="28">
        <f t="shared" si="6"/>
        <v>0</v>
      </c>
      <c r="H38" s="28">
        <v>0</v>
      </c>
      <c r="I38" s="28">
        <f t="shared" si="30"/>
        <v>0</v>
      </c>
      <c r="J38" s="34">
        <v>0</v>
      </c>
      <c r="K38" s="34">
        <f t="shared" si="7"/>
        <v>0</v>
      </c>
      <c r="L38" s="35"/>
      <c r="M38" s="28">
        <v>0</v>
      </c>
      <c r="N38" s="28">
        <v>0</v>
      </c>
      <c r="O38" s="28">
        <f t="shared" si="22"/>
        <v>0</v>
      </c>
      <c r="P38" s="28">
        <v>0</v>
      </c>
      <c r="Q38" s="28">
        <f t="shared" si="23"/>
        <v>0</v>
      </c>
      <c r="R38" s="34">
        <v>0</v>
      </c>
      <c r="S38" s="36">
        <f t="shared" si="9"/>
        <v>0</v>
      </c>
      <c r="T38" s="32"/>
      <c r="U38" s="115">
        <v>0</v>
      </c>
      <c r="V38" s="28">
        <v>0</v>
      </c>
      <c r="W38" s="28">
        <f t="shared" si="10"/>
        <v>0</v>
      </c>
      <c r="X38" s="28">
        <v>0</v>
      </c>
      <c r="Y38" s="28">
        <f t="shared" si="31"/>
        <v>0</v>
      </c>
      <c r="Z38" s="34">
        <v>0</v>
      </c>
      <c r="AA38" s="34">
        <f t="shared" si="11"/>
        <v>0</v>
      </c>
      <c r="AB38" s="35"/>
      <c r="AC38" s="28">
        <v>0</v>
      </c>
      <c r="AD38" s="28">
        <v>0</v>
      </c>
      <c r="AE38" s="28">
        <f t="shared" si="24"/>
        <v>0</v>
      </c>
      <c r="AF38" s="28">
        <v>0</v>
      </c>
      <c r="AG38" s="28">
        <f t="shared" si="25"/>
        <v>0</v>
      </c>
      <c r="AH38" s="34">
        <v>0</v>
      </c>
      <c r="AI38" s="36">
        <f t="shared" si="13"/>
        <v>0</v>
      </c>
      <c r="AJ38" s="32"/>
      <c r="AK38" s="115">
        <v>0</v>
      </c>
      <c r="AL38" s="28">
        <v>0</v>
      </c>
      <c r="AM38" s="28">
        <f t="shared" si="14"/>
        <v>0</v>
      </c>
      <c r="AN38" s="28">
        <v>0</v>
      </c>
      <c r="AO38" s="28">
        <f t="shared" si="32"/>
        <v>0</v>
      </c>
      <c r="AP38" s="34">
        <v>0</v>
      </c>
      <c r="AQ38" s="34">
        <f t="shared" si="15"/>
        <v>0</v>
      </c>
      <c r="AR38" s="35"/>
      <c r="AS38" s="28">
        <v>0</v>
      </c>
      <c r="AT38" s="28">
        <v>0</v>
      </c>
      <c r="AU38" s="28">
        <f t="shared" si="26"/>
        <v>0</v>
      </c>
      <c r="AV38" s="28">
        <v>0</v>
      </c>
      <c r="AW38" s="28">
        <f t="shared" si="27"/>
        <v>0</v>
      </c>
      <c r="AX38" s="34">
        <v>0</v>
      </c>
      <c r="AY38" s="36">
        <f t="shared" si="17"/>
        <v>0</v>
      </c>
      <c r="AZ38" s="32"/>
      <c r="BA38" s="115">
        <v>0</v>
      </c>
      <c r="BB38" s="28">
        <v>0</v>
      </c>
      <c r="BC38" s="28">
        <f t="shared" si="18"/>
        <v>0</v>
      </c>
      <c r="BD38" s="28">
        <v>0</v>
      </c>
      <c r="BE38" s="28">
        <f t="shared" si="33"/>
        <v>0</v>
      </c>
      <c r="BF38" s="34">
        <v>0</v>
      </c>
      <c r="BG38" s="34">
        <f t="shared" si="19"/>
        <v>0</v>
      </c>
      <c r="BH38" s="35"/>
      <c r="BI38" s="28">
        <v>0</v>
      </c>
      <c r="BJ38" s="28">
        <v>0</v>
      </c>
      <c r="BK38" s="28">
        <f t="shared" si="28"/>
        <v>0</v>
      </c>
      <c r="BL38" s="28">
        <v>0</v>
      </c>
      <c r="BM38" s="28">
        <f t="shared" si="29"/>
        <v>0</v>
      </c>
      <c r="BN38" s="34">
        <v>0</v>
      </c>
      <c r="BO38" s="36">
        <f t="shared" si="21"/>
        <v>0</v>
      </c>
    </row>
    <row r="39" spans="2:67" s="26" customFormat="1" ht="14.25" hidden="1" customHeight="1" outlineLevel="1">
      <c r="B39" s="26" t="str">
        <f t="shared" si="5"/>
        <v>Hide</v>
      </c>
      <c r="C39" s="26">
        <v>-1</v>
      </c>
      <c r="D39" s="33" t="s">
        <v>33</v>
      </c>
      <c r="E39" s="115">
        <v>0</v>
      </c>
      <c r="F39" s="28">
        <v>0</v>
      </c>
      <c r="G39" s="28">
        <f t="shared" si="6"/>
        <v>0</v>
      </c>
      <c r="H39" s="28">
        <v>0</v>
      </c>
      <c r="I39" s="28">
        <f t="shared" si="30"/>
        <v>0</v>
      </c>
      <c r="J39" s="34">
        <v>0</v>
      </c>
      <c r="K39" s="34">
        <f t="shared" si="7"/>
        <v>0</v>
      </c>
      <c r="L39" s="35"/>
      <c r="M39" s="28">
        <v>0</v>
      </c>
      <c r="N39" s="28">
        <v>0</v>
      </c>
      <c r="O39" s="28">
        <f t="shared" si="22"/>
        <v>0</v>
      </c>
      <c r="P39" s="28">
        <v>0</v>
      </c>
      <c r="Q39" s="28">
        <f t="shared" si="23"/>
        <v>0</v>
      </c>
      <c r="R39" s="34">
        <v>0</v>
      </c>
      <c r="S39" s="36">
        <f t="shared" si="9"/>
        <v>0</v>
      </c>
      <c r="T39" s="32"/>
      <c r="U39" s="115">
        <v>0</v>
      </c>
      <c r="V39" s="28">
        <v>0</v>
      </c>
      <c r="W39" s="28">
        <f t="shared" si="10"/>
        <v>0</v>
      </c>
      <c r="X39" s="28">
        <v>0</v>
      </c>
      <c r="Y39" s="28">
        <f t="shared" si="31"/>
        <v>0</v>
      </c>
      <c r="Z39" s="34">
        <v>0</v>
      </c>
      <c r="AA39" s="34">
        <f t="shared" si="11"/>
        <v>0</v>
      </c>
      <c r="AB39" s="35"/>
      <c r="AC39" s="28">
        <v>0</v>
      </c>
      <c r="AD39" s="28">
        <v>0</v>
      </c>
      <c r="AE39" s="28">
        <f t="shared" si="24"/>
        <v>0</v>
      </c>
      <c r="AF39" s="28">
        <v>0</v>
      </c>
      <c r="AG39" s="28">
        <f t="shared" si="25"/>
        <v>0</v>
      </c>
      <c r="AH39" s="34">
        <v>0</v>
      </c>
      <c r="AI39" s="36">
        <f t="shared" si="13"/>
        <v>0</v>
      </c>
      <c r="AJ39" s="32"/>
      <c r="AK39" s="115">
        <v>0</v>
      </c>
      <c r="AL39" s="28">
        <v>0</v>
      </c>
      <c r="AM39" s="28">
        <f t="shared" si="14"/>
        <v>0</v>
      </c>
      <c r="AN39" s="28">
        <v>0</v>
      </c>
      <c r="AO39" s="28">
        <f t="shared" si="32"/>
        <v>0</v>
      </c>
      <c r="AP39" s="34">
        <v>0</v>
      </c>
      <c r="AQ39" s="34">
        <f t="shared" si="15"/>
        <v>0</v>
      </c>
      <c r="AR39" s="35"/>
      <c r="AS39" s="28">
        <v>0</v>
      </c>
      <c r="AT39" s="28">
        <v>0</v>
      </c>
      <c r="AU39" s="28">
        <f t="shared" si="26"/>
        <v>0</v>
      </c>
      <c r="AV39" s="28">
        <v>0</v>
      </c>
      <c r="AW39" s="28">
        <f t="shared" si="27"/>
        <v>0</v>
      </c>
      <c r="AX39" s="34">
        <v>0</v>
      </c>
      <c r="AY39" s="36">
        <f t="shared" si="17"/>
        <v>0</v>
      </c>
      <c r="AZ39" s="32"/>
      <c r="BA39" s="115">
        <v>0</v>
      </c>
      <c r="BB39" s="28">
        <v>0</v>
      </c>
      <c r="BC39" s="28">
        <f t="shared" si="18"/>
        <v>0</v>
      </c>
      <c r="BD39" s="28">
        <v>0</v>
      </c>
      <c r="BE39" s="28">
        <f t="shared" si="33"/>
        <v>0</v>
      </c>
      <c r="BF39" s="34">
        <v>0</v>
      </c>
      <c r="BG39" s="34">
        <f t="shared" si="19"/>
        <v>0</v>
      </c>
      <c r="BH39" s="35"/>
      <c r="BI39" s="28">
        <v>0</v>
      </c>
      <c r="BJ39" s="28">
        <v>0</v>
      </c>
      <c r="BK39" s="28">
        <f t="shared" si="28"/>
        <v>0</v>
      </c>
      <c r="BL39" s="28">
        <v>0</v>
      </c>
      <c r="BM39" s="28">
        <f t="shared" si="29"/>
        <v>0</v>
      </c>
      <c r="BN39" s="34">
        <v>0</v>
      </c>
      <c r="BO39" s="36">
        <f t="shared" si="21"/>
        <v>0</v>
      </c>
    </row>
    <row r="40" spans="2:67" s="26" customFormat="1" collapsed="1">
      <c r="B40" s="26" t="str">
        <f t="shared" si="5"/>
        <v>Hide</v>
      </c>
      <c r="C40" s="26">
        <v>-1</v>
      </c>
      <c r="D40" s="37" t="s">
        <v>34</v>
      </c>
      <c r="E40" s="116">
        <v>2267.86</v>
      </c>
      <c r="F40" s="38">
        <v>2420.0037431227238</v>
      </c>
      <c r="G40" s="38">
        <f t="shared" si="6"/>
        <v>-152.14374312272366</v>
      </c>
      <c r="H40" s="38">
        <v>0</v>
      </c>
      <c r="I40" s="38">
        <f t="shared" si="30"/>
        <v>2267.86</v>
      </c>
      <c r="J40" s="39">
        <v>1994.8100000000002</v>
      </c>
      <c r="K40" s="39">
        <f t="shared" si="7"/>
        <v>273.04999999999995</v>
      </c>
      <c r="L40" s="35"/>
      <c r="M40" s="38">
        <v>2267.86</v>
      </c>
      <c r="N40" s="38">
        <v>2420.0037431227238</v>
      </c>
      <c r="O40" s="38">
        <f t="shared" si="22"/>
        <v>-152.14374312272366</v>
      </c>
      <c r="P40" s="38">
        <v>0</v>
      </c>
      <c r="Q40" s="38">
        <f t="shared" si="23"/>
        <v>2267.86</v>
      </c>
      <c r="R40" s="39">
        <v>1994.8100000000002</v>
      </c>
      <c r="S40" s="40">
        <f t="shared" si="9"/>
        <v>273.04999999999995</v>
      </c>
      <c r="T40" s="32"/>
      <c r="U40" s="116">
        <v>1197.0300000000002</v>
      </c>
      <c r="V40" s="38">
        <v>1797.476096676329</v>
      </c>
      <c r="W40" s="38">
        <f t="shared" si="10"/>
        <v>-600.44609667632881</v>
      </c>
      <c r="X40" s="38">
        <v>0</v>
      </c>
      <c r="Y40" s="38">
        <f t="shared" si="31"/>
        <v>1197.0300000000002</v>
      </c>
      <c r="Z40" s="39">
        <v>1279.25</v>
      </c>
      <c r="AA40" s="39">
        <f t="shared" si="11"/>
        <v>-82.2199999999998</v>
      </c>
      <c r="AB40" s="35"/>
      <c r="AC40" s="38">
        <v>1197.0300000000002</v>
      </c>
      <c r="AD40" s="38">
        <v>1797.476096676329</v>
      </c>
      <c r="AE40" s="38">
        <f t="shared" si="24"/>
        <v>-600.44609667632881</v>
      </c>
      <c r="AF40" s="38">
        <v>0</v>
      </c>
      <c r="AG40" s="38">
        <f t="shared" si="25"/>
        <v>1197.0300000000002</v>
      </c>
      <c r="AH40" s="39">
        <v>1279.25</v>
      </c>
      <c r="AI40" s="40">
        <f t="shared" si="13"/>
        <v>-82.2199999999998</v>
      </c>
      <c r="AJ40" s="32"/>
      <c r="AK40" s="116">
        <v>773.78999999999985</v>
      </c>
      <c r="AL40" s="38">
        <v>576.72140473489333</v>
      </c>
      <c r="AM40" s="38">
        <f t="shared" si="14"/>
        <v>197.06859526510652</v>
      </c>
      <c r="AN40" s="38">
        <v>0</v>
      </c>
      <c r="AO40" s="38">
        <f t="shared" si="32"/>
        <v>773.78999999999985</v>
      </c>
      <c r="AP40" s="39">
        <v>669.57</v>
      </c>
      <c r="AQ40" s="39">
        <f t="shared" si="15"/>
        <v>104.2199999999998</v>
      </c>
      <c r="AR40" s="35"/>
      <c r="AS40" s="38">
        <v>773.78999999999985</v>
      </c>
      <c r="AT40" s="38">
        <v>576.72140473489333</v>
      </c>
      <c r="AU40" s="38">
        <f t="shared" si="26"/>
        <v>197.06859526510652</v>
      </c>
      <c r="AV40" s="38">
        <v>0</v>
      </c>
      <c r="AW40" s="38">
        <f t="shared" si="27"/>
        <v>773.78999999999985</v>
      </c>
      <c r="AX40" s="39">
        <v>669.57</v>
      </c>
      <c r="AY40" s="40">
        <f t="shared" si="17"/>
        <v>104.2199999999998</v>
      </c>
      <c r="AZ40" s="32"/>
      <c r="BA40" s="116">
        <v>297.03999999999996</v>
      </c>
      <c r="BB40" s="38">
        <v>45.806241711501343</v>
      </c>
      <c r="BC40" s="38">
        <f t="shared" si="18"/>
        <v>251.23375828849862</v>
      </c>
      <c r="BD40" s="38">
        <v>0</v>
      </c>
      <c r="BE40" s="38">
        <f t="shared" si="33"/>
        <v>297.03999999999996</v>
      </c>
      <c r="BF40" s="39">
        <v>45.99</v>
      </c>
      <c r="BG40" s="39">
        <f t="shared" si="19"/>
        <v>251.04999999999995</v>
      </c>
      <c r="BH40" s="35"/>
      <c r="BI40" s="38">
        <v>297.03999999999996</v>
      </c>
      <c r="BJ40" s="38">
        <v>45.806241711501343</v>
      </c>
      <c r="BK40" s="38">
        <f t="shared" si="28"/>
        <v>251.23375828849862</v>
      </c>
      <c r="BL40" s="38">
        <v>0</v>
      </c>
      <c r="BM40" s="38">
        <f t="shared" si="29"/>
        <v>297.03999999999996</v>
      </c>
      <c r="BN40" s="39">
        <v>45.99</v>
      </c>
      <c r="BO40" s="40">
        <f t="shared" si="21"/>
        <v>251.04999999999995</v>
      </c>
    </row>
    <row r="41" spans="2:67" s="41" customFormat="1">
      <c r="B41" s="41" t="str">
        <f t="shared" si="5"/>
        <v>Hide</v>
      </c>
      <c r="C41" s="41">
        <v>-1</v>
      </c>
      <c r="D41" s="42" t="s">
        <v>35</v>
      </c>
      <c r="E41" s="117">
        <v>73340.040000000037</v>
      </c>
      <c r="F41" s="43">
        <v>134995.98202526878</v>
      </c>
      <c r="G41" s="43">
        <f t="shared" si="6"/>
        <v>-61655.942025268741</v>
      </c>
      <c r="H41" s="43">
        <v>0</v>
      </c>
      <c r="I41" s="43">
        <f t="shared" si="30"/>
        <v>73340.040000000037</v>
      </c>
      <c r="J41" s="44">
        <v>91253.57</v>
      </c>
      <c r="K41" s="44">
        <f t="shared" si="7"/>
        <v>-17913.52999999997</v>
      </c>
      <c r="L41" s="45"/>
      <c r="M41" s="43">
        <v>73340.040000000037</v>
      </c>
      <c r="N41" s="43">
        <v>134995.98202526878</v>
      </c>
      <c r="O41" s="43">
        <f t="shared" si="22"/>
        <v>-61655.942025268741</v>
      </c>
      <c r="P41" s="43">
        <v>0</v>
      </c>
      <c r="Q41" s="43">
        <f t="shared" si="23"/>
        <v>73340.040000000037</v>
      </c>
      <c r="R41" s="44">
        <v>91253.57</v>
      </c>
      <c r="S41" s="46">
        <f t="shared" si="9"/>
        <v>-17913.52999999997</v>
      </c>
      <c r="T41" s="32"/>
      <c r="U41" s="117">
        <v>55450.410000000018</v>
      </c>
      <c r="V41" s="43">
        <v>110980.09832514667</v>
      </c>
      <c r="W41" s="43">
        <f t="shared" si="10"/>
        <v>-55529.68832514665</v>
      </c>
      <c r="X41" s="43">
        <v>0</v>
      </c>
      <c r="Y41" s="43">
        <f t="shared" si="31"/>
        <v>55450.410000000018</v>
      </c>
      <c r="Z41" s="44">
        <v>31967.260000000002</v>
      </c>
      <c r="AA41" s="44">
        <f t="shared" si="11"/>
        <v>23483.150000000016</v>
      </c>
      <c r="AB41" s="45"/>
      <c r="AC41" s="43">
        <v>55450.410000000018</v>
      </c>
      <c r="AD41" s="43">
        <v>110980.09832514667</v>
      </c>
      <c r="AE41" s="43">
        <f t="shared" si="24"/>
        <v>-55529.68832514665</v>
      </c>
      <c r="AF41" s="43">
        <v>0</v>
      </c>
      <c r="AG41" s="43">
        <f t="shared" si="25"/>
        <v>55450.410000000018</v>
      </c>
      <c r="AH41" s="44">
        <v>31967.260000000002</v>
      </c>
      <c r="AI41" s="46">
        <f t="shared" si="13"/>
        <v>23483.150000000016</v>
      </c>
      <c r="AJ41" s="32"/>
      <c r="AK41" s="117">
        <v>15436.33</v>
      </c>
      <c r="AL41" s="43">
        <v>22746.577945336285</v>
      </c>
      <c r="AM41" s="43">
        <f t="shared" si="14"/>
        <v>-7310.2479453362848</v>
      </c>
      <c r="AN41" s="43">
        <v>0</v>
      </c>
      <c r="AO41" s="43">
        <f t="shared" si="32"/>
        <v>15436.33</v>
      </c>
      <c r="AP41" s="44">
        <v>58860.32</v>
      </c>
      <c r="AQ41" s="44">
        <f t="shared" si="15"/>
        <v>-43423.99</v>
      </c>
      <c r="AR41" s="45"/>
      <c r="AS41" s="43">
        <v>15436.33</v>
      </c>
      <c r="AT41" s="43">
        <v>22746.577945336285</v>
      </c>
      <c r="AU41" s="43">
        <f t="shared" si="26"/>
        <v>-7310.2479453362848</v>
      </c>
      <c r="AV41" s="43">
        <v>0</v>
      </c>
      <c r="AW41" s="43">
        <f t="shared" si="27"/>
        <v>15436.33</v>
      </c>
      <c r="AX41" s="44">
        <v>58860.32</v>
      </c>
      <c r="AY41" s="46">
        <f t="shared" si="17"/>
        <v>-43423.99</v>
      </c>
      <c r="AZ41" s="32"/>
      <c r="BA41" s="117">
        <v>2453.2999999999997</v>
      </c>
      <c r="BB41" s="43">
        <v>1269.3057547858057</v>
      </c>
      <c r="BC41" s="43">
        <f t="shared" si="18"/>
        <v>1183.9942452141941</v>
      </c>
      <c r="BD41" s="43">
        <v>0</v>
      </c>
      <c r="BE41" s="43">
        <f t="shared" si="33"/>
        <v>2453.2999999999997</v>
      </c>
      <c r="BF41" s="44">
        <v>425.99</v>
      </c>
      <c r="BG41" s="44">
        <f t="shared" si="19"/>
        <v>2027.3099999999997</v>
      </c>
      <c r="BH41" s="45"/>
      <c r="BI41" s="43">
        <v>2453.2999999999997</v>
      </c>
      <c r="BJ41" s="43">
        <v>1269.3057547858057</v>
      </c>
      <c r="BK41" s="43">
        <f t="shared" si="28"/>
        <v>1183.9942452141941</v>
      </c>
      <c r="BL41" s="43">
        <v>0</v>
      </c>
      <c r="BM41" s="43">
        <f t="shared" si="29"/>
        <v>2453.2999999999997</v>
      </c>
      <c r="BN41" s="44">
        <v>425.99</v>
      </c>
      <c r="BO41" s="46">
        <f t="shared" si="21"/>
        <v>2027.3099999999997</v>
      </c>
    </row>
    <row r="42" spans="2:67" s="26" customFormat="1" ht="14.25" hidden="1" customHeight="1" outlineLevel="1">
      <c r="B42" s="26" t="str">
        <f t="shared" ref="B42:B66" si="34">IF(SUM(T42:T42)&lt;&gt;0,"Show","Hide")</f>
        <v>Hide</v>
      </c>
      <c r="C42" s="26">
        <v>-1</v>
      </c>
      <c r="D42" s="33" t="s">
        <v>36</v>
      </c>
      <c r="E42" s="115">
        <v>87</v>
      </c>
      <c r="F42" s="28">
        <v>-0.1543718071458956</v>
      </c>
      <c r="G42" s="28">
        <f t="shared" si="6"/>
        <v>87.154371807145893</v>
      </c>
      <c r="H42" s="28">
        <v>0</v>
      </c>
      <c r="I42" s="28">
        <f t="shared" si="30"/>
        <v>87</v>
      </c>
      <c r="J42" s="34">
        <v>-2.06</v>
      </c>
      <c r="K42" s="34">
        <f t="shared" si="7"/>
        <v>89.06</v>
      </c>
      <c r="L42" s="35"/>
      <c r="M42" s="28">
        <v>87</v>
      </c>
      <c r="N42" s="28">
        <v>-0.1543718071458956</v>
      </c>
      <c r="O42" s="28">
        <f t="shared" si="22"/>
        <v>87.154371807145893</v>
      </c>
      <c r="P42" s="28">
        <v>0</v>
      </c>
      <c r="Q42" s="28">
        <f t="shared" si="23"/>
        <v>87</v>
      </c>
      <c r="R42" s="34">
        <v>-2.06</v>
      </c>
      <c r="S42" s="36">
        <f t="shared" si="9"/>
        <v>89.06</v>
      </c>
      <c r="T42" s="32"/>
      <c r="U42" s="115">
        <v>87</v>
      </c>
      <c r="V42" s="28">
        <v>-0.1543718071458956</v>
      </c>
      <c r="W42" s="28">
        <f t="shared" si="10"/>
        <v>87.154371807145893</v>
      </c>
      <c r="X42" s="28">
        <v>0</v>
      </c>
      <c r="Y42" s="28">
        <f t="shared" si="31"/>
        <v>87</v>
      </c>
      <c r="Z42" s="34">
        <v>-2.06</v>
      </c>
      <c r="AA42" s="34">
        <f t="shared" si="11"/>
        <v>89.06</v>
      </c>
      <c r="AB42" s="35"/>
      <c r="AC42" s="28">
        <v>87</v>
      </c>
      <c r="AD42" s="28">
        <v>-0.1543718071458956</v>
      </c>
      <c r="AE42" s="28">
        <f t="shared" si="24"/>
        <v>87.154371807145893</v>
      </c>
      <c r="AF42" s="28">
        <v>0</v>
      </c>
      <c r="AG42" s="28">
        <f t="shared" si="25"/>
        <v>87</v>
      </c>
      <c r="AH42" s="34">
        <v>-2.06</v>
      </c>
      <c r="AI42" s="36">
        <f t="shared" si="13"/>
        <v>89.06</v>
      </c>
      <c r="AJ42" s="32"/>
      <c r="AK42" s="115">
        <v>0</v>
      </c>
      <c r="AL42" s="28">
        <v>0</v>
      </c>
      <c r="AM42" s="28">
        <f t="shared" si="14"/>
        <v>0</v>
      </c>
      <c r="AN42" s="28">
        <v>0</v>
      </c>
      <c r="AO42" s="28">
        <f t="shared" si="32"/>
        <v>0</v>
      </c>
      <c r="AP42" s="34">
        <v>0</v>
      </c>
      <c r="AQ42" s="34">
        <f t="shared" si="15"/>
        <v>0</v>
      </c>
      <c r="AR42" s="35"/>
      <c r="AS42" s="28">
        <v>0</v>
      </c>
      <c r="AT42" s="28">
        <v>0</v>
      </c>
      <c r="AU42" s="28">
        <f t="shared" si="26"/>
        <v>0</v>
      </c>
      <c r="AV42" s="28">
        <v>0</v>
      </c>
      <c r="AW42" s="28">
        <f t="shared" si="27"/>
        <v>0</v>
      </c>
      <c r="AX42" s="34">
        <v>0</v>
      </c>
      <c r="AY42" s="36">
        <f t="shared" si="17"/>
        <v>0</v>
      </c>
      <c r="AZ42" s="32"/>
      <c r="BA42" s="115">
        <v>0</v>
      </c>
      <c r="BB42" s="28">
        <v>0</v>
      </c>
      <c r="BC42" s="28">
        <f t="shared" si="18"/>
        <v>0</v>
      </c>
      <c r="BD42" s="28">
        <v>0</v>
      </c>
      <c r="BE42" s="28">
        <f t="shared" si="33"/>
        <v>0</v>
      </c>
      <c r="BF42" s="34">
        <v>0</v>
      </c>
      <c r="BG42" s="34">
        <f t="shared" si="19"/>
        <v>0</v>
      </c>
      <c r="BH42" s="35"/>
      <c r="BI42" s="28">
        <v>0</v>
      </c>
      <c r="BJ42" s="28">
        <v>0</v>
      </c>
      <c r="BK42" s="28">
        <f t="shared" si="28"/>
        <v>0</v>
      </c>
      <c r="BL42" s="28">
        <v>0</v>
      </c>
      <c r="BM42" s="28">
        <f t="shared" si="29"/>
        <v>0</v>
      </c>
      <c r="BN42" s="34">
        <v>0</v>
      </c>
      <c r="BO42" s="36">
        <f t="shared" si="21"/>
        <v>0</v>
      </c>
    </row>
    <row r="43" spans="2:67" s="26" customFormat="1" ht="14.25" hidden="1" customHeight="1" outlineLevel="1">
      <c r="B43" s="26" t="str">
        <f t="shared" si="34"/>
        <v>Hide</v>
      </c>
      <c r="C43" s="26">
        <v>-1</v>
      </c>
      <c r="D43" s="33" t="s">
        <v>37</v>
      </c>
      <c r="E43" s="115">
        <v>0</v>
      </c>
      <c r="F43" s="28">
        <v>0</v>
      </c>
      <c r="G43" s="28">
        <f t="shared" si="6"/>
        <v>0</v>
      </c>
      <c r="H43" s="28">
        <v>0</v>
      </c>
      <c r="I43" s="28">
        <f t="shared" si="30"/>
        <v>0</v>
      </c>
      <c r="J43" s="34">
        <v>0</v>
      </c>
      <c r="K43" s="34">
        <f t="shared" si="7"/>
        <v>0</v>
      </c>
      <c r="L43" s="35"/>
      <c r="M43" s="28">
        <v>0</v>
      </c>
      <c r="N43" s="28">
        <v>0</v>
      </c>
      <c r="O43" s="28">
        <f t="shared" si="22"/>
        <v>0</v>
      </c>
      <c r="P43" s="28">
        <v>0</v>
      </c>
      <c r="Q43" s="28">
        <f t="shared" si="23"/>
        <v>0</v>
      </c>
      <c r="R43" s="34">
        <v>0</v>
      </c>
      <c r="S43" s="36">
        <f t="shared" si="9"/>
        <v>0</v>
      </c>
      <c r="T43" s="32"/>
      <c r="U43" s="115">
        <v>0</v>
      </c>
      <c r="V43" s="28">
        <v>0</v>
      </c>
      <c r="W43" s="28">
        <f t="shared" si="10"/>
        <v>0</v>
      </c>
      <c r="X43" s="28">
        <v>0</v>
      </c>
      <c r="Y43" s="28">
        <f t="shared" si="31"/>
        <v>0</v>
      </c>
      <c r="Z43" s="34">
        <v>0</v>
      </c>
      <c r="AA43" s="34">
        <f t="shared" si="11"/>
        <v>0</v>
      </c>
      <c r="AB43" s="35"/>
      <c r="AC43" s="28">
        <v>0</v>
      </c>
      <c r="AD43" s="28">
        <v>0</v>
      </c>
      <c r="AE43" s="28">
        <f t="shared" si="24"/>
        <v>0</v>
      </c>
      <c r="AF43" s="28">
        <v>0</v>
      </c>
      <c r="AG43" s="28">
        <f t="shared" si="25"/>
        <v>0</v>
      </c>
      <c r="AH43" s="34">
        <v>0</v>
      </c>
      <c r="AI43" s="36">
        <f t="shared" si="13"/>
        <v>0</v>
      </c>
      <c r="AJ43" s="32"/>
      <c r="AK43" s="115">
        <v>0</v>
      </c>
      <c r="AL43" s="28">
        <v>0</v>
      </c>
      <c r="AM43" s="28">
        <f t="shared" si="14"/>
        <v>0</v>
      </c>
      <c r="AN43" s="28">
        <v>0</v>
      </c>
      <c r="AO43" s="28">
        <f t="shared" si="32"/>
        <v>0</v>
      </c>
      <c r="AP43" s="34">
        <v>0</v>
      </c>
      <c r="AQ43" s="34">
        <f t="shared" si="15"/>
        <v>0</v>
      </c>
      <c r="AR43" s="35"/>
      <c r="AS43" s="28">
        <v>0</v>
      </c>
      <c r="AT43" s="28">
        <v>0</v>
      </c>
      <c r="AU43" s="28">
        <f t="shared" si="26"/>
        <v>0</v>
      </c>
      <c r="AV43" s="28">
        <v>0</v>
      </c>
      <c r="AW43" s="28">
        <f t="shared" si="27"/>
        <v>0</v>
      </c>
      <c r="AX43" s="34">
        <v>0</v>
      </c>
      <c r="AY43" s="36">
        <f t="shared" si="17"/>
        <v>0</v>
      </c>
      <c r="AZ43" s="32"/>
      <c r="BA43" s="115">
        <v>0</v>
      </c>
      <c r="BB43" s="28">
        <v>0</v>
      </c>
      <c r="BC43" s="28">
        <f t="shared" si="18"/>
        <v>0</v>
      </c>
      <c r="BD43" s="28">
        <v>0</v>
      </c>
      <c r="BE43" s="28">
        <f t="shared" si="33"/>
        <v>0</v>
      </c>
      <c r="BF43" s="34">
        <v>0</v>
      </c>
      <c r="BG43" s="34">
        <f t="shared" si="19"/>
        <v>0</v>
      </c>
      <c r="BH43" s="35"/>
      <c r="BI43" s="28">
        <v>0</v>
      </c>
      <c r="BJ43" s="28">
        <v>0</v>
      </c>
      <c r="BK43" s="28">
        <f t="shared" si="28"/>
        <v>0</v>
      </c>
      <c r="BL43" s="28">
        <v>0</v>
      </c>
      <c r="BM43" s="28">
        <f t="shared" si="29"/>
        <v>0</v>
      </c>
      <c r="BN43" s="34">
        <v>0</v>
      </c>
      <c r="BO43" s="36">
        <f t="shared" si="21"/>
        <v>0</v>
      </c>
    </row>
    <row r="44" spans="2:67" s="26" customFormat="1" collapsed="1">
      <c r="B44" s="26" t="str">
        <f t="shared" si="34"/>
        <v>Hide</v>
      </c>
      <c r="C44" s="26">
        <v>-1</v>
      </c>
      <c r="D44" s="37" t="s">
        <v>38</v>
      </c>
      <c r="E44" s="116">
        <v>87</v>
      </c>
      <c r="F44" s="38">
        <v>-0.1543718071458956</v>
      </c>
      <c r="G44" s="38">
        <f t="shared" si="6"/>
        <v>87.154371807145893</v>
      </c>
      <c r="H44" s="38">
        <v>0</v>
      </c>
      <c r="I44" s="38">
        <f t="shared" si="30"/>
        <v>87</v>
      </c>
      <c r="J44" s="39">
        <v>-2.06</v>
      </c>
      <c r="K44" s="39">
        <f t="shared" si="7"/>
        <v>89.06</v>
      </c>
      <c r="L44" s="35"/>
      <c r="M44" s="38">
        <v>87</v>
      </c>
      <c r="N44" s="38">
        <v>-0.1543718071458956</v>
      </c>
      <c r="O44" s="38">
        <f t="shared" si="22"/>
        <v>87.154371807145893</v>
      </c>
      <c r="P44" s="38">
        <v>0</v>
      </c>
      <c r="Q44" s="38">
        <f t="shared" si="23"/>
        <v>87</v>
      </c>
      <c r="R44" s="39">
        <v>-2.06</v>
      </c>
      <c r="S44" s="40">
        <f t="shared" si="9"/>
        <v>89.06</v>
      </c>
      <c r="T44" s="32"/>
      <c r="U44" s="116">
        <v>87</v>
      </c>
      <c r="V44" s="38">
        <v>-0.1543718071458956</v>
      </c>
      <c r="W44" s="38">
        <f t="shared" si="10"/>
        <v>87.154371807145893</v>
      </c>
      <c r="X44" s="38">
        <v>0</v>
      </c>
      <c r="Y44" s="38">
        <f t="shared" si="31"/>
        <v>87</v>
      </c>
      <c r="Z44" s="39">
        <v>-2.06</v>
      </c>
      <c r="AA44" s="39">
        <f t="shared" si="11"/>
        <v>89.06</v>
      </c>
      <c r="AB44" s="35"/>
      <c r="AC44" s="38">
        <v>87</v>
      </c>
      <c r="AD44" s="38">
        <v>-0.1543718071458956</v>
      </c>
      <c r="AE44" s="38">
        <f t="shared" si="24"/>
        <v>87.154371807145893</v>
      </c>
      <c r="AF44" s="38">
        <v>0</v>
      </c>
      <c r="AG44" s="38">
        <f t="shared" si="25"/>
        <v>87</v>
      </c>
      <c r="AH44" s="39">
        <v>-2.06</v>
      </c>
      <c r="AI44" s="40">
        <f t="shared" si="13"/>
        <v>89.06</v>
      </c>
      <c r="AJ44" s="32"/>
      <c r="AK44" s="116">
        <v>0</v>
      </c>
      <c r="AL44" s="38">
        <v>0</v>
      </c>
      <c r="AM44" s="38">
        <f t="shared" si="14"/>
        <v>0</v>
      </c>
      <c r="AN44" s="38">
        <v>0</v>
      </c>
      <c r="AO44" s="38">
        <f t="shared" si="32"/>
        <v>0</v>
      </c>
      <c r="AP44" s="39">
        <v>0</v>
      </c>
      <c r="AQ44" s="39">
        <f t="shared" si="15"/>
        <v>0</v>
      </c>
      <c r="AR44" s="35"/>
      <c r="AS44" s="38">
        <v>0</v>
      </c>
      <c r="AT44" s="38">
        <v>0</v>
      </c>
      <c r="AU44" s="38">
        <f t="shared" si="26"/>
        <v>0</v>
      </c>
      <c r="AV44" s="38">
        <v>0</v>
      </c>
      <c r="AW44" s="38">
        <f t="shared" si="27"/>
        <v>0</v>
      </c>
      <c r="AX44" s="39">
        <v>0</v>
      </c>
      <c r="AY44" s="40">
        <f t="shared" si="17"/>
        <v>0</v>
      </c>
      <c r="AZ44" s="32"/>
      <c r="BA44" s="116">
        <v>0</v>
      </c>
      <c r="BB44" s="38">
        <v>0</v>
      </c>
      <c r="BC44" s="38">
        <f t="shared" si="18"/>
        <v>0</v>
      </c>
      <c r="BD44" s="38">
        <v>0</v>
      </c>
      <c r="BE44" s="38">
        <f t="shared" si="33"/>
        <v>0</v>
      </c>
      <c r="BF44" s="39">
        <v>0</v>
      </c>
      <c r="BG44" s="39">
        <f t="shared" si="19"/>
        <v>0</v>
      </c>
      <c r="BH44" s="35"/>
      <c r="BI44" s="38">
        <v>0</v>
      </c>
      <c r="BJ44" s="38">
        <v>0</v>
      </c>
      <c r="BK44" s="38">
        <f t="shared" si="28"/>
        <v>0</v>
      </c>
      <c r="BL44" s="38">
        <v>0</v>
      </c>
      <c r="BM44" s="38">
        <f t="shared" si="29"/>
        <v>0</v>
      </c>
      <c r="BN44" s="39">
        <v>0</v>
      </c>
      <c r="BO44" s="40">
        <f t="shared" si="21"/>
        <v>0</v>
      </c>
    </row>
    <row r="45" spans="2:67" s="26" customFormat="1" ht="14.25" hidden="1" customHeight="1" outlineLevel="1">
      <c r="B45" s="26" t="str">
        <f t="shared" si="34"/>
        <v>Hide</v>
      </c>
      <c r="C45" s="26">
        <v>-1</v>
      </c>
      <c r="D45" s="33" t="s">
        <v>39</v>
      </c>
      <c r="E45" s="115">
        <v>0</v>
      </c>
      <c r="F45" s="28">
        <v>0</v>
      </c>
      <c r="G45" s="28">
        <f t="shared" si="6"/>
        <v>0</v>
      </c>
      <c r="H45" s="28">
        <v>0</v>
      </c>
      <c r="I45" s="28">
        <f t="shared" si="30"/>
        <v>0</v>
      </c>
      <c r="J45" s="34">
        <v>0</v>
      </c>
      <c r="K45" s="34">
        <f t="shared" si="7"/>
        <v>0</v>
      </c>
      <c r="L45" s="35"/>
      <c r="M45" s="28">
        <v>0</v>
      </c>
      <c r="N45" s="28">
        <v>0</v>
      </c>
      <c r="O45" s="28">
        <f t="shared" si="22"/>
        <v>0</v>
      </c>
      <c r="P45" s="28">
        <v>0</v>
      </c>
      <c r="Q45" s="28">
        <f t="shared" si="23"/>
        <v>0</v>
      </c>
      <c r="R45" s="34">
        <v>0</v>
      </c>
      <c r="S45" s="36">
        <f t="shared" si="9"/>
        <v>0</v>
      </c>
      <c r="T45" s="32"/>
      <c r="U45" s="115">
        <v>0</v>
      </c>
      <c r="V45" s="28">
        <v>0</v>
      </c>
      <c r="W45" s="28">
        <f t="shared" si="10"/>
        <v>0</v>
      </c>
      <c r="X45" s="28">
        <v>0</v>
      </c>
      <c r="Y45" s="28">
        <f t="shared" si="31"/>
        <v>0</v>
      </c>
      <c r="Z45" s="34">
        <v>0</v>
      </c>
      <c r="AA45" s="34">
        <f t="shared" si="11"/>
        <v>0</v>
      </c>
      <c r="AB45" s="35"/>
      <c r="AC45" s="28">
        <v>0</v>
      </c>
      <c r="AD45" s="28">
        <v>0</v>
      </c>
      <c r="AE45" s="28">
        <f t="shared" si="24"/>
        <v>0</v>
      </c>
      <c r="AF45" s="28">
        <v>0</v>
      </c>
      <c r="AG45" s="28">
        <f t="shared" si="25"/>
        <v>0</v>
      </c>
      <c r="AH45" s="34">
        <v>0</v>
      </c>
      <c r="AI45" s="36">
        <f t="shared" si="13"/>
        <v>0</v>
      </c>
      <c r="AJ45" s="32"/>
      <c r="AK45" s="115">
        <v>0</v>
      </c>
      <c r="AL45" s="28">
        <v>0</v>
      </c>
      <c r="AM45" s="28">
        <f t="shared" si="14"/>
        <v>0</v>
      </c>
      <c r="AN45" s="28">
        <v>0</v>
      </c>
      <c r="AO45" s="28">
        <f t="shared" si="32"/>
        <v>0</v>
      </c>
      <c r="AP45" s="34">
        <v>0</v>
      </c>
      <c r="AQ45" s="34">
        <f t="shared" si="15"/>
        <v>0</v>
      </c>
      <c r="AR45" s="35"/>
      <c r="AS45" s="28">
        <v>0</v>
      </c>
      <c r="AT45" s="28">
        <v>0</v>
      </c>
      <c r="AU45" s="28">
        <f t="shared" si="26"/>
        <v>0</v>
      </c>
      <c r="AV45" s="28">
        <v>0</v>
      </c>
      <c r="AW45" s="28">
        <f t="shared" si="27"/>
        <v>0</v>
      </c>
      <c r="AX45" s="34">
        <v>0</v>
      </c>
      <c r="AY45" s="36">
        <f t="shared" si="17"/>
        <v>0</v>
      </c>
      <c r="AZ45" s="32"/>
      <c r="BA45" s="115">
        <v>0</v>
      </c>
      <c r="BB45" s="28">
        <v>0</v>
      </c>
      <c r="BC45" s="28">
        <f t="shared" si="18"/>
        <v>0</v>
      </c>
      <c r="BD45" s="28">
        <v>0</v>
      </c>
      <c r="BE45" s="28">
        <f t="shared" si="33"/>
        <v>0</v>
      </c>
      <c r="BF45" s="34">
        <v>0</v>
      </c>
      <c r="BG45" s="34">
        <f t="shared" si="19"/>
        <v>0</v>
      </c>
      <c r="BH45" s="35"/>
      <c r="BI45" s="28">
        <v>0</v>
      </c>
      <c r="BJ45" s="28">
        <v>0</v>
      </c>
      <c r="BK45" s="28">
        <f t="shared" si="28"/>
        <v>0</v>
      </c>
      <c r="BL45" s="28">
        <v>0</v>
      </c>
      <c r="BM45" s="28">
        <f t="shared" si="29"/>
        <v>0</v>
      </c>
      <c r="BN45" s="34">
        <v>0</v>
      </c>
      <c r="BO45" s="36">
        <f t="shared" si="21"/>
        <v>0</v>
      </c>
    </row>
    <row r="46" spans="2:67" s="26" customFormat="1" collapsed="1">
      <c r="B46" s="26" t="str">
        <f t="shared" si="34"/>
        <v>Hide</v>
      </c>
      <c r="C46" s="26">
        <v>-1</v>
      </c>
      <c r="D46" s="37" t="s">
        <v>40</v>
      </c>
      <c r="E46" s="116">
        <v>0</v>
      </c>
      <c r="F46" s="38">
        <v>0</v>
      </c>
      <c r="G46" s="38">
        <f t="shared" si="6"/>
        <v>0</v>
      </c>
      <c r="H46" s="38">
        <v>0</v>
      </c>
      <c r="I46" s="38">
        <f t="shared" si="30"/>
        <v>0</v>
      </c>
      <c r="J46" s="39">
        <v>0</v>
      </c>
      <c r="K46" s="39">
        <f t="shared" si="7"/>
        <v>0</v>
      </c>
      <c r="L46" s="35"/>
      <c r="M46" s="38">
        <v>0</v>
      </c>
      <c r="N46" s="38">
        <v>0</v>
      </c>
      <c r="O46" s="38">
        <f t="shared" si="22"/>
        <v>0</v>
      </c>
      <c r="P46" s="38">
        <v>0</v>
      </c>
      <c r="Q46" s="38">
        <f t="shared" si="23"/>
        <v>0</v>
      </c>
      <c r="R46" s="39">
        <v>0</v>
      </c>
      <c r="S46" s="40">
        <f t="shared" si="9"/>
        <v>0</v>
      </c>
      <c r="T46" s="32"/>
      <c r="U46" s="116">
        <v>0</v>
      </c>
      <c r="V46" s="38">
        <v>0</v>
      </c>
      <c r="W46" s="38">
        <f t="shared" si="10"/>
        <v>0</v>
      </c>
      <c r="X46" s="38">
        <v>0</v>
      </c>
      <c r="Y46" s="38">
        <f t="shared" si="31"/>
        <v>0</v>
      </c>
      <c r="Z46" s="39">
        <v>0</v>
      </c>
      <c r="AA46" s="39">
        <f t="shared" si="11"/>
        <v>0</v>
      </c>
      <c r="AB46" s="35"/>
      <c r="AC46" s="38">
        <v>0</v>
      </c>
      <c r="AD46" s="38">
        <v>0</v>
      </c>
      <c r="AE46" s="38">
        <f t="shared" si="24"/>
        <v>0</v>
      </c>
      <c r="AF46" s="38">
        <v>0</v>
      </c>
      <c r="AG46" s="38">
        <f t="shared" si="25"/>
        <v>0</v>
      </c>
      <c r="AH46" s="39">
        <v>0</v>
      </c>
      <c r="AI46" s="40">
        <f t="shared" si="13"/>
        <v>0</v>
      </c>
      <c r="AJ46" s="32"/>
      <c r="AK46" s="116">
        <v>0</v>
      </c>
      <c r="AL46" s="38">
        <v>0</v>
      </c>
      <c r="AM46" s="38">
        <f t="shared" si="14"/>
        <v>0</v>
      </c>
      <c r="AN46" s="38">
        <v>0</v>
      </c>
      <c r="AO46" s="38">
        <f t="shared" si="32"/>
        <v>0</v>
      </c>
      <c r="AP46" s="39">
        <v>0</v>
      </c>
      <c r="AQ46" s="39">
        <f t="shared" si="15"/>
        <v>0</v>
      </c>
      <c r="AR46" s="35"/>
      <c r="AS46" s="38">
        <v>0</v>
      </c>
      <c r="AT46" s="38">
        <v>0</v>
      </c>
      <c r="AU46" s="38">
        <f t="shared" si="26"/>
        <v>0</v>
      </c>
      <c r="AV46" s="38">
        <v>0</v>
      </c>
      <c r="AW46" s="38">
        <f t="shared" si="27"/>
        <v>0</v>
      </c>
      <c r="AX46" s="39">
        <v>0</v>
      </c>
      <c r="AY46" s="40">
        <f t="shared" si="17"/>
        <v>0</v>
      </c>
      <c r="AZ46" s="32"/>
      <c r="BA46" s="116">
        <v>0</v>
      </c>
      <c r="BB46" s="38">
        <v>0</v>
      </c>
      <c r="BC46" s="38">
        <f t="shared" si="18"/>
        <v>0</v>
      </c>
      <c r="BD46" s="38">
        <v>0</v>
      </c>
      <c r="BE46" s="38">
        <f t="shared" si="33"/>
        <v>0</v>
      </c>
      <c r="BF46" s="39">
        <v>0</v>
      </c>
      <c r="BG46" s="39">
        <f t="shared" si="19"/>
        <v>0</v>
      </c>
      <c r="BH46" s="35"/>
      <c r="BI46" s="38">
        <v>0</v>
      </c>
      <c r="BJ46" s="38">
        <v>0</v>
      </c>
      <c r="BK46" s="38">
        <f t="shared" si="28"/>
        <v>0</v>
      </c>
      <c r="BL46" s="38">
        <v>0</v>
      </c>
      <c r="BM46" s="38">
        <f t="shared" si="29"/>
        <v>0</v>
      </c>
      <c r="BN46" s="39">
        <v>0</v>
      </c>
      <c r="BO46" s="40">
        <f t="shared" si="21"/>
        <v>0</v>
      </c>
    </row>
    <row r="47" spans="2:67" s="26" customFormat="1" ht="14.25" hidden="1" customHeight="1" outlineLevel="1">
      <c r="B47" s="26" t="str">
        <f t="shared" si="34"/>
        <v>Hide</v>
      </c>
      <c r="C47" s="26">
        <v>-1</v>
      </c>
      <c r="D47" s="33" t="s">
        <v>41</v>
      </c>
      <c r="E47" s="115">
        <v>0</v>
      </c>
      <c r="F47" s="28">
        <v>0</v>
      </c>
      <c r="G47" s="28">
        <f t="shared" si="6"/>
        <v>0</v>
      </c>
      <c r="H47" s="28">
        <v>0</v>
      </c>
      <c r="I47" s="28">
        <f t="shared" si="30"/>
        <v>0</v>
      </c>
      <c r="J47" s="34">
        <v>0</v>
      </c>
      <c r="K47" s="34">
        <f t="shared" si="7"/>
        <v>0</v>
      </c>
      <c r="L47" s="35"/>
      <c r="M47" s="28">
        <v>0</v>
      </c>
      <c r="N47" s="28">
        <v>0</v>
      </c>
      <c r="O47" s="28">
        <f t="shared" si="22"/>
        <v>0</v>
      </c>
      <c r="P47" s="28">
        <v>0</v>
      </c>
      <c r="Q47" s="28">
        <f t="shared" si="23"/>
        <v>0</v>
      </c>
      <c r="R47" s="34">
        <v>0</v>
      </c>
      <c r="S47" s="36">
        <f t="shared" si="9"/>
        <v>0</v>
      </c>
      <c r="T47" s="32"/>
      <c r="U47" s="115">
        <v>0</v>
      </c>
      <c r="V47" s="28">
        <v>0</v>
      </c>
      <c r="W47" s="28">
        <f t="shared" si="10"/>
        <v>0</v>
      </c>
      <c r="X47" s="28">
        <v>0</v>
      </c>
      <c r="Y47" s="28">
        <f t="shared" si="31"/>
        <v>0</v>
      </c>
      <c r="Z47" s="34">
        <v>0</v>
      </c>
      <c r="AA47" s="34">
        <f t="shared" si="11"/>
        <v>0</v>
      </c>
      <c r="AB47" s="35"/>
      <c r="AC47" s="28">
        <v>0</v>
      </c>
      <c r="AD47" s="28">
        <v>0</v>
      </c>
      <c r="AE47" s="28">
        <f t="shared" si="24"/>
        <v>0</v>
      </c>
      <c r="AF47" s="28">
        <v>0</v>
      </c>
      <c r="AG47" s="28">
        <f t="shared" si="25"/>
        <v>0</v>
      </c>
      <c r="AH47" s="34">
        <v>0</v>
      </c>
      <c r="AI47" s="36">
        <f t="shared" si="13"/>
        <v>0</v>
      </c>
      <c r="AJ47" s="32"/>
      <c r="AK47" s="115">
        <v>0</v>
      </c>
      <c r="AL47" s="28">
        <v>0</v>
      </c>
      <c r="AM47" s="28">
        <f t="shared" si="14"/>
        <v>0</v>
      </c>
      <c r="AN47" s="28">
        <v>0</v>
      </c>
      <c r="AO47" s="28">
        <f t="shared" si="32"/>
        <v>0</v>
      </c>
      <c r="AP47" s="34">
        <v>0</v>
      </c>
      <c r="AQ47" s="34">
        <f t="shared" si="15"/>
        <v>0</v>
      </c>
      <c r="AR47" s="35"/>
      <c r="AS47" s="28">
        <v>0</v>
      </c>
      <c r="AT47" s="28">
        <v>0</v>
      </c>
      <c r="AU47" s="28">
        <f t="shared" si="26"/>
        <v>0</v>
      </c>
      <c r="AV47" s="28">
        <v>0</v>
      </c>
      <c r="AW47" s="28">
        <f t="shared" si="27"/>
        <v>0</v>
      </c>
      <c r="AX47" s="34">
        <v>0</v>
      </c>
      <c r="AY47" s="36">
        <f t="shared" si="17"/>
        <v>0</v>
      </c>
      <c r="AZ47" s="32"/>
      <c r="BA47" s="115">
        <v>0</v>
      </c>
      <c r="BB47" s="28">
        <v>0</v>
      </c>
      <c r="BC47" s="28">
        <f t="shared" si="18"/>
        <v>0</v>
      </c>
      <c r="BD47" s="28">
        <v>0</v>
      </c>
      <c r="BE47" s="28">
        <f t="shared" si="33"/>
        <v>0</v>
      </c>
      <c r="BF47" s="34">
        <v>0</v>
      </c>
      <c r="BG47" s="34">
        <f t="shared" si="19"/>
        <v>0</v>
      </c>
      <c r="BH47" s="35"/>
      <c r="BI47" s="28">
        <v>0</v>
      </c>
      <c r="BJ47" s="28">
        <v>0</v>
      </c>
      <c r="BK47" s="28">
        <f t="shared" si="28"/>
        <v>0</v>
      </c>
      <c r="BL47" s="28">
        <v>0</v>
      </c>
      <c r="BM47" s="28">
        <f t="shared" si="29"/>
        <v>0</v>
      </c>
      <c r="BN47" s="34">
        <v>0</v>
      </c>
      <c r="BO47" s="36">
        <f t="shared" si="21"/>
        <v>0</v>
      </c>
    </row>
    <row r="48" spans="2:67" s="26" customFormat="1" ht="14.25" hidden="1" customHeight="1" outlineLevel="1">
      <c r="B48" s="26" t="str">
        <f t="shared" ref="B48" si="35">IF(SUM(T48:T48)&lt;&gt;0,"Show","Hide")</f>
        <v>Hide</v>
      </c>
      <c r="C48" s="26">
        <v>-1</v>
      </c>
      <c r="D48" s="33" t="s">
        <v>583</v>
      </c>
      <c r="E48" s="115">
        <v>0</v>
      </c>
      <c r="F48" s="28">
        <v>0</v>
      </c>
      <c r="G48" s="28">
        <f t="shared" ref="G48" si="36">+E48-F48</f>
        <v>0</v>
      </c>
      <c r="H48" s="28">
        <v>0</v>
      </c>
      <c r="I48" s="28">
        <f t="shared" ref="I48" si="37">+E48-H48</f>
        <v>0</v>
      </c>
      <c r="J48" s="34">
        <v>0</v>
      </c>
      <c r="K48" s="34">
        <f t="shared" ref="K48" si="38">+E48-J48</f>
        <v>0</v>
      </c>
      <c r="L48" s="35"/>
      <c r="M48" s="28">
        <v>0</v>
      </c>
      <c r="N48" s="28">
        <v>0</v>
      </c>
      <c r="O48" s="28">
        <f t="shared" ref="O48" si="39">+M48-N48</f>
        <v>0</v>
      </c>
      <c r="P48" s="28">
        <v>0</v>
      </c>
      <c r="Q48" s="28">
        <f t="shared" ref="Q48" si="40">+M48-P48</f>
        <v>0</v>
      </c>
      <c r="R48" s="34">
        <v>0</v>
      </c>
      <c r="S48" s="36">
        <f t="shared" ref="S48" si="41">+M48-R48</f>
        <v>0</v>
      </c>
      <c r="T48" s="32"/>
      <c r="U48" s="115">
        <v>0</v>
      </c>
      <c r="V48" s="28">
        <v>0</v>
      </c>
      <c r="W48" s="28">
        <f t="shared" ref="W48" si="42">+U48-V48</f>
        <v>0</v>
      </c>
      <c r="X48" s="28">
        <v>0</v>
      </c>
      <c r="Y48" s="28">
        <f t="shared" ref="Y48" si="43">+U48-X48</f>
        <v>0</v>
      </c>
      <c r="Z48" s="34">
        <v>0</v>
      </c>
      <c r="AA48" s="34">
        <f t="shared" ref="AA48" si="44">+U48-Z48</f>
        <v>0</v>
      </c>
      <c r="AB48" s="35"/>
      <c r="AC48" s="28">
        <v>0</v>
      </c>
      <c r="AD48" s="28">
        <v>0</v>
      </c>
      <c r="AE48" s="28">
        <f t="shared" ref="AE48" si="45">+AC48-AD48</f>
        <v>0</v>
      </c>
      <c r="AF48" s="28">
        <v>0</v>
      </c>
      <c r="AG48" s="28">
        <f t="shared" ref="AG48" si="46">+AC48-AF48</f>
        <v>0</v>
      </c>
      <c r="AH48" s="34">
        <v>0</v>
      </c>
      <c r="AI48" s="36">
        <f t="shared" ref="AI48" si="47">+AC48-AH48</f>
        <v>0</v>
      </c>
      <c r="AJ48" s="32"/>
      <c r="AK48" s="115">
        <v>0</v>
      </c>
      <c r="AL48" s="28">
        <v>0</v>
      </c>
      <c r="AM48" s="28">
        <f t="shared" ref="AM48" si="48">+AK48-AL48</f>
        <v>0</v>
      </c>
      <c r="AN48" s="28">
        <v>0</v>
      </c>
      <c r="AO48" s="28">
        <f t="shared" ref="AO48" si="49">+AK48-AN48</f>
        <v>0</v>
      </c>
      <c r="AP48" s="34">
        <v>0</v>
      </c>
      <c r="AQ48" s="34">
        <f t="shared" ref="AQ48" si="50">+AK48-AP48</f>
        <v>0</v>
      </c>
      <c r="AR48" s="35"/>
      <c r="AS48" s="28">
        <v>0</v>
      </c>
      <c r="AT48" s="28">
        <v>0</v>
      </c>
      <c r="AU48" s="28">
        <f t="shared" ref="AU48" si="51">+AS48-AT48</f>
        <v>0</v>
      </c>
      <c r="AV48" s="28">
        <v>0</v>
      </c>
      <c r="AW48" s="28">
        <f t="shared" ref="AW48" si="52">+AS48-AV48</f>
        <v>0</v>
      </c>
      <c r="AX48" s="34">
        <v>0</v>
      </c>
      <c r="AY48" s="36">
        <f t="shared" ref="AY48" si="53">+AS48-AX48</f>
        <v>0</v>
      </c>
      <c r="AZ48" s="32"/>
      <c r="BA48" s="115">
        <v>0</v>
      </c>
      <c r="BB48" s="28">
        <v>0</v>
      </c>
      <c r="BC48" s="28">
        <f t="shared" ref="BC48" si="54">+BA48-BB48</f>
        <v>0</v>
      </c>
      <c r="BD48" s="28">
        <v>0</v>
      </c>
      <c r="BE48" s="28">
        <f t="shared" ref="BE48" si="55">+BA48-BD48</f>
        <v>0</v>
      </c>
      <c r="BF48" s="34">
        <v>0</v>
      </c>
      <c r="BG48" s="34">
        <f t="shared" ref="BG48" si="56">+BA48-BF48</f>
        <v>0</v>
      </c>
      <c r="BH48" s="35"/>
      <c r="BI48" s="28">
        <v>0</v>
      </c>
      <c r="BJ48" s="28">
        <v>0</v>
      </c>
      <c r="BK48" s="28">
        <f t="shared" ref="BK48" si="57">+BI48-BJ48</f>
        <v>0</v>
      </c>
      <c r="BL48" s="28">
        <v>0</v>
      </c>
      <c r="BM48" s="28">
        <f t="shared" ref="BM48" si="58">+BI48-BL48</f>
        <v>0</v>
      </c>
      <c r="BN48" s="34">
        <v>0</v>
      </c>
      <c r="BO48" s="36">
        <f t="shared" ref="BO48" si="59">+BI48-BN48</f>
        <v>0</v>
      </c>
    </row>
    <row r="49" spans="2:67" s="26" customFormat="1" ht="14.25" hidden="1" customHeight="1" outlineLevel="1">
      <c r="B49" s="26" t="str">
        <f t="shared" si="34"/>
        <v>Hide</v>
      </c>
      <c r="C49" s="26">
        <v>-1</v>
      </c>
      <c r="D49" s="33" t="s">
        <v>42</v>
      </c>
      <c r="E49" s="115">
        <v>0</v>
      </c>
      <c r="F49" s="28">
        <v>0</v>
      </c>
      <c r="G49" s="28">
        <f t="shared" si="6"/>
        <v>0</v>
      </c>
      <c r="H49" s="28">
        <v>0</v>
      </c>
      <c r="I49" s="28">
        <f t="shared" si="30"/>
        <v>0</v>
      </c>
      <c r="J49" s="34">
        <v>0</v>
      </c>
      <c r="K49" s="34">
        <f t="shared" si="7"/>
        <v>0</v>
      </c>
      <c r="L49" s="35"/>
      <c r="M49" s="28">
        <v>0</v>
      </c>
      <c r="N49" s="28">
        <v>0</v>
      </c>
      <c r="O49" s="28">
        <f t="shared" si="22"/>
        <v>0</v>
      </c>
      <c r="P49" s="28">
        <v>0</v>
      </c>
      <c r="Q49" s="28">
        <f t="shared" si="23"/>
        <v>0</v>
      </c>
      <c r="R49" s="34">
        <v>0</v>
      </c>
      <c r="S49" s="36">
        <f t="shared" si="9"/>
        <v>0</v>
      </c>
      <c r="T49" s="32"/>
      <c r="U49" s="115">
        <v>0</v>
      </c>
      <c r="V49" s="28">
        <v>0</v>
      </c>
      <c r="W49" s="28">
        <f t="shared" si="10"/>
        <v>0</v>
      </c>
      <c r="X49" s="28">
        <v>0</v>
      </c>
      <c r="Y49" s="28">
        <f t="shared" si="31"/>
        <v>0</v>
      </c>
      <c r="Z49" s="34">
        <v>0</v>
      </c>
      <c r="AA49" s="34">
        <f t="shared" si="11"/>
        <v>0</v>
      </c>
      <c r="AB49" s="35"/>
      <c r="AC49" s="28">
        <v>0</v>
      </c>
      <c r="AD49" s="28">
        <v>0</v>
      </c>
      <c r="AE49" s="28">
        <f t="shared" si="24"/>
        <v>0</v>
      </c>
      <c r="AF49" s="28">
        <v>0</v>
      </c>
      <c r="AG49" s="28">
        <f t="shared" si="25"/>
        <v>0</v>
      </c>
      <c r="AH49" s="34">
        <v>0</v>
      </c>
      <c r="AI49" s="36">
        <f t="shared" si="13"/>
        <v>0</v>
      </c>
      <c r="AJ49" s="32"/>
      <c r="AK49" s="115">
        <v>0</v>
      </c>
      <c r="AL49" s="28">
        <v>0</v>
      </c>
      <c r="AM49" s="28">
        <f t="shared" si="14"/>
        <v>0</v>
      </c>
      <c r="AN49" s="28">
        <v>0</v>
      </c>
      <c r="AO49" s="28">
        <f t="shared" si="32"/>
        <v>0</v>
      </c>
      <c r="AP49" s="34">
        <v>0</v>
      </c>
      <c r="AQ49" s="34">
        <f t="shared" si="15"/>
        <v>0</v>
      </c>
      <c r="AR49" s="35"/>
      <c r="AS49" s="28">
        <v>0</v>
      </c>
      <c r="AT49" s="28">
        <v>0</v>
      </c>
      <c r="AU49" s="28">
        <f t="shared" si="26"/>
        <v>0</v>
      </c>
      <c r="AV49" s="28">
        <v>0</v>
      </c>
      <c r="AW49" s="28">
        <f t="shared" si="27"/>
        <v>0</v>
      </c>
      <c r="AX49" s="34">
        <v>0</v>
      </c>
      <c r="AY49" s="36">
        <f t="shared" si="17"/>
        <v>0</v>
      </c>
      <c r="AZ49" s="32"/>
      <c r="BA49" s="115">
        <v>0</v>
      </c>
      <c r="BB49" s="28">
        <v>0</v>
      </c>
      <c r="BC49" s="28">
        <f t="shared" si="18"/>
        <v>0</v>
      </c>
      <c r="BD49" s="28">
        <v>0</v>
      </c>
      <c r="BE49" s="28">
        <f t="shared" si="33"/>
        <v>0</v>
      </c>
      <c r="BF49" s="34">
        <v>0</v>
      </c>
      <c r="BG49" s="34">
        <f t="shared" si="19"/>
        <v>0</v>
      </c>
      <c r="BH49" s="35"/>
      <c r="BI49" s="28">
        <v>0</v>
      </c>
      <c r="BJ49" s="28">
        <v>0</v>
      </c>
      <c r="BK49" s="28">
        <f t="shared" si="28"/>
        <v>0</v>
      </c>
      <c r="BL49" s="28">
        <v>0</v>
      </c>
      <c r="BM49" s="28">
        <f t="shared" si="29"/>
        <v>0</v>
      </c>
      <c r="BN49" s="34">
        <v>0</v>
      </c>
      <c r="BO49" s="36">
        <f t="shared" si="21"/>
        <v>0</v>
      </c>
    </row>
    <row r="50" spans="2:67" s="26" customFormat="1" ht="14.25" hidden="1" customHeight="1" outlineLevel="1">
      <c r="B50" s="26" t="str">
        <f t="shared" si="34"/>
        <v>Hide</v>
      </c>
      <c r="C50" s="26">
        <v>-1</v>
      </c>
      <c r="D50" s="33" t="s">
        <v>43</v>
      </c>
      <c r="E50" s="115">
        <v>0</v>
      </c>
      <c r="F50" s="28">
        <v>0</v>
      </c>
      <c r="G50" s="28">
        <f t="shared" si="6"/>
        <v>0</v>
      </c>
      <c r="H50" s="28">
        <v>0</v>
      </c>
      <c r="I50" s="28">
        <f t="shared" si="30"/>
        <v>0</v>
      </c>
      <c r="J50" s="34">
        <v>0</v>
      </c>
      <c r="K50" s="34">
        <f t="shared" si="7"/>
        <v>0</v>
      </c>
      <c r="L50" s="35"/>
      <c r="M50" s="28">
        <v>0</v>
      </c>
      <c r="N50" s="28">
        <v>0</v>
      </c>
      <c r="O50" s="28">
        <f t="shared" si="22"/>
        <v>0</v>
      </c>
      <c r="P50" s="28">
        <v>0</v>
      </c>
      <c r="Q50" s="28">
        <f t="shared" si="23"/>
        <v>0</v>
      </c>
      <c r="R50" s="34">
        <v>0</v>
      </c>
      <c r="S50" s="36">
        <f t="shared" si="9"/>
        <v>0</v>
      </c>
      <c r="T50" s="32"/>
      <c r="U50" s="115">
        <v>0</v>
      </c>
      <c r="V50" s="28">
        <v>0</v>
      </c>
      <c r="W50" s="28">
        <f t="shared" si="10"/>
        <v>0</v>
      </c>
      <c r="X50" s="28">
        <v>0</v>
      </c>
      <c r="Y50" s="28">
        <f t="shared" si="31"/>
        <v>0</v>
      </c>
      <c r="Z50" s="34">
        <v>0</v>
      </c>
      <c r="AA50" s="34">
        <f t="shared" si="11"/>
        <v>0</v>
      </c>
      <c r="AB50" s="35"/>
      <c r="AC50" s="28">
        <v>0</v>
      </c>
      <c r="AD50" s="28">
        <v>0</v>
      </c>
      <c r="AE50" s="28">
        <f t="shared" si="24"/>
        <v>0</v>
      </c>
      <c r="AF50" s="28">
        <v>0</v>
      </c>
      <c r="AG50" s="28">
        <f t="shared" si="25"/>
        <v>0</v>
      </c>
      <c r="AH50" s="34">
        <v>0</v>
      </c>
      <c r="AI50" s="36">
        <f t="shared" si="13"/>
        <v>0</v>
      </c>
      <c r="AJ50" s="32"/>
      <c r="AK50" s="115">
        <v>0</v>
      </c>
      <c r="AL50" s="28">
        <v>0</v>
      </c>
      <c r="AM50" s="28">
        <f t="shared" si="14"/>
        <v>0</v>
      </c>
      <c r="AN50" s="28">
        <v>0</v>
      </c>
      <c r="AO50" s="28">
        <f t="shared" si="32"/>
        <v>0</v>
      </c>
      <c r="AP50" s="34">
        <v>0</v>
      </c>
      <c r="AQ50" s="34">
        <f t="shared" si="15"/>
        <v>0</v>
      </c>
      <c r="AR50" s="35"/>
      <c r="AS50" s="28">
        <v>0</v>
      </c>
      <c r="AT50" s="28">
        <v>0</v>
      </c>
      <c r="AU50" s="28">
        <f t="shared" si="26"/>
        <v>0</v>
      </c>
      <c r="AV50" s="28">
        <v>0</v>
      </c>
      <c r="AW50" s="28">
        <f t="shared" si="27"/>
        <v>0</v>
      </c>
      <c r="AX50" s="34">
        <v>0</v>
      </c>
      <c r="AY50" s="36">
        <f t="shared" si="17"/>
        <v>0</v>
      </c>
      <c r="AZ50" s="32"/>
      <c r="BA50" s="115">
        <v>0</v>
      </c>
      <c r="BB50" s="28">
        <v>0</v>
      </c>
      <c r="BC50" s="28">
        <f t="shared" si="18"/>
        <v>0</v>
      </c>
      <c r="BD50" s="28">
        <v>0</v>
      </c>
      <c r="BE50" s="28">
        <f t="shared" si="33"/>
        <v>0</v>
      </c>
      <c r="BF50" s="34">
        <v>0</v>
      </c>
      <c r="BG50" s="34">
        <f t="shared" si="19"/>
        <v>0</v>
      </c>
      <c r="BH50" s="35"/>
      <c r="BI50" s="28">
        <v>0</v>
      </c>
      <c r="BJ50" s="28">
        <v>0</v>
      </c>
      <c r="BK50" s="28">
        <f t="shared" si="28"/>
        <v>0</v>
      </c>
      <c r="BL50" s="28">
        <v>0</v>
      </c>
      <c r="BM50" s="28">
        <f t="shared" si="29"/>
        <v>0</v>
      </c>
      <c r="BN50" s="34">
        <v>0</v>
      </c>
      <c r="BO50" s="36">
        <f t="shared" si="21"/>
        <v>0</v>
      </c>
    </row>
    <row r="51" spans="2:67" s="26" customFormat="1" ht="14.25" hidden="1" customHeight="1" outlineLevel="1">
      <c r="B51" s="26" t="str">
        <f t="shared" si="34"/>
        <v>Hide</v>
      </c>
      <c r="C51" s="26">
        <v>-1</v>
      </c>
      <c r="D51" s="33" t="s">
        <v>44</v>
      </c>
      <c r="E51" s="115">
        <v>0</v>
      </c>
      <c r="F51" s="28">
        <v>0</v>
      </c>
      <c r="G51" s="28">
        <f t="shared" si="6"/>
        <v>0</v>
      </c>
      <c r="H51" s="28">
        <v>0</v>
      </c>
      <c r="I51" s="28">
        <f t="shared" si="30"/>
        <v>0</v>
      </c>
      <c r="J51" s="34">
        <v>0</v>
      </c>
      <c r="K51" s="34">
        <f t="shared" si="7"/>
        <v>0</v>
      </c>
      <c r="L51" s="35"/>
      <c r="M51" s="28">
        <v>0</v>
      </c>
      <c r="N51" s="28">
        <v>0</v>
      </c>
      <c r="O51" s="28">
        <f t="shared" si="22"/>
        <v>0</v>
      </c>
      <c r="P51" s="28">
        <v>0</v>
      </c>
      <c r="Q51" s="28">
        <f t="shared" si="23"/>
        <v>0</v>
      </c>
      <c r="R51" s="34">
        <v>0</v>
      </c>
      <c r="S51" s="36">
        <f t="shared" si="9"/>
        <v>0</v>
      </c>
      <c r="T51" s="32"/>
      <c r="U51" s="115">
        <v>0</v>
      </c>
      <c r="V51" s="28">
        <v>0</v>
      </c>
      <c r="W51" s="28">
        <f t="shared" si="10"/>
        <v>0</v>
      </c>
      <c r="X51" s="28">
        <v>0</v>
      </c>
      <c r="Y51" s="28">
        <f t="shared" si="31"/>
        <v>0</v>
      </c>
      <c r="Z51" s="34">
        <v>0</v>
      </c>
      <c r="AA51" s="34">
        <f t="shared" si="11"/>
        <v>0</v>
      </c>
      <c r="AB51" s="35"/>
      <c r="AC51" s="28">
        <v>0</v>
      </c>
      <c r="AD51" s="28">
        <v>0</v>
      </c>
      <c r="AE51" s="28">
        <f t="shared" si="24"/>
        <v>0</v>
      </c>
      <c r="AF51" s="28">
        <v>0</v>
      </c>
      <c r="AG51" s="28">
        <f t="shared" si="25"/>
        <v>0</v>
      </c>
      <c r="AH51" s="34">
        <v>0</v>
      </c>
      <c r="AI51" s="36">
        <f t="shared" si="13"/>
        <v>0</v>
      </c>
      <c r="AJ51" s="32"/>
      <c r="AK51" s="115">
        <v>0</v>
      </c>
      <c r="AL51" s="28">
        <v>0</v>
      </c>
      <c r="AM51" s="28">
        <f t="shared" si="14"/>
        <v>0</v>
      </c>
      <c r="AN51" s="28">
        <v>0</v>
      </c>
      <c r="AO51" s="28">
        <f t="shared" si="32"/>
        <v>0</v>
      </c>
      <c r="AP51" s="34">
        <v>0</v>
      </c>
      <c r="AQ51" s="34">
        <f t="shared" si="15"/>
        <v>0</v>
      </c>
      <c r="AR51" s="35"/>
      <c r="AS51" s="28">
        <v>0</v>
      </c>
      <c r="AT51" s="28">
        <v>0</v>
      </c>
      <c r="AU51" s="28">
        <f t="shared" si="26"/>
        <v>0</v>
      </c>
      <c r="AV51" s="28">
        <v>0</v>
      </c>
      <c r="AW51" s="28">
        <f t="shared" si="27"/>
        <v>0</v>
      </c>
      <c r="AX51" s="34">
        <v>0</v>
      </c>
      <c r="AY51" s="36">
        <f t="shared" si="17"/>
        <v>0</v>
      </c>
      <c r="AZ51" s="32"/>
      <c r="BA51" s="115">
        <v>0</v>
      </c>
      <c r="BB51" s="28">
        <v>0</v>
      </c>
      <c r="BC51" s="28">
        <f t="shared" si="18"/>
        <v>0</v>
      </c>
      <c r="BD51" s="28">
        <v>0</v>
      </c>
      <c r="BE51" s="28">
        <f t="shared" si="33"/>
        <v>0</v>
      </c>
      <c r="BF51" s="34">
        <v>0</v>
      </c>
      <c r="BG51" s="34">
        <f t="shared" si="19"/>
        <v>0</v>
      </c>
      <c r="BH51" s="35"/>
      <c r="BI51" s="28">
        <v>0</v>
      </c>
      <c r="BJ51" s="28">
        <v>0</v>
      </c>
      <c r="BK51" s="28">
        <f t="shared" si="28"/>
        <v>0</v>
      </c>
      <c r="BL51" s="28">
        <v>0</v>
      </c>
      <c r="BM51" s="28">
        <f t="shared" si="29"/>
        <v>0</v>
      </c>
      <c r="BN51" s="34">
        <v>0</v>
      </c>
      <c r="BO51" s="36">
        <f t="shared" si="21"/>
        <v>0</v>
      </c>
    </row>
    <row r="52" spans="2:67" s="26" customFormat="1" ht="14.25" hidden="1" customHeight="1" outlineLevel="1">
      <c r="B52" s="26" t="str">
        <f t="shared" si="34"/>
        <v>Hide</v>
      </c>
      <c r="C52" s="26">
        <v>-1</v>
      </c>
      <c r="D52" s="33" t="s">
        <v>45</v>
      </c>
      <c r="E52" s="115">
        <v>0</v>
      </c>
      <c r="F52" s="28">
        <v>0</v>
      </c>
      <c r="G52" s="28">
        <f t="shared" si="6"/>
        <v>0</v>
      </c>
      <c r="H52" s="28">
        <v>0</v>
      </c>
      <c r="I52" s="28">
        <f t="shared" si="30"/>
        <v>0</v>
      </c>
      <c r="J52" s="34">
        <v>0</v>
      </c>
      <c r="K52" s="34">
        <f t="shared" si="7"/>
        <v>0</v>
      </c>
      <c r="L52" s="35"/>
      <c r="M52" s="28">
        <v>0</v>
      </c>
      <c r="N52" s="28">
        <v>0</v>
      </c>
      <c r="O52" s="28">
        <f t="shared" si="22"/>
        <v>0</v>
      </c>
      <c r="P52" s="28">
        <v>0</v>
      </c>
      <c r="Q52" s="28">
        <f t="shared" si="23"/>
        <v>0</v>
      </c>
      <c r="R52" s="34">
        <v>0</v>
      </c>
      <c r="S52" s="36">
        <f t="shared" si="9"/>
        <v>0</v>
      </c>
      <c r="T52" s="32"/>
      <c r="U52" s="115">
        <v>0</v>
      </c>
      <c r="V52" s="28">
        <v>0</v>
      </c>
      <c r="W52" s="28">
        <f t="shared" si="10"/>
        <v>0</v>
      </c>
      <c r="X52" s="28">
        <v>0</v>
      </c>
      <c r="Y52" s="28">
        <f t="shared" si="31"/>
        <v>0</v>
      </c>
      <c r="Z52" s="34">
        <v>0</v>
      </c>
      <c r="AA52" s="34">
        <f t="shared" si="11"/>
        <v>0</v>
      </c>
      <c r="AB52" s="35"/>
      <c r="AC52" s="28">
        <v>0</v>
      </c>
      <c r="AD52" s="28">
        <v>0</v>
      </c>
      <c r="AE52" s="28">
        <f t="shared" si="24"/>
        <v>0</v>
      </c>
      <c r="AF52" s="28">
        <v>0</v>
      </c>
      <c r="AG52" s="28">
        <f t="shared" si="25"/>
        <v>0</v>
      </c>
      <c r="AH52" s="34">
        <v>0</v>
      </c>
      <c r="AI52" s="36">
        <f t="shared" si="13"/>
        <v>0</v>
      </c>
      <c r="AJ52" s="32"/>
      <c r="AK52" s="115">
        <v>0</v>
      </c>
      <c r="AL52" s="28">
        <v>0</v>
      </c>
      <c r="AM52" s="28">
        <f t="shared" si="14"/>
        <v>0</v>
      </c>
      <c r="AN52" s="28">
        <v>0</v>
      </c>
      <c r="AO52" s="28">
        <f t="shared" si="32"/>
        <v>0</v>
      </c>
      <c r="AP52" s="34">
        <v>0</v>
      </c>
      <c r="AQ52" s="34">
        <f t="shared" si="15"/>
        <v>0</v>
      </c>
      <c r="AR52" s="35"/>
      <c r="AS52" s="28">
        <v>0</v>
      </c>
      <c r="AT52" s="28">
        <v>0</v>
      </c>
      <c r="AU52" s="28">
        <f t="shared" si="26"/>
        <v>0</v>
      </c>
      <c r="AV52" s="28">
        <v>0</v>
      </c>
      <c r="AW52" s="28">
        <f t="shared" si="27"/>
        <v>0</v>
      </c>
      <c r="AX52" s="34">
        <v>0</v>
      </c>
      <c r="AY52" s="36">
        <f t="shared" si="17"/>
        <v>0</v>
      </c>
      <c r="AZ52" s="32"/>
      <c r="BA52" s="115">
        <v>0</v>
      </c>
      <c r="BB52" s="28">
        <v>0</v>
      </c>
      <c r="BC52" s="28">
        <f t="shared" si="18"/>
        <v>0</v>
      </c>
      <c r="BD52" s="28">
        <v>0</v>
      </c>
      <c r="BE52" s="28">
        <f t="shared" si="33"/>
        <v>0</v>
      </c>
      <c r="BF52" s="34">
        <v>0</v>
      </c>
      <c r="BG52" s="34">
        <f t="shared" si="19"/>
        <v>0</v>
      </c>
      <c r="BH52" s="35"/>
      <c r="BI52" s="28">
        <v>0</v>
      </c>
      <c r="BJ52" s="28">
        <v>0</v>
      </c>
      <c r="BK52" s="28">
        <f t="shared" si="28"/>
        <v>0</v>
      </c>
      <c r="BL52" s="28">
        <v>0</v>
      </c>
      <c r="BM52" s="28">
        <f t="shared" si="29"/>
        <v>0</v>
      </c>
      <c r="BN52" s="34">
        <v>0</v>
      </c>
      <c r="BO52" s="36">
        <f t="shared" si="21"/>
        <v>0</v>
      </c>
    </row>
    <row r="53" spans="2:67" s="26" customFormat="1" ht="14.25" hidden="1" customHeight="1" outlineLevel="1">
      <c r="B53" s="26" t="str">
        <f t="shared" si="34"/>
        <v>Hide</v>
      </c>
      <c r="C53" s="26">
        <v>-1</v>
      </c>
      <c r="D53" s="33" t="s">
        <v>46</v>
      </c>
      <c r="E53" s="115">
        <v>0</v>
      </c>
      <c r="F53" s="28">
        <v>0</v>
      </c>
      <c r="G53" s="28">
        <f t="shared" si="6"/>
        <v>0</v>
      </c>
      <c r="H53" s="28">
        <v>0</v>
      </c>
      <c r="I53" s="28">
        <f t="shared" si="30"/>
        <v>0</v>
      </c>
      <c r="J53" s="34">
        <v>0</v>
      </c>
      <c r="K53" s="34">
        <f t="shared" si="7"/>
        <v>0</v>
      </c>
      <c r="L53" s="35"/>
      <c r="M53" s="28">
        <v>0</v>
      </c>
      <c r="N53" s="28">
        <v>0</v>
      </c>
      <c r="O53" s="28">
        <f t="shared" si="22"/>
        <v>0</v>
      </c>
      <c r="P53" s="28">
        <v>0</v>
      </c>
      <c r="Q53" s="28">
        <f t="shared" si="23"/>
        <v>0</v>
      </c>
      <c r="R53" s="34">
        <v>0</v>
      </c>
      <c r="S53" s="36">
        <f t="shared" si="9"/>
        <v>0</v>
      </c>
      <c r="T53" s="32"/>
      <c r="U53" s="115">
        <v>0</v>
      </c>
      <c r="V53" s="28">
        <v>0</v>
      </c>
      <c r="W53" s="28">
        <f t="shared" si="10"/>
        <v>0</v>
      </c>
      <c r="X53" s="28">
        <v>0</v>
      </c>
      <c r="Y53" s="28">
        <f t="shared" si="31"/>
        <v>0</v>
      </c>
      <c r="Z53" s="34">
        <v>0</v>
      </c>
      <c r="AA53" s="34">
        <f t="shared" si="11"/>
        <v>0</v>
      </c>
      <c r="AB53" s="35"/>
      <c r="AC53" s="28">
        <v>0</v>
      </c>
      <c r="AD53" s="28">
        <v>0</v>
      </c>
      <c r="AE53" s="28">
        <f t="shared" si="24"/>
        <v>0</v>
      </c>
      <c r="AF53" s="28">
        <v>0</v>
      </c>
      <c r="AG53" s="28">
        <f t="shared" si="25"/>
        <v>0</v>
      </c>
      <c r="AH53" s="34">
        <v>0</v>
      </c>
      <c r="AI53" s="36">
        <f t="shared" si="13"/>
        <v>0</v>
      </c>
      <c r="AJ53" s="32"/>
      <c r="AK53" s="115">
        <v>0</v>
      </c>
      <c r="AL53" s="28">
        <v>0</v>
      </c>
      <c r="AM53" s="28">
        <f t="shared" si="14"/>
        <v>0</v>
      </c>
      <c r="AN53" s="28">
        <v>0</v>
      </c>
      <c r="AO53" s="28">
        <f t="shared" si="32"/>
        <v>0</v>
      </c>
      <c r="AP53" s="34">
        <v>0</v>
      </c>
      <c r="AQ53" s="34">
        <f t="shared" si="15"/>
        <v>0</v>
      </c>
      <c r="AR53" s="35"/>
      <c r="AS53" s="28">
        <v>0</v>
      </c>
      <c r="AT53" s="28">
        <v>0</v>
      </c>
      <c r="AU53" s="28">
        <f t="shared" si="26"/>
        <v>0</v>
      </c>
      <c r="AV53" s="28">
        <v>0</v>
      </c>
      <c r="AW53" s="28">
        <f t="shared" si="27"/>
        <v>0</v>
      </c>
      <c r="AX53" s="34">
        <v>0</v>
      </c>
      <c r="AY53" s="36">
        <f t="shared" si="17"/>
        <v>0</v>
      </c>
      <c r="AZ53" s="32"/>
      <c r="BA53" s="115">
        <v>0</v>
      </c>
      <c r="BB53" s="28">
        <v>0</v>
      </c>
      <c r="BC53" s="28">
        <f t="shared" si="18"/>
        <v>0</v>
      </c>
      <c r="BD53" s="28">
        <v>0</v>
      </c>
      <c r="BE53" s="28">
        <f t="shared" si="33"/>
        <v>0</v>
      </c>
      <c r="BF53" s="34">
        <v>0</v>
      </c>
      <c r="BG53" s="34">
        <f t="shared" si="19"/>
        <v>0</v>
      </c>
      <c r="BH53" s="35"/>
      <c r="BI53" s="28">
        <v>0</v>
      </c>
      <c r="BJ53" s="28">
        <v>0</v>
      </c>
      <c r="BK53" s="28">
        <f t="shared" si="28"/>
        <v>0</v>
      </c>
      <c r="BL53" s="28">
        <v>0</v>
      </c>
      <c r="BM53" s="28">
        <f t="shared" si="29"/>
        <v>0</v>
      </c>
      <c r="BN53" s="34">
        <v>0</v>
      </c>
      <c r="BO53" s="36">
        <f t="shared" si="21"/>
        <v>0</v>
      </c>
    </row>
    <row r="54" spans="2:67" s="26" customFormat="1" ht="14.25" hidden="1" customHeight="1" outlineLevel="1">
      <c r="B54" s="26" t="str">
        <f t="shared" si="34"/>
        <v>Hide</v>
      </c>
      <c r="C54" s="26">
        <v>-1</v>
      </c>
      <c r="D54" s="33" t="s">
        <v>47</v>
      </c>
      <c r="E54" s="115">
        <v>0</v>
      </c>
      <c r="F54" s="28">
        <v>0</v>
      </c>
      <c r="G54" s="28">
        <f t="shared" si="6"/>
        <v>0</v>
      </c>
      <c r="H54" s="28">
        <v>0</v>
      </c>
      <c r="I54" s="28">
        <f t="shared" si="30"/>
        <v>0</v>
      </c>
      <c r="J54" s="34">
        <v>0</v>
      </c>
      <c r="K54" s="34">
        <f t="shared" si="7"/>
        <v>0</v>
      </c>
      <c r="L54" s="35"/>
      <c r="M54" s="28">
        <v>0</v>
      </c>
      <c r="N54" s="28">
        <v>0</v>
      </c>
      <c r="O54" s="28">
        <f t="shared" si="22"/>
        <v>0</v>
      </c>
      <c r="P54" s="28">
        <v>0</v>
      </c>
      <c r="Q54" s="28">
        <f t="shared" si="23"/>
        <v>0</v>
      </c>
      <c r="R54" s="34">
        <v>0</v>
      </c>
      <c r="S54" s="36">
        <f t="shared" si="9"/>
        <v>0</v>
      </c>
      <c r="T54" s="32"/>
      <c r="U54" s="115">
        <v>0</v>
      </c>
      <c r="V54" s="28">
        <v>0</v>
      </c>
      <c r="W54" s="28">
        <f t="shared" si="10"/>
        <v>0</v>
      </c>
      <c r="X54" s="28">
        <v>0</v>
      </c>
      <c r="Y54" s="28">
        <f t="shared" si="31"/>
        <v>0</v>
      </c>
      <c r="Z54" s="34">
        <v>0</v>
      </c>
      <c r="AA54" s="34">
        <f t="shared" si="11"/>
        <v>0</v>
      </c>
      <c r="AB54" s="35"/>
      <c r="AC54" s="28">
        <v>0</v>
      </c>
      <c r="AD54" s="28">
        <v>0</v>
      </c>
      <c r="AE54" s="28">
        <f t="shared" si="24"/>
        <v>0</v>
      </c>
      <c r="AF54" s="28">
        <v>0</v>
      </c>
      <c r="AG54" s="28">
        <f t="shared" si="25"/>
        <v>0</v>
      </c>
      <c r="AH54" s="34">
        <v>0</v>
      </c>
      <c r="AI54" s="36">
        <f t="shared" si="13"/>
        <v>0</v>
      </c>
      <c r="AJ54" s="32"/>
      <c r="AK54" s="115">
        <v>0</v>
      </c>
      <c r="AL54" s="28">
        <v>0</v>
      </c>
      <c r="AM54" s="28">
        <f t="shared" si="14"/>
        <v>0</v>
      </c>
      <c r="AN54" s="28">
        <v>0</v>
      </c>
      <c r="AO54" s="28">
        <f t="shared" si="32"/>
        <v>0</v>
      </c>
      <c r="AP54" s="34">
        <v>0</v>
      </c>
      <c r="AQ54" s="34">
        <f t="shared" si="15"/>
        <v>0</v>
      </c>
      <c r="AR54" s="35"/>
      <c r="AS54" s="28">
        <v>0</v>
      </c>
      <c r="AT54" s="28">
        <v>0</v>
      </c>
      <c r="AU54" s="28">
        <f t="shared" si="26"/>
        <v>0</v>
      </c>
      <c r="AV54" s="28">
        <v>0</v>
      </c>
      <c r="AW54" s="28">
        <f t="shared" si="27"/>
        <v>0</v>
      </c>
      <c r="AX54" s="34">
        <v>0</v>
      </c>
      <c r="AY54" s="36">
        <f t="shared" si="17"/>
        <v>0</v>
      </c>
      <c r="AZ54" s="32"/>
      <c r="BA54" s="115">
        <v>0</v>
      </c>
      <c r="BB54" s="28">
        <v>0</v>
      </c>
      <c r="BC54" s="28">
        <f t="shared" si="18"/>
        <v>0</v>
      </c>
      <c r="BD54" s="28">
        <v>0</v>
      </c>
      <c r="BE54" s="28">
        <f t="shared" si="33"/>
        <v>0</v>
      </c>
      <c r="BF54" s="34">
        <v>0</v>
      </c>
      <c r="BG54" s="34">
        <f t="shared" si="19"/>
        <v>0</v>
      </c>
      <c r="BH54" s="35"/>
      <c r="BI54" s="28">
        <v>0</v>
      </c>
      <c r="BJ54" s="28">
        <v>0</v>
      </c>
      <c r="BK54" s="28">
        <f t="shared" si="28"/>
        <v>0</v>
      </c>
      <c r="BL54" s="28">
        <v>0</v>
      </c>
      <c r="BM54" s="28">
        <f t="shared" si="29"/>
        <v>0</v>
      </c>
      <c r="BN54" s="34">
        <v>0</v>
      </c>
      <c r="BO54" s="36">
        <f t="shared" si="21"/>
        <v>0</v>
      </c>
    </row>
    <row r="55" spans="2:67" s="26" customFormat="1" ht="14.25" hidden="1" customHeight="1" outlineLevel="1">
      <c r="B55" s="26" t="str">
        <f t="shared" si="34"/>
        <v>Hide</v>
      </c>
      <c r="C55" s="26">
        <v>-1</v>
      </c>
      <c r="D55" s="33" t="s">
        <v>48</v>
      </c>
      <c r="E55" s="115">
        <v>0</v>
      </c>
      <c r="F55" s="28">
        <v>0</v>
      </c>
      <c r="G55" s="28">
        <f t="shared" si="6"/>
        <v>0</v>
      </c>
      <c r="H55" s="28">
        <v>0</v>
      </c>
      <c r="I55" s="28">
        <f t="shared" si="30"/>
        <v>0</v>
      </c>
      <c r="J55" s="34">
        <v>0</v>
      </c>
      <c r="K55" s="34">
        <f t="shared" si="7"/>
        <v>0</v>
      </c>
      <c r="L55" s="35"/>
      <c r="M55" s="28">
        <v>0</v>
      </c>
      <c r="N55" s="28">
        <v>0</v>
      </c>
      <c r="O55" s="28">
        <f t="shared" si="22"/>
        <v>0</v>
      </c>
      <c r="P55" s="28">
        <v>0</v>
      </c>
      <c r="Q55" s="28">
        <f t="shared" si="23"/>
        <v>0</v>
      </c>
      <c r="R55" s="34">
        <v>0</v>
      </c>
      <c r="S55" s="36">
        <f t="shared" si="9"/>
        <v>0</v>
      </c>
      <c r="T55" s="32"/>
      <c r="U55" s="115">
        <v>0</v>
      </c>
      <c r="V55" s="28">
        <v>0</v>
      </c>
      <c r="W55" s="28">
        <f t="shared" si="10"/>
        <v>0</v>
      </c>
      <c r="X55" s="28">
        <v>0</v>
      </c>
      <c r="Y55" s="28">
        <f t="shared" si="31"/>
        <v>0</v>
      </c>
      <c r="Z55" s="34">
        <v>0</v>
      </c>
      <c r="AA55" s="34">
        <f t="shared" si="11"/>
        <v>0</v>
      </c>
      <c r="AB55" s="35"/>
      <c r="AC55" s="28">
        <v>0</v>
      </c>
      <c r="AD55" s="28">
        <v>0</v>
      </c>
      <c r="AE55" s="28">
        <f t="shared" si="24"/>
        <v>0</v>
      </c>
      <c r="AF55" s="28">
        <v>0</v>
      </c>
      <c r="AG55" s="28">
        <f t="shared" si="25"/>
        <v>0</v>
      </c>
      <c r="AH55" s="34">
        <v>0</v>
      </c>
      <c r="AI55" s="36">
        <f t="shared" si="13"/>
        <v>0</v>
      </c>
      <c r="AJ55" s="32"/>
      <c r="AK55" s="115">
        <v>0</v>
      </c>
      <c r="AL55" s="28">
        <v>0</v>
      </c>
      <c r="AM55" s="28">
        <f t="shared" si="14"/>
        <v>0</v>
      </c>
      <c r="AN55" s="28">
        <v>0</v>
      </c>
      <c r="AO55" s="28">
        <f t="shared" si="32"/>
        <v>0</v>
      </c>
      <c r="AP55" s="34">
        <v>0</v>
      </c>
      <c r="AQ55" s="34">
        <f t="shared" si="15"/>
        <v>0</v>
      </c>
      <c r="AR55" s="35"/>
      <c r="AS55" s="28">
        <v>0</v>
      </c>
      <c r="AT55" s="28">
        <v>0</v>
      </c>
      <c r="AU55" s="28">
        <f t="shared" si="26"/>
        <v>0</v>
      </c>
      <c r="AV55" s="28">
        <v>0</v>
      </c>
      <c r="AW55" s="28">
        <f t="shared" si="27"/>
        <v>0</v>
      </c>
      <c r="AX55" s="34">
        <v>0</v>
      </c>
      <c r="AY55" s="36">
        <f t="shared" si="17"/>
        <v>0</v>
      </c>
      <c r="AZ55" s="32"/>
      <c r="BA55" s="115">
        <v>0</v>
      </c>
      <c r="BB55" s="28">
        <v>0</v>
      </c>
      <c r="BC55" s="28">
        <f t="shared" si="18"/>
        <v>0</v>
      </c>
      <c r="BD55" s="28">
        <v>0</v>
      </c>
      <c r="BE55" s="28">
        <f t="shared" si="33"/>
        <v>0</v>
      </c>
      <c r="BF55" s="34">
        <v>0</v>
      </c>
      <c r="BG55" s="34">
        <f t="shared" si="19"/>
        <v>0</v>
      </c>
      <c r="BH55" s="35"/>
      <c r="BI55" s="28">
        <v>0</v>
      </c>
      <c r="BJ55" s="28">
        <v>0</v>
      </c>
      <c r="BK55" s="28">
        <f t="shared" si="28"/>
        <v>0</v>
      </c>
      <c r="BL55" s="28">
        <v>0</v>
      </c>
      <c r="BM55" s="28">
        <f t="shared" si="29"/>
        <v>0</v>
      </c>
      <c r="BN55" s="34">
        <v>0</v>
      </c>
      <c r="BO55" s="36">
        <f t="shared" si="21"/>
        <v>0</v>
      </c>
    </row>
    <row r="56" spans="2:67" s="26" customFormat="1" ht="14.25" hidden="1" customHeight="1" outlineLevel="1">
      <c r="B56" s="26" t="str">
        <f t="shared" si="34"/>
        <v>Hide</v>
      </c>
      <c r="C56" s="26">
        <v>-1</v>
      </c>
      <c r="D56" s="33" t="s">
        <v>49</v>
      </c>
      <c r="E56" s="115">
        <v>0</v>
      </c>
      <c r="F56" s="28">
        <v>0</v>
      </c>
      <c r="G56" s="28">
        <f t="shared" si="6"/>
        <v>0</v>
      </c>
      <c r="H56" s="28">
        <v>0</v>
      </c>
      <c r="I56" s="28">
        <f t="shared" si="30"/>
        <v>0</v>
      </c>
      <c r="J56" s="34">
        <v>0</v>
      </c>
      <c r="K56" s="34">
        <f t="shared" si="7"/>
        <v>0</v>
      </c>
      <c r="L56" s="35"/>
      <c r="M56" s="28">
        <v>0</v>
      </c>
      <c r="N56" s="28">
        <v>0</v>
      </c>
      <c r="O56" s="28">
        <f t="shared" si="22"/>
        <v>0</v>
      </c>
      <c r="P56" s="28">
        <v>0</v>
      </c>
      <c r="Q56" s="28">
        <f t="shared" si="23"/>
        <v>0</v>
      </c>
      <c r="R56" s="34">
        <v>0</v>
      </c>
      <c r="S56" s="36">
        <f t="shared" si="9"/>
        <v>0</v>
      </c>
      <c r="T56" s="32"/>
      <c r="U56" s="115">
        <v>0</v>
      </c>
      <c r="V56" s="28">
        <v>0</v>
      </c>
      <c r="W56" s="28">
        <f t="shared" si="10"/>
        <v>0</v>
      </c>
      <c r="X56" s="28">
        <v>0</v>
      </c>
      <c r="Y56" s="28">
        <f t="shared" si="31"/>
        <v>0</v>
      </c>
      <c r="Z56" s="34">
        <v>0</v>
      </c>
      <c r="AA56" s="34">
        <f t="shared" si="11"/>
        <v>0</v>
      </c>
      <c r="AB56" s="35"/>
      <c r="AC56" s="28">
        <v>0</v>
      </c>
      <c r="AD56" s="28">
        <v>0</v>
      </c>
      <c r="AE56" s="28">
        <f t="shared" si="24"/>
        <v>0</v>
      </c>
      <c r="AF56" s="28">
        <v>0</v>
      </c>
      <c r="AG56" s="28">
        <f t="shared" si="25"/>
        <v>0</v>
      </c>
      <c r="AH56" s="34">
        <v>0</v>
      </c>
      <c r="AI56" s="36">
        <f t="shared" si="13"/>
        <v>0</v>
      </c>
      <c r="AJ56" s="32"/>
      <c r="AK56" s="115">
        <v>0</v>
      </c>
      <c r="AL56" s="28">
        <v>0</v>
      </c>
      <c r="AM56" s="28">
        <f t="shared" si="14"/>
        <v>0</v>
      </c>
      <c r="AN56" s="28">
        <v>0</v>
      </c>
      <c r="AO56" s="28">
        <f t="shared" si="32"/>
        <v>0</v>
      </c>
      <c r="AP56" s="34">
        <v>0</v>
      </c>
      <c r="AQ56" s="34">
        <f t="shared" si="15"/>
        <v>0</v>
      </c>
      <c r="AR56" s="35"/>
      <c r="AS56" s="28">
        <v>0</v>
      </c>
      <c r="AT56" s="28">
        <v>0</v>
      </c>
      <c r="AU56" s="28">
        <f t="shared" si="26"/>
        <v>0</v>
      </c>
      <c r="AV56" s="28">
        <v>0</v>
      </c>
      <c r="AW56" s="28">
        <f t="shared" si="27"/>
        <v>0</v>
      </c>
      <c r="AX56" s="34">
        <v>0</v>
      </c>
      <c r="AY56" s="36">
        <f t="shared" si="17"/>
        <v>0</v>
      </c>
      <c r="AZ56" s="32"/>
      <c r="BA56" s="115">
        <v>0</v>
      </c>
      <c r="BB56" s="28">
        <v>0</v>
      </c>
      <c r="BC56" s="28">
        <f t="shared" si="18"/>
        <v>0</v>
      </c>
      <c r="BD56" s="28">
        <v>0</v>
      </c>
      <c r="BE56" s="28">
        <f t="shared" si="33"/>
        <v>0</v>
      </c>
      <c r="BF56" s="34">
        <v>0</v>
      </c>
      <c r="BG56" s="34">
        <f t="shared" si="19"/>
        <v>0</v>
      </c>
      <c r="BH56" s="35"/>
      <c r="BI56" s="28">
        <v>0</v>
      </c>
      <c r="BJ56" s="28">
        <v>0</v>
      </c>
      <c r="BK56" s="28">
        <f t="shared" si="28"/>
        <v>0</v>
      </c>
      <c r="BL56" s="28">
        <v>0</v>
      </c>
      <c r="BM56" s="28">
        <f t="shared" si="29"/>
        <v>0</v>
      </c>
      <c r="BN56" s="34">
        <v>0</v>
      </c>
      <c r="BO56" s="36">
        <f t="shared" si="21"/>
        <v>0</v>
      </c>
    </row>
    <row r="57" spans="2:67" s="26" customFormat="1" collapsed="1">
      <c r="B57" s="26" t="str">
        <f t="shared" si="34"/>
        <v>Hide</v>
      </c>
      <c r="C57" s="26">
        <v>-1</v>
      </c>
      <c r="D57" s="37" t="s">
        <v>50</v>
      </c>
      <c r="E57" s="116">
        <v>0</v>
      </c>
      <c r="F57" s="38">
        <v>0</v>
      </c>
      <c r="G57" s="38">
        <f t="shared" si="6"/>
        <v>0</v>
      </c>
      <c r="H57" s="38">
        <v>0</v>
      </c>
      <c r="I57" s="38">
        <f t="shared" si="30"/>
        <v>0</v>
      </c>
      <c r="J57" s="39">
        <v>0</v>
      </c>
      <c r="K57" s="39">
        <f t="shared" si="7"/>
        <v>0</v>
      </c>
      <c r="L57" s="35"/>
      <c r="M57" s="38">
        <v>0</v>
      </c>
      <c r="N57" s="38">
        <v>0</v>
      </c>
      <c r="O57" s="38">
        <f t="shared" si="22"/>
        <v>0</v>
      </c>
      <c r="P57" s="38">
        <v>0</v>
      </c>
      <c r="Q57" s="38">
        <f t="shared" si="23"/>
        <v>0</v>
      </c>
      <c r="R57" s="39">
        <v>0</v>
      </c>
      <c r="S57" s="40">
        <f t="shared" si="9"/>
        <v>0</v>
      </c>
      <c r="T57" s="32"/>
      <c r="U57" s="116">
        <v>0</v>
      </c>
      <c r="V57" s="38">
        <v>0</v>
      </c>
      <c r="W57" s="38">
        <f t="shared" si="10"/>
        <v>0</v>
      </c>
      <c r="X57" s="38">
        <v>0</v>
      </c>
      <c r="Y57" s="38">
        <f t="shared" si="31"/>
        <v>0</v>
      </c>
      <c r="Z57" s="39">
        <v>0</v>
      </c>
      <c r="AA57" s="39">
        <f t="shared" si="11"/>
        <v>0</v>
      </c>
      <c r="AB57" s="35"/>
      <c r="AC57" s="38">
        <v>0</v>
      </c>
      <c r="AD57" s="38">
        <v>0</v>
      </c>
      <c r="AE57" s="38">
        <f t="shared" si="24"/>
        <v>0</v>
      </c>
      <c r="AF57" s="38">
        <v>0</v>
      </c>
      <c r="AG57" s="38">
        <f t="shared" si="25"/>
        <v>0</v>
      </c>
      <c r="AH57" s="39">
        <v>0</v>
      </c>
      <c r="AI57" s="40">
        <f t="shared" si="13"/>
        <v>0</v>
      </c>
      <c r="AJ57" s="32"/>
      <c r="AK57" s="116">
        <v>0</v>
      </c>
      <c r="AL57" s="38">
        <v>0</v>
      </c>
      <c r="AM57" s="38">
        <f t="shared" si="14"/>
        <v>0</v>
      </c>
      <c r="AN57" s="38">
        <v>0</v>
      </c>
      <c r="AO57" s="38">
        <f t="shared" si="32"/>
        <v>0</v>
      </c>
      <c r="AP57" s="39">
        <v>0</v>
      </c>
      <c r="AQ57" s="39">
        <f t="shared" si="15"/>
        <v>0</v>
      </c>
      <c r="AR57" s="35"/>
      <c r="AS57" s="38">
        <v>0</v>
      </c>
      <c r="AT57" s="38">
        <v>0</v>
      </c>
      <c r="AU57" s="38">
        <f t="shared" si="26"/>
        <v>0</v>
      </c>
      <c r="AV57" s="38">
        <v>0</v>
      </c>
      <c r="AW57" s="38">
        <f t="shared" si="27"/>
        <v>0</v>
      </c>
      <c r="AX57" s="39">
        <v>0</v>
      </c>
      <c r="AY57" s="40">
        <f t="shared" si="17"/>
        <v>0</v>
      </c>
      <c r="AZ57" s="32"/>
      <c r="BA57" s="116">
        <v>0</v>
      </c>
      <c r="BB57" s="38">
        <v>0</v>
      </c>
      <c r="BC57" s="38">
        <f t="shared" si="18"/>
        <v>0</v>
      </c>
      <c r="BD57" s="38">
        <v>0</v>
      </c>
      <c r="BE57" s="38">
        <f t="shared" si="33"/>
        <v>0</v>
      </c>
      <c r="BF57" s="39">
        <v>0</v>
      </c>
      <c r="BG57" s="39">
        <f t="shared" si="19"/>
        <v>0</v>
      </c>
      <c r="BH57" s="35"/>
      <c r="BI57" s="38">
        <v>0</v>
      </c>
      <c r="BJ57" s="38">
        <v>0</v>
      </c>
      <c r="BK57" s="38">
        <f t="shared" si="28"/>
        <v>0</v>
      </c>
      <c r="BL57" s="38">
        <v>0</v>
      </c>
      <c r="BM57" s="38">
        <f t="shared" si="29"/>
        <v>0</v>
      </c>
      <c r="BN57" s="39">
        <v>0</v>
      </c>
      <c r="BO57" s="40">
        <f t="shared" si="21"/>
        <v>0</v>
      </c>
    </row>
    <row r="58" spans="2:67" s="26" customFormat="1">
      <c r="B58" s="26" t="str">
        <f t="shared" si="34"/>
        <v>Hide</v>
      </c>
      <c r="C58" s="26">
        <v>-1</v>
      </c>
      <c r="D58" s="48" t="s">
        <v>51</v>
      </c>
      <c r="E58" s="118">
        <v>400720.93999999989</v>
      </c>
      <c r="F58" s="49">
        <v>535587.17841867579</v>
      </c>
      <c r="G58" s="49">
        <f t="shared" si="6"/>
        <v>-134866.2384186759</v>
      </c>
      <c r="H58" s="49">
        <v>0</v>
      </c>
      <c r="I58" s="49">
        <f t="shared" si="30"/>
        <v>400720.93999999989</v>
      </c>
      <c r="J58" s="50">
        <v>443596.88</v>
      </c>
      <c r="K58" s="50">
        <f t="shared" si="7"/>
        <v>-42875.940000000119</v>
      </c>
      <c r="L58" s="35"/>
      <c r="M58" s="49">
        <v>400720.93999999989</v>
      </c>
      <c r="N58" s="49">
        <v>535587.17841867579</v>
      </c>
      <c r="O58" s="49">
        <f t="shared" si="22"/>
        <v>-134866.2384186759</v>
      </c>
      <c r="P58" s="49">
        <v>0</v>
      </c>
      <c r="Q58" s="49">
        <f t="shared" si="23"/>
        <v>400720.93999999989</v>
      </c>
      <c r="R58" s="50">
        <v>443596.88</v>
      </c>
      <c r="S58" s="51">
        <f t="shared" si="9"/>
        <v>-42875.940000000119</v>
      </c>
      <c r="T58" s="32"/>
      <c r="U58" s="118">
        <v>280349.36</v>
      </c>
      <c r="V58" s="49">
        <v>400740.21057333943</v>
      </c>
      <c r="W58" s="49">
        <f t="shared" si="10"/>
        <v>-120390.85057333944</v>
      </c>
      <c r="X58" s="49">
        <v>0</v>
      </c>
      <c r="Y58" s="49">
        <f t="shared" si="31"/>
        <v>280349.36</v>
      </c>
      <c r="Z58" s="50">
        <v>238054.33000000002</v>
      </c>
      <c r="AA58" s="50">
        <f t="shared" si="11"/>
        <v>42295.02999999997</v>
      </c>
      <c r="AB58" s="35"/>
      <c r="AC58" s="49">
        <v>280349.36</v>
      </c>
      <c r="AD58" s="49">
        <v>400740.21057333943</v>
      </c>
      <c r="AE58" s="49">
        <f t="shared" si="24"/>
        <v>-120390.85057333944</v>
      </c>
      <c r="AF58" s="49">
        <v>0</v>
      </c>
      <c r="AG58" s="49">
        <f t="shared" si="25"/>
        <v>280349.36</v>
      </c>
      <c r="AH58" s="50">
        <v>238054.33000000002</v>
      </c>
      <c r="AI58" s="51">
        <f t="shared" si="13"/>
        <v>42295.02999999997</v>
      </c>
      <c r="AJ58" s="32"/>
      <c r="AK58" s="118">
        <v>96627.670000000027</v>
      </c>
      <c r="AL58" s="49">
        <v>124824.96784533626</v>
      </c>
      <c r="AM58" s="49">
        <f t="shared" si="14"/>
        <v>-28197.29784533623</v>
      </c>
      <c r="AN58" s="49">
        <v>0</v>
      </c>
      <c r="AO58" s="49">
        <f t="shared" si="32"/>
        <v>96627.670000000027</v>
      </c>
      <c r="AP58" s="50">
        <v>170108.07</v>
      </c>
      <c r="AQ58" s="50">
        <f t="shared" si="15"/>
        <v>-73480.39999999998</v>
      </c>
      <c r="AR58" s="35"/>
      <c r="AS58" s="49">
        <v>96627.670000000027</v>
      </c>
      <c r="AT58" s="49">
        <v>124824.96784533626</v>
      </c>
      <c r="AU58" s="49">
        <f t="shared" si="26"/>
        <v>-28197.29784533623</v>
      </c>
      <c r="AV58" s="49">
        <v>0</v>
      </c>
      <c r="AW58" s="49">
        <f t="shared" si="27"/>
        <v>96627.670000000027</v>
      </c>
      <c r="AX58" s="50">
        <v>170108.07</v>
      </c>
      <c r="AY58" s="51">
        <f t="shared" si="17"/>
        <v>-73480.39999999998</v>
      </c>
      <c r="AZ58" s="32"/>
      <c r="BA58" s="118">
        <v>23743.910000000003</v>
      </c>
      <c r="BB58" s="49">
        <v>10022</v>
      </c>
      <c r="BC58" s="49">
        <f t="shared" si="18"/>
        <v>13721.910000000003</v>
      </c>
      <c r="BD58" s="49">
        <v>0</v>
      </c>
      <c r="BE58" s="49">
        <f t="shared" si="33"/>
        <v>23743.910000000003</v>
      </c>
      <c r="BF58" s="50">
        <v>35434.480000000003</v>
      </c>
      <c r="BG58" s="50">
        <f t="shared" si="19"/>
        <v>-11690.57</v>
      </c>
      <c r="BH58" s="35"/>
      <c r="BI58" s="49">
        <v>23743.910000000003</v>
      </c>
      <c r="BJ58" s="49">
        <v>10022</v>
      </c>
      <c r="BK58" s="49">
        <f t="shared" si="28"/>
        <v>13721.910000000003</v>
      </c>
      <c r="BL58" s="49">
        <v>0</v>
      </c>
      <c r="BM58" s="49">
        <f t="shared" si="29"/>
        <v>23743.910000000003</v>
      </c>
      <c r="BN58" s="50">
        <v>35434.480000000003</v>
      </c>
      <c r="BO58" s="51">
        <f t="shared" si="21"/>
        <v>-11690.57</v>
      </c>
    </row>
    <row r="59" spans="2:67" s="26" customFormat="1" ht="14.25" hidden="1" customHeight="1" outlineLevel="1">
      <c r="B59" s="26" t="str">
        <f t="shared" si="34"/>
        <v>Hide</v>
      </c>
      <c r="C59" s="26">
        <v>-1</v>
      </c>
      <c r="D59" s="52" t="s">
        <v>52</v>
      </c>
      <c r="E59" s="119">
        <v>0</v>
      </c>
      <c r="F59" s="53">
        <v>0</v>
      </c>
      <c r="G59" s="53">
        <f t="shared" si="6"/>
        <v>0</v>
      </c>
      <c r="H59" s="53">
        <v>0</v>
      </c>
      <c r="I59" s="53">
        <f t="shared" si="30"/>
        <v>0</v>
      </c>
      <c r="J59" s="54">
        <v>0</v>
      </c>
      <c r="K59" s="54">
        <f t="shared" si="7"/>
        <v>0</v>
      </c>
      <c r="L59" s="35"/>
      <c r="M59" s="53">
        <v>0</v>
      </c>
      <c r="N59" s="53">
        <v>0</v>
      </c>
      <c r="O59" s="53">
        <f t="shared" si="22"/>
        <v>0</v>
      </c>
      <c r="P59" s="53">
        <v>0</v>
      </c>
      <c r="Q59" s="53">
        <f t="shared" si="23"/>
        <v>0</v>
      </c>
      <c r="R59" s="54">
        <v>0</v>
      </c>
      <c r="S59" s="55">
        <f t="shared" si="9"/>
        <v>0</v>
      </c>
      <c r="T59" s="32"/>
      <c r="U59" s="119">
        <v>0</v>
      </c>
      <c r="V59" s="53">
        <v>0</v>
      </c>
      <c r="W59" s="53">
        <f t="shared" si="10"/>
        <v>0</v>
      </c>
      <c r="X59" s="53">
        <v>0</v>
      </c>
      <c r="Y59" s="53">
        <f t="shared" si="31"/>
        <v>0</v>
      </c>
      <c r="Z59" s="54">
        <v>0</v>
      </c>
      <c r="AA59" s="54">
        <f t="shared" si="11"/>
        <v>0</v>
      </c>
      <c r="AB59" s="35"/>
      <c r="AC59" s="53">
        <v>0</v>
      </c>
      <c r="AD59" s="53">
        <v>0</v>
      </c>
      <c r="AE59" s="53">
        <f t="shared" si="24"/>
        <v>0</v>
      </c>
      <c r="AF59" s="53">
        <v>0</v>
      </c>
      <c r="AG59" s="53">
        <f t="shared" si="25"/>
        <v>0</v>
      </c>
      <c r="AH59" s="54">
        <v>0</v>
      </c>
      <c r="AI59" s="55">
        <f t="shared" si="13"/>
        <v>0</v>
      </c>
      <c r="AJ59" s="32"/>
      <c r="AK59" s="119">
        <v>0</v>
      </c>
      <c r="AL59" s="53">
        <v>0</v>
      </c>
      <c r="AM59" s="53">
        <f t="shared" si="14"/>
        <v>0</v>
      </c>
      <c r="AN59" s="53">
        <v>0</v>
      </c>
      <c r="AO59" s="53">
        <f t="shared" si="32"/>
        <v>0</v>
      </c>
      <c r="AP59" s="54">
        <v>0</v>
      </c>
      <c r="AQ59" s="54">
        <f t="shared" si="15"/>
        <v>0</v>
      </c>
      <c r="AR59" s="35"/>
      <c r="AS59" s="53">
        <v>0</v>
      </c>
      <c r="AT59" s="53">
        <v>0</v>
      </c>
      <c r="AU59" s="53">
        <f t="shared" si="26"/>
        <v>0</v>
      </c>
      <c r="AV59" s="53">
        <v>0</v>
      </c>
      <c r="AW59" s="53">
        <f t="shared" si="27"/>
        <v>0</v>
      </c>
      <c r="AX59" s="54">
        <v>0</v>
      </c>
      <c r="AY59" s="55">
        <f t="shared" si="17"/>
        <v>0</v>
      </c>
      <c r="AZ59" s="32"/>
      <c r="BA59" s="119">
        <v>0</v>
      </c>
      <c r="BB59" s="53">
        <v>0</v>
      </c>
      <c r="BC59" s="53">
        <f t="shared" si="18"/>
        <v>0</v>
      </c>
      <c r="BD59" s="53">
        <v>0</v>
      </c>
      <c r="BE59" s="53">
        <f t="shared" si="33"/>
        <v>0</v>
      </c>
      <c r="BF59" s="54">
        <v>0</v>
      </c>
      <c r="BG59" s="54">
        <f t="shared" si="19"/>
        <v>0</v>
      </c>
      <c r="BH59" s="35"/>
      <c r="BI59" s="53">
        <v>0</v>
      </c>
      <c r="BJ59" s="53">
        <v>0</v>
      </c>
      <c r="BK59" s="53">
        <f t="shared" si="28"/>
        <v>0</v>
      </c>
      <c r="BL59" s="53">
        <v>0</v>
      </c>
      <c r="BM59" s="53">
        <f t="shared" si="29"/>
        <v>0</v>
      </c>
      <c r="BN59" s="54">
        <v>0</v>
      </c>
      <c r="BO59" s="55">
        <f t="shared" si="21"/>
        <v>0</v>
      </c>
    </row>
    <row r="60" spans="2:67" s="26" customFormat="1" ht="14.25" hidden="1" customHeight="1" outlineLevel="1">
      <c r="B60" s="26" t="str">
        <f t="shared" si="34"/>
        <v>Hide</v>
      </c>
      <c r="C60" s="26">
        <v>-1</v>
      </c>
      <c r="D60" s="52" t="s">
        <v>53</v>
      </c>
      <c r="E60" s="119">
        <v>0</v>
      </c>
      <c r="F60" s="53">
        <v>0</v>
      </c>
      <c r="G60" s="53">
        <f t="shared" si="6"/>
        <v>0</v>
      </c>
      <c r="H60" s="53">
        <v>0</v>
      </c>
      <c r="I60" s="53">
        <f t="shared" si="30"/>
        <v>0</v>
      </c>
      <c r="J60" s="54">
        <v>0</v>
      </c>
      <c r="K60" s="54">
        <f t="shared" si="7"/>
        <v>0</v>
      </c>
      <c r="L60" s="35"/>
      <c r="M60" s="53">
        <v>0</v>
      </c>
      <c r="N60" s="53">
        <v>0</v>
      </c>
      <c r="O60" s="53">
        <f t="shared" si="22"/>
        <v>0</v>
      </c>
      <c r="P60" s="53">
        <v>0</v>
      </c>
      <c r="Q60" s="53">
        <f t="shared" si="23"/>
        <v>0</v>
      </c>
      <c r="R60" s="54">
        <v>0</v>
      </c>
      <c r="S60" s="55">
        <f t="shared" si="9"/>
        <v>0</v>
      </c>
      <c r="T60" s="32"/>
      <c r="U60" s="119">
        <v>0</v>
      </c>
      <c r="V60" s="53">
        <v>0</v>
      </c>
      <c r="W60" s="53">
        <f t="shared" si="10"/>
        <v>0</v>
      </c>
      <c r="X60" s="53">
        <v>0</v>
      </c>
      <c r="Y60" s="53">
        <f t="shared" si="31"/>
        <v>0</v>
      </c>
      <c r="Z60" s="54">
        <v>0</v>
      </c>
      <c r="AA60" s="54">
        <f t="shared" si="11"/>
        <v>0</v>
      </c>
      <c r="AB60" s="35"/>
      <c r="AC60" s="53">
        <v>0</v>
      </c>
      <c r="AD60" s="53">
        <v>0</v>
      </c>
      <c r="AE60" s="53">
        <f t="shared" si="24"/>
        <v>0</v>
      </c>
      <c r="AF60" s="53">
        <v>0</v>
      </c>
      <c r="AG60" s="53">
        <f t="shared" si="25"/>
        <v>0</v>
      </c>
      <c r="AH60" s="54">
        <v>0</v>
      </c>
      <c r="AI60" s="55">
        <f t="shared" si="13"/>
        <v>0</v>
      </c>
      <c r="AJ60" s="32"/>
      <c r="AK60" s="119">
        <v>0</v>
      </c>
      <c r="AL60" s="53">
        <v>0</v>
      </c>
      <c r="AM60" s="53">
        <f t="shared" si="14"/>
        <v>0</v>
      </c>
      <c r="AN60" s="53">
        <v>0</v>
      </c>
      <c r="AO60" s="53">
        <f t="shared" si="32"/>
        <v>0</v>
      </c>
      <c r="AP60" s="54">
        <v>0</v>
      </c>
      <c r="AQ60" s="54">
        <f t="shared" si="15"/>
        <v>0</v>
      </c>
      <c r="AR60" s="35"/>
      <c r="AS60" s="53">
        <v>0</v>
      </c>
      <c r="AT60" s="53">
        <v>0</v>
      </c>
      <c r="AU60" s="53">
        <f t="shared" si="26"/>
        <v>0</v>
      </c>
      <c r="AV60" s="53">
        <v>0</v>
      </c>
      <c r="AW60" s="53">
        <f t="shared" si="27"/>
        <v>0</v>
      </c>
      <c r="AX60" s="54">
        <v>0</v>
      </c>
      <c r="AY60" s="55">
        <f t="shared" si="17"/>
        <v>0</v>
      </c>
      <c r="AZ60" s="32"/>
      <c r="BA60" s="119">
        <v>0</v>
      </c>
      <c r="BB60" s="53">
        <v>0</v>
      </c>
      <c r="BC60" s="53">
        <f t="shared" si="18"/>
        <v>0</v>
      </c>
      <c r="BD60" s="53">
        <v>0</v>
      </c>
      <c r="BE60" s="53">
        <f t="shared" si="33"/>
        <v>0</v>
      </c>
      <c r="BF60" s="54">
        <v>0</v>
      </c>
      <c r="BG60" s="54">
        <f t="shared" si="19"/>
        <v>0</v>
      </c>
      <c r="BH60" s="35"/>
      <c r="BI60" s="53">
        <v>0</v>
      </c>
      <c r="BJ60" s="53">
        <v>0</v>
      </c>
      <c r="BK60" s="53">
        <f t="shared" si="28"/>
        <v>0</v>
      </c>
      <c r="BL60" s="53">
        <v>0</v>
      </c>
      <c r="BM60" s="53">
        <f t="shared" si="29"/>
        <v>0</v>
      </c>
      <c r="BN60" s="54">
        <v>0</v>
      </c>
      <c r="BO60" s="55">
        <f t="shared" si="21"/>
        <v>0</v>
      </c>
    </row>
    <row r="61" spans="2:67" s="26" customFormat="1" ht="14.25" hidden="1" customHeight="1" outlineLevel="1">
      <c r="B61" s="26" t="str">
        <f t="shared" si="34"/>
        <v>Hide</v>
      </c>
      <c r="C61" s="26">
        <v>-1</v>
      </c>
      <c r="D61" s="52" t="s">
        <v>54</v>
      </c>
      <c r="E61" s="119">
        <v>0</v>
      </c>
      <c r="F61" s="53">
        <v>0</v>
      </c>
      <c r="G61" s="53">
        <f t="shared" si="6"/>
        <v>0</v>
      </c>
      <c r="H61" s="53">
        <v>0</v>
      </c>
      <c r="I61" s="53">
        <f t="shared" si="30"/>
        <v>0</v>
      </c>
      <c r="J61" s="54">
        <v>0</v>
      </c>
      <c r="K61" s="54">
        <f t="shared" si="7"/>
        <v>0</v>
      </c>
      <c r="L61" s="35"/>
      <c r="M61" s="53">
        <v>0</v>
      </c>
      <c r="N61" s="53">
        <v>0</v>
      </c>
      <c r="O61" s="53">
        <f t="shared" si="22"/>
        <v>0</v>
      </c>
      <c r="P61" s="53">
        <v>0</v>
      </c>
      <c r="Q61" s="53">
        <f t="shared" si="23"/>
        <v>0</v>
      </c>
      <c r="R61" s="54">
        <v>0</v>
      </c>
      <c r="S61" s="55">
        <f t="shared" si="9"/>
        <v>0</v>
      </c>
      <c r="T61" s="32"/>
      <c r="U61" s="119">
        <v>0</v>
      </c>
      <c r="V61" s="53">
        <v>0</v>
      </c>
      <c r="W61" s="53">
        <f t="shared" si="10"/>
        <v>0</v>
      </c>
      <c r="X61" s="53">
        <v>0</v>
      </c>
      <c r="Y61" s="53">
        <f t="shared" si="31"/>
        <v>0</v>
      </c>
      <c r="Z61" s="54">
        <v>0</v>
      </c>
      <c r="AA61" s="54">
        <f t="shared" si="11"/>
        <v>0</v>
      </c>
      <c r="AB61" s="35"/>
      <c r="AC61" s="53">
        <v>0</v>
      </c>
      <c r="AD61" s="53">
        <v>0</v>
      </c>
      <c r="AE61" s="53">
        <f t="shared" si="24"/>
        <v>0</v>
      </c>
      <c r="AF61" s="53">
        <v>0</v>
      </c>
      <c r="AG61" s="53">
        <f t="shared" si="25"/>
        <v>0</v>
      </c>
      <c r="AH61" s="54">
        <v>0</v>
      </c>
      <c r="AI61" s="55">
        <f t="shared" si="13"/>
        <v>0</v>
      </c>
      <c r="AJ61" s="32"/>
      <c r="AK61" s="119">
        <v>0</v>
      </c>
      <c r="AL61" s="53">
        <v>0</v>
      </c>
      <c r="AM61" s="53">
        <f t="shared" si="14"/>
        <v>0</v>
      </c>
      <c r="AN61" s="53">
        <v>0</v>
      </c>
      <c r="AO61" s="53">
        <f t="shared" si="32"/>
        <v>0</v>
      </c>
      <c r="AP61" s="54">
        <v>0</v>
      </c>
      <c r="AQ61" s="54">
        <f t="shared" si="15"/>
        <v>0</v>
      </c>
      <c r="AR61" s="35"/>
      <c r="AS61" s="53">
        <v>0</v>
      </c>
      <c r="AT61" s="53">
        <v>0</v>
      </c>
      <c r="AU61" s="53">
        <f t="shared" si="26"/>
        <v>0</v>
      </c>
      <c r="AV61" s="53">
        <v>0</v>
      </c>
      <c r="AW61" s="53">
        <f t="shared" si="27"/>
        <v>0</v>
      </c>
      <c r="AX61" s="54">
        <v>0</v>
      </c>
      <c r="AY61" s="55">
        <f t="shared" si="17"/>
        <v>0</v>
      </c>
      <c r="AZ61" s="32"/>
      <c r="BA61" s="119">
        <v>0</v>
      </c>
      <c r="BB61" s="53">
        <v>0</v>
      </c>
      <c r="BC61" s="53">
        <f t="shared" si="18"/>
        <v>0</v>
      </c>
      <c r="BD61" s="53">
        <v>0</v>
      </c>
      <c r="BE61" s="53">
        <f t="shared" si="33"/>
        <v>0</v>
      </c>
      <c r="BF61" s="54">
        <v>0</v>
      </c>
      <c r="BG61" s="54">
        <f t="shared" si="19"/>
        <v>0</v>
      </c>
      <c r="BH61" s="35"/>
      <c r="BI61" s="53">
        <v>0</v>
      </c>
      <c r="BJ61" s="53">
        <v>0</v>
      </c>
      <c r="BK61" s="53">
        <f t="shared" si="28"/>
        <v>0</v>
      </c>
      <c r="BL61" s="53">
        <v>0</v>
      </c>
      <c r="BM61" s="53">
        <f t="shared" si="29"/>
        <v>0</v>
      </c>
      <c r="BN61" s="54">
        <v>0</v>
      </c>
      <c r="BO61" s="55">
        <f t="shared" si="21"/>
        <v>0</v>
      </c>
    </row>
    <row r="62" spans="2:67" s="26" customFormat="1" ht="14.25" hidden="1" customHeight="1" outlineLevel="1">
      <c r="B62" s="26" t="str">
        <f t="shared" si="34"/>
        <v>Hide</v>
      </c>
      <c r="C62" s="26">
        <v>-1</v>
      </c>
      <c r="D62" s="52" t="s">
        <v>55</v>
      </c>
      <c r="E62" s="119">
        <v>0</v>
      </c>
      <c r="F62" s="53">
        <v>0</v>
      </c>
      <c r="G62" s="53">
        <f t="shared" si="6"/>
        <v>0</v>
      </c>
      <c r="H62" s="53">
        <v>0</v>
      </c>
      <c r="I62" s="53">
        <f t="shared" si="30"/>
        <v>0</v>
      </c>
      <c r="J62" s="54">
        <v>0</v>
      </c>
      <c r="K62" s="54">
        <f t="shared" si="7"/>
        <v>0</v>
      </c>
      <c r="L62" s="35"/>
      <c r="M62" s="53">
        <v>0</v>
      </c>
      <c r="N62" s="53">
        <v>0</v>
      </c>
      <c r="O62" s="53">
        <f t="shared" si="22"/>
        <v>0</v>
      </c>
      <c r="P62" s="53">
        <v>0</v>
      </c>
      <c r="Q62" s="53">
        <f t="shared" si="23"/>
        <v>0</v>
      </c>
      <c r="R62" s="54">
        <v>0</v>
      </c>
      <c r="S62" s="55">
        <f t="shared" si="9"/>
        <v>0</v>
      </c>
      <c r="T62" s="32"/>
      <c r="U62" s="119">
        <v>0</v>
      </c>
      <c r="V62" s="53">
        <v>0</v>
      </c>
      <c r="W62" s="53">
        <f t="shared" si="10"/>
        <v>0</v>
      </c>
      <c r="X62" s="53">
        <v>0</v>
      </c>
      <c r="Y62" s="53">
        <f t="shared" si="31"/>
        <v>0</v>
      </c>
      <c r="Z62" s="54">
        <v>0</v>
      </c>
      <c r="AA62" s="54">
        <f t="shared" si="11"/>
        <v>0</v>
      </c>
      <c r="AB62" s="35"/>
      <c r="AC62" s="53">
        <v>0</v>
      </c>
      <c r="AD62" s="53">
        <v>0</v>
      </c>
      <c r="AE62" s="53">
        <f t="shared" si="24"/>
        <v>0</v>
      </c>
      <c r="AF62" s="53">
        <v>0</v>
      </c>
      <c r="AG62" s="53">
        <f t="shared" si="25"/>
        <v>0</v>
      </c>
      <c r="AH62" s="54">
        <v>0</v>
      </c>
      <c r="AI62" s="55">
        <f t="shared" si="13"/>
        <v>0</v>
      </c>
      <c r="AJ62" s="32"/>
      <c r="AK62" s="119">
        <v>0</v>
      </c>
      <c r="AL62" s="53">
        <v>0</v>
      </c>
      <c r="AM62" s="53">
        <f t="shared" si="14"/>
        <v>0</v>
      </c>
      <c r="AN62" s="53">
        <v>0</v>
      </c>
      <c r="AO62" s="53">
        <f t="shared" si="32"/>
        <v>0</v>
      </c>
      <c r="AP62" s="54">
        <v>0</v>
      </c>
      <c r="AQ62" s="54">
        <f t="shared" si="15"/>
        <v>0</v>
      </c>
      <c r="AR62" s="35"/>
      <c r="AS62" s="53">
        <v>0</v>
      </c>
      <c r="AT62" s="53">
        <v>0</v>
      </c>
      <c r="AU62" s="53">
        <f t="shared" si="26"/>
        <v>0</v>
      </c>
      <c r="AV62" s="53">
        <v>0</v>
      </c>
      <c r="AW62" s="53">
        <f t="shared" si="27"/>
        <v>0</v>
      </c>
      <c r="AX62" s="54">
        <v>0</v>
      </c>
      <c r="AY62" s="55">
        <f t="shared" si="17"/>
        <v>0</v>
      </c>
      <c r="AZ62" s="32"/>
      <c r="BA62" s="119">
        <v>0</v>
      </c>
      <c r="BB62" s="53">
        <v>0</v>
      </c>
      <c r="BC62" s="53">
        <f t="shared" si="18"/>
        <v>0</v>
      </c>
      <c r="BD62" s="53">
        <v>0</v>
      </c>
      <c r="BE62" s="53">
        <f t="shared" si="33"/>
        <v>0</v>
      </c>
      <c r="BF62" s="54">
        <v>0</v>
      </c>
      <c r="BG62" s="54">
        <f t="shared" si="19"/>
        <v>0</v>
      </c>
      <c r="BH62" s="35"/>
      <c r="BI62" s="53">
        <v>0</v>
      </c>
      <c r="BJ62" s="53">
        <v>0</v>
      </c>
      <c r="BK62" s="53">
        <f t="shared" si="28"/>
        <v>0</v>
      </c>
      <c r="BL62" s="53">
        <v>0</v>
      </c>
      <c r="BM62" s="53">
        <f t="shared" si="29"/>
        <v>0</v>
      </c>
      <c r="BN62" s="54">
        <v>0</v>
      </c>
      <c r="BO62" s="55">
        <f t="shared" si="21"/>
        <v>0</v>
      </c>
    </row>
    <row r="63" spans="2:67" s="26" customFormat="1" ht="14.25" hidden="1" customHeight="1" outlineLevel="1">
      <c r="B63" s="26" t="str">
        <f t="shared" si="34"/>
        <v>Hide</v>
      </c>
      <c r="C63" s="26">
        <v>-1</v>
      </c>
      <c r="D63" s="52" t="s">
        <v>56</v>
      </c>
      <c r="E63" s="119">
        <v>0</v>
      </c>
      <c r="F63" s="53">
        <v>0</v>
      </c>
      <c r="G63" s="53">
        <f t="shared" si="6"/>
        <v>0</v>
      </c>
      <c r="H63" s="53">
        <v>0</v>
      </c>
      <c r="I63" s="53">
        <f t="shared" si="30"/>
        <v>0</v>
      </c>
      <c r="J63" s="54">
        <v>0</v>
      </c>
      <c r="K63" s="54">
        <f t="shared" si="7"/>
        <v>0</v>
      </c>
      <c r="L63" s="35"/>
      <c r="M63" s="53">
        <v>0</v>
      </c>
      <c r="N63" s="53">
        <v>0</v>
      </c>
      <c r="O63" s="53">
        <f t="shared" si="22"/>
        <v>0</v>
      </c>
      <c r="P63" s="53">
        <v>0</v>
      </c>
      <c r="Q63" s="53">
        <f t="shared" si="23"/>
        <v>0</v>
      </c>
      <c r="R63" s="54">
        <v>0</v>
      </c>
      <c r="S63" s="55">
        <f t="shared" si="9"/>
        <v>0</v>
      </c>
      <c r="T63" s="32"/>
      <c r="U63" s="119">
        <v>0</v>
      </c>
      <c r="V63" s="53">
        <v>0</v>
      </c>
      <c r="W63" s="53">
        <f t="shared" si="10"/>
        <v>0</v>
      </c>
      <c r="X63" s="53">
        <v>0</v>
      </c>
      <c r="Y63" s="53">
        <f t="shared" si="31"/>
        <v>0</v>
      </c>
      <c r="Z63" s="54">
        <v>0</v>
      </c>
      <c r="AA63" s="54">
        <f t="shared" si="11"/>
        <v>0</v>
      </c>
      <c r="AB63" s="35"/>
      <c r="AC63" s="53">
        <v>0</v>
      </c>
      <c r="AD63" s="53">
        <v>0</v>
      </c>
      <c r="AE63" s="53">
        <f t="shared" si="24"/>
        <v>0</v>
      </c>
      <c r="AF63" s="53">
        <v>0</v>
      </c>
      <c r="AG63" s="53">
        <f t="shared" si="25"/>
        <v>0</v>
      </c>
      <c r="AH63" s="54">
        <v>0</v>
      </c>
      <c r="AI63" s="55">
        <f t="shared" si="13"/>
        <v>0</v>
      </c>
      <c r="AJ63" s="32"/>
      <c r="AK63" s="119">
        <v>0</v>
      </c>
      <c r="AL63" s="53">
        <v>0</v>
      </c>
      <c r="AM63" s="53">
        <f t="shared" si="14"/>
        <v>0</v>
      </c>
      <c r="AN63" s="53">
        <v>0</v>
      </c>
      <c r="AO63" s="53">
        <f t="shared" si="32"/>
        <v>0</v>
      </c>
      <c r="AP63" s="54">
        <v>0</v>
      </c>
      <c r="AQ63" s="54">
        <f t="shared" si="15"/>
        <v>0</v>
      </c>
      <c r="AR63" s="35"/>
      <c r="AS63" s="53">
        <v>0</v>
      </c>
      <c r="AT63" s="53">
        <v>0</v>
      </c>
      <c r="AU63" s="53">
        <f t="shared" si="26"/>
        <v>0</v>
      </c>
      <c r="AV63" s="53">
        <v>0</v>
      </c>
      <c r="AW63" s="53">
        <f t="shared" si="27"/>
        <v>0</v>
      </c>
      <c r="AX63" s="54">
        <v>0</v>
      </c>
      <c r="AY63" s="55">
        <f t="shared" si="17"/>
        <v>0</v>
      </c>
      <c r="AZ63" s="32"/>
      <c r="BA63" s="119">
        <v>0</v>
      </c>
      <c r="BB63" s="53">
        <v>0</v>
      </c>
      <c r="BC63" s="53">
        <f t="shared" si="18"/>
        <v>0</v>
      </c>
      <c r="BD63" s="53">
        <v>0</v>
      </c>
      <c r="BE63" s="53">
        <f t="shared" si="33"/>
        <v>0</v>
      </c>
      <c r="BF63" s="54">
        <v>0</v>
      </c>
      <c r="BG63" s="54">
        <f t="shared" si="19"/>
        <v>0</v>
      </c>
      <c r="BH63" s="35"/>
      <c r="BI63" s="53">
        <v>0</v>
      </c>
      <c r="BJ63" s="53">
        <v>0</v>
      </c>
      <c r="BK63" s="53">
        <f t="shared" si="28"/>
        <v>0</v>
      </c>
      <c r="BL63" s="53">
        <v>0</v>
      </c>
      <c r="BM63" s="53">
        <f t="shared" si="29"/>
        <v>0</v>
      </c>
      <c r="BN63" s="54">
        <v>0</v>
      </c>
      <c r="BO63" s="55">
        <f t="shared" si="21"/>
        <v>0</v>
      </c>
    </row>
    <row r="64" spans="2:67" s="26" customFormat="1" ht="14.25" hidden="1" customHeight="1" outlineLevel="1">
      <c r="B64" s="26" t="str">
        <f t="shared" si="34"/>
        <v>Hide</v>
      </c>
      <c r="C64" s="26">
        <v>-1</v>
      </c>
      <c r="D64" s="52" t="s">
        <v>57</v>
      </c>
      <c r="E64" s="119">
        <v>0</v>
      </c>
      <c r="F64" s="53">
        <v>0</v>
      </c>
      <c r="G64" s="53">
        <f t="shared" si="6"/>
        <v>0</v>
      </c>
      <c r="H64" s="53">
        <v>0</v>
      </c>
      <c r="I64" s="53">
        <f t="shared" si="30"/>
        <v>0</v>
      </c>
      <c r="J64" s="54">
        <v>0</v>
      </c>
      <c r="K64" s="54">
        <f t="shared" si="7"/>
        <v>0</v>
      </c>
      <c r="L64" s="35"/>
      <c r="M64" s="53">
        <v>0</v>
      </c>
      <c r="N64" s="53">
        <v>0</v>
      </c>
      <c r="O64" s="53">
        <f t="shared" si="22"/>
        <v>0</v>
      </c>
      <c r="P64" s="53">
        <v>0</v>
      </c>
      <c r="Q64" s="53">
        <f t="shared" si="23"/>
        <v>0</v>
      </c>
      <c r="R64" s="54">
        <v>0</v>
      </c>
      <c r="S64" s="55">
        <f t="shared" si="9"/>
        <v>0</v>
      </c>
      <c r="T64" s="32"/>
      <c r="U64" s="119">
        <v>0</v>
      </c>
      <c r="V64" s="53">
        <v>0</v>
      </c>
      <c r="W64" s="53">
        <f t="shared" si="10"/>
        <v>0</v>
      </c>
      <c r="X64" s="53">
        <v>0</v>
      </c>
      <c r="Y64" s="53">
        <f t="shared" si="31"/>
        <v>0</v>
      </c>
      <c r="Z64" s="54">
        <v>0</v>
      </c>
      <c r="AA64" s="54">
        <f t="shared" si="11"/>
        <v>0</v>
      </c>
      <c r="AB64" s="35"/>
      <c r="AC64" s="53">
        <v>0</v>
      </c>
      <c r="AD64" s="53">
        <v>0</v>
      </c>
      <c r="AE64" s="53">
        <f t="shared" si="24"/>
        <v>0</v>
      </c>
      <c r="AF64" s="53">
        <v>0</v>
      </c>
      <c r="AG64" s="53">
        <f t="shared" si="25"/>
        <v>0</v>
      </c>
      <c r="AH64" s="54">
        <v>0</v>
      </c>
      <c r="AI64" s="55">
        <f t="shared" si="13"/>
        <v>0</v>
      </c>
      <c r="AJ64" s="32"/>
      <c r="AK64" s="119">
        <v>0</v>
      </c>
      <c r="AL64" s="53">
        <v>0</v>
      </c>
      <c r="AM64" s="53">
        <f t="shared" si="14"/>
        <v>0</v>
      </c>
      <c r="AN64" s="53">
        <v>0</v>
      </c>
      <c r="AO64" s="53">
        <f t="shared" si="32"/>
        <v>0</v>
      </c>
      <c r="AP64" s="54">
        <v>0</v>
      </c>
      <c r="AQ64" s="54">
        <f t="shared" si="15"/>
        <v>0</v>
      </c>
      <c r="AR64" s="35"/>
      <c r="AS64" s="53">
        <v>0</v>
      </c>
      <c r="AT64" s="53">
        <v>0</v>
      </c>
      <c r="AU64" s="53">
        <f t="shared" si="26"/>
        <v>0</v>
      </c>
      <c r="AV64" s="53">
        <v>0</v>
      </c>
      <c r="AW64" s="53">
        <f t="shared" si="27"/>
        <v>0</v>
      </c>
      <c r="AX64" s="54">
        <v>0</v>
      </c>
      <c r="AY64" s="55">
        <f t="shared" si="17"/>
        <v>0</v>
      </c>
      <c r="AZ64" s="32"/>
      <c r="BA64" s="119">
        <v>0</v>
      </c>
      <c r="BB64" s="53">
        <v>0</v>
      </c>
      <c r="BC64" s="53">
        <f t="shared" si="18"/>
        <v>0</v>
      </c>
      <c r="BD64" s="53">
        <v>0</v>
      </c>
      <c r="BE64" s="53">
        <f t="shared" si="33"/>
        <v>0</v>
      </c>
      <c r="BF64" s="54">
        <v>0</v>
      </c>
      <c r="BG64" s="54">
        <f t="shared" si="19"/>
        <v>0</v>
      </c>
      <c r="BH64" s="35"/>
      <c r="BI64" s="53">
        <v>0</v>
      </c>
      <c r="BJ64" s="53">
        <v>0</v>
      </c>
      <c r="BK64" s="53">
        <f t="shared" si="28"/>
        <v>0</v>
      </c>
      <c r="BL64" s="53">
        <v>0</v>
      </c>
      <c r="BM64" s="53">
        <f t="shared" si="29"/>
        <v>0</v>
      </c>
      <c r="BN64" s="54">
        <v>0</v>
      </c>
      <c r="BO64" s="55">
        <f t="shared" si="21"/>
        <v>0</v>
      </c>
    </row>
    <row r="65" spans="2:67" s="26" customFormat="1" collapsed="1">
      <c r="B65" s="26" t="str">
        <f t="shared" si="34"/>
        <v>Hide</v>
      </c>
      <c r="C65" s="26">
        <v>-1</v>
      </c>
      <c r="D65" s="48" t="s">
        <v>58</v>
      </c>
      <c r="E65" s="118">
        <v>0</v>
      </c>
      <c r="F65" s="49">
        <v>0</v>
      </c>
      <c r="G65" s="49">
        <f t="shared" si="6"/>
        <v>0</v>
      </c>
      <c r="H65" s="49">
        <v>0</v>
      </c>
      <c r="I65" s="49">
        <f t="shared" si="30"/>
        <v>0</v>
      </c>
      <c r="J65" s="50">
        <v>0</v>
      </c>
      <c r="K65" s="50">
        <f t="shared" si="7"/>
        <v>0</v>
      </c>
      <c r="L65" s="35"/>
      <c r="M65" s="49">
        <v>0</v>
      </c>
      <c r="N65" s="49">
        <v>0</v>
      </c>
      <c r="O65" s="49">
        <f t="shared" si="22"/>
        <v>0</v>
      </c>
      <c r="P65" s="49">
        <v>0</v>
      </c>
      <c r="Q65" s="49">
        <f t="shared" si="23"/>
        <v>0</v>
      </c>
      <c r="R65" s="50">
        <v>0</v>
      </c>
      <c r="S65" s="51">
        <f t="shared" si="9"/>
        <v>0</v>
      </c>
      <c r="T65" s="32"/>
      <c r="U65" s="118">
        <v>0</v>
      </c>
      <c r="V65" s="49">
        <v>0</v>
      </c>
      <c r="W65" s="49">
        <f t="shared" si="10"/>
        <v>0</v>
      </c>
      <c r="X65" s="49">
        <v>0</v>
      </c>
      <c r="Y65" s="49">
        <f t="shared" si="31"/>
        <v>0</v>
      </c>
      <c r="Z65" s="50">
        <v>0</v>
      </c>
      <c r="AA65" s="50">
        <f t="shared" si="11"/>
        <v>0</v>
      </c>
      <c r="AB65" s="35"/>
      <c r="AC65" s="49">
        <v>0</v>
      </c>
      <c r="AD65" s="49">
        <v>0</v>
      </c>
      <c r="AE65" s="49">
        <f t="shared" si="24"/>
        <v>0</v>
      </c>
      <c r="AF65" s="49">
        <v>0</v>
      </c>
      <c r="AG65" s="49">
        <f t="shared" si="25"/>
        <v>0</v>
      </c>
      <c r="AH65" s="50">
        <v>0</v>
      </c>
      <c r="AI65" s="51">
        <f t="shared" si="13"/>
        <v>0</v>
      </c>
      <c r="AJ65" s="32"/>
      <c r="AK65" s="118">
        <v>0</v>
      </c>
      <c r="AL65" s="49">
        <v>0</v>
      </c>
      <c r="AM65" s="49">
        <f t="shared" si="14"/>
        <v>0</v>
      </c>
      <c r="AN65" s="49">
        <v>0</v>
      </c>
      <c r="AO65" s="49">
        <f t="shared" si="32"/>
        <v>0</v>
      </c>
      <c r="AP65" s="50">
        <v>0</v>
      </c>
      <c r="AQ65" s="50">
        <f t="shared" si="15"/>
        <v>0</v>
      </c>
      <c r="AR65" s="35"/>
      <c r="AS65" s="49">
        <v>0</v>
      </c>
      <c r="AT65" s="49">
        <v>0</v>
      </c>
      <c r="AU65" s="49">
        <f t="shared" si="26"/>
        <v>0</v>
      </c>
      <c r="AV65" s="49">
        <v>0</v>
      </c>
      <c r="AW65" s="49">
        <f t="shared" si="27"/>
        <v>0</v>
      </c>
      <c r="AX65" s="50">
        <v>0</v>
      </c>
      <c r="AY65" s="51">
        <f t="shared" si="17"/>
        <v>0</v>
      </c>
      <c r="AZ65" s="32"/>
      <c r="BA65" s="118">
        <v>0</v>
      </c>
      <c r="BB65" s="49">
        <v>0</v>
      </c>
      <c r="BC65" s="49">
        <f t="shared" si="18"/>
        <v>0</v>
      </c>
      <c r="BD65" s="49">
        <v>0</v>
      </c>
      <c r="BE65" s="49">
        <f t="shared" si="33"/>
        <v>0</v>
      </c>
      <c r="BF65" s="50">
        <v>0</v>
      </c>
      <c r="BG65" s="50">
        <f t="shared" si="19"/>
        <v>0</v>
      </c>
      <c r="BH65" s="35"/>
      <c r="BI65" s="49">
        <v>0</v>
      </c>
      <c r="BJ65" s="49">
        <v>0</v>
      </c>
      <c r="BK65" s="49">
        <f t="shared" si="28"/>
        <v>0</v>
      </c>
      <c r="BL65" s="49">
        <v>0</v>
      </c>
      <c r="BM65" s="49">
        <f t="shared" si="29"/>
        <v>0</v>
      </c>
      <c r="BN65" s="50">
        <v>0</v>
      </c>
      <c r="BO65" s="51">
        <f t="shared" si="21"/>
        <v>0</v>
      </c>
    </row>
    <row r="66" spans="2:67" s="41" customFormat="1">
      <c r="B66" s="41" t="str">
        <f t="shared" si="34"/>
        <v>Hide</v>
      </c>
      <c r="C66" s="41">
        <v>-1</v>
      </c>
      <c r="D66" s="56" t="s">
        <v>59</v>
      </c>
      <c r="E66" s="120">
        <v>400720.93999999989</v>
      </c>
      <c r="F66" s="57">
        <v>535587.17841867579</v>
      </c>
      <c r="G66" s="57">
        <f t="shared" si="6"/>
        <v>-134866.2384186759</v>
      </c>
      <c r="H66" s="57">
        <v>0</v>
      </c>
      <c r="I66" s="57">
        <f t="shared" si="30"/>
        <v>400720.93999999989</v>
      </c>
      <c r="J66" s="58">
        <v>443596.88</v>
      </c>
      <c r="K66" s="58">
        <f t="shared" si="7"/>
        <v>-42875.940000000119</v>
      </c>
      <c r="L66" s="45"/>
      <c r="M66" s="57">
        <v>400720.93999999989</v>
      </c>
      <c r="N66" s="57">
        <v>535587.17841867579</v>
      </c>
      <c r="O66" s="57">
        <f t="shared" si="22"/>
        <v>-134866.2384186759</v>
      </c>
      <c r="P66" s="57">
        <v>0</v>
      </c>
      <c r="Q66" s="57">
        <f t="shared" si="23"/>
        <v>400720.93999999989</v>
      </c>
      <c r="R66" s="58">
        <v>443596.88</v>
      </c>
      <c r="S66" s="59">
        <f t="shared" si="9"/>
        <v>-42875.940000000119</v>
      </c>
      <c r="T66" s="60"/>
      <c r="U66" s="120">
        <v>280349.36</v>
      </c>
      <c r="V66" s="57">
        <v>400740.21057333943</v>
      </c>
      <c r="W66" s="57">
        <f t="shared" si="10"/>
        <v>-120390.85057333944</v>
      </c>
      <c r="X66" s="57">
        <v>0</v>
      </c>
      <c r="Y66" s="57">
        <f t="shared" si="31"/>
        <v>280349.36</v>
      </c>
      <c r="Z66" s="58">
        <v>238054.33000000002</v>
      </c>
      <c r="AA66" s="58">
        <f t="shared" si="11"/>
        <v>42295.02999999997</v>
      </c>
      <c r="AB66" s="45"/>
      <c r="AC66" s="57">
        <v>280349.36</v>
      </c>
      <c r="AD66" s="57">
        <v>400740.21057333943</v>
      </c>
      <c r="AE66" s="57">
        <f t="shared" si="24"/>
        <v>-120390.85057333944</v>
      </c>
      <c r="AF66" s="57">
        <v>0</v>
      </c>
      <c r="AG66" s="57">
        <f t="shared" si="25"/>
        <v>280349.36</v>
      </c>
      <c r="AH66" s="58">
        <v>238054.33000000002</v>
      </c>
      <c r="AI66" s="59">
        <f t="shared" si="13"/>
        <v>42295.02999999997</v>
      </c>
      <c r="AJ66" s="60"/>
      <c r="AK66" s="120">
        <v>96627.670000000027</v>
      </c>
      <c r="AL66" s="57">
        <v>124824.96784533626</v>
      </c>
      <c r="AM66" s="57">
        <f t="shared" si="14"/>
        <v>-28197.29784533623</v>
      </c>
      <c r="AN66" s="57">
        <v>0</v>
      </c>
      <c r="AO66" s="57">
        <f t="shared" si="32"/>
        <v>96627.670000000027</v>
      </c>
      <c r="AP66" s="58">
        <v>170108.07</v>
      </c>
      <c r="AQ66" s="58">
        <f t="shared" si="15"/>
        <v>-73480.39999999998</v>
      </c>
      <c r="AR66" s="45"/>
      <c r="AS66" s="57">
        <v>96627.670000000027</v>
      </c>
      <c r="AT66" s="57">
        <v>124824.96784533626</v>
      </c>
      <c r="AU66" s="57">
        <f t="shared" si="26"/>
        <v>-28197.29784533623</v>
      </c>
      <c r="AV66" s="57">
        <v>0</v>
      </c>
      <c r="AW66" s="57">
        <f t="shared" si="27"/>
        <v>96627.670000000027</v>
      </c>
      <c r="AX66" s="58">
        <v>170108.07</v>
      </c>
      <c r="AY66" s="59">
        <f t="shared" si="17"/>
        <v>-73480.39999999998</v>
      </c>
      <c r="AZ66" s="60"/>
      <c r="BA66" s="120">
        <v>23743.910000000003</v>
      </c>
      <c r="BB66" s="57">
        <v>10022</v>
      </c>
      <c r="BC66" s="57">
        <f t="shared" si="18"/>
        <v>13721.910000000003</v>
      </c>
      <c r="BD66" s="57">
        <v>0</v>
      </c>
      <c r="BE66" s="57">
        <f t="shared" si="33"/>
        <v>23743.910000000003</v>
      </c>
      <c r="BF66" s="58">
        <v>35434.480000000003</v>
      </c>
      <c r="BG66" s="58">
        <f t="shared" si="19"/>
        <v>-11690.57</v>
      </c>
      <c r="BH66" s="45"/>
      <c r="BI66" s="57">
        <v>23743.910000000003</v>
      </c>
      <c r="BJ66" s="57">
        <v>10022</v>
      </c>
      <c r="BK66" s="57">
        <f t="shared" si="28"/>
        <v>13721.910000000003</v>
      </c>
      <c r="BL66" s="57">
        <v>0</v>
      </c>
      <c r="BM66" s="57">
        <f t="shared" si="29"/>
        <v>23743.910000000003</v>
      </c>
      <c r="BN66" s="58">
        <v>35434.480000000003</v>
      </c>
      <c r="BO66" s="59">
        <f t="shared" si="21"/>
        <v>-11690.57</v>
      </c>
    </row>
    <row r="67" spans="2:67" s="2" customFormat="1">
      <c r="B67" s="2" t="s">
        <v>403</v>
      </c>
      <c r="D67" s="62" t="s">
        <v>60</v>
      </c>
      <c r="E67" s="115">
        <v>0</v>
      </c>
      <c r="F67" s="28">
        <v>0</v>
      </c>
      <c r="G67" s="28">
        <f t="shared" si="6"/>
        <v>0</v>
      </c>
      <c r="H67" s="28">
        <v>0</v>
      </c>
      <c r="I67" s="28">
        <f t="shared" si="30"/>
        <v>0</v>
      </c>
      <c r="J67" s="34">
        <v>0</v>
      </c>
      <c r="K67" s="34">
        <f t="shared" si="7"/>
        <v>0</v>
      </c>
      <c r="L67" s="35"/>
      <c r="M67" s="28">
        <v>0</v>
      </c>
      <c r="N67" s="28">
        <v>0</v>
      </c>
      <c r="O67" s="28">
        <f t="shared" si="22"/>
        <v>0</v>
      </c>
      <c r="P67" s="28">
        <v>0</v>
      </c>
      <c r="Q67" s="28">
        <f t="shared" si="23"/>
        <v>0</v>
      </c>
      <c r="R67" s="34">
        <v>0</v>
      </c>
      <c r="S67" s="36">
        <f t="shared" si="9"/>
        <v>0</v>
      </c>
      <c r="T67" s="32"/>
      <c r="U67" s="115">
        <v>0</v>
      </c>
      <c r="V67" s="28">
        <v>0</v>
      </c>
      <c r="W67" s="28">
        <f t="shared" si="10"/>
        <v>0</v>
      </c>
      <c r="X67" s="28">
        <v>0</v>
      </c>
      <c r="Y67" s="28">
        <f t="shared" si="31"/>
        <v>0</v>
      </c>
      <c r="Z67" s="34">
        <v>0</v>
      </c>
      <c r="AA67" s="34">
        <f t="shared" si="11"/>
        <v>0</v>
      </c>
      <c r="AB67" s="35"/>
      <c r="AC67" s="28">
        <v>0</v>
      </c>
      <c r="AD67" s="28">
        <v>0</v>
      </c>
      <c r="AE67" s="28">
        <f t="shared" si="24"/>
        <v>0</v>
      </c>
      <c r="AF67" s="28">
        <v>0</v>
      </c>
      <c r="AG67" s="28">
        <f t="shared" si="25"/>
        <v>0</v>
      </c>
      <c r="AH67" s="34">
        <v>0</v>
      </c>
      <c r="AI67" s="36">
        <f t="shared" si="13"/>
        <v>0</v>
      </c>
      <c r="AJ67" s="32"/>
      <c r="AK67" s="115">
        <v>0</v>
      </c>
      <c r="AL67" s="28">
        <v>0</v>
      </c>
      <c r="AM67" s="28">
        <f t="shared" si="14"/>
        <v>0</v>
      </c>
      <c r="AN67" s="28">
        <v>0</v>
      </c>
      <c r="AO67" s="28">
        <f t="shared" si="32"/>
        <v>0</v>
      </c>
      <c r="AP67" s="34">
        <v>0</v>
      </c>
      <c r="AQ67" s="34">
        <f t="shared" si="15"/>
        <v>0</v>
      </c>
      <c r="AR67" s="35"/>
      <c r="AS67" s="28">
        <v>0</v>
      </c>
      <c r="AT67" s="28">
        <v>0</v>
      </c>
      <c r="AU67" s="28">
        <f t="shared" si="26"/>
        <v>0</v>
      </c>
      <c r="AV67" s="28">
        <v>0</v>
      </c>
      <c r="AW67" s="28">
        <f t="shared" si="27"/>
        <v>0</v>
      </c>
      <c r="AX67" s="34">
        <v>0</v>
      </c>
      <c r="AY67" s="36">
        <f t="shared" si="17"/>
        <v>0</v>
      </c>
      <c r="AZ67" s="32"/>
      <c r="BA67" s="115">
        <v>0</v>
      </c>
      <c r="BB67" s="28">
        <v>0</v>
      </c>
      <c r="BC67" s="28">
        <f t="shared" si="18"/>
        <v>0</v>
      </c>
      <c r="BD67" s="28">
        <v>0</v>
      </c>
      <c r="BE67" s="28">
        <f t="shared" si="33"/>
        <v>0</v>
      </c>
      <c r="BF67" s="34">
        <v>0</v>
      </c>
      <c r="BG67" s="34">
        <f t="shared" si="19"/>
        <v>0</v>
      </c>
      <c r="BH67" s="35"/>
      <c r="BI67" s="28">
        <v>0</v>
      </c>
      <c r="BJ67" s="28">
        <v>0</v>
      </c>
      <c r="BK67" s="28">
        <f t="shared" si="28"/>
        <v>0</v>
      </c>
      <c r="BL67" s="28">
        <v>0</v>
      </c>
      <c r="BM67" s="28">
        <f t="shared" si="29"/>
        <v>0</v>
      </c>
      <c r="BN67" s="34">
        <v>0</v>
      </c>
      <c r="BO67" s="36">
        <f t="shared" si="21"/>
        <v>0</v>
      </c>
    </row>
    <row r="68" spans="2:67" s="2" customFormat="1" ht="14.25" hidden="1" customHeight="1" outlineLevel="1">
      <c r="B68" s="2" t="str">
        <f t="shared" ref="B68:B126" si="60">IF(SUM(T68:T68)&lt;&gt;0,"Show","Hide")</f>
        <v>Hide</v>
      </c>
      <c r="C68" s="2">
        <v>1</v>
      </c>
      <c r="D68" s="62" t="s">
        <v>61</v>
      </c>
      <c r="E68" s="121">
        <v>0</v>
      </c>
      <c r="F68" s="63">
        <v>0</v>
      </c>
      <c r="G68" s="63">
        <f t="shared" si="6"/>
        <v>0</v>
      </c>
      <c r="H68" s="63">
        <v>0</v>
      </c>
      <c r="I68" s="63">
        <f t="shared" si="30"/>
        <v>0</v>
      </c>
      <c r="J68" s="64">
        <v>0</v>
      </c>
      <c r="K68" s="64">
        <f t="shared" si="7"/>
        <v>0</v>
      </c>
      <c r="L68" s="8"/>
      <c r="M68" s="63">
        <v>0</v>
      </c>
      <c r="N68" s="63">
        <v>0</v>
      </c>
      <c r="O68" s="63">
        <f t="shared" si="22"/>
        <v>0</v>
      </c>
      <c r="P68" s="63">
        <v>0</v>
      </c>
      <c r="Q68" s="63">
        <f t="shared" si="23"/>
        <v>0</v>
      </c>
      <c r="R68" s="64">
        <v>0</v>
      </c>
      <c r="S68" s="65">
        <f t="shared" si="9"/>
        <v>0</v>
      </c>
      <c r="T68" s="32"/>
      <c r="U68" s="121">
        <v>0</v>
      </c>
      <c r="V68" s="63">
        <v>0</v>
      </c>
      <c r="W68" s="63">
        <f t="shared" si="10"/>
        <v>0</v>
      </c>
      <c r="X68" s="63">
        <v>0</v>
      </c>
      <c r="Y68" s="63">
        <f t="shared" si="31"/>
        <v>0</v>
      </c>
      <c r="Z68" s="64">
        <v>0</v>
      </c>
      <c r="AA68" s="64">
        <f t="shared" si="11"/>
        <v>0</v>
      </c>
      <c r="AB68" s="8"/>
      <c r="AC68" s="63">
        <v>0</v>
      </c>
      <c r="AD68" s="63">
        <v>0</v>
      </c>
      <c r="AE68" s="63">
        <f t="shared" si="24"/>
        <v>0</v>
      </c>
      <c r="AF68" s="63">
        <v>0</v>
      </c>
      <c r="AG68" s="63">
        <f t="shared" si="25"/>
        <v>0</v>
      </c>
      <c r="AH68" s="64">
        <v>0</v>
      </c>
      <c r="AI68" s="65">
        <f t="shared" si="13"/>
        <v>0</v>
      </c>
      <c r="AJ68" s="32"/>
      <c r="AK68" s="121">
        <v>0</v>
      </c>
      <c r="AL68" s="63">
        <v>0</v>
      </c>
      <c r="AM68" s="63">
        <f t="shared" si="14"/>
        <v>0</v>
      </c>
      <c r="AN68" s="63">
        <v>0</v>
      </c>
      <c r="AO68" s="63">
        <f t="shared" si="32"/>
        <v>0</v>
      </c>
      <c r="AP68" s="64">
        <v>0</v>
      </c>
      <c r="AQ68" s="64">
        <f t="shared" si="15"/>
        <v>0</v>
      </c>
      <c r="AR68" s="8"/>
      <c r="AS68" s="63">
        <v>0</v>
      </c>
      <c r="AT68" s="63">
        <v>0</v>
      </c>
      <c r="AU68" s="63">
        <f t="shared" si="26"/>
        <v>0</v>
      </c>
      <c r="AV68" s="63">
        <v>0</v>
      </c>
      <c r="AW68" s="63">
        <f t="shared" si="27"/>
        <v>0</v>
      </c>
      <c r="AX68" s="64">
        <v>0</v>
      </c>
      <c r="AY68" s="65">
        <f t="shared" si="17"/>
        <v>0</v>
      </c>
      <c r="AZ68" s="32"/>
      <c r="BA68" s="121">
        <v>0</v>
      </c>
      <c r="BB68" s="63">
        <v>0</v>
      </c>
      <c r="BC68" s="63">
        <f t="shared" si="18"/>
        <v>0</v>
      </c>
      <c r="BD68" s="63">
        <v>0</v>
      </c>
      <c r="BE68" s="63">
        <f t="shared" si="33"/>
        <v>0</v>
      </c>
      <c r="BF68" s="64">
        <v>0</v>
      </c>
      <c r="BG68" s="64">
        <f t="shared" si="19"/>
        <v>0</v>
      </c>
      <c r="BH68" s="8"/>
      <c r="BI68" s="63">
        <v>0</v>
      </c>
      <c r="BJ68" s="63">
        <v>0</v>
      </c>
      <c r="BK68" s="63">
        <f t="shared" si="28"/>
        <v>0</v>
      </c>
      <c r="BL68" s="63">
        <v>0</v>
      </c>
      <c r="BM68" s="63">
        <f t="shared" si="29"/>
        <v>0</v>
      </c>
      <c r="BN68" s="64">
        <v>0</v>
      </c>
      <c r="BO68" s="65">
        <f t="shared" si="21"/>
        <v>0</v>
      </c>
    </row>
    <row r="69" spans="2:67" s="2" customFormat="1" ht="14.25" hidden="1" customHeight="1" outlineLevel="1">
      <c r="B69" s="2" t="str">
        <f t="shared" ref="B69" si="61">IF(SUM(T69:T69)&lt;&gt;0,"Show","Hide")</f>
        <v>Hide</v>
      </c>
      <c r="C69" s="2">
        <v>1</v>
      </c>
      <c r="D69" s="62" t="s">
        <v>584</v>
      </c>
      <c r="E69" s="121">
        <v>-559.25000000000011</v>
      </c>
      <c r="F69" s="63">
        <v>-417.26186368321362</v>
      </c>
      <c r="G69" s="63">
        <f t="shared" ref="G69" si="62">+E69-F69</f>
        <v>-141.98813631678649</v>
      </c>
      <c r="H69" s="63">
        <v>0</v>
      </c>
      <c r="I69" s="63">
        <f t="shared" ref="I69" si="63">+E69-H69</f>
        <v>-559.25000000000011</v>
      </c>
      <c r="J69" s="64">
        <v>883.84999999999991</v>
      </c>
      <c r="K69" s="64">
        <f t="shared" ref="K69" si="64">+E69-J69</f>
        <v>-1443.1</v>
      </c>
      <c r="L69" s="8"/>
      <c r="M69" s="63">
        <v>-559.25000000000011</v>
      </c>
      <c r="N69" s="63">
        <v>-417.26186368321362</v>
      </c>
      <c r="O69" s="63">
        <f t="shared" ref="O69" si="65">+M69-N69</f>
        <v>-141.98813631678649</v>
      </c>
      <c r="P69" s="63">
        <v>0</v>
      </c>
      <c r="Q69" s="63">
        <f t="shared" ref="Q69" si="66">+M69-P69</f>
        <v>-559.25000000000011</v>
      </c>
      <c r="R69" s="64">
        <v>883.84999999999991</v>
      </c>
      <c r="S69" s="65">
        <f t="shared" ref="S69" si="67">+M69-R69</f>
        <v>-1443.1</v>
      </c>
      <c r="T69" s="32"/>
      <c r="U69" s="121">
        <v>-510.60000000000014</v>
      </c>
      <c r="V69" s="63">
        <v>-391.37803917584819</v>
      </c>
      <c r="W69" s="63">
        <f t="shared" ref="W69" si="68">+U69-V69</f>
        <v>-119.22196082415195</v>
      </c>
      <c r="X69" s="63">
        <v>0</v>
      </c>
      <c r="Y69" s="63">
        <f t="shared" ref="Y69" si="69">+U69-X69</f>
        <v>-510.60000000000014</v>
      </c>
      <c r="Z69" s="64">
        <v>885.55</v>
      </c>
      <c r="AA69" s="64">
        <f t="shared" ref="AA69" si="70">+U69-Z69</f>
        <v>-1396.15</v>
      </c>
      <c r="AB69" s="8"/>
      <c r="AC69" s="63">
        <v>-510.60000000000014</v>
      </c>
      <c r="AD69" s="63">
        <v>-391.37803917584819</v>
      </c>
      <c r="AE69" s="63">
        <f t="shared" ref="AE69" si="71">+AC69-AD69</f>
        <v>-119.22196082415195</v>
      </c>
      <c r="AF69" s="63">
        <v>0</v>
      </c>
      <c r="AG69" s="63">
        <f t="shared" ref="AG69" si="72">+AC69-AF69</f>
        <v>-510.60000000000014</v>
      </c>
      <c r="AH69" s="64">
        <v>885.55</v>
      </c>
      <c r="AI69" s="65">
        <f t="shared" ref="AI69" si="73">+AC69-AH69</f>
        <v>-1396.15</v>
      </c>
      <c r="AJ69" s="32"/>
      <c r="AK69" s="121">
        <v>-48.649999999999942</v>
      </c>
      <c r="AL69" s="63">
        <v>-87.995105248444048</v>
      </c>
      <c r="AM69" s="63">
        <f t="shared" ref="AM69" si="74">+AK69-AL69</f>
        <v>39.345105248444106</v>
      </c>
      <c r="AN69" s="63">
        <v>0</v>
      </c>
      <c r="AO69" s="63">
        <f t="shared" ref="AO69" si="75">+AK69-AN69</f>
        <v>-48.649999999999942</v>
      </c>
      <c r="AP69" s="64">
        <v>-1.7</v>
      </c>
      <c r="AQ69" s="64">
        <f t="shared" ref="AQ69" si="76">+AK69-AP69</f>
        <v>-46.949999999999939</v>
      </c>
      <c r="AR69" s="8"/>
      <c r="AS69" s="63">
        <v>-48.649999999999942</v>
      </c>
      <c r="AT69" s="63">
        <v>-87.995105248444048</v>
      </c>
      <c r="AU69" s="63">
        <f t="shared" ref="AU69" si="77">+AS69-AT69</f>
        <v>39.345105248444106</v>
      </c>
      <c r="AV69" s="63">
        <v>0</v>
      </c>
      <c r="AW69" s="63">
        <f t="shared" ref="AW69" si="78">+AS69-AV69</f>
        <v>-48.649999999999942</v>
      </c>
      <c r="AX69" s="64">
        <v>-1.7</v>
      </c>
      <c r="AY69" s="65">
        <f t="shared" ref="AY69" si="79">+AS69-AX69</f>
        <v>-46.949999999999939</v>
      </c>
      <c r="AZ69" s="32"/>
      <c r="BA69" s="121">
        <v>0</v>
      </c>
      <c r="BB69" s="63">
        <v>62.11128074107863</v>
      </c>
      <c r="BC69" s="63">
        <f t="shared" ref="BC69" si="80">+BA69-BB69</f>
        <v>-62.11128074107863</v>
      </c>
      <c r="BD69" s="63">
        <v>0</v>
      </c>
      <c r="BE69" s="63">
        <f t="shared" ref="BE69" si="81">+BA69-BD69</f>
        <v>0</v>
      </c>
      <c r="BF69" s="64">
        <v>0</v>
      </c>
      <c r="BG69" s="64">
        <f t="shared" ref="BG69" si="82">+BA69-BF69</f>
        <v>0</v>
      </c>
      <c r="BH69" s="8"/>
      <c r="BI69" s="63">
        <v>0</v>
      </c>
      <c r="BJ69" s="63">
        <v>62.11128074107863</v>
      </c>
      <c r="BK69" s="63">
        <f t="shared" ref="BK69" si="83">+BI69-BJ69</f>
        <v>-62.11128074107863</v>
      </c>
      <c r="BL69" s="63">
        <v>0</v>
      </c>
      <c r="BM69" s="63">
        <f t="shared" ref="BM69" si="84">+BI69-BL69</f>
        <v>0</v>
      </c>
      <c r="BN69" s="64">
        <v>0</v>
      </c>
      <c r="BO69" s="65">
        <f t="shared" ref="BO69" si="85">+BI69-BN69</f>
        <v>0</v>
      </c>
    </row>
    <row r="70" spans="2:67" s="2" customFormat="1" ht="14.25" hidden="1" customHeight="1" outlineLevel="1">
      <c r="B70" s="2" t="str">
        <f t="shared" si="60"/>
        <v>Hide</v>
      </c>
      <c r="C70" s="2">
        <v>1</v>
      </c>
      <c r="D70" s="62" t="s">
        <v>62</v>
      </c>
      <c r="E70" s="121">
        <v>5269.05</v>
      </c>
      <c r="F70" s="63">
        <v>-4414.4291022041198</v>
      </c>
      <c r="G70" s="63">
        <f t="shared" si="6"/>
        <v>9683.4791022041209</v>
      </c>
      <c r="H70" s="63">
        <v>0</v>
      </c>
      <c r="I70" s="63">
        <f t="shared" si="30"/>
        <v>5269.05</v>
      </c>
      <c r="J70" s="64">
        <v>1471.28</v>
      </c>
      <c r="K70" s="64">
        <f t="shared" si="7"/>
        <v>3797.7700000000004</v>
      </c>
      <c r="L70" s="8"/>
      <c r="M70" s="63">
        <v>5269.05</v>
      </c>
      <c r="N70" s="63">
        <v>-4414.4291022041198</v>
      </c>
      <c r="O70" s="63">
        <f t="shared" si="22"/>
        <v>9683.4791022041209</v>
      </c>
      <c r="P70" s="63">
        <v>0</v>
      </c>
      <c r="Q70" s="63">
        <f t="shared" si="23"/>
        <v>5269.05</v>
      </c>
      <c r="R70" s="64">
        <v>1471.28</v>
      </c>
      <c r="S70" s="65">
        <f t="shared" si="9"/>
        <v>3797.7700000000004</v>
      </c>
      <c r="T70" s="32"/>
      <c r="U70" s="121">
        <v>1731.8199999999997</v>
      </c>
      <c r="V70" s="63">
        <v>-7495.8063294489784</v>
      </c>
      <c r="W70" s="63">
        <f t="shared" si="10"/>
        <v>9227.6263294489781</v>
      </c>
      <c r="X70" s="63">
        <v>0</v>
      </c>
      <c r="Y70" s="63">
        <f t="shared" si="31"/>
        <v>1731.8199999999997</v>
      </c>
      <c r="Z70" s="64">
        <v>1185.99</v>
      </c>
      <c r="AA70" s="64">
        <f t="shared" si="11"/>
        <v>545.8299999999997</v>
      </c>
      <c r="AB70" s="8"/>
      <c r="AC70" s="63">
        <v>1731.8199999999997</v>
      </c>
      <c r="AD70" s="63">
        <v>-7495.8063294489784</v>
      </c>
      <c r="AE70" s="63">
        <f t="shared" si="24"/>
        <v>9227.6263294489781</v>
      </c>
      <c r="AF70" s="63">
        <v>0</v>
      </c>
      <c r="AG70" s="63">
        <f t="shared" si="25"/>
        <v>1731.8199999999997</v>
      </c>
      <c r="AH70" s="64">
        <v>1185.99</v>
      </c>
      <c r="AI70" s="65">
        <f t="shared" si="13"/>
        <v>545.8299999999997</v>
      </c>
      <c r="AJ70" s="32"/>
      <c r="AK70" s="121">
        <v>3537.2300000000005</v>
      </c>
      <c r="AL70" s="63">
        <v>2793.5318866649732</v>
      </c>
      <c r="AM70" s="63">
        <f t="shared" si="14"/>
        <v>743.6981133350273</v>
      </c>
      <c r="AN70" s="63">
        <v>0</v>
      </c>
      <c r="AO70" s="63">
        <f t="shared" si="32"/>
        <v>3537.2300000000005</v>
      </c>
      <c r="AP70" s="64">
        <v>285.29000000000002</v>
      </c>
      <c r="AQ70" s="64">
        <f t="shared" si="15"/>
        <v>3251.9400000000005</v>
      </c>
      <c r="AR70" s="8"/>
      <c r="AS70" s="63">
        <v>3537.2300000000005</v>
      </c>
      <c r="AT70" s="63">
        <v>2793.5318866649732</v>
      </c>
      <c r="AU70" s="63">
        <f t="shared" si="26"/>
        <v>743.6981133350273</v>
      </c>
      <c r="AV70" s="63">
        <v>0</v>
      </c>
      <c r="AW70" s="63">
        <f t="shared" si="27"/>
        <v>3537.2300000000005</v>
      </c>
      <c r="AX70" s="64">
        <v>285.29000000000002</v>
      </c>
      <c r="AY70" s="65">
        <f t="shared" si="17"/>
        <v>3251.9400000000005</v>
      </c>
      <c r="AZ70" s="32"/>
      <c r="BA70" s="121">
        <v>0</v>
      </c>
      <c r="BB70" s="63">
        <v>287.8453405798852</v>
      </c>
      <c r="BC70" s="63">
        <f t="shared" si="18"/>
        <v>-287.8453405798852</v>
      </c>
      <c r="BD70" s="63">
        <v>0</v>
      </c>
      <c r="BE70" s="63">
        <f t="shared" si="33"/>
        <v>0</v>
      </c>
      <c r="BF70" s="64">
        <v>0</v>
      </c>
      <c r="BG70" s="64">
        <f t="shared" si="19"/>
        <v>0</v>
      </c>
      <c r="BH70" s="8"/>
      <c r="BI70" s="63">
        <v>0</v>
      </c>
      <c r="BJ70" s="63">
        <v>287.8453405798852</v>
      </c>
      <c r="BK70" s="63">
        <f t="shared" si="28"/>
        <v>-287.8453405798852</v>
      </c>
      <c r="BL70" s="63">
        <v>0</v>
      </c>
      <c r="BM70" s="63">
        <f t="shared" si="29"/>
        <v>0</v>
      </c>
      <c r="BN70" s="64">
        <v>0</v>
      </c>
      <c r="BO70" s="65">
        <f t="shared" si="21"/>
        <v>0</v>
      </c>
    </row>
    <row r="71" spans="2:67" s="2" customFormat="1" ht="14.25" hidden="1" customHeight="1" outlineLevel="1">
      <c r="B71" s="2" t="str">
        <f t="shared" si="60"/>
        <v>Hide</v>
      </c>
      <c r="C71" s="2">
        <v>1</v>
      </c>
      <c r="D71" s="62" t="s">
        <v>63</v>
      </c>
      <c r="E71" s="121">
        <v>-559.25000000000011</v>
      </c>
      <c r="F71" s="63">
        <v>-417.26186368321362</v>
      </c>
      <c r="G71" s="63">
        <f t="shared" si="6"/>
        <v>-141.98813631678649</v>
      </c>
      <c r="H71" s="63">
        <v>0</v>
      </c>
      <c r="I71" s="63">
        <f t="shared" si="30"/>
        <v>-559.25000000000011</v>
      </c>
      <c r="J71" s="64">
        <v>883.84999999999991</v>
      </c>
      <c r="K71" s="64">
        <f t="shared" si="7"/>
        <v>-1443.1</v>
      </c>
      <c r="L71" s="8"/>
      <c r="M71" s="63">
        <v>-559.25000000000011</v>
      </c>
      <c r="N71" s="63">
        <v>-417.26186368321362</v>
      </c>
      <c r="O71" s="63">
        <f t="shared" si="22"/>
        <v>-141.98813631678649</v>
      </c>
      <c r="P71" s="63">
        <v>0</v>
      </c>
      <c r="Q71" s="63">
        <f t="shared" si="23"/>
        <v>-559.25000000000011</v>
      </c>
      <c r="R71" s="64">
        <v>883.84999999999991</v>
      </c>
      <c r="S71" s="65">
        <f t="shared" si="9"/>
        <v>-1443.1</v>
      </c>
      <c r="T71" s="32"/>
      <c r="U71" s="121">
        <v>-510.60000000000014</v>
      </c>
      <c r="V71" s="63">
        <v>-391.37803917584819</v>
      </c>
      <c r="W71" s="63">
        <f t="shared" si="10"/>
        <v>-119.22196082415195</v>
      </c>
      <c r="X71" s="63">
        <v>0</v>
      </c>
      <c r="Y71" s="63">
        <f t="shared" si="31"/>
        <v>-510.60000000000014</v>
      </c>
      <c r="Z71" s="64">
        <v>885.55</v>
      </c>
      <c r="AA71" s="64">
        <f t="shared" si="11"/>
        <v>-1396.15</v>
      </c>
      <c r="AB71" s="8"/>
      <c r="AC71" s="63">
        <v>-510.60000000000014</v>
      </c>
      <c r="AD71" s="63">
        <v>-391.37803917584819</v>
      </c>
      <c r="AE71" s="63">
        <f t="shared" si="24"/>
        <v>-119.22196082415195</v>
      </c>
      <c r="AF71" s="63">
        <v>0</v>
      </c>
      <c r="AG71" s="63">
        <f t="shared" si="25"/>
        <v>-510.60000000000014</v>
      </c>
      <c r="AH71" s="64">
        <v>885.55</v>
      </c>
      <c r="AI71" s="65">
        <f t="shared" si="13"/>
        <v>-1396.15</v>
      </c>
      <c r="AJ71" s="32"/>
      <c r="AK71" s="121">
        <v>-48.649999999999942</v>
      </c>
      <c r="AL71" s="63">
        <v>-87.995105248444048</v>
      </c>
      <c r="AM71" s="63">
        <f t="shared" si="14"/>
        <v>39.345105248444106</v>
      </c>
      <c r="AN71" s="63">
        <v>0</v>
      </c>
      <c r="AO71" s="63">
        <f t="shared" si="32"/>
        <v>-48.649999999999942</v>
      </c>
      <c r="AP71" s="64">
        <v>-1.7</v>
      </c>
      <c r="AQ71" s="64">
        <f t="shared" si="15"/>
        <v>-46.949999999999939</v>
      </c>
      <c r="AR71" s="8"/>
      <c r="AS71" s="63">
        <v>-48.649999999999942</v>
      </c>
      <c r="AT71" s="63">
        <v>-87.995105248444048</v>
      </c>
      <c r="AU71" s="63">
        <f t="shared" si="26"/>
        <v>39.345105248444106</v>
      </c>
      <c r="AV71" s="63">
        <v>0</v>
      </c>
      <c r="AW71" s="63">
        <f t="shared" si="27"/>
        <v>-48.649999999999942</v>
      </c>
      <c r="AX71" s="64">
        <v>-1.7</v>
      </c>
      <c r="AY71" s="65">
        <f t="shared" si="17"/>
        <v>-46.949999999999939</v>
      </c>
      <c r="AZ71" s="32"/>
      <c r="BA71" s="121">
        <v>0</v>
      </c>
      <c r="BB71" s="63">
        <v>62.11128074107863</v>
      </c>
      <c r="BC71" s="63">
        <f t="shared" si="18"/>
        <v>-62.11128074107863</v>
      </c>
      <c r="BD71" s="63">
        <v>0</v>
      </c>
      <c r="BE71" s="63">
        <f t="shared" si="33"/>
        <v>0</v>
      </c>
      <c r="BF71" s="64">
        <v>0</v>
      </c>
      <c r="BG71" s="64">
        <f t="shared" si="19"/>
        <v>0</v>
      </c>
      <c r="BH71" s="8"/>
      <c r="BI71" s="63">
        <v>0</v>
      </c>
      <c r="BJ71" s="63">
        <v>62.11128074107863</v>
      </c>
      <c r="BK71" s="63">
        <f t="shared" si="28"/>
        <v>-62.11128074107863</v>
      </c>
      <c r="BL71" s="63">
        <v>0</v>
      </c>
      <c r="BM71" s="63">
        <f t="shared" si="29"/>
        <v>0</v>
      </c>
      <c r="BN71" s="64">
        <v>0</v>
      </c>
      <c r="BO71" s="65">
        <f t="shared" si="21"/>
        <v>0</v>
      </c>
    </row>
    <row r="72" spans="2:67" s="2" customFormat="1" ht="14.25" hidden="1" customHeight="1" outlineLevel="1">
      <c r="B72" s="2" t="str">
        <f t="shared" si="60"/>
        <v>Hide</v>
      </c>
      <c r="C72" s="2">
        <v>1</v>
      </c>
      <c r="D72" s="62" t="s">
        <v>64</v>
      </c>
      <c r="E72" s="121">
        <v>-370.89</v>
      </c>
      <c r="F72" s="63">
        <v>-954.17686971252988</v>
      </c>
      <c r="G72" s="63">
        <f t="shared" si="6"/>
        <v>583.28686971252989</v>
      </c>
      <c r="H72" s="63">
        <v>0</v>
      </c>
      <c r="I72" s="63">
        <f t="shared" si="30"/>
        <v>-370.89</v>
      </c>
      <c r="J72" s="64">
        <v>0</v>
      </c>
      <c r="K72" s="64">
        <f t="shared" si="7"/>
        <v>-370.89</v>
      </c>
      <c r="L72" s="8"/>
      <c r="M72" s="63">
        <v>-370.89</v>
      </c>
      <c r="N72" s="63">
        <v>-954.17686971252988</v>
      </c>
      <c r="O72" s="63">
        <f t="shared" si="22"/>
        <v>583.28686971252989</v>
      </c>
      <c r="P72" s="63">
        <v>0</v>
      </c>
      <c r="Q72" s="63">
        <f t="shared" si="23"/>
        <v>-370.89</v>
      </c>
      <c r="R72" s="64">
        <v>0</v>
      </c>
      <c r="S72" s="65">
        <f t="shared" si="9"/>
        <v>-370.89</v>
      </c>
      <c r="T72" s="32"/>
      <c r="U72" s="121">
        <v>0</v>
      </c>
      <c r="V72" s="63">
        <v>-964.64043066374859</v>
      </c>
      <c r="W72" s="63">
        <f t="shared" si="10"/>
        <v>964.64043066374859</v>
      </c>
      <c r="X72" s="63">
        <v>0</v>
      </c>
      <c r="Y72" s="63">
        <f t="shared" si="31"/>
        <v>0</v>
      </c>
      <c r="Z72" s="64">
        <v>0</v>
      </c>
      <c r="AA72" s="64">
        <f t="shared" si="11"/>
        <v>0</v>
      </c>
      <c r="AB72" s="8"/>
      <c r="AC72" s="63">
        <v>0</v>
      </c>
      <c r="AD72" s="63">
        <v>-964.64043066374859</v>
      </c>
      <c r="AE72" s="63">
        <f t="shared" si="24"/>
        <v>964.64043066374859</v>
      </c>
      <c r="AF72" s="63">
        <v>0</v>
      </c>
      <c r="AG72" s="63">
        <f t="shared" si="25"/>
        <v>0</v>
      </c>
      <c r="AH72" s="64">
        <v>0</v>
      </c>
      <c r="AI72" s="65">
        <f t="shared" si="13"/>
        <v>0</v>
      </c>
      <c r="AJ72" s="32"/>
      <c r="AK72" s="121">
        <v>-370.89</v>
      </c>
      <c r="AL72" s="63">
        <v>10.46356095121874</v>
      </c>
      <c r="AM72" s="63">
        <f t="shared" si="14"/>
        <v>-381.35356095121875</v>
      </c>
      <c r="AN72" s="63">
        <v>0</v>
      </c>
      <c r="AO72" s="63">
        <f t="shared" si="32"/>
        <v>-370.89</v>
      </c>
      <c r="AP72" s="64">
        <v>0</v>
      </c>
      <c r="AQ72" s="64">
        <f t="shared" si="15"/>
        <v>-370.89</v>
      </c>
      <c r="AR72" s="8"/>
      <c r="AS72" s="63">
        <v>-370.89</v>
      </c>
      <c r="AT72" s="63">
        <v>10.46356095121874</v>
      </c>
      <c r="AU72" s="63">
        <f t="shared" si="26"/>
        <v>-381.35356095121875</v>
      </c>
      <c r="AV72" s="63">
        <v>0</v>
      </c>
      <c r="AW72" s="63">
        <f t="shared" si="27"/>
        <v>-370.89</v>
      </c>
      <c r="AX72" s="64">
        <v>0</v>
      </c>
      <c r="AY72" s="65">
        <f t="shared" si="17"/>
        <v>-370.89</v>
      </c>
      <c r="AZ72" s="32"/>
      <c r="BA72" s="121">
        <v>0</v>
      </c>
      <c r="BB72" s="63">
        <v>0</v>
      </c>
      <c r="BC72" s="63">
        <f t="shared" si="18"/>
        <v>0</v>
      </c>
      <c r="BD72" s="63">
        <v>0</v>
      </c>
      <c r="BE72" s="63">
        <f t="shared" si="33"/>
        <v>0</v>
      </c>
      <c r="BF72" s="64">
        <v>0</v>
      </c>
      <c r="BG72" s="64">
        <f t="shared" si="19"/>
        <v>0</v>
      </c>
      <c r="BH72" s="8"/>
      <c r="BI72" s="63">
        <v>0</v>
      </c>
      <c r="BJ72" s="63">
        <v>0</v>
      </c>
      <c r="BK72" s="63">
        <f t="shared" si="28"/>
        <v>0</v>
      </c>
      <c r="BL72" s="63">
        <v>0</v>
      </c>
      <c r="BM72" s="63">
        <f t="shared" si="29"/>
        <v>0</v>
      </c>
      <c r="BN72" s="64">
        <v>0</v>
      </c>
      <c r="BO72" s="65">
        <f t="shared" si="21"/>
        <v>0</v>
      </c>
    </row>
    <row r="73" spans="2:67" s="2" customFormat="1" ht="14.25" hidden="1" customHeight="1" outlineLevel="1">
      <c r="B73" s="2" t="str">
        <f t="shared" si="60"/>
        <v>Hide</v>
      </c>
      <c r="C73" s="2">
        <v>1</v>
      </c>
      <c r="D73" s="62" t="s">
        <v>65</v>
      </c>
      <c r="E73" s="121">
        <v>0</v>
      </c>
      <c r="F73" s="63">
        <v>4.2999715877243192</v>
      </c>
      <c r="G73" s="63">
        <f t="shared" si="6"/>
        <v>-4.2999715877243192</v>
      </c>
      <c r="H73" s="63">
        <v>0</v>
      </c>
      <c r="I73" s="63">
        <f t="shared" si="30"/>
        <v>0</v>
      </c>
      <c r="J73" s="64">
        <v>0</v>
      </c>
      <c r="K73" s="64">
        <f t="shared" si="7"/>
        <v>0</v>
      </c>
      <c r="L73" s="8"/>
      <c r="M73" s="63">
        <v>0</v>
      </c>
      <c r="N73" s="63">
        <v>4.2999715877243192</v>
      </c>
      <c r="O73" s="63">
        <f t="shared" si="22"/>
        <v>-4.2999715877243192</v>
      </c>
      <c r="P73" s="63">
        <v>0</v>
      </c>
      <c r="Q73" s="63">
        <f t="shared" si="23"/>
        <v>0</v>
      </c>
      <c r="R73" s="64">
        <v>0</v>
      </c>
      <c r="S73" s="65">
        <f t="shared" si="9"/>
        <v>0</v>
      </c>
      <c r="T73" s="32"/>
      <c r="U73" s="121">
        <v>0</v>
      </c>
      <c r="V73" s="63">
        <v>0</v>
      </c>
      <c r="W73" s="63">
        <f t="shared" si="10"/>
        <v>0</v>
      </c>
      <c r="X73" s="63">
        <v>0</v>
      </c>
      <c r="Y73" s="63">
        <f t="shared" si="31"/>
        <v>0</v>
      </c>
      <c r="Z73" s="64">
        <v>0</v>
      </c>
      <c r="AA73" s="64">
        <f t="shared" si="11"/>
        <v>0</v>
      </c>
      <c r="AB73" s="8"/>
      <c r="AC73" s="63">
        <v>0</v>
      </c>
      <c r="AD73" s="63">
        <v>0</v>
      </c>
      <c r="AE73" s="63">
        <f t="shared" si="24"/>
        <v>0</v>
      </c>
      <c r="AF73" s="63">
        <v>0</v>
      </c>
      <c r="AG73" s="63">
        <f t="shared" si="25"/>
        <v>0</v>
      </c>
      <c r="AH73" s="64">
        <v>0</v>
      </c>
      <c r="AI73" s="65">
        <f t="shared" si="13"/>
        <v>0</v>
      </c>
      <c r="AJ73" s="32"/>
      <c r="AK73" s="121">
        <v>0</v>
      </c>
      <c r="AL73" s="63">
        <v>4.2999715877243192</v>
      </c>
      <c r="AM73" s="63">
        <f t="shared" si="14"/>
        <v>-4.2999715877243192</v>
      </c>
      <c r="AN73" s="63">
        <v>0</v>
      </c>
      <c r="AO73" s="63">
        <f t="shared" si="32"/>
        <v>0</v>
      </c>
      <c r="AP73" s="64">
        <v>0</v>
      </c>
      <c r="AQ73" s="64">
        <f t="shared" si="15"/>
        <v>0</v>
      </c>
      <c r="AR73" s="8"/>
      <c r="AS73" s="63">
        <v>0</v>
      </c>
      <c r="AT73" s="63">
        <v>4.2999715877243192</v>
      </c>
      <c r="AU73" s="63">
        <f t="shared" si="26"/>
        <v>-4.2999715877243192</v>
      </c>
      <c r="AV73" s="63">
        <v>0</v>
      </c>
      <c r="AW73" s="63">
        <f t="shared" si="27"/>
        <v>0</v>
      </c>
      <c r="AX73" s="64">
        <v>0</v>
      </c>
      <c r="AY73" s="65">
        <f t="shared" si="17"/>
        <v>0</v>
      </c>
      <c r="AZ73" s="32"/>
      <c r="BA73" s="121">
        <v>0</v>
      </c>
      <c r="BB73" s="63">
        <v>0</v>
      </c>
      <c r="BC73" s="63">
        <f t="shared" si="18"/>
        <v>0</v>
      </c>
      <c r="BD73" s="63">
        <v>0</v>
      </c>
      <c r="BE73" s="63">
        <f t="shared" si="33"/>
        <v>0</v>
      </c>
      <c r="BF73" s="64">
        <v>0</v>
      </c>
      <c r="BG73" s="64">
        <f t="shared" si="19"/>
        <v>0</v>
      </c>
      <c r="BH73" s="8"/>
      <c r="BI73" s="63">
        <v>0</v>
      </c>
      <c r="BJ73" s="63">
        <v>0</v>
      </c>
      <c r="BK73" s="63">
        <f t="shared" si="28"/>
        <v>0</v>
      </c>
      <c r="BL73" s="63">
        <v>0</v>
      </c>
      <c r="BM73" s="63">
        <f t="shared" si="29"/>
        <v>0</v>
      </c>
      <c r="BN73" s="64">
        <v>0</v>
      </c>
      <c r="BO73" s="65">
        <f t="shared" si="21"/>
        <v>0</v>
      </c>
    </row>
    <row r="74" spans="2:67" s="2" customFormat="1" ht="14.25" hidden="1" customHeight="1" outlineLevel="1">
      <c r="B74" s="2" t="str">
        <f t="shared" si="60"/>
        <v>Hide</v>
      </c>
      <c r="C74" s="2">
        <v>1</v>
      </c>
      <c r="D74" s="62" t="s">
        <v>66</v>
      </c>
      <c r="E74" s="121">
        <v>14745</v>
      </c>
      <c r="F74" s="63">
        <v>-3318.809509993639</v>
      </c>
      <c r="G74" s="63">
        <f t="shared" si="6"/>
        <v>18063.80950999364</v>
      </c>
      <c r="H74" s="63">
        <v>0</v>
      </c>
      <c r="I74" s="63">
        <f t="shared" si="30"/>
        <v>14745</v>
      </c>
      <c r="J74" s="64">
        <v>9901.9599999999991</v>
      </c>
      <c r="K74" s="64">
        <f t="shared" si="7"/>
        <v>4843.0400000000009</v>
      </c>
      <c r="L74" s="8"/>
      <c r="M74" s="63">
        <v>14745</v>
      </c>
      <c r="N74" s="63">
        <v>-3318.809509993639</v>
      </c>
      <c r="O74" s="63">
        <f t="shared" si="22"/>
        <v>18063.80950999364</v>
      </c>
      <c r="P74" s="63">
        <v>0</v>
      </c>
      <c r="Q74" s="63">
        <f t="shared" si="23"/>
        <v>14745</v>
      </c>
      <c r="R74" s="64">
        <v>9901.9599999999991</v>
      </c>
      <c r="S74" s="65">
        <f t="shared" si="9"/>
        <v>4843.0400000000009</v>
      </c>
      <c r="T74" s="32"/>
      <c r="U74" s="121">
        <v>14315</v>
      </c>
      <c r="V74" s="63">
        <v>-4573.1682129693236</v>
      </c>
      <c r="W74" s="63">
        <f t="shared" si="10"/>
        <v>18888.168212969322</v>
      </c>
      <c r="X74" s="63">
        <v>0</v>
      </c>
      <c r="Y74" s="63">
        <f t="shared" si="31"/>
        <v>14315</v>
      </c>
      <c r="Z74" s="64">
        <v>8429</v>
      </c>
      <c r="AA74" s="64">
        <f t="shared" si="11"/>
        <v>5886</v>
      </c>
      <c r="AB74" s="8"/>
      <c r="AC74" s="63">
        <v>14315</v>
      </c>
      <c r="AD74" s="63">
        <v>-4573.1682129693236</v>
      </c>
      <c r="AE74" s="63">
        <f t="shared" si="24"/>
        <v>18888.168212969322</v>
      </c>
      <c r="AF74" s="63">
        <v>0</v>
      </c>
      <c r="AG74" s="63">
        <f t="shared" si="25"/>
        <v>14315</v>
      </c>
      <c r="AH74" s="64">
        <v>8429</v>
      </c>
      <c r="AI74" s="65">
        <f t="shared" si="13"/>
        <v>5886</v>
      </c>
      <c r="AJ74" s="32"/>
      <c r="AK74" s="121">
        <v>429.99999999999994</v>
      </c>
      <c r="AL74" s="63">
        <v>1152.1802060977491</v>
      </c>
      <c r="AM74" s="63">
        <f t="shared" si="14"/>
        <v>-722.18020609774908</v>
      </c>
      <c r="AN74" s="63">
        <v>0</v>
      </c>
      <c r="AO74" s="63">
        <f t="shared" si="32"/>
        <v>429.99999999999994</v>
      </c>
      <c r="AP74" s="64">
        <v>1472.96</v>
      </c>
      <c r="AQ74" s="64">
        <f t="shared" si="15"/>
        <v>-1042.96</v>
      </c>
      <c r="AR74" s="8"/>
      <c r="AS74" s="63">
        <v>429.99999999999994</v>
      </c>
      <c r="AT74" s="63">
        <v>1152.1802060977491</v>
      </c>
      <c r="AU74" s="63">
        <f t="shared" si="26"/>
        <v>-722.18020609774908</v>
      </c>
      <c r="AV74" s="63">
        <v>0</v>
      </c>
      <c r="AW74" s="63">
        <f t="shared" si="27"/>
        <v>429.99999999999994</v>
      </c>
      <c r="AX74" s="64">
        <v>1472.96</v>
      </c>
      <c r="AY74" s="65">
        <f t="shared" si="17"/>
        <v>-1042.96</v>
      </c>
      <c r="AZ74" s="32"/>
      <c r="BA74" s="121">
        <v>0</v>
      </c>
      <c r="BB74" s="63">
        <v>102.1784968779359</v>
      </c>
      <c r="BC74" s="63">
        <f t="shared" si="18"/>
        <v>-102.1784968779359</v>
      </c>
      <c r="BD74" s="63">
        <v>0</v>
      </c>
      <c r="BE74" s="63">
        <f t="shared" si="33"/>
        <v>0</v>
      </c>
      <c r="BF74" s="64">
        <v>0</v>
      </c>
      <c r="BG74" s="64">
        <f t="shared" si="19"/>
        <v>0</v>
      </c>
      <c r="BH74" s="8"/>
      <c r="BI74" s="63">
        <v>0</v>
      </c>
      <c r="BJ74" s="63">
        <v>102.1784968779359</v>
      </c>
      <c r="BK74" s="63">
        <f t="shared" si="28"/>
        <v>-102.1784968779359</v>
      </c>
      <c r="BL74" s="63">
        <v>0</v>
      </c>
      <c r="BM74" s="63">
        <f t="shared" si="29"/>
        <v>0</v>
      </c>
      <c r="BN74" s="64">
        <v>0</v>
      </c>
      <c r="BO74" s="65">
        <f t="shared" si="21"/>
        <v>0</v>
      </c>
    </row>
    <row r="75" spans="2:67" s="2" customFormat="1" ht="14.25" hidden="1" customHeight="1" outlineLevel="1">
      <c r="B75" s="2" t="str">
        <f t="shared" si="60"/>
        <v>Hide</v>
      </c>
      <c r="C75" s="2">
        <v>1</v>
      </c>
      <c r="D75" s="62" t="s">
        <v>67</v>
      </c>
      <c r="E75" s="121">
        <v>1740.59</v>
      </c>
      <c r="F75" s="63">
        <v>-3419.3960891820993</v>
      </c>
      <c r="G75" s="63">
        <f t="shared" si="6"/>
        <v>5159.986089182099</v>
      </c>
      <c r="H75" s="63">
        <v>0</v>
      </c>
      <c r="I75" s="63">
        <f t="shared" si="30"/>
        <v>1740.59</v>
      </c>
      <c r="J75" s="64">
        <v>0</v>
      </c>
      <c r="K75" s="64">
        <f t="shared" si="7"/>
        <v>1740.59</v>
      </c>
      <c r="L75" s="8"/>
      <c r="M75" s="63">
        <v>1740.59</v>
      </c>
      <c r="N75" s="63">
        <v>-3419.3960891820993</v>
      </c>
      <c r="O75" s="63">
        <f t="shared" si="22"/>
        <v>5159.986089182099</v>
      </c>
      <c r="P75" s="63">
        <v>0</v>
      </c>
      <c r="Q75" s="63">
        <f t="shared" si="23"/>
        <v>1740.59</v>
      </c>
      <c r="R75" s="64">
        <v>0</v>
      </c>
      <c r="S75" s="65">
        <f t="shared" si="9"/>
        <v>1740.59</v>
      </c>
      <c r="T75" s="32"/>
      <c r="U75" s="121">
        <v>0</v>
      </c>
      <c r="V75" s="63">
        <v>-3613.5921835234931</v>
      </c>
      <c r="W75" s="63">
        <f t="shared" si="10"/>
        <v>3613.5921835234931</v>
      </c>
      <c r="X75" s="63">
        <v>0</v>
      </c>
      <c r="Y75" s="63">
        <f t="shared" si="31"/>
        <v>0</v>
      </c>
      <c r="Z75" s="64">
        <v>0</v>
      </c>
      <c r="AA75" s="64">
        <f t="shared" si="11"/>
        <v>0</v>
      </c>
      <c r="AB75" s="8"/>
      <c r="AC75" s="63">
        <v>0</v>
      </c>
      <c r="AD75" s="63">
        <v>-3613.5921835234931</v>
      </c>
      <c r="AE75" s="63">
        <f t="shared" si="24"/>
        <v>3613.5921835234931</v>
      </c>
      <c r="AF75" s="63">
        <v>0</v>
      </c>
      <c r="AG75" s="63">
        <f t="shared" si="25"/>
        <v>0</v>
      </c>
      <c r="AH75" s="64">
        <v>0</v>
      </c>
      <c r="AI75" s="65">
        <f t="shared" si="13"/>
        <v>0</v>
      </c>
      <c r="AJ75" s="32"/>
      <c r="AK75" s="121">
        <v>1740.59</v>
      </c>
      <c r="AL75" s="63">
        <v>194.19609434139369</v>
      </c>
      <c r="AM75" s="63">
        <f t="shared" si="14"/>
        <v>1546.3939056586062</v>
      </c>
      <c r="AN75" s="63">
        <v>0</v>
      </c>
      <c r="AO75" s="63">
        <f t="shared" si="32"/>
        <v>1740.59</v>
      </c>
      <c r="AP75" s="64">
        <v>0</v>
      </c>
      <c r="AQ75" s="64">
        <f t="shared" si="15"/>
        <v>1740.59</v>
      </c>
      <c r="AR75" s="8"/>
      <c r="AS75" s="63">
        <v>1740.59</v>
      </c>
      <c r="AT75" s="63">
        <v>194.19609434139369</v>
      </c>
      <c r="AU75" s="63">
        <f t="shared" si="26"/>
        <v>1546.3939056586062</v>
      </c>
      <c r="AV75" s="63">
        <v>0</v>
      </c>
      <c r="AW75" s="63">
        <f t="shared" si="27"/>
        <v>1740.59</v>
      </c>
      <c r="AX75" s="64">
        <v>0</v>
      </c>
      <c r="AY75" s="65">
        <f t="shared" si="17"/>
        <v>1740.59</v>
      </c>
      <c r="AZ75" s="32"/>
      <c r="BA75" s="121">
        <v>0</v>
      </c>
      <c r="BB75" s="63">
        <v>0</v>
      </c>
      <c r="BC75" s="63">
        <f t="shared" si="18"/>
        <v>0</v>
      </c>
      <c r="BD75" s="63">
        <v>0</v>
      </c>
      <c r="BE75" s="63">
        <f t="shared" si="33"/>
        <v>0</v>
      </c>
      <c r="BF75" s="64">
        <v>0</v>
      </c>
      <c r="BG75" s="64">
        <f t="shared" si="19"/>
        <v>0</v>
      </c>
      <c r="BH75" s="8"/>
      <c r="BI75" s="63">
        <v>0</v>
      </c>
      <c r="BJ75" s="63">
        <v>0</v>
      </c>
      <c r="BK75" s="63">
        <f t="shared" si="28"/>
        <v>0</v>
      </c>
      <c r="BL75" s="63">
        <v>0</v>
      </c>
      <c r="BM75" s="63">
        <f t="shared" si="29"/>
        <v>0</v>
      </c>
      <c r="BN75" s="64">
        <v>0</v>
      </c>
      <c r="BO75" s="65">
        <f t="shared" si="21"/>
        <v>0</v>
      </c>
    </row>
    <row r="76" spans="2:67" s="2" customFormat="1" ht="14.25" hidden="1" customHeight="1" outlineLevel="1">
      <c r="B76" s="2" t="str">
        <f t="shared" si="60"/>
        <v>Hide</v>
      </c>
      <c r="C76" s="2">
        <v>1</v>
      </c>
      <c r="D76" s="62" t="s">
        <v>68</v>
      </c>
      <c r="E76" s="121">
        <v>0</v>
      </c>
      <c r="F76" s="63">
        <v>0</v>
      </c>
      <c r="G76" s="63">
        <f t="shared" si="6"/>
        <v>0</v>
      </c>
      <c r="H76" s="63">
        <v>0</v>
      </c>
      <c r="I76" s="63">
        <f t="shared" si="30"/>
        <v>0</v>
      </c>
      <c r="J76" s="64">
        <v>0</v>
      </c>
      <c r="K76" s="64">
        <f t="shared" si="7"/>
        <v>0</v>
      </c>
      <c r="L76" s="8"/>
      <c r="M76" s="63">
        <v>0</v>
      </c>
      <c r="N76" s="63">
        <v>0</v>
      </c>
      <c r="O76" s="63">
        <f t="shared" si="22"/>
        <v>0</v>
      </c>
      <c r="P76" s="63">
        <v>0</v>
      </c>
      <c r="Q76" s="63">
        <f t="shared" si="23"/>
        <v>0</v>
      </c>
      <c r="R76" s="64">
        <v>0</v>
      </c>
      <c r="S76" s="65">
        <f t="shared" si="9"/>
        <v>0</v>
      </c>
      <c r="T76" s="32"/>
      <c r="U76" s="121">
        <v>0</v>
      </c>
      <c r="V76" s="63">
        <v>0</v>
      </c>
      <c r="W76" s="63">
        <f t="shared" si="10"/>
        <v>0</v>
      </c>
      <c r="X76" s="63">
        <v>0</v>
      </c>
      <c r="Y76" s="63">
        <f t="shared" si="31"/>
        <v>0</v>
      </c>
      <c r="Z76" s="64">
        <v>0</v>
      </c>
      <c r="AA76" s="64">
        <f t="shared" si="11"/>
        <v>0</v>
      </c>
      <c r="AB76" s="8"/>
      <c r="AC76" s="63">
        <v>0</v>
      </c>
      <c r="AD76" s="63">
        <v>0</v>
      </c>
      <c r="AE76" s="63">
        <f t="shared" si="24"/>
        <v>0</v>
      </c>
      <c r="AF76" s="63">
        <v>0</v>
      </c>
      <c r="AG76" s="63">
        <f t="shared" si="25"/>
        <v>0</v>
      </c>
      <c r="AH76" s="64">
        <v>0</v>
      </c>
      <c r="AI76" s="65">
        <f t="shared" si="13"/>
        <v>0</v>
      </c>
      <c r="AJ76" s="32"/>
      <c r="AK76" s="121">
        <v>0</v>
      </c>
      <c r="AL76" s="63">
        <v>0</v>
      </c>
      <c r="AM76" s="63">
        <f t="shared" si="14"/>
        <v>0</v>
      </c>
      <c r="AN76" s="63">
        <v>0</v>
      </c>
      <c r="AO76" s="63">
        <f t="shared" si="32"/>
        <v>0</v>
      </c>
      <c r="AP76" s="64">
        <v>0</v>
      </c>
      <c r="AQ76" s="64">
        <f t="shared" si="15"/>
        <v>0</v>
      </c>
      <c r="AR76" s="8"/>
      <c r="AS76" s="63">
        <v>0</v>
      </c>
      <c r="AT76" s="63">
        <v>0</v>
      </c>
      <c r="AU76" s="63">
        <f t="shared" si="26"/>
        <v>0</v>
      </c>
      <c r="AV76" s="63">
        <v>0</v>
      </c>
      <c r="AW76" s="63">
        <f t="shared" si="27"/>
        <v>0</v>
      </c>
      <c r="AX76" s="64">
        <v>0</v>
      </c>
      <c r="AY76" s="65">
        <f t="shared" si="17"/>
        <v>0</v>
      </c>
      <c r="AZ76" s="32"/>
      <c r="BA76" s="121">
        <v>0</v>
      </c>
      <c r="BB76" s="63">
        <v>0</v>
      </c>
      <c r="BC76" s="63">
        <f t="shared" si="18"/>
        <v>0</v>
      </c>
      <c r="BD76" s="63">
        <v>0</v>
      </c>
      <c r="BE76" s="63">
        <f t="shared" si="33"/>
        <v>0</v>
      </c>
      <c r="BF76" s="64">
        <v>0</v>
      </c>
      <c r="BG76" s="64">
        <f t="shared" si="19"/>
        <v>0</v>
      </c>
      <c r="BH76" s="8"/>
      <c r="BI76" s="63">
        <v>0</v>
      </c>
      <c r="BJ76" s="63">
        <v>0</v>
      </c>
      <c r="BK76" s="63">
        <f t="shared" si="28"/>
        <v>0</v>
      </c>
      <c r="BL76" s="63">
        <v>0</v>
      </c>
      <c r="BM76" s="63">
        <f t="shared" si="29"/>
        <v>0</v>
      </c>
      <c r="BN76" s="64">
        <v>0</v>
      </c>
      <c r="BO76" s="65">
        <f t="shared" si="21"/>
        <v>0</v>
      </c>
    </row>
    <row r="77" spans="2:67" s="2" customFormat="1" ht="14.25" hidden="1" customHeight="1" outlineLevel="1">
      <c r="B77" s="2" t="str">
        <f t="shared" si="60"/>
        <v>Hide</v>
      </c>
      <c r="C77" s="2">
        <v>1</v>
      </c>
      <c r="D77" s="62" t="s">
        <v>69</v>
      </c>
      <c r="E77" s="121">
        <v>820</v>
      </c>
      <c r="F77" s="63">
        <v>-178.78177408189396</v>
      </c>
      <c r="G77" s="63">
        <f t="shared" ref="G77:G148" si="86">+E77-F77</f>
        <v>998.7817740818939</v>
      </c>
      <c r="H77" s="63">
        <v>0</v>
      </c>
      <c r="I77" s="63">
        <f t="shared" si="30"/>
        <v>820</v>
      </c>
      <c r="J77" s="64">
        <v>1311.3</v>
      </c>
      <c r="K77" s="64">
        <f t="shared" ref="K77:K148" si="87">+E77-J77</f>
        <v>-491.29999999999995</v>
      </c>
      <c r="L77" s="8"/>
      <c r="M77" s="63">
        <v>820</v>
      </c>
      <c r="N77" s="63">
        <v>-178.78177408189396</v>
      </c>
      <c r="O77" s="63">
        <f t="shared" si="22"/>
        <v>998.7817740818939</v>
      </c>
      <c r="P77" s="63">
        <v>0</v>
      </c>
      <c r="Q77" s="63">
        <f t="shared" si="23"/>
        <v>820</v>
      </c>
      <c r="R77" s="64">
        <v>1311.3</v>
      </c>
      <c r="S77" s="65">
        <f t="shared" ref="S77:S148" si="88">+M77-R77</f>
        <v>-491.29999999999995</v>
      </c>
      <c r="T77" s="32"/>
      <c r="U77" s="121">
        <v>820</v>
      </c>
      <c r="V77" s="63">
        <v>-649.25623613697587</v>
      </c>
      <c r="W77" s="63">
        <f t="shared" ref="W77:W148" si="89">+U77-V77</f>
        <v>1469.256236136976</v>
      </c>
      <c r="X77" s="63">
        <v>0</v>
      </c>
      <c r="Y77" s="63">
        <f t="shared" si="31"/>
        <v>820</v>
      </c>
      <c r="Z77" s="64">
        <v>0</v>
      </c>
      <c r="AA77" s="64">
        <f t="shared" ref="AA77:AA148" si="90">+U77-Z77</f>
        <v>820</v>
      </c>
      <c r="AB77" s="8"/>
      <c r="AC77" s="63">
        <v>820</v>
      </c>
      <c r="AD77" s="63">
        <v>-649.25623613697587</v>
      </c>
      <c r="AE77" s="63">
        <f t="shared" si="24"/>
        <v>1469.256236136976</v>
      </c>
      <c r="AF77" s="63">
        <v>0</v>
      </c>
      <c r="AG77" s="63">
        <f t="shared" si="25"/>
        <v>820</v>
      </c>
      <c r="AH77" s="64">
        <v>0</v>
      </c>
      <c r="AI77" s="65">
        <f t="shared" ref="AI77:AI148" si="91">+AC77-AH77</f>
        <v>820</v>
      </c>
      <c r="AJ77" s="32"/>
      <c r="AK77" s="121">
        <v>0</v>
      </c>
      <c r="AL77" s="63">
        <v>470.47446205508191</v>
      </c>
      <c r="AM77" s="63">
        <f t="shared" ref="AM77:AM148" si="92">+AK77-AL77</f>
        <v>-470.47446205508191</v>
      </c>
      <c r="AN77" s="63">
        <v>0</v>
      </c>
      <c r="AO77" s="63">
        <f t="shared" si="32"/>
        <v>0</v>
      </c>
      <c r="AP77" s="64">
        <v>1311.3</v>
      </c>
      <c r="AQ77" s="64">
        <f t="shared" ref="AQ77:AQ148" si="93">+AK77-AP77</f>
        <v>-1311.3</v>
      </c>
      <c r="AR77" s="8"/>
      <c r="AS77" s="63">
        <v>0</v>
      </c>
      <c r="AT77" s="63">
        <v>470.47446205508191</v>
      </c>
      <c r="AU77" s="63">
        <f t="shared" si="26"/>
        <v>-470.47446205508191</v>
      </c>
      <c r="AV77" s="63">
        <v>0</v>
      </c>
      <c r="AW77" s="63">
        <f t="shared" si="27"/>
        <v>0</v>
      </c>
      <c r="AX77" s="64">
        <v>1311.3</v>
      </c>
      <c r="AY77" s="65">
        <f t="shared" ref="AY77:AY148" si="94">+AS77-AX77</f>
        <v>-1311.3</v>
      </c>
      <c r="AZ77" s="32"/>
      <c r="BA77" s="121">
        <v>0</v>
      </c>
      <c r="BB77" s="63">
        <v>0</v>
      </c>
      <c r="BC77" s="63">
        <f t="shared" ref="BC77:BC148" si="95">+BA77-BB77</f>
        <v>0</v>
      </c>
      <c r="BD77" s="63">
        <v>0</v>
      </c>
      <c r="BE77" s="63">
        <f t="shared" si="33"/>
        <v>0</v>
      </c>
      <c r="BF77" s="64">
        <v>0</v>
      </c>
      <c r="BG77" s="64">
        <f t="shared" ref="BG77:BG148" si="96">+BA77-BF77</f>
        <v>0</v>
      </c>
      <c r="BH77" s="8"/>
      <c r="BI77" s="63">
        <v>0</v>
      </c>
      <c r="BJ77" s="63">
        <v>0</v>
      </c>
      <c r="BK77" s="63">
        <f t="shared" si="28"/>
        <v>0</v>
      </c>
      <c r="BL77" s="63">
        <v>0</v>
      </c>
      <c r="BM77" s="63">
        <f t="shared" si="29"/>
        <v>0</v>
      </c>
      <c r="BN77" s="64">
        <v>0</v>
      </c>
      <c r="BO77" s="65">
        <f t="shared" ref="BO77:BO148" si="97">+BI77-BN77</f>
        <v>0</v>
      </c>
    </row>
    <row r="78" spans="2:67" s="2" customFormat="1" ht="14.25" hidden="1" customHeight="1" outlineLevel="1">
      <c r="B78" s="2" t="str">
        <f t="shared" si="60"/>
        <v>Hide</v>
      </c>
      <c r="C78" s="2">
        <v>1</v>
      </c>
      <c r="D78" s="62" t="s">
        <v>70</v>
      </c>
      <c r="E78" s="121">
        <v>276.75</v>
      </c>
      <c r="F78" s="63">
        <v>-662.9162249345685</v>
      </c>
      <c r="G78" s="63">
        <f t="shared" si="86"/>
        <v>939.6662249345685</v>
      </c>
      <c r="H78" s="63">
        <v>0</v>
      </c>
      <c r="I78" s="63">
        <f t="shared" si="30"/>
        <v>276.75</v>
      </c>
      <c r="J78" s="64">
        <v>602.36</v>
      </c>
      <c r="K78" s="64">
        <f t="shared" si="87"/>
        <v>-325.61</v>
      </c>
      <c r="L78" s="8"/>
      <c r="M78" s="63">
        <v>276.75</v>
      </c>
      <c r="N78" s="63">
        <v>-662.9162249345685</v>
      </c>
      <c r="O78" s="63">
        <f t="shared" si="22"/>
        <v>939.6662249345685</v>
      </c>
      <c r="P78" s="63">
        <v>0</v>
      </c>
      <c r="Q78" s="63">
        <f t="shared" si="23"/>
        <v>276.75</v>
      </c>
      <c r="R78" s="64">
        <v>602.36</v>
      </c>
      <c r="S78" s="65">
        <f t="shared" si="88"/>
        <v>-325.61</v>
      </c>
      <c r="T78" s="32"/>
      <c r="U78" s="121">
        <v>0</v>
      </c>
      <c r="V78" s="63">
        <v>-901.5942007767444</v>
      </c>
      <c r="W78" s="63">
        <f t="shared" si="89"/>
        <v>901.5942007767444</v>
      </c>
      <c r="X78" s="63">
        <v>0</v>
      </c>
      <c r="Y78" s="63">
        <f t="shared" si="31"/>
        <v>0</v>
      </c>
      <c r="Z78" s="64">
        <v>375.83</v>
      </c>
      <c r="AA78" s="64">
        <f t="shared" si="90"/>
        <v>-375.83</v>
      </c>
      <c r="AB78" s="8"/>
      <c r="AC78" s="63">
        <v>0</v>
      </c>
      <c r="AD78" s="63">
        <v>-901.5942007767444</v>
      </c>
      <c r="AE78" s="63">
        <f t="shared" si="24"/>
        <v>901.5942007767444</v>
      </c>
      <c r="AF78" s="63">
        <v>0</v>
      </c>
      <c r="AG78" s="63">
        <f t="shared" si="25"/>
        <v>0</v>
      </c>
      <c r="AH78" s="64">
        <v>375.83</v>
      </c>
      <c r="AI78" s="65">
        <f t="shared" si="91"/>
        <v>-375.83</v>
      </c>
      <c r="AJ78" s="32"/>
      <c r="AK78" s="121">
        <v>256.25</v>
      </c>
      <c r="AL78" s="63">
        <v>78.831328669498021</v>
      </c>
      <c r="AM78" s="63">
        <f t="shared" si="92"/>
        <v>177.41867133050198</v>
      </c>
      <c r="AN78" s="63">
        <v>0</v>
      </c>
      <c r="AO78" s="63">
        <f t="shared" si="32"/>
        <v>256.25</v>
      </c>
      <c r="AP78" s="64">
        <v>226.53</v>
      </c>
      <c r="AQ78" s="64">
        <f t="shared" si="93"/>
        <v>29.72</v>
      </c>
      <c r="AR78" s="8"/>
      <c r="AS78" s="63">
        <v>256.25</v>
      </c>
      <c r="AT78" s="63">
        <v>78.831328669498021</v>
      </c>
      <c r="AU78" s="63">
        <f t="shared" si="26"/>
        <v>177.41867133050198</v>
      </c>
      <c r="AV78" s="63">
        <v>0</v>
      </c>
      <c r="AW78" s="63">
        <f t="shared" si="27"/>
        <v>256.25</v>
      </c>
      <c r="AX78" s="64">
        <v>226.53</v>
      </c>
      <c r="AY78" s="65">
        <f t="shared" si="94"/>
        <v>29.72</v>
      </c>
      <c r="AZ78" s="32"/>
      <c r="BA78" s="121">
        <v>20.5</v>
      </c>
      <c r="BB78" s="63">
        <v>159.8466471726779</v>
      </c>
      <c r="BC78" s="63">
        <f t="shared" si="95"/>
        <v>-139.3466471726779</v>
      </c>
      <c r="BD78" s="63">
        <v>0</v>
      </c>
      <c r="BE78" s="63">
        <f t="shared" si="33"/>
        <v>20.5</v>
      </c>
      <c r="BF78" s="64">
        <v>0</v>
      </c>
      <c r="BG78" s="64">
        <f t="shared" si="96"/>
        <v>20.5</v>
      </c>
      <c r="BH78" s="8"/>
      <c r="BI78" s="63">
        <v>20.5</v>
      </c>
      <c r="BJ78" s="63">
        <v>159.8466471726779</v>
      </c>
      <c r="BK78" s="63">
        <f t="shared" si="28"/>
        <v>-139.3466471726779</v>
      </c>
      <c r="BL78" s="63">
        <v>0</v>
      </c>
      <c r="BM78" s="63">
        <f t="shared" si="29"/>
        <v>20.5</v>
      </c>
      <c r="BN78" s="64">
        <v>0</v>
      </c>
      <c r="BO78" s="65">
        <f t="shared" si="97"/>
        <v>20.5</v>
      </c>
    </row>
    <row r="79" spans="2:67" s="2" customFormat="1" collapsed="1">
      <c r="B79" s="2" t="str">
        <f t="shared" si="60"/>
        <v>Hide</v>
      </c>
      <c r="C79" s="2">
        <v>1</v>
      </c>
      <c r="D79" s="66" t="s">
        <v>71</v>
      </c>
      <c r="E79" s="116">
        <v>21921.25</v>
      </c>
      <c r="F79" s="38">
        <v>-13361.471462204339</v>
      </c>
      <c r="G79" s="38">
        <f t="shared" si="86"/>
        <v>35282.721462204339</v>
      </c>
      <c r="H79" s="38">
        <v>0</v>
      </c>
      <c r="I79" s="38">
        <f t="shared" si="30"/>
        <v>21921.25</v>
      </c>
      <c r="J79" s="39">
        <v>14170.75</v>
      </c>
      <c r="K79" s="39">
        <f t="shared" si="87"/>
        <v>7750.5</v>
      </c>
      <c r="L79" s="35"/>
      <c r="M79" s="38">
        <v>21921.25</v>
      </c>
      <c r="N79" s="38">
        <v>-13361.471462204339</v>
      </c>
      <c r="O79" s="38">
        <f t="shared" si="22"/>
        <v>35282.721462204339</v>
      </c>
      <c r="P79" s="38">
        <v>0</v>
      </c>
      <c r="Q79" s="38">
        <f t="shared" si="23"/>
        <v>21921.25</v>
      </c>
      <c r="R79" s="39">
        <v>14170.75</v>
      </c>
      <c r="S79" s="40">
        <f t="shared" si="88"/>
        <v>7750.5</v>
      </c>
      <c r="T79" s="32"/>
      <c r="U79" s="116">
        <v>16356.22</v>
      </c>
      <c r="V79" s="38">
        <v>-18589.435632695113</v>
      </c>
      <c r="W79" s="38">
        <f t="shared" si="89"/>
        <v>34945.65563269511</v>
      </c>
      <c r="X79" s="38">
        <v>0</v>
      </c>
      <c r="Y79" s="38">
        <f t="shared" si="31"/>
        <v>16356.22</v>
      </c>
      <c r="Z79" s="39">
        <v>10876.369999999999</v>
      </c>
      <c r="AA79" s="39">
        <f t="shared" si="90"/>
        <v>5479.85</v>
      </c>
      <c r="AB79" s="35"/>
      <c r="AC79" s="38">
        <v>16356.22</v>
      </c>
      <c r="AD79" s="38">
        <v>-18589.435632695113</v>
      </c>
      <c r="AE79" s="38">
        <f t="shared" si="24"/>
        <v>34945.65563269511</v>
      </c>
      <c r="AF79" s="38">
        <v>0</v>
      </c>
      <c r="AG79" s="38">
        <f t="shared" si="25"/>
        <v>16356.22</v>
      </c>
      <c r="AH79" s="39">
        <v>10876.369999999999</v>
      </c>
      <c r="AI79" s="40">
        <f t="shared" si="91"/>
        <v>5479.85</v>
      </c>
      <c r="AJ79" s="32"/>
      <c r="AK79" s="116">
        <v>5544.5300000000007</v>
      </c>
      <c r="AL79" s="38">
        <v>4615.9824051191954</v>
      </c>
      <c r="AM79" s="38">
        <f t="shared" si="92"/>
        <v>928.54759488080526</v>
      </c>
      <c r="AN79" s="38">
        <v>0</v>
      </c>
      <c r="AO79" s="38">
        <f t="shared" si="32"/>
        <v>5544.5300000000007</v>
      </c>
      <c r="AP79" s="39">
        <v>3294.38</v>
      </c>
      <c r="AQ79" s="39">
        <f t="shared" si="93"/>
        <v>2250.1500000000005</v>
      </c>
      <c r="AR79" s="35"/>
      <c r="AS79" s="38">
        <v>5544.5300000000007</v>
      </c>
      <c r="AT79" s="38">
        <v>4615.9824051191954</v>
      </c>
      <c r="AU79" s="38">
        <f t="shared" si="26"/>
        <v>928.54759488080526</v>
      </c>
      <c r="AV79" s="38">
        <v>0</v>
      </c>
      <c r="AW79" s="38">
        <f t="shared" si="27"/>
        <v>5544.5300000000007</v>
      </c>
      <c r="AX79" s="39">
        <v>3294.38</v>
      </c>
      <c r="AY79" s="40">
        <f t="shared" si="94"/>
        <v>2250.1500000000005</v>
      </c>
      <c r="AZ79" s="32"/>
      <c r="BA79" s="116">
        <v>20.5</v>
      </c>
      <c r="BB79" s="38">
        <v>611.98176537157769</v>
      </c>
      <c r="BC79" s="38">
        <f t="shared" si="95"/>
        <v>-591.48176537157769</v>
      </c>
      <c r="BD79" s="38">
        <v>0</v>
      </c>
      <c r="BE79" s="38">
        <f t="shared" si="33"/>
        <v>20.5</v>
      </c>
      <c r="BF79" s="39">
        <v>0</v>
      </c>
      <c r="BG79" s="39">
        <f t="shared" si="96"/>
        <v>20.5</v>
      </c>
      <c r="BH79" s="35"/>
      <c r="BI79" s="38">
        <v>20.5</v>
      </c>
      <c r="BJ79" s="38">
        <v>611.98176537157769</v>
      </c>
      <c r="BK79" s="38">
        <f t="shared" si="28"/>
        <v>-591.48176537157769</v>
      </c>
      <c r="BL79" s="38">
        <v>0</v>
      </c>
      <c r="BM79" s="38">
        <f t="shared" si="29"/>
        <v>20.5</v>
      </c>
      <c r="BN79" s="39">
        <v>0</v>
      </c>
      <c r="BO79" s="40">
        <f t="shared" si="97"/>
        <v>20.5</v>
      </c>
    </row>
    <row r="80" spans="2:67" s="2" customFormat="1" ht="14.25" hidden="1" customHeight="1" outlineLevel="1">
      <c r="B80" s="2" t="str">
        <f t="shared" si="60"/>
        <v>Hide</v>
      </c>
      <c r="C80" s="2">
        <v>1</v>
      </c>
      <c r="D80" s="62" t="s">
        <v>72</v>
      </c>
      <c r="E80" s="121">
        <v>0</v>
      </c>
      <c r="F80" s="63">
        <v>0</v>
      </c>
      <c r="G80" s="63">
        <f t="shared" si="86"/>
        <v>0</v>
      </c>
      <c r="H80" s="63">
        <v>0</v>
      </c>
      <c r="I80" s="63">
        <f t="shared" si="30"/>
        <v>0</v>
      </c>
      <c r="J80" s="64">
        <v>0</v>
      </c>
      <c r="K80" s="64">
        <f t="shared" si="87"/>
        <v>0</v>
      </c>
      <c r="L80" s="8"/>
      <c r="M80" s="63">
        <v>0</v>
      </c>
      <c r="N80" s="63">
        <v>0</v>
      </c>
      <c r="O80" s="63">
        <f t="shared" si="22"/>
        <v>0</v>
      </c>
      <c r="P80" s="63">
        <v>0</v>
      </c>
      <c r="Q80" s="63">
        <f t="shared" si="23"/>
        <v>0</v>
      </c>
      <c r="R80" s="64">
        <v>0</v>
      </c>
      <c r="S80" s="65">
        <f t="shared" si="88"/>
        <v>0</v>
      </c>
      <c r="T80" s="32"/>
      <c r="U80" s="121">
        <v>0</v>
      </c>
      <c r="V80" s="63">
        <v>0</v>
      </c>
      <c r="W80" s="63">
        <f t="shared" si="89"/>
        <v>0</v>
      </c>
      <c r="X80" s="63">
        <v>0</v>
      </c>
      <c r="Y80" s="63">
        <f t="shared" si="31"/>
        <v>0</v>
      </c>
      <c r="Z80" s="64">
        <v>0</v>
      </c>
      <c r="AA80" s="64">
        <f t="shared" si="90"/>
        <v>0</v>
      </c>
      <c r="AB80" s="8"/>
      <c r="AC80" s="63">
        <v>0</v>
      </c>
      <c r="AD80" s="63">
        <v>0</v>
      </c>
      <c r="AE80" s="63">
        <f t="shared" si="24"/>
        <v>0</v>
      </c>
      <c r="AF80" s="63">
        <v>0</v>
      </c>
      <c r="AG80" s="63">
        <f t="shared" si="25"/>
        <v>0</v>
      </c>
      <c r="AH80" s="64">
        <v>0</v>
      </c>
      <c r="AI80" s="65">
        <f t="shared" si="91"/>
        <v>0</v>
      </c>
      <c r="AJ80" s="32"/>
      <c r="AK80" s="121">
        <v>0</v>
      </c>
      <c r="AL80" s="63">
        <v>0</v>
      </c>
      <c r="AM80" s="63">
        <f t="shared" si="92"/>
        <v>0</v>
      </c>
      <c r="AN80" s="63">
        <v>0</v>
      </c>
      <c r="AO80" s="63">
        <f t="shared" si="32"/>
        <v>0</v>
      </c>
      <c r="AP80" s="64">
        <v>0</v>
      </c>
      <c r="AQ80" s="64">
        <f t="shared" si="93"/>
        <v>0</v>
      </c>
      <c r="AR80" s="8"/>
      <c r="AS80" s="63">
        <v>0</v>
      </c>
      <c r="AT80" s="63">
        <v>0</v>
      </c>
      <c r="AU80" s="63">
        <f t="shared" si="26"/>
        <v>0</v>
      </c>
      <c r="AV80" s="63">
        <v>0</v>
      </c>
      <c r="AW80" s="63">
        <f t="shared" si="27"/>
        <v>0</v>
      </c>
      <c r="AX80" s="64">
        <v>0</v>
      </c>
      <c r="AY80" s="65">
        <f t="shared" si="94"/>
        <v>0</v>
      </c>
      <c r="AZ80" s="32"/>
      <c r="BA80" s="121">
        <v>0</v>
      </c>
      <c r="BB80" s="63">
        <v>0</v>
      </c>
      <c r="BC80" s="63">
        <f t="shared" si="95"/>
        <v>0</v>
      </c>
      <c r="BD80" s="63">
        <v>0</v>
      </c>
      <c r="BE80" s="63">
        <f t="shared" si="33"/>
        <v>0</v>
      </c>
      <c r="BF80" s="64">
        <v>0</v>
      </c>
      <c r="BG80" s="64">
        <f t="shared" si="96"/>
        <v>0</v>
      </c>
      <c r="BH80" s="8"/>
      <c r="BI80" s="63">
        <v>0</v>
      </c>
      <c r="BJ80" s="63">
        <v>0</v>
      </c>
      <c r="BK80" s="63">
        <f t="shared" si="28"/>
        <v>0</v>
      </c>
      <c r="BL80" s="63">
        <v>0</v>
      </c>
      <c r="BM80" s="63">
        <f t="shared" si="29"/>
        <v>0</v>
      </c>
      <c r="BN80" s="64">
        <v>0</v>
      </c>
      <c r="BO80" s="65">
        <f t="shared" si="97"/>
        <v>0</v>
      </c>
    </row>
    <row r="81" spans="2:67" s="2" customFormat="1" collapsed="1">
      <c r="B81" s="2" t="str">
        <f t="shared" si="60"/>
        <v>Hide</v>
      </c>
      <c r="C81" s="2">
        <v>1</v>
      </c>
      <c r="D81" s="66" t="s">
        <v>73</v>
      </c>
      <c r="E81" s="116">
        <v>0</v>
      </c>
      <c r="F81" s="38">
        <v>0</v>
      </c>
      <c r="G81" s="38">
        <f t="shared" si="86"/>
        <v>0</v>
      </c>
      <c r="H81" s="38">
        <v>0</v>
      </c>
      <c r="I81" s="38">
        <f t="shared" si="30"/>
        <v>0</v>
      </c>
      <c r="J81" s="39">
        <v>0</v>
      </c>
      <c r="K81" s="39">
        <f t="shared" si="87"/>
        <v>0</v>
      </c>
      <c r="L81" s="35"/>
      <c r="M81" s="38">
        <v>0</v>
      </c>
      <c r="N81" s="38">
        <v>0</v>
      </c>
      <c r="O81" s="38">
        <f t="shared" ref="O81:O152" si="98">+M81-N81</f>
        <v>0</v>
      </c>
      <c r="P81" s="38">
        <v>0</v>
      </c>
      <c r="Q81" s="38">
        <f t="shared" ref="Q81:Q152" si="99">+M81-P81</f>
        <v>0</v>
      </c>
      <c r="R81" s="39">
        <v>0</v>
      </c>
      <c r="S81" s="40">
        <f t="shared" si="88"/>
        <v>0</v>
      </c>
      <c r="T81" s="32"/>
      <c r="U81" s="116">
        <v>0</v>
      </c>
      <c r="V81" s="38">
        <v>0</v>
      </c>
      <c r="W81" s="38">
        <f t="shared" si="89"/>
        <v>0</v>
      </c>
      <c r="X81" s="38">
        <v>0</v>
      </c>
      <c r="Y81" s="38">
        <f t="shared" si="31"/>
        <v>0</v>
      </c>
      <c r="Z81" s="39">
        <v>0</v>
      </c>
      <c r="AA81" s="39">
        <f t="shared" si="90"/>
        <v>0</v>
      </c>
      <c r="AB81" s="35"/>
      <c r="AC81" s="38">
        <v>0</v>
      </c>
      <c r="AD81" s="38">
        <v>0</v>
      </c>
      <c r="AE81" s="38">
        <f t="shared" ref="AE81:AE152" si="100">+AC81-AD81</f>
        <v>0</v>
      </c>
      <c r="AF81" s="38">
        <v>0</v>
      </c>
      <c r="AG81" s="38">
        <f t="shared" ref="AG81:AG152" si="101">+AC81-AF81</f>
        <v>0</v>
      </c>
      <c r="AH81" s="39">
        <v>0</v>
      </c>
      <c r="AI81" s="40">
        <f t="shared" si="91"/>
        <v>0</v>
      </c>
      <c r="AJ81" s="32"/>
      <c r="AK81" s="116">
        <v>0</v>
      </c>
      <c r="AL81" s="38">
        <v>0</v>
      </c>
      <c r="AM81" s="38">
        <f t="shared" si="92"/>
        <v>0</v>
      </c>
      <c r="AN81" s="38">
        <v>0</v>
      </c>
      <c r="AO81" s="38">
        <f t="shared" si="32"/>
        <v>0</v>
      </c>
      <c r="AP81" s="39">
        <v>0</v>
      </c>
      <c r="AQ81" s="39">
        <f t="shared" si="93"/>
        <v>0</v>
      </c>
      <c r="AR81" s="35"/>
      <c r="AS81" s="38">
        <v>0</v>
      </c>
      <c r="AT81" s="38">
        <v>0</v>
      </c>
      <c r="AU81" s="38">
        <f t="shared" ref="AU81:AU152" si="102">+AS81-AT81</f>
        <v>0</v>
      </c>
      <c r="AV81" s="38">
        <v>0</v>
      </c>
      <c r="AW81" s="38">
        <f t="shared" ref="AW81:AW152" si="103">+AS81-AV81</f>
        <v>0</v>
      </c>
      <c r="AX81" s="39">
        <v>0</v>
      </c>
      <c r="AY81" s="40">
        <f t="shared" si="94"/>
        <v>0</v>
      </c>
      <c r="AZ81" s="32"/>
      <c r="BA81" s="116">
        <v>0</v>
      </c>
      <c r="BB81" s="38">
        <v>0</v>
      </c>
      <c r="BC81" s="38">
        <f t="shared" si="95"/>
        <v>0</v>
      </c>
      <c r="BD81" s="38">
        <v>0</v>
      </c>
      <c r="BE81" s="38">
        <f t="shared" si="33"/>
        <v>0</v>
      </c>
      <c r="BF81" s="39">
        <v>0</v>
      </c>
      <c r="BG81" s="39">
        <f t="shared" si="96"/>
        <v>0</v>
      </c>
      <c r="BH81" s="35"/>
      <c r="BI81" s="38">
        <v>0</v>
      </c>
      <c r="BJ81" s="38">
        <v>0</v>
      </c>
      <c r="BK81" s="38">
        <f t="shared" ref="BK81:BK152" si="104">+BI81-BJ81</f>
        <v>0</v>
      </c>
      <c r="BL81" s="38">
        <v>0</v>
      </c>
      <c r="BM81" s="38">
        <f t="shared" ref="BM81:BM152" si="105">+BI81-BL81</f>
        <v>0</v>
      </c>
      <c r="BN81" s="39">
        <v>0</v>
      </c>
      <c r="BO81" s="40">
        <f t="shared" si="97"/>
        <v>0</v>
      </c>
    </row>
    <row r="82" spans="2:67" s="2" customFormat="1" ht="14.25" hidden="1" customHeight="1" outlineLevel="1">
      <c r="B82" s="2" t="str">
        <f t="shared" si="60"/>
        <v>Hide</v>
      </c>
      <c r="C82" s="2">
        <v>1</v>
      </c>
      <c r="D82" s="62" t="s">
        <v>74</v>
      </c>
      <c r="E82" s="121">
        <v>21643.38</v>
      </c>
      <c r="F82" s="63">
        <v>21405.49893125</v>
      </c>
      <c r="G82" s="63">
        <f t="shared" si="86"/>
        <v>237.88106875000085</v>
      </c>
      <c r="H82" s="63">
        <v>0</v>
      </c>
      <c r="I82" s="63">
        <f t="shared" si="30"/>
        <v>21643.38</v>
      </c>
      <c r="J82" s="64">
        <v>16544.900000000001</v>
      </c>
      <c r="K82" s="64">
        <f t="shared" si="87"/>
        <v>5098.4799999999996</v>
      </c>
      <c r="L82" s="8"/>
      <c r="M82" s="63">
        <v>21643.38</v>
      </c>
      <c r="N82" s="63">
        <v>21405.49893125</v>
      </c>
      <c r="O82" s="63">
        <f t="shared" si="98"/>
        <v>237.88106875000085</v>
      </c>
      <c r="P82" s="63">
        <v>0</v>
      </c>
      <c r="Q82" s="63">
        <f t="shared" si="99"/>
        <v>21643.38</v>
      </c>
      <c r="R82" s="64">
        <v>16544.900000000001</v>
      </c>
      <c r="S82" s="65">
        <f t="shared" si="88"/>
        <v>5098.4799999999996</v>
      </c>
      <c r="T82" s="32"/>
      <c r="U82" s="121">
        <v>15420.35</v>
      </c>
      <c r="V82" s="63">
        <v>13558.47755625</v>
      </c>
      <c r="W82" s="63">
        <f t="shared" si="89"/>
        <v>1861.8724437500005</v>
      </c>
      <c r="X82" s="63">
        <v>0</v>
      </c>
      <c r="Y82" s="63">
        <f t="shared" si="31"/>
        <v>15420.35</v>
      </c>
      <c r="Z82" s="64">
        <v>16010.62</v>
      </c>
      <c r="AA82" s="64">
        <f t="shared" si="90"/>
        <v>-590.27000000000044</v>
      </c>
      <c r="AB82" s="8"/>
      <c r="AC82" s="63">
        <v>15420.35</v>
      </c>
      <c r="AD82" s="63">
        <v>13558.47755625</v>
      </c>
      <c r="AE82" s="63">
        <f t="shared" si="100"/>
        <v>1861.8724437500005</v>
      </c>
      <c r="AF82" s="63">
        <v>0</v>
      </c>
      <c r="AG82" s="63">
        <f t="shared" si="101"/>
        <v>15420.35</v>
      </c>
      <c r="AH82" s="64">
        <v>16010.62</v>
      </c>
      <c r="AI82" s="65">
        <f t="shared" si="91"/>
        <v>-590.27000000000044</v>
      </c>
      <c r="AJ82" s="32"/>
      <c r="AK82" s="121">
        <v>6223.03</v>
      </c>
      <c r="AL82" s="63">
        <v>7847.0213749999994</v>
      </c>
      <c r="AM82" s="63">
        <f t="shared" si="92"/>
        <v>-1623.9913749999996</v>
      </c>
      <c r="AN82" s="63">
        <v>0</v>
      </c>
      <c r="AO82" s="63">
        <f t="shared" si="32"/>
        <v>6223.03</v>
      </c>
      <c r="AP82" s="64">
        <v>534.28</v>
      </c>
      <c r="AQ82" s="64">
        <f t="shared" si="93"/>
        <v>5688.75</v>
      </c>
      <c r="AR82" s="8"/>
      <c r="AS82" s="63">
        <v>6223.03</v>
      </c>
      <c r="AT82" s="63">
        <v>7847.0213749999994</v>
      </c>
      <c r="AU82" s="63">
        <f t="shared" si="102"/>
        <v>-1623.9913749999996</v>
      </c>
      <c r="AV82" s="63">
        <v>0</v>
      </c>
      <c r="AW82" s="63">
        <f t="shared" si="103"/>
        <v>6223.03</v>
      </c>
      <c r="AX82" s="64">
        <v>534.28</v>
      </c>
      <c r="AY82" s="65">
        <f t="shared" si="94"/>
        <v>5688.75</v>
      </c>
      <c r="AZ82" s="32"/>
      <c r="BA82" s="121">
        <v>0</v>
      </c>
      <c r="BB82" s="63">
        <v>0</v>
      </c>
      <c r="BC82" s="63">
        <f t="shared" si="95"/>
        <v>0</v>
      </c>
      <c r="BD82" s="63">
        <v>0</v>
      </c>
      <c r="BE82" s="63">
        <f t="shared" si="33"/>
        <v>0</v>
      </c>
      <c r="BF82" s="64">
        <v>0</v>
      </c>
      <c r="BG82" s="64">
        <f t="shared" si="96"/>
        <v>0</v>
      </c>
      <c r="BH82" s="8"/>
      <c r="BI82" s="63">
        <v>0</v>
      </c>
      <c r="BJ82" s="63">
        <v>0</v>
      </c>
      <c r="BK82" s="63">
        <f t="shared" si="104"/>
        <v>0</v>
      </c>
      <c r="BL82" s="63">
        <v>0</v>
      </c>
      <c r="BM82" s="63">
        <f t="shared" si="105"/>
        <v>0</v>
      </c>
      <c r="BN82" s="64">
        <v>0</v>
      </c>
      <c r="BO82" s="65">
        <f t="shared" si="97"/>
        <v>0</v>
      </c>
    </row>
    <row r="83" spans="2:67" s="2" customFormat="1" ht="14.25" hidden="1" customHeight="1" outlineLevel="1">
      <c r="B83" s="2" t="str">
        <f t="shared" si="60"/>
        <v>Hide</v>
      </c>
      <c r="C83" s="2">
        <v>1</v>
      </c>
      <c r="D83" s="62" t="s">
        <v>75</v>
      </c>
      <c r="E83" s="121">
        <v>0</v>
      </c>
      <c r="F83" s="63">
        <v>0</v>
      </c>
      <c r="G83" s="63">
        <f t="shared" si="86"/>
        <v>0</v>
      </c>
      <c r="H83" s="63">
        <v>0</v>
      </c>
      <c r="I83" s="63">
        <f t="shared" ref="I83:I154" si="106">+E83-H83</f>
        <v>0</v>
      </c>
      <c r="J83" s="64">
        <v>0</v>
      </c>
      <c r="K83" s="64">
        <f t="shared" si="87"/>
        <v>0</v>
      </c>
      <c r="L83" s="8"/>
      <c r="M83" s="63">
        <v>0</v>
      </c>
      <c r="N83" s="63">
        <v>0</v>
      </c>
      <c r="O83" s="63">
        <f t="shared" si="98"/>
        <v>0</v>
      </c>
      <c r="P83" s="63">
        <v>0</v>
      </c>
      <c r="Q83" s="63">
        <f t="shared" si="99"/>
        <v>0</v>
      </c>
      <c r="R83" s="64">
        <v>0</v>
      </c>
      <c r="S83" s="65">
        <f t="shared" si="88"/>
        <v>0</v>
      </c>
      <c r="T83" s="32"/>
      <c r="U83" s="121">
        <v>0</v>
      </c>
      <c r="V83" s="63">
        <v>0</v>
      </c>
      <c r="W83" s="63">
        <f t="shared" si="89"/>
        <v>0</v>
      </c>
      <c r="X83" s="63">
        <v>0</v>
      </c>
      <c r="Y83" s="63">
        <f t="shared" ref="Y83:Y154" si="107">+U83-X83</f>
        <v>0</v>
      </c>
      <c r="Z83" s="64">
        <v>0</v>
      </c>
      <c r="AA83" s="64">
        <f t="shared" si="90"/>
        <v>0</v>
      </c>
      <c r="AB83" s="8"/>
      <c r="AC83" s="63">
        <v>0</v>
      </c>
      <c r="AD83" s="63">
        <v>0</v>
      </c>
      <c r="AE83" s="63">
        <f t="shared" si="100"/>
        <v>0</v>
      </c>
      <c r="AF83" s="63">
        <v>0</v>
      </c>
      <c r="AG83" s="63">
        <f t="shared" si="101"/>
        <v>0</v>
      </c>
      <c r="AH83" s="64">
        <v>0</v>
      </c>
      <c r="AI83" s="65">
        <f t="shared" si="91"/>
        <v>0</v>
      </c>
      <c r="AJ83" s="32"/>
      <c r="AK83" s="121">
        <v>0</v>
      </c>
      <c r="AL83" s="63">
        <v>0</v>
      </c>
      <c r="AM83" s="63">
        <f t="shared" si="92"/>
        <v>0</v>
      </c>
      <c r="AN83" s="63">
        <v>0</v>
      </c>
      <c r="AO83" s="63">
        <f t="shared" ref="AO83:AO154" si="108">+AK83-AN83</f>
        <v>0</v>
      </c>
      <c r="AP83" s="64">
        <v>0</v>
      </c>
      <c r="AQ83" s="64">
        <f t="shared" si="93"/>
        <v>0</v>
      </c>
      <c r="AR83" s="8"/>
      <c r="AS83" s="63">
        <v>0</v>
      </c>
      <c r="AT83" s="63">
        <v>0</v>
      </c>
      <c r="AU83" s="63">
        <f t="shared" si="102"/>
        <v>0</v>
      </c>
      <c r="AV83" s="63">
        <v>0</v>
      </c>
      <c r="AW83" s="63">
        <f t="shared" si="103"/>
        <v>0</v>
      </c>
      <c r="AX83" s="64">
        <v>0</v>
      </c>
      <c r="AY83" s="65">
        <f t="shared" si="94"/>
        <v>0</v>
      </c>
      <c r="AZ83" s="32"/>
      <c r="BA83" s="121">
        <v>0</v>
      </c>
      <c r="BB83" s="63">
        <v>0</v>
      </c>
      <c r="BC83" s="63">
        <f t="shared" si="95"/>
        <v>0</v>
      </c>
      <c r="BD83" s="63">
        <v>0</v>
      </c>
      <c r="BE83" s="63">
        <f t="shared" ref="BE83:BE154" si="109">+BA83-BD83</f>
        <v>0</v>
      </c>
      <c r="BF83" s="64">
        <v>0</v>
      </c>
      <c r="BG83" s="64">
        <f t="shared" si="96"/>
        <v>0</v>
      </c>
      <c r="BH83" s="8"/>
      <c r="BI83" s="63">
        <v>0</v>
      </c>
      <c r="BJ83" s="63">
        <v>0</v>
      </c>
      <c r="BK83" s="63">
        <f t="shared" si="104"/>
        <v>0</v>
      </c>
      <c r="BL83" s="63">
        <v>0</v>
      </c>
      <c r="BM83" s="63">
        <f t="shared" si="105"/>
        <v>0</v>
      </c>
      <c r="BN83" s="64">
        <v>0</v>
      </c>
      <c r="BO83" s="65">
        <f t="shared" si="97"/>
        <v>0</v>
      </c>
    </row>
    <row r="84" spans="2:67" s="2" customFormat="1" ht="14.25" hidden="1" customHeight="1" outlineLevel="1">
      <c r="B84" s="2" t="str">
        <f t="shared" si="60"/>
        <v>Hide</v>
      </c>
      <c r="C84" s="2">
        <v>1</v>
      </c>
      <c r="D84" s="62" t="s">
        <v>76</v>
      </c>
      <c r="E84" s="121">
        <v>0</v>
      </c>
      <c r="F84" s="63">
        <v>-938.46234814874992</v>
      </c>
      <c r="G84" s="63">
        <f t="shared" si="86"/>
        <v>938.46234814874992</v>
      </c>
      <c r="H84" s="63">
        <v>0</v>
      </c>
      <c r="I84" s="63">
        <f t="shared" si="106"/>
        <v>0</v>
      </c>
      <c r="J84" s="64">
        <v>0</v>
      </c>
      <c r="K84" s="64">
        <f t="shared" si="87"/>
        <v>0</v>
      </c>
      <c r="L84" s="8"/>
      <c r="M84" s="63">
        <v>0</v>
      </c>
      <c r="N84" s="63">
        <v>-938.46234814874992</v>
      </c>
      <c r="O84" s="63">
        <f t="shared" si="98"/>
        <v>938.46234814874992</v>
      </c>
      <c r="P84" s="63">
        <v>0</v>
      </c>
      <c r="Q84" s="63">
        <f t="shared" si="99"/>
        <v>0</v>
      </c>
      <c r="R84" s="64">
        <v>0</v>
      </c>
      <c r="S84" s="65">
        <f t="shared" si="88"/>
        <v>0</v>
      </c>
      <c r="T84" s="32"/>
      <c r="U84" s="121">
        <v>0</v>
      </c>
      <c r="V84" s="63">
        <v>-938.46234814874992</v>
      </c>
      <c r="W84" s="63">
        <f t="shared" si="89"/>
        <v>938.46234814874992</v>
      </c>
      <c r="X84" s="63">
        <v>0</v>
      </c>
      <c r="Y84" s="63">
        <f t="shared" si="107"/>
        <v>0</v>
      </c>
      <c r="Z84" s="64">
        <v>0</v>
      </c>
      <c r="AA84" s="64">
        <f t="shared" si="90"/>
        <v>0</v>
      </c>
      <c r="AB84" s="8"/>
      <c r="AC84" s="63">
        <v>0</v>
      </c>
      <c r="AD84" s="63">
        <v>-938.46234814874992</v>
      </c>
      <c r="AE84" s="63">
        <f t="shared" si="100"/>
        <v>938.46234814874992</v>
      </c>
      <c r="AF84" s="63">
        <v>0</v>
      </c>
      <c r="AG84" s="63">
        <f t="shared" si="101"/>
        <v>0</v>
      </c>
      <c r="AH84" s="64">
        <v>0</v>
      </c>
      <c r="AI84" s="65">
        <f t="shared" si="91"/>
        <v>0</v>
      </c>
      <c r="AJ84" s="32"/>
      <c r="AK84" s="121">
        <v>0</v>
      </c>
      <c r="AL84" s="63">
        <v>0</v>
      </c>
      <c r="AM84" s="63">
        <f t="shared" si="92"/>
        <v>0</v>
      </c>
      <c r="AN84" s="63">
        <v>0</v>
      </c>
      <c r="AO84" s="63">
        <f t="shared" si="108"/>
        <v>0</v>
      </c>
      <c r="AP84" s="64">
        <v>0</v>
      </c>
      <c r="AQ84" s="64">
        <f t="shared" si="93"/>
        <v>0</v>
      </c>
      <c r="AR84" s="8"/>
      <c r="AS84" s="63">
        <v>0</v>
      </c>
      <c r="AT84" s="63">
        <v>0</v>
      </c>
      <c r="AU84" s="63">
        <f t="shared" si="102"/>
        <v>0</v>
      </c>
      <c r="AV84" s="63">
        <v>0</v>
      </c>
      <c r="AW84" s="63">
        <f t="shared" si="103"/>
        <v>0</v>
      </c>
      <c r="AX84" s="64">
        <v>0</v>
      </c>
      <c r="AY84" s="65">
        <f t="shared" si="94"/>
        <v>0</v>
      </c>
      <c r="AZ84" s="32"/>
      <c r="BA84" s="121">
        <v>0</v>
      </c>
      <c r="BB84" s="63">
        <v>0</v>
      </c>
      <c r="BC84" s="63">
        <f t="shared" si="95"/>
        <v>0</v>
      </c>
      <c r="BD84" s="63">
        <v>0</v>
      </c>
      <c r="BE84" s="63">
        <f t="shared" si="109"/>
        <v>0</v>
      </c>
      <c r="BF84" s="64">
        <v>0</v>
      </c>
      <c r="BG84" s="64">
        <f t="shared" si="96"/>
        <v>0</v>
      </c>
      <c r="BH84" s="8"/>
      <c r="BI84" s="63">
        <v>0</v>
      </c>
      <c r="BJ84" s="63">
        <v>0</v>
      </c>
      <c r="BK84" s="63">
        <f t="shared" si="104"/>
        <v>0</v>
      </c>
      <c r="BL84" s="63">
        <v>0</v>
      </c>
      <c r="BM84" s="63">
        <f t="shared" si="105"/>
        <v>0</v>
      </c>
      <c r="BN84" s="64">
        <v>0</v>
      </c>
      <c r="BO84" s="65">
        <f t="shared" si="97"/>
        <v>0</v>
      </c>
    </row>
    <row r="85" spans="2:67" s="2" customFormat="1" ht="14.25" hidden="1" customHeight="1" outlineLevel="1">
      <c r="B85" s="2" t="str">
        <f t="shared" si="60"/>
        <v>Hide</v>
      </c>
      <c r="C85" s="2">
        <v>1</v>
      </c>
      <c r="D85" s="62" t="s">
        <v>77</v>
      </c>
      <c r="E85" s="121">
        <v>1458.29</v>
      </c>
      <c r="F85" s="63">
        <v>3593.0587132943328</v>
      </c>
      <c r="G85" s="63">
        <f t="shared" si="86"/>
        <v>-2134.7687132943329</v>
      </c>
      <c r="H85" s="63">
        <v>0</v>
      </c>
      <c r="I85" s="63">
        <f t="shared" si="106"/>
        <v>1458.29</v>
      </c>
      <c r="J85" s="64">
        <v>733.21</v>
      </c>
      <c r="K85" s="64">
        <f t="shared" si="87"/>
        <v>725.07999999999993</v>
      </c>
      <c r="L85" s="8"/>
      <c r="M85" s="63">
        <v>1458.29</v>
      </c>
      <c r="N85" s="63">
        <v>3593.0587132943328</v>
      </c>
      <c r="O85" s="63">
        <f t="shared" si="98"/>
        <v>-2134.7687132943329</v>
      </c>
      <c r="P85" s="63">
        <v>0</v>
      </c>
      <c r="Q85" s="63">
        <f t="shared" si="99"/>
        <v>1458.29</v>
      </c>
      <c r="R85" s="64">
        <v>733.21</v>
      </c>
      <c r="S85" s="65">
        <f t="shared" si="88"/>
        <v>725.07999999999993</v>
      </c>
      <c r="T85" s="32"/>
      <c r="U85" s="121">
        <v>360.84999999999997</v>
      </c>
      <c r="V85" s="63">
        <v>3583.691213294333</v>
      </c>
      <c r="W85" s="63">
        <f t="shared" si="89"/>
        <v>-3222.8412132943331</v>
      </c>
      <c r="X85" s="63">
        <v>0</v>
      </c>
      <c r="Y85" s="63">
        <f t="shared" si="107"/>
        <v>360.84999999999997</v>
      </c>
      <c r="Z85" s="64">
        <v>627.76</v>
      </c>
      <c r="AA85" s="64">
        <f t="shared" si="90"/>
        <v>-266.91000000000003</v>
      </c>
      <c r="AB85" s="8"/>
      <c r="AC85" s="63">
        <v>360.84999999999997</v>
      </c>
      <c r="AD85" s="63">
        <v>3583.691213294333</v>
      </c>
      <c r="AE85" s="63">
        <f t="shared" si="100"/>
        <v>-3222.8412132943331</v>
      </c>
      <c r="AF85" s="63">
        <v>0</v>
      </c>
      <c r="AG85" s="63">
        <f t="shared" si="101"/>
        <v>360.84999999999997</v>
      </c>
      <c r="AH85" s="64">
        <v>627.76</v>
      </c>
      <c r="AI85" s="65">
        <f t="shared" si="91"/>
        <v>-266.91000000000003</v>
      </c>
      <c r="AJ85" s="32"/>
      <c r="AK85" s="121">
        <v>1097.44</v>
      </c>
      <c r="AL85" s="63">
        <v>9.3674999999999997</v>
      </c>
      <c r="AM85" s="63">
        <f t="shared" si="92"/>
        <v>1088.0725</v>
      </c>
      <c r="AN85" s="63">
        <v>0</v>
      </c>
      <c r="AO85" s="63">
        <f t="shared" si="108"/>
        <v>1097.44</v>
      </c>
      <c r="AP85" s="64">
        <v>105.45</v>
      </c>
      <c r="AQ85" s="64">
        <f t="shared" si="93"/>
        <v>991.99</v>
      </c>
      <c r="AR85" s="8"/>
      <c r="AS85" s="63">
        <v>1097.44</v>
      </c>
      <c r="AT85" s="63">
        <v>9.3674999999999997</v>
      </c>
      <c r="AU85" s="63">
        <f t="shared" si="102"/>
        <v>1088.0725</v>
      </c>
      <c r="AV85" s="63">
        <v>0</v>
      </c>
      <c r="AW85" s="63">
        <f t="shared" si="103"/>
        <v>1097.44</v>
      </c>
      <c r="AX85" s="64">
        <v>105.45</v>
      </c>
      <c r="AY85" s="65">
        <f t="shared" si="94"/>
        <v>991.99</v>
      </c>
      <c r="AZ85" s="32"/>
      <c r="BA85" s="121">
        <v>0</v>
      </c>
      <c r="BB85" s="63">
        <v>0</v>
      </c>
      <c r="BC85" s="63">
        <f t="shared" si="95"/>
        <v>0</v>
      </c>
      <c r="BD85" s="63">
        <v>0</v>
      </c>
      <c r="BE85" s="63">
        <f t="shared" si="109"/>
        <v>0</v>
      </c>
      <c r="BF85" s="64">
        <v>0</v>
      </c>
      <c r="BG85" s="64">
        <f t="shared" si="96"/>
        <v>0</v>
      </c>
      <c r="BH85" s="8"/>
      <c r="BI85" s="63">
        <v>0</v>
      </c>
      <c r="BJ85" s="63">
        <v>0</v>
      </c>
      <c r="BK85" s="63">
        <f t="shared" si="104"/>
        <v>0</v>
      </c>
      <c r="BL85" s="63">
        <v>0</v>
      </c>
      <c r="BM85" s="63">
        <f t="shared" si="105"/>
        <v>0</v>
      </c>
      <c r="BN85" s="64">
        <v>0</v>
      </c>
      <c r="BO85" s="65">
        <f t="shared" si="97"/>
        <v>0</v>
      </c>
    </row>
    <row r="86" spans="2:67" s="2" customFormat="1" ht="14.25" hidden="1" customHeight="1" outlineLevel="1">
      <c r="B86" s="2" t="str">
        <f t="shared" si="60"/>
        <v>Hide</v>
      </c>
      <c r="C86" s="2">
        <v>1</v>
      </c>
      <c r="D86" s="62" t="s">
        <v>78</v>
      </c>
      <c r="E86" s="121">
        <v>0</v>
      </c>
      <c r="F86" s="63">
        <v>0</v>
      </c>
      <c r="G86" s="63">
        <f t="shared" si="86"/>
        <v>0</v>
      </c>
      <c r="H86" s="63">
        <v>0</v>
      </c>
      <c r="I86" s="63">
        <f t="shared" si="106"/>
        <v>0</v>
      </c>
      <c r="J86" s="64">
        <v>0</v>
      </c>
      <c r="K86" s="64">
        <f t="shared" si="87"/>
        <v>0</v>
      </c>
      <c r="L86" s="8"/>
      <c r="M86" s="63">
        <v>0</v>
      </c>
      <c r="N86" s="63">
        <v>0</v>
      </c>
      <c r="O86" s="63">
        <f t="shared" si="98"/>
        <v>0</v>
      </c>
      <c r="P86" s="63">
        <v>0</v>
      </c>
      <c r="Q86" s="63">
        <f t="shared" si="99"/>
        <v>0</v>
      </c>
      <c r="R86" s="64">
        <v>0</v>
      </c>
      <c r="S86" s="65">
        <f t="shared" si="88"/>
        <v>0</v>
      </c>
      <c r="T86" s="32"/>
      <c r="U86" s="121">
        <v>0</v>
      </c>
      <c r="V86" s="63">
        <v>0</v>
      </c>
      <c r="W86" s="63">
        <f t="shared" si="89"/>
        <v>0</v>
      </c>
      <c r="X86" s="63">
        <v>0</v>
      </c>
      <c r="Y86" s="63">
        <f t="shared" si="107"/>
        <v>0</v>
      </c>
      <c r="Z86" s="64">
        <v>0</v>
      </c>
      <c r="AA86" s="64">
        <f t="shared" si="90"/>
        <v>0</v>
      </c>
      <c r="AB86" s="8"/>
      <c r="AC86" s="63">
        <v>0</v>
      </c>
      <c r="AD86" s="63">
        <v>0</v>
      </c>
      <c r="AE86" s="63">
        <f t="shared" si="100"/>
        <v>0</v>
      </c>
      <c r="AF86" s="63">
        <v>0</v>
      </c>
      <c r="AG86" s="63">
        <f t="shared" si="101"/>
        <v>0</v>
      </c>
      <c r="AH86" s="64">
        <v>0</v>
      </c>
      <c r="AI86" s="65">
        <f t="shared" si="91"/>
        <v>0</v>
      </c>
      <c r="AJ86" s="32"/>
      <c r="AK86" s="121">
        <v>0</v>
      </c>
      <c r="AL86" s="63">
        <v>0</v>
      </c>
      <c r="AM86" s="63">
        <f t="shared" si="92"/>
        <v>0</v>
      </c>
      <c r="AN86" s="63">
        <v>0</v>
      </c>
      <c r="AO86" s="63">
        <f t="shared" si="108"/>
        <v>0</v>
      </c>
      <c r="AP86" s="64">
        <v>0</v>
      </c>
      <c r="AQ86" s="64">
        <f t="shared" si="93"/>
        <v>0</v>
      </c>
      <c r="AR86" s="8"/>
      <c r="AS86" s="63">
        <v>0</v>
      </c>
      <c r="AT86" s="63">
        <v>0</v>
      </c>
      <c r="AU86" s="63">
        <f t="shared" si="102"/>
        <v>0</v>
      </c>
      <c r="AV86" s="63">
        <v>0</v>
      </c>
      <c r="AW86" s="63">
        <f t="shared" si="103"/>
        <v>0</v>
      </c>
      <c r="AX86" s="64">
        <v>0</v>
      </c>
      <c r="AY86" s="65">
        <f t="shared" si="94"/>
        <v>0</v>
      </c>
      <c r="AZ86" s="32"/>
      <c r="BA86" s="121">
        <v>0</v>
      </c>
      <c r="BB86" s="63">
        <v>0</v>
      </c>
      <c r="BC86" s="63">
        <f t="shared" si="95"/>
        <v>0</v>
      </c>
      <c r="BD86" s="63">
        <v>0</v>
      </c>
      <c r="BE86" s="63">
        <f t="shared" si="109"/>
        <v>0</v>
      </c>
      <c r="BF86" s="64">
        <v>0</v>
      </c>
      <c r="BG86" s="64">
        <f t="shared" si="96"/>
        <v>0</v>
      </c>
      <c r="BH86" s="8"/>
      <c r="BI86" s="63">
        <v>0</v>
      </c>
      <c r="BJ86" s="63">
        <v>0</v>
      </c>
      <c r="BK86" s="63">
        <f t="shared" si="104"/>
        <v>0</v>
      </c>
      <c r="BL86" s="63">
        <v>0</v>
      </c>
      <c r="BM86" s="63">
        <f t="shared" si="105"/>
        <v>0</v>
      </c>
      <c r="BN86" s="64">
        <v>0</v>
      </c>
      <c r="BO86" s="65">
        <f t="shared" si="97"/>
        <v>0</v>
      </c>
    </row>
    <row r="87" spans="2:67" s="2" customFormat="1" ht="14.25" hidden="1" customHeight="1" outlineLevel="1">
      <c r="B87" s="2" t="str">
        <f t="shared" si="60"/>
        <v>Hide</v>
      </c>
      <c r="C87" s="2">
        <v>1</v>
      </c>
      <c r="D87" s="62" t="s">
        <v>79</v>
      </c>
      <c r="E87" s="121">
        <v>0</v>
      </c>
      <c r="F87" s="63">
        <v>0</v>
      </c>
      <c r="G87" s="63">
        <f t="shared" si="86"/>
        <v>0</v>
      </c>
      <c r="H87" s="63">
        <v>0</v>
      </c>
      <c r="I87" s="63">
        <f t="shared" si="106"/>
        <v>0</v>
      </c>
      <c r="J87" s="64">
        <v>0</v>
      </c>
      <c r="K87" s="64">
        <f t="shared" si="87"/>
        <v>0</v>
      </c>
      <c r="L87" s="8"/>
      <c r="M87" s="63">
        <v>0</v>
      </c>
      <c r="N87" s="63">
        <v>0</v>
      </c>
      <c r="O87" s="63">
        <f t="shared" si="98"/>
        <v>0</v>
      </c>
      <c r="P87" s="63">
        <v>0</v>
      </c>
      <c r="Q87" s="63">
        <f t="shared" si="99"/>
        <v>0</v>
      </c>
      <c r="R87" s="64">
        <v>0</v>
      </c>
      <c r="S87" s="65">
        <f t="shared" si="88"/>
        <v>0</v>
      </c>
      <c r="T87" s="32"/>
      <c r="U87" s="121">
        <v>0</v>
      </c>
      <c r="V87" s="63">
        <v>0</v>
      </c>
      <c r="W87" s="63">
        <f t="shared" si="89"/>
        <v>0</v>
      </c>
      <c r="X87" s="63">
        <v>0</v>
      </c>
      <c r="Y87" s="63">
        <f t="shared" si="107"/>
        <v>0</v>
      </c>
      <c r="Z87" s="64">
        <v>0</v>
      </c>
      <c r="AA87" s="64">
        <f t="shared" si="90"/>
        <v>0</v>
      </c>
      <c r="AB87" s="8"/>
      <c r="AC87" s="63">
        <v>0</v>
      </c>
      <c r="AD87" s="63">
        <v>0</v>
      </c>
      <c r="AE87" s="63">
        <f t="shared" si="100"/>
        <v>0</v>
      </c>
      <c r="AF87" s="63">
        <v>0</v>
      </c>
      <c r="AG87" s="63">
        <f t="shared" si="101"/>
        <v>0</v>
      </c>
      <c r="AH87" s="64">
        <v>0</v>
      </c>
      <c r="AI87" s="65">
        <f t="shared" si="91"/>
        <v>0</v>
      </c>
      <c r="AJ87" s="32"/>
      <c r="AK87" s="121">
        <v>0</v>
      </c>
      <c r="AL87" s="63">
        <v>0</v>
      </c>
      <c r="AM87" s="63">
        <f t="shared" si="92"/>
        <v>0</v>
      </c>
      <c r="AN87" s="63">
        <v>0</v>
      </c>
      <c r="AO87" s="63">
        <f t="shared" si="108"/>
        <v>0</v>
      </c>
      <c r="AP87" s="64">
        <v>0</v>
      </c>
      <c r="AQ87" s="64">
        <f t="shared" si="93"/>
        <v>0</v>
      </c>
      <c r="AR87" s="8"/>
      <c r="AS87" s="63">
        <v>0</v>
      </c>
      <c r="AT87" s="63">
        <v>0</v>
      </c>
      <c r="AU87" s="63">
        <f t="shared" si="102"/>
        <v>0</v>
      </c>
      <c r="AV87" s="63">
        <v>0</v>
      </c>
      <c r="AW87" s="63">
        <f t="shared" si="103"/>
        <v>0</v>
      </c>
      <c r="AX87" s="64">
        <v>0</v>
      </c>
      <c r="AY87" s="65">
        <f t="shared" si="94"/>
        <v>0</v>
      </c>
      <c r="AZ87" s="32"/>
      <c r="BA87" s="121">
        <v>0</v>
      </c>
      <c r="BB87" s="63">
        <v>0</v>
      </c>
      <c r="BC87" s="63">
        <f t="shared" si="95"/>
        <v>0</v>
      </c>
      <c r="BD87" s="63">
        <v>0</v>
      </c>
      <c r="BE87" s="63">
        <f t="shared" si="109"/>
        <v>0</v>
      </c>
      <c r="BF87" s="64">
        <v>0</v>
      </c>
      <c r="BG87" s="64">
        <f t="shared" si="96"/>
        <v>0</v>
      </c>
      <c r="BH87" s="8"/>
      <c r="BI87" s="63">
        <v>0</v>
      </c>
      <c r="BJ87" s="63">
        <v>0</v>
      </c>
      <c r="BK87" s="63">
        <f t="shared" si="104"/>
        <v>0</v>
      </c>
      <c r="BL87" s="63">
        <v>0</v>
      </c>
      <c r="BM87" s="63">
        <f t="shared" si="105"/>
        <v>0</v>
      </c>
      <c r="BN87" s="64">
        <v>0</v>
      </c>
      <c r="BO87" s="65">
        <f t="shared" si="97"/>
        <v>0</v>
      </c>
    </row>
    <row r="88" spans="2:67" s="2" customFormat="1" ht="14.25" hidden="1" customHeight="1" outlineLevel="1">
      <c r="B88" s="2" t="str">
        <f t="shared" ref="B88:B90" si="110">IF(SUM(T88:T88)&lt;&gt;0,"Show","Hide")</f>
        <v>Hide</v>
      </c>
      <c r="C88" s="2">
        <v>1</v>
      </c>
      <c r="D88" s="62" t="s">
        <v>585</v>
      </c>
      <c r="E88" s="121">
        <v>1027.1299999999999</v>
      </c>
      <c r="F88" s="63">
        <v>1027.134</v>
      </c>
      <c r="G88" s="63">
        <f t="shared" ref="G88:G90" si="111">+E88-F88</f>
        <v>-4.0000000001327862E-3</v>
      </c>
      <c r="H88" s="63">
        <v>0</v>
      </c>
      <c r="I88" s="63">
        <f t="shared" ref="I88:I90" si="112">+E88-H88</f>
        <v>1027.1299999999999</v>
      </c>
      <c r="J88" s="64">
        <v>1288.2</v>
      </c>
      <c r="K88" s="64">
        <f t="shared" ref="K88:K90" si="113">+E88-J88</f>
        <v>-261.07000000000016</v>
      </c>
      <c r="L88" s="8"/>
      <c r="M88" s="63">
        <v>1027.1299999999999</v>
      </c>
      <c r="N88" s="63">
        <v>1027.134</v>
      </c>
      <c r="O88" s="63">
        <f t="shared" ref="O88:O90" si="114">+M88-N88</f>
        <v>-4.0000000001327862E-3</v>
      </c>
      <c r="P88" s="63">
        <v>0</v>
      </c>
      <c r="Q88" s="63">
        <f t="shared" ref="Q88:Q90" si="115">+M88-P88</f>
        <v>1027.1299999999999</v>
      </c>
      <c r="R88" s="64">
        <v>1288.2</v>
      </c>
      <c r="S88" s="65">
        <f t="shared" ref="S88:S90" si="116">+M88-R88</f>
        <v>-261.07000000000016</v>
      </c>
      <c r="T88" s="32"/>
      <c r="U88" s="121">
        <v>1027.1299999999999</v>
      </c>
      <c r="V88" s="63">
        <v>1027.134</v>
      </c>
      <c r="W88" s="63">
        <f t="shared" ref="W88:W90" si="117">+U88-V88</f>
        <v>-4.0000000001327862E-3</v>
      </c>
      <c r="X88" s="63">
        <v>0</v>
      </c>
      <c r="Y88" s="63">
        <f t="shared" ref="Y88:Y90" si="118">+U88-X88</f>
        <v>1027.1299999999999</v>
      </c>
      <c r="Z88" s="64">
        <v>1288.2</v>
      </c>
      <c r="AA88" s="64">
        <f t="shared" ref="AA88:AA90" si="119">+U88-Z88</f>
        <v>-261.07000000000016</v>
      </c>
      <c r="AB88" s="8"/>
      <c r="AC88" s="63">
        <v>1027.1299999999999</v>
      </c>
      <c r="AD88" s="63">
        <v>1027.134</v>
      </c>
      <c r="AE88" s="63">
        <f t="shared" ref="AE88:AE90" si="120">+AC88-AD88</f>
        <v>-4.0000000001327862E-3</v>
      </c>
      <c r="AF88" s="63">
        <v>0</v>
      </c>
      <c r="AG88" s="63">
        <f t="shared" ref="AG88:AG90" si="121">+AC88-AF88</f>
        <v>1027.1299999999999</v>
      </c>
      <c r="AH88" s="64">
        <v>1288.2</v>
      </c>
      <c r="AI88" s="65">
        <f t="shared" ref="AI88:AI90" si="122">+AC88-AH88</f>
        <v>-261.07000000000016</v>
      </c>
      <c r="AJ88" s="32"/>
      <c r="AK88" s="121">
        <v>0</v>
      </c>
      <c r="AL88" s="63">
        <v>0</v>
      </c>
      <c r="AM88" s="63">
        <f t="shared" ref="AM88:AM90" si="123">+AK88-AL88</f>
        <v>0</v>
      </c>
      <c r="AN88" s="63">
        <v>0</v>
      </c>
      <c r="AO88" s="63">
        <f t="shared" ref="AO88:AO90" si="124">+AK88-AN88</f>
        <v>0</v>
      </c>
      <c r="AP88" s="64">
        <v>0</v>
      </c>
      <c r="AQ88" s="64">
        <f t="shared" ref="AQ88:AQ90" si="125">+AK88-AP88</f>
        <v>0</v>
      </c>
      <c r="AR88" s="8"/>
      <c r="AS88" s="63">
        <v>0</v>
      </c>
      <c r="AT88" s="63">
        <v>0</v>
      </c>
      <c r="AU88" s="63">
        <f t="shared" ref="AU88:AU90" si="126">+AS88-AT88</f>
        <v>0</v>
      </c>
      <c r="AV88" s="63">
        <v>0</v>
      </c>
      <c r="AW88" s="63">
        <f t="shared" ref="AW88:AW90" si="127">+AS88-AV88</f>
        <v>0</v>
      </c>
      <c r="AX88" s="64">
        <v>0</v>
      </c>
      <c r="AY88" s="65">
        <f t="shared" ref="AY88:AY90" si="128">+AS88-AX88</f>
        <v>0</v>
      </c>
      <c r="AZ88" s="32"/>
      <c r="BA88" s="121">
        <v>0</v>
      </c>
      <c r="BB88" s="63">
        <v>0</v>
      </c>
      <c r="BC88" s="63">
        <f t="shared" ref="BC88:BC90" si="129">+BA88-BB88</f>
        <v>0</v>
      </c>
      <c r="BD88" s="63">
        <v>0</v>
      </c>
      <c r="BE88" s="63">
        <f t="shared" ref="BE88:BE90" si="130">+BA88-BD88</f>
        <v>0</v>
      </c>
      <c r="BF88" s="64">
        <v>0</v>
      </c>
      <c r="BG88" s="64">
        <f t="shared" ref="BG88:BG90" si="131">+BA88-BF88</f>
        <v>0</v>
      </c>
      <c r="BH88" s="8"/>
      <c r="BI88" s="63">
        <v>0</v>
      </c>
      <c r="BJ88" s="63">
        <v>0</v>
      </c>
      <c r="BK88" s="63">
        <f t="shared" ref="BK88:BK90" si="132">+BI88-BJ88</f>
        <v>0</v>
      </c>
      <c r="BL88" s="63">
        <v>0</v>
      </c>
      <c r="BM88" s="63">
        <f t="shared" ref="BM88:BM90" si="133">+BI88-BL88</f>
        <v>0</v>
      </c>
      <c r="BN88" s="64">
        <v>0</v>
      </c>
      <c r="BO88" s="65">
        <f t="shared" ref="BO88:BO90" si="134">+BI88-BN88</f>
        <v>0</v>
      </c>
    </row>
    <row r="89" spans="2:67" s="2" customFormat="1" ht="14.25" hidden="1" customHeight="1" outlineLevel="1">
      <c r="B89" s="2" t="str">
        <f t="shared" si="110"/>
        <v>Hide</v>
      </c>
      <c r="C89" s="2">
        <v>1</v>
      </c>
      <c r="D89" s="62" t="s">
        <v>586</v>
      </c>
      <c r="E89" s="121">
        <v>0</v>
      </c>
      <c r="F89" s="63">
        <v>0</v>
      </c>
      <c r="G89" s="63">
        <f t="shared" si="111"/>
        <v>0</v>
      </c>
      <c r="H89" s="63">
        <v>0</v>
      </c>
      <c r="I89" s="63">
        <f t="shared" si="112"/>
        <v>0</v>
      </c>
      <c r="J89" s="64">
        <v>0</v>
      </c>
      <c r="K89" s="64">
        <f t="shared" si="113"/>
        <v>0</v>
      </c>
      <c r="L89" s="8"/>
      <c r="M89" s="63">
        <v>0</v>
      </c>
      <c r="N89" s="63">
        <v>0</v>
      </c>
      <c r="O89" s="63">
        <f t="shared" si="114"/>
        <v>0</v>
      </c>
      <c r="P89" s="63">
        <v>0</v>
      </c>
      <c r="Q89" s="63">
        <f t="shared" si="115"/>
        <v>0</v>
      </c>
      <c r="R89" s="64">
        <v>0</v>
      </c>
      <c r="S89" s="65">
        <f t="shared" si="116"/>
        <v>0</v>
      </c>
      <c r="T89" s="32"/>
      <c r="U89" s="121">
        <v>0</v>
      </c>
      <c r="V89" s="63">
        <v>0</v>
      </c>
      <c r="W89" s="63">
        <f t="shared" si="117"/>
        <v>0</v>
      </c>
      <c r="X89" s="63">
        <v>0</v>
      </c>
      <c r="Y89" s="63">
        <f t="shared" si="118"/>
        <v>0</v>
      </c>
      <c r="Z89" s="64">
        <v>0</v>
      </c>
      <c r="AA89" s="64">
        <f t="shared" si="119"/>
        <v>0</v>
      </c>
      <c r="AB89" s="8"/>
      <c r="AC89" s="63">
        <v>0</v>
      </c>
      <c r="AD89" s="63">
        <v>0</v>
      </c>
      <c r="AE89" s="63">
        <f t="shared" si="120"/>
        <v>0</v>
      </c>
      <c r="AF89" s="63">
        <v>0</v>
      </c>
      <c r="AG89" s="63">
        <f t="shared" si="121"/>
        <v>0</v>
      </c>
      <c r="AH89" s="64">
        <v>0</v>
      </c>
      <c r="AI89" s="65">
        <f t="shared" si="122"/>
        <v>0</v>
      </c>
      <c r="AJ89" s="32"/>
      <c r="AK89" s="121">
        <v>0</v>
      </c>
      <c r="AL89" s="63">
        <v>0</v>
      </c>
      <c r="AM89" s="63">
        <f t="shared" si="123"/>
        <v>0</v>
      </c>
      <c r="AN89" s="63">
        <v>0</v>
      </c>
      <c r="AO89" s="63">
        <f t="shared" si="124"/>
        <v>0</v>
      </c>
      <c r="AP89" s="64">
        <v>0</v>
      </c>
      <c r="AQ89" s="64">
        <f t="shared" si="125"/>
        <v>0</v>
      </c>
      <c r="AR89" s="8"/>
      <c r="AS89" s="63">
        <v>0</v>
      </c>
      <c r="AT89" s="63">
        <v>0</v>
      </c>
      <c r="AU89" s="63">
        <f t="shared" si="126"/>
        <v>0</v>
      </c>
      <c r="AV89" s="63">
        <v>0</v>
      </c>
      <c r="AW89" s="63">
        <f t="shared" si="127"/>
        <v>0</v>
      </c>
      <c r="AX89" s="64">
        <v>0</v>
      </c>
      <c r="AY89" s="65">
        <f t="shared" si="128"/>
        <v>0</v>
      </c>
      <c r="AZ89" s="32"/>
      <c r="BA89" s="121">
        <v>0</v>
      </c>
      <c r="BB89" s="63">
        <v>0</v>
      </c>
      <c r="BC89" s="63">
        <f t="shared" si="129"/>
        <v>0</v>
      </c>
      <c r="BD89" s="63">
        <v>0</v>
      </c>
      <c r="BE89" s="63">
        <f t="shared" si="130"/>
        <v>0</v>
      </c>
      <c r="BF89" s="64">
        <v>0</v>
      </c>
      <c r="BG89" s="64">
        <f t="shared" si="131"/>
        <v>0</v>
      </c>
      <c r="BH89" s="8"/>
      <c r="BI89" s="63">
        <v>0</v>
      </c>
      <c r="BJ89" s="63">
        <v>0</v>
      </c>
      <c r="BK89" s="63">
        <f t="shared" si="132"/>
        <v>0</v>
      </c>
      <c r="BL89" s="63">
        <v>0</v>
      </c>
      <c r="BM89" s="63">
        <f t="shared" si="133"/>
        <v>0</v>
      </c>
      <c r="BN89" s="64">
        <v>0</v>
      </c>
      <c r="BO89" s="65">
        <f t="shared" si="134"/>
        <v>0</v>
      </c>
    </row>
    <row r="90" spans="2:67" s="2" customFormat="1" ht="14.25" hidden="1" customHeight="1" outlineLevel="1">
      <c r="B90" s="2" t="str">
        <f t="shared" si="110"/>
        <v>Hide</v>
      </c>
      <c r="C90" s="2">
        <v>1</v>
      </c>
      <c r="D90" s="62" t="s">
        <v>587</v>
      </c>
      <c r="E90" s="121">
        <v>-8.0399999999999991</v>
      </c>
      <c r="F90" s="63">
        <v>0</v>
      </c>
      <c r="G90" s="63">
        <f t="shared" si="111"/>
        <v>-8.0399999999999991</v>
      </c>
      <c r="H90" s="63">
        <v>0</v>
      </c>
      <c r="I90" s="63">
        <f t="shared" si="112"/>
        <v>-8.0399999999999991</v>
      </c>
      <c r="J90" s="64">
        <v>38.659999999999997</v>
      </c>
      <c r="K90" s="64">
        <f t="shared" si="113"/>
        <v>-46.699999999999996</v>
      </c>
      <c r="L90" s="8"/>
      <c r="M90" s="63">
        <v>-8.0399999999999991</v>
      </c>
      <c r="N90" s="63">
        <v>0</v>
      </c>
      <c r="O90" s="63">
        <f t="shared" si="114"/>
        <v>-8.0399999999999991</v>
      </c>
      <c r="P90" s="63">
        <v>0</v>
      </c>
      <c r="Q90" s="63">
        <f t="shared" si="115"/>
        <v>-8.0399999999999991</v>
      </c>
      <c r="R90" s="64">
        <v>38.659999999999997</v>
      </c>
      <c r="S90" s="65">
        <f t="shared" si="116"/>
        <v>-46.699999999999996</v>
      </c>
      <c r="T90" s="32"/>
      <c r="U90" s="121">
        <v>-4.0199999999999996</v>
      </c>
      <c r="V90" s="63">
        <v>0</v>
      </c>
      <c r="W90" s="63">
        <f t="shared" si="117"/>
        <v>-4.0199999999999996</v>
      </c>
      <c r="X90" s="63">
        <v>0</v>
      </c>
      <c r="Y90" s="63">
        <f t="shared" si="118"/>
        <v>-4.0199999999999996</v>
      </c>
      <c r="Z90" s="64">
        <v>38.659999999999997</v>
      </c>
      <c r="AA90" s="64">
        <f t="shared" si="119"/>
        <v>-42.679999999999993</v>
      </c>
      <c r="AB90" s="8"/>
      <c r="AC90" s="63">
        <v>-4.0199999999999996</v>
      </c>
      <c r="AD90" s="63">
        <v>0</v>
      </c>
      <c r="AE90" s="63">
        <f t="shared" si="120"/>
        <v>-4.0199999999999996</v>
      </c>
      <c r="AF90" s="63">
        <v>0</v>
      </c>
      <c r="AG90" s="63">
        <f t="shared" si="121"/>
        <v>-4.0199999999999996</v>
      </c>
      <c r="AH90" s="64">
        <v>38.659999999999997</v>
      </c>
      <c r="AI90" s="65">
        <f t="shared" si="122"/>
        <v>-42.679999999999993</v>
      </c>
      <c r="AJ90" s="32"/>
      <c r="AK90" s="121">
        <v>-4.0199999999999996</v>
      </c>
      <c r="AL90" s="63">
        <v>0</v>
      </c>
      <c r="AM90" s="63">
        <f t="shared" si="123"/>
        <v>-4.0199999999999996</v>
      </c>
      <c r="AN90" s="63">
        <v>0</v>
      </c>
      <c r="AO90" s="63">
        <f t="shared" si="124"/>
        <v>-4.0199999999999996</v>
      </c>
      <c r="AP90" s="64">
        <v>0</v>
      </c>
      <c r="AQ90" s="64">
        <f t="shared" si="125"/>
        <v>-4.0199999999999996</v>
      </c>
      <c r="AR90" s="8"/>
      <c r="AS90" s="63">
        <v>-4.0199999999999996</v>
      </c>
      <c r="AT90" s="63">
        <v>0</v>
      </c>
      <c r="AU90" s="63">
        <f t="shared" si="126"/>
        <v>-4.0199999999999996</v>
      </c>
      <c r="AV90" s="63">
        <v>0</v>
      </c>
      <c r="AW90" s="63">
        <f t="shared" si="127"/>
        <v>-4.0199999999999996</v>
      </c>
      <c r="AX90" s="64">
        <v>0</v>
      </c>
      <c r="AY90" s="65">
        <f t="shared" si="128"/>
        <v>-4.0199999999999996</v>
      </c>
      <c r="AZ90" s="32"/>
      <c r="BA90" s="121">
        <v>0</v>
      </c>
      <c r="BB90" s="63">
        <v>0</v>
      </c>
      <c r="BC90" s="63">
        <f t="shared" si="129"/>
        <v>0</v>
      </c>
      <c r="BD90" s="63">
        <v>0</v>
      </c>
      <c r="BE90" s="63">
        <f t="shared" si="130"/>
        <v>0</v>
      </c>
      <c r="BF90" s="64">
        <v>0</v>
      </c>
      <c r="BG90" s="64">
        <f t="shared" si="131"/>
        <v>0</v>
      </c>
      <c r="BH90" s="8"/>
      <c r="BI90" s="63">
        <v>0</v>
      </c>
      <c r="BJ90" s="63">
        <v>0</v>
      </c>
      <c r="BK90" s="63">
        <f t="shared" si="132"/>
        <v>0</v>
      </c>
      <c r="BL90" s="63">
        <v>0</v>
      </c>
      <c r="BM90" s="63">
        <f t="shared" si="133"/>
        <v>0</v>
      </c>
      <c r="BN90" s="64">
        <v>0</v>
      </c>
      <c r="BO90" s="65">
        <f t="shared" si="134"/>
        <v>0</v>
      </c>
    </row>
    <row r="91" spans="2:67" s="2" customFormat="1" ht="14.25" hidden="1" customHeight="1" outlineLevel="1">
      <c r="B91" s="2" t="str">
        <f t="shared" si="60"/>
        <v>Hide</v>
      </c>
      <c r="C91" s="2">
        <v>1</v>
      </c>
      <c r="D91" s="62" t="s">
        <v>80</v>
      </c>
      <c r="E91" s="121">
        <v>2739.41</v>
      </c>
      <c r="F91" s="63">
        <v>328.98285976130188</v>
      </c>
      <c r="G91" s="63">
        <f t="shared" si="86"/>
        <v>2410.427140238698</v>
      </c>
      <c r="H91" s="63">
        <v>0</v>
      </c>
      <c r="I91" s="63">
        <f t="shared" si="106"/>
        <v>2739.41</v>
      </c>
      <c r="J91" s="64">
        <v>1376.41</v>
      </c>
      <c r="K91" s="64">
        <f t="shared" si="87"/>
        <v>1362.9999999999998</v>
      </c>
      <c r="L91" s="8"/>
      <c r="M91" s="63">
        <v>2739.41</v>
      </c>
      <c r="N91" s="63">
        <v>328.98285976130188</v>
      </c>
      <c r="O91" s="63">
        <f t="shared" si="98"/>
        <v>2410.427140238698</v>
      </c>
      <c r="P91" s="63">
        <v>0</v>
      </c>
      <c r="Q91" s="63">
        <f t="shared" si="99"/>
        <v>2739.41</v>
      </c>
      <c r="R91" s="64">
        <v>1376.41</v>
      </c>
      <c r="S91" s="65">
        <f t="shared" si="88"/>
        <v>1362.9999999999998</v>
      </c>
      <c r="T91" s="32"/>
      <c r="U91" s="121">
        <v>2099.7399999999998</v>
      </c>
      <c r="V91" s="63">
        <v>213.9033886859593</v>
      </c>
      <c r="W91" s="63">
        <f t="shared" si="89"/>
        <v>1885.8366113140405</v>
      </c>
      <c r="X91" s="63">
        <v>0</v>
      </c>
      <c r="Y91" s="63">
        <f t="shared" si="107"/>
        <v>2099.7399999999998</v>
      </c>
      <c r="Z91" s="64">
        <v>1376.41</v>
      </c>
      <c r="AA91" s="64">
        <f t="shared" si="90"/>
        <v>723.3299999999997</v>
      </c>
      <c r="AB91" s="8"/>
      <c r="AC91" s="63">
        <v>2099.7399999999998</v>
      </c>
      <c r="AD91" s="63">
        <v>213.9033886859593</v>
      </c>
      <c r="AE91" s="63">
        <f t="shared" si="100"/>
        <v>1885.8366113140405</v>
      </c>
      <c r="AF91" s="63">
        <v>0</v>
      </c>
      <c r="AG91" s="63">
        <f t="shared" si="101"/>
        <v>2099.7399999999998</v>
      </c>
      <c r="AH91" s="64">
        <v>1376.41</v>
      </c>
      <c r="AI91" s="65">
        <f t="shared" si="91"/>
        <v>723.3299999999997</v>
      </c>
      <c r="AJ91" s="32"/>
      <c r="AK91" s="121">
        <v>639.66999999999996</v>
      </c>
      <c r="AL91" s="63">
        <v>115.0794710753426</v>
      </c>
      <c r="AM91" s="63">
        <f t="shared" si="92"/>
        <v>524.59052892465741</v>
      </c>
      <c r="AN91" s="63">
        <v>0</v>
      </c>
      <c r="AO91" s="63">
        <f t="shared" si="108"/>
        <v>639.66999999999996</v>
      </c>
      <c r="AP91" s="64">
        <v>0</v>
      </c>
      <c r="AQ91" s="64">
        <f t="shared" si="93"/>
        <v>639.66999999999996</v>
      </c>
      <c r="AR91" s="8"/>
      <c r="AS91" s="63">
        <v>639.66999999999996</v>
      </c>
      <c r="AT91" s="63">
        <v>115.0794710753426</v>
      </c>
      <c r="AU91" s="63">
        <f t="shared" si="102"/>
        <v>524.59052892465741</v>
      </c>
      <c r="AV91" s="63">
        <v>0</v>
      </c>
      <c r="AW91" s="63">
        <f t="shared" si="103"/>
        <v>639.66999999999996</v>
      </c>
      <c r="AX91" s="64">
        <v>0</v>
      </c>
      <c r="AY91" s="65">
        <f t="shared" si="94"/>
        <v>639.66999999999996</v>
      </c>
      <c r="AZ91" s="32"/>
      <c r="BA91" s="121">
        <v>0</v>
      </c>
      <c r="BB91" s="63">
        <v>0</v>
      </c>
      <c r="BC91" s="63">
        <f t="shared" si="95"/>
        <v>0</v>
      </c>
      <c r="BD91" s="63">
        <v>0</v>
      </c>
      <c r="BE91" s="63">
        <f t="shared" si="109"/>
        <v>0</v>
      </c>
      <c r="BF91" s="64">
        <v>0</v>
      </c>
      <c r="BG91" s="64">
        <f t="shared" si="96"/>
        <v>0</v>
      </c>
      <c r="BH91" s="8"/>
      <c r="BI91" s="63">
        <v>0</v>
      </c>
      <c r="BJ91" s="63">
        <v>0</v>
      </c>
      <c r="BK91" s="63">
        <f t="shared" si="104"/>
        <v>0</v>
      </c>
      <c r="BL91" s="63">
        <v>0</v>
      </c>
      <c r="BM91" s="63">
        <f t="shared" si="105"/>
        <v>0</v>
      </c>
      <c r="BN91" s="64">
        <v>0</v>
      </c>
      <c r="BO91" s="65">
        <f t="shared" si="97"/>
        <v>0</v>
      </c>
    </row>
    <row r="92" spans="2:67" s="2" customFormat="1" ht="14.25" hidden="1" customHeight="1" outlineLevel="1">
      <c r="B92" s="2" t="str">
        <f t="shared" si="60"/>
        <v>Hide</v>
      </c>
      <c r="C92" s="2">
        <v>1</v>
      </c>
      <c r="D92" s="62" t="s">
        <v>81</v>
      </c>
      <c r="E92" s="121">
        <v>700.47</v>
      </c>
      <c r="F92" s="63">
        <v>389.43156199999999</v>
      </c>
      <c r="G92" s="63">
        <f t="shared" si="86"/>
        <v>311.03843800000004</v>
      </c>
      <c r="H92" s="63">
        <v>0</v>
      </c>
      <c r="I92" s="63">
        <f t="shared" si="106"/>
        <v>700.47</v>
      </c>
      <c r="J92" s="64">
        <v>668.38</v>
      </c>
      <c r="K92" s="64">
        <f t="shared" si="87"/>
        <v>32.090000000000032</v>
      </c>
      <c r="L92" s="8"/>
      <c r="M92" s="63">
        <v>700.47</v>
      </c>
      <c r="N92" s="63">
        <v>389.43156199999999</v>
      </c>
      <c r="O92" s="63">
        <f t="shared" si="98"/>
        <v>311.03843800000004</v>
      </c>
      <c r="P92" s="63">
        <v>0</v>
      </c>
      <c r="Q92" s="63">
        <f t="shared" si="99"/>
        <v>700.47</v>
      </c>
      <c r="R92" s="64">
        <v>668.38</v>
      </c>
      <c r="S92" s="65">
        <f t="shared" si="88"/>
        <v>32.090000000000032</v>
      </c>
      <c r="T92" s="32"/>
      <c r="U92" s="121">
        <v>461.2</v>
      </c>
      <c r="V92" s="63">
        <v>389.43156199999999</v>
      </c>
      <c r="W92" s="63">
        <f t="shared" si="89"/>
        <v>71.768438000000003</v>
      </c>
      <c r="X92" s="63">
        <v>0</v>
      </c>
      <c r="Y92" s="63">
        <f t="shared" si="107"/>
        <v>461.2</v>
      </c>
      <c r="Z92" s="64">
        <v>668.38</v>
      </c>
      <c r="AA92" s="64">
        <f t="shared" si="90"/>
        <v>-207.18</v>
      </c>
      <c r="AB92" s="8"/>
      <c r="AC92" s="63">
        <v>461.2</v>
      </c>
      <c r="AD92" s="63">
        <v>389.43156199999999</v>
      </c>
      <c r="AE92" s="63">
        <f t="shared" si="100"/>
        <v>71.768438000000003</v>
      </c>
      <c r="AF92" s="63">
        <v>0</v>
      </c>
      <c r="AG92" s="63">
        <f t="shared" si="101"/>
        <v>461.2</v>
      </c>
      <c r="AH92" s="64">
        <v>668.38</v>
      </c>
      <c r="AI92" s="65">
        <f t="shared" si="91"/>
        <v>-207.18</v>
      </c>
      <c r="AJ92" s="32"/>
      <c r="AK92" s="121">
        <v>239.26999999999998</v>
      </c>
      <c r="AL92" s="63">
        <v>0</v>
      </c>
      <c r="AM92" s="63">
        <f t="shared" si="92"/>
        <v>239.26999999999998</v>
      </c>
      <c r="AN92" s="63">
        <v>0</v>
      </c>
      <c r="AO92" s="63">
        <f t="shared" si="108"/>
        <v>239.26999999999998</v>
      </c>
      <c r="AP92" s="64">
        <v>0</v>
      </c>
      <c r="AQ92" s="64">
        <f t="shared" si="93"/>
        <v>239.26999999999998</v>
      </c>
      <c r="AR92" s="8"/>
      <c r="AS92" s="63">
        <v>239.26999999999998</v>
      </c>
      <c r="AT92" s="63">
        <v>0</v>
      </c>
      <c r="AU92" s="63">
        <f t="shared" si="102"/>
        <v>239.26999999999998</v>
      </c>
      <c r="AV92" s="63">
        <v>0</v>
      </c>
      <c r="AW92" s="63">
        <f t="shared" si="103"/>
        <v>239.26999999999998</v>
      </c>
      <c r="AX92" s="64">
        <v>0</v>
      </c>
      <c r="AY92" s="65">
        <f t="shared" si="94"/>
        <v>239.26999999999998</v>
      </c>
      <c r="AZ92" s="32"/>
      <c r="BA92" s="121">
        <v>0</v>
      </c>
      <c r="BB92" s="63">
        <v>0</v>
      </c>
      <c r="BC92" s="63">
        <f t="shared" si="95"/>
        <v>0</v>
      </c>
      <c r="BD92" s="63">
        <v>0</v>
      </c>
      <c r="BE92" s="63">
        <f t="shared" si="109"/>
        <v>0</v>
      </c>
      <c r="BF92" s="64">
        <v>0</v>
      </c>
      <c r="BG92" s="64">
        <f t="shared" si="96"/>
        <v>0</v>
      </c>
      <c r="BH92" s="8"/>
      <c r="BI92" s="63">
        <v>0</v>
      </c>
      <c r="BJ92" s="63">
        <v>0</v>
      </c>
      <c r="BK92" s="63">
        <f t="shared" si="104"/>
        <v>0</v>
      </c>
      <c r="BL92" s="63">
        <v>0</v>
      </c>
      <c r="BM92" s="63">
        <f t="shared" si="105"/>
        <v>0</v>
      </c>
      <c r="BN92" s="64">
        <v>0</v>
      </c>
      <c r="BO92" s="65">
        <f t="shared" si="97"/>
        <v>0</v>
      </c>
    </row>
    <row r="93" spans="2:67" s="2" customFormat="1" ht="14.25" hidden="1" customHeight="1" outlineLevel="1">
      <c r="B93" s="2" t="str">
        <f t="shared" si="60"/>
        <v>Hide</v>
      </c>
      <c r="C93" s="2">
        <v>1</v>
      </c>
      <c r="D93" s="62" t="s">
        <v>82</v>
      </c>
      <c r="E93" s="121">
        <v>0</v>
      </c>
      <c r="F93" s="63">
        <v>0</v>
      </c>
      <c r="G93" s="63">
        <f t="shared" si="86"/>
        <v>0</v>
      </c>
      <c r="H93" s="63">
        <v>0</v>
      </c>
      <c r="I93" s="63">
        <f t="shared" si="106"/>
        <v>0</v>
      </c>
      <c r="J93" s="64">
        <v>0</v>
      </c>
      <c r="K93" s="64">
        <f t="shared" si="87"/>
        <v>0</v>
      </c>
      <c r="L93" s="8"/>
      <c r="M93" s="63">
        <v>0</v>
      </c>
      <c r="N93" s="63">
        <v>0</v>
      </c>
      <c r="O93" s="63">
        <f t="shared" si="98"/>
        <v>0</v>
      </c>
      <c r="P93" s="63">
        <v>0</v>
      </c>
      <c r="Q93" s="63">
        <f t="shared" si="99"/>
        <v>0</v>
      </c>
      <c r="R93" s="64">
        <v>0</v>
      </c>
      <c r="S93" s="65">
        <f t="shared" si="88"/>
        <v>0</v>
      </c>
      <c r="T93" s="32"/>
      <c r="U93" s="121">
        <v>0</v>
      </c>
      <c r="V93" s="63">
        <v>0</v>
      </c>
      <c r="W93" s="63">
        <f t="shared" si="89"/>
        <v>0</v>
      </c>
      <c r="X93" s="63">
        <v>0</v>
      </c>
      <c r="Y93" s="63">
        <f t="shared" si="107"/>
        <v>0</v>
      </c>
      <c r="Z93" s="64">
        <v>0</v>
      </c>
      <c r="AA93" s="64">
        <f t="shared" si="90"/>
        <v>0</v>
      </c>
      <c r="AB93" s="8"/>
      <c r="AC93" s="63">
        <v>0</v>
      </c>
      <c r="AD93" s="63">
        <v>0</v>
      </c>
      <c r="AE93" s="63">
        <f t="shared" si="100"/>
        <v>0</v>
      </c>
      <c r="AF93" s="63">
        <v>0</v>
      </c>
      <c r="AG93" s="63">
        <f t="shared" si="101"/>
        <v>0</v>
      </c>
      <c r="AH93" s="64">
        <v>0</v>
      </c>
      <c r="AI93" s="65">
        <f t="shared" si="91"/>
        <v>0</v>
      </c>
      <c r="AJ93" s="32"/>
      <c r="AK93" s="121">
        <v>0</v>
      </c>
      <c r="AL93" s="63">
        <v>0</v>
      </c>
      <c r="AM93" s="63">
        <f t="shared" si="92"/>
        <v>0</v>
      </c>
      <c r="AN93" s="63">
        <v>0</v>
      </c>
      <c r="AO93" s="63">
        <f t="shared" si="108"/>
        <v>0</v>
      </c>
      <c r="AP93" s="64">
        <v>0</v>
      </c>
      <c r="AQ93" s="64">
        <f t="shared" si="93"/>
        <v>0</v>
      </c>
      <c r="AR93" s="8"/>
      <c r="AS93" s="63">
        <v>0</v>
      </c>
      <c r="AT93" s="63">
        <v>0</v>
      </c>
      <c r="AU93" s="63">
        <f t="shared" si="102"/>
        <v>0</v>
      </c>
      <c r="AV93" s="63">
        <v>0</v>
      </c>
      <c r="AW93" s="63">
        <f t="shared" si="103"/>
        <v>0</v>
      </c>
      <c r="AX93" s="64">
        <v>0</v>
      </c>
      <c r="AY93" s="65">
        <f t="shared" si="94"/>
        <v>0</v>
      </c>
      <c r="AZ93" s="32"/>
      <c r="BA93" s="121">
        <v>0</v>
      </c>
      <c r="BB93" s="63">
        <v>0</v>
      </c>
      <c r="BC93" s="63">
        <f t="shared" si="95"/>
        <v>0</v>
      </c>
      <c r="BD93" s="63">
        <v>0</v>
      </c>
      <c r="BE93" s="63">
        <f t="shared" si="109"/>
        <v>0</v>
      </c>
      <c r="BF93" s="64">
        <v>0</v>
      </c>
      <c r="BG93" s="64">
        <f t="shared" si="96"/>
        <v>0</v>
      </c>
      <c r="BH93" s="8"/>
      <c r="BI93" s="63">
        <v>0</v>
      </c>
      <c r="BJ93" s="63">
        <v>0</v>
      </c>
      <c r="BK93" s="63">
        <f t="shared" si="104"/>
        <v>0</v>
      </c>
      <c r="BL93" s="63">
        <v>0</v>
      </c>
      <c r="BM93" s="63">
        <f t="shared" si="105"/>
        <v>0</v>
      </c>
      <c r="BN93" s="64">
        <v>0</v>
      </c>
      <c r="BO93" s="65">
        <f t="shared" si="97"/>
        <v>0</v>
      </c>
    </row>
    <row r="94" spans="2:67" s="2" customFormat="1" ht="14.25" hidden="1" customHeight="1" outlineLevel="1">
      <c r="B94" s="2" t="str">
        <f t="shared" si="60"/>
        <v>Hide</v>
      </c>
      <c r="C94" s="2">
        <v>1</v>
      </c>
      <c r="D94" s="62" t="s">
        <v>83</v>
      </c>
      <c r="E94" s="121">
        <v>0</v>
      </c>
      <c r="F94" s="63">
        <v>0</v>
      </c>
      <c r="G94" s="63">
        <f t="shared" si="86"/>
        <v>0</v>
      </c>
      <c r="H94" s="63">
        <v>0</v>
      </c>
      <c r="I94" s="63">
        <f t="shared" si="106"/>
        <v>0</v>
      </c>
      <c r="J94" s="64">
        <v>0</v>
      </c>
      <c r="K94" s="64">
        <f t="shared" si="87"/>
        <v>0</v>
      </c>
      <c r="L94" s="8"/>
      <c r="M94" s="63">
        <v>0</v>
      </c>
      <c r="N94" s="63">
        <v>0</v>
      </c>
      <c r="O94" s="63">
        <f t="shared" si="98"/>
        <v>0</v>
      </c>
      <c r="P94" s="63">
        <v>0</v>
      </c>
      <c r="Q94" s="63">
        <f t="shared" si="99"/>
        <v>0</v>
      </c>
      <c r="R94" s="64">
        <v>0</v>
      </c>
      <c r="S94" s="65">
        <f t="shared" si="88"/>
        <v>0</v>
      </c>
      <c r="T94" s="32"/>
      <c r="U94" s="121">
        <v>0</v>
      </c>
      <c r="V94" s="63">
        <v>0</v>
      </c>
      <c r="W94" s="63">
        <f t="shared" si="89"/>
        <v>0</v>
      </c>
      <c r="X94" s="63">
        <v>0</v>
      </c>
      <c r="Y94" s="63">
        <f t="shared" si="107"/>
        <v>0</v>
      </c>
      <c r="Z94" s="64">
        <v>0</v>
      </c>
      <c r="AA94" s="64">
        <f t="shared" si="90"/>
        <v>0</v>
      </c>
      <c r="AB94" s="8"/>
      <c r="AC94" s="63">
        <v>0</v>
      </c>
      <c r="AD94" s="63">
        <v>0</v>
      </c>
      <c r="AE94" s="63">
        <f t="shared" si="100"/>
        <v>0</v>
      </c>
      <c r="AF94" s="63">
        <v>0</v>
      </c>
      <c r="AG94" s="63">
        <f t="shared" si="101"/>
        <v>0</v>
      </c>
      <c r="AH94" s="64">
        <v>0</v>
      </c>
      <c r="AI94" s="65">
        <f t="shared" si="91"/>
        <v>0</v>
      </c>
      <c r="AJ94" s="32"/>
      <c r="AK94" s="121">
        <v>0</v>
      </c>
      <c r="AL94" s="63">
        <v>0</v>
      </c>
      <c r="AM94" s="63">
        <f t="shared" si="92"/>
        <v>0</v>
      </c>
      <c r="AN94" s="63">
        <v>0</v>
      </c>
      <c r="AO94" s="63">
        <f t="shared" si="108"/>
        <v>0</v>
      </c>
      <c r="AP94" s="64">
        <v>0</v>
      </c>
      <c r="AQ94" s="64">
        <f t="shared" si="93"/>
        <v>0</v>
      </c>
      <c r="AR94" s="8"/>
      <c r="AS94" s="63">
        <v>0</v>
      </c>
      <c r="AT94" s="63">
        <v>0</v>
      </c>
      <c r="AU94" s="63">
        <f t="shared" si="102"/>
        <v>0</v>
      </c>
      <c r="AV94" s="63">
        <v>0</v>
      </c>
      <c r="AW94" s="63">
        <f t="shared" si="103"/>
        <v>0</v>
      </c>
      <c r="AX94" s="64">
        <v>0</v>
      </c>
      <c r="AY94" s="65">
        <f t="shared" si="94"/>
        <v>0</v>
      </c>
      <c r="AZ94" s="32"/>
      <c r="BA94" s="121">
        <v>0</v>
      </c>
      <c r="BB94" s="63">
        <v>0</v>
      </c>
      <c r="BC94" s="63">
        <f t="shared" si="95"/>
        <v>0</v>
      </c>
      <c r="BD94" s="63">
        <v>0</v>
      </c>
      <c r="BE94" s="63">
        <f t="shared" si="109"/>
        <v>0</v>
      </c>
      <c r="BF94" s="64">
        <v>0</v>
      </c>
      <c r="BG94" s="64">
        <f t="shared" si="96"/>
        <v>0</v>
      </c>
      <c r="BH94" s="8"/>
      <c r="BI94" s="63">
        <v>0</v>
      </c>
      <c r="BJ94" s="63">
        <v>0</v>
      </c>
      <c r="BK94" s="63">
        <f t="shared" si="104"/>
        <v>0</v>
      </c>
      <c r="BL94" s="63">
        <v>0</v>
      </c>
      <c r="BM94" s="63">
        <f t="shared" si="105"/>
        <v>0</v>
      </c>
      <c r="BN94" s="64">
        <v>0</v>
      </c>
      <c r="BO94" s="65">
        <f t="shared" si="97"/>
        <v>0</v>
      </c>
    </row>
    <row r="95" spans="2:67" s="2" customFormat="1" ht="14.25" hidden="1" customHeight="1" outlineLevel="1">
      <c r="B95" s="2" t="str">
        <f t="shared" si="60"/>
        <v>Hide</v>
      </c>
      <c r="C95" s="2">
        <v>1</v>
      </c>
      <c r="D95" s="62" t="s">
        <v>84</v>
      </c>
      <c r="E95" s="121">
        <v>1465.64</v>
      </c>
      <c r="F95" s="63">
        <v>1565.1096139734998</v>
      </c>
      <c r="G95" s="63">
        <f t="shared" si="86"/>
        <v>-99.46961397349969</v>
      </c>
      <c r="H95" s="63">
        <v>0</v>
      </c>
      <c r="I95" s="63">
        <f t="shared" si="106"/>
        <v>1465.64</v>
      </c>
      <c r="J95" s="64">
        <v>903.42</v>
      </c>
      <c r="K95" s="64">
        <f t="shared" si="87"/>
        <v>562.22000000000014</v>
      </c>
      <c r="L95" s="8"/>
      <c r="M95" s="63">
        <v>1465.64</v>
      </c>
      <c r="N95" s="63">
        <v>1565.1096139734998</v>
      </c>
      <c r="O95" s="63">
        <f t="shared" si="98"/>
        <v>-99.46961397349969</v>
      </c>
      <c r="P95" s="63">
        <v>0</v>
      </c>
      <c r="Q95" s="63">
        <f t="shared" si="99"/>
        <v>1465.64</v>
      </c>
      <c r="R95" s="64">
        <v>903.42</v>
      </c>
      <c r="S95" s="65">
        <f t="shared" si="88"/>
        <v>562.22000000000014</v>
      </c>
      <c r="T95" s="32"/>
      <c r="U95" s="121">
        <v>908.28000000000009</v>
      </c>
      <c r="V95" s="63">
        <v>1085.6169004934998</v>
      </c>
      <c r="W95" s="63">
        <f t="shared" si="89"/>
        <v>-177.33690049349968</v>
      </c>
      <c r="X95" s="63">
        <v>0</v>
      </c>
      <c r="Y95" s="63">
        <f t="shared" si="107"/>
        <v>908.28000000000009</v>
      </c>
      <c r="Z95" s="64">
        <v>903.42</v>
      </c>
      <c r="AA95" s="64">
        <f t="shared" si="90"/>
        <v>4.8600000000001273</v>
      </c>
      <c r="AB95" s="8"/>
      <c r="AC95" s="63">
        <v>908.28000000000009</v>
      </c>
      <c r="AD95" s="63">
        <v>1085.6169004934998</v>
      </c>
      <c r="AE95" s="63">
        <f t="shared" si="100"/>
        <v>-177.33690049349968</v>
      </c>
      <c r="AF95" s="63">
        <v>0</v>
      </c>
      <c r="AG95" s="63">
        <f t="shared" si="101"/>
        <v>908.28000000000009</v>
      </c>
      <c r="AH95" s="64">
        <v>903.42</v>
      </c>
      <c r="AI95" s="65">
        <f t="shared" si="91"/>
        <v>4.8600000000001273</v>
      </c>
      <c r="AJ95" s="32"/>
      <c r="AK95" s="121">
        <v>557.36</v>
      </c>
      <c r="AL95" s="63">
        <v>479.49271347999996</v>
      </c>
      <c r="AM95" s="63">
        <f t="shared" si="92"/>
        <v>77.86728652000005</v>
      </c>
      <c r="AN95" s="63">
        <v>0</v>
      </c>
      <c r="AO95" s="63">
        <f t="shared" si="108"/>
        <v>557.36</v>
      </c>
      <c r="AP95" s="64">
        <v>0</v>
      </c>
      <c r="AQ95" s="64">
        <f t="shared" si="93"/>
        <v>557.36</v>
      </c>
      <c r="AR95" s="8"/>
      <c r="AS95" s="63">
        <v>557.36</v>
      </c>
      <c r="AT95" s="63">
        <v>479.49271347999996</v>
      </c>
      <c r="AU95" s="63">
        <f t="shared" si="102"/>
        <v>77.86728652000005</v>
      </c>
      <c r="AV95" s="63">
        <v>0</v>
      </c>
      <c r="AW95" s="63">
        <f t="shared" si="103"/>
        <v>557.36</v>
      </c>
      <c r="AX95" s="64">
        <v>0</v>
      </c>
      <c r="AY95" s="65">
        <f t="shared" si="94"/>
        <v>557.36</v>
      </c>
      <c r="AZ95" s="32"/>
      <c r="BA95" s="121">
        <v>0</v>
      </c>
      <c r="BB95" s="63">
        <v>0</v>
      </c>
      <c r="BC95" s="63">
        <f t="shared" si="95"/>
        <v>0</v>
      </c>
      <c r="BD95" s="63">
        <v>0</v>
      </c>
      <c r="BE95" s="63">
        <f t="shared" si="109"/>
        <v>0</v>
      </c>
      <c r="BF95" s="64">
        <v>0</v>
      </c>
      <c r="BG95" s="64">
        <f t="shared" si="96"/>
        <v>0</v>
      </c>
      <c r="BH95" s="8"/>
      <c r="BI95" s="63">
        <v>0</v>
      </c>
      <c r="BJ95" s="63">
        <v>0</v>
      </c>
      <c r="BK95" s="63">
        <f t="shared" si="104"/>
        <v>0</v>
      </c>
      <c r="BL95" s="63">
        <v>0</v>
      </c>
      <c r="BM95" s="63">
        <f t="shared" si="105"/>
        <v>0</v>
      </c>
      <c r="BN95" s="64">
        <v>0</v>
      </c>
      <c r="BO95" s="65">
        <f t="shared" si="97"/>
        <v>0</v>
      </c>
    </row>
    <row r="96" spans="2:67" s="2" customFormat="1" ht="14.25" hidden="1" customHeight="1" outlineLevel="1">
      <c r="B96" s="2" t="str">
        <f t="shared" si="60"/>
        <v>Hide</v>
      </c>
      <c r="C96" s="2">
        <v>1</v>
      </c>
      <c r="D96" s="62" t="s">
        <v>85</v>
      </c>
      <c r="E96" s="121">
        <v>477.36</v>
      </c>
      <c r="F96" s="63">
        <v>477.3664287769999</v>
      </c>
      <c r="G96" s="63">
        <f t="shared" si="86"/>
        <v>-6.4287769998827571E-3</v>
      </c>
      <c r="H96" s="63">
        <v>0</v>
      </c>
      <c r="I96" s="63">
        <f t="shared" si="106"/>
        <v>477.36</v>
      </c>
      <c r="J96" s="64">
        <v>416.3</v>
      </c>
      <c r="K96" s="64">
        <f t="shared" si="87"/>
        <v>61.06</v>
      </c>
      <c r="L96" s="8"/>
      <c r="M96" s="63">
        <v>477.36</v>
      </c>
      <c r="N96" s="63">
        <v>477.3664287769999</v>
      </c>
      <c r="O96" s="63">
        <f t="shared" si="98"/>
        <v>-6.4287769998827571E-3</v>
      </c>
      <c r="P96" s="63">
        <v>0</v>
      </c>
      <c r="Q96" s="63">
        <f t="shared" si="99"/>
        <v>477.36</v>
      </c>
      <c r="R96" s="64">
        <v>416.3</v>
      </c>
      <c r="S96" s="65">
        <f t="shared" si="88"/>
        <v>61.06</v>
      </c>
      <c r="T96" s="32"/>
      <c r="U96" s="121">
        <v>310.38</v>
      </c>
      <c r="V96" s="63">
        <v>310.38181391699987</v>
      </c>
      <c r="W96" s="63">
        <f t="shared" si="89"/>
        <v>-1.8139169998789839E-3</v>
      </c>
      <c r="X96" s="63">
        <v>0</v>
      </c>
      <c r="Y96" s="63">
        <f t="shared" si="107"/>
        <v>310.38</v>
      </c>
      <c r="Z96" s="64">
        <v>416.3</v>
      </c>
      <c r="AA96" s="64">
        <f t="shared" si="90"/>
        <v>-105.92000000000002</v>
      </c>
      <c r="AB96" s="8"/>
      <c r="AC96" s="63">
        <v>310.38</v>
      </c>
      <c r="AD96" s="63">
        <v>310.38181391699987</v>
      </c>
      <c r="AE96" s="63">
        <f t="shared" si="100"/>
        <v>-1.8139169998789839E-3</v>
      </c>
      <c r="AF96" s="63">
        <v>0</v>
      </c>
      <c r="AG96" s="63">
        <f t="shared" si="101"/>
        <v>310.38</v>
      </c>
      <c r="AH96" s="64">
        <v>416.3</v>
      </c>
      <c r="AI96" s="65">
        <f t="shared" si="91"/>
        <v>-105.92000000000002</v>
      </c>
      <c r="AJ96" s="32"/>
      <c r="AK96" s="121">
        <v>166.98000000000002</v>
      </c>
      <c r="AL96" s="63">
        <v>166.98461485999999</v>
      </c>
      <c r="AM96" s="63">
        <f t="shared" si="92"/>
        <v>-4.6148599999753515E-3</v>
      </c>
      <c r="AN96" s="63">
        <v>0</v>
      </c>
      <c r="AO96" s="63">
        <f t="shared" si="108"/>
        <v>166.98000000000002</v>
      </c>
      <c r="AP96" s="64">
        <v>0</v>
      </c>
      <c r="AQ96" s="64">
        <f t="shared" si="93"/>
        <v>166.98000000000002</v>
      </c>
      <c r="AR96" s="8"/>
      <c r="AS96" s="63">
        <v>166.98000000000002</v>
      </c>
      <c r="AT96" s="63">
        <v>166.98461485999999</v>
      </c>
      <c r="AU96" s="63">
        <f t="shared" si="102"/>
        <v>-4.6148599999753515E-3</v>
      </c>
      <c r="AV96" s="63">
        <v>0</v>
      </c>
      <c r="AW96" s="63">
        <f t="shared" si="103"/>
        <v>166.98000000000002</v>
      </c>
      <c r="AX96" s="64">
        <v>0</v>
      </c>
      <c r="AY96" s="65">
        <f t="shared" si="94"/>
        <v>166.98000000000002</v>
      </c>
      <c r="AZ96" s="32"/>
      <c r="BA96" s="121">
        <v>0</v>
      </c>
      <c r="BB96" s="63">
        <v>0</v>
      </c>
      <c r="BC96" s="63">
        <f t="shared" si="95"/>
        <v>0</v>
      </c>
      <c r="BD96" s="63">
        <v>0</v>
      </c>
      <c r="BE96" s="63">
        <f t="shared" si="109"/>
        <v>0</v>
      </c>
      <c r="BF96" s="64">
        <v>0</v>
      </c>
      <c r="BG96" s="64">
        <f t="shared" si="96"/>
        <v>0</v>
      </c>
      <c r="BH96" s="8"/>
      <c r="BI96" s="63">
        <v>0</v>
      </c>
      <c r="BJ96" s="63">
        <v>0</v>
      </c>
      <c r="BK96" s="63">
        <f t="shared" si="104"/>
        <v>0</v>
      </c>
      <c r="BL96" s="63">
        <v>0</v>
      </c>
      <c r="BM96" s="63">
        <f t="shared" si="105"/>
        <v>0</v>
      </c>
      <c r="BN96" s="64">
        <v>0</v>
      </c>
      <c r="BO96" s="65">
        <f t="shared" si="97"/>
        <v>0</v>
      </c>
    </row>
    <row r="97" spans="2:67" s="2" customFormat="1" ht="14.25" hidden="1" customHeight="1" outlineLevel="1">
      <c r="B97" s="2" t="str">
        <f t="shared" si="60"/>
        <v>Hide</v>
      </c>
      <c r="C97" s="2">
        <v>1</v>
      </c>
      <c r="D97" s="62" t="s">
        <v>86</v>
      </c>
      <c r="E97" s="121">
        <v>2785.27</v>
      </c>
      <c r="F97" s="63">
        <v>3123.0829973500004</v>
      </c>
      <c r="G97" s="63">
        <f t="shared" si="86"/>
        <v>-337.81299735000039</v>
      </c>
      <c r="H97" s="63">
        <v>0</v>
      </c>
      <c r="I97" s="63">
        <f t="shared" si="106"/>
        <v>2785.27</v>
      </c>
      <c r="J97" s="64">
        <v>2169.1</v>
      </c>
      <c r="K97" s="64">
        <f t="shared" si="87"/>
        <v>616.17000000000007</v>
      </c>
      <c r="L97" s="8"/>
      <c r="M97" s="63">
        <v>2785.27</v>
      </c>
      <c r="N97" s="63">
        <v>3123.0829973500004</v>
      </c>
      <c r="O97" s="63">
        <f t="shared" si="98"/>
        <v>-337.81299735000039</v>
      </c>
      <c r="P97" s="63">
        <v>0</v>
      </c>
      <c r="Q97" s="63">
        <f t="shared" si="99"/>
        <v>2785.27</v>
      </c>
      <c r="R97" s="64">
        <v>2169.1</v>
      </c>
      <c r="S97" s="65">
        <f t="shared" si="88"/>
        <v>616.17000000000007</v>
      </c>
      <c r="T97" s="32"/>
      <c r="U97" s="121">
        <v>1973.71</v>
      </c>
      <c r="V97" s="63">
        <v>2180.3163323500003</v>
      </c>
      <c r="W97" s="63">
        <f t="shared" si="89"/>
        <v>-206.60633235000023</v>
      </c>
      <c r="X97" s="63">
        <v>0</v>
      </c>
      <c r="Y97" s="63">
        <f t="shared" si="107"/>
        <v>1973.71</v>
      </c>
      <c r="Z97" s="64">
        <v>2104.9899999999998</v>
      </c>
      <c r="AA97" s="64">
        <f t="shared" si="90"/>
        <v>-131.27999999999975</v>
      </c>
      <c r="AB97" s="8"/>
      <c r="AC97" s="63">
        <v>1973.71</v>
      </c>
      <c r="AD97" s="63">
        <v>2180.3163323500003</v>
      </c>
      <c r="AE97" s="63">
        <f t="shared" si="100"/>
        <v>-206.60633235000023</v>
      </c>
      <c r="AF97" s="63">
        <v>0</v>
      </c>
      <c r="AG97" s="63">
        <f t="shared" si="101"/>
        <v>1973.71</v>
      </c>
      <c r="AH97" s="64">
        <v>2104.9899999999998</v>
      </c>
      <c r="AI97" s="65">
        <f t="shared" si="91"/>
        <v>-131.27999999999975</v>
      </c>
      <c r="AJ97" s="32"/>
      <c r="AK97" s="121">
        <v>811.56</v>
      </c>
      <c r="AL97" s="63">
        <v>942.76666499999988</v>
      </c>
      <c r="AM97" s="63">
        <f t="shared" si="92"/>
        <v>-131.20666499999993</v>
      </c>
      <c r="AN97" s="63">
        <v>0</v>
      </c>
      <c r="AO97" s="63">
        <f t="shared" si="108"/>
        <v>811.56</v>
      </c>
      <c r="AP97" s="64">
        <v>64.11</v>
      </c>
      <c r="AQ97" s="64">
        <f t="shared" si="93"/>
        <v>747.44999999999993</v>
      </c>
      <c r="AR97" s="8"/>
      <c r="AS97" s="63">
        <v>811.56</v>
      </c>
      <c r="AT97" s="63">
        <v>942.76666499999988</v>
      </c>
      <c r="AU97" s="63">
        <f t="shared" si="102"/>
        <v>-131.20666499999993</v>
      </c>
      <c r="AV97" s="63">
        <v>0</v>
      </c>
      <c r="AW97" s="63">
        <f t="shared" si="103"/>
        <v>811.56</v>
      </c>
      <c r="AX97" s="64">
        <v>64.11</v>
      </c>
      <c r="AY97" s="65">
        <f t="shared" si="94"/>
        <v>747.44999999999993</v>
      </c>
      <c r="AZ97" s="32"/>
      <c r="BA97" s="121">
        <v>0</v>
      </c>
      <c r="BB97" s="63">
        <v>0</v>
      </c>
      <c r="BC97" s="63">
        <f t="shared" si="95"/>
        <v>0</v>
      </c>
      <c r="BD97" s="63">
        <v>0</v>
      </c>
      <c r="BE97" s="63">
        <f t="shared" si="109"/>
        <v>0</v>
      </c>
      <c r="BF97" s="64">
        <v>0</v>
      </c>
      <c r="BG97" s="64">
        <f t="shared" si="96"/>
        <v>0</v>
      </c>
      <c r="BH97" s="8"/>
      <c r="BI97" s="63">
        <v>0</v>
      </c>
      <c r="BJ97" s="63">
        <v>0</v>
      </c>
      <c r="BK97" s="63">
        <f t="shared" si="104"/>
        <v>0</v>
      </c>
      <c r="BL97" s="63">
        <v>0</v>
      </c>
      <c r="BM97" s="63">
        <f t="shared" si="105"/>
        <v>0</v>
      </c>
      <c r="BN97" s="64">
        <v>0</v>
      </c>
      <c r="BO97" s="65">
        <f t="shared" si="97"/>
        <v>0</v>
      </c>
    </row>
    <row r="98" spans="2:67" s="2" customFormat="1" ht="14.25" hidden="1" customHeight="1" outlineLevel="1">
      <c r="B98" s="2" t="str">
        <f t="shared" si="60"/>
        <v>Hide</v>
      </c>
      <c r="C98" s="2">
        <v>1</v>
      </c>
      <c r="D98" s="62" t="s">
        <v>87</v>
      </c>
      <c r="E98" s="121">
        <v>248.65</v>
      </c>
      <c r="F98" s="63">
        <v>248.73303394169997</v>
      </c>
      <c r="G98" s="63">
        <f t="shared" si="86"/>
        <v>-8.3033941699966363E-2</v>
      </c>
      <c r="H98" s="63">
        <v>0</v>
      </c>
      <c r="I98" s="63">
        <f t="shared" si="106"/>
        <v>248.65</v>
      </c>
      <c r="J98" s="64">
        <v>159.79</v>
      </c>
      <c r="K98" s="64">
        <f t="shared" si="87"/>
        <v>88.860000000000014</v>
      </c>
      <c r="L98" s="8"/>
      <c r="M98" s="63">
        <v>248.65</v>
      </c>
      <c r="N98" s="63">
        <v>248.73303394169997</v>
      </c>
      <c r="O98" s="63">
        <f t="shared" si="98"/>
        <v>-8.3033941699966363E-2</v>
      </c>
      <c r="P98" s="63">
        <v>0</v>
      </c>
      <c r="Q98" s="63">
        <f t="shared" si="99"/>
        <v>248.65</v>
      </c>
      <c r="R98" s="64">
        <v>159.79</v>
      </c>
      <c r="S98" s="65">
        <f t="shared" si="88"/>
        <v>88.860000000000014</v>
      </c>
      <c r="T98" s="32"/>
      <c r="U98" s="121">
        <v>153.49</v>
      </c>
      <c r="V98" s="63">
        <v>161.72526093569999</v>
      </c>
      <c r="W98" s="63">
        <f t="shared" si="89"/>
        <v>-8.2352609356999835</v>
      </c>
      <c r="X98" s="63">
        <v>0</v>
      </c>
      <c r="Y98" s="63">
        <f t="shared" si="107"/>
        <v>153.49</v>
      </c>
      <c r="Z98" s="64">
        <v>159.79</v>
      </c>
      <c r="AA98" s="64">
        <f t="shared" si="90"/>
        <v>-6.2999999999999829</v>
      </c>
      <c r="AB98" s="8"/>
      <c r="AC98" s="63">
        <v>153.49</v>
      </c>
      <c r="AD98" s="63">
        <v>161.72526093569999</v>
      </c>
      <c r="AE98" s="63">
        <f t="shared" si="100"/>
        <v>-8.2352609356999835</v>
      </c>
      <c r="AF98" s="63">
        <v>0</v>
      </c>
      <c r="AG98" s="63">
        <f t="shared" si="101"/>
        <v>153.49</v>
      </c>
      <c r="AH98" s="64">
        <v>159.79</v>
      </c>
      <c r="AI98" s="65">
        <f t="shared" si="91"/>
        <v>-6.2999999999999829</v>
      </c>
      <c r="AJ98" s="32"/>
      <c r="AK98" s="121">
        <v>95.16</v>
      </c>
      <c r="AL98" s="63">
        <v>87.007773005999979</v>
      </c>
      <c r="AM98" s="63">
        <f t="shared" si="92"/>
        <v>8.1522269940000172</v>
      </c>
      <c r="AN98" s="63">
        <v>0</v>
      </c>
      <c r="AO98" s="63">
        <f t="shared" si="108"/>
        <v>95.16</v>
      </c>
      <c r="AP98" s="64">
        <v>0</v>
      </c>
      <c r="AQ98" s="64">
        <f t="shared" si="93"/>
        <v>95.16</v>
      </c>
      <c r="AR98" s="8"/>
      <c r="AS98" s="63">
        <v>95.16</v>
      </c>
      <c r="AT98" s="63">
        <v>87.007773005999979</v>
      </c>
      <c r="AU98" s="63">
        <f t="shared" si="102"/>
        <v>8.1522269940000172</v>
      </c>
      <c r="AV98" s="63">
        <v>0</v>
      </c>
      <c r="AW98" s="63">
        <f t="shared" si="103"/>
        <v>95.16</v>
      </c>
      <c r="AX98" s="64">
        <v>0</v>
      </c>
      <c r="AY98" s="65">
        <f t="shared" si="94"/>
        <v>95.16</v>
      </c>
      <c r="AZ98" s="32"/>
      <c r="BA98" s="121">
        <v>0</v>
      </c>
      <c r="BB98" s="63">
        <v>0</v>
      </c>
      <c r="BC98" s="63">
        <f t="shared" si="95"/>
        <v>0</v>
      </c>
      <c r="BD98" s="63">
        <v>0</v>
      </c>
      <c r="BE98" s="63">
        <f t="shared" si="109"/>
        <v>0</v>
      </c>
      <c r="BF98" s="64">
        <v>0</v>
      </c>
      <c r="BG98" s="64">
        <f t="shared" si="96"/>
        <v>0</v>
      </c>
      <c r="BH98" s="8"/>
      <c r="BI98" s="63">
        <v>0</v>
      </c>
      <c r="BJ98" s="63">
        <v>0</v>
      </c>
      <c r="BK98" s="63">
        <f t="shared" si="104"/>
        <v>0</v>
      </c>
      <c r="BL98" s="63">
        <v>0</v>
      </c>
      <c r="BM98" s="63">
        <f t="shared" si="105"/>
        <v>0</v>
      </c>
      <c r="BN98" s="64">
        <v>0</v>
      </c>
      <c r="BO98" s="65">
        <f t="shared" si="97"/>
        <v>0</v>
      </c>
    </row>
    <row r="99" spans="2:67" s="2" customFormat="1" ht="14.25" hidden="1" customHeight="1" outlineLevel="1">
      <c r="B99" s="2" t="str">
        <f t="shared" si="60"/>
        <v>Hide</v>
      </c>
      <c r="C99" s="2">
        <v>1</v>
      </c>
      <c r="D99" s="62" t="s">
        <v>88</v>
      </c>
      <c r="E99" s="121">
        <v>0</v>
      </c>
      <c r="F99" s="63">
        <v>-33.9590821285</v>
      </c>
      <c r="G99" s="63">
        <f t="shared" si="86"/>
        <v>33.9590821285</v>
      </c>
      <c r="H99" s="63">
        <v>0</v>
      </c>
      <c r="I99" s="63">
        <f t="shared" si="106"/>
        <v>0</v>
      </c>
      <c r="J99" s="64">
        <v>0</v>
      </c>
      <c r="K99" s="64">
        <f t="shared" si="87"/>
        <v>0</v>
      </c>
      <c r="L99" s="8"/>
      <c r="M99" s="63">
        <v>0</v>
      </c>
      <c r="N99" s="63">
        <v>-33.9590821285</v>
      </c>
      <c r="O99" s="63">
        <f t="shared" si="98"/>
        <v>33.9590821285</v>
      </c>
      <c r="P99" s="63">
        <v>0</v>
      </c>
      <c r="Q99" s="63">
        <f t="shared" si="99"/>
        <v>0</v>
      </c>
      <c r="R99" s="64">
        <v>0</v>
      </c>
      <c r="S99" s="65">
        <f t="shared" si="88"/>
        <v>0</v>
      </c>
      <c r="T99" s="32"/>
      <c r="U99" s="121">
        <v>0</v>
      </c>
      <c r="V99" s="63">
        <v>-33.9590821285</v>
      </c>
      <c r="W99" s="63">
        <f t="shared" si="89"/>
        <v>33.9590821285</v>
      </c>
      <c r="X99" s="63">
        <v>0</v>
      </c>
      <c r="Y99" s="63">
        <f t="shared" si="107"/>
        <v>0</v>
      </c>
      <c r="Z99" s="64">
        <v>0</v>
      </c>
      <c r="AA99" s="64">
        <f t="shared" si="90"/>
        <v>0</v>
      </c>
      <c r="AB99" s="8"/>
      <c r="AC99" s="63">
        <v>0</v>
      </c>
      <c r="AD99" s="63">
        <v>-33.9590821285</v>
      </c>
      <c r="AE99" s="63">
        <f t="shared" si="100"/>
        <v>33.9590821285</v>
      </c>
      <c r="AF99" s="63">
        <v>0</v>
      </c>
      <c r="AG99" s="63">
        <f t="shared" si="101"/>
        <v>0</v>
      </c>
      <c r="AH99" s="64">
        <v>0</v>
      </c>
      <c r="AI99" s="65">
        <f t="shared" si="91"/>
        <v>0</v>
      </c>
      <c r="AJ99" s="32"/>
      <c r="AK99" s="121">
        <v>0</v>
      </c>
      <c r="AL99" s="63">
        <v>0</v>
      </c>
      <c r="AM99" s="63">
        <f t="shared" si="92"/>
        <v>0</v>
      </c>
      <c r="AN99" s="63">
        <v>0</v>
      </c>
      <c r="AO99" s="63">
        <f t="shared" si="108"/>
        <v>0</v>
      </c>
      <c r="AP99" s="64">
        <v>0</v>
      </c>
      <c r="AQ99" s="64">
        <f t="shared" si="93"/>
        <v>0</v>
      </c>
      <c r="AR99" s="8"/>
      <c r="AS99" s="63">
        <v>0</v>
      </c>
      <c r="AT99" s="63">
        <v>0</v>
      </c>
      <c r="AU99" s="63">
        <f t="shared" si="102"/>
        <v>0</v>
      </c>
      <c r="AV99" s="63">
        <v>0</v>
      </c>
      <c r="AW99" s="63">
        <f t="shared" si="103"/>
        <v>0</v>
      </c>
      <c r="AX99" s="64">
        <v>0</v>
      </c>
      <c r="AY99" s="65">
        <f t="shared" si="94"/>
        <v>0</v>
      </c>
      <c r="AZ99" s="32"/>
      <c r="BA99" s="121">
        <v>0</v>
      </c>
      <c r="BB99" s="63">
        <v>0</v>
      </c>
      <c r="BC99" s="63">
        <f t="shared" si="95"/>
        <v>0</v>
      </c>
      <c r="BD99" s="63">
        <v>0</v>
      </c>
      <c r="BE99" s="63">
        <f t="shared" si="109"/>
        <v>0</v>
      </c>
      <c r="BF99" s="64">
        <v>0</v>
      </c>
      <c r="BG99" s="64">
        <f t="shared" si="96"/>
        <v>0</v>
      </c>
      <c r="BH99" s="8"/>
      <c r="BI99" s="63">
        <v>0</v>
      </c>
      <c r="BJ99" s="63">
        <v>0</v>
      </c>
      <c r="BK99" s="63">
        <f t="shared" si="104"/>
        <v>0</v>
      </c>
      <c r="BL99" s="63">
        <v>0</v>
      </c>
      <c r="BM99" s="63">
        <f t="shared" si="105"/>
        <v>0</v>
      </c>
      <c r="BN99" s="64">
        <v>0</v>
      </c>
      <c r="BO99" s="65">
        <f t="shared" si="97"/>
        <v>0</v>
      </c>
    </row>
    <row r="100" spans="2:67" s="2" customFormat="1" ht="14.25" hidden="1" customHeight="1" outlineLevel="1">
      <c r="B100" s="2" t="str">
        <f t="shared" si="60"/>
        <v>Hide</v>
      </c>
      <c r="C100" s="2">
        <v>1</v>
      </c>
      <c r="D100" s="62" t="s">
        <v>89</v>
      </c>
      <c r="E100" s="121">
        <v>0</v>
      </c>
      <c r="F100" s="63">
        <v>0</v>
      </c>
      <c r="G100" s="63">
        <f t="shared" si="86"/>
        <v>0</v>
      </c>
      <c r="H100" s="63">
        <v>0</v>
      </c>
      <c r="I100" s="63">
        <f t="shared" si="106"/>
        <v>0</v>
      </c>
      <c r="J100" s="64">
        <v>0</v>
      </c>
      <c r="K100" s="64">
        <f t="shared" si="87"/>
        <v>0</v>
      </c>
      <c r="L100" s="8"/>
      <c r="M100" s="63">
        <v>0</v>
      </c>
      <c r="N100" s="63">
        <v>0</v>
      </c>
      <c r="O100" s="63">
        <f t="shared" si="98"/>
        <v>0</v>
      </c>
      <c r="P100" s="63">
        <v>0</v>
      </c>
      <c r="Q100" s="63">
        <f t="shared" si="99"/>
        <v>0</v>
      </c>
      <c r="R100" s="64">
        <v>0</v>
      </c>
      <c r="S100" s="65">
        <f t="shared" si="88"/>
        <v>0</v>
      </c>
      <c r="T100" s="32"/>
      <c r="U100" s="121">
        <v>0</v>
      </c>
      <c r="V100" s="63">
        <v>0</v>
      </c>
      <c r="W100" s="63">
        <f t="shared" si="89"/>
        <v>0</v>
      </c>
      <c r="X100" s="63">
        <v>0</v>
      </c>
      <c r="Y100" s="63">
        <f t="shared" si="107"/>
        <v>0</v>
      </c>
      <c r="Z100" s="64">
        <v>0</v>
      </c>
      <c r="AA100" s="64">
        <f t="shared" si="90"/>
        <v>0</v>
      </c>
      <c r="AB100" s="8"/>
      <c r="AC100" s="63">
        <v>0</v>
      </c>
      <c r="AD100" s="63">
        <v>0</v>
      </c>
      <c r="AE100" s="63">
        <f t="shared" si="100"/>
        <v>0</v>
      </c>
      <c r="AF100" s="63">
        <v>0</v>
      </c>
      <c r="AG100" s="63">
        <f t="shared" si="101"/>
        <v>0</v>
      </c>
      <c r="AH100" s="64">
        <v>0</v>
      </c>
      <c r="AI100" s="65">
        <f t="shared" si="91"/>
        <v>0</v>
      </c>
      <c r="AJ100" s="32"/>
      <c r="AK100" s="121">
        <v>0</v>
      </c>
      <c r="AL100" s="63">
        <v>0</v>
      </c>
      <c r="AM100" s="63">
        <f t="shared" si="92"/>
        <v>0</v>
      </c>
      <c r="AN100" s="63">
        <v>0</v>
      </c>
      <c r="AO100" s="63">
        <f t="shared" si="108"/>
        <v>0</v>
      </c>
      <c r="AP100" s="64">
        <v>0</v>
      </c>
      <c r="AQ100" s="64">
        <f t="shared" si="93"/>
        <v>0</v>
      </c>
      <c r="AR100" s="8"/>
      <c r="AS100" s="63">
        <v>0</v>
      </c>
      <c r="AT100" s="63">
        <v>0</v>
      </c>
      <c r="AU100" s="63">
        <f t="shared" si="102"/>
        <v>0</v>
      </c>
      <c r="AV100" s="63">
        <v>0</v>
      </c>
      <c r="AW100" s="63">
        <f t="shared" si="103"/>
        <v>0</v>
      </c>
      <c r="AX100" s="64">
        <v>0</v>
      </c>
      <c r="AY100" s="65">
        <f t="shared" si="94"/>
        <v>0</v>
      </c>
      <c r="AZ100" s="32"/>
      <c r="BA100" s="121">
        <v>0</v>
      </c>
      <c r="BB100" s="63">
        <v>0</v>
      </c>
      <c r="BC100" s="63">
        <f t="shared" si="95"/>
        <v>0</v>
      </c>
      <c r="BD100" s="63">
        <v>0</v>
      </c>
      <c r="BE100" s="63">
        <f t="shared" si="109"/>
        <v>0</v>
      </c>
      <c r="BF100" s="64">
        <v>0</v>
      </c>
      <c r="BG100" s="64">
        <f t="shared" si="96"/>
        <v>0</v>
      </c>
      <c r="BH100" s="8"/>
      <c r="BI100" s="63">
        <v>0</v>
      </c>
      <c r="BJ100" s="63">
        <v>0</v>
      </c>
      <c r="BK100" s="63">
        <f t="shared" si="104"/>
        <v>0</v>
      </c>
      <c r="BL100" s="63">
        <v>0</v>
      </c>
      <c r="BM100" s="63">
        <f t="shared" si="105"/>
        <v>0</v>
      </c>
      <c r="BN100" s="64">
        <v>0</v>
      </c>
      <c r="BO100" s="65">
        <f t="shared" si="97"/>
        <v>0</v>
      </c>
    </row>
    <row r="101" spans="2:67" s="2" customFormat="1" ht="14.25" hidden="1" customHeight="1" outlineLevel="1">
      <c r="B101" s="2" t="str">
        <f t="shared" si="60"/>
        <v>Hide</v>
      </c>
      <c r="C101" s="2">
        <v>1</v>
      </c>
      <c r="D101" s="62" t="s">
        <v>90</v>
      </c>
      <c r="E101" s="121">
        <v>0</v>
      </c>
      <c r="F101" s="63">
        <v>0</v>
      </c>
      <c r="G101" s="63">
        <f t="shared" si="86"/>
        <v>0</v>
      </c>
      <c r="H101" s="63">
        <v>0</v>
      </c>
      <c r="I101" s="63">
        <f t="shared" si="106"/>
        <v>0</v>
      </c>
      <c r="J101" s="64">
        <v>0</v>
      </c>
      <c r="K101" s="64">
        <f t="shared" si="87"/>
        <v>0</v>
      </c>
      <c r="L101" s="8"/>
      <c r="M101" s="63">
        <v>0</v>
      </c>
      <c r="N101" s="63">
        <v>0</v>
      </c>
      <c r="O101" s="63">
        <f t="shared" si="98"/>
        <v>0</v>
      </c>
      <c r="P101" s="63">
        <v>0</v>
      </c>
      <c r="Q101" s="63">
        <f t="shared" si="99"/>
        <v>0</v>
      </c>
      <c r="R101" s="64">
        <v>0</v>
      </c>
      <c r="S101" s="65">
        <f t="shared" si="88"/>
        <v>0</v>
      </c>
      <c r="T101" s="32"/>
      <c r="U101" s="121">
        <v>0</v>
      </c>
      <c r="V101" s="63">
        <v>0</v>
      </c>
      <c r="W101" s="63">
        <f t="shared" si="89"/>
        <v>0</v>
      </c>
      <c r="X101" s="63">
        <v>0</v>
      </c>
      <c r="Y101" s="63">
        <f t="shared" si="107"/>
        <v>0</v>
      </c>
      <c r="Z101" s="64">
        <v>0</v>
      </c>
      <c r="AA101" s="64">
        <f t="shared" si="90"/>
        <v>0</v>
      </c>
      <c r="AB101" s="8"/>
      <c r="AC101" s="63">
        <v>0</v>
      </c>
      <c r="AD101" s="63">
        <v>0</v>
      </c>
      <c r="AE101" s="63">
        <f t="shared" si="100"/>
        <v>0</v>
      </c>
      <c r="AF101" s="63">
        <v>0</v>
      </c>
      <c r="AG101" s="63">
        <f t="shared" si="101"/>
        <v>0</v>
      </c>
      <c r="AH101" s="64">
        <v>0</v>
      </c>
      <c r="AI101" s="65">
        <f t="shared" si="91"/>
        <v>0</v>
      </c>
      <c r="AJ101" s="32"/>
      <c r="AK101" s="121">
        <v>0</v>
      </c>
      <c r="AL101" s="63">
        <v>0</v>
      </c>
      <c r="AM101" s="63">
        <f t="shared" si="92"/>
        <v>0</v>
      </c>
      <c r="AN101" s="63">
        <v>0</v>
      </c>
      <c r="AO101" s="63">
        <f t="shared" si="108"/>
        <v>0</v>
      </c>
      <c r="AP101" s="64">
        <v>0</v>
      </c>
      <c r="AQ101" s="64">
        <f t="shared" si="93"/>
        <v>0</v>
      </c>
      <c r="AR101" s="8"/>
      <c r="AS101" s="63">
        <v>0</v>
      </c>
      <c r="AT101" s="63">
        <v>0</v>
      </c>
      <c r="AU101" s="63">
        <f t="shared" si="102"/>
        <v>0</v>
      </c>
      <c r="AV101" s="63">
        <v>0</v>
      </c>
      <c r="AW101" s="63">
        <f t="shared" si="103"/>
        <v>0</v>
      </c>
      <c r="AX101" s="64">
        <v>0</v>
      </c>
      <c r="AY101" s="65">
        <f t="shared" si="94"/>
        <v>0</v>
      </c>
      <c r="AZ101" s="32"/>
      <c r="BA101" s="121">
        <v>0</v>
      </c>
      <c r="BB101" s="63">
        <v>0</v>
      </c>
      <c r="BC101" s="63">
        <f t="shared" si="95"/>
        <v>0</v>
      </c>
      <c r="BD101" s="63">
        <v>0</v>
      </c>
      <c r="BE101" s="63">
        <f t="shared" si="109"/>
        <v>0</v>
      </c>
      <c r="BF101" s="64">
        <v>0</v>
      </c>
      <c r="BG101" s="64">
        <f t="shared" si="96"/>
        <v>0</v>
      </c>
      <c r="BH101" s="8"/>
      <c r="BI101" s="63">
        <v>0</v>
      </c>
      <c r="BJ101" s="63">
        <v>0</v>
      </c>
      <c r="BK101" s="63">
        <f t="shared" si="104"/>
        <v>0</v>
      </c>
      <c r="BL101" s="63">
        <v>0</v>
      </c>
      <c r="BM101" s="63">
        <f t="shared" si="105"/>
        <v>0</v>
      </c>
      <c r="BN101" s="64">
        <v>0</v>
      </c>
      <c r="BO101" s="65">
        <f t="shared" si="97"/>
        <v>0</v>
      </c>
    </row>
    <row r="102" spans="2:67" s="2" customFormat="1" ht="14.25" hidden="1" customHeight="1" outlineLevel="1">
      <c r="B102" s="2" t="str">
        <f t="shared" ref="B102" si="135">IF(SUM(T102:T102)&lt;&gt;0,"Show","Hide")</f>
        <v>Hide</v>
      </c>
      <c r="C102" s="2">
        <v>1</v>
      </c>
      <c r="D102" s="62" t="s">
        <v>602</v>
      </c>
      <c r="E102" s="121">
        <v>0</v>
      </c>
      <c r="F102" s="63">
        <v>0</v>
      </c>
      <c r="G102" s="63">
        <f t="shared" ref="G102" si="136">+E102-F102</f>
        <v>0</v>
      </c>
      <c r="H102" s="63">
        <v>0</v>
      </c>
      <c r="I102" s="63">
        <f t="shared" ref="I102" si="137">+E102-H102</f>
        <v>0</v>
      </c>
      <c r="J102" s="64">
        <v>0</v>
      </c>
      <c r="K102" s="64">
        <f t="shared" ref="K102" si="138">+E102-J102</f>
        <v>0</v>
      </c>
      <c r="L102" s="8"/>
      <c r="M102" s="63">
        <v>0</v>
      </c>
      <c r="N102" s="63">
        <v>0</v>
      </c>
      <c r="O102" s="63">
        <f t="shared" ref="O102" si="139">+M102-N102</f>
        <v>0</v>
      </c>
      <c r="P102" s="63">
        <v>0</v>
      </c>
      <c r="Q102" s="63">
        <f t="shared" ref="Q102" si="140">+M102-P102</f>
        <v>0</v>
      </c>
      <c r="R102" s="64">
        <v>0</v>
      </c>
      <c r="S102" s="65">
        <f t="shared" ref="S102" si="141">+M102-R102</f>
        <v>0</v>
      </c>
      <c r="T102" s="32"/>
      <c r="U102" s="121">
        <v>0</v>
      </c>
      <c r="V102" s="63">
        <v>0</v>
      </c>
      <c r="W102" s="63">
        <f t="shared" ref="W102" si="142">+U102-V102</f>
        <v>0</v>
      </c>
      <c r="X102" s="63">
        <v>0</v>
      </c>
      <c r="Y102" s="63">
        <f t="shared" ref="Y102" si="143">+U102-X102</f>
        <v>0</v>
      </c>
      <c r="Z102" s="64">
        <v>0</v>
      </c>
      <c r="AA102" s="64">
        <f t="shared" ref="AA102" si="144">+U102-Z102</f>
        <v>0</v>
      </c>
      <c r="AB102" s="8"/>
      <c r="AC102" s="63">
        <v>0</v>
      </c>
      <c r="AD102" s="63">
        <v>0</v>
      </c>
      <c r="AE102" s="63">
        <f t="shared" ref="AE102" si="145">+AC102-AD102</f>
        <v>0</v>
      </c>
      <c r="AF102" s="63">
        <v>0</v>
      </c>
      <c r="AG102" s="63">
        <f t="shared" ref="AG102" si="146">+AC102-AF102</f>
        <v>0</v>
      </c>
      <c r="AH102" s="64">
        <v>0</v>
      </c>
      <c r="AI102" s="65">
        <f t="shared" ref="AI102" si="147">+AC102-AH102</f>
        <v>0</v>
      </c>
      <c r="AJ102" s="32"/>
      <c r="AK102" s="121">
        <v>0</v>
      </c>
      <c r="AL102" s="63">
        <v>0</v>
      </c>
      <c r="AM102" s="63">
        <f t="shared" ref="AM102" si="148">+AK102-AL102</f>
        <v>0</v>
      </c>
      <c r="AN102" s="63">
        <v>0</v>
      </c>
      <c r="AO102" s="63">
        <f t="shared" ref="AO102" si="149">+AK102-AN102</f>
        <v>0</v>
      </c>
      <c r="AP102" s="64">
        <v>0</v>
      </c>
      <c r="AQ102" s="64">
        <f t="shared" ref="AQ102" si="150">+AK102-AP102</f>
        <v>0</v>
      </c>
      <c r="AR102" s="8"/>
      <c r="AS102" s="63">
        <v>0</v>
      </c>
      <c r="AT102" s="63">
        <v>0</v>
      </c>
      <c r="AU102" s="63">
        <f t="shared" ref="AU102" si="151">+AS102-AT102</f>
        <v>0</v>
      </c>
      <c r="AV102" s="63">
        <v>0</v>
      </c>
      <c r="AW102" s="63">
        <f t="shared" ref="AW102" si="152">+AS102-AV102</f>
        <v>0</v>
      </c>
      <c r="AX102" s="64">
        <v>0</v>
      </c>
      <c r="AY102" s="65">
        <f t="shared" ref="AY102" si="153">+AS102-AX102</f>
        <v>0</v>
      </c>
      <c r="AZ102" s="32"/>
      <c r="BA102" s="121">
        <v>0</v>
      </c>
      <c r="BB102" s="63">
        <v>0</v>
      </c>
      <c r="BC102" s="63">
        <f t="shared" ref="BC102" si="154">+BA102-BB102</f>
        <v>0</v>
      </c>
      <c r="BD102" s="63">
        <v>0</v>
      </c>
      <c r="BE102" s="63">
        <f t="shared" ref="BE102" si="155">+BA102-BD102</f>
        <v>0</v>
      </c>
      <c r="BF102" s="64">
        <v>0</v>
      </c>
      <c r="BG102" s="64">
        <f t="shared" ref="BG102" si="156">+BA102-BF102</f>
        <v>0</v>
      </c>
      <c r="BH102" s="8"/>
      <c r="BI102" s="63">
        <v>0</v>
      </c>
      <c r="BJ102" s="63">
        <v>0</v>
      </c>
      <c r="BK102" s="63">
        <f t="shared" ref="BK102" si="157">+BI102-BJ102</f>
        <v>0</v>
      </c>
      <c r="BL102" s="63">
        <v>0</v>
      </c>
      <c r="BM102" s="63">
        <f t="shared" ref="BM102" si="158">+BI102-BL102</f>
        <v>0</v>
      </c>
      <c r="BN102" s="64">
        <v>0</v>
      </c>
      <c r="BO102" s="65">
        <f t="shared" ref="BO102" si="159">+BI102-BN102</f>
        <v>0</v>
      </c>
    </row>
    <row r="103" spans="2:67" s="2" customFormat="1" ht="14.25" hidden="1" customHeight="1" outlineLevel="1">
      <c r="B103" s="2" t="str">
        <f t="shared" si="60"/>
        <v>Hide</v>
      </c>
      <c r="C103" s="2">
        <v>1</v>
      </c>
      <c r="D103" s="62" t="s">
        <v>91</v>
      </c>
      <c r="E103" s="121" t="e">
        <v>#NUM!</v>
      </c>
      <c r="F103" s="63" t="e">
        <v>#NUM!</v>
      </c>
      <c r="G103" s="63" t="e">
        <f t="shared" si="86"/>
        <v>#NUM!</v>
      </c>
      <c r="H103" s="63" t="e">
        <v>#NUM!</v>
      </c>
      <c r="I103" s="63" t="e">
        <f t="shared" si="106"/>
        <v>#NUM!</v>
      </c>
      <c r="J103" s="64" t="e">
        <v>#NUM!</v>
      </c>
      <c r="K103" s="64" t="e">
        <f t="shared" si="87"/>
        <v>#NUM!</v>
      </c>
      <c r="L103" s="8"/>
      <c r="M103" s="63" t="e">
        <v>#NUM!</v>
      </c>
      <c r="N103" s="63" t="e">
        <v>#NUM!</v>
      </c>
      <c r="O103" s="63" t="e">
        <f t="shared" si="98"/>
        <v>#NUM!</v>
      </c>
      <c r="P103" s="63" t="e">
        <v>#NUM!</v>
      </c>
      <c r="Q103" s="63" t="e">
        <f t="shared" si="99"/>
        <v>#NUM!</v>
      </c>
      <c r="R103" s="64" t="e">
        <v>#NUM!</v>
      </c>
      <c r="S103" s="65" t="e">
        <f t="shared" si="88"/>
        <v>#NUM!</v>
      </c>
      <c r="T103" s="32"/>
      <c r="U103" s="121" t="e">
        <v>#NUM!</v>
      </c>
      <c r="V103" s="63" t="e">
        <v>#NUM!</v>
      </c>
      <c r="W103" s="63" t="e">
        <f t="shared" si="89"/>
        <v>#NUM!</v>
      </c>
      <c r="X103" s="63" t="e">
        <v>#NUM!</v>
      </c>
      <c r="Y103" s="63" t="e">
        <f t="shared" si="107"/>
        <v>#NUM!</v>
      </c>
      <c r="Z103" s="64" t="e">
        <v>#NUM!</v>
      </c>
      <c r="AA103" s="64" t="e">
        <f t="shared" si="90"/>
        <v>#NUM!</v>
      </c>
      <c r="AB103" s="8"/>
      <c r="AC103" s="63" t="e">
        <v>#NUM!</v>
      </c>
      <c r="AD103" s="63" t="e">
        <v>#NUM!</v>
      </c>
      <c r="AE103" s="63" t="e">
        <f t="shared" si="100"/>
        <v>#NUM!</v>
      </c>
      <c r="AF103" s="63" t="e">
        <v>#NUM!</v>
      </c>
      <c r="AG103" s="63" t="e">
        <f t="shared" si="101"/>
        <v>#NUM!</v>
      </c>
      <c r="AH103" s="64" t="e">
        <v>#NUM!</v>
      </c>
      <c r="AI103" s="65" t="e">
        <f t="shared" si="91"/>
        <v>#NUM!</v>
      </c>
      <c r="AJ103" s="32"/>
      <c r="AK103" s="121" t="e">
        <v>#NUM!</v>
      </c>
      <c r="AL103" s="63" t="e">
        <v>#NUM!</v>
      </c>
      <c r="AM103" s="63" t="e">
        <f t="shared" si="92"/>
        <v>#NUM!</v>
      </c>
      <c r="AN103" s="63" t="e">
        <v>#NUM!</v>
      </c>
      <c r="AO103" s="63" t="e">
        <f t="shared" si="108"/>
        <v>#NUM!</v>
      </c>
      <c r="AP103" s="64" t="e">
        <v>#NUM!</v>
      </c>
      <c r="AQ103" s="64" t="e">
        <f t="shared" si="93"/>
        <v>#NUM!</v>
      </c>
      <c r="AR103" s="8"/>
      <c r="AS103" s="63" t="e">
        <v>#NUM!</v>
      </c>
      <c r="AT103" s="63" t="e">
        <v>#NUM!</v>
      </c>
      <c r="AU103" s="63" t="e">
        <f t="shared" si="102"/>
        <v>#NUM!</v>
      </c>
      <c r="AV103" s="63" t="e">
        <v>#NUM!</v>
      </c>
      <c r="AW103" s="63" t="e">
        <f t="shared" si="103"/>
        <v>#NUM!</v>
      </c>
      <c r="AX103" s="64" t="e">
        <v>#NUM!</v>
      </c>
      <c r="AY103" s="65" t="e">
        <f t="shared" si="94"/>
        <v>#NUM!</v>
      </c>
      <c r="AZ103" s="32"/>
      <c r="BA103" s="121" t="e">
        <v>#NUM!</v>
      </c>
      <c r="BB103" s="63" t="e">
        <v>#NUM!</v>
      </c>
      <c r="BC103" s="63" t="e">
        <f t="shared" si="95"/>
        <v>#NUM!</v>
      </c>
      <c r="BD103" s="63" t="e">
        <v>#NUM!</v>
      </c>
      <c r="BE103" s="63" t="e">
        <f t="shared" si="109"/>
        <v>#NUM!</v>
      </c>
      <c r="BF103" s="64" t="e">
        <v>#NUM!</v>
      </c>
      <c r="BG103" s="64" t="e">
        <f t="shared" si="96"/>
        <v>#NUM!</v>
      </c>
      <c r="BH103" s="8"/>
      <c r="BI103" s="63" t="e">
        <v>#NUM!</v>
      </c>
      <c r="BJ103" s="63" t="e">
        <v>#NUM!</v>
      </c>
      <c r="BK103" s="63" t="e">
        <f t="shared" si="104"/>
        <v>#NUM!</v>
      </c>
      <c r="BL103" s="63" t="e">
        <v>#NUM!</v>
      </c>
      <c r="BM103" s="63" t="e">
        <f t="shared" si="105"/>
        <v>#NUM!</v>
      </c>
      <c r="BN103" s="64" t="e">
        <v>#NUM!</v>
      </c>
      <c r="BO103" s="65" t="e">
        <f t="shared" si="97"/>
        <v>#NUM!</v>
      </c>
    </row>
    <row r="104" spans="2:67" s="2" customFormat="1" collapsed="1">
      <c r="B104" s="2" t="str">
        <f t="shared" si="60"/>
        <v>Hide</v>
      </c>
      <c r="C104" s="2">
        <v>1</v>
      </c>
      <c r="D104" s="66" t="s">
        <v>92</v>
      </c>
      <c r="E104" s="116">
        <v>32537.559999999994</v>
      </c>
      <c r="F104" s="38">
        <v>31185.976710070587</v>
      </c>
      <c r="G104" s="38">
        <f t="shared" si="86"/>
        <v>1351.5832899294073</v>
      </c>
      <c r="H104" s="38">
        <v>0</v>
      </c>
      <c r="I104" s="38">
        <f t="shared" si="106"/>
        <v>32537.559999999994</v>
      </c>
      <c r="J104" s="39">
        <v>24298.369999999995</v>
      </c>
      <c r="K104" s="39">
        <f t="shared" si="87"/>
        <v>8239.1899999999987</v>
      </c>
      <c r="L104" s="35"/>
      <c r="M104" s="38">
        <v>32537.559999999994</v>
      </c>
      <c r="N104" s="38">
        <v>31185.976710070587</v>
      </c>
      <c r="O104" s="38">
        <f t="shared" si="98"/>
        <v>1351.5832899294073</v>
      </c>
      <c r="P104" s="38">
        <v>0</v>
      </c>
      <c r="Q104" s="38">
        <f t="shared" si="99"/>
        <v>32537.559999999994</v>
      </c>
      <c r="R104" s="39">
        <v>24298.369999999995</v>
      </c>
      <c r="S104" s="40">
        <f t="shared" si="88"/>
        <v>8239.1899999999987</v>
      </c>
      <c r="T104" s="32"/>
      <c r="U104" s="116">
        <v>22711.109999999997</v>
      </c>
      <c r="V104" s="38">
        <v>21538.256597649244</v>
      </c>
      <c r="W104" s="38">
        <f t="shared" si="89"/>
        <v>1172.8534023507527</v>
      </c>
      <c r="X104" s="38">
        <v>0</v>
      </c>
      <c r="Y104" s="38">
        <f t="shared" si="107"/>
        <v>22711.109999999997</v>
      </c>
      <c r="Z104" s="39">
        <v>23594.529999999995</v>
      </c>
      <c r="AA104" s="39">
        <f t="shared" si="90"/>
        <v>-883.41999999999825</v>
      </c>
      <c r="AB104" s="35"/>
      <c r="AC104" s="38">
        <v>22711.109999999997</v>
      </c>
      <c r="AD104" s="38">
        <v>21538.256597649244</v>
      </c>
      <c r="AE104" s="38">
        <f t="shared" si="100"/>
        <v>1172.8534023507527</v>
      </c>
      <c r="AF104" s="38">
        <v>0</v>
      </c>
      <c r="AG104" s="38">
        <f t="shared" si="101"/>
        <v>22711.109999999997</v>
      </c>
      <c r="AH104" s="39">
        <v>23594.529999999995</v>
      </c>
      <c r="AI104" s="40">
        <f t="shared" si="91"/>
        <v>-883.41999999999825</v>
      </c>
      <c r="AJ104" s="32"/>
      <c r="AK104" s="116">
        <v>9826.4499999999989</v>
      </c>
      <c r="AL104" s="38">
        <v>9647.7201124213425</v>
      </c>
      <c r="AM104" s="38">
        <f t="shared" si="92"/>
        <v>178.72988757865642</v>
      </c>
      <c r="AN104" s="38">
        <v>0</v>
      </c>
      <c r="AO104" s="38">
        <f t="shared" si="108"/>
        <v>9826.4499999999989</v>
      </c>
      <c r="AP104" s="39">
        <v>703.84</v>
      </c>
      <c r="AQ104" s="39">
        <f t="shared" si="93"/>
        <v>9122.6099999999988</v>
      </c>
      <c r="AR104" s="35"/>
      <c r="AS104" s="38">
        <v>9826.4499999999989</v>
      </c>
      <c r="AT104" s="38">
        <v>9647.7201124213425</v>
      </c>
      <c r="AU104" s="38">
        <f t="shared" si="102"/>
        <v>178.72988757865642</v>
      </c>
      <c r="AV104" s="38">
        <v>0</v>
      </c>
      <c r="AW104" s="38">
        <f t="shared" si="103"/>
        <v>9826.4499999999989</v>
      </c>
      <c r="AX104" s="39">
        <v>703.84</v>
      </c>
      <c r="AY104" s="40">
        <f t="shared" si="94"/>
        <v>9122.6099999999988</v>
      </c>
      <c r="AZ104" s="32"/>
      <c r="BA104" s="116">
        <v>0</v>
      </c>
      <c r="BB104" s="38">
        <v>0</v>
      </c>
      <c r="BC104" s="38">
        <f t="shared" si="95"/>
        <v>0</v>
      </c>
      <c r="BD104" s="38">
        <v>0</v>
      </c>
      <c r="BE104" s="38">
        <f t="shared" si="109"/>
        <v>0</v>
      </c>
      <c r="BF104" s="39">
        <v>0</v>
      </c>
      <c r="BG104" s="39">
        <f t="shared" si="96"/>
        <v>0</v>
      </c>
      <c r="BH104" s="35"/>
      <c r="BI104" s="38">
        <v>0</v>
      </c>
      <c r="BJ104" s="38">
        <v>0</v>
      </c>
      <c r="BK104" s="38">
        <f t="shared" si="104"/>
        <v>0</v>
      </c>
      <c r="BL104" s="38">
        <v>0</v>
      </c>
      <c r="BM104" s="38">
        <f t="shared" si="105"/>
        <v>0</v>
      </c>
      <c r="BN104" s="39">
        <v>0</v>
      </c>
      <c r="BO104" s="40">
        <f t="shared" si="97"/>
        <v>0</v>
      </c>
    </row>
    <row r="105" spans="2:67" s="2" customFormat="1" ht="14.25" hidden="1" customHeight="1" outlineLevel="1">
      <c r="B105" s="2" t="str">
        <f t="shared" si="60"/>
        <v>Hide</v>
      </c>
      <c r="C105" s="2">
        <v>1</v>
      </c>
      <c r="D105" s="62" t="s">
        <v>93</v>
      </c>
      <c r="E105" s="121">
        <v>19764.689999999999</v>
      </c>
      <c r="F105" s="63">
        <v>29988.91374916667</v>
      </c>
      <c r="G105" s="63">
        <f t="shared" si="86"/>
        <v>-10224.223749166671</v>
      </c>
      <c r="H105" s="63">
        <v>0</v>
      </c>
      <c r="I105" s="63">
        <f t="shared" si="106"/>
        <v>19764.689999999999</v>
      </c>
      <c r="J105" s="64">
        <v>24577.760000000002</v>
      </c>
      <c r="K105" s="64">
        <f t="shared" si="87"/>
        <v>-4813.0700000000033</v>
      </c>
      <c r="L105" s="8"/>
      <c r="M105" s="63">
        <v>19764.689999999999</v>
      </c>
      <c r="N105" s="63">
        <v>29988.91374916667</v>
      </c>
      <c r="O105" s="63">
        <f t="shared" si="98"/>
        <v>-10224.223749166671</v>
      </c>
      <c r="P105" s="63">
        <v>0</v>
      </c>
      <c r="Q105" s="63">
        <f t="shared" si="99"/>
        <v>19764.689999999999</v>
      </c>
      <c r="R105" s="64">
        <v>24577.760000000002</v>
      </c>
      <c r="S105" s="65">
        <f t="shared" si="88"/>
        <v>-4813.0700000000033</v>
      </c>
      <c r="T105" s="32"/>
      <c r="U105" s="121">
        <v>19764.689999999999</v>
      </c>
      <c r="V105" s="63">
        <v>29988.91374916667</v>
      </c>
      <c r="W105" s="63">
        <f t="shared" si="89"/>
        <v>-10224.223749166671</v>
      </c>
      <c r="X105" s="63">
        <v>0</v>
      </c>
      <c r="Y105" s="63">
        <f t="shared" si="107"/>
        <v>19764.689999999999</v>
      </c>
      <c r="Z105" s="64">
        <v>17826.7</v>
      </c>
      <c r="AA105" s="64">
        <f t="shared" si="90"/>
        <v>1937.989999999998</v>
      </c>
      <c r="AB105" s="8"/>
      <c r="AC105" s="63">
        <v>19764.689999999999</v>
      </c>
      <c r="AD105" s="63">
        <v>29988.91374916667</v>
      </c>
      <c r="AE105" s="63">
        <f t="shared" si="100"/>
        <v>-10224.223749166671</v>
      </c>
      <c r="AF105" s="63">
        <v>0</v>
      </c>
      <c r="AG105" s="63">
        <f t="shared" si="101"/>
        <v>19764.689999999999</v>
      </c>
      <c r="AH105" s="64">
        <v>17826.7</v>
      </c>
      <c r="AI105" s="65">
        <f t="shared" si="91"/>
        <v>1937.989999999998</v>
      </c>
      <c r="AJ105" s="32"/>
      <c r="AK105" s="121">
        <v>0</v>
      </c>
      <c r="AL105" s="63">
        <v>0</v>
      </c>
      <c r="AM105" s="63">
        <f t="shared" si="92"/>
        <v>0</v>
      </c>
      <c r="AN105" s="63">
        <v>0</v>
      </c>
      <c r="AO105" s="63">
        <f t="shared" si="108"/>
        <v>0</v>
      </c>
      <c r="AP105" s="64">
        <v>6751.06</v>
      </c>
      <c r="AQ105" s="64">
        <f t="shared" si="93"/>
        <v>-6751.06</v>
      </c>
      <c r="AR105" s="8"/>
      <c r="AS105" s="63">
        <v>0</v>
      </c>
      <c r="AT105" s="63">
        <v>0</v>
      </c>
      <c r="AU105" s="63">
        <f t="shared" si="102"/>
        <v>0</v>
      </c>
      <c r="AV105" s="63">
        <v>0</v>
      </c>
      <c r="AW105" s="63">
        <f t="shared" si="103"/>
        <v>0</v>
      </c>
      <c r="AX105" s="64">
        <v>6751.06</v>
      </c>
      <c r="AY105" s="65">
        <f t="shared" si="94"/>
        <v>-6751.06</v>
      </c>
      <c r="AZ105" s="32"/>
      <c r="BA105" s="121">
        <v>0</v>
      </c>
      <c r="BB105" s="63">
        <v>0</v>
      </c>
      <c r="BC105" s="63">
        <f t="shared" si="95"/>
        <v>0</v>
      </c>
      <c r="BD105" s="63">
        <v>0</v>
      </c>
      <c r="BE105" s="63">
        <f t="shared" si="109"/>
        <v>0</v>
      </c>
      <c r="BF105" s="64">
        <v>0</v>
      </c>
      <c r="BG105" s="64">
        <f t="shared" si="96"/>
        <v>0</v>
      </c>
      <c r="BH105" s="8"/>
      <c r="BI105" s="63">
        <v>0</v>
      </c>
      <c r="BJ105" s="63">
        <v>0</v>
      </c>
      <c r="BK105" s="63">
        <f t="shared" si="104"/>
        <v>0</v>
      </c>
      <c r="BL105" s="63">
        <v>0</v>
      </c>
      <c r="BM105" s="63">
        <f t="shared" si="105"/>
        <v>0</v>
      </c>
      <c r="BN105" s="64">
        <v>0</v>
      </c>
      <c r="BO105" s="65">
        <f t="shared" si="97"/>
        <v>0</v>
      </c>
    </row>
    <row r="106" spans="2:67" s="2" customFormat="1" ht="14.25" hidden="1" customHeight="1" outlineLevel="1">
      <c r="B106" s="2" t="str">
        <f t="shared" si="60"/>
        <v>Hide</v>
      </c>
      <c r="C106" s="2">
        <v>1</v>
      </c>
      <c r="D106" s="62" t="s">
        <v>94</v>
      </c>
      <c r="E106" s="121">
        <v>0</v>
      </c>
      <c r="F106" s="63">
        <v>-6345.0792746772913</v>
      </c>
      <c r="G106" s="63">
        <f t="shared" si="86"/>
        <v>6345.0792746772913</v>
      </c>
      <c r="H106" s="63">
        <v>0</v>
      </c>
      <c r="I106" s="63">
        <f t="shared" si="106"/>
        <v>0</v>
      </c>
      <c r="J106" s="64">
        <v>0</v>
      </c>
      <c r="K106" s="64">
        <f t="shared" si="87"/>
        <v>0</v>
      </c>
      <c r="L106" s="8"/>
      <c r="M106" s="63">
        <v>0</v>
      </c>
      <c r="N106" s="63">
        <v>-6345.0792746772913</v>
      </c>
      <c r="O106" s="63">
        <f t="shared" si="98"/>
        <v>6345.0792746772913</v>
      </c>
      <c r="P106" s="63">
        <v>0</v>
      </c>
      <c r="Q106" s="63">
        <f t="shared" si="99"/>
        <v>0</v>
      </c>
      <c r="R106" s="64">
        <v>0</v>
      </c>
      <c r="S106" s="65">
        <f t="shared" si="88"/>
        <v>0</v>
      </c>
      <c r="T106" s="32"/>
      <c r="U106" s="121">
        <v>0</v>
      </c>
      <c r="V106" s="63">
        <v>-6345.0792746772913</v>
      </c>
      <c r="W106" s="63">
        <f t="shared" si="89"/>
        <v>6345.0792746772913</v>
      </c>
      <c r="X106" s="63">
        <v>0</v>
      </c>
      <c r="Y106" s="63">
        <f t="shared" si="107"/>
        <v>0</v>
      </c>
      <c r="Z106" s="64">
        <v>0</v>
      </c>
      <c r="AA106" s="64">
        <f t="shared" si="90"/>
        <v>0</v>
      </c>
      <c r="AB106" s="8"/>
      <c r="AC106" s="63">
        <v>0</v>
      </c>
      <c r="AD106" s="63">
        <v>-6345.0792746772913</v>
      </c>
      <c r="AE106" s="63">
        <f t="shared" si="100"/>
        <v>6345.0792746772913</v>
      </c>
      <c r="AF106" s="63">
        <v>0</v>
      </c>
      <c r="AG106" s="63">
        <f t="shared" si="101"/>
        <v>0</v>
      </c>
      <c r="AH106" s="64">
        <v>0</v>
      </c>
      <c r="AI106" s="65">
        <f t="shared" si="91"/>
        <v>0</v>
      </c>
      <c r="AJ106" s="32"/>
      <c r="AK106" s="121">
        <v>0</v>
      </c>
      <c r="AL106" s="63">
        <v>0</v>
      </c>
      <c r="AM106" s="63">
        <f t="shared" si="92"/>
        <v>0</v>
      </c>
      <c r="AN106" s="63">
        <v>0</v>
      </c>
      <c r="AO106" s="63">
        <f t="shared" si="108"/>
        <v>0</v>
      </c>
      <c r="AP106" s="64">
        <v>0</v>
      </c>
      <c r="AQ106" s="64">
        <f t="shared" si="93"/>
        <v>0</v>
      </c>
      <c r="AR106" s="8"/>
      <c r="AS106" s="63">
        <v>0</v>
      </c>
      <c r="AT106" s="63">
        <v>0</v>
      </c>
      <c r="AU106" s="63">
        <f t="shared" si="102"/>
        <v>0</v>
      </c>
      <c r="AV106" s="63">
        <v>0</v>
      </c>
      <c r="AW106" s="63">
        <f t="shared" si="103"/>
        <v>0</v>
      </c>
      <c r="AX106" s="64">
        <v>0</v>
      </c>
      <c r="AY106" s="65">
        <f t="shared" si="94"/>
        <v>0</v>
      </c>
      <c r="AZ106" s="32"/>
      <c r="BA106" s="121">
        <v>0</v>
      </c>
      <c r="BB106" s="63">
        <v>0</v>
      </c>
      <c r="BC106" s="63">
        <f t="shared" si="95"/>
        <v>0</v>
      </c>
      <c r="BD106" s="63">
        <v>0</v>
      </c>
      <c r="BE106" s="63">
        <f t="shared" si="109"/>
        <v>0</v>
      </c>
      <c r="BF106" s="64">
        <v>0</v>
      </c>
      <c r="BG106" s="64">
        <f t="shared" si="96"/>
        <v>0</v>
      </c>
      <c r="BH106" s="8"/>
      <c r="BI106" s="63">
        <v>0</v>
      </c>
      <c r="BJ106" s="63">
        <v>0</v>
      </c>
      <c r="BK106" s="63">
        <f t="shared" si="104"/>
        <v>0</v>
      </c>
      <c r="BL106" s="63">
        <v>0</v>
      </c>
      <c r="BM106" s="63">
        <f t="shared" si="105"/>
        <v>0</v>
      </c>
      <c r="BN106" s="64">
        <v>0</v>
      </c>
      <c r="BO106" s="65">
        <f t="shared" si="97"/>
        <v>0</v>
      </c>
    </row>
    <row r="107" spans="2:67" s="2" customFormat="1" ht="14.25" hidden="1" customHeight="1" outlineLevel="1">
      <c r="B107" s="2" t="str">
        <f t="shared" si="60"/>
        <v>Hide</v>
      </c>
      <c r="C107" s="2">
        <v>1</v>
      </c>
      <c r="D107" s="62" t="s">
        <v>95</v>
      </c>
      <c r="E107" s="121">
        <v>2113.1499999999996</v>
      </c>
      <c r="F107" s="63">
        <v>10401.485069308748</v>
      </c>
      <c r="G107" s="63">
        <f t="shared" si="86"/>
        <v>-8288.3350693087486</v>
      </c>
      <c r="H107" s="63">
        <v>0</v>
      </c>
      <c r="I107" s="63">
        <f t="shared" si="106"/>
        <v>2113.1499999999996</v>
      </c>
      <c r="J107" s="64">
        <v>38.47</v>
      </c>
      <c r="K107" s="64">
        <f t="shared" si="87"/>
        <v>2074.6799999999998</v>
      </c>
      <c r="L107" s="8"/>
      <c r="M107" s="63">
        <v>2113.1499999999996</v>
      </c>
      <c r="N107" s="63">
        <v>10401.485069308748</v>
      </c>
      <c r="O107" s="63">
        <f t="shared" si="98"/>
        <v>-8288.3350693087486</v>
      </c>
      <c r="P107" s="63">
        <v>0</v>
      </c>
      <c r="Q107" s="63">
        <f t="shared" si="99"/>
        <v>2113.1499999999996</v>
      </c>
      <c r="R107" s="64">
        <v>38.47</v>
      </c>
      <c r="S107" s="65">
        <f t="shared" si="88"/>
        <v>2074.6799999999998</v>
      </c>
      <c r="T107" s="32"/>
      <c r="U107" s="121">
        <v>2113.1499999999996</v>
      </c>
      <c r="V107" s="63">
        <v>10344.618402642081</v>
      </c>
      <c r="W107" s="63">
        <f t="shared" si="89"/>
        <v>-8231.4684026420819</v>
      </c>
      <c r="X107" s="63">
        <v>0</v>
      </c>
      <c r="Y107" s="63">
        <f t="shared" si="107"/>
        <v>2113.1499999999996</v>
      </c>
      <c r="Z107" s="64">
        <v>0.01</v>
      </c>
      <c r="AA107" s="64">
        <f t="shared" si="90"/>
        <v>2113.1399999999994</v>
      </c>
      <c r="AB107" s="8"/>
      <c r="AC107" s="63">
        <v>2113.1499999999996</v>
      </c>
      <c r="AD107" s="63">
        <v>10344.618402642081</v>
      </c>
      <c r="AE107" s="63">
        <f t="shared" si="100"/>
        <v>-8231.4684026420819</v>
      </c>
      <c r="AF107" s="63">
        <v>0</v>
      </c>
      <c r="AG107" s="63">
        <f t="shared" si="101"/>
        <v>2113.1499999999996</v>
      </c>
      <c r="AH107" s="64">
        <v>0.01</v>
      </c>
      <c r="AI107" s="65">
        <f t="shared" si="91"/>
        <v>2113.1399999999994</v>
      </c>
      <c r="AJ107" s="32"/>
      <c r="AK107" s="121">
        <v>0</v>
      </c>
      <c r="AL107" s="63">
        <v>56.866666666666681</v>
      </c>
      <c r="AM107" s="63">
        <f t="shared" si="92"/>
        <v>-56.866666666666681</v>
      </c>
      <c r="AN107" s="63">
        <v>0</v>
      </c>
      <c r="AO107" s="63">
        <f t="shared" si="108"/>
        <v>0</v>
      </c>
      <c r="AP107" s="64">
        <v>38.46</v>
      </c>
      <c r="AQ107" s="64">
        <f t="shared" si="93"/>
        <v>-38.46</v>
      </c>
      <c r="AR107" s="8"/>
      <c r="AS107" s="63">
        <v>0</v>
      </c>
      <c r="AT107" s="63">
        <v>56.866666666666681</v>
      </c>
      <c r="AU107" s="63">
        <f t="shared" si="102"/>
        <v>-56.866666666666681</v>
      </c>
      <c r="AV107" s="63">
        <v>0</v>
      </c>
      <c r="AW107" s="63">
        <f t="shared" si="103"/>
        <v>0</v>
      </c>
      <c r="AX107" s="64">
        <v>38.46</v>
      </c>
      <c r="AY107" s="65">
        <f t="shared" si="94"/>
        <v>-38.46</v>
      </c>
      <c r="AZ107" s="32"/>
      <c r="BA107" s="121">
        <v>0</v>
      </c>
      <c r="BB107" s="63">
        <v>0</v>
      </c>
      <c r="BC107" s="63">
        <f t="shared" si="95"/>
        <v>0</v>
      </c>
      <c r="BD107" s="63">
        <v>0</v>
      </c>
      <c r="BE107" s="63">
        <f t="shared" si="109"/>
        <v>0</v>
      </c>
      <c r="BF107" s="64">
        <v>0</v>
      </c>
      <c r="BG107" s="64">
        <f t="shared" si="96"/>
        <v>0</v>
      </c>
      <c r="BH107" s="8"/>
      <c r="BI107" s="63">
        <v>0</v>
      </c>
      <c r="BJ107" s="63">
        <v>0</v>
      </c>
      <c r="BK107" s="63">
        <f t="shared" si="104"/>
        <v>0</v>
      </c>
      <c r="BL107" s="63">
        <v>0</v>
      </c>
      <c r="BM107" s="63">
        <f t="shared" si="105"/>
        <v>0</v>
      </c>
      <c r="BN107" s="64">
        <v>0</v>
      </c>
      <c r="BO107" s="65">
        <f t="shared" si="97"/>
        <v>0</v>
      </c>
    </row>
    <row r="108" spans="2:67" s="2" customFormat="1" ht="14.25" hidden="1" customHeight="1" outlineLevel="1">
      <c r="B108" s="2" t="str">
        <f t="shared" si="60"/>
        <v>Hide</v>
      </c>
      <c r="C108" s="2">
        <v>1</v>
      </c>
      <c r="D108" s="62" t="s">
        <v>96</v>
      </c>
      <c r="E108" s="121">
        <v>0</v>
      </c>
      <c r="F108" s="63">
        <v>0</v>
      </c>
      <c r="G108" s="63">
        <f t="shared" si="86"/>
        <v>0</v>
      </c>
      <c r="H108" s="63">
        <v>0</v>
      </c>
      <c r="I108" s="63">
        <f t="shared" si="106"/>
        <v>0</v>
      </c>
      <c r="J108" s="64">
        <v>0</v>
      </c>
      <c r="K108" s="64">
        <f t="shared" si="87"/>
        <v>0</v>
      </c>
      <c r="L108" s="8"/>
      <c r="M108" s="63">
        <v>0</v>
      </c>
      <c r="N108" s="63">
        <v>0</v>
      </c>
      <c r="O108" s="63">
        <f t="shared" si="98"/>
        <v>0</v>
      </c>
      <c r="P108" s="63">
        <v>0</v>
      </c>
      <c r="Q108" s="63">
        <f t="shared" si="99"/>
        <v>0</v>
      </c>
      <c r="R108" s="64">
        <v>0</v>
      </c>
      <c r="S108" s="65">
        <f t="shared" si="88"/>
        <v>0</v>
      </c>
      <c r="T108" s="32"/>
      <c r="U108" s="121">
        <v>0</v>
      </c>
      <c r="V108" s="63">
        <v>0</v>
      </c>
      <c r="W108" s="63">
        <f t="shared" si="89"/>
        <v>0</v>
      </c>
      <c r="X108" s="63">
        <v>0</v>
      </c>
      <c r="Y108" s="63">
        <f t="shared" si="107"/>
        <v>0</v>
      </c>
      <c r="Z108" s="64">
        <v>0</v>
      </c>
      <c r="AA108" s="64">
        <f t="shared" si="90"/>
        <v>0</v>
      </c>
      <c r="AB108" s="8"/>
      <c r="AC108" s="63">
        <v>0</v>
      </c>
      <c r="AD108" s="63">
        <v>0</v>
      </c>
      <c r="AE108" s="63">
        <f t="shared" si="100"/>
        <v>0</v>
      </c>
      <c r="AF108" s="63">
        <v>0</v>
      </c>
      <c r="AG108" s="63">
        <f t="shared" si="101"/>
        <v>0</v>
      </c>
      <c r="AH108" s="64">
        <v>0</v>
      </c>
      <c r="AI108" s="65">
        <f t="shared" si="91"/>
        <v>0</v>
      </c>
      <c r="AJ108" s="32"/>
      <c r="AK108" s="121">
        <v>0</v>
      </c>
      <c r="AL108" s="63">
        <v>0</v>
      </c>
      <c r="AM108" s="63">
        <f t="shared" si="92"/>
        <v>0</v>
      </c>
      <c r="AN108" s="63">
        <v>0</v>
      </c>
      <c r="AO108" s="63">
        <f t="shared" si="108"/>
        <v>0</v>
      </c>
      <c r="AP108" s="64">
        <v>0</v>
      </c>
      <c r="AQ108" s="64">
        <f t="shared" si="93"/>
        <v>0</v>
      </c>
      <c r="AR108" s="8"/>
      <c r="AS108" s="63">
        <v>0</v>
      </c>
      <c r="AT108" s="63">
        <v>0</v>
      </c>
      <c r="AU108" s="63">
        <f t="shared" si="102"/>
        <v>0</v>
      </c>
      <c r="AV108" s="63">
        <v>0</v>
      </c>
      <c r="AW108" s="63">
        <f t="shared" si="103"/>
        <v>0</v>
      </c>
      <c r="AX108" s="64">
        <v>0</v>
      </c>
      <c r="AY108" s="65">
        <f t="shared" si="94"/>
        <v>0</v>
      </c>
      <c r="AZ108" s="32"/>
      <c r="BA108" s="121">
        <v>0</v>
      </c>
      <c r="BB108" s="63">
        <v>0</v>
      </c>
      <c r="BC108" s="63">
        <f t="shared" si="95"/>
        <v>0</v>
      </c>
      <c r="BD108" s="63">
        <v>0</v>
      </c>
      <c r="BE108" s="63">
        <f t="shared" si="109"/>
        <v>0</v>
      </c>
      <c r="BF108" s="64">
        <v>0</v>
      </c>
      <c r="BG108" s="64">
        <f t="shared" si="96"/>
        <v>0</v>
      </c>
      <c r="BH108" s="8"/>
      <c r="BI108" s="63">
        <v>0</v>
      </c>
      <c r="BJ108" s="63">
        <v>0</v>
      </c>
      <c r="BK108" s="63">
        <f t="shared" si="104"/>
        <v>0</v>
      </c>
      <c r="BL108" s="63">
        <v>0</v>
      </c>
      <c r="BM108" s="63">
        <f t="shared" si="105"/>
        <v>0</v>
      </c>
      <c r="BN108" s="64">
        <v>0</v>
      </c>
      <c r="BO108" s="65">
        <f t="shared" si="97"/>
        <v>0</v>
      </c>
    </row>
    <row r="109" spans="2:67" s="2" customFormat="1" ht="14.25" hidden="1" customHeight="1" outlineLevel="1">
      <c r="B109" s="2" t="str">
        <f t="shared" ref="B109:B111" si="160">IF(SUM(T109:T109)&lt;&gt;0,"Show","Hide")</f>
        <v>Hide</v>
      </c>
      <c r="C109" s="2">
        <v>1</v>
      </c>
      <c r="D109" s="62" t="s">
        <v>588</v>
      </c>
      <c r="E109" s="121">
        <v>836.23</v>
      </c>
      <c r="F109" s="63">
        <v>1254.3510000000001</v>
      </c>
      <c r="G109" s="63">
        <f t="shared" ref="G109:G111" si="161">+E109-F109</f>
        <v>-418.12100000000009</v>
      </c>
      <c r="H109" s="63">
        <v>0</v>
      </c>
      <c r="I109" s="63">
        <f t="shared" ref="I109:I111" si="162">+E109-H109</f>
        <v>836.23</v>
      </c>
      <c r="J109" s="64">
        <v>1573.2</v>
      </c>
      <c r="K109" s="64">
        <f t="shared" ref="K109:K111" si="163">+E109-J109</f>
        <v>-736.97</v>
      </c>
      <c r="L109" s="8"/>
      <c r="M109" s="63">
        <v>836.23</v>
      </c>
      <c r="N109" s="63">
        <v>1254.3510000000001</v>
      </c>
      <c r="O109" s="63">
        <f t="shared" ref="O109:O111" si="164">+M109-N109</f>
        <v>-418.12100000000009</v>
      </c>
      <c r="P109" s="63">
        <v>0</v>
      </c>
      <c r="Q109" s="63">
        <f t="shared" ref="Q109:Q111" si="165">+M109-P109</f>
        <v>836.23</v>
      </c>
      <c r="R109" s="64">
        <v>1573.2</v>
      </c>
      <c r="S109" s="65">
        <f t="shared" ref="S109:S111" si="166">+M109-R109</f>
        <v>-736.97</v>
      </c>
      <c r="T109" s="32"/>
      <c r="U109" s="121">
        <v>836.23</v>
      </c>
      <c r="V109" s="63">
        <v>1254.3510000000001</v>
      </c>
      <c r="W109" s="63">
        <f t="shared" ref="W109:W111" si="167">+U109-V109</f>
        <v>-418.12100000000009</v>
      </c>
      <c r="X109" s="63">
        <v>0</v>
      </c>
      <c r="Y109" s="63">
        <f t="shared" ref="Y109:Y111" si="168">+U109-X109</f>
        <v>836.23</v>
      </c>
      <c r="Z109" s="64">
        <v>1573.2</v>
      </c>
      <c r="AA109" s="64">
        <f t="shared" ref="AA109:AA111" si="169">+U109-Z109</f>
        <v>-736.97</v>
      </c>
      <c r="AB109" s="8"/>
      <c r="AC109" s="63">
        <v>836.23</v>
      </c>
      <c r="AD109" s="63">
        <v>1254.3510000000001</v>
      </c>
      <c r="AE109" s="63">
        <f t="shared" ref="AE109:AE111" si="170">+AC109-AD109</f>
        <v>-418.12100000000009</v>
      </c>
      <c r="AF109" s="63">
        <v>0</v>
      </c>
      <c r="AG109" s="63">
        <f t="shared" ref="AG109:AG111" si="171">+AC109-AF109</f>
        <v>836.23</v>
      </c>
      <c r="AH109" s="64">
        <v>1573.2</v>
      </c>
      <c r="AI109" s="65">
        <f t="shared" ref="AI109:AI111" si="172">+AC109-AH109</f>
        <v>-736.97</v>
      </c>
      <c r="AJ109" s="32"/>
      <c r="AK109" s="121">
        <v>0</v>
      </c>
      <c r="AL109" s="63">
        <v>0</v>
      </c>
      <c r="AM109" s="63">
        <f t="shared" ref="AM109:AM111" si="173">+AK109-AL109</f>
        <v>0</v>
      </c>
      <c r="AN109" s="63">
        <v>0</v>
      </c>
      <c r="AO109" s="63">
        <f t="shared" ref="AO109:AO111" si="174">+AK109-AN109</f>
        <v>0</v>
      </c>
      <c r="AP109" s="64">
        <v>0</v>
      </c>
      <c r="AQ109" s="64">
        <f t="shared" ref="AQ109:AQ111" si="175">+AK109-AP109</f>
        <v>0</v>
      </c>
      <c r="AR109" s="8"/>
      <c r="AS109" s="63">
        <v>0</v>
      </c>
      <c r="AT109" s="63">
        <v>0</v>
      </c>
      <c r="AU109" s="63">
        <f t="shared" ref="AU109:AU111" si="176">+AS109-AT109</f>
        <v>0</v>
      </c>
      <c r="AV109" s="63">
        <v>0</v>
      </c>
      <c r="AW109" s="63">
        <f t="shared" ref="AW109:AW111" si="177">+AS109-AV109</f>
        <v>0</v>
      </c>
      <c r="AX109" s="64">
        <v>0</v>
      </c>
      <c r="AY109" s="65">
        <f t="shared" ref="AY109:AY111" si="178">+AS109-AX109</f>
        <v>0</v>
      </c>
      <c r="AZ109" s="32"/>
      <c r="BA109" s="121">
        <v>0</v>
      </c>
      <c r="BB109" s="63">
        <v>0</v>
      </c>
      <c r="BC109" s="63">
        <f t="shared" ref="BC109:BC111" si="179">+BA109-BB109</f>
        <v>0</v>
      </c>
      <c r="BD109" s="63">
        <v>0</v>
      </c>
      <c r="BE109" s="63">
        <f t="shared" ref="BE109:BE111" si="180">+BA109-BD109</f>
        <v>0</v>
      </c>
      <c r="BF109" s="64">
        <v>0</v>
      </c>
      <c r="BG109" s="64">
        <f t="shared" ref="BG109:BG111" si="181">+BA109-BF109</f>
        <v>0</v>
      </c>
      <c r="BH109" s="8"/>
      <c r="BI109" s="63">
        <v>0</v>
      </c>
      <c r="BJ109" s="63">
        <v>0</v>
      </c>
      <c r="BK109" s="63">
        <f t="shared" ref="BK109:BK111" si="182">+BI109-BJ109</f>
        <v>0</v>
      </c>
      <c r="BL109" s="63">
        <v>0</v>
      </c>
      <c r="BM109" s="63">
        <f t="shared" ref="BM109:BM111" si="183">+BI109-BL109</f>
        <v>0</v>
      </c>
      <c r="BN109" s="64">
        <v>0</v>
      </c>
      <c r="BO109" s="65">
        <f t="shared" ref="BO109:BO111" si="184">+BI109-BN109</f>
        <v>0</v>
      </c>
    </row>
    <row r="110" spans="2:67" s="2" customFormat="1" ht="14.25" hidden="1" customHeight="1" outlineLevel="1">
      <c r="B110" s="2" t="str">
        <f t="shared" si="160"/>
        <v>Hide</v>
      </c>
      <c r="C110" s="2">
        <v>1</v>
      </c>
      <c r="D110" s="62" t="s">
        <v>589</v>
      </c>
      <c r="E110" s="121">
        <v>0</v>
      </c>
      <c r="F110" s="63">
        <v>0</v>
      </c>
      <c r="G110" s="63">
        <f t="shared" si="161"/>
        <v>0</v>
      </c>
      <c r="H110" s="63">
        <v>0</v>
      </c>
      <c r="I110" s="63">
        <f t="shared" si="162"/>
        <v>0</v>
      </c>
      <c r="J110" s="64">
        <v>0</v>
      </c>
      <c r="K110" s="64">
        <f t="shared" si="163"/>
        <v>0</v>
      </c>
      <c r="L110" s="8"/>
      <c r="M110" s="63">
        <v>0</v>
      </c>
      <c r="N110" s="63">
        <v>0</v>
      </c>
      <c r="O110" s="63">
        <f t="shared" si="164"/>
        <v>0</v>
      </c>
      <c r="P110" s="63">
        <v>0</v>
      </c>
      <c r="Q110" s="63">
        <f t="shared" si="165"/>
        <v>0</v>
      </c>
      <c r="R110" s="64">
        <v>0</v>
      </c>
      <c r="S110" s="65">
        <f t="shared" si="166"/>
        <v>0</v>
      </c>
      <c r="T110" s="32"/>
      <c r="U110" s="121">
        <v>0</v>
      </c>
      <c r="V110" s="63">
        <v>0</v>
      </c>
      <c r="W110" s="63">
        <f t="shared" si="167"/>
        <v>0</v>
      </c>
      <c r="X110" s="63">
        <v>0</v>
      </c>
      <c r="Y110" s="63">
        <f t="shared" si="168"/>
        <v>0</v>
      </c>
      <c r="Z110" s="64">
        <v>0</v>
      </c>
      <c r="AA110" s="64">
        <f t="shared" si="169"/>
        <v>0</v>
      </c>
      <c r="AB110" s="8"/>
      <c r="AC110" s="63">
        <v>0</v>
      </c>
      <c r="AD110" s="63">
        <v>0</v>
      </c>
      <c r="AE110" s="63">
        <f t="shared" si="170"/>
        <v>0</v>
      </c>
      <c r="AF110" s="63">
        <v>0</v>
      </c>
      <c r="AG110" s="63">
        <f t="shared" si="171"/>
        <v>0</v>
      </c>
      <c r="AH110" s="64">
        <v>0</v>
      </c>
      <c r="AI110" s="65">
        <f t="shared" si="172"/>
        <v>0</v>
      </c>
      <c r="AJ110" s="32"/>
      <c r="AK110" s="121">
        <v>0</v>
      </c>
      <c r="AL110" s="63">
        <v>0</v>
      </c>
      <c r="AM110" s="63">
        <f t="shared" si="173"/>
        <v>0</v>
      </c>
      <c r="AN110" s="63">
        <v>0</v>
      </c>
      <c r="AO110" s="63">
        <f t="shared" si="174"/>
        <v>0</v>
      </c>
      <c r="AP110" s="64">
        <v>0</v>
      </c>
      <c r="AQ110" s="64">
        <f t="shared" si="175"/>
        <v>0</v>
      </c>
      <c r="AR110" s="8"/>
      <c r="AS110" s="63">
        <v>0</v>
      </c>
      <c r="AT110" s="63">
        <v>0</v>
      </c>
      <c r="AU110" s="63">
        <f t="shared" si="176"/>
        <v>0</v>
      </c>
      <c r="AV110" s="63">
        <v>0</v>
      </c>
      <c r="AW110" s="63">
        <f t="shared" si="177"/>
        <v>0</v>
      </c>
      <c r="AX110" s="64">
        <v>0</v>
      </c>
      <c r="AY110" s="65">
        <f t="shared" si="178"/>
        <v>0</v>
      </c>
      <c r="AZ110" s="32"/>
      <c r="BA110" s="121">
        <v>0</v>
      </c>
      <c r="BB110" s="63">
        <v>0</v>
      </c>
      <c r="BC110" s="63">
        <f t="shared" si="179"/>
        <v>0</v>
      </c>
      <c r="BD110" s="63">
        <v>0</v>
      </c>
      <c r="BE110" s="63">
        <f t="shared" si="180"/>
        <v>0</v>
      </c>
      <c r="BF110" s="64">
        <v>0</v>
      </c>
      <c r="BG110" s="64">
        <f t="shared" si="181"/>
        <v>0</v>
      </c>
      <c r="BH110" s="8"/>
      <c r="BI110" s="63">
        <v>0</v>
      </c>
      <c r="BJ110" s="63">
        <v>0</v>
      </c>
      <c r="BK110" s="63">
        <f t="shared" si="182"/>
        <v>0</v>
      </c>
      <c r="BL110" s="63">
        <v>0</v>
      </c>
      <c r="BM110" s="63">
        <f t="shared" si="183"/>
        <v>0</v>
      </c>
      <c r="BN110" s="64">
        <v>0</v>
      </c>
      <c r="BO110" s="65">
        <f t="shared" si="184"/>
        <v>0</v>
      </c>
    </row>
    <row r="111" spans="2:67" s="2" customFormat="1" ht="14.25" hidden="1" customHeight="1" outlineLevel="1">
      <c r="B111" s="2" t="str">
        <f t="shared" si="160"/>
        <v>Hide</v>
      </c>
      <c r="C111" s="2">
        <v>1</v>
      </c>
      <c r="D111" s="62" t="s">
        <v>590</v>
      </c>
      <c r="E111" s="121">
        <v>0</v>
      </c>
      <c r="F111" s="63">
        <v>0</v>
      </c>
      <c r="G111" s="63">
        <f t="shared" si="161"/>
        <v>0</v>
      </c>
      <c r="H111" s="63">
        <v>0</v>
      </c>
      <c r="I111" s="63">
        <f t="shared" si="162"/>
        <v>0</v>
      </c>
      <c r="J111" s="64">
        <v>19.329999999999998</v>
      </c>
      <c r="K111" s="64">
        <f t="shared" si="163"/>
        <v>-19.329999999999998</v>
      </c>
      <c r="L111" s="8"/>
      <c r="M111" s="63">
        <v>0</v>
      </c>
      <c r="N111" s="63">
        <v>0</v>
      </c>
      <c r="O111" s="63">
        <f t="shared" si="164"/>
        <v>0</v>
      </c>
      <c r="P111" s="63">
        <v>0</v>
      </c>
      <c r="Q111" s="63">
        <f t="shared" si="165"/>
        <v>0</v>
      </c>
      <c r="R111" s="64">
        <v>19.329999999999998</v>
      </c>
      <c r="S111" s="65">
        <f t="shared" si="166"/>
        <v>-19.329999999999998</v>
      </c>
      <c r="T111" s="32"/>
      <c r="U111" s="121">
        <v>0</v>
      </c>
      <c r="V111" s="63">
        <v>0</v>
      </c>
      <c r="W111" s="63">
        <f t="shared" si="167"/>
        <v>0</v>
      </c>
      <c r="X111" s="63">
        <v>0</v>
      </c>
      <c r="Y111" s="63">
        <f t="shared" si="168"/>
        <v>0</v>
      </c>
      <c r="Z111" s="64">
        <v>19.329999999999998</v>
      </c>
      <c r="AA111" s="64">
        <f t="shared" si="169"/>
        <v>-19.329999999999998</v>
      </c>
      <c r="AB111" s="8"/>
      <c r="AC111" s="63">
        <v>0</v>
      </c>
      <c r="AD111" s="63">
        <v>0</v>
      </c>
      <c r="AE111" s="63">
        <f t="shared" si="170"/>
        <v>0</v>
      </c>
      <c r="AF111" s="63">
        <v>0</v>
      </c>
      <c r="AG111" s="63">
        <f t="shared" si="171"/>
        <v>0</v>
      </c>
      <c r="AH111" s="64">
        <v>19.329999999999998</v>
      </c>
      <c r="AI111" s="65">
        <f t="shared" si="172"/>
        <v>-19.329999999999998</v>
      </c>
      <c r="AJ111" s="32"/>
      <c r="AK111" s="121">
        <v>0</v>
      </c>
      <c r="AL111" s="63">
        <v>0</v>
      </c>
      <c r="AM111" s="63">
        <f t="shared" si="173"/>
        <v>0</v>
      </c>
      <c r="AN111" s="63">
        <v>0</v>
      </c>
      <c r="AO111" s="63">
        <f t="shared" si="174"/>
        <v>0</v>
      </c>
      <c r="AP111" s="64">
        <v>0</v>
      </c>
      <c r="AQ111" s="64">
        <f t="shared" si="175"/>
        <v>0</v>
      </c>
      <c r="AR111" s="8"/>
      <c r="AS111" s="63">
        <v>0</v>
      </c>
      <c r="AT111" s="63">
        <v>0</v>
      </c>
      <c r="AU111" s="63">
        <f t="shared" si="176"/>
        <v>0</v>
      </c>
      <c r="AV111" s="63">
        <v>0</v>
      </c>
      <c r="AW111" s="63">
        <f t="shared" si="177"/>
        <v>0</v>
      </c>
      <c r="AX111" s="64">
        <v>0</v>
      </c>
      <c r="AY111" s="65">
        <f t="shared" si="178"/>
        <v>0</v>
      </c>
      <c r="AZ111" s="32"/>
      <c r="BA111" s="121">
        <v>0</v>
      </c>
      <c r="BB111" s="63">
        <v>0</v>
      </c>
      <c r="BC111" s="63">
        <f t="shared" si="179"/>
        <v>0</v>
      </c>
      <c r="BD111" s="63">
        <v>0</v>
      </c>
      <c r="BE111" s="63">
        <f t="shared" si="180"/>
        <v>0</v>
      </c>
      <c r="BF111" s="64">
        <v>0</v>
      </c>
      <c r="BG111" s="64">
        <f t="shared" si="181"/>
        <v>0</v>
      </c>
      <c r="BH111" s="8"/>
      <c r="BI111" s="63">
        <v>0</v>
      </c>
      <c r="BJ111" s="63">
        <v>0</v>
      </c>
      <c r="BK111" s="63">
        <f t="shared" si="182"/>
        <v>0</v>
      </c>
      <c r="BL111" s="63">
        <v>0</v>
      </c>
      <c r="BM111" s="63">
        <f t="shared" si="183"/>
        <v>0</v>
      </c>
      <c r="BN111" s="64">
        <v>0</v>
      </c>
      <c r="BO111" s="65">
        <f t="shared" si="184"/>
        <v>0</v>
      </c>
    </row>
    <row r="112" spans="2:67" s="2" customFormat="1" ht="14.25" hidden="1" customHeight="1" outlineLevel="1">
      <c r="B112" s="2" t="str">
        <f t="shared" si="60"/>
        <v>Hide</v>
      </c>
      <c r="C112" s="2">
        <v>1</v>
      </c>
      <c r="D112" s="62" t="s">
        <v>97</v>
      </c>
      <c r="E112" s="121">
        <v>565.75</v>
      </c>
      <c r="F112" s="63">
        <v>353.81152213729177</v>
      </c>
      <c r="G112" s="63">
        <f t="shared" si="86"/>
        <v>211.93847786270823</v>
      </c>
      <c r="H112" s="63">
        <v>0</v>
      </c>
      <c r="I112" s="63">
        <f t="shared" si="106"/>
        <v>565.75</v>
      </c>
      <c r="J112" s="64">
        <v>629.27</v>
      </c>
      <c r="K112" s="64">
        <f t="shared" si="87"/>
        <v>-63.519999999999982</v>
      </c>
      <c r="L112" s="8"/>
      <c r="M112" s="63">
        <v>565.75</v>
      </c>
      <c r="N112" s="63">
        <v>353.81152213729177</v>
      </c>
      <c r="O112" s="63">
        <f t="shared" si="98"/>
        <v>211.93847786270823</v>
      </c>
      <c r="P112" s="63">
        <v>0</v>
      </c>
      <c r="Q112" s="63">
        <f t="shared" si="99"/>
        <v>565.75</v>
      </c>
      <c r="R112" s="64">
        <v>629.27</v>
      </c>
      <c r="S112" s="65">
        <f t="shared" si="88"/>
        <v>-63.519999999999982</v>
      </c>
      <c r="T112" s="32"/>
      <c r="U112" s="121">
        <v>565.75</v>
      </c>
      <c r="V112" s="63">
        <v>353.81152213729177</v>
      </c>
      <c r="W112" s="63">
        <f t="shared" si="89"/>
        <v>211.93847786270823</v>
      </c>
      <c r="X112" s="63">
        <v>0</v>
      </c>
      <c r="Y112" s="63">
        <f t="shared" si="107"/>
        <v>565.75</v>
      </c>
      <c r="Z112" s="64">
        <v>629.27</v>
      </c>
      <c r="AA112" s="64">
        <f t="shared" si="90"/>
        <v>-63.519999999999982</v>
      </c>
      <c r="AB112" s="8"/>
      <c r="AC112" s="63">
        <v>565.75</v>
      </c>
      <c r="AD112" s="63">
        <v>353.81152213729177</v>
      </c>
      <c r="AE112" s="63">
        <f t="shared" si="100"/>
        <v>211.93847786270823</v>
      </c>
      <c r="AF112" s="63">
        <v>0</v>
      </c>
      <c r="AG112" s="63">
        <f t="shared" si="101"/>
        <v>565.75</v>
      </c>
      <c r="AH112" s="64">
        <v>629.27</v>
      </c>
      <c r="AI112" s="65">
        <f t="shared" si="91"/>
        <v>-63.519999999999982</v>
      </c>
      <c r="AJ112" s="32"/>
      <c r="AK112" s="121">
        <v>0</v>
      </c>
      <c r="AL112" s="63">
        <v>0</v>
      </c>
      <c r="AM112" s="63">
        <f t="shared" si="92"/>
        <v>0</v>
      </c>
      <c r="AN112" s="63">
        <v>0</v>
      </c>
      <c r="AO112" s="63">
        <f t="shared" si="108"/>
        <v>0</v>
      </c>
      <c r="AP112" s="64">
        <v>0</v>
      </c>
      <c r="AQ112" s="64">
        <f t="shared" si="93"/>
        <v>0</v>
      </c>
      <c r="AR112" s="8"/>
      <c r="AS112" s="63">
        <v>0</v>
      </c>
      <c r="AT112" s="63">
        <v>0</v>
      </c>
      <c r="AU112" s="63">
        <f t="shared" si="102"/>
        <v>0</v>
      </c>
      <c r="AV112" s="63">
        <v>0</v>
      </c>
      <c r="AW112" s="63">
        <f t="shared" si="103"/>
        <v>0</v>
      </c>
      <c r="AX112" s="64">
        <v>0</v>
      </c>
      <c r="AY112" s="65">
        <f t="shared" si="94"/>
        <v>0</v>
      </c>
      <c r="AZ112" s="32"/>
      <c r="BA112" s="121">
        <v>0</v>
      </c>
      <c r="BB112" s="63">
        <v>0</v>
      </c>
      <c r="BC112" s="63">
        <f t="shared" si="95"/>
        <v>0</v>
      </c>
      <c r="BD112" s="63">
        <v>0</v>
      </c>
      <c r="BE112" s="63">
        <f t="shared" si="109"/>
        <v>0</v>
      </c>
      <c r="BF112" s="64">
        <v>0</v>
      </c>
      <c r="BG112" s="64">
        <f t="shared" si="96"/>
        <v>0</v>
      </c>
      <c r="BH112" s="8"/>
      <c r="BI112" s="63">
        <v>0</v>
      </c>
      <c r="BJ112" s="63">
        <v>0</v>
      </c>
      <c r="BK112" s="63">
        <f t="shared" si="104"/>
        <v>0</v>
      </c>
      <c r="BL112" s="63">
        <v>0</v>
      </c>
      <c r="BM112" s="63">
        <f t="shared" si="105"/>
        <v>0</v>
      </c>
      <c r="BN112" s="64">
        <v>0</v>
      </c>
      <c r="BO112" s="65">
        <f t="shared" si="97"/>
        <v>0</v>
      </c>
    </row>
    <row r="113" spans="2:67" s="2" customFormat="1" ht="14.25" hidden="1" customHeight="1" outlineLevel="1">
      <c r="B113" s="2" t="str">
        <f t="shared" si="60"/>
        <v>Hide</v>
      </c>
      <c r="C113" s="2">
        <v>1</v>
      </c>
      <c r="D113" s="62" t="s">
        <v>98</v>
      </c>
      <c r="E113" s="121">
        <v>374.72</v>
      </c>
      <c r="F113" s="63">
        <v>342.92037933021197</v>
      </c>
      <c r="G113" s="63">
        <f t="shared" si="86"/>
        <v>31.799620669788055</v>
      </c>
      <c r="H113" s="63">
        <v>0</v>
      </c>
      <c r="I113" s="63">
        <f t="shared" si="106"/>
        <v>374.72</v>
      </c>
      <c r="J113" s="64">
        <v>315.17</v>
      </c>
      <c r="K113" s="64">
        <f t="shared" si="87"/>
        <v>59.550000000000011</v>
      </c>
      <c r="L113" s="8"/>
      <c r="M113" s="63">
        <v>374.72</v>
      </c>
      <c r="N113" s="63">
        <v>342.92037933021197</v>
      </c>
      <c r="O113" s="63">
        <f t="shared" si="98"/>
        <v>31.799620669788055</v>
      </c>
      <c r="P113" s="63">
        <v>0</v>
      </c>
      <c r="Q113" s="63">
        <f t="shared" si="99"/>
        <v>374.72</v>
      </c>
      <c r="R113" s="64">
        <v>315.17</v>
      </c>
      <c r="S113" s="65">
        <f t="shared" si="88"/>
        <v>59.550000000000011</v>
      </c>
      <c r="T113" s="32"/>
      <c r="U113" s="121">
        <v>374.72</v>
      </c>
      <c r="V113" s="63">
        <v>342.92037933021197</v>
      </c>
      <c r="W113" s="63">
        <f t="shared" si="89"/>
        <v>31.799620669788055</v>
      </c>
      <c r="X113" s="63">
        <v>0</v>
      </c>
      <c r="Y113" s="63">
        <f t="shared" si="107"/>
        <v>374.72</v>
      </c>
      <c r="Z113" s="64">
        <v>315.17</v>
      </c>
      <c r="AA113" s="64">
        <f t="shared" si="90"/>
        <v>59.550000000000011</v>
      </c>
      <c r="AB113" s="8"/>
      <c r="AC113" s="63">
        <v>374.72</v>
      </c>
      <c r="AD113" s="63">
        <v>342.92037933021197</v>
      </c>
      <c r="AE113" s="63">
        <f t="shared" si="100"/>
        <v>31.799620669788055</v>
      </c>
      <c r="AF113" s="63">
        <v>0</v>
      </c>
      <c r="AG113" s="63">
        <f t="shared" si="101"/>
        <v>374.72</v>
      </c>
      <c r="AH113" s="64">
        <v>315.17</v>
      </c>
      <c r="AI113" s="65">
        <f t="shared" si="91"/>
        <v>59.550000000000011</v>
      </c>
      <c r="AJ113" s="32"/>
      <c r="AK113" s="121">
        <v>0</v>
      </c>
      <c r="AL113" s="63">
        <v>0</v>
      </c>
      <c r="AM113" s="63">
        <f t="shared" si="92"/>
        <v>0</v>
      </c>
      <c r="AN113" s="63">
        <v>0</v>
      </c>
      <c r="AO113" s="63">
        <f t="shared" si="108"/>
        <v>0</v>
      </c>
      <c r="AP113" s="64">
        <v>0</v>
      </c>
      <c r="AQ113" s="64">
        <f t="shared" si="93"/>
        <v>0</v>
      </c>
      <c r="AR113" s="8"/>
      <c r="AS113" s="63">
        <v>0</v>
      </c>
      <c r="AT113" s="63">
        <v>0</v>
      </c>
      <c r="AU113" s="63">
        <f t="shared" si="102"/>
        <v>0</v>
      </c>
      <c r="AV113" s="63">
        <v>0</v>
      </c>
      <c r="AW113" s="63">
        <f t="shared" si="103"/>
        <v>0</v>
      </c>
      <c r="AX113" s="64">
        <v>0</v>
      </c>
      <c r="AY113" s="65">
        <f t="shared" si="94"/>
        <v>0</v>
      </c>
      <c r="AZ113" s="32"/>
      <c r="BA113" s="121">
        <v>0</v>
      </c>
      <c r="BB113" s="63">
        <v>0</v>
      </c>
      <c r="BC113" s="63">
        <f t="shared" si="95"/>
        <v>0</v>
      </c>
      <c r="BD113" s="63">
        <v>0</v>
      </c>
      <c r="BE113" s="63">
        <f t="shared" si="109"/>
        <v>0</v>
      </c>
      <c r="BF113" s="64">
        <v>0</v>
      </c>
      <c r="BG113" s="64">
        <f t="shared" si="96"/>
        <v>0</v>
      </c>
      <c r="BH113" s="8"/>
      <c r="BI113" s="63">
        <v>0</v>
      </c>
      <c r="BJ113" s="63">
        <v>0</v>
      </c>
      <c r="BK113" s="63">
        <f t="shared" si="104"/>
        <v>0</v>
      </c>
      <c r="BL113" s="63">
        <v>0</v>
      </c>
      <c r="BM113" s="63">
        <f t="shared" si="105"/>
        <v>0</v>
      </c>
      <c r="BN113" s="64">
        <v>0</v>
      </c>
      <c r="BO113" s="65">
        <f t="shared" si="97"/>
        <v>0</v>
      </c>
    </row>
    <row r="114" spans="2:67" s="2" customFormat="1" ht="14.25" hidden="1" customHeight="1" outlineLevel="1">
      <c r="B114" s="2" t="str">
        <f t="shared" si="60"/>
        <v>Hide</v>
      </c>
      <c r="C114" s="2">
        <v>1</v>
      </c>
      <c r="D114" s="62" t="s">
        <v>99</v>
      </c>
      <c r="E114" s="121">
        <v>0</v>
      </c>
      <c r="F114" s="63">
        <v>0</v>
      </c>
      <c r="G114" s="63">
        <f t="shared" si="86"/>
        <v>0</v>
      </c>
      <c r="H114" s="63">
        <v>0</v>
      </c>
      <c r="I114" s="63">
        <f t="shared" si="106"/>
        <v>0</v>
      </c>
      <c r="J114" s="64">
        <v>0</v>
      </c>
      <c r="K114" s="64">
        <f t="shared" si="87"/>
        <v>0</v>
      </c>
      <c r="L114" s="8"/>
      <c r="M114" s="63">
        <v>0</v>
      </c>
      <c r="N114" s="63">
        <v>0</v>
      </c>
      <c r="O114" s="63">
        <f t="shared" si="98"/>
        <v>0</v>
      </c>
      <c r="P114" s="63">
        <v>0</v>
      </c>
      <c r="Q114" s="63">
        <f t="shared" si="99"/>
        <v>0</v>
      </c>
      <c r="R114" s="64">
        <v>0</v>
      </c>
      <c r="S114" s="65">
        <f t="shared" si="88"/>
        <v>0</v>
      </c>
      <c r="T114" s="32"/>
      <c r="U114" s="121">
        <v>0</v>
      </c>
      <c r="V114" s="63">
        <v>0</v>
      </c>
      <c r="W114" s="63">
        <f t="shared" si="89"/>
        <v>0</v>
      </c>
      <c r="X114" s="63">
        <v>0</v>
      </c>
      <c r="Y114" s="63">
        <f t="shared" si="107"/>
        <v>0</v>
      </c>
      <c r="Z114" s="64">
        <v>0</v>
      </c>
      <c r="AA114" s="64">
        <f t="shared" si="90"/>
        <v>0</v>
      </c>
      <c r="AB114" s="8"/>
      <c r="AC114" s="63">
        <v>0</v>
      </c>
      <c r="AD114" s="63">
        <v>0</v>
      </c>
      <c r="AE114" s="63">
        <f t="shared" si="100"/>
        <v>0</v>
      </c>
      <c r="AF114" s="63">
        <v>0</v>
      </c>
      <c r="AG114" s="63">
        <f t="shared" si="101"/>
        <v>0</v>
      </c>
      <c r="AH114" s="64">
        <v>0</v>
      </c>
      <c r="AI114" s="65">
        <f t="shared" si="91"/>
        <v>0</v>
      </c>
      <c r="AJ114" s="32"/>
      <c r="AK114" s="121">
        <v>0</v>
      </c>
      <c r="AL114" s="63">
        <v>0</v>
      </c>
      <c r="AM114" s="63">
        <f t="shared" si="92"/>
        <v>0</v>
      </c>
      <c r="AN114" s="63">
        <v>0</v>
      </c>
      <c r="AO114" s="63">
        <f t="shared" si="108"/>
        <v>0</v>
      </c>
      <c r="AP114" s="64">
        <v>0</v>
      </c>
      <c r="AQ114" s="64">
        <f t="shared" si="93"/>
        <v>0</v>
      </c>
      <c r="AR114" s="8"/>
      <c r="AS114" s="63">
        <v>0</v>
      </c>
      <c r="AT114" s="63">
        <v>0</v>
      </c>
      <c r="AU114" s="63">
        <f t="shared" si="102"/>
        <v>0</v>
      </c>
      <c r="AV114" s="63">
        <v>0</v>
      </c>
      <c r="AW114" s="63">
        <f t="shared" si="103"/>
        <v>0</v>
      </c>
      <c r="AX114" s="64">
        <v>0</v>
      </c>
      <c r="AY114" s="65">
        <f t="shared" si="94"/>
        <v>0</v>
      </c>
      <c r="AZ114" s="32"/>
      <c r="BA114" s="121">
        <v>0</v>
      </c>
      <c r="BB114" s="63">
        <v>0</v>
      </c>
      <c r="BC114" s="63">
        <f t="shared" si="95"/>
        <v>0</v>
      </c>
      <c r="BD114" s="63">
        <v>0</v>
      </c>
      <c r="BE114" s="63">
        <f t="shared" si="109"/>
        <v>0</v>
      </c>
      <c r="BF114" s="64">
        <v>0</v>
      </c>
      <c r="BG114" s="64">
        <f t="shared" si="96"/>
        <v>0</v>
      </c>
      <c r="BH114" s="8"/>
      <c r="BI114" s="63">
        <v>0</v>
      </c>
      <c r="BJ114" s="63">
        <v>0</v>
      </c>
      <c r="BK114" s="63">
        <f t="shared" si="104"/>
        <v>0</v>
      </c>
      <c r="BL114" s="63">
        <v>0</v>
      </c>
      <c r="BM114" s="63">
        <f t="shared" si="105"/>
        <v>0</v>
      </c>
      <c r="BN114" s="64">
        <v>0</v>
      </c>
      <c r="BO114" s="65">
        <f t="shared" si="97"/>
        <v>0</v>
      </c>
    </row>
    <row r="115" spans="2:67" s="2" customFormat="1" ht="14.25" hidden="1" customHeight="1" outlineLevel="1">
      <c r="B115" s="2" t="str">
        <f t="shared" si="60"/>
        <v>Hide</v>
      </c>
      <c r="C115" s="2">
        <v>1</v>
      </c>
      <c r="D115" s="62" t="s">
        <v>100</v>
      </c>
      <c r="E115" s="121">
        <v>0</v>
      </c>
      <c r="F115" s="63">
        <v>0</v>
      </c>
      <c r="G115" s="63">
        <f t="shared" si="86"/>
        <v>0</v>
      </c>
      <c r="H115" s="63">
        <v>0</v>
      </c>
      <c r="I115" s="63">
        <f t="shared" si="106"/>
        <v>0</v>
      </c>
      <c r="J115" s="64">
        <v>0</v>
      </c>
      <c r="K115" s="64">
        <f t="shared" si="87"/>
        <v>0</v>
      </c>
      <c r="L115" s="8"/>
      <c r="M115" s="63">
        <v>0</v>
      </c>
      <c r="N115" s="63">
        <v>0</v>
      </c>
      <c r="O115" s="63">
        <f t="shared" si="98"/>
        <v>0</v>
      </c>
      <c r="P115" s="63">
        <v>0</v>
      </c>
      <c r="Q115" s="63">
        <f t="shared" si="99"/>
        <v>0</v>
      </c>
      <c r="R115" s="64">
        <v>0</v>
      </c>
      <c r="S115" s="65">
        <f t="shared" si="88"/>
        <v>0</v>
      </c>
      <c r="T115" s="32"/>
      <c r="U115" s="121">
        <v>0</v>
      </c>
      <c r="V115" s="63">
        <v>0</v>
      </c>
      <c r="W115" s="63">
        <f t="shared" si="89"/>
        <v>0</v>
      </c>
      <c r="X115" s="63">
        <v>0</v>
      </c>
      <c r="Y115" s="63">
        <f t="shared" si="107"/>
        <v>0</v>
      </c>
      <c r="Z115" s="64">
        <v>0</v>
      </c>
      <c r="AA115" s="64">
        <f t="shared" si="90"/>
        <v>0</v>
      </c>
      <c r="AB115" s="8"/>
      <c r="AC115" s="63">
        <v>0</v>
      </c>
      <c r="AD115" s="63">
        <v>0</v>
      </c>
      <c r="AE115" s="63">
        <f t="shared" si="100"/>
        <v>0</v>
      </c>
      <c r="AF115" s="63">
        <v>0</v>
      </c>
      <c r="AG115" s="63">
        <f t="shared" si="101"/>
        <v>0</v>
      </c>
      <c r="AH115" s="64">
        <v>0</v>
      </c>
      <c r="AI115" s="65">
        <f t="shared" si="91"/>
        <v>0</v>
      </c>
      <c r="AJ115" s="32"/>
      <c r="AK115" s="121">
        <v>0</v>
      </c>
      <c r="AL115" s="63">
        <v>0</v>
      </c>
      <c r="AM115" s="63">
        <f t="shared" si="92"/>
        <v>0</v>
      </c>
      <c r="AN115" s="63">
        <v>0</v>
      </c>
      <c r="AO115" s="63">
        <f t="shared" si="108"/>
        <v>0</v>
      </c>
      <c r="AP115" s="64">
        <v>0</v>
      </c>
      <c r="AQ115" s="64">
        <f t="shared" si="93"/>
        <v>0</v>
      </c>
      <c r="AR115" s="8"/>
      <c r="AS115" s="63">
        <v>0</v>
      </c>
      <c r="AT115" s="63">
        <v>0</v>
      </c>
      <c r="AU115" s="63">
        <f t="shared" si="102"/>
        <v>0</v>
      </c>
      <c r="AV115" s="63">
        <v>0</v>
      </c>
      <c r="AW115" s="63">
        <f t="shared" si="103"/>
        <v>0</v>
      </c>
      <c r="AX115" s="64">
        <v>0</v>
      </c>
      <c r="AY115" s="65">
        <f t="shared" si="94"/>
        <v>0</v>
      </c>
      <c r="AZ115" s="32"/>
      <c r="BA115" s="121">
        <v>0</v>
      </c>
      <c r="BB115" s="63">
        <v>0</v>
      </c>
      <c r="BC115" s="63">
        <f t="shared" si="95"/>
        <v>0</v>
      </c>
      <c r="BD115" s="63">
        <v>0</v>
      </c>
      <c r="BE115" s="63">
        <f t="shared" si="109"/>
        <v>0</v>
      </c>
      <c r="BF115" s="64">
        <v>0</v>
      </c>
      <c r="BG115" s="64">
        <f t="shared" si="96"/>
        <v>0</v>
      </c>
      <c r="BH115" s="8"/>
      <c r="BI115" s="63">
        <v>0</v>
      </c>
      <c r="BJ115" s="63">
        <v>0</v>
      </c>
      <c r="BK115" s="63">
        <f t="shared" si="104"/>
        <v>0</v>
      </c>
      <c r="BL115" s="63">
        <v>0</v>
      </c>
      <c r="BM115" s="63">
        <f t="shared" si="105"/>
        <v>0</v>
      </c>
      <c r="BN115" s="64">
        <v>0</v>
      </c>
      <c r="BO115" s="65">
        <f t="shared" si="97"/>
        <v>0</v>
      </c>
    </row>
    <row r="116" spans="2:67" s="2" customFormat="1" ht="14.25" hidden="1" customHeight="1" outlineLevel="1">
      <c r="B116" s="2" t="str">
        <f t="shared" si="60"/>
        <v>Hide</v>
      </c>
      <c r="C116" s="2">
        <v>1</v>
      </c>
      <c r="D116" s="62" t="s">
        <v>101</v>
      </c>
      <c r="E116" s="121">
        <v>2227.11</v>
      </c>
      <c r="F116" s="63">
        <v>2473.969816522133</v>
      </c>
      <c r="G116" s="63">
        <f t="shared" si="86"/>
        <v>-246.85981652213286</v>
      </c>
      <c r="H116" s="63">
        <v>0</v>
      </c>
      <c r="I116" s="63">
        <f t="shared" si="106"/>
        <v>2227.11</v>
      </c>
      <c r="J116" s="64">
        <v>1761.55</v>
      </c>
      <c r="K116" s="64">
        <f t="shared" si="87"/>
        <v>465.56000000000017</v>
      </c>
      <c r="L116" s="8"/>
      <c r="M116" s="63">
        <v>2227.11</v>
      </c>
      <c r="N116" s="63">
        <v>2473.969816522133</v>
      </c>
      <c r="O116" s="63">
        <f t="shared" si="98"/>
        <v>-246.85981652213286</v>
      </c>
      <c r="P116" s="63">
        <v>0</v>
      </c>
      <c r="Q116" s="63">
        <f t="shared" si="99"/>
        <v>2227.11</v>
      </c>
      <c r="R116" s="64">
        <v>1761.55</v>
      </c>
      <c r="S116" s="65">
        <f t="shared" si="88"/>
        <v>465.56000000000017</v>
      </c>
      <c r="T116" s="32"/>
      <c r="U116" s="121">
        <v>2227.11</v>
      </c>
      <c r="V116" s="63">
        <v>2470.870583189133</v>
      </c>
      <c r="W116" s="63">
        <f t="shared" si="89"/>
        <v>-243.76058318913283</v>
      </c>
      <c r="X116" s="63">
        <v>0</v>
      </c>
      <c r="Y116" s="63">
        <f t="shared" si="107"/>
        <v>2227.11</v>
      </c>
      <c r="Z116" s="64">
        <v>1761.55</v>
      </c>
      <c r="AA116" s="64">
        <f t="shared" si="90"/>
        <v>465.56000000000017</v>
      </c>
      <c r="AB116" s="8"/>
      <c r="AC116" s="63">
        <v>2227.11</v>
      </c>
      <c r="AD116" s="63">
        <v>2470.870583189133</v>
      </c>
      <c r="AE116" s="63">
        <f t="shared" si="100"/>
        <v>-243.76058318913283</v>
      </c>
      <c r="AF116" s="63">
        <v>0</v>
      </c>
      <c r="AG116" s="63">
        <f t="shared" si="101"/>
        <v>2227.11</v>
      </c>
      <c r="AH116" s="64">
        <v>1761.55</v>
      </c>
      <c r="AI116" s="65">
        <f t="shared" si="91"/>
        <v>465.56000000000017</v>
      </c>
      <c r="AJ116" s="32"/>
      <c r="AK116" s="121">
        <v>0</v>
      </c>
      <c r="AL116" s="63">
        <v>3.0992333329999999</v>
      </c>
      <c r="AM116" s="63">
        <f t="shared" si="92"/>
        <v>-3.0992333329999999</v>
      </c>
      <c r="AN116" s="63">
        <v>0</v>
      </c>
      <c r="AO116" s="63">
        <f t="shared" si="108"/>
        <v>0</v>
      </c>
      <c r="AP116" s="64">
        <v>0</v>
      </c>
      <c r="AQ116" s="64">
        <f t="shared" si="93"/>
        <v>0</v>
      </c>
      <c r="AR116" s="8"/>
      <c r="AS116" s="63">
        <v>0</v>
      </c>
      <c r="AT116" s="63">
        <v>3.0992333329999999</v>
      </c>
      <c r="AU116" s="63">
        <f t="shared" si="102"/>
        <v>-3.0992333329999999</v>
      </c>
      <c r="AV116" s="63">
        <v>0</v>
      </c>
      <c r="AW116" s="63">
        <f t="shared" si="103"/>
        <v>0</v>
      </c>
      <c r="AX116" s="64">
        <v>0</v>
      </c>
      <c r="AY116" s="65">
        <f t="shared" si="94"/>
        <v>0</v>
      </c>
      <c r="AZ116" s="32"/>
      <c r="BA116" s="121">
        <v>0</v>
      </c>
      <c r="BB116" s="63">
        <v>0</v>
      </c>
      <c r="BC116" s="63">
        <f t="shared" si="95"/>
        <v>0</v>
      </c>
      <c r="BD116" s="63">
        <v>0</v>
      </c>
      <c r="BE116" s="63">
        <f t="shared" si="109"/>
        <v>0</v>
      </c>
      <c r="BF116" s="64">
        <v>0</v>
      </c>
      <c r="BG116" s="64">
        <f t="shared" si="96"/>
        <v>0</v>
      </c>
      <c r="BH116" s="8"/>
      <c r="BI116" s="63">
        <v>0</v>
      </c>
      <c r="BJ116" s="63">
        <v>0</v>
      </c>
      <c r="BK116" s="63">
        <f t="shared" si="104"/>
        <v>0</v>
      </c>
      <c r="BL116" s="63">
        <v>0</v>
      </c>
      <c r="BM116" s="63">
        <f t="shared" si="105"/>
        <v>0</v>
      </c>
      <c r="BN116" s="64">
        <v>0</v>
      </c>
      <c r="BO116" s="65">
        <f t="shared" si="97"/>
        <v>0</v>
      </c>
    </row>
    <row r="117" spans="2:67" s="2" customFormat="1" ht="14.25" hidden="1" customHeight="1" outlineLevel="1">
      <c r="B117" s="2" t="str">
        <f t="shared" si="60"/>
        <v>Hide</v>
      </c>
      <c r="C117" s="2">
        <v>1</v>
      </c>
      <c r="D117" s="62" t="s">
        <v>102</v>
      </c>
      <c r="E117" s="121">
        <v>664.8599999999999</v>
      </c>
      <c r="F117" s="63">
        <v>664.85667386226669</v>
      </c>
      <c r="G117" s="63">
        <f t="shared" si="86"/>
        <v>3.3261377332109987E-3</v>
      </c>
      <c r="H117" s="63">
        <v>0</v>
      </c>
      <c r="I117" s="63">
        <f t="shared" si="106"/>
        <v>664.8599999999999</v>
      </c>
      <c r="J117" s="64">
        <v>777.27</v>
      </c>
      <c r="K117" s="64">
        <f t="shared" si="87"/>
        <v>-112.41000000000008</v>
      </c>
      <c r="L117" s="8"/>
      <c r="M117" s="63">
        <v>664.8599999999999</v>
      </c>
      <c r="N117" s="63">
        <v>664.85667386226669</v>
      </c>
      <c r="O117" s="63">
        <f t="shared" si="98"/>
        <v>3.3261377332109987E-3</v>
      </c>
      <c r="P117" s="63">
        <v>0</v>
      </c>
      <c r="Q117" s="63">
        <f t="shared" si="99"/>
        <v>664.8599999999999</v>
      </c>
      <c r="R117" s="64">
        <v>777.27</v>
      </c>
      <c r="S117" s="65">
        <f t="shared" si="88"/>
        <v>-112.41000000000008</v>
      </c>
      <c r="T117" s="32"/>
      <c r="U117" s="121">
        <v>664.8599999999999</v>
      </c>
      <c r="V117" s="63">
        <v>664.85667386226669</v>
      </c>
      <c r="W117" s="63">
        <f t="shared" si="89"/>
        <v>3.3261377332109987E-3</v>
      </c>
      <c r="X117" s="63">
        <v>0</v>
      </c>
      <c r="Y117" s="63">
        <f t="shared" si="107"/>
        <v>664.8599999999999</v>
      </c>
      <c r="Z117" s="64">
        <v>757.37</v>
      </c>
      <c r="AA117" s="64">
        <f t="shared" si="90"/>
        <v>-92.510000000000105</v>
      </c>
      <c r="AB117" s="8"/>
      <c r="AC117" s="63">
        <v>664.8599999999999</v>
      </c>
      <c r="AD117" s="63">
        <v>664.85667386226669</v>
      </c>
      <c r="AE117" s="63">
        <f t="shared" si="100"/>
        <v>3.3261377332109987E-3</v>
      </c>
      <c r="AF117" s="63">
        <v>0</v>
      </c>
      <c r="AG117" s="63">
        <f t="shared" si="101"/>
        <v>664.8599999999999</v>
      </c>
      <c r="AH117" s="64">
        <v>757.37</v>
      </c>
      <c r="AI117" s="65">
        <f t="shared" si="91"/>
        <v>-92.510000000000105</v>
      </c>
      <c r="AJ117" s="32"/>
      <c r="AK117" s="121">
        <v>0</v>
      </c>
      <c r="AL117" s="63">
        <v>0</v>
      </c>
      <c r="AM117" s="63">
        <f t="shared" si="92"/>
        <v>0</v>
      </c>
      <c r="AN117" s="63">
        <v>0</v>
      </c>
      <c r="AO117" s="63">
        <f t="shared" si="108"/>
        <v>0</v>
      </c>
      <c r="AP117" s="64">
        <v>19.899999999999999</v>
      </c>
      <c r="AQ117" s="64">
        <f t="shared" si="93"/>
        <v>-19.899999999999999</v>
      </c>
      <c r="AR117" s="8"/>
      <c r="AS117" s="63">
        <v>0</v>
      </c>
      <c r="AT117" s="63">
        <v>0</v>
      </c>
      <c r="AU117" s="63">
        <f t="shared" si="102"/>
        <v>0</v>
      </c>
      <c r="AV117" s="63">
        <v>0</v>
      </c>
      <c r="AW117" s="63">
        <f t="shared" si="103"/>
        <v>0</v>
      </c>
      <c r="AX117" s="64">
        <v>19.899999999999999</v>
      </c>
      <c r="AY117" s="65">
        <f t="shared" si="94"/>
        <v>-19.899999999999999</v>
      </c>
      <c r="AZ117" s="32"/>
      <c r="BA117" s="121">
        <v>0</v>
      </c>
      <c r="BB117" s="63">
        <v>0</v>
      </c>
      <c r="BC117" s="63">
        <f t="shared" si="95"/>
        <v>0</v>
      </c>
      <c r="BD117" s="63">
        <v>0</v>
      </c>
      <c r="BE117" s="63">
        <f t="shared" si="109"/>
        <v>0</v>
      </c>
      <c r="BF117" s="64">
        <v>0</v>
      </c>
      <c r="BG117" s="64">
        <f t="shared" si="96"/>
        <v>0</v>
      </c>
      <c r="BH117" s="8"/>
      <c r="BI117" s="63">
        <v>0</v>
      </c>
      <c r="BJ117" s="63">
        <v>0</v>
      </c>
      <c r="BK117" s="63">
        <f t="shared" si="104"/>
        <v>0</v>
      </c>
      <c r="BL117" s="63">
        <v>0</v>
      </c>
      <c r="BM117" s="63">
        <f t="shared" si="105"/>
        <v>0</v>
      </c>
      <c r="BN117" s="64">
        <v>0</v>
      </c>
      <c r="BO117" s="65">
        <f t="shared" si="97"/>
        <v>0</v>
      </c>
    </row>
    <row r="118" spans="2:67" s="2" customFormat="1" ht="14.25" hidden="1" customHeight="1" outlineLevel="1">
      <c r="B118" s="2" t="str">
        <f t="shared" si="60"/>
        <v>Hide</v>
      </c>
      <c r="C118" s="2">
        <v>1</v>
      </c>
      <c r="D118" s="62" t="s">
        <v>103</v>
      </c>
      <c r="E118" s="121">
        <v>2394.48</v>
      </c>
      <c r="F118" s="63">
        <v>4997.3699778999999</v>
      </c>
      <c r="G118" s="63">
        <f t="shared" si="86"/>
        <v>-2602.8899778999998</v>
      </c>
      <c r="H118" s="63">
        <v>0</v>
      </c>
      <c r="I118" s="63">
        <f t="shared" si="106"/>
        <v>2394.48</v>
      </c>
      <c r="J118" s="64">
        <v>3223.5099999999998</v>
      </c>
      <c r="K118" s="64">
        <f t="shared" si="87"/>
        <v>-829.02999999999975</v>
      </c>
      <c r="L118" s="8"/>
      <c r="M118" s="63">
        <v>2394.48</v>
      </c>
      <c r="N118" s="63">
        <v>4997.3699778999999</v>
      </c>
      <c r="O118" s="63">
        <f t="shared" si="98"/>
        <v>-2602.8899778999998</v>
      </c>
      <c r="P118" s="63">
        <v>0</v>
      </c>
      <c r="Q118" s="63">
        <f t="shared" si="99"/>
        <v>2394.48</v>
      </c>
      <c r="R118" s="64">
        <v>3223.5099999999998</v>
      </c>
      <c r="S118" s="65">
        <f t="shared" si="88"/>
        <v>-829.02999999999975</v>
      </c>
      <c r="T118" s="32"/>
      <c r="U118" s="121">
        <v>2394.48</v>
      </c>
      <c r="V118" s="63">
        <v>4990.5459779000003</v>
      </c>
      <c r="W118" s="63">
        <f t="shared" si="89"/>
        <v>-2596.0659779000002</v>
      </c>
      <c r="X118" s="63">
        <v>0</v>
      </c>
      <c r="Y118" s="63">
        <f t="shared" si="107"/>
        <v>2394.48</v>
      </c>
      <c r="Z118" s="64">
        <v>2390.64</v>
      </c>
      <c r="AA118" s="64">
        <f t="shared" si="90"/>
        <v>3.8400000000001455</v>
      </c>
      <c r="AB118" s="8"/>
      <c r="AC118" s="63">
        <v>2394.48</v>
      </c>
      <c r="AD118" s="63">
        <v>4990.5459779000003</v>
      </c>
      <c r="AE118" s="63">
        <f t="shared" si="100"/>
        <v>-2596.0659779000002</v>
      </c>
      <c r="AF118" s="63">
        <v>0</v>
      </c>
      <c r="AG118" s="63">
        <f t="shared" si="101"/>
        <v>2394.48</v>
      </c>
      <c r="AH118" s="64">
        <v>2390.64</v>
      </c>
      <c r="AI118" s="65">
        <f t="shared" si="91"/>
        <v>3.8400000000001455</v>
      </c>
      <c r="AJ118" s="32"/>
      <c r="AK118" s="121">
        <v>0</v>
      </c>
      <c r="AL118" s="63">
        <v>6.8239999999999998</v>
      </c>
      <c r="AM118" s="63">
        <f t="shared" si="92"/>
        <v>-6.8239999999999998</v>
      </c>
      <c r="AN118" s="63">
        <v>0</v>
      </c>
      <c r="AO118" s="63">
        <f t="shared" si="108"/>
        <v>0</v>
      </c>
      <c r="AP118" s="64">
        <v>832.87</v>
      </c>
      <c r="AQ118" s="64">
        <f t="shared" si="93"/>
        <v>-832.87</v>
      </c>
      <c r="AR118" s="8"/>
      <c r="AS118" s="63">
        <v>0</v>
      </c>
      <c r="AT118" s="63">
        <v>6.8239999999999998</v>
      </c>
      <c r="AU118" s="63">
        <f t="shared" si="102"/>
        <v>-6.8239999999999998</v>
      </c>
      <c r="AV118" s="63">
        <v>0</v>
      </c>
      <c r="AW118" s="63">
        <f t="shared" si="103"/>
        <v>0</v>
      </c>
      <c r="AX118" s="64">
        <v>832.87</v>
      </c>
      <c r="AY118" s="65">
        <f t="shared" si="94"/>
        <v>-832.87</v>
      </c>
      <c r="AZ118" s="32"/>
      <c r="BA118" s="121">
        <v>0</v>
      </c>
      <c r="BB118" s="63">
        <v>0</v>
      </c>
      <c r="BC118" s="63">
        <f t="shared" si="95"/>
        <v>0</v>
      </c>
      <c r="BD118" s="63">
        <v>0</v>
      </c>
      <c r="BE118" s="63">
        <f t="shared" si="109"/>
        <v>0</v>
      </c>
      <c r="BF118" s="64">
        <v>0</v>
      </c>
      <c r="BG118" s="64">
        <f t="shared" si="96"/>
        <v>0</v>
      </c>
      <c r="BH118" s="8"/>
      <c r="BI118" s="63">
        <v>0</v>
      </c>
      <c r="BJ118" s="63">
        <v>0</v>
      </c>
      <c r="BK118" s="63">
        <f t="shared" si="104"/>
        <v>0</v>
      </c>
      <c r="BL118" s="63">
        <v>0</v>
      </c>
      <c r="BM118" s="63">
        <f t="shared" si="105"/>
        <v>0</v>
      </c>
      <c r="BN118" s="64">
        <v>0</v>
      </c>
      <c r="BO118" s="65">
        <f t="shared" si="97"/>
        <v>0</v>
      </c>
    </row>
    <row r="119" spans="2:67" s="2" customFormat="1" ht="14.25" hidden="1" customHeight="1" outlineLevel="1">
      <c r="B119" s="2" t="str">
        <f t="shared" si="60"/>
        <v>Hide</v>
      </c>
      <c r="C119" s="2">
        <v>1</v>
      </c>
      <c r="D119" s="62" t="s">
        <v>104</v>
      </c>
      <c r="E119" s="121">
        <v>183.13</v>
      </c>
      <c r="F119" s="63">
        <v>195.85763457876001</v>
      </c>
      <c r="G119" s="63">
        <f t="shared" si="86"/>
        <v>-12.727634578760018</v>
      </c>
      <c r="H119" s="63">
        <v>0</v>
      </c>
      <c r="I119" s="63">
        <f t="shared" si="106"/>
        <v>183.13</v>
      </c>
      <c r="J119" s="64">
        <v>265.63</v>
      </c>
      <c r="K119" s="64">
        <f t="shared" si="87"/>
        <v>-82.5</v>
      </c>
      <c r="L119" s="8"/>
      <c r="M119" s="63">
        <v>183.13</v>
      </c>
      <c r="N119" s="63">
        <v>195.85763457876001</v>
      </c>
      <c r="O119" s="63">
        <f t="shared" si="98"/>
        <v>-12.727634578760018</v>
      </c>
      <c r="P119" s="63">
        <v>0</v>
      </c>
      <c r="Q119" s="63">
        <f t="shared" si="99"/>
        <v>183.13</v>
      </c>
      <c r="R119" s="64">
        <v>265.63</v>
      </c>
      <c r="S119" s="65">
        <f t="shared" si="88"/>
        <v>-82.5</v>
      </c>
      <c r="T119" s="32"/>
      <c r="U119" s="121">
        <v>183.13</v>
      </c>
      <c r="V119" s="63">
        <v>195.85763457876001</v>
      </c>
      <c r="W119" s="63">
        <f t="shared" si="89"/>
        <v>-12.727634578760018</v>
      </c>
      <c r="X119" s="63">
        <v>0</v>
      </c>
      <c r="Y119" s="63">
        <f t="shared" si="107"/>
        <v>183.13</v>
      </c>
      <c r="Z119" s="64">
        <v>265.63</v>
      </c>
      <c r="AA119" s="64">
        <f t="shared" si="90"/>
        <v>-82.5</v>
      </c>
      <c r="AB119" s="8"/>
      <c r="AC119" s="63">
        <v>183.13</v>
      </c>
      <c r="AD119" s="63">
        <v>195.85763457876001</v>
      </c>
      <c r="AE119" s="63">
        <f t="shared" si="100"/>
        <v>-12.727634578760018</v>
      </c>
      <c r="AF119" s="63">
        <v>0</v>
      </c>
      <c r="AG119" s="63">
        <f t="shared" si="101"/>
        <v>183.13</v>
      </c>
      <c r="AH119" s="64">
        <v>265.63</v>
      </c>
      <c r="AI119" s="65">
        <f t="shared" si="91"/>
        <v>-82.5</v>
      </c>
      <c r="AJ119" s="32"/>
      <c r="AK119" s="121">
        <v>0</v>
      </c>
      <c r="AL119" s="63">
        <v>0</v>
      </c>
      <c r="AM119" s="63">
        <f t="shared" si="92"/>
        <v>0</v>
      </c>
      <c r="AN119" s="63">
        <v>0</v>
      </c>
      <c r="AO119" s="63">
        <f t="shared" si="108"/>
        <v>0</v>
      </c>
      <c r="AP119" s="64">
        <v>0</v>
      </c>
      <c r="AQ119" s="64">
        <f t="shared" si="93"/>
        <v>0</v>
      </c>
      <c r="AR119" s="8"/>
      <c r="AS119" s="63">
        <v>0</v>
      </c>
      <c r="AT119" s="63">
        <v>0</v>
      </c>
      <c r="AU119" s="63">
        <f t="shared" si="102"/>
        <v>0</v>
      </c>
      <c r="AV119" s="63">
        <v>0</v>
      </c>
      <c r="AW119" s="63">
        <f t="shared" si="103"/>
        <v>0</v>
      </c>
      <c r="AX119" s="64">
        <v>0</v>
      </c>
      <c r="AY119" s="65">
        <f t="shared" si="94"/>
        <v>0</v>
      </c>
      <c r="AZ119" s="32"/>
      <c r="BA119" s="121">
        <v>0</v>
      </c>
      <c r="BB119" s="63">
        <v>0</v>
      </c>
      <c r="BC119" s="63">
        <f t="shared" si="95"/>
        <v>0</v>
      </c>
      <c r="BD119" s="63">
        <v>0</v>
      </c>
      <c r="BE119" s="63">
        <f t="shared" si="109"/>
        <v>0</v>
      </c>
      <c r="BF119" s="64">
        <v>0</v>
      </c>
      <c r="BG119" s="64">
        <f t="shared" si="96"/>
        <v>0</v>
      </c>
      <c r="BH119" s="8"/>
      <c r="BI119" s="63">
        <v>0</v>
      </c>
      <c r="BJ119" s="63">
        <v>0</v>
      </c>
      <c r="BK119" s="63">
        <f t="shared" si="104"/>
        <v>0</v>
      </c>
      <c r="BL119" s="63">
        <v>0</v>
      </c>
      <c r="BM119" s="63">
        <f t="shared" si="105"/>
        <v>0</v>
      </c>
      <c r="BN119" s="64">
        <v>0</v>
      </c>
      <c r="BO119" s="65">
        <f t="shared" si="97"/>
        <v>0</v>
      </c>
    </row>
    <row r="120" spans="2:67" s="2" customFormat="1" ht="14.25" hidden="1" customHeight="1" outlineLevel="1">
      <c r="B120" s="2" t="str">
        <f t="shared" si="60"/>
        <v>Hide</v>
      </c>
      <c r="C120" s="2">
        <v>1</v>
      </c>
      <c r="D120" s="62" t="s">
        <v>105</v>
      </c>
      <c r="E120" s="121">
        <v>0</v>
      </c>
      <c r="F120" s="63">
        <v>152.00166666666669</v>
      </c>
      <c r="G120" s="63">
        <f t="shared" si="86"/>
        <v>-152.00166666666669</v>
      </c>
      <c r="H120" s="63">
        <v>0</v>
      </c>
      <c r="I120" s="63">
        <f t="shared" si="106"/>
        <v>0</v>
      </c>
      <c r="J120" s="64">
        <v>0</v>
      </c>
      <c r="K120" s="64">
        <f t="shared" si="87"/>
        <v>0</v>
      </c>
      <c r="L120" s="8"/>
      <c r="M120" s="63">
        <v>0</v>
      </c>
      <c r="N120" s="63">
        <v>152.00166666666669</v>
      </c>
      <c r="O120" s="63">
        <f t="shared" si="98"/>
        <v>-152.00166666666669</v>
      </c>
      <c r="P120" s="63">
        <v>0</v>
      </c>
      <c r="Q120" s="63">
        <f t="shared" si="99"/>
        <v>0</v>
      </c>
      <c r="R120" s="64">
        <v>0</v>
      </c>
      <c r="S120" s="65">
        <f t="shared" si="88"/>
        <v>0</v>
      </c>
      <c r="T120" s="32"/>
      <c r="U120" s="121">
        <v>0</v>
      </c>
      <c r="V120" s="63">
        <v>152.00166666666669</v>
      </c>
      <c r="W120" s="63">
        <f t="shared" si="89"/>
        <v>-152.00166666666669</v>
      </c>
      <c r="X120" s="63">
        <v>0</v>
      </c>
      <c r="Y120" s="63">
        <f t="shared" si="107"/>
        <v>0</v>
      </c>
      <c r="Z120" s="64">
        <v>0</v>
      </c>
      <c r="AA120" s="64">
        <f t="shared" si="90"/>
        <v>0</v>
      </c>
      <c r="AB120" s="8"/>
      <c r="AC120" s="63">
        <v>0</v>
      </c>
      <c r="AD120" s="63">
        <v>152.00166666666669</v>
      </c>
      <c r="AE120" s="63">
        <f t="shared" si="100"/>
        <v>-152.00166666666669</v>
      </c>
      <c r="AF120" s="63">
        <v>0</v>
      </c>
      <c r="AG120" s="63">
        <f t="shared" si="101"/>
        <v>0</v>
      </c>
      <c r="AH120" s="64">
        <v>0</v>
      </c>
      <c r="AI120" s="65">
        <f t="shared" si="91"/>
        <v>0</v>
      </c>
      <c r="AJ120" s="32"/>
      <c r="AK120" s="121">
        <v>0</v>
      </c>
      <c r="AL120" s="63">
        <v>0</v>
      </c>
      <c r="AM120" s="63">
        <f t="shared" si="92"/>
        <v>0</v>
      </c>
      <c r="AN120" s="63">
        <v>0</v>
      </c>
      <c r="AO120" s="63">
        <f t="shared" si="108"/>
        <v>0</v>
      </c>
      <c r="AP120" s="64">
        <v>0</v>
      </c>
      <c r="AQ120" s="64">
        <f t="shared" si="93"/>
        <v>0</v>
      </c>
      <c r="AR120" s="8"/>
      <c r="AS120" s="63">
        <v>0</v>
      </c>
      <c r="AT120" s="63">
        <v>0</v>
      </c>
      <c r="AU120" s="63">
        <f t="shared" si="102"/>
        <v>0</v>
      </c>
      <c r="AV120" s="63">
        <v>0</v>
      </c>
      <c r="AW120" s="63">
        <f t="shared" si="103"/>
        <v>0</v>
      </c>
      <c r="AX120" s="64">
        <v>0</v>
      </c>
      <c r="AY120" s="65">
        <f t="shared" si="94"/>
        <v>0</v>
      </c>
      <c r="AZ120" s="32"/>
      <c r="BA120" s="121">
        <v>0</v>
      </c>
      <c r="BB120" s="63">
        <v>0</v>
      </c>
      <c r="BC120" s="63">
        <f t="shared" si="95"/>
        <v>0</v>
      </c>
      <c r="BD120" s="63">
        <v>0</v>
      </c>
      <c r="BE120" s="63">
        <f t="shared" si="109"/>
        <v>0</v>
      </c>
      <c r="BF120" s="64">
        <v>0</v>
      </c>
      <c r="BG120" s="64">
        <f t="shared" si="96"/>
        <v>0</v>
      </c>
      <c r="BH120" s="8"/>
      <c r="BI120" s="63">
        <v>0</v>
      </c>
      <c r="BJ120" s="63">
        <v>0</v>
      </c>
      <c r="BK120" s="63">
        <f t="shared" si="104"/>
        <v>0</v>
      </c>
      <c r="BL120" s="63">
        <v>0</v>
      </c>
      <c r="BM120" s="63">
        <f t="shared" si="105"/>
        <v>0</v>
      </c>
      <c r="BN120" s="64">
        <v>0</v>
      </c>
      <c r="BO120" s="65">
        <f t="shared" si="97"/>
        <v>0</v>
      </c>
    </row>
    <row r="121" spans="2:67" s="2" customFormat="1" ht="14.25" hidden="1" customHeight="1" outlineLevel="1">
      <c r="B121" s="2" t="str">
        <f t="shared" si="60"/>
        <v>Hide</v>
      </c>
      <c r="C121" s="2">
        <v>1</v>
      </c>
      <c r="D121" s="62" t="s">
        <v>106</v>
      </c>
      <c r="E121" s="121">
        <v>0</v>
      </c>
      <c r="F121" s="63">
        <v>0</v>
      </c>
      <c r="G121" s="63">
        <f t="shared" si="86"/>
        <v>0</v>
      </c>
      <c r="H121" s="63">
        <v>0</v>
      </c>
      <c r="I121" s="63">
        <f t="shared" si="106"/>
        <v>0</v>
      </c>
      <c r="J121" s="64">
        <v>0</v>
      </c>
      <c r="K121" s="64">
        <f t="shared" si="87"/>
        <v>0</v>
      </c>
      <c r="L121" s="8"/>
      <c r="M121" s="63">
        <v>0</v>
      </c>
      <c r="N121" s="63">
        <v>0</v>
      </c>
      <c r="O121" s="63">
        <f t="shared" si="98"/>
        <v>0</v>
      </c>
      <c r="P121" s="63">
        <v>0</v>
      </c>
      <c r="Q121" s="63">
        <f t="shared" si="99"/>
        <v>0</v>
      </c>
      <c r="R121" s="64">
        <v>0</v>
      </c>
      <c r="S121" s="65">
        <f t="shared" si="88"/>
        <v>0</v>
      </c>
      <c r="T121" s="32"/>
      <c r="U121" s="121">
        <v>0</v>
      </c>
      <c r="V121" s="63">
        <v>0</v>
      </c>
      <c r="W121" s="63">
        <f t="shared" si="89"/>
        <v>0</v>
      </c>
      <c r="X121" s="63">
        <v>0</v>
      </c>
      <c r="Y121" s="63">
        <f t="shared" si="107"/>
        <v>0</v>
      </c>
      <c r="Z121" s="64">
        <v>0</v>
      </c>
      <c r="AA121" s="64">
        <f t="shared" si="90"/>
        <v>0</v>
      </c>
      <c r="AB121" s="8"/>
      <c r="AC121" s="63">
        <v>0</v>
      </c>
      <c r="AD121" s="63">
        <v>0</v>
      </c>
      <c r="AE121" s="63">
        <f t="shared" si="100"/>
        <v>0</v>
      </c>
      <c r="AF121" s="63">
        <v>0</v>
      </c>
      <c r="AG121" s="63">
        <f t="shared" si="101"/>
        <v>0</v>
      </c>
      <c r="AH121" s="64">
        <v>0</v>
      </c>
      <c r="AI121" s="65">
        <f t="shared" si="91"/>
        <v>0</v>
      </c>
      <c r="AJ121" s="32"/>
      <c r="AK121" s="121">
        <v>0</v>
      </c>
      <c r="AL121" s="63">
        <v>0</v>
      </c>
      <c r="AM121" s="63">
        <f t="shared" si="92"/>
        <v>0</v>
      </c>
      <c r="AN121" s="63">
        <v>0</v>
      </c>
      <c r="AO121" s="63">
        <f t="shared" si="108"/>
        <v>0</v>
      </c>
      <c r="AP121" s="64">
        <v>0</v>
      </c>
      <c r="AQ121" s="64">
        <f t="shared" si="93"/>
        <v>0</v>
      </c>
      <c r="AR121" s="8"/>
      <c r="AS121" s="63">
        <v>0</v>
      </c>
      <c r="AT121" s="63">
        <v>0</v>
      </c>
      <c r="AU121" s="63">
        <f t="shared" si="102"/>
        <v>0</v>
      </c>
      <c r="AV121" s="63">
        <v>0</v>
      </c>
      <c r="AW121" s="63">
        <f t="shared" si="103"/>
        <v>0</v>
      </c>
      <c r="AX121" s="64">
        <v>0</v>
      </c>
      <c r="AY121" s="65">
        <f t="shared" si="94"/>
        <v>0</v>
      </c>
      <c r="AZ121" s="32"/>
      <c r="BA121" s="121">
        <v>0</v>
      </c>
      <c r="BB121" s="63">
        <v>0</v>
      </c>
      <c r="BC121" s="63">
        <f t="shared" si="95"/>
        <v>0</v>
      </c>
      <c r="BD121" s="63">
        <v>0</v>
      </c>
      <c r="BE121" s="63">
        <f t="shared" si="109"/>
        <v>0</v>
      </c>
      <c r="BF121" s="64">
        <v>0</v>
      </c>
      <c r="BG121" s="64">
        <f t="shared" si="96"/>
        <v>0</v>
      </c>
      <c r="BH121" s="8"/>
      <c r="BI121" s="63">
        <v>0</v>
      </c>
      <c r="BJ121" s="63">
        <v>0</v>
      </c>
      <c r="BK121" s="63">
        <f t="shared" si="104"/>
        <v>0</v>
      </c>
      <c r="BL121" s="63">
        <v>0</v>
      </c>
      <c r="BM121" s="63">
        <f t="shared" si="105"/>
        <v>0</v>
      </c>
      <c r="BN121" s="64">
        <v>0</v>
      </c>
      <c r="BO121" s="65">
        <f t="shared" si="97"/>
        <v>0</v>
      </c>
    </row>
    <row r="122" spans="2:67" s="2" customFormat="1" ht="14.25" hidden="1" customHeight="1" outlineLevel="1">
      <c r="B122" s="2" t="str">
        <f t="shared" ref="B122" si="185">IF(SUM(T122:T122)&lt;&gt;0,"Show","Hide")</f>
        <v>Hide</v>
      </c>
      <c r="C122" s="2">
        <v>1</v>
      </c>
      <c r="D122" s="62" t="s">
        <v>591</v>
      </c>
      <c r="E122" s="121">
        <v>0</v>
      </c>
      <c r="F122" s="63">
        <v>0</v>
      </c>
      <c r="G122" s="63">
        <f t="shared" ref="G122" si="186">+E122-F122</f>
        <v>0</v>
      </c>
      <c r="H122" s="63">
        <v>0</v>
      </c>
      <c r="I122" s="63">
        <f t="shared" ref="I122" si="187">+E122-H122</f>
        <v>0</v>
      </c>
      <c r="J122" s="64">
        <v>0</v>
      </c>
      <c r="K122" s="64">
        <f t="shared" ref="K122" si="188">+E122-J122</f>
        <v>0</v>
      </c>
      <c r="L122" s="8"/>
      <c r="M122" s="63">
        <v>0</v>
      </c>
      <c r="N122" s="63">
        <v>0</v>
      </c>
      <c r="O122" s="63">
        <f t="shared" ref="O122" si="189">+M122-N122</f>
        <v>0</v>
      </c>
      <c r="P122" s="63">
        <v>0</v>
      </c>
      <c r="Q122" s="63">
        <f t="shared" ref="Q122" si="190">+M122-P122</f>
        <v>0</v>
      </c>
      <c r="R122" s="64">
        <v>0</v>
      </c>
      <c r="S122" s="65">
        <f t="shared" ref="S122" si="191">+M122-R122</f>
        <v>0</v>
      </c>
      <c r="T122" s="32"/>
      <c r="U122" s="121">
        <v>0</v>
      </c>
      <c r="V122" s="63">
        <v>0</v>
      </c>
      <c r="W122" s="63">
        <f t="shared" ref="W122" si="192">+U122-V122</f>
        <v>0</v>
      </c>
      <c r="X122" s="63">
        <v>0</v>
      </c>
      <c r="Y122" s="63">
        <f t="shared" ref="Y122" si="193">+U122-X122</f>
        <v>0</v>
      </c>
      <c r="Z122" s="64">
        <v>0</v>
      </c>
      <c r="AA122" s="64">
        <f t="shared" ref="AA122" si="194">+U122-Z122</f>
        <v>0</v>
      </c>
      <c r="AB122" s="8"/>
      <c r="AC122" s="63">
        <v>0</v>
      </c>
      <c r="AD122" s="63">
        <v>0</v>
      </c>
      <c r="AE122" s="63">
        <f t="shared" ref="AE122" si="195">+AC122-AD122</f>
        <v>0</v>
      </c>
      <c r="AF122" s="63">
        <v>0</v>
      </c>
      <c r="AG122" s="63">
        <f t="shared" ref="AG122" si="196">+AC122-AF122</f>
        <v>0</v>
      </c>
      <c r="AH122" s="64">
        <v>0</v>
      </c>
      <c r="AI122" s="65">
        <f t="shared" ref="AI122" si="197">+AC122-AH122</f>
        <v>0</v>
      </c>
      <c r="AJ122" s="32"/>
      <c r="AK122" s="121">
        <v>0</v>
      </c>
      <c r="AL122" s="63">
        <v>0</v>
      </c>
      <c r="AM122" s="63">
        <f t="shared" ref="AM122" si="198">+AK122-AL122</f>
        <v>0</v>
      </c>
      <c r="AN122" s="63">
        <v>0</v>
      </c>
      <c r="AO122" s="63">
        <f t="shared" ref="AO122" si="199">+AK122-AN122</f>
        <v>0</v>
      </c>
      <c r="AP122" s="64">
        <v>0</v>
      </c>
      <c r="AQ122" s="64">
        <f t="shared" ref="AQ122" si="200">+AK122-AP122</f>
        <v>0</v>
      </c>
      <c r="AR122" s="8"/>
      <c r="AS122" s="63">
        <v>0</v>
      </c>
      <c r="AT122" s="63">
        <v>0</v>
      </c>
      <c r="AU122" s="63">
        <f t="shared" ref="AU122" si="201">+AS122-AT122</f>
        <v>0</v>
      </c>
      <c r="AV122" s="63">
        <v>0</v>
      </c>
      <c r="AW122" s="63">
        <f t="shared" ref="AW122" si="202">+AS122-AV122</f>
        <v>0</v>
      </c>
      <c r="AX122" s="64">
        <v>0</v>
      </c>
      <c r="AY122" s="65">
        <f t="shared" ref="AY122" si="203">+AS122-AX122</f>
        <v>0</v>
      </c>
      <c r="AZ122" s="32"/>
      <c r="BA122" s="121">
        <v>0</v>
      </c>
      <c r="BB122" s="63">
        <v>0</v>
      </c>
      <c r="BC122" s="63">
        <f t="shared" ref="BC122" si="204">+BA122-BB122</f>
        <v>0</v>
      </c>
      <c r="BD122" s="63">
        <v>0</v>
      </c>
      <c r="BE122" s="63">
        <f t="shared" ref="BE122" si="205">+BA122-BD122</f>
        <v>0</v>
      </c>
      <c r="BF122" s="64">
        <v>0</v>
      </c>
      <c r="BG122" s="64">
        <f t="shared" ref="BG122" si="206">+BA122-BF122</f>
        <v>0</v>
      </c>
      <c r="BH122" s="8"/>
      <c r="BI122" s="63">
        <v>0</v>
      </c>
      <c r="BJ122" s="63">
        <v>0</v>
      </c>
      <c r="BK122" s="63">
        <f t="shared" ref="BK122" si="207">+BI122-BJ122</f>
        <v>0</v>
      </c>
      <c r="BL122" s="63">
        <v>0</v>
      </c>
      <c r="BM122" s="63">
        <f t="shared" ref="BM122" si="208">+BI122-BL122</f>
        <v>0</v>
      </c>
      <c r="BN122" s="64">
        <v>0</v>
      </c>
      <c r="BO122" s="65">
        <f t="shared" ref="BO122" si="209">+BI122-BN122</f>
        <v>0</v>
      </c>
    </row>
    <row r="123" spans="2:67" s="2" customFormat="1" collapsed="1">
      <c r="B123" s="2" t="str">
        <f t="shared" si="60"/>
        <v>Hide</v>
      </c>
      <c r="C123" s="2">
        <v>1</v>
      </c>
      <c r="D123" s="66" t="s">
        <v>107</v>
      </c>
      <c r="E123" s="116">
        <v>29124.12</v>
      </c>
      <c r="F123" s="38">
        <v>44480.458214795464</v>
      </c>
      <c r="G123" s="38">
        <f t="shared" si="86"/>
        <v>-15356.338214795465</v>
      </c>
      <c r="H123" s="38">
        <v>0</v>
      </c>
      <c r="I123" s="38">
        <f t="shared" si="106"/>
        <v>29124.12</v>
      </c>
      <c r="J123" s="39">
        <v>33181.160000000003</v>
      </c>
      <c r="K123" s="39">
        <f t="shared" si="87"/>
        <v>-4057.0400000000045</v>
      </c>
      <c r="L123" s="35"/>
      <c r="M123" s="38">
        <v>29124.12</v>
      </c>
      <c r="N123" s="38">
        <v>44480.458214795464</v>
      </c>
      <c r="O123" s="38">
        <f t="shared" si="98"/>
        <v>-15356.338214795465</v>
      </c>
      <c r="P123" s="38">
        <v>0</v>
      </c>
      <c r="Q123" s="38">
        <f t="shared" si="99"/>
        <v>29124.12</v>
      </c>
      <c r="R123" s="39">
        <v>33181.160000000003</v>
      </c>
      <c r="S123" s="40">
        <f t="shared" si="88"/>
        <v>-4057.0400000000045</v>
      </c>
      <c r="T123" s="32"/>
      <c r="U123" s="116">
        <v>29124.12</v>
      </c>
      <c r="V123" s="38">
        <v>44413.668314795796</v>
      </c>
      <c r="W123" s="38">
        <f t="shared" si="89"/>
        <v>-15289.548314795797</v>
      </c>
      <c r="X123" s="38">
        <v>0</v>
      </c>
      <c r="Y123" s="38">
        <f t="shared" si="107"/>
        <v>29124.12</v>
      </c>
      <c r="Z123" s="39">
        <v>25538.87</v>
      </c>
      <c r="AA123" s="39">
        <f t="shared" si="90"/>
        <v>3585.25</v>
      </c>
      <c r="AB123" s="35"/>
      <c r="AC123" s="38">
        <v>29124.12</v>
      </c>
      <c r="AD123" s="38">
        <v>44413.668314795796</v>
      </c>
      <c r="AE123" s="38">
        <f t="shared" si="100"/>
        <v>-15289.548314795797</v>
      </c>
      <c r="AF123" s="38">
        <v>0</v>
      </c>
      <c r="AG123" s="38">
        <f t="shared" si="101"/>
        <v>29124.12</v>
      </c>
      <c r="AH123" s="39">
        <v>25538.87</v>
      </c>
      <c r="AI123" s="40">
        <f t="shared" si="91"/>
        <v>3585.25</v>
      </c>
      <c r="AJ123" s="32"/>
      <c r="AK123" s="116">
        <v>0</v>
      </c>
      <c r="AL123" s="38">
        <v>66.789899999666687</v>
      </c>
      <c r="AM123" s="38">
        <f t="shared" si="92"/>
        <v>-66.789899999666687</v>
      </c>
      <c r="AN123" s="38">
        <v>0</v>
      </c>
      <c r="AO123" s="38">
        <f t="shared" si="108"/>
        <v>0</v>
      </c>
      <c r="AP123" s="39">
        <v>7642.29</v>
      </c>
      <c r="AQ123" s="39">
        <f t="shared" si="93"/>
        <v>-7642.29</v>
      </c>
      <c r="AR123" s="35"/>
      <c r="AS123" s="38">
        <v>0</v>
      </c>
      <c r="AT123" s="38">
        <v>66.789899999666687</v>
      </c>
      <c r="AU123" s="38">
        <f t="shared" si="102"/>
        <v>-66.789899999666687</v>
      </c>
      <c r="AV123" s="38">
        <v>0</v>
      </c>
      <c r="AW123" s="38">
        <f t="shared" si="103"/>
        <v>0</v>
      </c>
      <c r="AX123" s="39">
        <v>7642.29</v>
      </c>
      <c r="AY123" s="40">
        <f t="shared" si="94"/>
        <v>-7642.29</v>
      </c>
      <c r="AZ123" s="32"/>
      <c r="BA123" s="116">
        <v>0</v>
      </c>
      <c r="BB123" s="38">
        <v>0</v>
      </c>
      <c r="BC123" s="38">
        <f t="shared" si="95"/>
        <v>0</v>
      </c>
      <c r="BD123" s="38">
        <v>0</v>
      </c>
      <c r="BE123" s="38">
        <f t="shared" si="109"/>
        <v>0</v>
      </c>
      <c r="BF123" s="39">
        <v>0</v>
      </c>
      <c r="BG123" s="39">
        <f t="shared" si="96"/>
        <v>0</v>
      </c>
      <c r="BH123" s="35"/>
      <c r="BI123" s="38">
        <v>0</v>
      </c>
      <c r="BJ123" s="38">
        <v>0</v>
      </c>
      <c r="BK123" s="38">
        <f t="shared" si="104"/>
        <v>0</v>
      </c>
      <c r="BL123" s="38">
        <v>0</v>
      </c>
      <c r="BM123" s="38">
        <f t="shared" si="105"/>
        <v>0</v>
      </c>
      <c r="BN123" s="39">
        <v>0</v>
      </c>
      <c r="BO123" s="40">
        <f t="shared" si="97"/>
        <v>0</v>
      </c>
    </row>
    <row r="124" spans="2:67" s="2" customFormat="1" ht="14.25" hidden="1" customHeight="1" outlineLevel="1">
      <c r="B124" s="2" t="str">
        <f t="shared" si="60"/>
        <v>Hide</v>
      </c>
      <c r="C124" s="2">
        <v>1</v>
      </c>
      <c r="D124" s="62" t="s">
        <v>108</v>
      </c>
      <c r="E124" s="121">
        <v>0</v>
      </c>
      <c r="F124" s="63">
        <v>0</v>
      </c>
      <c r="G124" s="63">
        <f t="shared" si="86"/>
        <v>0</v>
      </c>
      <c r="H124" s="63">
        <v>0</v>
      </c>
      <c r="I124" s="63">
        <f t="shared" si="106"/>
        <v>0</v>
      </c>
      <c r="J124" s="64">
        <v>0</v>
      </c>
      <c r="K124" s="64">
        <f t="shared" si="87"/>
        <v>0</v>
      </c>
      <c r="L124" s="8"/>
      <c r="M124" s="63">
        <v>0</v>
      </c>
      <c r="N124" s="63">
        <v>0</v>
      </c>
      <c r="O124" s="63">
        <f t="shared" si="98"/>
        <v>0</v>
      </c>
      <c r="P124" s="63">
        <v>0</v>
      </c>
      <c r="Q124" s="63">
        <f t="shared" si="99"/>
        <v>0</v>
      </c>
      <c r="R124" s="64">
        <v>0</v>
      </c>
      <c r="S124" s="65">
        <f t="shared" si="88"/>
        <v>0</v>
      </c>
      <c r="T124" s="32"/>
      <c r="U124" s="121">
        <v>0</v>
      </c>
      <c r="V124" s="63">
        <v>0</v>
      </c>
      <c r="W124" s="63">
        <f t="shared" si="89"/>
        <v>0</v>
      </c>
      <c r="X124" s="63">
        <v>0</v>
      </c>
      <c r="Y124" s="63">
        <f t="shared" si="107"/>
        <v>0</v>
      </c>
      <c r="Z124" s="64">
        <v>0</v>
      </c>
      <c r="AA124" s="64">
        <f t="shared" si="90"/>
        <v>0</v>
      </c>
      <c r="AB124" s="8"/>
      <c r="AC124" s="63">
        <v>0</v>
      </c>
      <c r="AD124" s="63">
        <v>0</v>
      </c>
      <c r="AE124" s="63">
        <f t="shared" si="100"/>
        <v>0</v>
      </c>
      <c r="AF124" s="63">
        <v>0</v>
      </c>
      <c r="AG124" s="63">
        <f t="shared" si="101"/>
        <v>0</v>
      </c>
      <c r="AH124" s="64">
        <v>0</v>
      </c>
      <c r="AI124" s="65">
        <f t="shared" si="91"/>
        <v>0</v>
      </c>
      <c r="AJ124" s="32"/>
      <c r="AK124" s="121">
        <v>0</v>
      </c>
      <c r="AL124" s="63">
        <v>0</v>
      </c>
      <c r="AM124" s="63">
        <f t="shared" si="92"/>
        <v>0</v>
      </c>
      <c r="AN124" s="63">
        <v>0</v>
      </c>
      <c r="AO124" s="63">
        <f t="shared" si="108"/>
        <v>0</v>
      </c>
      <c r="AP124" s="64">
        <v>0</v>
      </c>
      <c r="AQ124" s="64">
        <f t="shared" si="93"/>
        <v>0</v>
      </c>
      <c r="AR124" s="8"/>
      <c r="AS124" s="63">
        <v>0</v>
      </c>
      <c r="AT124" s="63">
        <v>0</v>
      </c>
      <c r="AU124" s="63">
        <f t="shared" si="102"/>
        <v>0</v>
      </c>
      <c r="AV124" s="63">
        <v>0</v>
      </c>
      <c r="AW124" s="63">
        <f t="shared" si="103"/>
        <v>0</v>
      </c>
      <c r="AX124" s="64">
        <v>0</v>
      </c>
      <c r="AY124" s="65">
        <f t="shared" si="94"/>
        <v>0</v>
      </c>
      <c r="AZ124" s="32"/>
      <c r="BA124" s="121">
        <v>0</v>
      </c>
      <c r="BB124" s="63">
        <v>0</v>
      </c>
      <c r="BC124" s="63">
        <f t="shared" si="95"/>
        <v>0</v>
      </c>
      <c r="BD124" s="63">
        <v>0</v>
      </c>
      <c r="BE124" s="63">
        <f t="shared" si="109"/>
        <v>0</v>
      </c>
      <c r="BF124" s="64">
        <v>0</v>
      </c>
      <c r="BG124" s="64">
        <f t="shared" si="96"/>
        <v>0</v>
      </c>
      <c r="BH124" s="8"/>
      <c r="BI124" s="63">
        <v>0</v>
      </c>
      <c r="BJ124" s="63">
        <v>0</v>
      </c>
      <c r="BK124" s="63">
        <f t="shared" si="104"/>
        <v>0</v>
      </c>
      <c r="BL124" s="63">
        <v>0</v>
      </c>
      <c r="BM124" s="63">
        <f t="shared" si="105"/>
        <v>0</v>
      </c>
      <c r="BN124" s="64">
        <v>0</v>
      </c>
      <c r="BO124" s="65">
        <f t="shared" si="97"/>
        <v>0</v>
      </c>
    </row>
    <row r="125" spans="2:67" s="2" customFormat="1" collapsed="1">
      <c r="B125" s="2" t="str">
        <f t="shared" si="60"/>
        <v>Hide</v>
      </c>
      <c r="D125" s="66" t="s">
        <v>109</v>
      </c>
      <c r="E125" s="116">
        <v>0</v>
      </c>
      <c r="F125" s="38">
        <v>0</v>
      </c>
      <c r="G125" s="38">
        <f t="shared" si="86"/>
        <v>0</v>
      </c>
      <c r="H125" s="38">
        <v>0</v>
      </c>
      <c r="I125" s="38">
        <f t="shared" si="106"/>
        <v>0</v>
      </c>
      <c r="J125" s="39">
        <v>0</v>
      </c>
      <c r="K125" s="39">
        <f t="shared" si="87"/>
        <v>0</v>
      </c>
      <c r="L125" s="35"/>
      <c r="M125" s="38">
        <v>0</v>
      </c>
      <c r="N125" s="38">
        <v>0</v>
      </c>
      <c r="O125" s="38">
        <f t="shared" si="98"/>
        <v>0</v>
      </c>
      <c r="P125" s="38">
        <v>0</v>
      </c>
      <c r="Q125" s="38">
        <f t="shared" si="99"/>
        <v>0</v>
      </c>
      <c r="R125" s="39">
        <v>0</v>
      </c>
      <c r="S125" s="40">
        <f t="shared" si="88"/>
        <v>0</v>
      </c>
      <c r="T125" s="32"/>
      <c r="U125" s="116">
        <v>0</v>
      </c>
      <c r="V125" s="38">
        <v>0</v>
      </c>
      <c r="W125" s="38">
        <f t="shared" si="89"/>
        <v>0</v>
      </c>
      <c r="X125" s="38">
        <v>0</v>
      </c>
      <c r="Y125" s="38">
        <f t="shared" si="107"/>
        <v>0</v>
      </c>
      <c r="Z125" s="39">
        <v>0</v>
      </c>
      <c r="AA125" s="39">
        <f t="shared" si="90"/>
        <v>0</v>
      </c>
      <c r="AB125" s="35"/>
      <c r="AC125" s="38">
        <v>0</v>
      </c>
      <c r="AD125" s="38">
        <v>0</v>
      </c>
      <c r="AE125" s="38">
        <f t="shared" si="100"/>
        <v>0</v>
      </c>
      <c r="AF125" s="38">
        <v>0</v>
      </c>
      <c r="AG125" s="38">
        <f t="shared" si="101"/>
        <v>0</v>
      </c>
      <c r="AH125" s="39">
        <v>0</v>
      </c>
      <c r="AI125" s="40">
        <f t="shared" si="91"/>
        <v>0</v>
      </c>
      <c r="AJ125" s="32"/>
      <c r="AK125" s="116">
        <v>0</v>
      </c>
      <c r="AL125" s="38">
        <v>0</v>
      </c>
      <c r="AM125" s="38">
        <f t="shared" si="92"/>
        <v>0</v>
      </c>
      <c r="AN125" s="38">
        <v>0</v>
      </c>
      <c r="AO125" s="38">
        <f t="shared" si="108"/>
        <v>0</v>
      </c>
      <c r="AP125" s="39">
        <v>0</v>
      </c>
      <c r="AQ125" s="39">
        <f t="shared" si="93"/>
        <v>0</v>
      </c>
      <c r="AR125" s="35"/>
      <c r="AS125" s="38">
        <v>0</v>
      </c>
      <c r="AT125" s="38">
        <v>0</v>
      </c>
      <c r="AU125" s="38">
        <f t="shared" si="102"/>
        <v>0</v>
      </c>
      <c r="AV125" s="38">
        <v>0</v>
      </c>
      <c r="AW125" s="38">
        <f t="shared" si="103"/>
        <v>0</v>
      </c>
      <c r="AX125" s="39">
        <v>0</v>
      </c>
      <c r="AY125" s="40">
        <f t="shared" si="94"/>
        <v>0</v>
      </c>
      <c r="AZ125" s="32"/>
      <c r="BA125" s="116">
        <v>0</v>
      </c>
      <c r="BB125" s="38">
        <v>0</v>
      </c>
      <c r="BC125" s="38">
        <f t="shared" si="95"/>
        <v>0</v>
      </c>
      <c r="BD125" s="38">
        <v>0</v>
      </c>
      <c r="BE125" s="38">
        <f t="shared" si="109"/>
        <v>0</v>
      </c>
      <c r="BF125" s="39">
        <v>0</v>
      </c>
      <c r="BG125" s="39">
        <f t="shared" si="96"/>
        <v>0</v>
      </c>
      <c r="BH125" s="35"/>
      <c r="BI125" s="38">
        <v>0</v>
      </c>
      <c r="BJ125" s="38">
        <v>0</v>
      </c>
      <c r="BK125" s="38">
        <f t="shared" si="104"/>
        <v>0</v>
      </c>
      <c r="BL125" s="38">
        <v>0</v>
      </c>
      <c r="BM125" s="38">
        <f t="shared" si="105"/>
        <v>0</v>
      </c>
      <c r="BN125" s="39">
        <v>0</v>
      </c>
      <c r="BO125" s="40">
        <f t="shared" si="97"/>
        <v>0</v>
      </c>
    </row>
    <row r="126" spans="2:67" s="67" customFormat="1">
      <c r="B126" s="67" t="str">
        <f t="shared" si="60"/>
        <v>Hide</v>
      </c>
      <c r="C126" s="67">
        <v>1</v>
      </c>
      <c r="D126" s="68" t="s">
        <v>110</v>
      </c>
      <c r="E126" s="120">
        <v>83582.929999999993</v>
      </c>
      <c r="F126" s="57">
        <v>62304.963462661712</v>
      </c>
      <c r="G126" s="57">
        <f t="shared" si="86"/>
        <v>21277.966537338281</v>
      </c>
      <c r="H126" s="57">
        <v>0</v>
      </c>
      <c r="I126" s="57">
        <f t="shared" si="106"/>
        <v>83582.929999999993</v>
      </c>
      <c r="J126" s="58">
        <v>71650.28</v>
      </c>
      <c r="K126" s="58">
        <f t="shared" si="87"/>
        <v>11932.649999999994</v>
      </c>
      <c r="L126" s="45"/>
      <c r="M126" s="57">
        <v>83582.929999999993</v>
      </c>
      <c r="N126" s="57">
        <v>62304.963462661712</v>
      </c>
      <c r="O126" s="57">
        <f t="shared" si="98"/>
        <v>21277.966537338281</v>
      </c>
      <c r="P126" s="57">
        <v>0</v>
      </c>
      <c r="Q126" s="57">
        <f t="shared" si="99"/>
        <v>83582.929999999993</v>
      </c>
      <c r="R126" s="58">
        <v>71650.28</v>
      </c>
      <c r="S126" s="59">
        <f t="shared" si="88"/>
        <v>11932.649999999994</v>
      </c>
      <c r="T126" s="32"/>
      <c r="U126" s="120">
        <v>68191.45</v>
      </c>
      <c r="V126" s="57">
        <v>47362.489279749927</v>
      </c>
      <c r="W126" s="57">
        <f t="shared" si="89"/>
        <v>20828.96072025007</v>
      </c>
      <c r="X126" s="57">
        <v>0</v>
      </c>
      <c r="Y126" s="57">
        <f t="shared" si="107"/>
        <v>68191.45</v>
      </c>
      <c r="Z126" s="58">
        <v>60009.770000000004</v>
      </c>
      <c r="AA126" s="58">
        <f t="shared" si="90"/>
        <v>8181.679999999993</v>
      </c>
      <c r="AB126" s="45"/>
      <c r="AC126" s="57">
        <v>68191.45</v>
      </c>
      <c r="AD126" s="57">
        <v>47362.489279749927</v>
      </c>
      <c r="AE126" s="57">
        <f t="shared" si="100"/>
        <v>20828.96072025007</v>
      </c>
      <c r="AF126" s="57">
        <v>0</v>
      </c>
      <c r="AG126" s="57">
        <f t="shared" si="101"/>
        <v>68191.45</v>
      </c>
      <c r="AH126" s="58">
        <v>60009.770000000004</v>
      </c>
      <c r="AI126" s="59">
        <f t="shared" si="91"/>
        <v>8181.679999999993</v>
      </c>
      <c r="AJ126" s="32"/>
      <c r="AK126" s="120">
        <v>15370.980000000001</v>
      </c>
      <c r="AL126" s="57">
        <v>14330.492417540205</v>
      </c>
      <c r="AM126" s="57">
        <f t="shared" si="92"/>
        <v>1040.4875824597966</v>
      </c>
      <c r="AN126" s="57">
        <v>0</v>
      </c>
      <c r="AO126" s="57">
        <f t="shared" si="108"/>
        <v>15370.980000000001</v>
      </c>
      <c r="AP126" s="58">
        <v>11640.51</v>
      </c>
      <c r="AQ126" s="58">
        <f t="shared" si="93"/>
        <v>3730.4700000000012</v>
      </c>
      <c r="AR126" s="45"/>
      <c r="AS126" s="57">
        <v>15370.980000000001</v>
      </c>
      <c r="AT126" s="57">
        <v>14330.492417540205</v>
      </c>
      <c r="AU126" s="57">
        <f t="shared" si="102"/>
        <v>1040.4875824597966</v>
      </c>
      <c r="AV126" s="57">
        <v>0</v>
      </c>
      <c r="AW126" s="57">
        <f t="shared" si="103"/>
        <v>15370.980000000001</v>
      </c>
      <c r="AX126" s="58">
        <v>11640.51</v>
      </c>
      <c r="AY126" s="59">
        <f t="shared" si="94"/>
        <v>3730.4700000000012</v>
      </c>
      <c r="AZ126" s="32"/>
      <c r="BA126" s="120">
        <v>20.5</v>
      </c>
      <c r="BB126" s="57">
        <v>611.98176537157769</v>
      </c>
      <c r="BC126" s="57">
        <f t="shared" si="95"/>
        <v>-591.48176537157769</v>
      </c>
      <c r="BD126" s="57">
        <v>0</v>
      </c>
      <c r="BE126" s="57">
        <f t="shared" si="109"/>
        <v>20.5</v>
      </c>
      <c r="BF126" s="58">
        <v>0</v>
      </c>
      <c r="BG126" s="58">
        <f t="shared" si="96"/>
        <v>20.5</v>
      </c>
      <c r="BH126" s="45"/>
      <c r="BI126" s="57">
        <v>20.5</v>
      </c>
      <c r="BJ126" s="57">
        <v>611.98176537157769</v>
      </c>
      <c r="BK126" s="57">
        <f t="shared" si="104"/>
        <v>-591.48176537157769</v>
      </c>
      <c r="BL126" s="57">
        <v>0</v>
      </c>
      <c r="BM126" s="57">
        <f t="shared" si="105"/>
        <v>20.5</v>
      </c>
      <c r="BN126" s="58">
        <v>0</v>
      </c>
      <c r="BO126" s="59">
        <f t="shared" si="97"/>
        <v>20.5</v>
      </c>
    </row>
    <row r="127" spans="2:67" s="2" customFormat="1">
      <c r="B127" s="2" t="s">
        <v>404</v>
      </c>
      <c r="D127" s="62" t="s">
        <v>111</v>
      </c>
      <c r="E127" s="115">
        <v>0</v>
      </c>
      <c r="F127" s="28">
        <v>0</v>
      </c>
      <c r="G127" s="28">
        <f t="shared" si="86"/>
        <v>0</v>
      </c>
      <c r="H127" s="28">
        <v>0</v>
      </c>
      <c r="I127" s="28">
        <f t="shared" si="106"/>
        <v>0</v>
      </c>
      <c r="J127" s="34">
        <v>0</v>
      </c>
      <c r="K127" s="34">
        <f t="shared" si="87"/>
        <v>0</v>
      </c>
      <c r="L127" s="35"/>
      <c r="M127" s="28">
        <v>0</v>
      </c>
      <c r="N127" s="28">
        <v>0</v>
      </c>
      <c r="O127" s="28">
        <f t="shared" si="98"/>
        <v>0</v>
      </c>
      <c r="P127" s="28">
        <v>0</v>
      </c>
      <c r="Q127" s="28">
        <f t="shared" si="99"/>
        <v>0</v>
      </c>
      <c r="R127" s="34">
        <v>0</v>
      </c>
      <c r="S127" s="36">
        <f t="shared" si="88"/>
        <v>0</v>
      </c>
      <c r="T127" s="32"/>
      <c r="U127" s="115">
        <v>0</v>
      </c>
      <c r="V127" s="28">
        <v>0</v>
      </c>
      <c r="W127" s="28">
        <f t="shared" si="89"/>
        <v>0</v>
      </c>
      <c r="X127" s="28">
        <v>0</v>
      </c>
      <c r="Y127" s="28">
        <f t="shared" si="107"/>
        <v>0</v>
      </c>
      <c r="Z127" s="34">
        <v>0</v>
      </c>
      <c r="AA127" s="34">
        <f t="shared" si="90"/>
        <v>0</v>
      </c>
      <c r="AB127" s="35"/>
      <c r="AC127" s="28">
        <v>0</v>
      </c>
      <c r="AD127" s="28">
        <v>0</v>
      </c>
      <c r="AE127" s="28">
        <f t="shared" si="100"/>
        <v>0</v>
      </c>
      <c r="AF127" s="28">
        <v>0</v>
      </c>
      <c r="AG127" s="28">
        <f t="shared" si="101"/>
        <v>0</v>
      </c>
      <c r="AH127" s="34">
        <v>0</v>
      </c>
      <c r="AI127" s="36">
        <f t="shared" si="91"/>
        <v>0</v>
      </c>
      <c r="AJ127" s="32"/>
      <c r="AK127" s="115">
        <v>0</v>
      </c>
      <c r="AL127" s="28">
        <v>0</v>
      </c>
      <c r="AM127" s="28">
        <f t="shared" si="92"/>
        <v>0</v>
      </c>
      <c r="AN127" s="28">
        <v>0</v>
      </c>
      <c r="AO127" s="28">
        <f t="shared" si="108"/>
        <v>0</v>
      </c>
      <c r="AP127" s="34">
        <v>0</v>
      </c>
      <c r="AQ127" s="34">
        <f t="shared" si="93"/>
        <v>0</v>
      </c>
      <c r="AR127" s="35"/>
      <c r="AS127" s="28">
        <v>0</v>
      </c>
      <c r="AT127" s="28">
        <v>0</v>
      </c>
      <c r="AU127" s="28">
        <f t="shared" si="102"/>
        <v>0</v>
      </c>
      <c r="AV127" s="28">
        <v>0</v>
      </c>
      <c r="AW127" s="28">
        <f t="shared" si="103"/>
        <v>0</v>
      </c>
      <c r="AX127" s="34">
        <v>0</v>
      </c>
      <c r="AY127" s="36">
        <f t="shared" si="94"/>
        <v>0</v>
      </c>
      <c r="AZ127" s="32"/>
      <c r="BA127" s="115">
        <v>0</v>
      </c>
      <c r="BB127" s="28">
        <v>0</v>
      </c>
      <c r="BC127" s="28">
        <f t="shared" si="95"/>
        <v>0</v>
      </c>
      <c r="BD127" s="28">
        <v>0</v>
      </c>
      <c r="BE127" s="28">
        <f t="shared" si="109"/>
        <v>0</v>
      </c>
      <c r="BF127" s="34">
        <v>0</v>
      </c>
      <c r="BG127" s="34">
        <f t="shared" si="96"/>
        <v>0</v>
      </c>
      <c r="BH127" s="35"/>
      <c r="BI127" s="28">
        <v>0</v>
      </c>
      <c r="BJ127" s="28">
        <v>0</v>
      </c>
      <c r="BK127" s="28">
        <f t="shared" si="104"/>
        <v>0</v>
      </c>
      <c r="BL127" s="28">
        <v>0</v>
      </c>
      <c r="BM127" s="28">
        <f t="shared" si="105"/>
        <v>0</v>
      </c>
      <c r="BN127" s="34">
        <v>0</v>
      </c>
      <c r="BO127" s="36">
        <f t="shared" si="97"/>
        <v>0</v>
      </c>
    </row>
    <row r="128" spans="2:67" s="2" customFormat="1" ht="14.25" hidden="1" customHeight="1" outlineLevel="1">
      <c r="B128" s="2" t="str">
        <f t="shared" ref="B128:B195" si="210">IF(SUM(T128:T128)&lt;&gt;0,"Show","Hide")</f>
        <v>Hide</v>
      </c>
      <c r="C128" s="2">
        <v>1</v>
      </c>
      <c r="D128" s="62" t="s">
        <v>112</v>
      </c>
      <c r="E128" s="121">
        <v>116.15</v>
      </c>
      <c r="F128" s="63">
        <v>78.77</v>
      </c>
      <c r="G128" s="63">
        <f t="shared" si="86"/>
        <v>37.38000000000001</v>
      </c>
      <c r="H128" s="63">
        <v>0</v>
      </c>
      <c r="I128" s="63">
        <f t="shared" si="106"/>
        <v>116.15</v>
      </c>
      <c r="J128" s="64">
        <v>78.77</v>
      </c>
      <c r="K128" s="64">
        <f t="shared" si="87"/>
        <v>37.38000000000001</v>
      </c>
      <c r="L128" s="8"/>
      <c r="M128" s="63">
        <v>116.15</v>
      </c>
      <c r="N128" s="63">
        <v>78.77</v>
      </c>
      <c r="O128" s="63">
        <f t="shared" si="98"/>
        <v>37.38000000000001</v>
      </c>
      <c r="P128" s="63">
        <v>0</v>
      </c>
      <c r="Q128" s="63">
        <f t="shared" si="99"/>
        <v>116.15</v>
      </c>
      <c r="R128" s="64">
        <v>78.77</v>
      </c>
      <c r="S128" s="65">
        <f t="shared" si="88"/>
        <v>37.38000000000001</v>
      </c>
      <c r="T128" s="32"/>
      <c r="U128" s="121">
        <v>99.83</v>
      </c>
      <c r="V128" s="63">
        <v>61.21</v>
      </c>
      <c r="W128" s="63">
        <f t="shared" si="89"/>
        <v>38.619999999999997</v>
      </c>
      <c r="X128" s="63">
        <v>0</v>
      </c>
      <c r="Y128" s="63">
        <f t="shared" si="107"/>
        <v>99.83</v>
      </c>
      <c r="Z128" s="64">
        <v>61.21</v>
      </c>
      <c r="AA128" s="64">
        <f t="shared" si="90"/>
        <v>38.619999999999997</v>
      </c>
      <c r="AB128" s="8"/>
      <c r="AC128" s="63">
        <v>99.83</v>
      </c>
      <c r="AD128" s="63">
        <v>61.21</v>
      </c>
      <c r="AE128" s="63">
        <f t="shared" si="100"/>
        <v>38.619999999999997</v>
      </c>
      <c r="AF128" s="63">
        <v>0</v>
      </c>
      <c r="AG128" s="63">
        <f t="shared" si="101"/>
        <v>99.83</v>
      </c>
      <c r="AH128" s="64">
        <v>61.21</v>
      </c>
      <c r="AI128" s="65">
        <f t="shared" si="91"/>
        <v>38.619999999999997</v>
      </c>
      <c r="AJ128" s="32"/>
      <c r="AK128" s="121">
        <v>2.31</v>
      </c>
      <c r="AL128" s="63">
        <v>4.28</v>
      </c>
      <c r="AM128" s="63">
        <f t="shared" si="92"/>
        <v>-1.9700000000000002</v>
      </c>
      <c r="AN128" s="63">
        <v>0</v>
      </c>
      <c r="AO128" s="63">
        <f t="shared" si="108"/>
        <v>2.31</v>
      </c>
      <c r="AP128" s="64">
        <v>4.28</v>
      </c>
      <c r="AQ128" s="64">
        <f t="shared" si="93"/>
        <v>-1.9700000000000002</v>
      </c>
      <c r="AR128" s="8"/>
      <c r="AS128" s="63">
        <v>2.31</v>
      </c>
      <c r="AT128" s="63">
        <v>4.28</v>
      </c>
      <c r="AU128" s="63">
        <f t="shared" si="102"/>
        <v>-1.9700000000000002</v>
      </c>
      <c r="AV128" s="63">
        <v>0</v>
      </c>
      <c r="AW128" s="63">
        <f t="shared" si="103"/>
        <v>2.31</v>
      </c>
      <c r="AX128" s="64">
        <v>4.28</v>
      </c>
      <c r="AY128" s="65">
        <f t="shared" si="94"/>
        <v>-1.9700000000000002</v>
      </c>
      <c r="AZ128" s="32"/>
      <c r="BA128" s="121">
        <v>14.01</v>
      </c>
      <c r="BB128" s="63">
        <v>13.28</v>
      </c>
      <c r="BC128" s="63">
        <f t="shared" si="95"/>
        <v>0.73000000000000043</v>
      </c>
      <c r="BD128" s="63">
        <v>0</v>
      </c>
      <c r="BE128" s="63">
        <f t="shared" si="109"/>
        <v>14.01</v>
      </c>
      <c r="BF128" s="64">
        <v>13.28</v>
      </c>
      <c r="BG128" s="64">
        <f t="shared" si="96"/>
        <v>0.73000000000000043</v>
      </c>
      <c r="BH128" s="8"/>
      <c r="BI128" s="63">
        <v>14.01</v>
      </c>
      <c r="BJ128" s="63">
        <v>13.28</v>
      </c>
      <c r="BK128" s="63">
        <f t="shared" si="104"/>
        <v>0.73000000000000043</v>
      </c>
      <c r="BL128" s="63">
        <v>0</v>
      </c>
      <c r="BM128" s="63">
        <f t="shared" si="105"/>
        <v>14.01</v>
      </c>
      <c r="BN128" s="64">
        <v>13.28</v>
      </c>
      <c r="BO128" s="65">
        <f t="shared" si="97"/>
        <v>0.73000000000000043</v>
      </c>
    </row>
    <row r="129" spans="2:67" s="2" customFormat="1" ht="14.25" hidden="1" customHeight="1" outlineLevel="1">
      <c r="B129" s="2" t="str">
        <f t="shared" si="210"/>
        <v>Hide</v>
      </c>
      <c r="C129" s="2">
        <v>1</v>
      </c>
      <c r="D129" s="62" t="s">
        <v>113</v>
      </c>
      <c r="E129" s="121">
        <v>1890.08</v>
      </c>
      <c r="F129" s="63">
        <v>1890.08</v>
      </c>
      <c r="G129" s="63">
        <f t="shared" si="86"/>
        <v>0</v>
      </c>
      <c r="H129" s="63">
        <v>0</v>
      </c>
      <c r="I129" s="63">
        <f t="shared" si="106"/>
        <v>1890.08</v>
      </c>
      <c r="J129" s="64">
        <v>1890.08</v>
      </c>
      <c r="K129" s="64">
        <f t="shared" si="87"/>
        <v>0</v>
      </c>
      <c r="L129" s="8"/>
      <c r="M129" s="63">
        <v>1890.08</v>
      </c>
      <c r="N129" s="63">
        <v>1890.08</v>
      </c>
      <c r="O129" s="63">
        <f t="shared" si="98"/>
        <v>0</v>
      </c>
      <c r="P129" s="63">
        <v>0</v>
      </c>
      <c r="Q129" s="63">
        <f t="shared" si="99"/>
        <v>1890.08</v>
      </c>
      <c r="R129" s="64">
        <v>1890.08</v>
      </c>
      <c r="S129" s="65">
        <f t="shared" si="88"/>
        <v>0</v>
      </c>
      <c r="T129" s="32"/>
      <c r="U129" s="121">
        <v>1294.54</v>
      </c>
      <c r="V129" s="63">
        <v>1294.54</v>
      </c>
      <c r="W129" s="63">
        <f t="shared" si="89"/>
        <v>0</v>
      </c>
      <c r="X129" s="63">
        <v>0</v>
      </c>
      <c r="Y129" s="63">
        <f t="shared" si="107"/>
        <v>1294.54</v>
      </c>
      <c r="Z129" s="64">
        <v>1294.54</v>
      </c>
      <c r="AA129" s="64">
        <f t="shared" si="90"/>
        <v>0</v>
      </c>
      <c r="AB129" s="8"/>
      <c r="AC129" s="63">
        <v>1294.54</v>
      </c>
      <c r="AD129" s="63">
        <v>1294.54</v>
      </c>
      <c r="AE129" s="63">
        <f t="shared" si="100"/>
        <v>0</v>
      </c>
      <c r="AF129" s="63">
        <v>0</v>
      </c>
      <c r="AG129" s="63">
        <f t="shared" si="101"/>
        <v>1294.54</v>
      </c>
      <c r="AH129" s="64">
        <v>1294.54</v>
      </c>
      <c r="AI129" s="65">
        <f t="shared" si="91"/>
        <v>0</v>
      </c>
      <c r="AJ129" s="32"/>
      <c r="AK129" s="121">
        <v>595.54</v>
      </c>
      <c r="AL129" s="63">
        <v>595.54</v>
      </c>
      <c r="AM129" s="63">
        <f t="shared" si="92"/>
        <v>0</v>
      </c>
      <c r="AN129" s="63">
        <v>0</v>
      </c>
      <c r="AO129" s="63">
        <f t="shared" si="108"/>
        <v>595.54</v>
      </c>
      <c r="AP129" s="64">
        <v>595.54</v>
      </c>
      <c r="AQ129" s="64">
        <f t="shared" si="93"/>
        <v>0</v>
      </c>
      <c r="AR129" s="8"/>
      <c r="AS129" s="63">
        <v>595.54</v>
      </c>
      <c r="AT129" s="63">
        <v>595.54</v>
      </c>
      <c r="AU129" s="63">
        <f t="shared" si="102"/>
        <v>0</v>
      </c>
      <c r="AV129" s="63">
        <v>0</v>
      </c>
      <c r="AW129" s="63">
        <f t="shared" si="103"/>
        <v>595.54</v>
      </c>
      <c r="AX129" s="64">
        <v>595.54</v>
      </c>
      <c r="AY129" s="65">
        <f t="shared" si="94"/>
        <v>0</v>
      </c>
      <c r="AZ129" s="32"/>
      <c r="BA129" s="121">
        <v>0</v>
      </c>
      <c r="BB129" s="63">
        <v>0</v>
      </c>
      <c r="BC129" s="63">
        <f t="shared" si="95"/>
        <v>0</v>
      </c>
      <c r="BD129" s="63">
        <v>0</v>
      </c>
      <c r="BE129" s="63">
        <f t="shared" si="109"/>
        <v>0</v>
      </c>
      <c r="BF129" s="64">
        <v>0</v>
      </c>
      <c r="BG129" s="64">
        <f t="shared" si="96"/>
        <v>0</v>
      </c>
      <c r="BH129" s="8"/>
      <c r="BI129" s="63">
        <v>0</v>
      </c>
      <c r="BJ129" s="63">
        <v>0</v>
      </c>
      <c r="BK129" s="63">
        <f t="shared" si="104"/>
        <v>0</v>
      </c>
      <c r="BL129" s="63">
        <v>0</v>
      </c>
      <c r="BM129" s="63">
        <f t="shared" si="105"/>
        <v>0</v>
      </c>
      <c r="BN129" s="64">
        <v>0</v>
      </c>
      <c r="BO129" s="65">
        <f t="shared" si="97"/>
        <v>0</v>
      </c>
    </row>
    <row r="130" spans="2:67" s="2" customFormat="1" ht="14.25" hidden="1" customHeight="1" outlineLevel="1">
      <c r="B130" s="2" t="str">
        <f t="shared" si="210"/>
        <v>Hide</v>
      </c>
      <c r="C130" s="2">
        <v>1</v>
      </c>
      <c r="D130" s="62" t="s">
        <v>114</v>
      </c>
      <c r="E130" s="121">
        <v>0</v>
      </c>
      <c r="F130" s="63">
        <v>0</v>
      </c>
      <c r="G130" s="63">
        <f t="shared" si="86"/>
        <v>0</v>
      </c>
      <c r="H130" s="63">
        <v>0</v>
      </c>
      <c r="I130" s="63">
        <f t="shared" si="106"/>
        <v>0</v>
      </c>
      <c r="J130" s="64">
        <v>0</v>
      </c>
      <c r="K130" s="64">
        <f t="shared" si="87"/>
        <v>0</v>
      </c>
      <c r="L130" s="8"/>
      <c r="M130" s="63">
        <v>0</v>
      </c>
      <c r="N130" s="63">
        <v>0</v>
      </c>
      <c r="O130" s="63">
        <f t="shared" si="98"/>
        <v>0</v>
      </c>
      <c r="P130" s="63">
        <v>0</v>
      </c>
      <c r="Q130" s="63">
        <f t="shared" si="99"/>
        <v>0</v>
      </c>
      <c r="R130" s="64">
        <v>0</v>
      </c>
      <c r="S130" s="65">
        <f t="shared" si="88"/>
        <v>0</v>
      </c>
      <c r="T130" s="32"/>
      <c r="U130" s="121">
        <v>0</v>
      </c>
      <c r="V130" s="63">
        <v>0</v>
      </c>
      <c r="W130" s="63">
        <f t="shared" si="89"/>
        <v>0</v>
      </c>
      <c r="X130" s="63">
        <v>0</v>
      </c>
      <c r="Y130" s="63">
        <f t="shared" si="107"/>
        <v>0</v>
      </c>
      <c r="Z130" s="64">
        <v>0</v>
      </c>
      <c r="AA130" s="64">
        <f t="shared" si="90"/>
        <v>0</v>
      </c>
      <c r="AB130" s="8"/>
      <c r="AC130" s="63">
        <v>0</v>
      </c>
      <c r="AD130" s="63">
        <v>0</v>
      </c>
      <c r="AE130" s="63">
        <f t="shared" si="100"/>
        <v>0</v>
      </c>
      <c r="AF130" s="63">
        <v>0</v>
      </c>
      <c r="AG130" s="63">
        <f t="shared" si="101"/>
        <v>0</v>
      </c>
      <c r="AH130" s="64">
        <v>0</v>
      </c>
      <c r="AI130" s="65">
        <f t="shared" si="91"/>
        <v>0</v>
      </c>
      <c r="AJ130" s="32"/>
      <c r="AK130" s="121">
        <v>0</v>
      </c>
      <c r="AL130" s="63">
        <v>0</v>
      </c>
      <c r="AM130" s="63">
        <f t="shared" si="92"/>
        <v>0</v>
      </c>
      <c r="AN130" s="63">
        <v>0</v>
      </c>
      <c r="AO130" s="63">
        <f t="shared" si="108"/>
        <v>0</v>
      </c>
      <c r="AP130" s="64">
        <v>0</v>
      </c>
      <c r="AQ130" s="64">
        <f t="shared" si="93"/>
        <v>0</v>
      </c>
      <c r="AR130" s="8"/>
      <c r="AS130" s="63">
        <v>0</v>
      </c>
      <c r="AT130" s="63">
        <v>0</v>
      </c>
      <c r="AU130" s="63">
        <f t="shared" si="102"/>
        <v>0</v>
      </c>
      <c r="AV130" s="63">
        <v>0</v>
      </c>
      <c r="AW130" s="63">
        <f t="shared" si="103"/>
        <v>0</v>
      </c>
      <c r="AX130" s="64">
        <v>0</v>
      </c>
      <c r="AY130" s="65">
        <f t="shared" si="94"/>
        <v>0</v>
      </c>
      <c r="AZ130" s="32"/>
      <c r="BA130" s="121">
        <v>0</v>
      </c>
      <c r="BB130" s="63">
        <v>0</v>
      </c>
      <c r="BC130" s="63">
        <f t="shared" si="95"/>
        <v>0</v>
      </c>
      <c r="BD130" s="63">
        <v>0</v>
      </c>
      <c r="BE130" s="63">
        <f t="shared" si="109"/>
        <v>0</v>
      </c>
      <c r="BF130" s="64">
        <v>0</v>
      </c>
      <c r="BG130" s="64">
        <f t="shared" si="96"/>
        <v>0</v>
      </c>
      <c r="BH130" s="8"/>
      <c r="BI130" s="63">
        <v>0</v>
      </c>
      <c r="BJ130" s="63">
        <v>0</v>
      </c>
      <c r="BK130" s="63">
        <f t="shared" si="104"/>
        <v>0</v>
      </c>
      <c r="BL130" s="63">
        <v>0</v>
      </c>
      <c r="BM130" s="63">
        <f t="shared" si="105"/>
        <v>0</v>
      </c>
      <c r="BN130" s="64">
        <v>0</v>
      </c>
      <c r="BO130" s="65">
        <f t="shared" si="97"/>
        <v>0</v>
      </c>
    </row>
    <row r="131" spans="2:67" s="2" customFormat="1" collapsed="1">
      <c r="B131" s="2" t="str">
        <f t="shared" si="210"/>
        <v>Hide</v>
      </c>
      <c r="C131" s="2">
        <v>1</v>
      </c>
      <c r="D131" s="66" t="s">
        <v>115</v>
      </c>
      <c r="E131" s="116">
        <v>2006.2299999999998</v>
      </c>
      <c r="F131" s="38">
        <v>1968.85</v>
      </c>
      <c r="G131" s="38">
        <f t="shared" si="86"/>
        <v>37.379999999999882</v>
      </c>
      <c r="H131" s="38">
        <v>0</v>
      </c>
      <c r="I131" s="38">
        <f t="shared" si="106"/>
        <v>2006.2299999999998</v>
      </c>
      <c r="J131" s="39">
        <v>1968.85</v>
      </c>
      <c r="K131" s="39">
        <f t="shared" si="87"/>
        <v>37.379999999999882</v>
      </c>
      <c r="L131" s="35"/>
      <c r="M131" s="38">
        <v>2006.2299999999998</v>
      </c>
      <c r="N131" s="38">
        <v>1968.85</v>
      </c>
      <c r="O131" s="38">
        <f t="shared" si="98"/>
        <v>37.379999999999882</v>
      </c>
      <c r="P131" s="38">
        <v>0</v>
      </c>
      <c r="Q131" s="38">
        <f t="shared" si="99"/>
        <v>2006.2299999999998</v>
      </c>
      <c r="R131" s="39">
        <v>1968.85</v>
      </c>
      <c r="S131" s="40">
        <f t="shared" si="88"/>
        <v>37.379999999999882</v>
      </c>
      <c r="T131" s="32"/>
      <c r="U131" s="116">
        <v>1394.37</v>
      </c>
      <c r="V131" s="38">
        <v>1355.75</v>
      </c>
      <c r="W131" s="38">
        <f t="shared" si="89"/>
        <v>38.619999999999891</v>
      </c>
      <c r="X131" s="38">
        <v>0</v>
      </c>
      <c r="Y131" s="38">
        <f t="shared" si="107"/>
        <v>1394.37</v>
      </c>
      <c r="Z131" s="39">
        <v>1355.75</v>
      </c>
      <c r="AA131" s="39">
        <f t="shared" si="90"/>
        <v>38.619999999999891</v>
      </c>
      <c r="AB131" s="35"/>
      <c r="AC131" s="38">
        <v>1394.37</v>
      </c>
      <c r="AD131" s="38">
        <v>1355.75</v>
      </c>
      <c r="AE131" s="38">
        <f t="shared" si="100"/>
        <v>38.619999999999891</v>
      </c>
      <c r="AF131" s="38">
        <v>0</v>
      </c>
      <c r="AG131" s="38">
        <f t="shared" si="101"/>
        <v>1394.37</v>
      </c>
      <c r="AH131" s="39">
        <v>1355.75</v>
      </c>
      <c r="AI131" s="40">
        <f t="shared" si="91"/>
        <v>38.619999999999891</v>
      </c>
      <c r="AJ131" s="32"/>
      <c r="AK131" s="116">
        <v>597.84999999999991</v>
      </c>
      <c r="AL131" s="38">
        <v>599.81999999999994</v>
      </c>
      <c r="AM131" s="38">
        <f t="shared" si="92"/>
        <v>-1.9700000000000273</v>
      </c>
      <c r="AN131" s="38">
        <v>0</v>
      </c>
      <c r="AO131" s="38">
        <f t="shared" si="108"/>
        <v>597.84999999999991</v>
      </c>
      <c r="AP131" s="39">
        <v>599.81999999999994</v>
      </c>
      <c r="AQ131" s="39">
        <f t="shared" si="93"/>
        <v>-1.9700000000000273</v>
      </c>
      <c r="AR131" s="35"/>
      <c r="AS131" s="38">
        <v>597.84999999999991</v>
      </c>
      <c r="AT131" s="38">
        <v>599.81999999999994</v>
      </c>
      <c r="AU131" s="38">
        <f t="shared" si="102"/>
        <v>-1.9700000000000273</v>
      </c>
      <c r="AV131" s="38">
        <v>0</v>
      </c>
      <c r="AW131" s="38">
        <f t="shared" si="103"/>
        <v>597.84999999999991</v>
      </c>
      <c r="AX131" s="39">
        <v>599.81999999999994</v>
      </c>
      <c r="AY131" s="40">
        <f t="shared" si="94"/>
        <v>-1.9700000000000273</v>
      </c>
      <c r="AZ131" s="32"/>
      <c r="BA131" s="116">
        <v>14.01</v>
      </c>
      <c r="BB131" s="38">
        <v>13.28</v>
      </c>
      <c r="BC131" s="38">
        <f t="shared" si="95"/>
        <v>0.73000000000000043</v>
      </c>
      <c r="BD131" s="38">
        <v>0</v>
      </c>
      <c r="BE131" s="38">
        <f t="shared" si="109"/>
        <v>14.01</v>
      </c>
      <c r="BF131" s="39">
        <v>13.28</v>
      </c>
      <c r="BG131" s="39">
        <f t="shared" si="96"/>
        <v>0.73000000000000043</v>
      </c>
      <c r="BH131" s="35"/>
      <c r="BI131" s="38">
        <v>14.01</v>
      </c>
      <c r="BJ131" s="38">
        <v>13.28</v>
      </c>
      <c r="BK131" s="38">
        <f t="shared" si="104"/>
        <v>0.73000000000000043</v>
      </c>
      <c r="BL131" s="38">
        <v>0</v>
      </c>
      <c r="BM131" s="38">
        <f t="shared" si="105"/>
        <v>14.01</v>
      </c>
      <c r="BN131" s="39">
        <v>13.28</v>
      </c>
      <c r="BO131" s="40">
        <f t="shared" si="97"/>
        <v>0.73000000000000043</v>
      </c>
    </row>
    <row r="132" spans="2:67" s="2" customFormat="1" ht="14.25" hidden="1" customHeight="1" outlineLevel="1">
      <c r="B132" s="2" t="str">
        <f t="shared" si="210"/>
        <v>Hide</v>
      </c>
      <c r="C132" s="2">
        <v>-1</v>
      </c>
      <c r="D132" s="66" t="s">
        <v>116</v>
      </c>
      <c r="E132" s="122">
        <v>0</v>
      </c>
      <c r="F132" s="69">
        <v>0</v>
      </c>
      <c r="G132" s="69">
        <f t="shared" si="86"/>
        <v>0</v>
      </c>
      <c r="H132" s="69">
        <v>0</v>
      </c>
      <c r="I132" s="69">
        <f t="shared" si="106"/>
        <v>0</v>
      </c>
      <c r="J132" s="70">
        <v>0</v>
      </c>
      <c r="K132" s="70">
        <f t="shared" si="87"/>
        <v>0</v>
      </c>
      <c r="L132" s="35"/>
      <c r="M132" s="69">
        <v>0</v>
      </c>
      <c r="N132" s="69">
        <v>0</v>
      </c>
      <c r="O132" s="69">
        <f t="shared" si="98"/>
        <v>0</v>
      </c>
      <c r="P132" s="69">
        <v>0</v>
      </c>
      <c r="Q132" s="69">
        <f t="shared" si="99"/>
        <v>0</v>
      </c>
      <c r="R132" s="70">
        <v>0</v>
      </c>
      <c r="S132" s="71">
        <f t="shared" si="88"/>
        <v>0</v>
      </c>
      <c r="T132" s="32"/>
      <c r="U132" s="122">
        <v>0</v>
      </c>
      <c r="V132" s="69">
        <v>0</v>
      </c>
      <c r="W132" s="69">
        <f t="shared" si="89"/>
        <v>0</v>
      </c>
      <c r="X132" s="69">
        <v>0</v>
      </c>
      <c r="Y132" s="69">
        <f t="shared" si="107"/>
        <v>0</v>
      </c>
      <c r="Z132" s="70">
        <v>0</v>
      </c>
      <c r="AA132" s="70">
        <f t="shared" si="90"/>
        <v>0</v>
      </c>
      <c r="AB132" s="35"/>
      <c r="AC132" s="69">
        <v>0</v>
      </c>
      <c r="AD132" s="69">
        <v>0</v>
      </c>
      <c r="AE132" s="69">
        <f t="shared" si="100"/>
        <v>0</v>
      </c>
      <c r="AF132" s="69">
        <v>0</v>
      </c>
      <c r="AG132" s="69">
        <f t="shared" si="101"/>
        <v>0</v>
      </c>
      <c r="AH132" s="70">
        <v>0</v>
      </c>
      <c r="AI132" s="71">
        <f t="shared" si="91"/>
        <v>0</v>
      </c>
      <c r="AJ132" s="32"/>
      <c r="AK132" s="122">
        <v>0</v>
      </c>
      <c r="AL132" s="69">
        <v>0</v>
      </c>
      <c r="AM132" s="69">
        <f t="shared" si="92"/>
        <v>0</v>
      </c>
      <c r="AN132" s="69">
        <v>0</v>
      </c>
      <c r="AO132" s="69">
        <f t="shared" si="108"/>
        <v>0</v>
      </c>
      <c r="AP132" s="70">
        <v>0</v>
      </c>
      <c r="AQ132" s="70">
        <f t="shared" si="93"/>
        <v>0</v>
      </c>
      <c r="AR132" s="35"/>
      <c r="AS132" s="69">
        <v>0</v>
      </c>
      <c r="AT132" s="69">
        <v>0</v>
      </c>
      <c r="AU132" s="69">
        <f t="shared" si="102"/>
        <v>0</v>
      </c>
      <c r="AV132" s="69">
        <v>0</v>
      </c>
      <c r="AW132" s="69">
        <f t="shared" si="103"/>
        <v>0</v>
      </c>
      <c r="AX132" s="70">
        <v>0</v>
      </c>
      <c r="AY132" s="71">
        <f t="shared" si="94"/>
        <v>0</v>
      </c>
      <c r="AZ132" s="32"/>
      <c r="BA132" s="122">
        <v>0</v>
      </c>
      <c r="BB132" s="69">
        <v>0</v>
      </c>
      <c r="BC132" s="69">
        <f t="shared" si="95"/>
        <v>0</v>
      </c>
      <c r="BD132" s="69">
        <v>0</v>
      </c>
      <c r="BE132" s="69">
        <f t="shared" si="109"/>
        <v>0</v>
      </c>
      <c r="BF132" s="70">
        <v>0</v>
      </c>
      <c r="BG132" s="70">
        <f t="shared" si="96"/>
        <v>0</v>
      </c>
      <c r="BH132" s="35"/>
      <c r="BI132" s="69">
        <v>0</v>
      </c>
      <c r="BJ132" s="69">
        <v>0</v>
      </c>
      <c r="BK132" s="69">
        <f t="shared" si="104"/>
        <v>0</v>
      </c>
      <c r="BL132" s="69">
        <v>0</v>
      </c>
      <c r="BM132" s="69">
        <f t="shared" si="105"/>
        <v>0</v>
      </c>
      <c r="BN132" s="70">
        <v>0</v>
      </c>
      <c r="BO132" s="71">
        <f t="shared" si="97"/>
        <v>0</v>
      </c>
    </row>
    <row r="133" spans="2:67" s="2" customFormat="1" ht="14.25" hidden="1" customHeight="1" outlineLevel="1">
      <c r="B133" s="2" t="str">
        <f t="shared" si="210"/>
        <v>Hide</v>
      </c>
      <c r="C133" s="2">
        <v>-1</v>
      </c>
      <c r="D133" s="66" t="s">
        <v>117</v>
      </c>
      <c r="E133" s="122">
        <v>0</v>
      </c>
      <c r="F133" s="69">
        <v>0</v>
      </c>
      <c r="G133" s="69">
        <f t="shared" si="86"/>
        <v>0</v>
      </c>
      <c r="H133" s="69">
        <v>0</v>
      </c>
      <c r="I133" s="69">
        <f t="shared" si="106"/>
        <v>0</v>
      </c>
      <c r="J133" s="70">
        <v>0</v>
      </c>
      <c r="K133" s="70">
        <f t="shared" si="87"/>
        <v>0</v>
      </c>
      <c r="L133" s="35"/>
      <c r="M133" s="69">
        <v>0</v>
      </c>
      <c r="N133" s="69">
        <v>0</v>
      </c>
      <c r="O133" s="69">
        <f t="shared" si="98"/>
        <v>0</v>
      </c>
      <c r="P133" s="69">
        <v>0</v>
      </c>
      <c r="Q133" s="69">
        <f t="shared" si="99"/>
        <v>0</v>
      </c>
      <c r="R133" s="70">
        <v>0</v>
      </c>
      <c r="S133" s="71">
        <f t="shared" si="88"/>
        <v>0</v>
      </c>
      <c r="T133" s="32"/>
      <c r="U133" s="122">
        <v>0</v>
      </c>
      <c r="V133" s="69">
        <v>0</v>
      </c>
      <c r="W133" s="69">
        <f t="shared" si="89"/>
        <v>0</v>
      </c>
      <c r="X133" s="69">
        <v>0</v>
      </c>
      <c r="Y133" s="69">
        <f t="shared" si="107"/>
        <v>0</v>
      </c>
      <c r="Z133" s="70">
        <v>0</v>
      </c>
      <c r="AA133" s="70">
        <f t="shared" si="90"/>
        <v>0</v>
      </c>
      <c r="AB133" s="35"/>
      <c r="AC133" s="69">
        <v>0</v>
      </c>
      <c r="AD133" s="69">
        <v>0</v>
      </c>
      <c r="AE133" s="69">
        <f t="shared" si="100"/>
        <v>0</v>
      </c>
      <c r="AF133" s="69">
        <v>0</v>
      </c>
      <c r="AG133" s="69">
        <f t="shared" si="101"/>
        <v>0</v>
      </c>
      <c r="AH133" s="70">
        <v>0</v>
      </c>
      <c r="AI133" s="71">
        <f t="shared" si="91"/>
        <v>0</v>
      </c>
      <c r="AJ133" s="32"/>
      <c r="AK133" s="122">
        <v>0</v>
      </c>
      <c r="AL133" s="69">
        <v>0</v>
      </c>
      <c r="AM133" s="69">
        <f t="shared" si="92"/>
        <v>0</v>
      </c>
      <c r="AN133" s="69">
        <v>0</v>
      </c>
      <c r="AO133" s="69">
        <f t="shared" si="108"/>
        <v>0</v>
      </c>
      <c r="AP133" s="70">
        <v>0</v>
      </c>
      <c r="AQ133" s="70">
        <f t="shared" si="93"/>
        <v>0</v>
      </c>
      <c r="AR133" s="35"/>
      <c r="AS133" s="69">
        <v>0</v>
      </c>
      <c r="AT133" s="69">
        <v>0</v>
      </c>
      <c r="AU133" s="69">
        <f t="shared" si="102"/>
        <v>0</v>
      </c>
      <c r="AV133" s="69">
        <v>0</v>
      </c>
      <c r="AW133" s="69">
        <f t="shared" si="103"/>
        <v>0</v>
      </c>
      <c r="AX133" s="70">
        <v>0</v>
      </c>
      <c r="AY133" s="71">
        <f t="shared" si="94"/>
        <v>0</v>
      </c>
      <c r="AZ133" s="32"/>
      <c r="BA133" s="122">
        <v>0</v>
      </c>
      <c r="BB133" s="69">
        <v>0</v>
      </c>
      <c r="BC133" s="69">
        <f t="shared" si="95"/>
        <v>0</v>
      </c>
      <c r="BD133" s="69">
        <v>0</v>
      </c>
      <c r="BE133" s="69">
        <f t="shared" si="109"/>
        <v>0</v>
      </c>
      <c r="BF133" s="70">
        <v>0</v>
      </c>
      <c r="BG133" s="70">
        <f t="shared" si="96"/>
        <v>0</v>
      </c>
      <c r="BH133" s="35"/>
      <c r="BI133" s="69">
        <v>0</v>
      </c>
      <c r="BJ133" s="69">
        <v>0</v>
      </c>
      <c r="BK133" s="69">
        <f t="shared" si="104"/>
        <v>0</v>
      </c>
      <c r="BL133" s="69">
        <v>0</v>
      </c>
      <c r="BM133" s="69">
        <f t="shared" si="105"/>
        <v>0</v>
      </c>
      <c r="BN133" s="70">
        <v>0</v>
      </c>
      <c r="BO133" s="71">
        <f t="shared" si="97"/>
        <v>0</v>
      </c>
    </row>
    <row r="134" spans="2:67" s="2" customFormat="1" ht="14.25" hidden="1" customHeight="1" outlineLevel="1">
      <c r="B134" s="2" t="str">
        <f t="shared" si="210"/>
        <v>Hide</v>
      </c>
      <c r="C134" s="2">
        <v>-1</v>
      </c>
      <c r="D134" s="66" t="s">
        <v>118</v>
      </c>
      <c r="E134" s="122">
        <v>0</v>
      </c>
      <c r="F134" s="69">
        <v>0</v>
      </c>
      <c r="G134" s="69">
        <f t="shared" si="86"/>
        <v>0</v>
      </c>
      <c r="H134" s="69">
        <v>0</v>
      </c>
      <c r="I134" s="69">
        <f t="shared" si="106"/>
        <v>0</v>
      </c>
      <c r="J134" s="70">
        <v>0</v>
      </c>
      <c r="K134" s="70">
        <f t="shared" si="87"/>
        <v>0</v>
      </c>
      <c r="L134" s="35"/>
      <c r="M134" s="69">
        <v>0</v>
      </c>
      <c r="N134" s="69">
        <v>0</v>
      </c>
      <c r="O134" s="69">
        <f t="shared" si="98"/>
        <v>0</v>
      </c>
      <c r="P134" s="69">
        <v>0</v>
      </c>
      <c r="Q134" s="69">
        <f t="shared" si="99"/>
        <v>0</v>
      </c>
      <c r="R134" s="70">
        <v>0</v>
      </c>
      <c r="S134" s="71">
        <f t="shared" si="88"/>
        <v>0</v>
      </c>
      <c r="T134" s="32"/>
      <c r="U134" s="122">
        <v>0</v>
      </c>
      <c r="V134" s="69">
        <v>0</v>
      </c>
      <c r="W134" s="69">
        <f t="shared" si="89"/>
        <v>0</v>
      </c>
      <c r="X134" s="69">
        <v>0</v>
      </c>
      <c r="Y134" s="69">
        <f t="shared" si="107"/>
        <v>0</v>
      </c>
      <c r="Z134" s="70">
        <v>0</v>
      </c>
      <c r="AA134" s="70">
        <f t="shared" si="90"/>
        <v>0</v>
      </c>
      <c r="AB134" s="35"/>
      <c r="AC134" s="69">
        <v>0</v>
      </c>
      <c r="AD134" s="69">
        <v>0</v>
      </c>
      <c r="AE134" s="69">
        <f t="shared" si="100"/>
        <v>0</v>
      </c>
      <c r="AF134" s="69">
        <v>0</v>
      </c>
      <c r="AG134" s="69">
        <f t="shared" si="101"/>
        <v>0</v>
      </c>
      <c r="AH134" s="70">
        <v>0</v>
      </c>
      <c r="AI134" s="71">
        <f t="shared" si="91"/>
        <v>0</v>
      </c>
      <c r="AJ134" s="32"/>
      <c r="AK134" s="122">
        <v>0</v>
      </c>
      <c r="AL134" s="69">
        <v>0</v>
      </c>
      <c r="AM134" s="69">
        <f t="shared" si="92"/>
        <v>0</v>
      </c>
      <c r="AN134" s="69">
        <v>0</v>
      </c>
      <c r="AO134" s="69">
        <f t="shared" si="108"/>
        <v>0</v>
      </c>
      <c r="AP134" s="70">
        <v>0</v>
      </c>
      <c r="AQ134" s="70">
        <f t="shared" si="93"/>
        <v>0</v>
      </c>
      <c r="AR134" s="35"/>
      <c r="AS134" s="69">
        <v>0</v>
      </c>
      <c r="AT134" s="69">
        <v>0</v>
      </c>
      <c r="AU134" s="69">
        <f t="shared" si="102"/>
        <v>0</v>
      </c>
      <c r="AV134" s="69">
        <v>0</v>
      </c>
      <c r="AW134" s="69">
        <f t="shared" si="103"/>
        <v>0</v>
      </c>
      <c r="AX134" s="70">
        <v>0</v>
      </c>
      <c r="AY134" s="71">
        <f t="shared" si="94"/>
        <v>0</v>
      </c>
      <c r="AZ134" s="32"/>
      <c r="BA134" s="122">
        <v>0</v>
      </c>
      <c r="BB134" s="69">
        <v>0</v>
      </c>
      <c r="BC134" s="69">
        <f t="shared" si="95"/>
        <v>0</v>
      </c>
      <c r="BD134" s="69">
        <v>0</v>
      </c>
      <c r="BE134" s="69">
        <f t="shared" si="109"/>
        <v>0</v>
      </c>
      <c r="BF134" s="70">
        <v>0</v>
      </c>
      <c r="BG134" s="70">
        <f t="shared" si="96"/>
        <v>0</v>
      </c>
      <c r="BH134" s="35"/>
      <c r="BI134" s="69">
        <v>0</v>
      </c>
      <c r="BJ134" s="69">
        <v>0</v>
      </c>
      <c r="BK134" s="69">
        <f t="shared" si="104"/>
        <v>0</v>
      </c>
      <c r="BL134" s="69">
        <v>0</v>
      </c>
      <c r="BM134" s="69">
        <f t="shared" si="105"/>
        <v>0</v>
      </c>
      <c r="BN134" s="70">
        <v>0</v>
      </c>
      <c r="BO134" s="71">
        <f t="shared" si="97"/>
        <v>0</v>
      </c>
    </row>
    <row r="135" spans="2:67" s="2" customFormat="1" ht="14.25" hidden="1" customHeight="1" outlineLevel="1">
      <c r="B135" s="2" t="str">
        <f t="shared" si="210"/>
        <v>Hide</v>
      </c>
      <c r="C135" s="2">
        <v>-1</v>
      </c>
      <c r="D135" s="66" t="s">
        <v>119</v>
      </c>
      <c r="E135" s="122">
        <v>0</v>
      </c>
      <c r="F135" s="69">
        <v>0</v>
      </c>
      <c r="G135" s="69">
        <f t="shared" si="86"/>
        <v>0</v>
      </c>
      <c r="H135" s="69">
        <v>0</v>
      </c>
      <c r="I135" s="69">
        <f t="shared" si="106"/>
        <v>0</v>
      </c>
      <c r="J135" s="70">
        <v>0</v>
      </c>
      <c r="K135" s="70">
        <f t="shared" si="87"/>
        <v>0</v>
      </c>
      <c r="L135" s="35"/>
      <c r="M135" s="69">
        <v>0</v>
      </c>
      <c r="N135" s="69">
        <v>0</v>
      </c>
      <c r="O135" s="69">
        <f t="shared" si="98"/>
        <v>0</v>
      </c>
      <c r="P135" s="69">
        <v>0</v>
      </c>
      <c r="Q135" s="69">
        <f t="shared" si="99"/>
        <v>0</v>
      </c>
      <c r="R135" s="70">
        <v>0</v>
      </c>
      <c r="S135" s="71">
        <f t="shared" si="88"/>
        <v>0</v>
      </c>
      <c r="T135" s="32"/>
      <c r="U135" s="122">
        <v>0</v>
      </c>
      <c r="V135" s="69">
        <v>0</v>
      </c>
      <c r="W135" s="69">
        <f t="shared" si="89"/>
        <v>0</v>
      </c>
      <c r="X135" s="69">
        <v>0</v>
      </c>
      <c r="Y135" s="69">
        <f t="shared" si="107"/>
        <v>0</v>
      </c>
      <c r="Z135" s="70">
        <v>0</v>
      </c>
      <c r="AA135" s="70">
        <f t="shared" si="90"/>
        <v>0</v>
      </c>
      <c r="AB135" s="35"/>
      <c r="AC135" s="69">
        <v>0</v>
      </c>
      <c r="AD135" s="69">
        <v>0</v>
      </c>
      <c r="AE135" s="69">
        <f t="shared" si="100"/>
        <v>0</v>
      </c>
      <c r="AF135" s="69">
        <v>0</v>
      </c>
      <c r="AG135" s="69">
        <f t="shared" si="101"/>
        <v>0</v>
      </c>
      <c r="AH135" s="70">
        <v>0</v>
      </c>
      <c r="AI135" s="71">
        <f t="shared" si="91"/>
        <v>0</v>
      </c>
      <c r="AJ135" s="32"/>
      <c r="AK135" s="122">
        <v>0</v>
      </c>
      <c r="AL135" s="69">
        <v>0</v>
      </c>
      <c r="AM135" s="69">
        <f t="shared" si="92"/>
        <v>0</v>
      </c>
      <c r="AN135" s="69">
        <v>0</v>
      </c>
      <c r="AO135" s="69">
        <f t="shared" si="108"/>
        <v>0</v>
      </c>
      <c r="AP135" s="70">
        <v>0</v>
      </c>
      <c r="AQ135" s="70">
        <f t="shared" si="93"/>
        <v>0</v>
      </c>
      <c r="AR135" s="35"/>
      <c r="AS135" s="69">
        <v>0</v>
      </c>
      <c r="AT135" s="69">
        <v>0</v>
      </c>
      <c r="AU135" s="69">
        <f t="shared" si="102"/>
        <v>0</v>
      </c>
      <c r="AV135" s="69">
        <v>0</v>
      </c>
      <c r="AW135" s="69">
        <f t="shared" si="103"/>
        <v>0</v>
      </c>
      <c r="AX135" s="70">
        <v>0</v>
      </c>
      <c r="AY135" s="71">
        <f t="shared" si="94"/>
        <v>0</v>
      </c>
      <c r="AZ135" s="32"/>
      <c r="BA135" s="122">
        <v>0</v>
      </c>
      <c r="BB135" s="69">
        <v>0</v>
      </c>
      <c r="BC135" s="69">
        <f t="shared" si="95"/>
        <v>0</v>
      </c>
      <c r="BD135" s="69">
        <v>0</v>
      </c>
      <c r="BE135" s="69">
        <f t="shared" si="109"/>
        <v>0</v>
      </c>
      <c r="BF135" s="70">
        <v>0</v>
      </c>
      <c r="BG135" s="70">
        <f t="shared" si="96"/>
        <v>0</v>
      </c>
      <c r="BH135" s="35"/>
      <c r="BI135" s="69">
        <v>0</v>
      </c>
      <c r="BJ135" s="69">
        <v>0</v>
      </c>
      <c r="BK135" s="69">
        <f t="shared" si="104"/>
        <v>0</v>
      </c>
      <c r="BL135" s="69">
        <v>0</v>
      </c>
      <c r="BM135" s="69">
        <f t="shared" si="105"/>
        <v>0</v>
      </c>
      <c r="BN135" s="70">
        <v>0</v>
      </c>
      <c r="BO135" s="71">
        <f t="shared" si="97"/>
        <v>0</v>
      </c>
    </row>
    <row r="136" spans="2:67" s="2" customFormat="1" ht="14.25" hidden="1" customHeight="1" outlineLevel="1">
      <c r="B136" s="2" t="str">
        <f t="shared" si="210"/>
        <v>Hide</v>
      </c>
      <c r="C136" s="2">
        <v>-1</v>
      </c>
      <c r="D136" s="66" t="s">
        <v>120</v>
      </c>
      <c r="E136" s="122">
        <v>0</v>
      </c>
      <c r="F136" s="69">
        <v>0</v>
      </c>
      <c r="G136" s="69">
        <f t="shared" si="86"/>
        <v>0</v>
      </c>
      <c r="H136" s="69">
        <v>0</v>
      </c>
      <c r="I136" s="69">
        <f t="shared" si="106"/>
        <v>0</v>
      </c>
      <c r="J136" s="70">
        <v>0</v>
      </c>
      <c r="K136" s="70">
        <f t="shared" si="87"/>
        <v>0</v>
      </c>
      <c r="L136" s="35"/>
      <c r="M136" s="69">
        <v>0</v>
      </c>
      <c r="N136" s="69">
        <v>0</v>
      </c>
      <c r="O136" s="69">
        <f t="shared" si="98"/>
        <v>0</v>
      </c>
      <c r="P136" s="69">
        <v>0</v>
      </c>
      <c r="Q136" s="69">
        <f t="shared" si="99"/>
        <v>0</v>
      </c>
      <c r="R136" s="70">
        <v>0</v>
      </c>
      <c r="S136" s="71">
        <f t="shared" si="88"/>
        <v>0</v>
      </c>
      <c r="T136" s="32"/>
      <c r="U136" s="122">
        <v>0</v>
      </c>
      <c r="V136" s="69">
        <v>0</v>
      </c>
      <c r="W136" s="69">
        <f t="shared" si="89"/>
        <v>0</v>
      </c>
      <c r="X136" s="69">
        <v>0</v>
      </c>
      <c r="Y136" s="69">
        <f t="shared" si="107"/>
        <v>0</v>
      </c>
      <c r="Z136" s="70">
        <v>0</v>
      </c>
      <c r="AA136" s="70">
        <f t="shared" si="90"/>
        <v>0</v>
      </c>
      <c r="AB136" s="35"/>
      <c r="AC136" s="69">
        <v>0</v>
      </c>
      <c r="AD136" s="69">
        <v>0</v>
      </c>
      <c r="AE136" s="69">
        <f t="shared" si="100"/>
        <v>0</v>
      </c>
      <c r="AF136" s="69">
        <v>0</v>
      </c>
      <c r="AG136" s="69">
        <f t="shared" si="101"/>
        <v>0</v>
      </c>
      <c r="AH136" s="70">
        <v>0</v>
      </c>
      <c r="AI136" s="71">
        <f t="shared" si="91"/>
        <v>0</v>
      </c>
      <c r="AJ136" s="32"/>
      <c r="AK136" s="122">
        <v>0</v>
      </c>
      <c r="AL136" s="69">
        <v>0</v>
      </c>
      <c r="AM136" s="69">
        <f t="shared" si="92"/>
        <v>0</v>
      </c>
      <c r="AN136" s="69">
        <v>0</v>
      </c>
      <c r="AO136" s="69">
        <f t="shared" si="108"/>
        <v>0</v>
      </c>
      <c r="AP136" s="70">
        <v>0</v>
      </c>
      <c r="AQ136" s="70">
        <f t="shared" si="93"/>
        <v>0</v>
      </c>
      <c r="AR136" s="35"/>
      <c r="AS136" s="69">
        <v>0</v>
      </c>
      <c r="AT136" s="69">
        <v>0</v>
      </c>
      <c r="AU136" s="69">
        <f t="shared" si="102"/>
        <v>0</v>
      </c>
      <c r="AV136" s="69">
        <v>0</v>
      </c>
      <c r="AW136" s="69">
        <f t="shared" si="103"/>
        <v>0</v>
      </c>
      <c r="AX136" s="70">
        <v>0</v>
      </c>
      <c r="AY136" s="71">
        <f t="shared" si="94"/>
        <v>0</v>
      </c>
      <c r="AZ136" s="32"/>
      <c r="BA136" s="122">
        <v>0</v>
      </c>
      <c r="BB136" s="69">
        <v>0</v>
      </c>
      <c r="BC136" s="69">
        <f t="shared" si="95"/>
        <v>0</v>
      </c>
      <c r="BD136" s="69">
        <v>0</v>
      </c>
      <c r="BE136" s="69">
        <f t="shared" si="109"/>
        <v>0</v>
      </c>
      <c r="BF136" s="70">
        <v>0</v>
      </c>
      <c r="BG136" s="70">
        <f t="shared" si="96"/>
        <v>0</v>
      </c>
      <c r="BH136" s="35"/>
      <c r="BI136" s="69">
        <v>0</v>
      </c>
      <c r="BJ136" s="69">
        <v>0</v>
      </c>
      <c r="BK136" s="69">
        <f t="shared" si="104"/>
        <v>0</v>
      </c>
      <c r="BL136" s="69">
        <v>0</v>
      </c>
      <c r="BM136" s="69">
        <f t="shared" si="105"/>
        <v>0</v>
      </c>
      <c r="BN136" s="70">
        <v>0</v>
      </c>
      <c r="BO136" s="71">
        <f t="shared" si="97"/>
        <v>0</v>
      </c>
    </row>
    <row r="137" spans="2:67" s="2" customFormat="1" ht="14.25" hidden="1" customHeight="1" outlineLevel="1">
      <c r="B137" s="2" t="str">
        <f t="shared" si="210"/>
        <v>Hide</v>
      </c>
      <c r="C137" s="2">
        <v>1</v>
      </c>
      <c r="D137" s="66" t="s">
        <v>121</v>
      </c>
      <c r="E137" s="122">
        <v>0</v>
      </c>
      <c r="F137" s="69">
        <v>0</v>
      </c>
      <c r="G137" s="69">
        <f t="shared" si="86"/>
        <v>0</v>
      </c>
      <c r="H137" s="69">
        <v>0</v>
      </c>
      <c r="I137" s="69">
        <f t="shared" si="106"/>
        <v>0</v>
      </c>
      <c r="J137" s="70">
        <v>0</v>
      </c>
      <c r="K137" s="70">
        <f t="shared" si="87"/>
        <v>0</v>
      </c>
      <c r="L137" s="35"/>
      <c r="M137" s="69">
        <v>0</v>
      </c>
      <c r="N137" s="69">
        <v>0</v>
      </c>
      <c r="O137" s="69">
        <f t="shared" si="98"/>
        <v>0</v>
      </c>
      <c r="P137" s="69">
        <v>0</v>
      </c>
      <c r="Q137" s="69">
        <f t="shared" si="99"/>
        <v>0</v>
      </c>
      <c r="R137" s="70">
        <v>0</v>
      </c>
      <c r="S137" s="71">
        <f t="shared" si="88"/>
        <v>0</v>
      </c>
      <c r="T137" s="32"/>
      <c r="U137" s="122">
        <v>0</v>
      </c>
      <c r="V137" s="69">
        <v>0</v>
      </c>
      <c r="W137" s="69">
        <f t="shared" si="89"/>
        <v>0</v>
      </c>
      <c r="X137" s="69">
        <v>0</v>
      </c>
      <c r="Y137" s="69">
        <f t="shared" si="107"/>
        <v>0</v>
      </c>
      <c r="Z137" s="70">
        <v>0</v>
      </c>
      <c r="AA137" s="70">
        <f t="shared" si="90"/>
        <v>0</v>
      </c>
      <c r="AB137" s="35"/>
      <c r="AC137" s="69">
        <v>0</v>
      </c>
      <c r="AD137" s="69">
        <v>0</v>
      </c>
      <c r="AE137" s="69">
        <f t="shared" si="100"/>
        <v>0</v>
      </c>
      <c r="AF137" s="69">
        <v>0</v>
      </c>
      <c r="AG137" s="69">
        <f t="shared" si="101"/>
        <v>0</v>
      </c>
      <c r="AH137" s="70">
        <v>0</v>
      </c>
      <c r="AI137" s="71">
        <f t="shared" si="91"/>
        <v>0</v>
      </c>
      <c r="AJ137" s="32"/>
      <c r="AK137" s="122">
        <v>0</v>
      </c>
      <c r="AL137" s="69">
        <v>0</v>
      </c>
      <c r="AM137" s="69">
        <f t="shared" si="92"/>
        <v>0</v>
      </c>
      <c r="AN137" s="69">
        <v>0</v>
      </c>
      <c r="AO137" s="69">
        <f t="shared" si="108"/>
        <v>0</v>
      </c>
      <c r="AP137" s="70">
        <v>0</v>
      </c>
      <c r="AQ137" s="70">
        <f t="shared" si="93"/>
        <v>0</v>
      </c>
      <c r="AR137" s="35"/>
      <c r="AS137" s="69">
        <v>0</v>
      </c>
      <c r="AT137" s="69">
        <v>0</v>
      </c>
      <c r="AU137" s="69">
        <f t="shared" si="102"/>
        <v>0</v>
      </c>
      <c r="AV137" s="69">
        <v>0</v>
      </c>
      <c r="AW137" s="69">
        <f t="shared" si="103"/>
        <v>0</v>
      </c>
      <c r="AX137" s="70">
        <v>0</v>
      </c>
      <c r="AY137" s="71">
        <f t="shared" si="94"/>
        <v>0</v>
      </c>
      <c r="AZ137" s="32"/>
      <c r="BA137" s="122">
        <v>0</v>
      </c>
      <c r="BB137" s="69">
        <v>0</v>
      </c>
      <c r="BC137" s="69">
        <f t="shared" si="95"/>
        <v>0</v>
      </c>
      <c r="BD137" s="69">
        <v>0</v>
      </c>
      <c r="BE137" s="69">
        <f t="shared" si="109"/>
        <v>0</v>
      </c>
      <c r="BF137" s="70">
        <v>0</v>
      </c>
      <c r="BG137" s="70">
        <f t="shared" si="96"/>
        <v>0</v>
      </c>
      <c r="BH137" s="35"/>
      <c r="BI137" s="69">
        <v>0</v>
      </c>
      <c r="BJ137" s="69">
        <v>0</v>
      </c>
      <c r="BK137" s="69">
        <f t="shared" si="104"/>
        <v>0</v>
      </c>
      <c r="BL137" s="69">
        <v>0</v>
      </c>
      <c r="BM137" s="69">
        <f t="shared" si="105"/>
        <v>0</v>
      </c>
      <c r="BN137" s="70">
        <v>0</v>
      </c>
      <c r="BO137" s="71">
        <f t="shared" si="97"/>
        <v>0</v>
      </c>
    </row>
    <row r="138" spans="2:67" s="2" customFormat="1" ht="14.25" hidden="1" customHeight="1" outlineLevel="1">
      <c r="B138" s="2" t="str">
        <f t="shared" si="210"/>
        <v>Hide</v>
      </c>
      <c r="C138" s="2">
        <v>1</v>
      </c>
      <c r="D138" s="66" t="s">
        <v>122</v>
      </c>
      <c r="E138" s="122">
        <v>0</v>
      </c>
      <c r="F138" s="69">
        <v>0</v>
      </c>
      <c r="G138" s="69">
        <f t="shared" si="86"/>
        <v>0</v>
      </c>
      <c r="H138" s="69">
        <v>0</v>
      </c>
      <c r="I138" s="69">
        <f t="shared" si="106"/>
        <v>0</v>
      </c>
      <c r="J138" s="70">
        <v>0</v>
      </c>
      <c r="K138" s="70">
        <f t="shared" si="87"/>
        <v>0</v>
      </c>
      <c r="L138" s="35"/>
      <c r="M138" s="69">
        <v>0</v>
      </c>
      <c r="N138" s="69">
        <v>0</v>
      </c>
      <c r="O138" s="69">
        <f t="shared" si="98"/>
        <v>0</v>
      </c>
      <c r="P138" s="69">
        <v>0</v>
      </c>
      <c r="Q138" s="69">
        <f t="shared" si="99"/>
        <v>0</v>
      </c>
      <c r="R138" s="70">
        <v>0</v>
      </c>
      <c r="S138" s="71">
        <f t="shared" si="88"/>
        <v>0</v>
      </c>
      <c r="T138" s="32"/>
      <c r="U138" s="122">
        <v>0</v>
      </c>
      <c r="V138" s="69">
        <v>0</v>
      </c>
      <c r="W138" s="69">
        <f t="shared" si="89"/>
        <v>0</v>
      </c>
      <c r="X138" s="69">
        <v>0</v>
      </c>
      <c r="Y138" s="69">
        <f t="shared" si="107"/>
        <v>0</v>
      </c>
      <c r="Z138" s="70">
        <v>0</v>
      </c>
      <c r="AA138" s="70">
        <f t="shared" si="90"/>
        <v>0</v>
      </c>
      <c r="AB138" s="35"/>
      <c r="AC138" s="69">
        <v>0</v>
      </c>
      <c r="AD138" s="69">
        <v>0</v>
      </c>
      <c r="AE138" s="69">
        <f t="shared" si="100"/>
        <v>0</v>
      </c>
      <c r="AF138" s="69">
        <v>0</v>
      </c>
      <c r="AG138" s="69">
        <f t="shared" si="101"/>
        <v>0</v>
      </c>
      <c r="AH138" s="70">
        <v>0</v>
      </c>
      <c r="AI138" s="71">
        <f t="shared" si="91"/>
        <v>0</v>
      </c>
      <c r="AJ138" s="32"/>
      <c r="AK138" s="122">
        <v>0</v>
      </c>
      <c r="AL138" s="69">
        <v>0</v>
      </c>
      <c r="AM138" s="69">
        <f t="shared" si="92"/>
        <v>0</v>
      </c>
      <c r="AN138" s="69">
        <v>0</v>
      </c>
      <c r="AO138" s="69">
        <f t="shared" si="108"/>
        <v>0</v>
      </c>
      <c r="AP138" s="70">
        <v>0</v>
      </c>
      <c r="AQ138" s="70">
        <f t="shared" si="93"/>
        <v>0</v>
      </c>
      <c r="AR138" s="35"/>
      <c r="AS138" s="69">
        <v>0</v>
      </c>
      <c r="AT138" s="69">
        <v>0</v>
      </c>
      <c r="AU138" s="69">
        <f t="shared" si="102"/>
        <v>0</v>
      </c>
      <c r="AV138" s="69">
        <v>0</v>
      </c>
      <c r="AW138" s="69">
        <f t="shared" si="103"/>
        <v>0</v>
      </c>
      <c r="AX138" s="70">
        <v>0</v>
      </c>
      <c r="AY138" s="71">
        <f t="shared" si="94"/>
        <v>0</v>
      </c>
      <c r="AZ138" s="32"/>
      <c r="BA138" s="122">
        <v>0</v>
      </c>
      <c r="BB138" s="69">
        <v>0</v>
      </c>
      <c r="BC138" s="69">
        <f t="shared" si="95"/>
        <v>0</v>
      </c>
      <c r="BD138" s="69">
        <v>0</v>
      </c>
      <c r="BE138" s="69">
        <f t="shared" si="109"/>
        <v>0</v>
      </c>
      <c r="BF138" s="70">
        <v>0</v>
      </c>
      <c r="BG138" s="70">
        <f t="shared" si="96"/>
        <v>0</v>
      </c>
      <c r="BH138" s="35"/>
      <c r="BI138" s="69">
        <v>0</v>
      </c>
      <c r="BJ138" s="69">
        <v>0</v>
      </c>
      <c r="BK138" s="69">
        <f t="shared" si="104"/>
        <v>0</v>
      </c>
      <c r="BL138" s="69">
        <v>0</v>
      </c>
      <c r="BM138" s="69">
        <f t="shared" si="105"/>
        <v>0</v>
      </c>
      <c r="BN138" s="70">
        <v>0</v>
      </c>
      <c r="BO138" s="71">
        <f t="shared" si="97"/>
        <v>0</v>
      </c>
    </row>
    <row r="139" spans="2:67" s="2" customFormat="1" ht="14.25" hidden="1" customHeight="1" outlineLevel="1">
      <c r="B139" s="2" t="str">
        <f t="shared" si="210"/>
        <v>Hide</v>
      </c>
      <c r="C139" s="2">
        <v>1</v>
      </c>
      <c r="D139" s="66" t="s">
        <v>123</v>
      </c>
      <c r="E139" s="122">
        <v>0</v>
      </c>
      <c r="F139" s="69">
        <v>0</v>
      </c>
      <c r="G139" s="69">
        <f t="shared" si="86"/>
        <v>0</v>
      </c>
      <c r="H139" s="69">
        <v>0</v>
      </c>
      <c r="I139" s="69">
        <f t="shared" si="106"/>
        <v>0</v>
      </c>
      <c r="J139" s="70">
        <v>0</v>
      </c>
      <c r="K139" s="70">
        <f t="shared" si="87"/>
        <v>0</v>
      </c>
      <c r="L139" s="35"/>
      <c r="M139" s="69">
        <v>0</v>
      </c>
      <c r="N139" s="69">
        <v>0</v>
      </c>
      <c r="O139" s="69">
        <f t="shared" si="98"/>
        <v>0</v>
      </c>
      <c r="P139" s="69">
        <v>0</v>
      </c>
      <c r="Q139" s="69">
        <f t="shared" si="99"/>
        <v>0</v>
      </c>
      <c r="R139" s="70">
        <v>0</v>
      </c>
      <c r="S139" s="71">
        <f t="shared" si="88"/>
        <v>0</v>
      </c>
      <c r="T139" s="32"/>
      <c r="U139" s="122">
        <v>0</v>
      </c>
      <c r="V139" s="69">
        <v>0</v>
      </c>
      <c r="W139" s="69">
        <f t="shared" si="89"/>
        <v>0</v>
      </c>
      <c r="X139" s="69">
        <v>0</v>
      </c>
      <c r="Y139" s="69">
        <f t="shared" si="107"/>
        <v>0</v>
      </c>
      <c r="Z139" s="70">
        <v>0</v>
      </c>
      <c r="AA139" s="70">
        <f t="shared" si="90"/>
        <v>0</v>
      </c>
      <c r="AB139" s="35"/>
      <c r="AC139" s="69">
        <v>0</v>
      </c>
      <c r="AD139" s="69">
        <v>0</v>
      </c>
      <c r="AE139" s="69">
        <f t="shared" si="100"/>
        <v>0</v>
      </c>
      <c r="AF139" s="69">
        <v>0</v>
      </c>
      <c r="AG139" s="69">
        <f t="shared" si="101"/>
        <v>0</v>
      </c>
      <c r="AH139" s="70">
        <v>0</v>
      </c>
      <c r="AI139" s="71">
        <f t="shared" si="91"/>
        <v>0</v>
      </c>
      <c r="AJ139" s="32"/>
      <c r="AK139" s="122">
        <v>0</v>
      </c>
      <c r="AL139" s="69">
        <v>0</v>
      </c>
      <c r="AM139" s="69">
        <f t="shared" si="92"/>
        <v>0</v>
      </c>
      <c r="AN139" s="69">
        <v>0</v>
      </c>
      <c r="AO139" s="69">
        <f t="shared" si="108"/>
        <v>0</v>
      </c>
      <c r="AP139" s="70">
        <v>0</v>
      </c>
      <c r="AQ139" s="70">
        <f t="shared" si="93"/>
        <v>0</v>
      </c>
      <c r="AR139" s="35"/>
      <c r="AS139" s="69">
        <v>0</v>
      </c>
      <c r="AT139" s="69">
        <v>0</v>
      </c>
      <c r="AU139" s="69">
        <f t="shared" si="102"/>
        <v>0</v>
      </c>
      <c r="AV139" s="69">
        <v>0</v>
      </c>
      <c r="AW139" s="69">
        <f t="shared" si="103"/>
        <v>0</v>
      </c>
      <c r="AX139" s="70">
        <v>0</v>
      </c>
      <c r="AY139" s="71">
        <f t="shared" si="94"/>
        <v>0</v>
      </c>
      <c r="AZ139" s="32"/>
      <c r="BA139" s="122">
        <v>0</v>
      </c>
      <c r="BB139" s="69">
        <v>0</v>
      </c>
      <c r="BC139" s="69">
        <f t="shared" si="95"/>
        <v>0</v>
      </c>
      <c r="BD139" s="69">
        <v>0</v>
      </c>
      <c r="BE139" s="69">
        <f t="shared" si="109"/>
        <v>0</v>
      </c>
      <c r="BF139" s="70">
        <v>0</v>
      </c>
      <c r="BG139" s="70">
        <f t="shared" si="96"/>
        <v>0</v>
      </c>
      <c r="BH139" s="35"/>
      <c r="BI139" s="69">
        <v>0</v>
      </c>
      <c r="BJ139" s="69">
        <v>0</v>
      </c>
      <c r="BK139" s="69">
        <f t="shared" si="104"/>
        <v>0</v>
      </c>
      <c r="BL139" s="69">
        <v>0</v>
      </c>
      <c r="BM139" s="69">
        <f t="shared" si="105"/>
        <v>0</v>
      </c>
      <c r="BN139" s="70">
        <v>0</v>
      </c>
      <c r="BO139" s="71">
        <f t="shared" si="97"/>
        <v>0</v>
      </c>
    </row>
    <row r="140" spans="2:67" s="2" customFormat="1" ht="14.25" hidden="1" customHeight="1" outlineLevel="1">
      <c r="B140" s="2" t="str">
        <f t="shared" si="210"/>
        <v>Hide</v>
      </c>
      <c r="C140" s="2">
        <v>1</v>
      </c>
      <c r="D140" s="66" t="s">
        <v>124</v>
      </c>
      <c r="E140" s="122">
        <v>0</v>
      </c>
      <c r="F140" s="69">
        <v>0</v>
      </c>
      <c r="G140" s="69">
        <f t="shared" si="86"/>
        <v>0</v>
      </c>
      <c r="H140" s="69">
        <v>0</v>
      </c>
      <c r="I140" s="69">
        <f t="shared" si="106"/>
        <v>0</v>
      </c>
      <c r="J140" s="70">
        <v>0</v>
      </c>
      <c r="K140" s="70">
        <f t="shared" si="87"/>
        <v>0</v>
      </c>
      <c r="L140" s="35"/>
      <c r="M140" s="69">
        <v>0</v>
      </c>
      <c r="N140" s="69">
        <v>0</v>
      </c>
      <c r="O140" s="69">
        <f t="shared" si="98"/>
        <v>0</v>
      </c>
      <c r="P140" s="69">
        <v>0</v>
      </c>
      <c r="Q140" s="69">
        <f t="shared" si="99"/>
        <v>0</v>
      </c>
      <c r="R140" s="70">
        <v>0</v>
      </c>
      <c r="S140" s="71">
        <f t="shared" si="88"/>
        <v>0</v>
      </c>
      <c r="T140" s="32"/>
      <c r="U140" s="122">
        <v>0</v>
      </c>
      <c r="V140" s="69">
        <v>0</v>
      </c>
      <c r="W140" s="69">
        <f t="shared" si="89"/>
        <v>0</v>
      </c>
      <c r="X140" s="69">
        <v>0</v>
      </c>
      <c r="Y140" s="69">
        <f t="shared" si="107"/>
        <v>0</v>
      </c>
      <c r="Z140" s="70">
        <v>0</v>
      </c>
      <c r="AA140" s="70">
        <f t="shared" si="90"/>
        <v>0</v>
      </c>
      <c r="AB140" s="35"/>
      <c r="AC140" s="69">
        <v>0</v>
      </c>
      <c r="AD140" s="69">
        <v>0</v>
      </c>
      <c r="AE140" s="69">
        <f t="shared" si="100"/>
        <v>0</v>
      </c>
      <c r="AF140" s="69">
        <v>0</v>
      </c>
      <c r="AG140" s="69">
        <f t="shared" si="101"/>
        <v>0</v>
      </c>
      <c r="AH140" s="70">
        <v>0</v>
      </c>
      <c r="AI140" s="71">
        <f t="shared" si="91"/>
        <v>0</v>
      </c>
      <c r="AJ140" s="32"/>
      <c r="AK140" s="122">
        <v>0</v>
      </c>
      <c r="AL140" s="69">
        <v>0</v>
      </c>
      <c r="AM140" s="69">
        <f t="shared" si="92"/>
        <v>0</v>
      </c>
      <c r="AN140" s="69">
        <v>0</v>
      </c>
      <c r="AO140" s="69">
        <f t="shared" si="108"/>
        <v>0</v>
      </c>
      <c r="AP140" s="70">
        <v>0</v>
      </c>
      <c r="AQ140" s="70">
        <f t="shared" si="93"/>
        <v>0</v>
      </c>
      <c r="AR140" s="35"/>
      <c r="AS140" s="69">
        <v>0</v>
      </c>
      <c r="AT140" s="69">
        <v>0</v>
      </c>
      <c r="AU140" s="69">
        <f t="shared" si="102"/>
        <v>0</v>
      </c>
      <c r="AV140" s="69">
        <v>0</v>
      </c>
      <c r="AW140" s="69">
        <f t="shared" si="103"/>
        <v>0</v>
      </c>
      <c r="AX140" s="70">
        <v>0</v>
      </c>
      <c r="AY140" s="71">
        <f t="shared" si="94"/>
        <v>0</v>
      </c>
      <c r="AZ140" s="32"/>
      <c r="BA140" s="122">
        <v>0</v>
      </c>
      <c r="BB140" s="69">
        <v>0</v>
      </c>
      <c r="BC140" s="69">
        <f t="shared" si="95"/>
        <v>0</v>
      </c>
      <c r="BD140" s="69">
        <v>0</v>
      </c>
      <c r="BE140" s="69">
        <f t="shared" si="109"/>
        <v>0</v>
      </c>
      <c r="BF140" s="70">
        <v>0</v>
      </c>
      <c r="BG140" s="70">
        <f t="shared" si="96"/>
        <v>0</v>
      </c>
      <c r="BH140" s="35"/>
      <c r="BI140" s="69">
        <v>0</v>
      </c>
      <c r="BJ140" s="69">
        <v>0</v>
      </c>
      <c r="BK140" s="69">
        <f t="shared" si="104"/>
        <v>0</v>
      </c>
      <c r="BL140" s="69">
        <v>0</v>
      </c>
      <c r="BM140" s="69">
        <f t="shared" si="105"/>
        <v>0</v>
      </c>
      <c r="BN140" s="70">
        <v>0</v>
      </c>
      <c r="BO140" s="71">
        <f t="shared" si="97"/>
        <v>0</v>
      </c>
    </row>
    <row r="141" spans="2:67" s="2" customFormat="1" collapsed="1">
      <c r="B141" s="2" t="str">
        <f t="shared" si="210"/>
        <v>Hide</v>
      </c>
      <c r="C141" s="2">
        <v>1</v>
      </c>
      <c r="D141" s="66" t="s">
        <v>125</v>
      </c>
      <c r="E141" s="116">
        <v>0</v>
      </c>
      <c r="F141" s="38">
        <v>0</v>
      </c>
      <c r="G141" s="38">
        <f t="shared" si="86"/>
        <v>0</v>
      </c>
      <c r="H141" s="38">
        <v>0</v>
      </c>
      <c r="I141" s="38">
        <f t="shared" si="106"/>
        <v>0</v>
      </c>
      <c r="J141" s="39">
        <v>0</v>
      </c>
      <c r="K141" s="39">
        <f t="shared" si="87"/>
        <v>0</v>
      </c>
      <c r="L141" s="35"/>
      <c r="M141" s="38">
        <v>0</v>
      </c>
      <c r="N141" s="38">
        <v>0</v>
      </c>
      <c r="O141" s="38">
        <f t="shared" si="98"/>
        <v>0</v>
      </c>
      <c r="P141" s="38">
        <v>0</v>
      </c>
      <c r="Q141" s="38">
        <f t="shared" si="99"/>
        <v>0</v>
      </c>
      <c r="R141" s="39">
        <v>0</v>
      </c>
      <c r="S141" s="40">
        <f t="shared" si="88"/>
        <v>0</v>
      </c>
      <c r="T141" s="32"/>
      <c r="U141" s="116">
        <v>0</v>
      </c>
      <c r="V141" s="38">
        <v>0</v>
      </c>
      <c r="W141" s="38">
        <f t="shared" si="89"/>
        <v>0</v>
      </c>
      <c r="X141" s="38">
        <v>0</v>
      </c>
      <c r="Y141" s="38">
        <f t="shared" si="107"/>
        <v>0</v>
      </c>
      <c r="Z141" s="39">
        <v>0</v>
      </c>
      <c r="AA141" s="39">
        <f t="shared" si="90"/>
        <v>0</v>
      </c>
      <c r="AB141" s="35"/>
      <c r="AC141" s="38">
        <v>0</v>
      </c>
      <c r="AD141" s="38">
        <v>0</v>
      </c>
      <c r="AE141" s="38">
        <f t="shared" si="100"/>
        <v>0</v>
      </c>
      <c r="AF141" s="38">
        <v>0</v>
      </c>
      <c r="AG141" s="38">
        <f t="shared" si="101"/>
        <v>0</v>
      </c>
      <c r="AH141" s="39">
        <v>0</v>
      </c>
      <c r="AI141" s="40">
        <f t="shared" si="91"/>
        <v>0</v>
      </c>
      <c r="AJ141" s="32"/>
      <c r="AK141" s="116">
        <v>0</v>
      </c>
      <c r="AL141" s="38">
        <v>0</v>
      </c>
      <c r="AM141" s="38">
        <f t="shared" si="92"/>
        <v>0</v>
      </c>
      <c r="AN141" s="38">
        <v>0</v>
      </c>
      <c r="AO141" s="38">
        <f t="shared" si="108"/>
        <v>0</v>
      </c>
      <c r="AP141" s="39">
        <v>0</v>
      </c>
      <c r="AQ141" s="39">
        <f t="shared" si="93"/>
        <v>0</v>
      </c>
      <c r="AR141" s="35"/>
      <c r="AS141" s="38">
        <v>0</v>
      </c>
      <c r="AT141" s="38">
        <v>0</v>
      </c>
      <c r="AU141" s="38">
        <f t="shared" si="102"/>
        <v>0</v>
      </c>
      <c r="AV141" s="38">
        <v>0</v>
      </c>
      <c r="AW141" s="38">
        <f t="shared" si="103"/>
        <v>0</v>
      </c>
      <c r="AX141" s="39">
        <v>0</v>
      </c>
      <c r="AY141" s="40">
        <f t="shared" si="94"/>
        <v>0</v>
      </c>
      <c r="AZ141" s="32"/>
      <c r="BA141" s="116">
        <v>0</v>
      </c>
      <c r="BB141" s="38">
        <v>0</v>
      </c>
      <c r="BC141" s="38">
        <f t="shared" si="95"/>
        <v>0</v>
      </c>
      <c r="BD141" s="38">
        <v>0</v>
      </c>
      <c r="BE141" s="38">
        <f t="shared" si="109"/>
        <v>0</v>
      </c>
      <c r="BF141" s="39">
        <v>0</v>
      </c>
      <c r="BG141" s="39">
        <f t="shared" si="96"/>
        <v>0</v>
      </c>
      <c r="BH141" s="35"/>
      <c r="BI141" s="38">
        <v>0</v>
      </c>
      <c r="BJ141" s="38">
        <v>0</v>
      </c>
      <c r="BK141" s="38">
        <f t="shared" si="104"/>
        <v>0</v>
      </c>
      <c r="BL141" s="38">
        <v>0</v>
      </c>
      <c r="BM141" s="38">
        <f t="shared" si="105"/>
        <v>0</v>
      </c>
      <c r="BN141" s="39">
        <v>0</v>
      </c>
      <c r="BO141" s="40">
        <f t="shared" si="97"/>
        <v>0</v>
      </c>
    </row>
    <row r="142" spans="2:67" s="2" customFormat="1" ht="14.25" hidden="1" customHeight="1" outlineLevel="1">
      <c r="B142" s="2" t="str">
        <f t="shared" si="210"/>
        <v>Hide</v>
      </c>
      <c r="C142" s="2">
        <v>1</v>
      </c>
      <c r="D142" s="66" t="s">
        <v>126</v>
      </c>
      <c r="E142" s="122">
        <v>3.5</v>
      </c>
      <c r="F142" s="69">
        <v>3.5</v>
      </c>
      <c r="G142" s="69">
        <f t="shared" si="86"/>
        <v>0</v>
      </c>
      <c r="H142" s="69">
        <v>0</v>
      </c>
      <c r="I142" s="69">
        <f t="shared" si="106"/>
        <v>3.5</v>
      </c>
      <c r="J142" s="70">
        <v>3.5</v>
      </c>
      <c r="K142" s="70">
        <f t="shared" si="87"/>
        <v>0</v>
      </c>
      <c r="L142" s="35"/>
      <c r="M142" s="69">
        <v>3.5</v>
      </c>
      <c r="N142" s="69">
        <v>3.5</v>
      </c>
      <c r="O142" s="69">
        <f t="shared" si="98"/>
        <v>0</v>
      </c>
      <c r="P142" s="69">
        <v>0</v>
      </c>
      <c r="Q142" s="69">
        <f t="shared" si="99"/>
        <v>3.5</v>
      </c>
      <c r="R142" s="70">
        <v>3.5</v>
      </c>
      <c r="S142" s="71">
        <f t="shared" si="88"/>
        <v>0</v>
      </c>
      <c r="T142" s="32"/>
      <c r="U142" s="122">
        <v>0</v>
      </c>
      <c r="V142" s="69">
        <v>0</v>
      </c>
      <c r="W142" s="69">
        <f t="shared" si="89"/>
        <v>0</v>
      </c>
      <c r="X142" s="69">
        <v>0</v>
      </c>
      <c r="Y142" s="69">
        <f t="shared" si="107"/>
        <v>0</v>
      </c>
      <c r="Z142" s="70">
        <v>0</v>
      </c>
      <c r="AA142" s="70">
        <f t="shared" si="90"/>
        <v>0</v>
      </c>
      <c r="AB142" s="35"/>
      <c r="AC142" s="69">
        <v>0</v>
      </c>
      <c r="AD142" s="69">
        <v>0</v>
      </c>
      <c r="AE142" s="69">
        <f t="shared" si="100"/>
        <v>0</v>
      </c>
      <c r="AF142" s="69">
        <v>0</v>
      </c>
      <c r="AG142" s="69">
        <f t="shared" si="101"/>
        <v>0</v>
      </c>
      <c r="AH142" s="70">
        <v>0</v>
      </c>
      <c r="AI142" s="71">
        <f t="shared" si="91"/>
        <v>0</v>
      </c>
      <c r="AJ142" s="32"/>
      <c r="AK142" s="122">
        <v>3.5</v>
      </c>
      <c r="AL142" s="69">
        <v>3.5</v>
      </c>
      <c r="AM142" s="69">
        <f t="shared" si="92"/>
        <v>0</v>
      </c>
      <c r="AN142" s="69">
        <v>0</v>
      </c>
      <c r="AO142" s="69">
        <f t="shared" si="108"/>
        <v>3.5</v>
      </c>
      <c r="AP142" s="70">
        <v>3.5</v>
      </c>
      <c r="AQ142" s="70">
        <f t="shared" si="93"/>
        <v>0</v>
      </c>
      <c r="AR142" s="35"/>
      <c r="AS142" s="69">
        <v>3.5</v>
      </c>
      <c r="AT142" s="69">
        <v>3.5</v>
      </c>
      <c r="AU142" s="69">
        <f t="shared" si="102"/>
        <v>0</v>
      </c>
      <c r="AV142" s="69">
        <v>0</v>
      </c>
      <c r="AW142" s="69">
        <f t="shared" si="103"/>
        <v>3.5</v>
      </c>
      <c r="AX142" s="70">
        <v>3.5</v>
      </c>
      <c r="AY142" s="71">
        <f t="shared" si="94"/>
        <v>0</v>
      </c>
      <c r="AZ142" s="32"/>
      <c r="BA142" s="122">
        <v>0</v>
      </c>
      <c r="BB142" s="69">
        <v>0</v>
      </c>
      <c r="BC142" s="69">
        <f t="shared" si="95"/>
        <v>0</v>
      </c>
      <c r="BD142" s="69">
        <v>0</v>
      </c>
      <c r="BE142" s="69">
        <f t="shared" si="109"/>
        <v>0</v>
      </c>
      <c r="BF142" s="70">
        <v>0</v>
      </c>
      <c r="BG142" s="70">
        <f t="shared" si="96"/>
        <v>0</v>
      </c>
      <c r="BH142" s="35"/>
      <c r="BI142" s="69">
        <v>0</v>
      </c>
      <c r="BJ142" s="69">
        <v>0</v>
      </c>
      <c r="BK142" s="69">
        <f t="shared" si="104"/>
        <v>0</v>
      </c>
      <c r="BL142" s="69">
        <v>0</v>
      </c>
      <c r="BM142" s="69">
        <f t="shared" si="105"/>
        <v>0</v>
      </c>
      <c r="BN142" s="70">
        <v>0</v>
      </c>
      <c r="BO142" s="71">
        <f t="shared" si="97"/>
        <v>0</v>
      </c>
    </row>
    <row r="143" spans="2:67" s="2" customFormat="1" ht="14.25" hidden="1" customHeight="1" outlineLevel="1">
      <c r="B143" s="2" t="str">
        <f t="shared" si="210"/>
        <v>Hide</v>
      </c>
      <c r="C143" s="2">
        <v>1</v>
      </c>
      <c r="D143" s="66" t="s" vm="1">
        <v>127</v>
      </c>
      <c r="E143" s="122">
        <v>0</v>
      </c>
      <c r="F143" s="69">
        <v>0</v>
      </c>
      <c r="G143" s="69">
        <f t="shared" si="86"/>
        <v>0</v>
      </c>
      <c r="H143" s="69">
        <v>0</v>
      </c>
      <c r="I143" s="69">
        <f t="shared" si="106"/>
        <v>0</v>
      </c>
      <c r="J143" s="70">
        <v>0</v>
      </c>
      <c r="K143" s="70">
        <f t="shared" si="87"/>
        <v>0</v>
      </c>
      <c r="L143" s="35"/>
      <c r="M143" s="69">
        <v>0</v>
      </c>
      <c r="N143" s="69">
        <v>0</v>
      </c>
      <c r="O143" s="69">
        <f t="shared" si="98"/>
        <v>0</v>
      </c>
      <c r="P143" s="69">
        <v>0</v>
      </c>
      <c r="Q143" s="69">
        <f t="shared" si="99"/>
        <v>0</v>
      </c>
      <c r="R143" s="70">
        <v>0</v>
      </c>
      <c r="S143" s="71">
        <f t="shared" si="88"/>
        <v>0</v>
      </c>
      <c r="T143" s="32"/>
      <c r="U143" s="122">
        <v>0</v>
      </c>
      <c r="V143" s="69">
        <v>0</v>
      </c>
      <c r="W143" s="69">
        <f t="shared" si="89"/>
        <v>0</v>
      </c>
      <c r="X143" s="69">
        <v>0</v>
      </c>
      <c r="Y143" s="69">
        <f t="shared" si="107"/>
        <v>0</v>
      </c>
      <c r="Z143" s="70">
        <v>0</v>
      </c>
      <c r="AA143" s="70">
        <f t="shared" si="90"/>
        <v>0</v>
      </c>
      <c r="AB143" s="35"/>
      <c r="AC143" s="69">
        <v>0</v>
      </c>
      <c r="AD143" s="69">
        <v>0</v>
      </c>
      <c r="AE143" s="69">
        <f t="shared" si="100"/>
        <v>0</v>
      </c>
      <c r="AF143" s="69">
        <v>0</v>
      </c>
      <c r="AG143" s="69">
        <f t="shared" si="101"/>
        <v>0</v>
      </c>
      <c r="AH143" s="70">
        <v>0</v>
      </c>
      <c r="AI143" s="71">
        <f t="shared" si="91"/>
        <v>0</v>
      </c>
      <c r="AJ143" s="32"/>
      <c r="AK143" s="122">
        <v>0</v>
      </c>
      <c r="AL143" s="69">
        <v>0</v>
      </c>
      <c r="AM143" s="69">
        <f t="shared" si="92"/>
        <v>0</v>
      </c>
      <c r="AN143" s="69">
        <v>0</v>
      </c>
      <c r="AO143" s="69">
        <f t="shared" si="108"/>
        <v>0</v>
      </c>
      <c r="AP143" s="70">
        <v>0</v>
      </c>
      <c r="AQ143" s="70">
        <f t="shared" si="93"/>
        <v>0</v>
      </c>
      <c r="AR143" s="35"/>
      <c r="AS143" s="69">
        <v>0</v>
      </c>
      <c r="AT143" s="69">
        <v>0</v>
      </c>
      <c r="AU143" s="69">
        <f t="shared" si="102"/>
        <v>0</v>
      </c>
      <c r="AV143" s="69">
        <v>0</v>
      </c>
      <c r="AW143" s="69">
        <f t="shared" si="103"/>
        <v>0</v>
      </c>
      <c r="AX143" s="70">
        <v>0</v>
      </c>
      <c r="AY143" s="71">
        <f t="shared" si="94"/>
        <v>0</v>
      </c>
      <c r="AZ143" s="32"/>
      <c r="BA143" s="122">
        <v>0</v>
      </c>
      <c r="BB143" s="69">
        <v>0</v>
      </c>
      <c r="BC143" s="69">
        <f t="shared" si="95"/>
        <v>0</v>
      </c>
      <c r="BD143" s="69">
        <v>0</v>
      </c>
      <c r="BE143" s="69">
        <f t="shared" si="109"/>
        <v>0</v>
      </c>
      <c r="BF143" s="70">
        <v>0</v>
      </c>
      <c r="BG143" s="70">
        <f t="shared" si="96"/>
        <v>0</v>
      </c>
      <c r="BH143" s="35"/>
      <c r="BI143" s="69">
        <v>0</v>
      </c>
      <c r="BJ143" s="69">
        <v>0</v>
      </c>
      <c r="BK143" s="69">
        <f t="shared" si="104"/>
        <v>0</v>
      </c>
      <c r="BL143" s="69">
        <v>0</v>
      </c>
      <c r="BM143" s="69">
        <f t="shared" si="105"/>
        <v>0</v>
      </c>
      <c r="BN143" s="70">
        <v>0</v>
      </c>
      <c r="BO143" s="71">
        <f t="shared" si="97"/>
        <v>0</v>
      </c>
    </row>
    <row r="144" spans="2:67" s="2" customFormat="1" collapsed="1">
      <c r="B144" s="2" t="str">
        <f t="shared" si="210"/>
        <v>Hide</v>
      </c>
      <c r="C144" s="2">
        <v>1</v>
      </c>
      <c r="D144" s="66" t="s">
        <v>128</v>
      </c>
      <c r="E144" s="116">
        <v>3.5</v>
      </c>
      <c r="F144" s="38">
        <v>3.5</v>
      </c>
      <c r="G144" s="38">
        <f t="shared" si="86"/>
        <v>0</v>
      </c>
      <c r="H144" s="38">
        <v>0</v>
      </c>
      <c r="I144" s="38">
        <f t="shared" si="106"/>
        <v>3.5</v>
      </c>
      <c r="J144" s="39">
        <v>3.5</v>
      </c>
      <c r="K144" s="39">
        <f t="shared" si="87"/>
        <v>0</v>
      </c>
      <c r="L144" s="35"/>
      <c r="M144" s="38">
        <v>3.5</v>
      </c>
      <c r="N144" s="38">
        <v>3.5</v>
      </c>
      <c r="O144" s="38">
        <f t="shared" si="98"/>
        <v>0</v>
      </c>
      <c r="P144" s="38">
        <v>0</v>
      </c>
      <c r="Q144" s="38">
        <f t="shared" si="99"/>
        <v>3.5</v>
      </c>
      <c r="R144" s="39">
        <v>3.5</v>
      </c>
      <c r="S144" s="40">
        <f t="shared" si="88"/>
        <v>0</v>
      </c>
      <c r="T144" s="32"/>
      <c r="U144" s="116">
        <v>0</v>
      </c>
      <c r="V144" s="38">
        <v>0</v>
      </c>
      <c r="W144" s="38">
        <f t="shared" si="89"/>
        <v>0</v>
      </c>
      <c r="X144" s="38">
        <v>0</v>
      </c>
      <c r="Y144" s="38">
        <f t="shared" si="107"/>
        <v>0</v>
      </c>
      <c r="Z144" s="39">
        <v>0</v>
      </c>
      <c r="AA144" s="39">
        <f t="shared" si="90"/>
        <v>0</v>
      </c>
      <c r="AB144" s="35"/>
      <c r="AC144" s="38">
        <v>0</v>
      </c>
      <c r="AD144" s="38">
        <v>0</v>
      </c>
      <c r="AE144" s="38">
        <f t="shared" si="100"/>
        <v>0</v>
      </c>
      <c r="AF144" s="38">
        <v>0</v>
      </c>
      <c r="AG144" s="38">
        <f t="shared" si="101"/>
        <v>0</v>
      </c>
      <c r="AH144" s="39">
        <v>0</v>
      </c>
      <c r="AI144" s="40">
        <f t="shared" si="91"/>
        <v>0</v>
      </c>
      <c r="AJ144" s="32"/>
      <c r="AK144" s="116">
        <v>3.5</v>
      </c>
      <c r="AL144" s="38">
        <v>3.5</v>
      </c>
      <c r="AM144" s="38">
        <f t="shared" si="92"/>
        <v>0</v>
      </c>
      <c r="AN144" s="38">
        <v>0</v>
      </c>
      <c r="AO144" s="38">
        <f t="shared" si="108"/>
        <v>3.5</v>
      </c>
      <c r="AP144" s="39">
        <v>3.5</v>
      </c>
      <c r="AQ144" s="39">
        <f t="shared" si="93"/>
        <v>0</v>
      </c>
      <c r="AR144" s="35"/>
      <c r="AS144" s="38">
        <v>3.5</v>
      </c>
      <c r="AT144" s="38">
        <v>3.5</v>
      </c>
      <c r="AU144" s="38">
        <f t="shared" si="102"/>
        <v>0</v>
      </c>
      <c r="AV144" s="38">
        <v>0</v>
      </c>
      <c r="AW144" s="38">
        <f t="shared" si="103"/>
        <v>3.5</v>
      </c>
      <c r="AX144" s="39">
        <v>3.5</v>
      </c>
      <c r="AY144" s="40">
        <f t="shared" si="94"/>
        <v>0</v>
      </c>
      <c r="AZ144" s="32"/>
      <c r="BA144" s="116">
        <v>0</v>
      </c>
      <c r="BB144" s="38">
        <v>0</v>
      </c>
      <c r="BC144" s="38">
        <f t="shared" si="95"/>
        <v>0</v>
      </c>
      <c r="BD144" s="38">
        <v>0</v>
      </c>
      <c r="BE144" s="38">
        <f t="shared" si="109"/>
        <v>0</v>
      </c>
      <c r="BF144" s="39">
        <v>0</v>
      </c>
      <c r="BG144" s="39">
        <f t="shared" si="96"/>
        <v>0</v>
      </c>
      <c r="BH144" s="35"/>
      <c r="BI144" s="38">
        <v>0</v>
      </c>
      <c r="BJ144" s="38">
        <v>0</v>
      </c>
      <c r="BK144" s="38">
        <f t="shared" si="104"/>
        <v>0</v>
      </c>
      <c r="BL144" s="38">
        <v>0</v>
      </c>
      <c r="BM144" s="38">
        <f t="shared" si="105"/>
        <v>0</v>
      </c>
      <c r="BN144" s="39">
        <v>0</v>
      </c>
      <c r="BO144" s="40">
        <f t="shared" si="97"/>
        <v>0</v>
      </c>
    </row>
    <row r="145" spans="2:67" s="2" customFormat="1">
      <c r="B145" s="2" t="str">
        <f t="shared" si="210"/>
        <v>Hide</v>
      </c>
      <c r="C145" s="2">
        <v>1</v>
      </c>
      <c r="D145" s="72" t="s">
        <v>129</v>
      </c>
      <c r="E145" s="123">
        <v>2009.7299999999998</v>
      </c>
      <c r="F145" s="73">
        <v>1972.35</v>
      </c>
      <c r="G145" s="73">
        <f t="shared" si="86"/>
        <v>37.379999999999882</v>
      </c>
      <c r="H145" s="73">
        <v>0</v>
      </c>
      <c r="I145" s="73">
        <f t="shared" si="106"/>
        <v>2009.7299999999998</v>
      </c>
      <c r="J145" s="74">
        <v>1972.35</v>
      </c>
      <c r="K145" s="74">
        <f t="shared" si="87"/>
        <v>37.379999999999882</v>
      </c>
      <c r="L145" s="35"/>
      <c r="M145" s="73">
        <v>2009.7299999999998</v>
      </c>
      <c r="N145" s="73">
        <v>1972.35</v>
      </c>
      <c r="O145" s="73">
        <f t="shared" si="98"/>
        <v>37.379999999999882</v>
      </c>
      <c r="P145" s="73">
        <v>0</v>
      </c>
      <c r="Q145" s="73">
        <f t="shared" si="99"/>
        <v>2009.7299999999998</v>
      </c>
      <c r="R145" s="74">
        <v>1972.35</v>
      </c>
      <c r="S145" s="75">
        <f t="shared" si="88"/>
        <v>37.379999999999882</v>
      </c>
      <c r="T145" s="32"/>
      <c r="U145" s="123">
        <v>1394.37</v>
      </c>
      <c r="V145" s="73">
        <v>1355.75</v>
      </c>
      <c r="W145" s="73">
        <f t="shared" si="89"/>
        <v>38.619999999999891</v>
      </c>
      <c r="X145" s="73">
        <v>0</v>
      </c>
      <c r="Y145" s="73">
        <f t="shared" si="107"/>
        <v>1394.37</v>
      </c>
      <c r="Z145" s="74">
        <v>1355.75</v>
      </c>
      <c r="AA145" s="74">
        <f t="shared" si="90"/>
        <v>38.619999999999891</v>
      </c>
      <c r="AB145" s="35"/>
      <c r="AC145" s="73">
        <v>1394.37</v>
      </c>
      <c r="AD145" s="73">
        <v>1355.75</v>
      </c>
      <c r="AE145" s="73">
        <f t="shared" si="100"/>
        <v>38.619999999999891</v>
      </c>
      <c r="AF145" s="73">
        <v>0</v>
      </c>
      <c r="AG145" s="73">
        <f t="shared" si="101"/>
        <v>1394.37</v>
      </c>
      <c r="AH145" s="74">
        <v>1355.75</v>
      </c>
      <c r="AI145" s="75">
        <f t="shared" si="91"/>
        <v>38.619999999999891</v>
      </c>
      <c r="AJ145" s="32"/>
      <c r="AK145" s="123">
        <v>601.34999999999991</v>
      </c>
      <c r="AL145" s="73">
        <v>603.31999999999994</v>
      </c>
      <c r="AM145" s="73">
        <f t="shared" si="92"/>
        <v>-1.9700000000000273</v>
      </c>
      <c r="AN145" s="73">
        <v>0</v>
      </c>
      <c r="AO145" s="73">
        <f t="shared" si="108"/>
        <v>601.34999999999991</v>
      </c>
      <c r="AP145" s="74">
        <v>603.31999999999994</v>
      </c>
      <c r="AQ145" s="74">
        <f t="shared" si="93"/>
        <v>-1.9700000000000273</v>
      </c>
      <c r="AR145" s="35"/>
      <c r="AS145" s="73">
        <v>601.34999999999991</v>
      </c>
      <c r="AT145" s="73">
        <v>603.31999999999994</v>
      </c>
      <c r="AU145" s="73">
        <f t="shared" si="102"/>
        <v>-1.9700000000000273</v>
      </c>
      <c r="AV145" s="73">
        <v>0</v>
      </c>
      <c r="AW145" s="73">
        <f t="shared" si="103"/>
        <v>601.34999999999991</v>
      </c>
      <c r="AX145" s="74">
        <v>603.31999999999994</v>
      </c>
      <c r="AY145" s="75">
        <f t="shared" si="94"/>
        <v>-1.9700000000000273</v>
      </c>
      <c r="AZ145" s="32"/>
      <c r="BA145" s="123">
        <v>14.01</v>
      </c>
      <c r="BB145" s="73">
        <v>13.28</v>
      </c>
      <c r="BC145" s="73">
        <f t="shared" si="95"/>
        <v>0.73000000000000043</v>
      </c>
      <c r="BD145" s="73">
        <v>0</v>
      </c>
      <c r="BE145" s="73">
        <f t="shared" si="109"/>
        <v>14.01</v>
      </c>
      <c r="BF145" s="74">
        <v>13.28</v>
      </c>
      <c r="BG145" s="74">
        <f t="shared" si="96"/>
        <v>0.73000000000000043</v>
      </c>
      <c r="BH145" s="35"/>
      <c r="BI145" s="73">
        <v>14.01</v>
      </c>
      <c r="BJ145" s="73">
        <v>13.28</v>
      </c>
      <c r="BK145" s="73">
        <f t="shared" si="104"/>
        <v>0.73000000000000043</v>
      </c>
      <c r="BL145" s="73">
        <v>0</v>
      </c>
      <c r="BM145" s="73">
        <f t="shared" si="105"/>
        <v>14.01</v>
      </c>
      <c r="BN145" s="74">
        <v>13.28</v>
      </c>
      <c r="BO145" s="75">
        <f t="shared" si="97"/>
        <v>0.73000000000000043</v>
      </c>
    </row>
    <row r="146" spans="2:67" s="2" customFormat="1" ht="14.25" hidden="1" customHeight="1" outlineLevel="1">
      <c r="B146" s="2" t="str">
        <f t="shared" si="210"/>
        <v>Hide</v>
      </c>
      <c r="C146" s="2">
        <v>1</v>
      </c>
      <c r="D146" s="72" t="s">
        <v>130</v>
      </c>
      <c r="E146" s="124">
        <v>32658.080000000005</v>
      </c>
      <c r="F146" s="76">
        <v>53727.748743342614</v>
      </c>
      <c r="G146" s="76">
        <f t="shared" si="86"/>
        <v>-21069.668743342609</v>
      </c>
      <c r="H146" s="76">
        <v>0</v>
      </c>
      <c r="I146" s="76">
        <f t="shared" si="106"/>
        <v>32658.080000000005</v>
      </c>
      <c r="J146" s="77">
        <v>43272.29</v>
      </c>
      <c r="K146" s="77">
        <f t="shared" si="87"/>
        <v>-10614.209999999995</v>
      </c>
      <c r="L146" s="35"/>
      <c r="M146" s="76">
        <v>32658.080000000005</v>
      </c>
      <c r="N146" s="76">
        <v>53727.748743342614</v>
      </c>
      <c r="O146" s="76">
        <f t="shared" si="98"/>
        <v>-21069.668743342609</v>
      </c>
      <c r="P146" s="76">
        <v>0</v>
      </c>
      <c r="Q146" s="76">
        <f t="shared" si="99"/>
        <v>32658.080000000005</v>
      </c>
      <c r="R146" s="77">
        <v>43272.29</v>
      </c>
      <c r="S146" s="78">
        <f t="shared" si="88"/>
        <v>-10614.209999999995</v>
      </c>
      <c r="T146" s="32"/>
      <c r="U146" s="124">
        <v>29906.609999999997</v>
      </c>
      <c r="V146" s="76">
        <v>38749.524733204707</v>
      </c>
      <c r="W146" s="76">
        <f t="shared" si="89"/>
        <v>-8842.9147332047105</v>
      </c>
      <c r="X146" s="76">
        <v>0</v>
      </c>
      <c r="Y146" s="76">
        <f t="shared" si="107"/>
        <v>29906.609999999997</v>
      </c>
      <c r="Z146" s="77">
        <v>39672.870000000003</v>
      </c>
      <c r="AA146" s="77">
        <f t="shared" si="90"/>
        <v>-9766.2600000000057</v>
      </c>
      <c r="AB146" s="35"/>
      <c r="AC146" s="76">
        <v>29906.609999999997</v>
      </c>
      <c r="AD146" s="76">
        <v>38749.524733204707</v>
      </c>
      <c r="AE146" s="76">
        <f t="shared" si="100"/>
        <v>-8842.9147332047105</v>
      </c>
      <c r="AF146" s="76">
        <v>0</v>
      </c>
      <c r="AG146" s="76">
        <f t="shared" si="101"/>
        <v>29906.609999999997</v>
      </c>
      <c r="AH146" s="77">
        <v>39672.870000000003</v>
      </c>
      <c r="AI146" s="78">
        <f t="shared" si="91"/>
        <v>-9766.2600000000057</v>
      </c>
      <c r="AJ146" s="32"/>
      <c r="AK146" s="124">
        <v>2751.4700000000075</v>
      </c>
      <c r="AL146" s="76">
        <v>14978.22401013791</v>
      </c>
      <c r="AM146" s="76">
        <f t="shared" si="92"/>
        <v>-12226.754010137902</v>
      </c>
      <c r="AN146" s="76">
        <v>0</v>
      </c>
      <c r="AO146" s="76">
        <f t="shared" si="108"/>
        <v>2751.4700000000075</v>
      </c>
      <c r="AP146" s="77">
        <v>3599.42</v>
      </c>
      <c r="AQ146" s="77">
        <f t="shared" si="93"/>
        <v>-847.94999999999254</v>
      </c>
      <c r="AR146" s="35"/>
      <c r="AS146" s="76">
        <v>2751.4700000000075</v>
      </c>
      <c r="AT146" s="76">
        <v>14978.22401013791</v>
      </c>
      <c r="AU146" s="76">
        <f t="shared" si="102"/>
        <v>-12226.754010137902</v>
      </c>
      <c r="AV146" s="76">
        <v>0</v>
      </c>
      <c r="AW146" s="76">
        <f t="shared" si="103"/>
        <v>2751.4700000000075</v>
      </c>
      <c r="AX146" s="77">
        <v>3599.42</v>
      </c>
      <c r="AY146" s="78">
        <f t="shared" si="94"/>
        <v>-847.94999999999254</v>
      </c>
      <c r="AZ146" s="32"/>
      <c r="BA146" s="124">
        <v>0</v>
      </c>
      <c r="BB146" s="76">
        <v>0</v>
      </c>
      <c r="BC146" s="76">
        <f t="shared" si="95"/>
        <v>0</v>
      </c>
      <c r="BD146" s="76">
        <v>0</v>
      </c>
      <c r="BE146" s="76">
        <f t="shared" si="109"/>
        <v>0</v>
      </c>
      <c r="BF146" s="77">
        <v>0</v>
      </c>
      <c r="BG146" s="77">
        <f t="shared" si="96"/>
        <v>0</v>
      </c>
      <c r="BH146" s="35"/>
      <c r="BI146" s="76">
        <v>0</v>
      </c>
      <c r="BJ146" s="76">
        <v>0</v>
      </c>
      <c r="BK146" s="76">
        <f t="shared" si="104"/>
        <v>0</v>
      </c>
      <c r="BL146" s="76">
        <v>0</v>
      </c>
      <c r="BM146" s="76">
        <f t="shared" si="105"/>
        <v>0</v>
      </c>
      <c r="BN146" s="77">
        <v>0</v>
      </c>
      <c r="BO146" s="78">
        <f t="shared" si="97"/>
        <v>0</v>
      </c>
    </row>
    <row r="147" spans="2:67" s="2" customFormat="1" ht="14.25" hidden="1" customHeight="1" outlineLevel="1">
      <c r="B147" s="2" t="str">
        <f t="shared" si="210"/>
        <v>Hide</v>
      </c>
      <c r="C147" s="2">
        <v>1</v>
      </c>
      <c r="D147" s="72" t="s">
        <v>131</v>
      </c>
      <c r="E147" s="124">
        <v>0</v>
      </c>
      <c r="F147" s="76">
        <v>-8616.7269720247969</v>
      </c>
      <c r="G147" s="76">
        <f t="shared" si="86"/>
        <v>8616.7269720247969</v>
      </c>
      <c r="H147" s="76">
        <v>0</v>
      </c>
      <c r="I147" s="76">
        <f t="shared" si="106"/>
        <v>0</v>
      </c>
      <c r="J147" s="77">
        <v>-28764.45</v>
      </c>
      <c r="K147" s="77">
        <f t="shared" si="87"/>
        <v>28764.45</v>
      </c>
      <c r="L147" s="35"/>
      <c r="M147" s="76">
        <v>0</v>
      </c>
      <c r="N147" s="76">
        <v>-8616.7269720247969</v>
      </c>
      <c r="O147" s="76">
        <f t="shared" si="98"/>
        <v>8616.7269720247969</v>
      </c>
      <c r="P147" s="76">
        <v>0</v>
      </c>
      <c r="Q147" s="76">
        <f t="shared" si="99"/>
        <v>0</v>
      </c>
      <c r="R147" s="77">
        <v>-28764.45</v>
      </c>
      <c r="S147" s="78">
        <f t="shared" si="88"/>
        <v>28764.45</v>
      </c>
      <c r="T147" s="32"/>
      <c r="U147" s="124">
        <v>0</v>
      </c>
      <c r="V147" s="76">
        <v>-8902.4716634372744</v>
      </c>
      <c r="W147" s="76">
        <f t="shared" si="89"/>
        <v>8902.4716634372744</v>
      </c>
      <c r="X147" s="76">
        <v>0</v>
      </c>
      <c r="Y147" s="76">
        <f t="shared" si="107"/>
        <v>0</v>
      </c>
      <c r="Z147" s="77">
        <v>-28764.45</v>
      </c>
      <c r="AA147" s="77">
        <f t="shared" si="90"/>
        <v>28764.45</v>
      </c>
      <c r="AB147" s="35"/>
      <c r="AC147" s="76">
        <v>0</v>
      </c>
      <c r="AD147" s="76">
        <v>-8902.4716634372744</v>
      </c>
      <c r="AE147" s="76">
        <f t="shared" si="100"/>
        <v>8902.4716634372744</v>
      </c>
      <c r="AF147" s="76">
        <v>0</v>
      </c>
      <c r="AG147" s="76">
        <f t="shared" si="101"/>
        <v>0</v>
      </c>
      <c r="AH147" s="77">
        <v>-28764.45</v>
      </c>
      <c r="AI147" s="78">
        <f t="shared" si="91"/>
        <v>28764.45</v>
      </c>
      <c r="AJ147" s="32"/>
      <c r="AK147" s="124">
        <v>0</v>
      </c>
      <c r="AL147" s="76">
        <v>285.74469141247789</v>
      </c>
      <c r="AM147" s="76">
        <f t="shared" si="92"/>
        <v>-285.74469141247789</v>
      </c>
      <c r="AN147" s="76">
        <v>0</v>
      </c>
      <c r="AO147" s="76">
        <f t="shared" si="108"/>
        <v>0</v>
      </c>
      <c r="AP147" s="77">
        <v>0</v>
      </c>
      <c r="AQ147" s="77">
        <f t="shared" si="93"/>
        <v>0</v>
      </c>
      <c r="AR147" s="35"/>
      <c r="AS147" s="76">
        <v>0</v>
      </c>
      <c r="AT147" s="76">
        <v>285.74469141247789</v>
      </c>
      <c r="AU147" s="76">
        <f t="shared" si="102"/>
        <v>-285.74469141247789</v>
      </c>
      <c r="AV147" s="76">
        <v>0</v>
      </c>
      <c r="AW147" s="76">
        <f t="shared" si="103"/>
        <v>0</v>
      </c>
      <c r="AX147" s="77">
        <v>0</v>
      </c>
      <c r="AY147" s="78">
        <f t="shared" si="94"/>
        <v>0</v>
      </c>
      <c r="AZ147" s="32"/>
      <c r="BA147" s="124">
        <v>0</v>
      </c>
      <c r="BB147" s="76">
        <v>0</v>
      </c>
      <c r="BC147" s="76">
        <f t="shared" si="95"/>
        <v>0</v>
      </c>
      <c r="BD147" s="76">
        <v>0</v>
      </c>
      <c r="BE147" s="76">
        <f t="shared" si="109"/>
        <v>0</v>
      </c>
      <c r="BF147" s="77">
        <v>0</v>
      </c>
      <c r="BG147" s="77">
        <f t="shared" si="96"/>
        <v>0</v>
      </c>
      <c r="BH147" s="35"/>
      <c r="BI147" s="76">
        <v>0</v>
      </c>
      <c r="BJ147" s="76">
        <v>0</v>
      </c>
      <c r="BK147" s="76">
        <f t="shared" si="104"/>
        <v>0</v>
      </c>
      <c r="BL147" s="76">
        <v>0</v>
      </c>
      <c r="BM147" s="76">
        <f t="shared" si="105"/>
        <v>0</v>
      </c>
      <c r="BN147" s="77">
        <v>0</v>
      </c>
      <c r="BO147" s="78">
        <f t="shared" si="97"/>
        <v>0</v>
      </c>
    </row>
    <row r="148" spans="2:67" s="2" customFormat="1" ht="14.25" hidden="1" customHeight="1" outlineLevel="1">
      <c r="B148" s="2" t="str">
        <f t="shared" si="210"/>
        <v>Hide</v>
      </c>
      <c r="C148" s="2">
        <v>1</v>
      </c>
      <c r="D148" s="72" t="s">
        <v>132</v>
      </c>
      <c r="E148" s="124">
        <v>0</v>
      </c>
      <c r="F148" s="76">
        <v>0</v>
      </c>
      <c r="G148" s="76">
        <f t="shared" si="86"/>
        <v>0</v>
      </c>
      <c r="H148" s="76">
        <v>0</v>
      </c>
      <c r="I148" s="76">
        <f t="shared" si="106"/>
        <v>0</v>
      </c>
      <c r="J148" s="77">
        <v>0</v>
      </c>
      <c r="K148" s="77">
        <f t="shared" si="87"/>
        <v>0</v>
      </c>
      <c r="L148" s="35"/>
      <c r="M148" s="76">
        <v>0</v>
      </c>
      <c r="N148" s="76">
        <v>0</v>
      </c>
      <c r="O148" s="76">
        <f t="shared" si="98"/>
        <v>0</v>
      </c>
      <c r="P148" s="76">
        <v>0</v>
      </c>
      <c r="Q148" s="76">
        <f t="shared" si="99"/>
        <v>0</v>
      </c>
      <c r="R148" s="77">
        <v>0</v>
      </c>
      <c r="S148" s="78">
        <f t="shared" si="88"/>
        <v>0</v>
      </c>
      <c r="T148" s="32"/>
      <c r="U148" s="124">
        <v>0</v>
      </c>
      <c r="V148" s="76">
        <v>0</v>
      </c>
      <c r="W148" s="76">
        <f t="shared" si="89"/>
        <v>0</v>
      </c>
      <c r="X148" s="76">
        <v>0</v>
      </c>
      <c r="Y148" s="76">
        <f t="shared" si="107"/>
        <v>0</v>
      </c>
      <c r="Z148" s="77">
        <v>0</v>
      </c>
      <c r="AA148" s="77">
        <f t="shared" si="90"/>
        <v>0</v>
      </c>
      <c r="AB148" s="35"/>
      <c r="AC148" s="76">
        <v>0</v>
      </c>
      <c r="AD148" s="76">
        <v>0</v>
      </c>
      <c r="AE148" s="76">
        <f t="shared" si="100"/>
        <v>0</v>
      </c>
      <c r="AF148" s="76">
        <v>0</v>
      </c>
      <c r="AG148" s="76">
        <f t="shared" si="101"/>
        <v>0</v>
      </c>
      <c r="AH148" s="77">
        <v>0</v>
      </c>
      <c r="AI148" s="78">
        <f t="shared" si="91"/>
        <v>0</v>
      </c>
      <c r="AJ148" s="32"/>
      <c r="AK148" s="124">
        <v>0</v>
      </c>
      <c r="AL148" s="76">
        <v>0</v>
      </c>
      <c r="AM148" s="76">
        <f t="shared" si="92"/>
        <v>0</v>
      </c>
      <c r="AN148" s="76">
        <v>0</v>
      </c>
      <c r="AO148" s="76">
        <f t="shared" si="108"/>
        <v>0</v>
      </c>
      <c r="AP148" s="77">
        <v>0</v>
      </c>
      <c r="AQ148" s="77">
        <f t="shared" si="93"/>
        <v>0</v>
      </c>
      <c r="AR148" s="35"/>
      <c r="AS148" s="76">
        <v>0</v>
      </c>
      <c r="AT148" s="76">
        <v>0</v>
      </c>
      <c r="AU148" s="76">
        <f t="shared" si="102"/>
        <v>0</v>
      </c>
      <c r="AV148" s="76">
        <v>0</v>
      </c>
      <c r="AW148" s="76">
        <f t="shared" si="103"/>
        <v>0</v>
      </c>
      <c r="AX148" s="77">
        <v>0</v>
      </c>
      <c r="AY148" s="78">
        <f t="shared" si="94"/>
        <v>0</v>
      </c>
      <c r="AZ148" s="32"/>
      <c r="BA148" s="124">
        <v>0</v>
      </c>
      <c r="BB148" s="76">
        <v>0</v>
      </c>
      <c r="BC148" s="76">
        <f t="shared" si="95"/>
        <v>0</v>
      </c>
      <c r="BD148" s="76">
        <v>0</v>
      </c>
      <c r="BE148" s="76">
        <f t="shared" si="109"/>
        <v>0</v>
      </c>
      <c r="BF148" s="77">
        <v>0</v>
      </c>
      <c r="BG148" s="77">
        <f t="shared" si="96"/>
        <v>0</v>
      </c>
      <c r="BH148" s="35"/>
      <c r="BI148" s="76">
        <v>0</v>
      </c>
      <c r="BJ148" s="76">
        <v>0</v>
      </c>
      <c r="BK148" s="76">
        <f t="shared" si="104"/>
        <v>0</v>
      </c>
      <c r="BL148" s="76">
        <v>0</v>
      </c>
      <c r="BM148" s="76">
        <f t="shared" si="105"/>
        <v>0</v>
      </c>
      <c r="BN148" s="77">
        <v>0</v>
      </c>
      <c r="BO148" s="78">
        <f t="shared" si="97"/>
        <v>0</v>
      </c>
    </row>
    <row r="149" spans="2:67" s="2" customFormat="1" collapsed="1">
      <c r="B149" s="2" t="str">
        <f t="shared" si="210"/>
        <v>Hide</v>
      </c>
      <c r="C149" s="2">
        <v>1</v>
      </c>
      <c r="D149" s="72" t="s">
        <v>133</v>
      </c>
      <c r="E149" s="123">
        <v>32658.080000000005</v>
      </c>
      <c r="F149" s="73">
        <v>45111.021771317821</v>
      </c>
      <c r="G149" s="73">
        <f t="shared" ref="G149:G216" si="211">+E149-F149</f>
        <v>-12452.941771317815</v>
      </c>
      <c r="H149" s="73">
        <v>0</v>
      </c>
      <c r="I149" s="73">
        <f t="shared" si="106"/>
        <v>32658.080000000005</v>
      </c>
      <c r="J149" s="74">
        <v>14507.840000000002</v>
      </c>
      <c r="K149" s="74">
        <f t="shared" ref="K149:K216" si="212">+E149-J149</f>
        <v>18150.240000000005</v>
      </c>
      <c r="L149" s="35"/>
      <c r="M149" s="73">
        <v>32658.080000000005</v>
      </c>
      <c r="N149" s="73">
        <v>45111.021771317821</v>
      </c>
      <c r="O149" s="73">
        <f t="shared" si="98"/>
        <v>-12452.941771317815</v>
      </c>
      <c r="P149" s="73">
        <v>0</v>
      </c>
      <c r="Q149" s="73">
        <f t="shared" si="99"/>
        <v>32658.080000000005</v>
      </c>
      <c r="R149" s="74">
        <v>14507.840000000002</v>
      </c>
      <c r="S149" s="75">
        <f t="shared" ref="S149:S216" si="213">+M149-R149</f>
        <v>18150.240000000005</v>
      </c>
      <c r="T149" s="32"/>
      <c r="U149" s="123">
        <v>29906.609999999997</v>
      </c>
      <c r="V149" s="73">
        <v>29847.053069767433</v>
      </c>
      <c r="W149" s="73">
        <f t="shared" ref="W149:W216" si="214">+U149-V149</f>
        <v>59.5569302325639</v>
      </c>
      <c r="X149" s="73">
        <v>0</v>
      </c>
      <c r="Y149" s="73">
        <f t="shared" si="107"/>
        <v>29906.609999999997</v>
      </c>
      <c r="Z149" s="74">
        <v>10908.420000000002</v>
      </c>
      <c r="AA149" s="74">
        <f t="shared" ref="AA149:AA216" si="215">+U149-Z149</f>
        <v>18998.189999999995</v>
      </c>
      <c r="AB149" s="35"/>
      <c r="AC149" s="73">
        <v>29906.609999999997</v>
      </c>
      <c r="AD149" s="73">
        <v>29847.053069767433</v>
      </c>
      <c r="AE149" s="73">
        <f t="shared" si="100"/>
        <v>59.5569302325639</v>
      </c>
      <c r="AF149" s="73">
        <v>0</v>
      </c>
      <c r="AG149" s="73">
        <f t="shared" si="101"/>
        <v>29906.609999999997</v>
      </c>
      <c r="AH149" s="74">
        <v>10908.420000000002</v>
      </c>
      <c r="AI149" s="75">
        <f t="shared" ref="AI149:AI216" si="216">+AC149-AH149</f>
        <v>18998.189999999995</v>
      </c>
      <c r="AJ149" s="32"/>
      <c r="AK149" s="123">
        <v>2751.4700000000075</v>
      </c>
      <c r="AL149" s="73">
        <v>15263.968701550388</v>
      </c>
      <c r="AM149" s="73">
        <f t="shared" ref="AM149:AM216" si="217">+AK149-AL149</f>
        <v>-12512.498701550379</v>
      </c>
      <c r="AN149" s="73">
        <v>0</v>
      </c>
      <c r="AO149" s="73">
        <f t="shared" si="108"/>
        <v>2751.4700000000075</v>
      </c>
      <c r="AP149" s="74">
        <v>3599.42</v>
      </c>
      <c r="AQ149" s="74">
        <f t="shared" ref="AQ149:AQ216" si="218">+AK149-AP149</f>
        <v>-847.94999999999254</v>
      </c>
      <c r="AR149" s="35"/>
      <c r="AS149" s="73">
        <v>2751.4700000000075</v>
      </c>
      <c r="AT149" s="73">
        <v>15263.968701550388</v>
      </c>
      <c r="AU149" s="73">
        <f t="shared" si="102"/>
        <v>-12512.498701550379</v>
      </c>
      <c r="AV149" s="73">
        <v>0</v>
      </c>
      <c r="AW149" s="73">
        <f t="shared" si="103"/>
        <v>2751.4700000000075</v>
      </c>
      <c r="AX149" s="74">
        <v>3599.42</v>
      </c>
      <c r="AY149" s="75">
        <f t="shared" ref="AY149:AY216" si="219">+AS149-AX149</f>
        <v>-847.94999999999254</v>
      </c>
      <c r="AZ149" s="32"/>
      <c r="BA149" s="123">
        <v>0</v>
      </c>
      <c r="BB149" s="73">
        <v>0</v>
      </c>
      <c r="BC149" s="73">
        <f t="shared" ref="BC149:BC216" si="220">+BA149-BB149</f>
        <v>0</v>
      </c>
      <c r="BD149" s="73">
        <v>0</v>
      </c>
      <c r="BE149" s="73">
        <f t="shared" si="109"/>
        <v>0</v>
      </c>
      <c r="BF149" s="74">
        <v>0</v>
      </c>
      <c r="BG149" s="74">
        <f t="shared" ref="BG149:BG216" si="221">+BA149-BF149</f>
        <v>0</v>
      </c>
      <c r="BH149" s="35"/>
      <c r="BI149" s="73">
        <v>0</v>
      </c>
      <c r="BJ149" s="73">
        <v>0</v>
      </c>
      <c r="BK149" s="73">
        <f t="shared" si="104"/>
        <v>0</v>
      </c>
      <c r="BL149" s="73">
        <v>0</v>
      </c>
      <c r="BM149" s="73">
        <f t="shared" si="105"/>
        <v>0</v>
      </c>
      <c r="BN149" s="74">
        <v>0</v>
      </c>
      <c r="BO149" s="75">
        <f t="shared" ref="BO149:BO216" si="222">+BI149-BN149</f>
        <v>0</v>
      </c>
    </row>
    <row r="150" spans="2:67" s="2" customFormat="1">
      <c r="B150" s="2" t="str">
        <f t="shared" si="210"/>
        <v>Hide</v>
      </c>
      <c r="D150" s="79" t="s">
        <v>134</v>
      </c>
      <c r="E150" s="115">
        <v>0</v>
      </c>
      <c r="F150" s="28">
        <v>0</v>
      </c>
      <c r="G150" s="28">
        <f t="shared" si="211"/>
        <v>0</v>
      </c>
      <c r="H150" s="28">
        <v>0</v>
      </c>
      <c r="I150" s="28">
        <f t="shared" si="106"/>
        <v>0</v>
      </c>
      <c r="J150" s="34">
        <v>0</v>
      </c>
      <c r="K150" s="34">
        <f t="shared" si="212"/>
        <v>0</v>
      </c>
      <c r="L150" s="35"/>
      <c r="M150" s="28">
        <v>0</v>
      </c>
      <c r="N150" s="28">
        <v>0</v>
      </c>
      <c r="O150" s="28">
        <f t="shared" si="98"/>
        <v>0</v>
      </c>
      <c r="P150" s="28">
        <v>0</v>
      </c>
      <c r="Q150" s="28">
        <f t="shared" si="99"/>
        <v>0</v>
      </c>
      <c r="R150" s="34">
        <v>0</v>
      </c>
      <c r="S150" s="36">
        <f t="shared" si="213"/>
        <v>0</v>
      </c>
      <c r="T150" s="32"/>
      <c r="U150" s="115">
        <v>0</v>
      </c>
      <c r="V150" s="28">
        <v>0</v>
      </c>
      <c r="W150" s="28">
        <f t="shared" si="214"/>
        <v>0</v>
      </c>
      <c r="X150" s="28">
        <v>0</v>
      </c>
      <c r="Y150" s="28">
        <f t="shared" si="107"/>
        <v>0</v>
      </c>
      <c r="Z150" s="34">
        <v>0</v>
      </c>
      <c r="AA150" s="34">
        <f t="shared" si="215"/>
        <v>0</v>
      </c>
      <c r="AB150" s="35"/>
      <c r="AC150" s="28">
        <v>0</v>
      </c>
      <c r="AD150" s="28">
        <v>0</v>
      </c>
      <c r="AE150" s="28">
        <f t="shared" si="100"/>
        <v>0</v>
      </c>
      <c r="AF150" s="28">
        <v>0</v>
      </c>
      <c r="AG150" s="28">
        <f t="shared" si="101"/>
        <v>0</v>
      </c>
      <c r="AH150" s="34">
        <v>0</v>
      </c>
      <c r="AI150" s="36">
        <f t="shared" si="216"/>
        <v>0</v>
      </c>
      <c r="AJ150" s="32"/>
      <c r="AK150" s="115">
        <v>0</v>
      </c>
      <c r="AL150" s="28">
        <v>0</v>
      </c>
      <c r="AM150" s="28">
        <f t="shared" si="217"/>
        <v>0</v>
      </c>
      <c r="AN150" s="28">
        <v>0</v>
      </c>
      <c r="AO150" s="28">
        <f t="shared" si="108"/>
        <v>0</v>
      </c>
      <c r="AP150" s="34">
        <v>0</v>
      </c>
      <c r="AQ150" s="34">
        <f t="shared" si="218"/>
        <v>0</v>
      </c>
      <c r="AR150" s="35"/>
      <c r="AS150" s="28">
        <v>0</v>
      </c>
      <c r="AT150" s="28">
        <v>0</v>
      </c>
      <c r="AU150" s="28">
        <f t="shared" si="102"/>
        <v>0</v>
      </c>
      <c r="AV150" s="28">
        <v>0</v>
      </c>
      <c r="AW150" s="28">
        <f t="shared" si="103"/>
        <v>0</v>
      </c>
      <c r="AX150" s="34">
        <v>0</v>
      </c>
      <c r="AY150" s="36">
        <f t="shared" si="219"/>
        <v>0</v>
      </c>
      <c r="AZ150" s="32"/>
      <c r="BA150" s="115">
        <v>0</v>
      </c>
      <c r="BB150" s="28">
        <v>0</v>
      </c>
      <c r="BC150" s="28">
        <f t="shared" si="220"/>
        <v>0</v>
      </c>
      <c r="BD150" s="28">
        <v>0</v>
      </c>
      <c r="BE150" s="28">
        <f t="shared" si="109"/>
        <v>0</v>
      </c>
      <c r="BF150" s="34">
        <v>0</v>
      </c>
      <c r="BG150" s="34">
        <f t="shared" si="221"/>
        <v>0</v>
      </c>
      <c r="BH150" s="35"/>
      <c r="BI150" s="28">
        <v>0</v>
      </c>
      <c r="BJ150" s="28">
        <v>0</v>
      </c>
      <c r="BK150" s="28">
        <f t="shared" si="104"/>
        <v>0</v>
      </c>
      <c r="BL150" s="28">
        <v>0</v>
      </c>
      <c r="BM150" s="28">
        <f t="shared" si="105"/>
        <v>0</v>
      </c>
      <c r="BN150" s="34">
        <v>0</v>
      </c>
      <c r="BO150" s="36">
        <f t="shared" si="222"/>
        <v>0</v>
      </c>
    </row>
    <row r="151" spans="2:67" s="2" customFormat="1" ht="14.25" hidden="1" customHeight="1" outlineLevel="1">
      <c r="B151" s="2" t="str">
        <f t="shared" si="210"/>
        <v>Hide</v>
      </c>
      <c r="C151" s="2">
        <v>1</v>
      </c>
      <c r="D151" s="62" t="s">
        <v>135</v>
      </c>
      <c r="E151" s="121">
        <v>5436.7</v>
      </c>
      <c r="F151" s="63">
        <v>9905.1996587821723</v>
      </c>
      <c r="G151" s="63">
        <f t="shared" si="211"/>
        <v>-4468.4996587821724</v>
      </c>
      <c r="H151" s="63">
        <v>0</v>
      </c>
      <c r="I151" s="63">
        <f t="shared" si="106"/>
        <v>5436.7</v>
      </c>
      <c r="J151" s="64">
        <v>12834.68</v>
      </c>
      <c r="K151" s="64">
        <f t="shared" si="212"/>
        <v>-7397.9800000000005</v>
      </c>
      <c r="L151" s="35"/>
      <c r="M151" s="63">
        <v>5436.7</v>
      </c>
      <c r="N151" s="63">
        <v>9905.1996587821723</v>
      </c>
      <c r="O151" s="63">
        <f t="shared" si="98"/>
        <v>-4468.4996587821724</v>
      </c>
      <c r="P151" s="63">
        <v>0</v>
      </c>
      <c r="Q151" s="63">
        <f t="shared" si="99"/>
        <v>5436.7</v>
      </c>
      <c r="R151" s="64">
        <v>12834.68</v>
      </c>
      <c r="S151" s="65">
        <f t="shared" si="213"/>
        <v>-7397.9800000000005</v>
      </c>
      <c r="T151" s="32"/>
      <c r="U151" s="121">
        <v>2644.59</v>
      </c>
      <c r="V151" s="63">
        <v>5304.8036915937664</v>
      </c>
      <c r="W151" s="63">
        <f t="shared" si="214"/>
        <v>-2660.2136915937663</v>
      </c>
      <c r="X151" s="63">
        <v>0</v>
      </c>
      <c r="Y151" s="63">
        <f t="shared" si="107"/>
        <v>2644.59</v>
      </c>
      <c r="Z151" s="64">
        <v>10305.879999999999</v>
      </c>
      <c r="AA151" s="64">
        <f t="shared" si="215"/>
        <v>-7661.2899999999991</v>
      </c>
      <c r="AB151" s="35"/>
      <c r="AC151" s="63">
        <v>2644.59</v>
      </c>
      <c r="AD151" s="63">
        <v>5304.8036915937664</v>
      </c>
      <c r="AE151" s="63">
        <f t="shared" si="100"/>
        <v>-2660.2136915937663</v>
      </c>
      <c r="AF151" s="63">
        <v>0</v>
      </c>
      <c r="AG151" s="63">
        <f t="shared" si="101"/>
        <v>2644.59</v>
      </c>
      <c r="AH151" s="64">
        <v>10305.879999999999</v>
      </c>
      <c r="AI151" s="65">
        <f t="shared" si="216"/>
        <v>-7661.2899999999991</v>
      </c>
      <c r="AJ151" s="32"/>
      <c r="AK151" s="121">
        <v>2792.1099999999997</v>
      </c>
      <c r="AL151" s="63">
        <v>3295.9525187950499</v>
      </c>
      <c r="AM151" s="63">
        <f t="shared" si="217"/>
        <v>-503.84251879505018</v>
      </c>
      <c r="AN151" s="63">
        <v>0</v>
      </c>
      <c r="AO151" s="63">
        <f t="shared" si="108"/>
        <v>2792.1099999999997</v>
      </c>
      <c r="AP151" s="64">
        <v>2528.8000000000002</v>
      </c>
      <c r="AQ151" s="64">
        <f t="shared" si="218"/>
        <v>263.30999999999949</v>
      </c>
      <c r="AR151" s="35"/>
      <c r="AS151" s="63">
        <v>2792.1099999999997</v>
      </c>
      <c r="AT151" s="63">
        <v>3295.9525187950499</v>
      </c>
      <c r="AU151" s="63">
        <f t="shared" si="102"/>
        <v>-503.84251879505018</v>
      </c>
      <c r="AV151" s="63">
        <v>0</v>
      </c>
      <c r="AW151" s="63">
        <f t="shared" si="103"/>
        <v>2792.1099999999997</v>
      </c>
      <c r="AX151" s="64">
        <v>2528.8000000000002</v>
      </c>
      <c r="AY151" s="65">
        <f t="shared" si="219"/>
        <v>263.30999999999949</v>
      </c>
      <c r="AZ151" s="32"/>
      <c r="BA151" s="121">
        <v>0</v>
      </c>
      <c r="BB151" s="63">
        <v>1304.4434483933569</v>
      </c>
      <c r="BC151" s="63">
        <f t="shared" si="220"/>
        <v>-1304.4434483933569</v>
      </c>
      <c r="BD151" s="63">
        <v>0</v>
      </c>
      <c r="BE151" s="63">
        <f t="shared" si="109"/>
        <v>0</v>
      </c>
      <c r="BF151" s="64">
        <v>0</v>
      </c>
      <c r="BG151" s="64">
        <f t="shared" si="221"/>
        <v>0</v>
      </c>
      <c r="BH151" s="35"/>
      <c r="BI151" s="63">
        <v>0</v>
      </c>
      <c r="BJ151" s="63">
        <v>1304.4434483933569</v>
      </c>
      <c r="BK151" s="63">
        <f t="shared" si="104"/>
        <v>-1304.4434483933569</v>
      </c>
      <c r="BL151" s="63">
        <v>0</v>
      </c>
      <c r="BM151" s="63">
        <f t="shared" si="105"/>
        <v>0</v>
      </c>
      <c r="BN151" s="64">
        <v>0</v>
      </c>
      <c r="BO151" s="65">
        <f t="shared" si="222"/>
        <v>0</v>
      </c>
    </row>
    <row r="152" spans="2:67" s="2" customFormat="1" ht="14.25" hidden="1" customHeight="1" outlineLevel="1">
      <c r="B152" s="2" t="str">
        <f t="shared" si="210"/>
        <v>Hide</v>
      </c>
      <c r="C152" s="2">
        <v>1</v>
      </c>
      <c r="D152" s="62" t="s">
        <v>136</v>
      </c>
      <c r="E152" s="121">
        <v>606.36</v>
      </c>
      <c r="F152" s="63">
        <v>381.36060887873253</v>
      </c>
      <c r="G152" s="63">
        <f t="shared" si="211"/>
        <v>224.99939112126748</v>
      </c>
      <c r="H152" s="63">
        <v>0</v>
      </c>
      <c r="I152" s="63">
        <f t="shared" si="106"/>
        <v>606.36</v>
      </c>
      <c r="J152" s="64">
        <v>887</v>
      </c>
      <c r="K152" s="64">
        <f t="shared" si="212"/>
        <v>-280.64</v>
      </c>
      <c r="L152" s="35"/>
      <c r="M152" s="63">
        <v>606.36</v>
      </c>
      <c r="N152" s="63">
        <v>381.36060887873253</v>
      </c>
      <c r="O152" s="63">
        <f t="shared" si="98"/>
        <v>224.99939112126748</v>
      </c>
      <c r="P152" s="63">
        <v>0</v>
      </c>
      <c r="Q152" s="63">
        <f t="shared" si="99"/>
        <v>606.36</v>
      </c>
      <c r="R152" s="64">
        <v>887</v>
      </c>
      <c r="S152" s="65">
        <f t="shared" si="213"/>
        <v>-280.64</v>
      </c>
      <c r="T152" s="32"/>
      <c r="U152" s="121">
        <v>606.36</v>
      </c>
      <c r="V152" s="63">
        <v>200.03074212073381</v>
      </c>
      <c r="W152" s="63">
        <f t="shared" si="214"/>
        <v>406.32925787926621</v>
      </c>
      <c r="X152" s="63">
        <v>0</v>
      </c>
      <c r="Y152" s="63">
        <f t="shared" si="107"/>
        <v>606.36</v>
      </c>
      <c r="Z152" s="64">
        <v>722</v>
      </c>
      <c r="AA152" s="64">
        <f t="shared" si="215"/>
        <v>-115.63999999999999</v>
      </c>
      <c r="AB152" s="35"/>
      <c r="AC152" s="63">
        <v>606.36</v>
      </c>
      <c r="AD152" s="63">
        <v>200.03074212073381</v>
      </c>
      <c r="AE152" s="63">
        <f t="shared" si="100"/>
        <v>406.32925787926621</v>
      </c>
      <c r="AF152" s="63">
        <v>0</v>
      </c>
      <c r="AG152" s="63">
        <f t="shared" si="101"/>
        <v>606.36</v>
      </c>
      <c r="AH152" s="64">
        <v>722</v>
      </c>
      <c r="AI152" s="65">
        <f t="shared" si="216"/>
        <v>-115.63999999999999</v>
      </c>
      <c r="AJ152" s="32"/>
      <c r="AK152" s="121">
        <v>0</v>
      </c>
      <c r="AL152" s="63">
        <v>83.79227158584365</v>
      </c>
      <c r="AM152" s="63">
        <f t="shared" si="217"/>
        <v>-83.79227158584365</v>
      </c>
      <c r="AN152" s="63">
        <v>0</v>
      </c>
      <c r="AO152" s="63">
        <f t="shared" si="108"/>
        <v>0</v>
      </c>
      <c r="AP152" s="64">
        <v>165</v>
      </c>
      <c r="AQ152" s="64">
        <f t="shared" si="218"/>
        <v>-165</v>
      </c>
      <c r="AR152" s="35"/>
      <c r="AS152" s="63">
        <v>0</v>
      </c>
      <c r="AT152" s="63">
        <v>83.79227158584365</v>
      </c>
      <c r="AU152" s="63">
        <f t="shared" si="102"/>
        <v>-83.79227158584365</v>
      </c>
      <c r="AV152" s="63">
        <v>0</v>
      </c>
      <c r="AW152" s="63">
        <f t="shared" si="103"/>
        <v>0</v>
      </c>
      <c r="AX152" s="64">
        <v>165</v>
      </c>
      <c r="AY152" s="65">
        <f t="shared" si="219"/>
        <v>-165</v>
      </c>
      <c r="AZ152" s="32"/>
      <c r="BA152" s="121">
        <v>0</v>
      </c>
      <c r="BB152" s="63">
        <v>97.537595172155079</v>
      </c>
      <c r="BC152" s="63">
        <f t="shared" si="220"/>
        <v>-97.537595172155079</v>
      </c>
      <c r="BD152" s="63">
        <v>0</v>
      </c>
      <c r="BE152" s="63">
        <f t="shared" si="109"/>
        <v>0</v>
      </c>
      <c r="BF152" s="64">
        <v>0</v>
      </c>
      <c r="BG152" s="64">
        <f t="shared" si="221"/>
        <v>0</v>
      </c>
      <c r="BH152" s="35"/>
      <c r="BI152" s="63">
        <v>0</v>
      </c>
      <c r="BJ152" s="63">
        <v>97.537595172155079</v>
      </c>
      <c r="BK152" s="63">
        <f t="shared" si="104"/>
        <v>-97.537595172155079</v>
      </c>
      <c r="BL152" s="63">
        <v>0</v>
      </c>
      <c r="BM152" s="63">
        <f t="shared" si="105"/>
        <v>0</v>
      </c>
      <c r="BN152" s="64">
        <v>0</v>
      </c>
      <c r="BO152" s="65">
        <f t="shared" si="222"/>
        <v>0</v>
      </c>
    </row>
    <row r="153" spans="2:67" s="2" customFormat="1" ht="14.25" hidden="1" customHeight="1" outlineLevel="1">
      <c r="B153" s="2" t="str">
        <f t="shared" si="210"/>
        <v>Hide</v>
      </c>
      <c r="C153" s="2">
        <v>1</v>
      </c>
      <c r="D153" s="62" t="s">
        <v>137</v>
      </c>
      <c r="E153" s="121">
        <v>0</v>
      </c>
      <c r="F153" s="63">
        <v>58.227281070724032</v>
      </c>
      <c r="G153" s="63">
        <f t="shared" si="211"/>
        <v>-58.227281070724032</v>
      </c>
      <c r="H153" s="63">
        <v>0</v>
      </c>
      <c r="I153" s="63">
        <f t="shared" si="106"/>
        <v>0</v>
      </c>
      <c r="J153" s="64">
        <v>0</v>
      </c>
      <c r="K153" s="64">
        <f t="shared" si="212"/>
        <v>0</v>
      </c>
      <c r="L153" s="35"/>
      <c r="M153" s="63">
        <v>0</v>
      </c>
      <c r="N153" s="63">
        <v>58.227281070724032</v>
      </c>
      <c r="O153" s="63">
        <f t="shared" ref="O153:O220" si="223">+M153-N153</f>
        <v>-58.227281070724032</v>
      </c>
      <c r="P153" s="63">
        <v>0</v>
      </c>
      <c r="Q153" s="63">
        <f t="shared" ref="Q153:Q220" si="224">+M153-P153</f>
        <v>0</v>
      </c>
      <c r="R153" s="64">
        <v>0</v>
      </c>
      <c r="S153" s="65">
        <f t="shared" si="213"/>
        <v>0</v>
      </c>
      <c r="T153" s="32"/>
      <c r="U153" s="121">
        <v>0</v>
      </c>
      <c r="V153" s="63">
        <v>7.5103248137062568</v>
      </c>
      <c r="W153" s="63">
        <f t="shared" si="214"/>
        <v>-7.5103248137062568</v>
      </c>
      <c r="X153" s="63">
        <v>0</v>
      </c>
      <c r="Y153" s="63">
        <f t="shared" si="107"/>
        <v>0</v>
      </c>
      <c r="Z153" s="64">
        <v>0</v>
      </c>
      <c r="AA153" s="64">
        <f t="shared" si="215"/>
        <v>0</v>
      </c>
      <c r="AB153" s="35"/>
      <c r="AC153" s="63">
        <v>0</v>
      </c>
      <c r="AD153" s="63">
        <v>7.5103248137062568</v>
      </c>
      <c r="AE153" s="63">
        <f t="shared" ref="AE153:AE220" si="225">+AC153-AD153</f>
        <v>-7.5103248137062568</v>
      </c>
      <c r="AF153" s="63">
        <v>0</v>
      </c>
      <c r="AG153" s="63">
        <f t="shared" ref="AG153:AG220" si="226">+AC153-AF153</f>
        <v>0</v>
      </c>
      <c r="AH153" s="64">
        <v>0</v>
      </c>
      <c r="AI153" s="65">
        <f t="shared" si="216"/>
        <v>0</v>
      </c>
      <c r="AJ153" s="32"/>
      <c r="AK153" s="121">
        <v>0</v>
      </c>
      <c r="AL153" s="63">
        <v>50.716956257017777</v>
      </c>
      <c r="AM153" s="63">
        <f t="shared" si="217"/>
        <v>-50.716956257017777</v>
      </c>
      <c r="AN153" s="63">
        <v>0</v>
      </c>
      <c r="AO153" s="63">
        <f t="shared" si="108"/>
        <v>0</v>
      </c>
      <c r="AP153" s="64">
        <v>0</v>
      </c>
      <c r="AQ153" s="64">
        <f t="shared" si="218"/>
        <v>0</v>
      </c>
      <c r="AR153" s="35"/>
      <c r="AS153" s="63">
        <v>0</v>
      </c>
      <c r="AT153" s="63">
        <v>50.716956257017777</v>
      </c>
      <c r="AU153" s="63">
        <f t="shared" ref="AU153:AU220" si="227">+AS153-AT153</f>
        <v>-50.716956257017777</v>
      </c>
      <c r="AV153" s="63">
        <v>0</v>
      </c>
      <c r="AW153" s="63">
        <f t="shared" ref="AW153:AW220" si="228">+AS153-AV153</f>
        <v>0</v>
      </c>
      <c r="AX153" s="64">
        <v>0</v>
      </c>
      <c r="AY153" s="65">
        <f t="shared" si="219"/>
        <v>0</v>
      </c>
      <c r="AZ153" s="32"/>
      <c r="BA153" s="121">
        <v>0</v>
      </c>
      <c r="BB153" s="63">
        <v>0</v>
      </c>
      <c r="BC153" s="63">
        <f t="shared" si="220"/>
        <v>0</v>
      </c>
      <c r="BD153" s="63">
        <v>0</v>
      </c>
      <c r="BE153" s="63">
        <f t="shared" si="109"/>
        <v>0</v>
      </c>
      <c r="BF153" s="64">
        <v>0</v>
      </c>
      <c r="BG153" s="64">
        <f t="shared" si="221"/>
        <v>0</v>
      </c>
      <c r="BH153" s="35"/>
      <c r="BI153" s="63">
        <v>0</v>
      </c>
      <c r="BJ153" s="63">
        <v>0</v>
      </c>
      <c r="BK153" s="63">
        <f t="shared" ref="BK153:BK220" si="229">+BI153-BJ153</f>
        <v>0</v>
      </c>
      <c r="BL153" s="63">
        <v>0</v>
      </c>
      <c r="BM153" s="63">
        <f t="shared" ref="BM153:BM220" si="230">+BI153-BL153</f>
        <v>0</v>
      </c>
      <c r="BN153" s="64">
        <v>0</v>
      </c>
      <c r="BO153" s="65">
        <f t="shared" si="222"/>
        <v>0</v>
      </c>
    </row>
    <row r="154" spans="2:67" s="2" customFormat="1" ht="14.25" hidden="1" customHeight="1" outlineLevel="1">
      <c r="B154" s="2" t="str">
        <f t="shared" si="210"/>
        <v>Hide</v>
      </c>
      <c r="C154" s="2">
        <v>1</v>
      </c>
      <c r="D154" s="62" t="s">
        <v>138</v>
      </c>
      <c r="E154" s="121">
        <v>0</v>
      </c>
      <c r="F154" s="63">
        <v>60.082598509650047</v>
      </c>
      <c r="G154" s="63">
        <f t="shared" si="211"/>
        <v>-60.082598509650047</v>
      </c>
      <c r="H154" s="63">
        <v>0</v>
      </c>
      <c r="I154" s="63">
        <f t="shared" si="106"/>
        <v>0</v>
      </c>
      <c r="J154" s="64">
        <v>0</v>
      </c>
      <c r="K154" s="64">
        <f t="shared" si="212"/>
        <v>0</v>
      </c>
      <c r="L154" s="35"/>
      <c r="M154" s="63">
        <v>0</v>
      </c>
      <c r="N154" s="63">
        <v>60.082598509650047</v>
      </c>
      <c r="O154" s="63">
        <f t="shared" si="223"/>
        <v>-60.082598509650047</v>
      </c>
      <c r="P154" s="63">
        <v>0</v>
      </c>
      <c r="Q154" s="63">
        <f t="shared" si="224"/>
        <v>0</v>
      </c>
      <c r="R154" s="64">
        <v>0</v>
      </c>
      <c r="S154" s="65">
        <f t="shared" si="213"/>
        <v>0</v>
      </c>
      <c r="T154" s="32"/>
      <c r="U154" s="121">
        <v>0</v>
      </c>
      <c r="V154" s="63">
        <v>60.082598509650047</v>
      </c>
      <c r="W154" s="63">
        <f t="shared" si="214"/>
        <v>-60.082598509650047</v>
      </c>
      <c r="X154" s="63">
        <v>0</v>
      </c>
      <c r="Y154" s="63">
        <f t="shared" si="107"/>
        <v>0</v>
      </c>
      <c r="Z154" s="64">
        <v>0</v>
      </c>
      <c r="AA154" s="64">
        <f t="shared" si="215"/>
        <v>0</v>
      </c>
      <c r="AB154" s="35"/>
      <c r="AC154" s="63">
        <v>0</v>
      </c>
      <c r="AD154" s="63">
        <v>60.082598509650047</v>
      </c>
      <c r="AE154" s="63">
        <f t="shared" si="225"/>
        <v>-60.082598509650047</v>
      </c>
      <c r="AF154" s="63">
        <v>0</v>
      </c>
      <c r="AG154" s="63">
        <f t="shared" si="226"/>
        <v>0</v>
      </c>
      <c r="AH154" s="64">
        <v>0</v>
      </c>
      <c r="AI154" s="65">
        <f t="shared" si="216"/>
        <v>0</v>
      </c>
      <c r="AJ154" s="32"/>
      <c r="AK154" s="121">
        <v>0</v>
      </c>
      <c r="AL154" s="63">
        <v>0</v>
      </c>
      <c r="AM154" s="63">
        <f t="shared" si="217"/>
        <v>0</v>
      </c>
      <c r="AN154" s="63">
        <v>0</v>
      </c>
      <c r="AO154" s="63">
        <f t="shared" si="108"/>
        <v>0</v>
      </c>
      <c r="AP154" s="64">
        <v>0</v>
      </c>
      <c r="AQ154" s="64">
        <f t="shared" si="218"/>
        <v>0</v>
      </c>
      <c r="AR154" s="35"/>
      <c r="AS154" s="63">
        <v>0</v>
      </c>
      <c r="AT154" s="63">
        <v>0</v>
      </c>
      <c r="AU154" s="63">
        <f t="shared" si="227"/>
        <v>0</v>
      </c>
      <c r="AV154" s="63">
        <v>0</v>
      </c>
      <c r="AW154" s="63">
        <f t="shared" si="228"/>
        <v>0</v>
      </c>
      <c r="AX154" s="64">
        <v>0</v>
      </c>
      <c r="AY154" s="65">
        <f t="shared" si="219"/>
        <v>0</v>
      </c>
      <c r="AZ154" s="32"/>
      <c r="BA154" s="121">
        <v>0</v>
      </c>
      <c r="BB154" s="63">
        <v>0</v>
      </c>
      <c r="BC154" s="63">
        <f t="shared" si="220"/>
        <v>0</v>
      </c>
      <c r="BD154" s="63">
        <v>0</v>
      </c>
      <c r="BE154" s="63">
        <f t="shared" si="109"/>
        <v>0</v>
      </c>
      <c r="BF154" s="64">
        <v>0</v>
      </c>
      <c r="BG154" s="64">
        <f t="shared" si="221"/>
        <v>0</v>
      </c>
      <c r="BH154" s="35"/>
      <c r="BI154" s="63">
        <v>0</v>
      </c>
      <c r="BJ154" s="63">
        <v>0</v>
      </c>
      <c r="BK154" s="63">
        <f t="shared" si="229"/>
        <v>0</v>
      </c>
      <c r="BL154" s="63">
        <v>0</v>
      </c>
      <c r="BM154" s="63">
        <f t="shared" si="230"/>
        <v>0</v>
      </c>
      <c r="BN154" s="64">
        <v>0</v>
      </c>
      <c r="BO154" s="65">
        <f t="shared" si="222"/>
        <v>0</v>
      </c>
    </row>
    <row r="155" spans="2:67" s="2" customFormat="1" ht="14.25" hidden="1" customHeight="1" outlineLevel="1">
      <c r="B155" s="2" t="str">
        <f t="shared" si="210"/>
        <v>Hide</v>
      </c>
      <c r="C155" s="2">
        <v>1</v>
      </c>
      <c r="D155" s="62" t="s">
        <v>139</v>
      </c>
      <c r="E155" s="121">
        <v>0</v>
      </c>
      <c r="F155" s="63">
        <v>1891.1032500784022</v>
      </c>
      <c r="G155" s="63">
        <f t="shared" si="211"/>
        <v>-1891.1032500784022</v>
      </c>
      <c r="H155" s="63">
        <v>0</v>
      </c>
      <c r="I155" s="63">
        <f t="shared" ref="I155:I223" si="231">+E155-H155</f>
        <v>0</v>
      </c>
      <c r="J155" s="64">
        <v>3690</v>
      </c>
      <c r="K155" s="64">
        <f t="shared" si="212"/>
        <v>-3690</v>
      </c>
      <c r="L155" s="35"/>
      <c r="M155" s="63">
        <v>0</v>
      </c>
      <c r="N155" s="63">
        <v>1891.1032500784022</v>
      </c>
      <c r="O155" s="63">
        <f t="shared" si="223"/>
        <v>-1891.1032500784022</v>
      </c>
      <c r="P155" s="63">
        <v>0</v>
      </c>
      <c r="Q155" s="63">
        <f t="shared" si="224"/>
        <v>0</v>
      </c>
      <c r="R155" s="64">
        <v>3690</v>
      </c>
      <c r="S155" s="65">
        <f t="shared" si="213"/>
        <v>-3690</v>
      </c>
      <c r="T155" s="32"/>
      <c r="U155" s="121">
        <v>0</v>
      </c>
      <c r="V155" s="63">
        <v>427.33748189988609</v>
      </c>
      <c r="W155" s="63">
        <f t="shared" si="214"/>
        <v>-427.33748189988609</v>
      </c>
      <c r="X155" s="63">
        <v>0</v>
      </c>
      <c r="Y155" s="63">
        <f t="shared" ref="Y155:Y223" si="232">+U155-X155</f>
        <v>0</v>
      </c>
      <c r="Z155" s="64">
        <v>690</v>
      </c>
      <c r="AA155" s="64">
        <f t="shared" si="215"/>
        <v>-690</v>
      </c>
      <c r="AB155" s="35"/>
      <c r="AC155" s="63">
        <v>0</v>
      </c>
      <c r="AD155" s="63">
        <v>427.33748189988609</v>
      </c>
      <c r="AE155" s="63">
        <f t="shared" si="225"/>
        <v>-427.33748189988609</v>
      </c>
      <c r="AF155" s="63">
        <v>0</v>
      </c>
      <c r="AG155" s="63">
        <f t="shared" si="226"/>
        <v>0</v>
      </c>
      <c r="AH155" s="64">
        <v>690</v>
      </c>
      <c r="AI155" s="65">
        <f t="shared" si="216"/>
        <v>-690</v>
      </c>
      <c r="AJ155" s="32"/>
      <c r="AK155" s="121">
        <v>0</v>
      </c>
      <c r="AL155" s="63">
        <v>1328.3842852737921</v>
      </c>
      <c r="AM155" s="63">
        <f t="shared" si="217"/>
        <v>-1328.3842852737921</v>
      </c>
      <c r="AN155" s="63">
        <v>0</v>
      </c>
      <c r="AO155" s="63">
        <f t="shared" ref="AO155:AO223" si="233">+AK155-AN155</f>
        <v>0</v>
      </c>
      <c r="AP155" s="64">
        <v>3000</v>
      </c>
      <c r="AQ155" s="64">
        <f t="shared" si="218"/>
        <v>-3000</v>
      </c>
      <c r="AR155" s="35"/>
      <c r="AS155" s="63">
        <v>0</v>
      </c>
      <c r="AT155" s="63">
        <v>1328.3842852737921</v>
      </c>
      <c r="AU155" s="63">
        <f t="shared" si="227"/>
        <v>-1328.3842852737921</v>
      </c>
      <c r="AV155" s="63">
        <v>0</v>
      </c>
      <c r="AW155" s="63">
        <f t="shared" si="228"/>
        <v>0</v>
      </c>
      <c r="AX155" s="64">
        <v>3000</v>
      </c>
      <c r="AY155" s="65">
        <f t="shared" si="219"/>
        <v>-3000</v>
      </c>
      <c r="AZ155" s="32"/>
      <c r="BA155" s="121">
        <v>0</v>
      </c>
      <c r="BB155" s="63">
        <v>135.3814829047239</v>
      </c>
      <c r="BC155" s="63">
        <f t="shared" si="220"/>
        <v>-135.3814829047239</v>
      </c>
      <c r="BD155" s="63">
        <v>0</v>
      </c>
      <c r="BE155" s="63">
        <f t="shared" ref="BE155:BE223" si="234">+BA155-BD155</f>
        <v>0</v>
      </c>
      <c r="BF155" s="64">
        <v>0</v>
      </c>
      <c r="BG155" s="64">
        <f t="shared" si="221"/>
        <v>0</v>
      </c>
      <c r="BH155" s="35"/>
      <c r="BI155" s="63">
        <v>0</v>
      </c>
      <c r="BJ155" s="63">
        <v>135.3814829047239</v>
      </c>
      <c r="BK155" s="63">
        <f t="shared" si="229"/>
        <v>-135.3814829047239</v>
      </c>
      <c r="BL155" s="63">
        <v>0</v>
      </c>
      <c r="BM155" s="63">
        <f t="shared" si="230"/>
        <v>0</v>
      </c>
      <c r="BN155" s="64">
        <v>0</v>
      </c>
      <c r="BO155" s="65">
        <f t="shared" si="222"/>
        <v>0</v>
      </c>
    </row>
    <row r="156" spans="2:67" s="2" customFormat="1" ht="14.25" hidden="1" customHeight="1" outlineLevel="1">
      <c r="B156" s="2" t="str">
        <f t="shared" si="210"/>
        <v>Hide</v>
      </c>
      <c r="C156" s="2">
        <v>1</v>
      </c>
      <c r="D156" s="62" t="s">
        <v>140</v>
      </c>
      <c r="E156" s="121">
        <v>0</v>
      </c>
      <c r="F156" s="63">
        <v>0</v>
      </c>
      <c r="G156" s="63">
        <f t="shared" si="211"/>
        <v>0</v>
      </c>
      <c r="H156" s="63">
        <v>0</v>
      </c>
      <c r="I156" s="63">
        <f t="shared" si="231"/>
        <v>0</v>
      </c>
      <c r="J156" s="64">
        <v>0</v>
      </c>
      <c r="K156" s="64">
        <f t="shared" si="212"/>
        <v>0</v>
      </c>
      <c r="L156" s="35"/>
      <c r="M156" s="63">
        <v>0</v>
      </c>
      <c r="N156" s="63">
        <v>0</v>
      </c>
      <c r="O156" s="63">
        <f t="shared" si="223"/>
        <v>0</v>
      </c>
      <c r="P156" s="63">
        <v>0</v>
      </c>
      <c r="Q156" s="63">
        <f t="shared" si="224"/>
        <v>0</v>
      </c>
      <c r="R156" s="64">
        <v>0</v>
      </c>
      <c r="S156" s="65">
        <f t="shared" si="213"/>
        <v>0</v>
      </c>
      <c r="T156" s="32"/>
      <c r="U156" s="121">
        <v>0</v>
      </c>
      <c r="V156" s="63">
        <v>0</v>
      </c>
      <c r="W156" s="63">
        <f t="shared" si="214"/>
        <v>0</v>
      </c>
      <c r="X156" s="63">
        <v>0</v>
      </c>
      <c r="Y156" s="63">
        <f t="shared" si="232"/>
        <v>0</v>
      </c>
      <c r="Z156" s="64">
        <v>0</v>
      </c>
      <c r="AA156" s="64">
        <f t="shared" si="215"/>
        <v>0</v>
      </c>
      <c r="AB156" s="35"/>
      <c r="AC156" s="63">
        <v>0</v>
      </c>
      <c r="AD156" s="63">
        <v>0</v>
      </c>
      <c r="AE156" s="63">
        <f t="shared" si="225"/>
        <v>0</v>
      </c>
      <c r="AF156" s="63">
        <v>0</v>
      </c>
      <c r="AG156" s="63">
        <f t="shared" si="226"/>
        <v>0</v>
      </c>
      <c r="AH156" s="64">
        <v>0</v>
      </c>
      <c r="AI156" s="65">
        <f t="shared" si="216"/>
        <v>0</v>
      </c>
      <c r="AJ156" s="32"/>
      <c r="AK156" s="121">
        <v>0</v>
      </c>
      <c r="AL156" s="63">
        <v>0</v>
      </c>
      <c r="AM156" s="63">
        <f t="shared" si="217"/>
        <v>0</v>
      </c>
      <c r="AN156" s="63">
        <v>0</v>
      </c>
      <c r="AO156" s="63">
        <f t="shared" si="233"/>
        <v>0</v>
      </c>
      <c r="AP156" s="64">
        <v>0</v>
      </c>
      <c r="AQ156" s="64">
        <f t="shared" si="218"/>
        <v>0</v>
      </c>
      <c r="AR156" s="35"/>
      <c r="AS156" s="63">
        <v>0</v>
      </c>
      <c r="AT156" s="63">
        <v>0</v>
      </c>
      <c r="AU156" s="63">
        <f t="shared" si="227"/>
        <v>0</v>
      </c>
      <c r="AV156" s="63">
        <v>0</v>
      </c>
      <c r="AW156" s="63">
        <f t="shared" si="228"/>
        <v>0</v>
      </c>
      <c r="AX156" s="64">
        <v>0</v>
      </c>
      <c r="AY156" s="65">
        <f t="shared" si="219"/>
        <v>0</v>
      </c>
      <c r="AZ156" s="32"/>
      <c r="BA156" s="121">
        <v>0</v>
      </c>
      <c r="BB156" s="63">
        <v>0</v>
      </c>
      <c r="BC156" s="63">
        <f t="shared" si="220"/>
        <v>0</v>
      </c>
      <c r="BD156" s="63">
        <v>0</v>
      </c>
      <c r="BE156" s="63">
        <f t="shared" si="234"/>
        <v>0</v>
      </c>
      <c r="BF156" s="64">
        <v>0</v>
      </c>
      <c r="BG156" s="64">
        <f t="shared" si="221"/>
        <v>0</v>
      </c>
      <c r="BH156" s="35"/>
      <c r="BI156" s="63">
        <v>0</v>
      </c>
      <c r="BJ156" s="63">
        <v>0</v>
      </c>
      <c r="BK156" s="63">
        <f t="shared" si="229"/>
        <v>0</v>
      </c>
      <c r="BL156" s="63">
        <v>0</v>
      </c>
      <c r="BM156" s="63">
        <f t="shared" si="230"/>
        <v>0</v>
      </c>
      <c r="BN156" s="64">
        <v>0</v>
      </c>
      <c r="BO156" s="65">
        <f t="shared" si="222"/>
        <v>0</v>
      </c>
    </row>
    <row r="157" spans="2:67" s="2" customFormat="1" ht="14.25" hidden="1" customHeight="1" outlineLevel="1">
      <c r="B157" s="2" t="str">
        <f t="shared" si="210"/>
        <v>Hide</v>
      </c>
      <c r="C157" s="2">
        <v>1</v>
      </c>
      <c r="D157" s="62" t="s">
        <v>141</v>
      </c>
      <c r="E157" s="121">
        <v>0</v>
      </c>
      <c r="F157" s="63">
        <v>0</v>
      </c>
      <c r="G157" s="63">
        <f t="shared" si="211"/>
        <v>0</v>
      </c>
      <c r="H157" s="63">
        <v>0</v>
      </c>
      <c r="I157" s="63">
        <f t="shared" si="231"/>
        <v>0</v>
      </c>
      <c r="J157" s="64">
        <v>0</v>
      </c>
      <c r="K157" s="64">
        <f t="shared" si="212"/>
        <v>0</v>
      </c>
      <c r="L157" s="35"/>
      <c r="M157" s="63">
        <v>0</v>
      </c>
      <c r="N157" s="63">
        <v>0</v>
      </c>
      <c r="O157" s="63">
        <f t="shared" si="223"/>
        <v>0</v>
      </c>
      <c r="P157" s="63">
        <v>0</v>
      </c>
      <c r="Q157" s="63">
        <f t="shared" si="224"/>
        <v>0</v>
      </c>
      <c r="R157" s="64">
        <v>0</v>
      </c>
      <c r="S157" s="65">
        <f t="shared" si="213"/>
        <v>0</v>
      </c>
      <c r="T157" s="32"/>
      <c r="U157" s="121">
        <v>0</v>
      </c>
      <c r="V157" s="63">
        <v>0</v>
      </c>
      <c r="W157" s="63">
        <f t="shared" si="214"/>
        <v>0</v>
      </c>
      <c r="X157" s="63">
        <v>0</v>
      </c>
      <c r="Y157" s="63">
        <f t="shared" si="232"/>
        <v>0</v>
      </c>
      <c r="Z157" s="64">
        <v>0</v>
      </c>
      <c r="AA157" s="64">
        <f t="shared" si="215"/>
        <v>0</v>
      </c>
      <c r="AB157" s="35"/>
      <c r="AC157" s="63">
        <v>0</v>
      </c>
      <c r="AD157" s="63">
        <v>0</v>
      </c>
      <c r="AE157" s="63">
        <f t="shared" si="225"/>
        <v>0</v>
      </c>
      <c r="AF157" s="63">
        <v>0</v>
      </c>
      <c r="AG157" s="63">
        <f t="shared" si="226"/>
        <v>0</v>
      </c>
      <c r="AH157" s="64">
        <v>0</v>
      </c>
      <c r="AI157" s="65">
        <f t="shared" si="216"/>
        <v>0</v>
      </c>
      <c r="AJ157" s="32"/>
      <c r="AK157" s="121">
        <v>0</v>
      </c>
      <c r="AL157" s="63">
        <v>0</v>
      </c>
      <c r="AM157" s="63">
        <f t="shared" si="217"/>
        <v>0</v>
      </c>
      <c r="AN157" s="63">
        <v>0</v>
      </c>
      <c r="AO157" s="63">
        <f t="shared" si="233"/>
        <v>0</v>
      </c>
      <c r="AP157" s="64">
        <v>0</v>
      </c>
      <c r="AQ157" s="64">
        <f t="shared" si="218"/>
        <v>0</v>
      </c>
      <c r="AR157" s="35"/>
      <c r="AS157" s="63">
        <v>0</v>
      </c>
      <c r="AT157" s="63">
        <v>0</v>
      </c>
      <c r="AU157" s="63">
        <f t="shared" si="227"/>
        <v>0</v>
      </c>
      <c r="AV157" s="63">
        <v>0</v>
      </c>
      <c r="AW157" s="63">
        <f t="shared" si="228"/>
        <v>0</v>
      </c>
      <c r="AX157" s="64">
        <v>0</v>
      </c>
      <c r="AY157" s="65">
        <f t="shared" si="219"/>
        <v>0</v>
      </c>
      <c r="AZ157" s="32"/>
      <c r="BA157" s="121">
        <v>0</v>
      </c>
      <c r="BB157" s="63">
        <v>0</v>
      </c>
      <c r="BC157" s="63">
        <f t="shared" si="220"/>
        <v>0</v>
      </c>
      <c r="BD157" s="63">
        <v>0</v>
      </c>
      <c r="BE157" s="63">
        <f t="shared" si="234"/>
        <v>0</v>
      </c>
      <c r="BF157" s="64">
        <v>0</v>
      </c>
      <c r="BG157" s="64">
        <f t="shared" si="221"/>
        <v>0</v>
      </c>
      <c r="BH157" s="35"/>
      <c r="BI157" s="63">
        <v>0</v>
      </c>
      <c r="BJ157" s="63">
        <v>0</v>
      </c>
      <c r="BK157" s="63">
        <f t="shared" si="229"/>
        <v>0</v>
      </c>
      <c r="BL157" s="63">
        <v>0</v>
      </c>
      <c r="BM157" s="63">
        <f t="shared" si="230"/>
        <v>0</v>
      </c>
      <c r="BN157" s="64">
        <v>0</v>
      </c>
      <c r="BO157" s="65">
        <f t="shared" si="222"/>
        <v>0</v>
      </c>
    </row>
    <row r="158" spans="2:67" s="2" customFormat="1" collapsed="1">
      <c r="B158" s="2" t="str">
        <f t="shared" si="210"/>
        <v>Hide</v>
      </c>
      <c r="C158" s="2">
        <v>1</v>
      </c>
      <c r="D158" s="66" t="s">
        <v>142</v>
      </c>
      <c r="E158" s="116">
        <v>6043.0599999999995</v>
      </c>
      <c r="F158" s="38">
        <v>12295.973397319682</v>
      </c>
      <c r="G158" s="38">
        <f t="shared" si="211"/>
        <v>-6252.9133973196822</v>
      </c>
      <c r="H158" s="38">
        <v>0</v>
      </c>
      <c r="I158" s="38">
        <f t="shared" si="231"/>
        <v>6043.0599999999995</v>
      </c>
      <c r="J158" s="39">
        <v>17411.68</v>
      </c>
      <c r="K158" s="39">
        <f t="shared" si="212"/>
        <v>-11368.62</v>
      </c>
      <c r="L158" s="35"/>
      <c r="M158" s="38">
        <v>6043.0599999999995</v>
      </c>
      <c r="N158" s="38">
        <v>12295.973397319682</v>
      </c>
      <c r="O158" s="38">
        <f t="shared" si="223"/>
        <v>-6252.9133973196822</v>
      </c>
      <c r="P158" s="38">
        <v>0</v>
      </c>
      <c r="Q158" s="38">
        <f t="shared" si="224"/>
        <v>6043.0599999999995</v>
      </c>
      <c r="R158" s="39">
        <v>17411.68</v>
      </c>
      <c r="S158" s="40">
        <f t="shared" si="213"/>
        <v>-11368.62</v>
      </c>
      <c r="T158" s="32"/>
      <c r="U158" s="116">
        <v>3250.9500000000003</v>
      </c>
      <c r="V158" s="38">
        <v>5999.7648389377428</v>
      </c>
      <c r="W158" s="38">
        <f t="shared" si="214"/>
        <v>-2748.8148389377425</v>
      </c>
      <c r="X158" s="38">
        <v>0</v>
      </c>
      <c r="Y158" s="38">
        <f t="shared" si="232"/>
        <v>3250.9500000000003</v>
      </c>
      <c r="Z158" s="39">
        <v>11717.88</v>
      </c>
      <c r="AA158" s="39">
        <f t="shared" si="215"/>
        <v>-8466.9299999999985</v>
      </c>
      <c r="AB158" s="35"/>
      <c r="AC158" s="38">
        <v>3250.9500000000003</v>
      </c>
      <c r="AD158" s="38">
        <v>5999.7648389377428</v>
      </c>
      <c r="AE158" s="38">
        <f t="shared" si="225"/>
        <v>-2748.8148389377425</v>
      </c>
      <c r="AF158" s="38">
        <v>0</v>
      </c>
      <c r="AG158" s="38">
        <f t="shared" si="226"/>
        <v>3250.9500000000003</v>
      </c>
      <c r="AH158" s="39">
        <v>11717.88</v>
      </c>
      <c r="AI158" s="40">
        <f t="shared" si="216"/>
        <v>-8466.9299999999985</v>
      </c>
      <c r="AJ158" s="32"/>
      <c r="AK158" s="116">
        <v>2792.1099999999997</v>
      </c>
      <c r="AL158" s="38">
        <v>4758.8460319117039</v>
      </c>
      <c r="AM158" s="38">
        <f t="shared" si="217"/>
        <v>-1966.7360319117042</v>
      </c>
      <c r="AN158" s="38">
        <v>0</v>
      </c>
      <c r="AO158" s="38">
        <f t="shared" si="233"/>
        <v>2792.1099999999997</v>
      </c>
      <c r="AP158" s="39">
        <v>5693.8</v>
      </c>
      <c r="AQ158" s="39">
        <f t="shared" si="218"/>
        <v>-2901.6900000000005</v>
      </c>
      <c r="AR158" s="35"/>
      <c r="AS158" s="38">
        <v>2792.1099999999997</v>
      </c>
      <c r="AT158" s="38">
        <v>4758.8460319117039</v>
      </c>
      <c r="AU158" s="38">
        <f t="shared" si="227"/>
        <v>-1966.7360319117042</v>
      </c>
      <c r="AV158" s="38">
        <v>0</v>
      </c>
      <c r="AW158" s="38">
        <f t="shared" si="228"/>
        <v>2792.1099999999997</v>
      </c>
      <c r="AX158" s="39">
        <v>5693.8</v>
      </c>
      <c r="AY158" s="40">
        <f t="shared" si="219"/>
        <v>-2901.6900000000005</v>
      </c>
      <c r="AZ158" s="32"/>
      <c r="BA158" s="116">
        <v>0</v>
      </c>
      <c r="BB158" s="38">
        <v>1537.3625264702359</v>
      </c>
      <c r="BC158" s="38">
        <f t="shared" si="220"/>
        <v>-1537.3625264702359</v>
      </c>
      <c r="BD158" s="38">
        <v>0</v>
      </c>
      <c r="BE158" s="38">
        <f t="shared" si="234"/>
        <v>0</v>
      </c>
      <c r="BF158" s="39">
        <v>0</v>
      </c>
      <c r="BG158" s="39">
        <f t="shared" si="221"/>
        <v>0</v>
      </c>
      <c r="BH158" s="35"/>
      <c r="BI158" s="38">
        <v>0</v>
      </c>
      <c r="BJ158" s="38">
        <v>1537.3625264702359</v>
      </c>
      <c r="BK158" s="38">
        <f t="shared" si="229"/>
        <v>-1537.3625264702359</v>
      </c>
      <c r="BL158" s="38">
        <v>0</v>
      </c>
      <c r="BM158" s="38">
        <f t="shared" si="230"/>
        <v>0</v>
      </c>
      <c r="BN158" s="39">
        <v>0</v>
      </c>
      <c r="BO158" s="40">
        <f t="shared" si="222"/>
        <v>0</v>
      </c>
    </row>
    <row r="159" spans="2:67" s="2" customFormat="1" ht="14.25" hidden="1" customHeight="1" outlineLevel="1">
      <c r="B159" s="2" t="str">
        <f t="shared" si="210"/>
        <v>Hide</v>
      </c>
      <c r="C159" s="2">
        <v>1</v>
      </c>
      <c r="D159" s="66" t="s">
        <v>143</v>
      </c>
      <c r="E159" s="122">
        <v>0</v>
      </c>
      <c r="F159" s="69">
        <v>0</v>
      </c>
      <c r="G159" s="69">
        <f t="shared" si="211"/>
        <v>0</v>
      </c>
      <c r="H159" s="69">
        <v>0</v>
      </c>
      <c r="I159" s="69">
        <f t="shared" si="231"/>
        <v>0</v>
      </c>
      <c r="J159" s="70">
        <v>11487.699999999999</v>
      </c>
      <c r="K159" s="70">
        <f t="shared" si="212"/>
        <v>-11487.699999999999</v>
      </c>
      <c r="L159" s="35"/>
      <c r="M159" s="69">
        <v>0</v>
      </c>
      <c r="N159" s="69">
        <v>0</v>
      </c>
      <c r="O159" s="69">
        <f t="shared" si="223"/>
        <v>0</v>
      </c>
      <c r="P159" s="69">
        <v>0</v>
      </c>
      <c r="Q159" s="69">
        <f t="shared" si="224"/>
        <v>0</v>
      </c>
      <c r="R159" s="70">
        <v>11487.699999999999</v>
      </c>
      <c r="S159" s="71">
        <f t="shared" si="213"/>
        <v>-11487.699999999999</v>
      </c>
      <c r="T159" s="32"/>
      <c r="U159" s="122">
        <v>0</v>
      </c>
      <c r="V159" s="69">
        <v>0</v>
      </c>
      <c r="W159" s="69">
        <f t="shared" si="214"/>
        <v>0</v>
      </c>
      <c r="X159" s="69">
        <v>0</v>
      </c>
      <c r="Y159" s="69">
        <f t="shared" si="232"/>
        <v>0</v>
      </c>
      <c r="Z159" s="70">
        <v>375.06</v>
      </c>
      <c r="AA159" s="70">
        <f t="shared" si="215"/>
        <v>-375.06</v>
      </c>
      <c r="AB159" s="35"/>
      <c r="AC159" s="69">
        <v>0</v>
      </c>
      <c r="AD159" s="69">
        <v>0</v>
      </c>
      <c r="AE159" s="69">
        <f t="shared" si="225"/>
        <v>0</v>
      </c>
      <c r="AF159" s="69">
        <v>0</v>
      </c>
      <c r="AG159" s="69">
        <f t="shared" si="226"/>
        <v>0</v>
      </c>
      <c r="AH159" s="70">
        <v>375.06</v>
      </c>
      <c r="AI159" s="71">
        <f t="shared" si="216"/>
        <v>-375.06</v>
      </c>
      <c r="AJ159" s="32"/>
      <c r="AK159" s="122">
        <v>0</v>
      </c>
      <c r="AL159" s="69">
        <v>0</v>
      </c>
      <c r="AM159" s="69">
        <f t="shared" si="217"/>
        <v>0</v>
      </c>
      <c r="AN159" s="69">
        <v>0</v>
      </c>
      <c r="AO159" s="69">
        <f t="shared" si="233"/>
        <v>0</v>
      </c>
      <c r="AP159" s="70">
        <v>11112.64</v>
      </c>
      <c r="AQ159" s="70">
        <f t="shared" si="218"/>
        <v>-11112.64</v>
      </c>
      <c r="AR159" s="35"/>
      <c r="AS159" s="69">
        <v>0</v>
      </c>
      <c r="AT159" s="69">
        <v>0</v>
      </c>
      <c r="AU159" s="69">
        <f t="shared" si="227"/>
        <v>0</v>
      </c>
      <c r="AV159" s="69">
        <v>0</v>
      </c>
      <c r="AW159" s="69">
        <f t="shared" si="228"/>
        <v>0</v>
      </c>
      <c r="AX159" s="70">
        <v>11112.64</v>
      </c>
      <c r="AY159" s="71">
        <f t="shared" si="219"/>
        <v>-11112.64</v>
      </c>
      <c r="AZ159" s="32"/>
      <c r="BA159" s="122">
        <v>0</v>
      </c>
      <c r="BB159" s="69">
        <v>0</v>
      </c>
      <c r="BC159" s="69">
        <f t="shared" si="220"/>
        <v>0</v>
      </c>
      <c r="BD159" s="69">
        <v>0</v>
      </c>
      <c r="BE159" s="69">
        <f t="shared" si="234"/>
        <v>0</v>
      </c>
      <c r="BF159" s="70">
        <v>0</v>
      </c>
      <c r="BG159" s="70">
        <f t="shared" si="221"/>
        <v>0</v>
      </c>
      <c r="BH159" s="35"/>
      <c r="BI159" s="69">
        <v>0</v>
      </c>
      <c r="BJ159" s="69">
        <v>0</v>
      </c>
      <c r="BK159" s="69">
        <f t="shared" si="229"/>
        <v>0</v>
      </c>
      <c r="BL159" s="69">
        <v>0</v>
      </c>
      <c r="BM159" s="69">
        <f t="shared" si="230"/>
        <v>0</v>
      </c>
      <c r="BN159" s="70">
        <v>0</v>
      </c>
      <c r="BO159" s="71">
        <f t="shared" si="222"/>
        <v>0</v>
      </c>
    </row>
    <row r="160" spans="2:67" s="2" customFormat="1" ht="14.25" hidden="1" customHeight="1" outlineLevel="1">
      <c r="B160" s="2" t="str">
        <f t="shared" si="210"/>
        <v>Hide</v>
      </c>
      <c r="C160" s="2">
        <v>1</v>
      </c>
      <c r="D160" s="66" t="s">
        <v>144</v>
      </c>
      <c r="E160" s="122">
        <v>0</v>
      </c>
      <c r="F160" s="69">
        <v>0</v>
      </c>
      <c r="G160" s="69">
        <f t="shared" si="211"/>
        <v>0</v>
      </c>
      <c r="H160" s="69">
        <v>0</v>
      </c>
      <c r="I160" s="69">
        <f t="shared" si="231"/>
        <v>0</v>
      </c>
      <c r="J160" s="70">
        <v>0</v>
      </c>
      <c r="K160" s="70">
        <f t="shared" si="212"/>
        <v>0</v>
      </c>
      <c r="L160" s="35"/>
      <c r="M160" s="69">
        <v>0</v>
      </c>
      <c r="N160" s="69">
        <v>0</v>
      </c>
      <c r="O160" s="69">
        <f t="shared" si="223"/>
        <v>0</v>
      </c>
      <c r="P160" s="69">
        <v>0</v>
      </c>
      <c r="Q160" s="69">
        <f t="shared" si="224"/>
        <v>0</v>
      </c>
      <c r="R160" s="70">
        <v>0</v>
      </c>
      <c r="S160" s="71">
        <f t="shared" si="213"/>
        <v>0</v>
      </c>
      <c r="T160" s="32"/>
      <c r="U160" s="122">
        <v>0</v>
      </c>
      <c r="V160" s="69">
        <v>0</v>
      </c>
      <c r="W160" s="69">
        <f t="shared" si="214"/>
        <v>0</v>
      </c>
      <c r="X160" s="69">
        <v>0</v>
      </c>
      <c r="Y160" s="69">
        <f t="shared" si="232"/>
        <v>0</v>
      </c>
      <c r="Z160" s="70">
        <v>0</v>
      </c>
      <c r="AA160" s="70">
        <f t="shared" si="215"/>
        <v>0</v>
      </c>
      <c r="AB160" s="35"/>
      <c r="AC160" s="69">
        <v>0</v>
      </c>
      <c r="AD160" s="69">
        <v>0</v>
      </c>
      <c r="AE160" s="69">
        <f t="shared" si="225"/>
        <v>0</v>
      </c>
      <c r="AF160" s="69">
        <v>0</v>
      </c>
      <c r="AG160" s="69">
        <f t="shared" si="226"/>
        <v>0</v>
      </c>
      <c r="AH160" s="70">
        <v>0</v>
      </c>
      <c r="AI160" s="71">
        <f t="shared" si="216"/>
        <v>0</v>
      </c>
      <c r="AJ160" s="32"/>
      <c r="AK160" s="122">
        <v>0</v>
      </c>
      <c r="AL160" s="69">
        <v>0</v>
      </c>
      <c r="AM160" s="69">
        <f t="shared" si="217"/>
        <v>0</v>
      </c>
      <c r="AN160" s="69">
        <v>0</v>
      </c>
      <c r="AO160" s="69">
        <f t="shared" si="233"/>
        <v>0</v>
      </c>
      <c r="AP160" s="70">
        <v>0</v>
      </c>
      <c r="AQ160" s="70">
        <f t="shared" si="218"/>
        <v>0</v>
      </c>
      <c r="AR160" s="35"/>
      <c r="AS160" s="69">
        <v>0</v>
      </c>
      <c r="AT160" s="69">
        <v>0</v>
      </c>
      <c r="AU160" s="69">
        <f t="shared" si="227"/>
        <v>0</v>
      </c>
      <c r="AV160" s="69">
        <v>0</v>
      </c>
      <c r="AW160" s="69">
        <f t="shared" si="228"/>
        <v>0</v>
      </c>
      <c r="AX160" s="70">
        <v>0</v>
      </c>
      <c r="AY160" s="71">
        <f t="shared" si="219"/>
        <v>0</v>
      </c>
      <c r="AZ160" s="32"/>
      <c r="BA160" s="122">
        <v>0</v>
      </c>
      <c r="BB160" s="69">
        <v>0</v>
      </c>
      <c r="BC160" s="69">
        <f t="shared" si="220"/>
        <v>0</v>
      </c>
      <c r="BD160" s="69">
        <v>0</v>
      </c>
      <c r="BE160" s="69">
        <f t="shared" si="234"/>
        <v>0</v>
      </c>
      <c r="BF160" s="70">
        <v>0</v>
      </c>
      <c r="BG160" s="70">
        <f t="shared" si="221"/>
        <v>0</v>
      </c>
      <c r="BH160" s="35"/>
      <c r="BI160" s="69">
        <v>0</v>
      </c>
      <c r="BJ160" s="69">
        <v>0</v>
      </c>
      <c r="BK160" s="69">
        <f t="shared" si="229"/>
        <v>0</v>
      </c>
      <c r="BL160" s="69">
        <v>0</v>
      </c>
      <c r="BM160" s="69">
        <f t="shared" si="230"/>
        <v>0</v>
      </c>
      <c r="BN160" s="70">
        <v>0</v>
      </c>
      <c r="BO160" s="71">
        <f t="shared" si="222"/>
        <v>0</v>
      </c>
    </row>
    <row r="161" spans="2:67" s="2" customFormat="1" ht="14.25" hidden="1" customHeight="1" outlineLevel="1">
      <c r="B161" s="2" t="str">
        <f t="shared" si="210"/>
        <v>Hide</v>
      </c>
      <c r="C161" s="2">
        <v>1</v>
      </c>
      <c r="D161" s="66" t="s">
        <v>145</v>
      </c>
      <c r="E161" s="122">
        <v>0</v>
      </c>
      <c r="F161" s="69">
        <v>0</v>
      </c>
      <c r="G161" s="69">
        <f t="shared" si="211"/>
        <v>0</v>
      </c>
      <c r="H161" s="69">
        <v>0</v>
      </c>
      <c r="I161" s="69">
        <f t="shared" si="231"/>
        <v>0</v>
      </c>
      <c r="J161" s="70">
        <v>0</v>
      </c>
      <c r="K161" s="70">
        <f t="shared" si="212"/>
        <v>0</v>
      </c>
      <c r="L161" s="35"/>
      <c r="M161" s="69">
        <v>0</v>
      </c>
      <c r="N161" s="69">
        <v>0</v>
      </c>
      <c r="O161" s="69">
        <f t="shared" si="223"/>
        <v>0</v>
      </c>
      <c r="P161" s="69">
        <v>0</v>
      </c>
      <c r="Q161" s="69">
        <f t="shared" si="224"/>
        <v>0</v>
      </c>
      <c r="R161" s="70">
        <v>0</v>
      </c>
      <c r="S161" s="71">
        <f t="shared" si="213"/>
        <v>0</v>
      </c>
      <c r="T161" s="32"/>
      <c r="U161" s="122">
        <v>0</v>
      </c>
      <c r="V161" s="69">
        <v>0</v>
      </c>
      <c r="W161" s="69">
        <f t="shared" si="214"/>
        <v>0</v>
      </c>
      <c r="X161" s="69">
        <v>0</v>
      </c>
      <c r="Y161" s="69">
        <f t="shared" si="232"/>
        <v>0</v>
      </c>
      <c r="Z161" s="70">
        <v>0</v>
      </c>
      <c r="AA161" s="70">
        <f t="shared" si="215"/>
        <v>0</v>
      </c>
      <c r="AB161" s="35"/>
      <c r="AC161" s="69">
        <v>0</v>
      </c>
      <c r="AD161" s="69">
        <v>0</v>
      </c>
      <c r="AE161" s="69">
        <f t="shared" si="225"/>
        <v>0</v>
      </c>
      <c r="AF161" s="69">
        <v>0</v>
      </c>
      <c r="AG161" s="69">
        <f t="shared" si="226"/>
        <v>0</v>
      </c>
      <c r="AH161" s="70">
        <v>0</v>
      </c>
      <c r="AI161" s="71">
        <f t="shared" si="216"/>
        <v>0</v>
      </c>
      <c r="AJ161" s="32"/>
      <c r="AK161" s="122">
        <v>0</v>
      </c>
      <c r="AL161" s="69">
        <v>0</v>
      </c>
      <c r="AM161" s="69">
        <f t="shared" si="217"/>
        <v>0</v>
      </c>
      <c r="AN161" s="69">
        <v>0</v>
      </c>
      <c r="AO161" s="69">
        <f t="shared" si="233"/>
        <v>0</v>
      </c>
      <c r="AP161" s="70">
        <v>0</v>
      </c>
      <c r="AQ161" s="70">
        <f t="shared" si="218"/>
        <v>0</v>
      </c>
      <c r="AR161" s="35"/>
      <c r="AS161" s="69">
        <v>0</v>
      </c>
      <c r="AT161" s="69">
        <v>0</v>
      </c>
      <c r="AU161" s="69">
        <f t="shared" si="227"/>
        <v>0</v>
      </c>
      <c r="AV161" s="69">
        <v>0</v>
      </c>
      <c r="AW161" s="69">
        <f t="shared" si="228"/>
        <v>0</v>
      </c>
      <c r="AX161" s="70">
        <v>0</v>
      </c>
      <c r="AY161" s="71">
        <f t="shared" si="219"/>
        <v>0</v>
      </c>
      <c r="AZ161" s="32"/>
      <c r="BA161" s="122">
        <v>0</v>
      </c>
      <c r="BB161" s="69">
        <v>0</v>
      </c>
      <c r="BC161" s="69">
        <f t="shared" si="220"/>
        <v>0</v>
      </c>
      <c r="BD161" s="69">
        <v>0</v>
      </c>
      <c r="BE161" s="69">
        <f t="shared" si="234"/>
        <v>0</v>
      </c>
      <c r="BF161" s="70">
        <v>0</v>
      </c>
      <c r="BG161" s="70">
        <f t="shared" si="221"/>
        <v>0</v>
      </c>
      <c r="BH161" s="35"/>
      <c r="BI161" s="69">
        <v>0</v>
      </c>
      <c r="BJ161" s="69">
        <v>0</v>
      </c>
      <c r="BK161" s="69">
        <f t="shared" si="229"/>
        <v>0</v>
      </c>
      <c r="BL161" s="69">
        <v>0</v>
      </c>
      <c r="BM161" s="69">
        <f t="shared" si="230"/>
        <v>0</v>
      </c>
      <c r="BN161" s="70">
        <v>0</v>
      </c>
      <c r="BO161" s="71">
        <f t="shared" si="222"/>
        <v>0</v>
      </c>
    </row>
    <row r="162" spans="2:67" s="2" customFormat="1" ht="14.25" hidden="1" customHeight="1" outlineLevel="1">
      <c r="B162" s="2" t="str">
        <f t="shared" si="210"/>
        <v>Hide</v>
      </c>
      <c r="C162" s="2">
        <v>1</v>
      </c>
      <c r="D162" s="66" t="s">
        <v>146</v>
      </c>
      <c r="E162" s="122">
        <v>0</v>
      </c>
      <c r="F162" s="69">
        <v>0</v>
      </c>
      <c r="G162" s="69">
        <f t="shared" si="211"/>
        <v>0</v>
      </c>
      <c r="H162" s="69">
        <v>0</v>
      </c>
      <c r="I162" s="69">
        <f t="shared" si="231"/>
        <v>0</v>
      </c>
      <c r="J162" s="70">
        <v>0</v>
      </c>
      <c r="K162" s="70">
        <f t="shared" si="212"/>
        <v>0</v>
      </c>
      <c r="L162" s="35"/>
      <c r="M162" s="69">
        <v>0</v>
      </c>
      <c r="N162" s="69">
        <v>0</v>
      </c>
      <c r="O162" s="69">
        <f t="shared" si="223"/>
        <v>0</v>
      </c>
      <c r="P162" s="69">
        <v>0</v>
      </c>
      <c r="Q162" s="69">
        <f t="shared" si="224"/>
        <v>0</v>
      </c>
      <c r="R162" s="70">
        <v>0</v>
      </c>
      <c r="S162" s="71">
        <f t="shared" si="213"/>
        <v>0</v>
      </c>
      <c r="T162" s="32"/>
      <c r="U162" s="122">
        <v>0</v>
      </c>
      <c r="V162" s="69">
        <v>0</v>
      </c>
      <c r="W162" s="69">
        <f t="shared" si="214"/>
        <v>0</v>
      </c>
      <c r="X162" s="69">
        <v>0</v>
      </c>
      <c r="Y162" s="69">
        <f t="shared" si="232"/>
        <v>0</v>
      </c>
      <c r="Z162" s="70">
        <v>0</v>
      </c>
      <c r="AA162" s="70">
        <f t="shared" si="215"/>
        <v>0</v>
      </c>
      <c r="AB162" s="35"/>
      <c r="AC162" s="69">
        <v>0</v>
      </c>
      <c r="AD162" s="69">
        <v>0</v>
      </c>
      <c r="AE162" s="69">
        <f t="shared" si="225"/>
        <v>0</v>
      </c>
      <c r="AF162" s="69">
        <v>0</v>
      </c>
      <c r="AG162" s="69">
        <f t="shared" si="226"/>
        <v>0</v>
      </c>
      <c r="AH162" s="70">
        <v>0</v>
      </c>
      <c r="AI162" s="71">
        <f t="shared" si="216"/>
        <v>0</v>
      </c>
      <c r="AJ162" s="32"/>
      <c r="AK162" s="122">
        <v>0</v>
      </c>
      <c r="AL162" s="69">
        <v>0</v>
      </c>
      <c r="AM162" s="69">
        <f t="shared" si="217"/>
        <v>0</v>
      </c>
      <c r="AN162" s="69">
        <v>0</v>
      </c>
      <c r="AO162" s="69">
        <f t="shared" si="233"/>
        <v>0</v>
      </c>
      <c r="AP162" s="70">
        <v>0</v>
      </c>
      <c r="AQ162" s="70">
        <f t="shared" si="218"/>
        <v>0</v>
      </c>
      <c r="AR162" s="35"/>
      <c r="AS162" s="69">
        <v>0</v>
      </c>
      <c r="AT162" s="69">
        <v>0</v>
      </c>
      <c r="AU162" s="69">
        <f t="shared" si="227"/>
        <v>0</v>
      </c>
      <c r="AV162" s="69">
        <v>0</v>
      </c>
      <c r="AW162" s="69">
        <f t="shared" si="228"/>
        <v>0</v>
      </c>
      <c r="AX162" s="70">
        <v>0</v>
      </c>
      <c r="AY162" s="71">
        <f t="shared" si="219"/>
        <v>0</v>
      </c>
      <c r="AZ162" s="32"/>
      <c r="BA162" s="122">
        <v>0</v>
      </c>
      <c r="BB162" s="69">
        <v>0</v>
      </c>
      <c r="BC162" s="69">
        <f t="shared" si="220"/>
        <v>0</v>
      </c>
      <c r="BD162" s="69">
        <v>0</v>
      </c>
      <c r="BE162" s="69">
        <f t="shared" si="234"/>
        <v>0</v>
      </c>
      <c r="BF162" s="70">
        <v>0</v>
      </c>
      <c r="BG162" s="70">
        <f t="shared" si="221"/>
        <v>0</v>
      </c>
      <c r="BH162" s="35"/>
      <c r="BI162" s="69">
        <v>0</v>
      </c>
      <c r="BJ162" s="69">
        <v>0</v>
      </c>
      <c r="BK162" s="69">
        <f t="shared" si="229"/>
        <v>0</v>
      </c>
      <c r="BL162" s="69">
        <v>0</v>
      </c>
      <c r="BM162" s="69">
        <f t="shared" si="230"/>
        <v>0</v>
      </c>
      <c r="BN162" s="70">
        <v>0</v>
      </c>
      <c r="BO162" s="71">
        <f t="shared" si="222"/>
        <v>0</v>
      </c>
    </row>
    <row r="163" spans="2:67" s="2" customFormat="1" ht="14.25" hidden="1" customHeight="1" outlineLevel="1">
      <c r="B163" s="2" t="str">
        <f t="shared" si="210"/>
        <v>Hide</v>
      </c>
      <c r="C163" s="2">
        <v>1</v>
      </c>
      <c r="D163" s="66" t="s">
        <v>147</v>
      </c>
      <c r="E163" s="122">
        <v>0</v>
      </c>
      <c r="F163" s="69">
        <v>0</v>
      </c>
      <c r="G163" s="69">
        <f t="shared" si="211"/>
        <v>0</v>
      </c>
      <c r="H163" s="69">
        <v>0</v>
      </c>
      <c r="I163" s="69">
        <f t="shared" si="231"/>
        <v>0</v>
      </c>
      <c r="J163" s="70">
        <v>0</v>
      </c>
      <c r="K163" s="70">
        <f t="shared" si="212"/>
        <v>0</v>
      </c>
      <c r="L163" s="35"/>
      <c r="M163" s="69">
        <v>0</v>
      </c>
      <c r="N163" s="69">
        <v>0</v>
      </c>
      <c r="O163" s="69">
        <f t="shared" si="223"/>
        <v>0</v>
      </c>
      <c r="P163" s="69">
        <v>0</v>
      </c>
      <c r="Q163" s="69">
        <f t="shared" si="224"/>
        <v>0</v>
      </c>
      <c r="R163" s="70">
        <v>0</v>
      </c>
      <c r="S163" s="71">
        <f t="shared" si="213"/>
        <v>0</v>
      </c>
      <c r="T163" s="32"/>
      <c r="U163" s="122">
        <v>0</v>
      </c>
      <c r="V163" s="69">
        <v>0</v>
      </c>
      <c r="W163" s="69">
        <f t="shared" si="214"/>
        <v>0</v>
      </c>
      <c r="X163" s="69">
        <v>0</v>
      </c>
      <c r="Y163" s="69">
        <f t="shared" si="232"/>
        <v>0</v>
      </c>
      <c r="Z163" s="70">
        <v>0</v>
      </c>
      <c r="AA163" s="70">
        <f t="shared" si="215"/>
        <v>0</v>
      </c>
      <c r="AB163" s="35"/>
      <c r="AC163" s="69">
        <v>0</v>
      </c>
      <c r="AD163" s="69">
        <v>0</v>
      </c>
      <c r="AE163" s="69">
        <f t="shared" si="225"/>
        <v>0</v>
      </c>
      <c r="AF163" s="69">
        <v>0</v>
      </c>
      <c r="AG163" s="69">
        <f t="shared" si="226"/>
        <v>0</v>
      </c>
      <c r="AH163" s="70">
        <v>0</v>
      </c>
      <c r="AI163" s="71">
        <f t="shared" si="216"/>
        <v>0</v>
      </c>
      <c r="AJ163" s="32"/>
      <c r="AK163" s="122">
        <v>0</v>
      </c>
      <c r="AL163" s="69">
        <v>0</v>
      </c>
      <c r="AM163" s="69">
        <f t="shared" si="217"/>
        <v>0</v>
      </c>
      <c r="AN163" s="69">
        <v>0</v>
      </c>
      <c r="AO163" s="69">
        <f t="shared" si="233"/>
        <v>0</v>
      </c>
      <c r="AP163" s="70">
        <v>0</v>
      </c>
      <c r="AQ163" s="70">
        <f t="shared" si="218"/>
        <v>0</v>
      </c>
      <c r="AR163" s="35"/>
      <c r="AS163" s="69">
        <v>0</v>
      </c>
      <c r="AT163" s="69">
        <v>0</v>
      </c>
      <c r="AU163" s="69">
        <f t="shared" si="227"/>
        <v>0</v>
      </c>
      <c r="AV163" s="69">
        <v>0</v>
      </c>
      <c r="AW163" s="69">
        <f t="shared" si="228"/>
        <v>0</v>
      </c>
      <c r="AX163" s="70">
        <v>0</v>
      </c>
      <c r="AY163" s="71">
        <f t="shared" si="219"/>
        <v>0</v>
      </c>
      <c r="AZ163" s="32"/>
      <c r="BA163" s="122">
        <v>0</v>
      </c>
      <c r="BB163" s="69">
        <v>0</v>
      </c>
      <c r="BC163" s="69">
        <f t="shared" si="220"/>
        <v>0</v>
      </c>
      <c r="BD163" s="69">
        <v>0</v>
      </c>
      <c r="BE163" s="69">
        <f t="shared" si="234"/>
        <v>0</v>
      </c>
      <c r="BF163" s="70">
        <v>0</v>
      </c>
      <c r="BG163" s="70">
        <f t="shared" si="221"/>
        <v>0</v>
      </c>
      <c r="BH163" s="35"/>
      <c r="BI163" s="69">
        <v>0</v>
      </c>
      <c r="BJ163" s="69">
        <v>0</v>
      </c>
      <c r="BK163" s="69">
        <f t="shared" si="229"/>
        <v>0</v>
      </c>
      <c r="BL163" s="69">
        <v>0</v>
      </c>
      <c r="BM163" s="69">
        <f t="shared" si="230"/>
        <v>0</v>
      </c>
      <c r="BN163" s="70">
        <v>0</v>
      </c>
      <c r="BO163" s="71">
        <f t="shared" si="222"/>
        <v>0</v>
      </c>
    </row>
    <row r="164" spans="2:67" s="2" customFormat="1" ht="14.25" hidden="1" customHeight="1" outlineLevel="1">
      <c r="B164" s="2" t="str">
        <f t="shared" si="210"/>
        <v>Hide</v>
      </c>
      <c r="C164" s="2">
        <v>1</v>
      </c>
      <c r="D164" s="66" t="s">
        <v>148</v>
      </c>
      <c r="E164" s="122">
        <v>0</v>
      </c>
      <c r="F164" s="69">
        <v>0</v>
      </c>
      <c r="G164" s="69">
        <f t="shared" si="211"/>
        <v>0</v>
      </c>
      <c r="H164" s="69">
        <v>0</v>
      </c>
      <c r="I164" s="69">
        <f t="shared" si="231"/>
        <v>0</v>
      </c>
      <c r="J164" s="70">
        <v>0</v>
      </c>
      <c r="K164" s="70">
        <f t="shared" si="212"/>
        <v>0</v>
      </c>
      <c r="L164" s="35"/>
      <c r="M164" s="69">
        <v>0</v>
      </c>
      <c r="N164" s="69">
        <v>0</v>
      </c>
      <c r="O164" s="69">
        <f t="shared" si="223"/>
        <v>0</v>
      </c>
      <c r="P164" s="69">
        <v>0</v>
      </c>
      <c r="Q164" s="69">
        <f t="shared" si="224"/>
        <v>0</v>
      </c>
      <c r="R164" s="70">
        <v>0</v>
      </c>
      <c r="S164" s="71">
        <f t="shared" si="213"/>
        <v>0</v>
      </c>
      <c r="T164" s="32"/>
      <c r="U164" s="122">
        <v>0</v>
      </c>
      <c r="V164" s="69">
        <v>0</v>
      </c>
      <c r="W164" s="69">
        <f t="shared" si="214"/>
        <v>0</v>
      </c>
      <c r="X164" s="69">
        <v>0</v>
      </c>
      <c r="Y164" s="69">
        <f t="shared" si="232"/>
        <v>0</v>
      </c>
      <c r="Z164" s="70">
        <v>0</v>
      </c>
      <c r="AA164" s="70">
        <f t="shared" si="215"/>
        <v>0</v>
      </c>
      <c r="AB164" s="35"/>
      <c r="AC164" s="69">
        <v>0</v>
      </c>
      <c r="AD164" s="69">
        <v>0</v>
      </c>
      <c r="AE164" s="69">
        <f t="shared" si="225"/>
        <v>0</v>
      </c>
      <c r="AF164" s="69">
        <v>0</v>
      </c>
      <c r="AG164" s="69">
        <f t="shared" si="226"/>
        <v>0</v>
      </c>
      <c r="AH164" s="70">
        <v>0</v>
      </c>
      <c r="AI164" s="71">
        <f t="shared" si="216"/>
        <v>0</v>
      </c>
      <c r="AJ164" s="32"/>
      <c r="AK164" s="122">
        <v>0</v>
      </c>
      <c r="AL164" s="69">
        <v>0</v>
      </c>
      <c r="AM164" s="69">
        <f t="shared" si="217"/>
        <v>0</v>
      </c>
      <c r="AN164" s="69">
        <v>0</v>
      </c>
      <c r="AO164" s="69">
        <f t="shared" si="233"/>
        <v>0</v>
      </c>
      <c r="AP164" s="70">
        <v>0</v>
      </c>
      <c r="AQ164" s="70">
        <f t="shared" si="218"/>
        <v>0</v>
      </c>
      <c r="AR164" s="35"/>
      <c r="AS164" s="69">
        <v>0</v>
      </c>
      <c r="AT164" s="69">
        <v>0</v>
      </c>
      <c r="AU164" s="69">
        <f t="shared" si="227"/>
        <v>0</v>
      </c>
      <c r="AV164" s="69">
        <v>0</v>
      </c>
      <c r="AW164" s="69">
        <f t="shared" si="228"/>
        <v>0</v>
      </c>
      <c r="AX164" s="70">
        <v>0</v>
      </c>
      <c r="AY164" s="71">
        <f t="shared" si="219"/>
        <v>0</v>
      </c>
      <c r="AZ164" s="32"/>
      <c r="BA164" s="122">
        <v>0</v>
      </c>
      <c r="BB164" s="69">
        <v>0</v>
      </c>
      <c r="BC164" s="69">
        <f t="shared" si="220"/>
        <v>0</v>
      </c>
      <c r="BD164" s="69">
        <v>0</v>
      </c>
      <c r="BE164" s="69">
        <f t="shared" si="234"/>
        <v>0</v>
      </c>
      <c r="BF164" s="70">
        <v>0</v>
      </c>
      <c r="BG164" s="70">
        <f t="shared" si="221"/>
        <v>0</v>
      </c>
      <c r="BH164" s="35"/>
      <c r="BI164" s="69">
        <v>0</v>
      </c>
      <c r="BJ164" s="69">
        <v>0</v>
      </c>
      <c r="BK164" s="69">
        <f t="shared" si="229"/>
        <v>0</v>
      </c>
      <c r="BL164" s="69">
        <v>0</v>
      </c>
      <c r="BM164" s="69">
        <f t="shared" si="230"/>
        <v>0</v>
      </c>
      <c r="BN164" s="70">
        <v>0</v>
      </c>
      <c r="BO164" s="71">
        <f t="shared" si="222"/>
        <v>0</v>
      </c>
    </row>
    <row r="165" spans="2:67" s="2" customFormat="1" ht="14.25" hidden="1" customHeight="1" outlineLevel="1">
      <c r="B165" s="2" t="str">
        <f t="shared" ref="B165:B168" si="235">IF(SUM(T165:T165)&lt;&gt;0,"Show","Hide")</f>
        <v>Hide</v>
      </c>
      <c r="C165" s="2">
        <v>1</v>
      </c>
      <c r="D165" s="66" t="s">
        <v>592</v>
      </c>
      <c r="E165" s="122">
        <v>0</v>
      </c>
      <c r="F165" s="69">
        <v>0</v>
      </c>
      <c r="G165" s="69">
        <f t="shared" ref="G165:G168" si="236">+E165-F165</f>
        <v>0</v>
      </c>
      <c r="H165" s="69">
        <v>0</v>
      </c>
      <c r="I165" s="69">
        <f t="shared" ref="I165:I168" si="237">+E165-H165</f>
        <v>0</v>
      </c>
      <c r="J165" s="70">
        <v>0</v>
      </c>
      <c r="K165" s="70">
        <f t="shared" ref="K165:K168" si="238">+E165-J165</f>
        <v>0</v>
      </c>
      <c r="L165" s="35"/>
      <c r="M165" s="69">
        <v>0</v>
      </c>
      <c r="N165" s="69">
        <v>0</v>
      </c>
      <c r="O165" s="69">
        <f t="shared" ref="O165:O168" si="239">+M165-N165</f>
        <v>0</v>
      </c>
      <c r="P165" s="69">
        <v>0</v>
      </c>
      <c r="Q165" s="69">
        <f t="shared" ref="Q165:Q168" si="240">+M165-P165</f>
        <v>0</v>
      </c>
      <c r="R165" s="70">
        <v>0</v>
      </c>
      <c r="S165" s="71">
        <f t="shared" ref="S165:S168" si="241">+M165-R165</f>
        <v>0</v>
      </c>
      <c r="T165" s="32"/>
      <c r="U165" s="122">
        <v>0</v>
      </c>
      <c r="V165" s="69">
        <v>0</v>
      </c>
      <c r="W165" s="69">
        <f t="shared" ref="W165:W168" si="242">+U165-V165</f>
        <v>0</v>
      </c>
      <c r="X165" s="69">
        <v>0</v>
      </c>
      <c r="Y165" s="69">
        <f t="shared" ref="Y165:Y168" si="243">+U165-X165</f>
        <v>0</v>
      </c>
      <c r="Z165" s="70">
        <v>0</v>
      </c>
      <c r="AA165" s="70">
        <f t="shared" ref="AA165:AA168" si="244">+U165-Z165</f>
        <v>0</v>
      </c>
      <c r="AB165" s="35"/>
      <c r="AC165" s="69">
        <v>0</v>
      </c>
      <c r="AD165" s="69">
        <v>0</v>
      </c>
      <c r="AE165" s="69">
        <f t="shared" ref="AE165:AE168" si="245">+AC165-AD165</f>
        <v>0</v>
      </c>
      <c r="AF165" s="69">
        <v>0</v>
      </c>
      <c r="AG165" s="69">
        <f t="shared" ref="AG165:AG168" si="246">+AC165-AF165</f>
        <v>0</v>
      </c>
      <c r="AH165" s="70">
        <v>0</v>
      </c>
      <c r="AI165" s="71">
        <f t="shared" ref="AI165:AI168" si="247">+AC165-AH165</f>
        <v>0</v>
      </c>
      <c r="AJ165" s="32"/>
      <c r="AK165" s="122">
        <v>0</v>
      </c>
      <c r="AL165" s="69">
        <v>0</v>
      </c>
      <c r="AM165" s="69">
        <f t="shared" ref="AM165:AM168" si="248">+AK165-AL165</f>
        <v>0</v>
      </c>
      <c r="AN165" s="69">
        <v>0</v>
      </c>
      <c r="AO165" s="69">
        <f t="shared" ref="AO165:AO168" si="249">+AK165-AN165</f>
        <v>0</v>
      </c>
      <c r="AP165" s="70">
        <v>0</v>
      </c>
      <c r="AQ165" s="70">
        <f t="shared" ref="AQ165:AQ168" si="250">+AK165-AP165</f>
        <v>0</v>
      </c>
      <c r="AR165" s="35"/>
      <c r="AS165" s="69">
        <v>0</v>
      </c>
      <c r="AT165" s="69">
        <v>0</v>
      </c>
      <c r="AU165" s="69">
        <f t="shared" ref="AU165:AU168" si="251">+AS165-AT165</f>
        <v>0</v>
      </c>
      <c r="AV165" s="69">
        <v>0</v>
      </c>
      <c r="AW165" s="69">
        <f t="shared" ref="AW165:AW168" si="252">+AS165-AV165</f>
        <v>0</v>
      </c>
      <c r="AX165" s="70">
        <v>0</v>
      </c>
      <c r="AY165" s="71">
        <f t="shared" ref="AY165:AY168" si="253">+AS165-AX165</f>
        <v>0</v>
      </c>
      <c r="AZ165" s="32"/>
      <c r="BA165" s="122">
        <v>0</v>
      </c>
      <c r="BB165" s="69">
        <v>0</v>
      </c>
      <c r="BC165" s="69">
        <f t="shared" ref="BC165:BC168" si="254">+BA165-BB165</f>
        <v>0</v>
      </c>
      <c r="BD165" s="69">
        <v>0</v>
      </c>
      <c r="BE165" s="69">
        <f t="shared" ref="BE165:BE168" si="255">+BA165-BD165</f>
        <v>0</v>
      </c>
      <c r="BF165" s="70">
        <v>0</v>
      </c>
      <c r="BG165" s="70">
        <f t="shared" ref="BG165:BG168" si="256">+BA165-BF165</f>
        <v>0</v>
      </c>
      <c r="BH165" s="35"/>
      <c r="BI165" s="69">
        <v>0</v>
      </c>
      <c r="BJ165" s="69">
        <v>0</v>
      </c>
      <c r="BK165" s="69">
        <f t="shared" ref="BK165:BK168" si="257">+BI165-BJ165</f>
        <v>0</v>
      </c>
      <c r="BL165" s="69">
        <v>0</v>
      </c>
      <c r="BM165" s="69">
        <f t="shared" ref="BM165:BM168" si="258">+BI165-BL165</f>
        <v>0</v>
      </c>
      <c r="BN165" s="70">
        <v>0</v>
      </c>
      <c r="BO165" s="71">
        <f t="shared" ref="BO165:BO168" si="259">+BI165-BN165</f>
        <v>0</v>
      </c>
    </row>
    <row r="166" spans="2:67" s="2" customFormat="1" ht="14.25" hidden="1" customHeight="1" outlineLevel="1">
      <c r="B166" s="2" t="str">
        <f t="shared" ref="B166" si="260">IF(SUM(T166:T166)&lt;&gt;0,"Show","Hide")</f>
        <v>Hide</v>
      </c>
      <c r="C166" s="2">
        <v>1</v>
      </c>
      <c r="D166" s="66" t="s">
        <v>603</v>
      </c>
      <c r="E166" s="122">
        <v>0</v>
      </c>
      <c r="F166" s="69">
        <v>0</v>
      </c>
      <c r="G166" s="69">
        <f t="shared" ref="G166" si="261">+E166-F166</f>
        <v>0</v>
      </c>
      <c r="H166" s="69">
        <v>0</v>
      </c>
      <c r="I166" s="69">
        <f t="shared" ref="I166" si="262">+E166-H166</f>
        <v>0</v>
      </c>
      <c r="J166" s="70">
        <v>0</v>
      </c>
      <c r="K166" s="70">
        <f t="shared" ref="K166" si="263">+E166-J166</f>
        <v>0</v>
      </c>
      <c r="L166" s="35"/>
      <c r="M166" s="69">
        <v>0</v>
      </c>
      <c r="N166" s="69">
        <v>0</v>
      </c>
      <c r="O166" s="69">
        <f t="shared" ref="O166" si="264">+M166-N166</f>
        <v>0</v>
      </c>
      <c r="P166" s="69">
        <v>0</v>
      </c>
      <c r="Q166" s="69">
        <f t="shared" ref="Q166" si="265">+M166-P166</f>
        <v>0</v>
      </c>
      <c r="R166" s="70">
        <v>0</v>
      </c>
      <c r="S166" s="71">
        <f t="shared" ref="S166" si="266">+M166-R166</f>
        <v>0</v>
      </c>
      <c r="T166" s="32"/>
      <c r="U166" s="122">
        <v>0</v>
      </c>
      <c r="V166" s="69">
        <v>0</v>
      </c>
      <c r="W166" s="69">
        <f t="shared" ref="W166" si="267">+U166-V166</f>
        <v>0</v>
      </c>
      <c r="X166" s="69">
        <v>0</v>
      </c>
      <c r="Y166" s="69">
        <f t="shared" ref="Y166" si="268">+U166-X166</f>
        <v>0</v>
      </c>
      <c r="Z166" s="70">
        <v>0</v>
      </c>
      <c r="AA166" s="70">
        <f t="shared" ref="AA166" si="269">+U166-Z166</f>
        <v>0</v>
      </c>
      <c r="AB166" s="35"/>
      <c r="AC166" s="69">
        <v>0</v>
      </c>
      <c r="AD166" s="69">
        <v>0</v>
      </c>
      <c r="AE166" s="69">
        <f t="shared" ref="AE166" si="270">+AC166-AD166</f>
        <v>0</v>
      </c>
      <c r="AF166" s="69">
        <v>0</v>
      </c>
      <c r="AG166" s="69">
        <f t="shared" ref="AG166" si="271">+AC166-AF166</f>
        <v>0</v>
      </c>
      <c r="AH166" s="70">
        <v>0</v>
      </c>
      <c r="AI166" s="71">
        <f t="shared" ref="AI166" si="272">+AC166-AH166</f>
        <v>0</v>
      </c>
      <c r="AJ166" s="32"/>
      <c r="AK166" s="122">
        <v>0</v>
      </c>
      <c r="AL166" s="69">
        <v>0</v>
      </c>
      <c r="AM166" s="69">
        <f t="shared" ref="AM166" si="273">+AK166-AL166</f>
        <v>0</v>
      </c>
      <c r="AN166" s="69">
        <v>0</v>
      </c>
      <c r="AO166" s="69">
        <f t="shared" ref="AO166" si="274">+AK166-AN166</f>
        <v>0</v>
      </c>
      <c r="AP166" s="70">
        <v>0</v>
      </c>
      <c r="AQ166" s="70">
        <f t="shared" ref="AQ166" si="275">+AK166-AP166</f>
        <v>0</v>
      </c>
      <c r="AR166" s="35"/>
      <c r="AS166" s="69">
        <v>0</v>
      </c>
      <c r="AT166" s="69">
        <v>0</v>
      </c>
      <c r="AU166" s="69">
        <f t="shared" ref="AU166" si="276">+AS166-AT166</f>
        <v>0</v>
      </c>
      <c r="AV166" s="69">
        <v>0</v>
      </c>
      <c r="AW166" s="69">
        <f t="shared" ref="AW166" si="277">+AS166-AV166</f>
        <v>0</v>
      </c>
      <c r="AX166" s="70">
        <v>0</v>
      </c>
      <c r="AY166" s="71">
        <f t="shared" ref="AY166" si="278">+AS166-AX166</f>
        <v>0</v>
      </c>
      <c r="AZ166" s="32"/>
      <c r="BA166" s="122">
        <v>0</v>
      </c>
      <c r="BB166" s="69">
        <v>0</v>
      </c>
      <c r="BC166" s="69">
        <f t="shared" ref="BC166" si="279">+BA166-BB166</f>
        <v>0</v>
      </c>
      <c r="BD166" s="69">
        <v>0</v>
      </c>
      <c r="BE166" s="69">
        <f t="shared" ref="BE166" si="280">+BA166-BD166</f>
        <v>0</v>
      </c>
      <c r="BF166" s="70">
        <v>0</v>
      </c>
      <c r="BG166" s="70">
        <f t="shared" ref="BG166" si="281">+BA166-BF166</f>
        <v>0</v>
      </c>
      <c r="BH166" s="35"/>
      <c r="BI166" s="69">
        <v>0</v>
      </c>
      <c r="BJ166" s="69">
        <v>0</v>
      </c>
      <c r="BK166" s="69">
        <f t="shared" ref="BK166" si="282">+BI166-BJ166</f>
        <v>0</v>
      </c>
      <c r="BL166" s="69">
        <v>0</v>
      </c>
      <c r="BM166" s="69">
        <f t="shared" ref="BM166" si="283">+BI166-BL166</f>
        <v>0</v>
      </c>
      <c r="BN166" s="70">
        <v>0</v>
      </c>
      <c r="BO166" s="71">
        <f t="shared" ref="BO166" si="284">+BI166-BN166</f>
        <v>0</v>
      </c>
    </row>
    <row r="167" spans="2:67" s="2" customFormat="1" ht="14.25" hidden="1" customHeight="1" outlineLevel="1">
      <c r="B167" s="2" t="str">
        <f t="shared" si="235"/>
        <v>Hide</v>
      </c>
      <c r="C167" s="2">
        <v>1</v>
      </c>
      <c r="D167" s="66" t="s">
        <v>593</v>
      </c>
      <c r="E167" s="122">
        <v>0</v>
      </c>
      <c r="F167" s="69">
        <v>0</v>
      </c>
      <c r="G167" s="69">
        <f t="shared" si="236"/>
        <v>0</v>
      </c>
      <c r="H167" s="69">
        <v>0</v>
      </c>
      <c r="I167" s="69">
        <f t="shared" si="237"/>
        <v>0</v>
      </c>
      <c r="J167" s="70">
        <v>19.329999999999998</v>
      </c>
      <c r="K167" s="70">
        <f t="shared" si="238"/>
        <v>-19.329999999999998</v>
      </c>
      <c r="L167" s="35"/>
      <c r="M167" s="69">
        <v>0</v>
      </c>
      <c r="N167" s="69">
        <v>0</v>
      </c>
      <c r="O167" s="69">
        <f t="shared" si="239"/>
        <v>0</v>
      </c>
      <c r="P167" s="69">
        <v>0</v>
      </c>
      <c r="Q167" s="69">
        <f t="shared" si="240"/>
        <v>0</v>
      </c>
      <c r="R167" s="70">
        <v>19.329999999999998</v>
      </c>
      <c r="S167" s="71">
        <f t="shared" si="241"/>
        <v>-19.329999999999998</v>
      </c>
      <c r="T167" s="32"/>
      <c r="U167" s="122">
        <v>0</v>
      </c>
      <c r="V167" s="69">
        <v>0</v>
      </c>
      <c r="W167" s="69">
        <f t="shared" si="242"/>
        <v>0</v>
      </c>
      <c r="X167" s="69">
        <v>0</v>
      </c>
      <c r="Y167" s="69">
        <f t="shared" si="243"/>
        <v>0</v>
      </c>
      <c r="Z167" s="70">
        <v>0</v>
      </c>
      <c r="AA167" s="70">
        <f t="shared" si="244"/>
        <v>0</v>
      </c>
      <c r="AB167" s="35"/>
      <c r="AC167" s="69">
        <v>0</v>
      </c>
      <c r="AD167" s="69">
        <v>0</v>
      </c>
      <c r="AE167" s="69">
        <f t="shared" si="245"/>
        <v>0</v>
      </c>
      <c r="AF167" s="69">
        <v>0</v>
      </c>
      <c r="AG167" s="69">
        <f t="shared" si="246"/>
        <v>0</v>
      </c>
      <c r="AH167" s="70">
        <v>0</v>
      </c>
      <c r="AI167" s="71">
        <f t="shared" si="247"/>
        <v>0</v>
      </c>
      <c r="AJ167" s="32"/>
      <c r="AK167" s="122">
        <v>0</v>
      </c>
      <c r="AL167" s="69">
        <v>0</v>
      </c>
      <c r="AM167" s="69">
        <f t="shared" si="248"/>
        <v>0</v>
      </c>
      <c r="AN167" s="69">
        <v>0</v>
      </c>
      <c r="AO167" s="69">
        <f t="shared" si="249"/>
        <v>0</v>
      </c>
      <c r="AP167" s="70">
        <v>19.329999999999998</v>
      </c>
      <c r="AQ167" s="70">
        <f t="shared" si="250"/>
        <v>-19.329999999999998</v>
      </c>
      <c r="AR167" s="35"/>
      <c r="AS167" s="69">
        <v>0</v>
      </c>
      <c r="AT167" s="69">
        <v>0</v>
      </c>
      <c r="AU167" s="69">
        <f t="shared" si="251"/>
        <v>0</v>
      </c>
      <c r="AV167" s="69">
        <v>0</v>
      </c>
      <c r="AW167" s="69">
        <f t="shared" si="252"/>
        <v>0</v>
      </c>
      <c r="AX167" s="70">
        <v>19.329999999999998</v>
      </c>
      <c r="AY167" s="71">
        <f t="shared" si="253"/>
        <v>-19.329999999999998</v>
      </c>
      <c r="AZ167" s="32"/>
      <c r="BA167" s="122">
        <v>0</v>
      </c>
      <c r="BB167" s="69">
        <v>0</v>
      </c>
      <c r="BC167" s="69">
        <f t="shared" si="254"/>
        <v>0</v>
      </c>
      <c r="BD167" s="69">
        <v>0</v>
      </c>
      <c r="BE167" s="69">
        <f t="shared" si="255"/>
        <v>0</v>
      </c>
      <c r="BF167" s="70">
        <v>0</v>
      </c>
      <c r="BG167" s="70">
        <f t="shared" si="256"/>
        <v>0</v>
      </c>
      <c r="BH167" s="35"/>
      <c r="BI167" s="69">
        <v>0</v>
      </c>
      <c r="BJ167" s="69">
        <v>0</v>
      </c>
      <c r="BK167" s="69">
        <f t="shared" si="257"/>
        <v>0</v>
      </c>
      <c r="BL167" s="69">
        <v>0</v>
      </c>
      <c r="BM167" s="69">
        <f t="shared" si="258"/>
        <v>0</v>
      </c>
      <c r="BN167" s="70">
        <v>0</v>
      </c>
      <c r="BO167" s="71">
        <f t="shared" si="259"/>
        <v>0</v>
      </c>
    </row>
    <row r="168" spans="2:67" s="2" customFormat="1" ht="14.25" hidden="1" customHeight="1" outlineLevel="1">
      <c r="B168" s="2" t="str">
        <f t="shared" si="235"/>
        <v>Hide</v>
      </c>
      <c r="C168" s="2">
        <v>1</v>
      </c>
      <c r="D168" s="66" t="s">
        <v>594</v>
      </c>
      <c r="E168" s="122">
        <v>0</v>
      </c>
      <c r="F168" s="69">
        <v>0</v>
      </c>
      <c r="G168" s="69">
        <f t="shared" si="236"/>
        <v>0</v>
      </c>
      <c r="H168" s="69">
        <v>0</v>
      </c>
      <c r="I168" s="69">
        <f t="shared" si="237"/>
        <v>0</v>
      </c>
      <c r="J168" s="70">
        <v>0</v>
      </c>
      <c r="K168" s="70">
        <f t="shared" si="238"/>
        <v>0</v>
      </c>
      <c r="L168" s="35"/>
      <c r="M168" s="69">
        <v>0</v>
      </c>
      <c r="N168" s="69">
        <v>0</v>
      </c>
      <c r="O168" s="69">
        <f t="shared" si="239"/>
        <v>0</v>
      </c>
      <c r="P168" s="69">
        <v>0</v>
      </c>
      <c r="Q168" s="69">
        <f t="shared" si="240"/>
        <v>0</v>
      </c>
      <c r="R168" s="70">
        <v>0</v>
      </c>
      <c r="S168" s="71">
        <f t="shared" si="241"/>
        <v>0</v>
      </c>
      <c r="T168" s="32"/>
      <c r="U168" s="122">
        <v>0</v>
      </c>
      <c r="V168" s="69">
        <v>0</v>
      </c>
      <c r="W168" s="69">
        <f t="shared" si="242"/>
        <v>0</v>
      </c>
      <c r="X168" s="69">
        <v>0</v>
      </c>
      <c r="Y168" s="69">
        <f t="shared" si="243"/>
        <v>0</v>
      </c>
      <c r="Z168" s="70">
        <v>0</v>
      </c>
      <c r="AA168" s="70">
        <f t="shared" si="244"/>
        <v>0</v>
      </c>
      <c r="AB168" s="35"/>
      <c r="AC168" s="69">
        <v>0</v>
      </c>
      <c r="AD168" s="69">
        <v>0</v>
      </c>
      <c r="AE168" s="69">
        <f t="shared" si="245"/>
        <v>0</v>
      </c>
      <c r="AF168" s="69">
        <v>0</v>
      </c>
      <c r="AG168" s="69">
        <f t="shared" si="246"/>
        <v>0</v>
      </c>
      <c r="AH168" s="70">
        <v>0</v>
      </c>
      <c r="AI168" s="71">
        <f t="shared" si="247"/>
        <v>0</v>
      </c>
      <c r="AJ168" s="32"/>
      <c r="AK168" s="122">
        <v>0</v>
      </c>
      <c r="AL168" s="69">
        <v>0</v>
      </c>
      <c r="AM168" s="69">
        <f t="shared" si="248"/>
        <v>0</v>
      </c>
      <c r="AN168" s="69">
        <v>0</v>
      </c>
      <c r="AO168" s="69">
        <f t="shared" si="249"/>
        <v>0</v>
      </c>
      <c r="AP168" s="70">
        <v>0</v>
      </c>
      <c r="AQ168" s="70">
        <f t="shared" si="250"/>
        <v>0</v>
      </c>
      <c r="AR168" s="35"/>
      <c r="AS168" s="69">
        <v>0</v>
      </c>
      <c r="AT168" s="69">
        <v>0</v>
      </c>
      <c r="AU168" s="69">
        <f t="shared" si="251"/>
        <v>0</v>
      </c>
      <c r="AV168" s="69">
        <v>0</v>
      </c>
      <c r="AW168" s="69">
        <f t="shared" si="252"/>
        <v>0</v>
      </c>
      <c r="AX168" s="70">
        <v>0</v>
      </c>
      <c r="AY168" s="71">
        <f t="shared" si="253"/>
        <v>0</v>
      </c>
      <c r="AZ168" s="32"/>
      <c r="BA168" s="122">
        <v>0</v>
      </c>
      <c r="BB168" s="69">
        <v>0</v>
      </c>
      <c r="BC168" s="69">
        <f t="shared" si="254"/>
        <v>0</v>
      </c>
      <c r="BD168" s="69">
        <v>0</v>
      </c>
      <c r="BE168" s="69">
        <f t="shared" si="255"/>
        <v>0</v>
      </c>
      <c r="BF168" s="70">
        <v>0</v>
      </c>
      <c r="BG168" s="70">
        <f t="shared" si="256"/>
        <v>0</v>
      </c>
      <c r="BH168" s="35"/>
      <c r="BI168" s="69">
        <v>0</v>
      </c>
      <c r="BJ168" s="69">
        <v>0</v>
      </c>
      <c r="BK168" s="69">
        <f t="shared" si="257"/>
        <v>0</v>
      </c>
      <c r="BL168" s="69">
        <v>0</v>
      </c>
      <c r="BM168" s="69">
        <f t="shared" si="258"/>
        <v>0</v>
      </c>
      <c r="BN168" s="70">
        <v>0</v>
      </c>
      <c r="BO168" s="71">
        <f t="shared" si="259"/>
        <v>0</v>
      </c>
    </row>
    <row r="169" spans="2:67" s="2" customFormat="1" ht="14.25" hidden="1" customHeight="1" outlineLevel="1">
      <c r="B169" s="2" t="str">
        <f t="shared" si="210"/>
        <v>Hide</v>
      </c>
      <c r="C169" s="2">
        <v>1</v>
      </c>
      <c r="D169" s="66" t="s">
        <v>149</v>
      </c>
      <c r="E169" s="122">
        <v>0</v>
      </c>
      <c r="F169" s="69">
        <v>0</v>
      </c>
      <c r="G169" s="69">
        <f t="shared" si="211"/>
        <v>0</v>
      </c>
      <c r="H169" s="69">
        <v>0</v>
      </c>
      <c r="I169" s="69">
        <f t="shared" si="231"/>
        <v>0</v>
      </c>
      <c r="J169" s="70">
        <v>-4883.45</v>
      </c>
      <c r="K169" s="70">
        <f t="shared" si="212"/>
        <v>4883.45</v>
      </c>
      <c r="L169" s="35"/>
      <c r="M169" s="69">
        <v>0</v>
      </c>
      <c r="N169" s="69">
        <v>0</v>
      </c>
      <c r="O169" s="69">
        <f t="shared" si="223"/>
        <v>0</v>
      </c>
      <c r="P169" s="69">
        <v>0</v>
      </c>
      <c r="Q169" s="69">
        <f t="shared" si="224"/>
        <v>0</v>
      </c>
      <c r="R169" s="70">
        <v>-4883.45</v>
      </c>
      <c r="S169" s="71">
        <f t="shared" si="213"/>
        <v>4883.45</v>
      </c>
      <c r="T169" s="32"/>
      <c r="U169" s="122">
        <v>0</v>
      </c>
      <c r="V169" s="69">
        <v>0</v>
      </c>
      <c r="W169" s="69">
        <f t="shared" si="214"/>
        <v>0</v>
      </c>
      <c r="X169" s="69">
        <v>0</v>
      </c>
      <c r="Y169" s="69">
        <f t="shared" si="232"/>
        <v>0</v>
      </c>
      <c r="Z169" s="70">
        <v>0</v>
      </c>
      <c r="AA169" s="70">
        <f t="shared" si="215"/>
        <v>0</v>
      </c>
      <c r="AB169" s="35"/>
      <c r="AC169" s="69">
        <v>0</v>
      </c>
      <c r="AD169" s="69">
        <v>0</v>
      </c>
      <c r="AE169" s="69">
        <f t="shared" si="225"/>
        <v>0</v>
      </c>
      <c r="AF169" s="69">
        <v>0</v>
      </c>
      <c r="AG169" s="69">
        <f t="shared" si="226"/>
        <v>0</v>
      </c>
      <c r="AH169" s="70">
        <v>0</v>
      </c>
      <c r="AI169" s="71">
        <f t="shared" si="216"/>
        <v>0</v>
      </c>
      <c r="AJ169" s="32"/>
      <c r="AK169" s="122">
        <v>0</v>
      </c>
      <c r="AL169" s="69">
        <v>0</v>
      </c>
      <c r="AM169" s="69">
        <f t="shared" si="217"/>
        <v>0</v>
      </c>
      <c r="AN169" s="69">
        <v>0</v>
      </c>
      <c r="AO169" s="69">
        <f t="shared" si="233"/>
        <v>0</v>
      </c>
      <c r="AP169" s="70">
        <v>-4883.45</v>
      </c>
      <c r="AQ169" s="70">
        <f t="shared" si="218"/>
        <v>4883.45</v>
      </c>
      <c r="AR169" s="35"/>
      <c r="AS169" s="69">
        <v>0</v>
      </c>
      <c r="AT169" s="69">
        <v>0</v>
      </c>
      <c r="AU169" s="69">
        <f t="shared" si="227"/>
        <v>0</v>
      </c>
      <c r="AV169" s="69">
        <v>0</v>
      </c>
      <c r="AW169" s="69">
        <f t="shared" si="228"/>
        <v>0</v>
      </c>
      <c r="AX169" s="70">
        <v>-4883.45</v>
      </c>
      <c r="AY169" s="71">
        <f t="shared" si="219"/>
        <v>4883.45</v>
      </c>
      <c r="AZ169" s="32"/>
      <c r="BA169" s="122">
        <v>0</v>
      </c>
      <c r="BB169" s="69">
        <v>0</v>
      </c>
      <c r="BC169" s="69">
        <f t="shared" si="220"/>
        <v>0</v>
      </c>
      <c r="BD169" s="69">
        <v>0</v>
      </c>
      <c r="BE169" s="69">
        <f t="shared" si="234"/>
        <v>0</v>
      </c>
      <c r="BF169" s="70">
        <v>0</v>
      </c>
      <c r="BG169" s="70">
        <f t="shared" si="221"/>
        <v>0</v>
      </c>
      <c r="BH169" s="35"/>
      <c r="BI169" s="69">
        <v>0</v>
      </c>
      <c r="BJ169" s="69">
        <v>0</v>
      </c>
      <c r="BK169" s="69">
        <f t="shared" si="229"/>
        <v>0</v>
      </c>
      <c r="BL169" s="69">
        <v>0</v>
      </c>
      <c r="BM169" s="69">
        <f t="shared" si="230"/>
        <v>0</v>
      </c>
      <c r="BN169" s="70">
        <v>0</v>
      </c>
      <c r="BO169" s="71">
        <f t="shared" si="222"/>
        <v>0</v>
      </c>
    </row>
    <row r="170" spans="2:67" s="2" customFormat="1" ht="14.25" hidden="1" customHeight="1" outlineLevel="1">
      <c r="B170" s="2" t="str">
        <f t="shared" si="210"/>
        <v>Hide</v>
      </c>
      <c r="C170" s="2">
        <v>1</v>
      </c>
      <c r="D170" s="66" t="s">
        <v>150</v>
      </c>
      <c r="E170" s="122">
        <v>0</v>
      </c>
      <c r="F170" s="69">
        <v>0</v>
      </c>
      <c r="G170" s="69">
        <f t="shared" si="211"/>
        <v>0</v>
      </c>
      <c r="H170" s="69">
        <v>0</v>
      </c>
      <c r="I170" s="69">
        <f t="shared" si="231"/>
        <v>0</v>
      </c>
      <c r="J170" s="70">
        <v>541.27</v>
      </c>
      <c r="K170" s="70">
        <f t="shared" si="212"/>
        <v>-541.27</v>
      </c>
      <c r="L170" s="35"/>
      <c r="M170" s="69">
        <v>0</v>
      </c>
      <c r="N170" s="69">
        <v>0</v>
      </c>
      <c r="O170" s="69">
        <f t="shared" si="223"/>
        <v>0</v>
      </c>
      <c r="P170" s="69">
        <v>0</v>
      </c>
      <c r="Q170" s="69">
        <f t="shared" si="224"/>
        <v>0</v>
      </c>
      <c r="R170" s="70">
        <v>541.27</v>
      </c>
      <c r="S170" s="71">
        <f t="shared" si="213"/>
        <v>-541.27</v>
      </c>
      <c r="T170" s="32"/>
      <c r="U170" s="122">
        <v>0</v>
      </c>
      <c r="V170" s="69">
        <v>0</v>
      </c>
      <c r="W170" s="69">
        <f t="shared" si="214"/>
        <v>0</v>
      </c>
      <c r="X170" s="69">
        <v>0</v>
      </c>
      <c r="Y170" s="69">
        <f t="shared" si="232"/>
        <v>0</v>
      </c>
      <c r="Z170" s="70">
        <v>0</v>
      </c>
      <c r="AA170" s="70">
        <f t="shared" si="215"/>
        <v>0</v>
      </c>
      <c r="AB170" s="35"/>
      <c r="AC170" s="69">
        <v>0</v>
      </c>
      <c r="AD170" s="69">
        <v>0</v>
      </c>
      <c r="AE170" s="69">
        <f t="shared" si="225"/>
        <v>0</v>
      </c>
      <c r="AF170" s="69">
        <v>0</v>
      </c>
      <c r="AG170" s="69">
        <f t="shared" si="226"/>
        <v>0</v>
      </c>
      <c r="AH170" s="70">
        <v>0</v>
      </c>
      <c r="AI170" s="71">
        <f t="shared" si="216"/>
        <v>0</v>
      </c>
      <c r="AJ170" s="32"/>
      <c r="AK170" s="122">
        <v>0</v>
      </c>
      <c r="AL170" s="69">
        <v>0</v>
      </c>
      <c r="AM170" s="69">
        <f t="shared" si="217"/>
        <v>0</v>
      </c>
      <c r="AN170" s="69">
        <v>0</v>
      </c>
      <c r="AO170" s="69">
        <f t="shared" si="233"/>
        <v>0</v>
      </c>
      <c r="AP170" s="70">
        <v>541.27</v>
      </c>
      <c r="AQ170" s="70">
        <f t="shared" si="218"/>
        <v>-541.27</v>
      </c>
      <c r="AR170" s="35"/>
      <c r="AS170" s="69">
        <v>0</v>
      </c>
      <c r="AT170" s="69">
        <v>0</v>
      </c>
      <c r="AU170" s="69">
        <f t="shared" si="227"/>
        <v>0</v>
      </c>
      <c r="AV170" s="69">
        <v>0</v>
      </c>
      <c r="AW170" s="69">
        <f t="shared" si="228"/>
        <v>0</v>
      </c>
      <c r="AX170" s="70">
        <v>541.27</v>
      </c>
      <c r="AY170" s="71">
        <f t="shared" si="219"/>
        <v>-541.27</v>
      </c>
      <c r="AZ170" s="32"/>
      <c r="BA170" s="122">
        <v>0</v>
      </c>
      <c r="BB170" s="69">
        <v>0</v>
      </c>
      <c r="BC170" s="69">
        <f t="shared" si="220"/>
        <v>0</v>
      </c>
      <c r="BD170" s="69">
        <v>0</v>
      </c>
      <c r="BE170" s="69">
        <f t="shared" si="234"/>
        <v>0</v>
      </c>
      <c r="BF170" s="70">
        <v>0</v>
      </c>
      <c r="BG170" s="70">
        <f t="shared" si="221"/>
        <v>0</v>
      </c>
      <c r="BH170" s="35"/>
      <c r="BI170" s="69">
        <v>0</v>
      </c>
      <c r="BJ170" s="69">
        <v>0</v>
      </c>
      <c r="BK170" s="69">
        <f t="shared" si="229"/>
        <v>0</v>
      </c>
      <c r="BL170" s="69">
        <v>0</v>
      </c>
      <c r="BM170" s="69">
        <f t="shared" si="230"/>
        <v>0</v>
      </c>
      <c r="BN170" s="70">
        <v>0</v>
      </c>
      <c r="BO170" s="71">
        <f t="shared" si="222"/>
        <v>0</v>
      </c>
    </row>
    <row r="171" spans="2:67" s="2" customFormat="1" ht="14.25" hidden="1" customHeight="1" outlineLevel="1">
      <c r="B171" s="2" t="str">
        <f t="shared" si="210"/>
        <v>Hide</v>
      </c>
      <c r="C171" s="2">
        <v>1</v>
      </c>
      <c r="D171" s="66" t="s">
        <v>151</v>
      </c>
      <c r="E171" s="122">
        <v>0</v>
      </c>
      <c r="F171" s="69">
        <v>0</v>
      </c>
      <c r="G171" s="69">
        <f t="shared" si="211"/>
        <v>0</v>
      </c>
      <c r="H171" s="69">
        <v>0</v>
      </c>
      <c r="I171" s="69">
        <f t="shared" si="231"/>
        <v>0</v>
      </c>
      <c r="J171" s="70">
        <v>469.65</v>
      </c>
      <c r="K171" s="70">
        <f t="shared" si="212"/>
        <v>-469.65</v>
      </c>
      <c r="L171" s="35"/>
      <c r="M171" s="69">
        <v>0</v>
      </c>
      <c r="N171" s="69">
        <v>0</v>
      </c>
      <c r="O171" s="69">
        <f t="shared" si="223"/>
        <v>0</v>
      </c>
      <c r="P171" s="69">
        <v>0</v>
      </c>
      <c r="Q171" s="69">
        <f t="shared" si="224"/>
        <v>0</v>
      </c>
      <c r="R171" s="70">
        <v>469.65</v>
      </c>
      <c r="S171" s="71">
        <f t="shared" si="213"/>
        <v>-469.65</v>
      </c>
      <c r="T171" s="32"/>
      <c r="U171" s="122">
        <v>0</v>
      </c>
      <c r="V171" s="69">
        <v>0</v>
      </c>
      <c r="W171" s="69">
        <f t="shared" si="214"/>
        <v>0</v>
      </c>
      <c r="X171" s="69">
        <v>0</v>
      </c>
      <c r="Y171" s="69">
        <f t="shared" si="232"/>
        <v>0</v>
      </c>
      <c r="Z171" s="70">
        <v>0</v>
      </c>
      <c r="AA171" s="70">
        <f t="shared" si="215"/>
        <v>0</v>
      </c>
      <c r="AB171" s="35"/>
      <c r="AC171" s="69">
        <v>0</v>
      </c>
      <c r="AD171" s="69">
        <v>0</v>
      </c>
      <c r="AE171" s="69">
        <f t="shared" si="225"/>
        <v>0</v>
      </c>
      <c r="AF171" s="69">
        <v>0</v>
      </c>
      <c r="AG171" s="69">
        <f t="shared" si="226"/>
        <v>0</v>
      </c>
      <c r="AH171" s="70">
        <v>0</v>
      </c>
      <c r="AI171" s="71">
        <f t="shared" si="216"/>
        <v>0</v>
      </c>
      <c r="AJ171" s="32"/>
      <c r="AK171" s="122">
        <v>0</v>
      </c>
      <c r="AL171" s="69">
        <v>0</v>
      </c>
      <c r="AM171" s="69">
        <f t="shared" si="217"/>
        <v>0</v>
      </c>
      <c r="AN171" s="69">
        <v>0</v>
      </c>
      <c r="AO171" s="69">
        <f t="shared" si="233"/>
        <v>0</v>
      </c>
      <c r="AP171" s="70">
        <v>469.65</v>
      </c>
      <c r="AQ171" s="70">
        <f t="shared" si="218"/>
        <v>-469.65</v>
      </c>
      <c r="AR171" s="35"/>
      <c r="AS171" s="69">
        <v>0</v>
      </c>
      <c r="AT171" s="69">
        <v>0</v>
      </c>
      <c r="AU171" s="69">
        <f t="shared" si="227"/>
        <v>0</v>
      </c>
      <c r="AV171" s="69">
        <v>0</v>
      </c>
      <c r="AW171" s="69">
        <f t="shared" si="228"/>
        <v>0</v>
      </c>
      <c r="AX171" s="70">
        <v>469.65</v>
      </c>
      <c r="AY171" s="71">
        <f t="shared" si="219"/>
        <v>-469.65</v>
      </c>
      <c r="AZ171" s="32"/>
      <c r="BA171" s="122">
        <v>0</v>
      </c>
      <c r="BB171" s="69">
        <v>0</v>
      </c>
      <c r="BC171" s="69">
        <f t="shared" si="220"/>
        <v>0</v>
      </c>
      <c r="BD171" s="69">
        <v>0</v>
      </c>
      <c r="BE171" s="69">
        <f t="shared" si="234"/>
        <v>0</v>
      </c>
      <c r="BF171" s="70">
        <v>0</v>
      </c>
      <c r="BG171" s="70">
        <f t="shared" si="221"/>
        <v>0</v>
      </c>
      <c r="BH171" s="35"/>
      <c r="BI171" s="69">
        <v>0</v>
      </c>
      <c r="BJ171" s="69">
        <v>0</v>
      </c>
      <c r="BK171" s="69">
        <f t="shared" si="229"/>
        <v>0</v>
      </c>
      <c r="BL171" s="69">
        <v>0</v>
      </c>
      <c r="BM171" s="69">
        <f t="shared" si="230"/>
        <v>0</v>
      </c>
      <c r="BN171" s="70">
        <v>0</v>
      </c>
      <c r="BO171" s="71">
        <f t="shared" si="222"/>
        <v>0</v>
      </c>
    </row>
    <row r="172" spans="2:67" s="2" customFormat="1" ht="14.25" hidden="1" customHeight="1" outlineLevel="1">
      <c r="B172" s="2" t="str">
        <f t="shared" si="210"/>
        <v>Hide</v>
      </c>
      <c r="C172" s="2">
        <v>1</v>
      </c>
      <c r="D172" s="66" t="s">
        <v>152</v>
      </c>
      <c r="E172" s="122">
        <v>0</v>
      </c>
      <c r="F172" s="69">
        <v>0</v>
      </c>
      <c r="G172" s="69">
        <f t="shared" si="211"/>
        <v>0</v>
      </c>
      <c r="H172" s="69">
        <v>0</v>
      </c>
      <c r="I172" s="69">
        <f t="shared" si="231"/>
        <v>0</v>
      </c>
      <c r="J172" s="70">
        <v>173.48000000000002</v>
      </c>
      <c r="K172" s="70">
        <f t="shared" si="212"/>
        <v>-173.48000000000002</v>
      </c>
      <c r="L172" s="35"/>
      <c r="M172" s="69">
        <v>0</v>
      </c>
      <c r="N172" s="69">
        <v>0</v>
      </c>
      <c r="O172" s="69">
        <f t="shared" si="223"/>
        <v>0</v>
      </c>
      <c r="P172" s="69">
        <v>0</v>
      </c>
      <c r="Q172" s="69">
        <f t="shared" si="224"/>
        <v>0</v>
      </c>
      <c r="R172" s="70">
        <v>173.48000000000002</v>
      </c>
      <c r="S172" s="71">
        <f t="shared" si="213"/>
        <v>-173.48000000000002</v>
      </c>
      <c r="T172" s="32"/>
      <c r="U172" s="122">
        <v>0</v>
      </c>
      <c r="V172" s="69">
        <v>0</v>
      </c>
      <c r="W172" s="69">
        <f t="shared" si="214"/>
        <v>0</v>
      </c>
      <c r="X172" s="69">
        <v>0</v>
      </c>
      <c r="Y172" s="69">
        <f t="shared" si="232"/>
        <v>0</v>
      </c>
      <c r="Z172" s="70">
        <v>1.08</v>
      </c>
      <c r="AA172" s="70">
        <f t="shared" si="215"/>
        <v>-1.08</v>
      </c>
      <c r="AB172" s="35"/>
      <c r="AC172" s="69">
        <v>0</v>
      </c>
      <c r="AD172" s="69">
        <v>0</v>
      </c>
      <c r="AE172" s="69">
        <f t="shared" si="225"/>
        <v>0</v>
      </c>
      <c r="AF172" s="69">
        <v>0</v>
      </c>
      <c r="AG172" s="69">
        <f t="shared" si="226"/>
        <v>0</v>
      </c>
      <c r="AH172" s="70">
        <v>1.08</v>
      </c>
      <c r="AI172" s="71">
        <f t="shared" si="216"/>
        <v>-1.08</v>
      </c>
      <c r="AJ172" s="32"/>
      <c r="AK172" s="122">
        <v>0</v>
      </c>
      <c r="AL172" s="69">
        <v>0</v>
      </c>
      <c r="AM172" s="69">
        <f t="shared" si="217"/>
        <v>0</v>
      </c>
      <c r="AN172" s="69">
        <v>0</v>
      </c>
      <c r="AO172" s="69">
        <f t="shared" si="233"/>
        <v>0</v>
      </c>
      <c r="AP172" s="70">
        <v>172.4</v>
      </c>
      <c r="AQ172" s="70">
        <f t="shared" si="218"/>
        <v>-172.4</v>
      </c>
      <c r="AR172" s="35"/>
      <c r="AS172" s="69">
        <v>0</v>
      </c>
      <c r="AT172" s="69">
        <v>0</v>
      </c>
      <c r="AU172" s="69">
        <f t="shared" si="227"/>
        <v>0</v>
      </c>
      <c r="AV172" s="69">
        <v>0</v>
      </c>
      <c r="AW172" s="69">
        <f t="shared" si="228"/>
        <v>0</v>
      </c>
      <c r="AX172" s="70">
        <v>172.4</v>
      </c>
      <c r="AY172" s="71">
        <f t="shared" si="219"/>
        <v>-172.4</v>
      </c>
      <c r="AZ172" s="32"/>
      <c r="BA172" s="122">
        <v>0</v>
      </c>
      <c r="BB172" s="69">
        <v>0</v>
      </c>
      <c r="BC172" s="69">
        <f t="shared" si="220"/>
        <v>0</v>
      </c>
      <c r="BD172" s="69">
        <v>0</v>
      </c>
      <c r="BE172" s="69">
        <f t="shared" si="234"/>
        <v>0</v>
      </c>
      <c r="BF172" s="70">
        <v>0</v>
      </c>
      <c r="BG172" s="70">
        <f t="shared" si="221"/>
        <v>0</v>
      </c>
      <c r="BH172" s="35"/>
      <c r="BI172" s="69">
        <v>0</v>
      </c>
      <c r="BJ172" s="69">
        <v>0</v>
      </c>
      <c r="BK172" s="69">
        <f t="shared" si="229"/>
        <v>0</v>
      </c>
      <c r="BL172" s="69">
        <v>0</v>
      </c>
      <c r="BM172" s="69">
        <f t="shared" si="230"/>
        <v>0</v>
      </c>
      <c r="BN172" s="70">
        <v>0</v>
      </c>
      <c r="BO172" s="71">
        <f t="shared" si="222"/>
        <v>0</v>
      </c>
    </row>
    <row r="173" spans="2:67" s="2" customFormat="1" ht="14.25" hidden="1" customHeight="1" outlineLevel="1">
      <c r="B173" s="2" t="str">
        <f t="shared" si="210"/>
        <v>Hide</v>
      </c>
      <c r="C173" s="2">
        <v>1</v>
      </c>
      <c r="D173" s="66" t="s">
        <v>153</v>
      </c>
      <c r="E173" s="122">
        <v>0</v>
      </c>
      <c r="F173" s="69">
        <v>0</v>
      </c>
      <c r="G173" s="69">
        <f t="shared" si="211"/>
        <v>0</v>
      </c>
      <c r="H173" s="69">
        <v>0</v>
      </c>
      <c r="I173" s="69">
        <f t="shared" si="231"/>
        <v>0</v>
      </c>
      <c r="J173" s="70">
        <v>955.54</v>
      </c>
      <c r="K173" s="70">
        <f t="shared" si="212"/>
        <v>-955.54</v>
      </c>
      <c r="L173" s="35"/>
      <c r="M173" s="69">
        <v>0</v>
      </c>
      <c r="N173" s="69">
        <v>0</v>
      </c>
      <c r="O173" s="69">
        <f t="shared" si="223"/>
        <v>0</v>
      </c>
      <c r="P173" s="69">
        <v>0</v>
      </c>
      <c r="Q173" s="69">
        <f t="shared" si="224"/>
        <v>0</v>
      </c>
      <c r="R173" s="70">
        <v>955.54</v>
      </c>
      <c r="S173" s="71">
        <f t="shared" si="213"/>
        <v>-955.54</v>
      </c>
      <c r="T173" s="32"/>
      <c r="U173" s="122">
        <v>0</v>
      </c>
      <c r="V173" s="69">
        <v>0</v>
      </c>
      <c r="W173" s="69">
        <f t="shared" si="214"/>
        <v>0</v>
      </c>
      <c r="X173" s="69">
        <v>0</v>
      </c>
      <c r="Y173" s="69">
        <f t="shared" si="232"/>
        <v>0</v>
      </c>
      <c r="Z173" s="70">
        <v>45.01</v>
      </c>
      <c r="AA173" s="70">
        <f t="shared" si="215"/>
        <v>-45.01</v>
      </c>
      <c r="AB173" s="35"/>
      <c r="AC173" s="69">
        <v>0</v>
      </c>
      <c r="AD173" s="69">
        <v>0</v>
      </c>
      <c r="AE173" s="69">
        <f t="shared" si="225"/>
        <v>0</v>
      </c>
      <c r="AF173" s="69">
        <v>0</v>
      </c>
      <c r="AG173" s="69">
        <f t="shared" si="226"/>
        <v>0</v>
      </c>
      <c r="AH173" s="70">
        <v>45.01</v>
      </c>
      <c r="AI173" s="71">
        <f t="shared" si="216"/>
        <v>-45.01</v>
      </c>
      <c r="AJ173" s="32"/>
      <c r="AK173" s="122">
        <v>0</v>
      </c>
      <c r="AL173" s="69">
        <v>0</v>
      </c>
      <c r="AM173" s="69">
        <f t="shared" si="217"/>
        <v>0</v>
      </c>
      <c r="AN173" s="69">
        <v>0</v>
      </c>
      <c r="AO173" s="69">
        <f t="shared" si="233"/>
        <v>0</v>
      </c>
      <c r="AP173" s="70">
        <v>910.53</v>
      </c>
      <c r="AQ173" s="70">
        <f t="shared" si="218"/>
        <v>-910.53</v>
      </c>
      <c r="AR173" s="35"/>
      <c r="AS173" s="69">
        <v>0</v>
      </c>
      <c r="AT173" s="69">
        <v>0</v>
      </c>
      <c r="AU173" s="69">
        <f t="shared" si="227"/>
        <v>0</v>
      </c>
      <c r="AV173" s="69">
        <v>0</v>
      </c>
      <c r="AW173" s="69">
        <f t="shared" si="228"/>
        <v>0</v>
      </c>
      <c r="AX173" s="70">
        <v>910.53</v>
      </c>
      <c r="AY173" s="71">
        <f t="shared" si="219"/>
        <v>-910.53</v>
      </c>
      <c r="AZ173" s="32"/>
      <c r="BA173" s="122">
        <v>0</v>
      </c>
      <c r="BB173" s="69">
        <v>0</v>
      </c>
      <c r="BC173" s="69">
        <f t="shared" si="220"/>
        <v>0</v>
      </c>
      <c r="BD173" s="69">
        <v>0</v>
      </c>
      <c r="BE173" s="69">
        <f t="shared" si="234"/>
        <v>0</v>
      </c>
      <c r="BF173" s="70">
        <v>0</v>
      </c>
      <c r="BG173" s="70">
        <f t="shared" si="221"/>
        <v>0</v>
      </c>
      <c r="BH173" s="35"/>
      <c r="BI173" s="69">
        <v>0</v>
      </c>
      <c r="BJ173" s="69">
        <v>0</v>
      </c>
      <c r="BK173" s="69">
        <f t="shared" si="229"/>
        <v>0</v>
      </c>
      <c r="BL173" s="69">
        <v>0</v>
      </c>
      <c r="BM173" s="69">
        <f t="shared" si="230"/>
        <v>0</v>
      </c>
      <c r="BN173" s="70">
        <v>0</v>
      </c>
      <c r="BO173" s="71">
        <f t="shared" si="222"/>
        <v>0</v>
      </c>
    </row>
    <row r="174" spans="2:67" s="2" customFormat="1" ht="14.25" hidden="1" customHeight="1" outlineLevel="1">
      <c r="B174" s="2" t="str">
        <f t="shared" si="210"/>
        <v>Hide</v>
      </c>
      <c r="C174" s="2">
        <v>1</v>
      </c>
      <c r="D174" s="66" t="s">
        <v>154</v>
      </c>
      <c r="E174" s="122">
        <v>0</v>
      </c>
      <c r="F174" s="69">
        <v>0</v>
      </c>
      <c r="G174" s="69">
        <f t="shared" si="211"/>
        <v>0</v>
      </c>
      <c r="H174" s="69">
        <v>0</v>
      </c>
      <c r="I174" s="69">
        <f t="shared" si="231"/>
        <v>0</v>
      </c>
      <c r="J174" s="70">
        <v>83.56</v>
      </c>
      <c r="K174" s="70">
        <f t="shared" si="212"/>
        <v>-83.56</v>
      </c>
      <c r="L174" s="35"/>
      <c r="M174" s="69">
        <v>0</v>
      </c>
      <c r="N174" s="69">
        <v>0</v>
      </c>
      <c r="O174" s="69">
        <f t="shared" si="223"/>
        <v>0</v>
      </c>
      <c r="P174" s="69">
        <v>0</v>
      </c>
      <c r="Q174" s="69">
        <f t="shared" si="224"/>
        <v>0</v>
      </c>
      <c r="R174" s="70">
        <v>83.56</v>
      </c>
      <c r="S174" s="71">
        <f t="shared" si="213"/>
        <v>-83.56</v>
      </c>
      <c r="T174" s="32"/>
      <c r="U174" s="122">
        <v>0</v>
      </c>
      <c r="V174" s="69">
        <v>0</v>
      </c>
      <c r="W174" s="69">
        <f t="shared" si="214"/>
        <v>0</v>
      </c>
      <c r="X174" s="69">
        <v>0</v>
      </c>
      <c r="Y174" s="69">
        <f t="shared" si="232"/>
        <v>0</v>
      </c>
      <c r="Z174" s="70">
        <v>0</v>
      </c>
      <c r="AA174" s="70">
        <f t="shared" si="215"/>
        <v>0</v>
      </c>
      <c r="AB174" s="35"/>
      <c r="AC174" s="69">
        <v>0</v>
      </c>
      <c r="AD174" s="69">
        <v>0</v>
      </c>
      <c r="AE174" s="69">
        <f t="shared" si="225"/>
        <v>0</v>
      </c>
      <c r="AF174" s="69">
        <v>0</v>
      </c>
      <c r="AG174" s="69">
        <f t="shared" si="226"/>
        <v>0</v>
      </c>
      <c r="AH174" s="70">
        <v>0</v>
      </c>
      <c r="AI174" s="71">
        <f t="shared" si="216"/>
        <v>0</v>
      </c>
      <c r="AJ174" s="32"/>
      <c r="AK174" s="122">
        <v>0</v>
      </c>
      <c r="AL174" s="69">
        <v>0</v>
      </c>
      <c r="AM174" s="69">
        <f t="shared" si="217"/>
        <v>0</v>
      </c>
      <c r="AN174" s="69">
        <v>0</v>
      </c>
      <c r="AO174" s="69">
        <f t="shared" si="233"/>
        <v>0</v>
      </c>
      <c r="AP174" s="70">
        <v>83.56</v>
      </c>
      <c r="AQ174" s="70">
        <f t="shared" si="218"/>
        <v>-83.56</v>
      </c>
      <c r="AR174" s="35"/>
      <c r="AS174" s="69">
        <v>0</v>
      </c>
      <c r="AT174" s="69">
        <v>0</v>
      </c>
      <c r="AU174" s="69">
        <f t="shared" si="227"/>
        <v>0</v>
      </c>
      <c r="AV174" s="69">
        <v>0</v>
      </c>
      <c r="AW174" s="69">
        <f t="shared" si="228"/>
        <v>0</v>
      </c>
      <c r="AX174" s="70">
        <v>83.56</v>
      </c>
      <c r="AY174" s="71">
        <f t="shared" si="219"/>
        <v>-83.56</v>
      </c>
      <c r="AZ174" s="32"/>
      <c r="BA174" s="122">
        <v>0</v>
      </c>
      <c r="BB174" s="69">
        <v>0</v>
      </c>
      <c r="BC174" s="69">
        <f t="shared" si="220"/>
        <v>0</v>
      </c>
      <c r="BD174" s="69">
        <v>0</v>
      </c>
      <c r="BE174" s="69">
        <f t="shared" si="234"/>
        <v>0</v>
      </c>
      <c r="BF174" s="70">
        <v>0</v>
      </c>
      <c r="BG174" s="70">
        <f t="shared" si="221"/>
        <v>0</v>
      </c>
      <c r="BH174" s="35"/>
      <c r="BI174" s="69">
        <v>0</v>
      </c>
      <c r="BJ174" s="69">
        <v>0</v>
      </c>
      <c r="BK174" s="69">
        <f t="shared" si="229"/>
        <v>0</v>
      </c>
      <c r="BL174" s="69">
        <v>0</v>
      </c>
      <c r="BM174" s="69">
        <f t="shared" si="230"/>
        <v>0</v>
      </c>
      <c r="BN174" s="70">
        <v>0</v>
      </c>
      <c r="BO174" s="71">
        <f t="shared" si="222"/>
        <v>0</v>
      </c>
    </row>
    <row r="175" spans="2:67" s="2" customFormat="1" ht="14.25" hidden="1" customHeight="1" outlineLevel="1">
      <c r="B175" s="2" t="str">
        <f t="shared" si="210"/>
        <v>Hide</v>
      </c>
      <c r="C175" s="2">
        <v>1</v>
      </c>
      <c r="D175" s="66" t="s">
        <v>155</v>
      </c>
      <c r="E175" s="122">
        <v>0</v>
      </c>
      <c r="F175" s="69">
        <v>0</v>
      </c>
      <c r="G175" s="69">
        <f t="shared" si="211"/>
        <v>0</v>
      </c>
      <c r="H175" s="69">
        <v>0</v>
      </c>
      <c r="I175" s="69">
        <f t="shared" si="231"/>
        <v>0</v>
      </c>
      <c r="J175" s="70">
        <v>0</v>
      </c>
      <c r="K175" s="70">
        <f t="shared" si="212"/>
        <v>0</v>
      </c>
      <c r="L175" s="35"/>
      <c r="M175" s="69">
        <v>0</v>
      </c>
      <c r="N175" s="69">
        <v>0</v>
      </c>
      <c r="O175" s="69">
        <f t="shared" si="223"/>
        <v>0</v>
      </c>
      <c r="P175" s="69">
        <v>0</v>
      </c>
      <c r="Q175" s="69">
        <f t="shared" si="224"/>
        <v>0</v>
      </c>
      <c r="R175" s="70">
        <v>0</v>
      </c>
      <c r="S175" s="71">
        <f t="shared" si="213"/>
        <v>0</v>
      </c>
      <c r="T175" s="32"/>
      <c r="U175" s="122">
        <v>0</v>
      </c>
      <c r="V175" s="69">
        <v>0</v>
      </c>
      <c r="W175" s="69">
        <f t="shared" si="214"/>
        <v>0</v>
      </c>
      <c r="X175" s="69">
        <v>0</v>
      </c>
      <c r="Y175" s="69">
        <f t="shared" si="232"/>
        <v>0</v>
      </c>
      <c r="Z175" s="70">
        <v>0</v>
      </c>
      <c r="AA175" s="70">
        <f t="shared" si="215"/>
        <v>0</v>
      </c>
      <c r="AB175" s="35"/>
      <c r="AC175" s="69">
        <v>0</v>
      </c>
      <c r="AD175" s="69">
        <v>0</v>
      </c>
      <c r="AE175" s="69">
        <f t="shared" si="225"/>
        <v>0</v>
      </c>
      <c r="AF175" s="69">
        <v>0</v>
      </c>
      <c r="AG175" s="69">
        <f t="shared" si="226"/>
        <v>0</v>
      </c>
      <c r="AH175" s="70">
        <v>0</v>
      </c>
      <c r="AI175" s="71">
        <f t="shared" si="216"/>
        <v>0</v>
      </c>
      <c r="AJ175" s="32"/>
      <c r="AK175" s="122">
        <v>0</v>
      </c>
      <c r="AL175" s="69">
        <v>0</v>
      </c>
      <c r="AM175" s="69">
        <f t="shared" si="217"/>
        <v>0</v>
      </c>
      <c r="AN175" s="69">
        <v>0</v>
      </c>
      <c r="AO175" s="69">
        <f t="shared" si="233"/>
        <v>0</v>
      </c>
      <c r="AP175" s="70">
        <v>0</v>
      </c>
      <c r="AQ175" s="70">
        <f t="shared" si="218"/>
        <v>0</v>
      </c>
      <c r="AR175" s="35"/>
      <c r="AS175" s="69">
        <v>0</v>
      </c>
      <c r="AT175" s="69">
        <v>0</v>
      </c>
      <c r="AU175" s="69">
        <f t="shared" si="227"/>
        <v>0</v>
      </c>
      <c r="AV175" s="69">
        <v>0</v>
      </c>
      <c r="AW175" s="69">
        <f t="shared" si="228"/>
        <v>0</v>
      </c>
      <c r="AX175" s="70">
        <v>0</v>
      </c>
      <c r="AY175" s="71">
        <f t="shared" si="219"/>
        <v>0</v>
      </c>
      <c r="AZ175" s="32"/>
      <c r="BA175" s="122">
        <v>0</v>
      </c>
      <c r="BB175" s="69">
        <v>0</v>
      </c>
      <c r="BC175" s="69">
        <f t="shared" si="220"/>
        <v>0</v>
      </c>
      <c r="BD175" s="69">
        <v>0</v>
      </c>
      <c r="BE175" s="69">
        <f t="shared" si="234"/>
        <v>0</v>
      </c>
      <c r="BF175" s="70">
        <v>0</v>
      </c>
      <c r="BG175" s="70">
        <f t="shared" si="221"/>
        <v>0</v>
      </c>
      <c r="BH175" s="35"/>
      <c r="BI175" s="69">
        <v>0</v>
      </c>
      <c r="BJ175" s="69">
        <v>0</v>
      </c>
      <c r="BK175" s="69">
        <f t="shared" si="229"/>
        <v>0</v>
      </c>
      <c r="BL175" s="69">
        <v>0</v>
      </c>
      <c r="BM175" s="69">
        <f t="shared" si="230"/>
        <v>0</v>
      </c>
      <c r="BN175" s="70">
        <v>0</v>
      </c>
      <c r="BO175" s="71">
        <f t="shared" si="222"/>
        <v>0</v>
      </c>
    </row>
    <row r="176" spans="2:67" s="2" customFormat="1" ht="14.25" hidden="1" customHeight="1" outlineLevel="1">
      <c r="B176" s="2" t="str">
        <f t="shared" si="210"/>
        <v>Hide</v>
      </c>
      <c r="C176" s="2">
        <v>1</v>
      </c>
      <c r="D176" s="66" t="s">
        <v>156</v>
      </c>
      <c r="E176" s="122">
        <v>0</v>
      </c>
      <c r="F176" s="69">
        <v>0</v>
      </c>
      <c r="G176" s="69">
        <f t="shared" si="211"/>
        <v>0</v>
      </c>
      <c r="H176" s="69">
        <v>0</v>
      </c>
      <c r="I176" s="69">
        <f t="shared" si="231"/>
        <v>0</v>
      </c>
      <c r="J176" s="70">
        <v>0</v>
      </c>
      <c r="K176" s="70">
        <f t="shared" si="212"/>
        <v>0</v>
      </c>
      <c r="L176" s="35"/>
      <c r="M176" s="69">
        <v>0</v>
      </c>
      <c r="N176" s="69">
        <v>0</v>
      </c>
      <c r="O176" s="69">
        <f t="shared" si="223"/>
        <v>0</v>
      </c>
      <c r="P176" s="69">
        <v>0</v>
      </c>
      <c r="Q176" s="69">
        <f t="shared" si="224"/>
        <v>0</v>
      </c>
      <c r="R176" s="70">
        <v>0</v>
      </c>
      <c r="S176" s="71">
        <f t="shared" si="213"/>
        <v>0</v>
      </c>
      <c r="T176" s="32"/>
      <c r="U176" s="122">
        <v>0</v>
      </c>
      <c r="V176" s="69">
        <v>0</v>
      </c>
      <c r="W176" s="69">
        <f t="shared" si="214"/>
        <v>0</v>
      </c>
      <c r="X176" s="69">
        <v>0</v>
      </c>
      <c r="Y176" s="69">
        <f t="shared" si="232"/>
        <v>0</v>
      </c>
      <c r="Z176" s="70">
        <v>0</v>
      </c>
      <c r="AA176" s="70">
        <f t="shared" si="215"/>
        <v>0</v>
      </c>
      <c r="AB176" s="35"/>
      <c r="AC176" s="69">
        <v>0</v>
      </c>
      <c r="AD176" s="69">
        <v>0</v>
      </c>
      <c r="AE176" s="69">
        <f t="shared" si="225"/>
        <v>0</v>
      </c>
      <c r="AF176" s="69">
        <v>0</v>
      </c>
      <c r="AG176" s="69">
        <f t="shared" si="226"/>
        <v>0</v>
      </c>
      <c r="AH176" s="70">
        <v>0</v>
      </c>
      <c r="AI176" s="71">
        <f t="shared" si="216"/>
        <v>0</v>
      </c>
      <c r="AJ176" s="32"/>
      <c r="AK176" s="122">
        <v>0</v>
      </c>
      <c r="AL176" s="69">
        <v>0</v>
      </c>
      <c r="AM176" s="69">
        <f t="shared" si="217"/>
        <v>0</v>
      </c>
      <c r="AN176" s="69">
        <v>0</v>
      </c>
      <c r="AO176" s="69">
        <f t="shared" si="233"/>
        <v>0</v>
      </c>
      <c r="AP176" s="70">
        <v>0</v>
      </c>
      <c r="AQ176" s="70">
        <f t="shared" si="218"/>
        <v>0</v>
      </c>
      <c r="AR176" s="35"/>
      <c r="AS176" s="69">
        <v>0</v>
      </c>
      <c r="AT176" s="69">
        <v>0</v>
      </c>
      <c r="AU176" s="69">
        <f t="shared" si="227"/>
        <v>0</v>
      </c>
      <c r="AV176" s="69">
        <v>0</v>
      </c>
      <c r="AW176" s="69">
        <f t="shared" si="228"/>
        <v>0</v>
      </c>
      <c r="AX176" s="70">
        <v>0</v>
      </c>
      <c r="AY176" s="71">
        <f t="shared" si="219"/>
        <v>0</v>
      </c>
      <c r="AZ176" s="32"/>
      <c r="BA176" s="122">
        <v>0</v>
      </c>
      <c r="BB176" s="69">
        <v>0</v>
      </c>
      <c r="BC176" s="69">
        <f t="shared" si="220"/>
        <v>0</v>
      </c>
      <c r="BD176" s="69">
        <v>0</v>
      </c>
      <c r="BE176" s="69">
        <f t="shared" si="234"/>
        <v>0</v>
      </c>
      <c r="BF176" s="70">
        <v>0</v>
      </c>
      <c r="BG176" s="70">
        <f t="shared" si="221"/>
        <v>0</v>
      </c>
      <c r="BH176" s="35"/>
      <c r="BI176" s="69">
        <v>0</v>
      </c>
      <c r="BJ176" s="69">
        <v>0</v>
      </c>
      <c r="BK176" s="69">
        <f t="shared" si="229"/>
        <v>0</v>
      </c>
      <c r="BL176" s="69">
        <v>0</v>
      </c>
      <c r="BM176" s="69">
        <f t="shared" si="230"/>
        <v>0</v>
      </c>
      <c r="BN176" s="70">
        <v>0</v>
      </c>
      <c r="BO176" s="71">
        <f t="shared" si="222"/>
        <v>0</v>
      </c>
    </row>
    <row r="177" spans="2:67" s="2" customFormat="1" ht="14.25" hidden="1" customHeight="1" outlineLevel="1">
      <c r="B177" s="2" t="str">
        <f t="shared" si="210"/>
        <v>Hide</v>
      </c>
      <c r="C177" s="2">
        <v>1</v>
      </c>
      <c r="D177" s="66" t="s">
        <v>157</v>
      </c>
      <c r="E177" s="122">
        <v>0</v>
      </c>
      <c r="F177" s="69">
        <v>0</v>
      </c>
      <c r="G177" s="69">
        <f t="shared" si="211"/>
        <v>0</v>
      </c>
      <c r="H177" s="69">
        <v>0</v>
      </c>
      <c r="I177" s="69">
        <f t="shared" si="231"/>
        <v>0</v>
      </c>
      <c r="J177" s="70">
        <v>0</v>
      </c>
      <c r="K177" s="70">
        <f t="shared" si="212"/>
        <v>0</v>
      </c>
      <c r="L177" s="35"/>
      <c r="M177" s="69">
        <v>0</v>
      </c>
      <c r="N177" s="69">
        <v>0</v>
      </c>
      <c r="O177" s="69">
        <f t="shared" si="223"/>
        <v>0</v>
      </c>
      <c r="P177" s="69">
        <v>0</v>
      </c>
      <c r="Q177" s="69">
        <f t="shared" si="224"/>
        <v>0</v>
      </c>
      <c r="R177" s="70">
        <v>0</v>
      </c>
      <c r="S177" s="71">
        <f t="shared" si="213"/>
        <v>0</v>
      </c>
      <c r="T177" s="32"/>
      <c r="U177" s="122">
        <v>0</v>
      </c>
      <c r="V177" s="69">
        <v>0</v>
      </c>
      <c r="W177" s="69">
        <f t="shared" si="214"/>
        <v>0</v>
      </c>
      <c r="X177" s="69">
        <v>0</v>
      </c>
      <c r="Y177" s="69">
        <f t="shared" si="232"/>
        <v>0</v>
      </c>
      <c r="Z177" s="70">
        <v>0</v>
      </c>
      <c r="AA177" s="70">
        <f t="shared" si="215"/>
        <v>0</v>
      </c>
      <c r="AB177" s="35"/>
      <c r="AC177" s="69">
        <v>0</v>
      </c>
      <c r="AD177" s="69">
        <v>0</v>
      </c>
      <c r="AE177" s="69">
        <f t="shared" si="225"/>
        <v>0</v>
      </c>
      <c r="AF177" s="69">
        <v>0</v>
      </c>
      <c r="AG177" s="69">
        <f t="shared" si="226"/>
        <v>0</v>
      </c>
      <c r="AH177" s="70">
        <v>0</v>
      </c>
      <c r="AI177" s="71">
        <f t="shared" si="216"/>
        <v>0</v>
      </c>
      <c r="AJ177" s="32"/>
      <c r="AK177" s="122">
        <v>0</v>
      </c>
      <c r="AL177" s="69">
        <v>0</v>
      </c>
      <c r="AM177" s="69">
        <f t="shared" si="217"/>
        <v>0</v>
      </c>
      <c r="AN177" s="69">
        <v>0</v>
      </c>
      <c r="AO177" s="69">
        <f t="shared" si="233"/>
        <v>0</v>
      </c>
      <c r="AP177" s="70">
        <v>0</v>
      </c>
      <c r="AQ177" s="70">
        <f t="shared" si="218"/>
        <v>0</v>
      </c>
      <c r="AR177" s="35"/>
      <c r="AS177" s="69">
        <v>0</v>
      </c>
      <c r="AT177" s="69">
        <v>0</v>
      </c>
      <c r="AU177" s="69">
        <f t="shared" si="227"/>
        <v>0</v>
      </c>
      <c r="AV177" s="69">
        <v>0</v>
      </c>
      <c r="AW177" s="69">
        <f t="shared" si="228"/>
        <v>0</v>
      </c>
      <c r="AX177" s="70">
        <v>0</v>
      </c>
      <c r="AY177" s="71">
        <f t="shared" si="219"/>
        <v>0</v>
      </c>
      <c r="AZ177" s="32"/>
      <c r="BA177" s="122">
        <v>0</v>
      </c>
      <c r="BB177" s="69">
        <v>0</v>
      </c>
      <c r="BC177" s="69">
        <f t="shared" si="220"/>
        <v>0</v>
      </c>
      <c r="BD177" s="69">
        <v>0</v>
      </c>
      <c r="BE177" s="69">
        <f t="shared" si="234"/>
        <v>0</v>
      </c>
      <c r="BF177" s="70">
        <v>0</v>
      </c>
      <c r="BG177" s="70">
        <f t="shared" si="221"/>
        <v>0</v>
      </c>
      <c r="BH177" s="35"/>
      <c r="BI177" s="69">
        <v>0</v>
      </c>
      <c r="BJ177" s="69">
        <v>0</v>
      </c>
      <c r="BK177" s="69">
        <f t="shared" si="229"/>
        <v>0</v>
      </c>
      <c r="BL177" s="69">
        <v>0</v>
      </c>
      <c r="BM177" s="69">
        <f t="shared" si="230"/>
        <v>0</v>
      </c>
      <c r="BN177" s="70">
        <v>0</v>
      </c>
      <c r="BO177" s="71">
        <f t="shared" si="222"/>
        <v>0</v>
      </c>
    </row>
    <row r="178" spans="2:67" s="2" customFormat="1" ht="14.25" hidden="1" customHeight="1" outlineLevel="1">
      <c r="B178" s="2" t="str">
        <f t="shared" si="210"/>
        <v>Hide</v>
      </c>
      <c r="C178" s="2">
        <v>1</v>
      </c>
      <c r="D178" s="66" t="s">
        <v>158</v>
      </c>
      <c r="E178" s="122">
        <v>0</v>
      </c>
      <c r="F178" s="69">
        <v>0</v>
      </c>
      <c r="G178" s="69">
        <f t="shared" si="211"/>
        <v>0</v>
      </c>
      <c r="H178" s="69">
        <v>0</v>
      </c>
      <c r="I178" s="69">
        <f t="shared" si="231"/>
        <v>0</v>
      </c>
      <c r="J178" s="70">
        <v>0</v>
      </c>
      <c r="K178" s="70">
        <f t="shared" si="212"/>
        <v>0</v>
      </c>
      <c r="L178" s="35"/>
      <c r="M178" s="69">
        <v>0</v>
      </c>
      <c r="N178" s="69">
        <v>0</v>
      </c>
      <c r="O178" s="69">
        <f t="shared" si="223"/>
        <v>0</v>
      </c>
      <c r="P178" s="69">
        <v>0</v>
      </c>
      <c r="Q178" s="69">
        <f t="shared" si="224"/>
        <v>0</v>
      </c>
      <c r="R178" s="70">
        <v>0</v>
      </c>
      <c r="S178" s="71">
        <f t="shared" si="213"/>
        <v>0</v>
      </c>
      <c r="T178" s="32"/>
      <c r="U178" s="122">
        <v>0</v>
      </c>
      <c r="V178" s="69">
        <v>0</v>
      </c>
      <c r="W178" s="69">
        <f t="shared" si="214"/>
        <v>0</v>
      </c>
      <c r="X178" s="69">
        <v>0</v>
      </c>
      <c r="Y178" s="69">
        <f t="shared" si="232"/>
        <v>0</v>
      </c>
      <c r="Z178" s="70">
        <v>0</v>
      </c>
      <c r="AA178" s="70">
        <f t="shared" si="215"/>
        <v>0</v>
      </c>
      <c r="AB178" s="35"/>
      <c r="AC178" s="69">
        <v>0</v>
      </c>
      <c r="AD178" s="69">
        <v>0</v>
      </c>
      <c r="AE178" s="69">
        <f t="shared" si="225"/>
        <v>0</v>
      </c>
      <c r="AF178" s="69">
        <v>0</v>
      </c>
      <c r="AG178" s="69">
        <f t="shared" si="226"/>
        <v>0</v>
      </c>
      <c r="AH178" s="70">
        <v>0</v>
      </c>
      <c r="AI178" s="71">
        <f t="shared" si="216"/>
        <v>0</v>
      </c>
      <c r="AJ178" s="32"/>
      <c r="AK178" s="122">
        <v>0</v>
      </c>
      <c r="AL178" s="69">
        <v>0</v>
      </c>
      <c r="AM178" s="69">
        <f t="shared" si="217"/>
        <v>0</v>
      </c>
      <c r="AN178" s="69">
        <v>0</v>
      </c>
      <c r="AO178" s="69">
        <f t="shared" si="233"/>
        <v>0</v>
      </c>
      <c r="AP178" s="70">
        <v>0</v>
      </c>
      <c r="AQ178" s="70">
        <f t="shared" si="218"/>
        <v>0</v>
      </c>
      <c r="AR178" s="35"/>
      <c r="AS178" s="69">
        <v>0</v>
      </c>
      <c r="AT178" s="69">
        <v>0</v>
      </c>
      <c r="AU178" s="69">
        <f t="shared" si="227"/>
        <v>0</v>
      </c>
      <c r="AV178" s="69">
        <v>0</v>
      </c>
      <c r="AW178" s="69">
        <f t="shared" si="228"/>
        <v>0</v>
      </c>
      <c r="AX178" s="70">
        <v>0</v>
      </c>
      <c r="AY178" s="71">
        <f t="shared" si="219"/>
        <v>0</v>
      </c>
      <c r="AZ178" s="32"/>
      <c r="BA178" s="122">
        <v>0</v>
      </c>
      <c r="BB178" s="69">
        <v>0</v>
      </c>
      <c r="BC178" s="69">
        <f t="shared" si="220"/>
        <v>0</v>
      </c>
      <c r="BD178" s="69">
        <v>0</v>
      </c>
      <c r="BE178" s="69">
        <f t="shared" si="234"/>
        <v>0</v>
      </c>
      <c r="BF178" s="70">
        <v>0</v>
      </c>
      <c r="BG178" s="70">
        <f t="shared" si="221"/>
        <v>0</v>
      </c>
      <c r="BH178" s="35"/>
      <c r="BI178" s="69">
        <v>0</v>
      </c>
      <c r="BJ178" s="69">
        <v>0</v>
      </c>
      <c r="BK178" s="69">
        <f t="shared" si="229"/>
        <v>0</v>
      </c>
      <c r="BL178" s="69">
        <v>0</v>
      </c>
      <c r="BM178" s="69">
        <f t="shared" si="230"/>
        <v>0</v>
      </c>
      <c r="BN178" s="70">
        <v>0</v>
      </c>
      <c r="BO178" s="71">
        <f t="shared" si="222"/>
        <v>0</v>
      </c>
    </row>
    <row r="179" spans="2:67" s="2" customFormat="1" ht="14.25" hidden="1" customHeight="1" outlineLevel="1">
      <c r="B179" s="2" t="str">
        <f t="shared" si="210"/>
        <v>Hide</v>
      </c>
      <c r="C179" s="2">
        <v>1</v>
      </c>
      <c r="D179" s="66" t="s">
        <v>159</v>
      </c>
      <c r="E179" s="122">
        <v>0</v>
      </c>
      <c r="F179" s="69">
        <v>0</v>
      </c>
      <c r="G179" s="69">
        <f t="shared" si="211"/>
        <v>0</v>
      </c>
      <c r="H179" s="69">
        <v>0</v>
      </c>
      <c r="I179" s="69">
        <f t="shared" si="231"/>
        <v>0</v>
      </c>
      <c r="J179" s="70">
        <v>0</v>
      </c>
      <c r="K179" s="70">
        <f t="shared" si="212"/>
        <v>0</v>
      </c>
      <c r="L179" s="35"/>
      <c r="M179" s="69">
        <v>0</v>
      </c>
      <c r="N179" s="69">
        <v>0</v>
      </c>
      <c r="O179" s="69">
        <f t="shared" si="223"/>
        <v>0</v>
      </c>
      <c r="P179" s="69">
        <v>0</v>
      </c>
      <c r="Q179" s="69">
        <f t="shared" si="224"/>
        <v>0</v>
      </c>
      <c r="R179" s="70">
        <v>0</v>
      </c>
      <c r="S179" s="71">
        <f t="shared" si="213"/>
        <v>0</v>
      </c>
      <c r="T179" s="32"/>
      <c r="U179" s="122">
        <v>0</v>
      </c>
      <c r="V179" s="69">
        <v>0</v>
      </c>
      <c r="W179" s="69">
        <f t="shared" si="214"/>
        <v>0</v>
      </c>
      <c r="X179" s="69">
        <v>0</v>
      </c>
      <c r="Y179" s="69">
        <f t="shared" si="232"/>
        <v>0</v>
      </c>
      <c r="Z179" s="70">
        <v>0</v>
      </c>
      <c r="AA179" s="70">
        <f t="shared" si="215"/>
        <v>0</v>
      </c>
      <c r="AB179" s="35"/>
      <c r="AC179" s="69">
        <v>0</v>
      </c>
      <c r="AD179" s="69">
        <v>0</v>
      </c>
      <c r="AE179" s="69">
        <f t="shared" si="225"/>
        <v>0</v>
      </c>
      <c r="AF179" s="69">
        <v>0</v>
      </c>
      <c r="AG179" s="69">
        <f t="shared" si="226"/>
        <v>0</v>
      </c>
      <c r="AH179" s="70">
        <v>0</v>
      </c>
      <c r="AI179" s="71">
        <f t="shared" si="216"/>
        <v>0</v>
      </c>
      <c r="AJ179" s="32"/>
      <c r="AK179" s="122">
        <v>0</v>
      </c>
      <c r="AL179" s="69">
        <v>0</v>
      </c>
      <c r="AM179" s="69">
        <f t="shared" si="217"/>
        <v>0</v>
      </c>
      <c r="AN179" s="69">
        <v>0</v>
      </c>
      <c r="AO179" s="69">
        <f t="shared" si="233"/>
        <v>0</v>
      </c>
      <c r="AP179" s="70">
        <v>0</v>
      </c>
      <c r="AQ179" s="70">
        <f t="shared" si="218"/>
        <v>0</v>
      </c>
      <c r="AR179" s="35"/>
      <c r="AS179" s="69">
        <v>0</v>
      </c>
      <c r="AT179" s="69">
        <v>0</v>
      </c>
      <c r="AU179" s="69">
        <f t="shared" si="227"/>
        <v>0</v>
      </c>
      <c r="AV179" s="69">
        <v>0</v>
      </c>
      <c r="AW179" s="69">
        <f t="shared" si="228"/>
        <v>0</v>
      </c>
      <c r="AX179" s="70">
        <v>0</v>
      </c>
      <c r="AY179" s="71">
        <f t="shared" si="219"/>
        <v>0</v>
      </c>
      <c r="AZ179" s="32"/>
      <c r="BA179" s="122">
        <v>0</v>
      </c>
      <c r="BB179" s="69">
        <v>0</v>
      </c>
      <c r="BC179" s="69">
        <f t="shared" si="220"/>
        <v>0</v>
      </c>
      <c r="BD179" s="69">
        <v>0</v>
      </c>
      <c r="BE179" s="69">
        <f t="shared" si="234"/>
        <v>0</v>
      </c>
      <c r="BF179" s="70">
        <v>0</v>
      </c>
      <c r="BG179" s="70">
        <f t="shared" si="221"/>
        <v>0</v>
      </c>
      <c r="BH179" s="35"/>
      <c r="BI179" s="69">
        <v>0</v>
      </c>
      <c r="BJ179" s="69">
        <v>0</v>
      </c>
      <c r="BK179" s="69">
        <f t="shared" si="229"/>
        <v>0</v>
      </c>
      <c r="BL179" s="69">
        <v>0</v>
      </c>
      <c r="BM179" s="69">
        <f t="shared" si="230"/>
        <v>0</v>
      </c>
      <c r="BN179" s="70">
        <v>0</v>
      </c>
      <c r="BO179" s="71">
        <f t="shared" si="222"/>
        <v>0</v>
      </c>
    </row>
    <row r="180" spans="2:67" s="2" customFormat="1" collapsed="1">
      <c r="B180" s="2" t="str">
        <f t="shared" si="210"/>
        <v>Hide</v>
      </c>
      <c r="C180" s="2">
        <v>1</v>
      </c>
      <c r="D180" s="66" t="s">
        <v>160</v>
      </c>
      <c r="E180" s="116">
        <v>0</v>
      </c>
      <c r="F180" s="38">
        <v>0</v>
      </c>
      <c r="G180" s="38">
        <f t="shared" si="211"/>
        <v>0</v>
      </c>
      <c r="H180" s="38">
        <v>0</v>
      </c>
      <c r="I180" s="38">
        <f t="shared" si="231"/>
        <v>0</v>
      </c>
      <c r="J180" s="39">
        <v>8847.0799999999981</v>
      </c>
      <c r="K180" s="39">
        <f t="shared" si="212"/>
        <v>-8847.0799999999981</v>
      </c>
      <c r="L180" s="35"/>
      <c r="M180" s="38">
        <v>0</v>
      </c>
      <c r="N180" s="38">
        <v>0</v>
      </c>
      <c r="O180" s="38">
        <f t="shared" si="223"/>
        <v>0</v>
      </c>
      <c r="P180" s="38">
        <v>0</v>
      </c>
      <c r="Q180" s="38">
        <f t="shared" si="224"/>
        <v>0</v>
      </c>
      <c r="R180" s="39">
        <v>8847.0799999999981</v>
      </c>
      <c r="S180" s="40">
        <f t="shared" si="213"/>
        <v>-8847.0799999999981</v>
      </c>
      <c r="T180" s="32"/>
      <c r="U180" s="116">
        <v>0</v>
      </c>
      <c r="V180" s="38">
        <v>0</v>
      </c>
      <c r="W180" s="38">
        <f t="shared" si="214"/>
        <v>0</v>
      </c>
      <c r="X180" s="38">
        <v>0</v>
      </c>
      <c r="Y180" s="38">
        <f t="shared" si="232"/>
        <v>0</v>
      </c>
      <c r="Z180" s="39">
        <v>421.15</v>
      </c>
      <c r="AA180" s="39">
        <f t="shared" si="215"/>
        <v>-421.15</v>
      </c>
      <c r="AB180" s="35"/>
      <c r="AC180" s="38">
        <v>0</v>
      </c>
      <c r="AD180" s="38">
        <v>0</v>
      </c>
      <c r="AE180" s="38">
        <f t="shared" si="225"/>
        <v>0</v>
      </c>
      <c r="AF180" s="38">
        <v>0</v>
      </c>
      <c r="AG180" s="38">
        <f t="shared" si="226"/>
        <v>0</v>
      </c>
      <c r="AH180" s="39">
        <v>421.15</v>
      </c>
      <c r="AI180" s="40">
        <f t="shared" si="216"/>
        <v>-421.15</v>
      </c>
      <c r="AJ180" s="32"/>
      <c r="AK180" s="116">
        <v>0</v>
      </c>
      <c r="AL180" s="38">
        <v>0</v>
      </c>
      <c r="AM180" s="38">
        <f t="shared" si="217"/>
        <v>0</v>
      </c>
      <c r="AN180" s="38">
        <v>0</v>
      </c>
      <c r="AO180" s="38">
        <f t="shared" si="233"/>
        <v>0</v>
      </c>
      <c r="AP180" s="39">
        <v>8425.9299999999985</v>
      </c>
      <c r="AQ180" s="39">
        <f t="shared" si="218"/>
        <v>-8425.9299999999985</v>
      </c>
      <c r="AR180" s="35"/>
      <c r="AS180" s="38">
        <v>0</v>
      </c>
      <c r="AT180" s="38">
        <v>0</v>
      </c>
      <c r="AU180" s="38">
        <f t="shared" si="227"/>
        <v>0</v>
      </c>
      <c r="AV180" s="38">
        <v>0</v>
      </c>
      <c r="AW180" s="38">
        <f t="shared" si="228"/>
        <v>0</v>
      </c>
      <c r="AX180" s="39">
        <v>8425.9299999999985</v>
      </c>
      <c r="AY180" s="40">
        <f t="shared" si="219"/>
        <v>-8425.9299999999985</v>
      </c>
      <c r="AZ180" s="32"/>
      <c r="BA180" s="116">
        <v>0</v>
      </c>
      <c r="BB180" s="38">
        <v>0</v>
      </c>
      <c r="BC180" s="38">
        <f t="shared" si="220"/>
        <v>0</v>
      </c>
      <c r="BD180" s="38">
        <v>0</v>
      </c>
      <c r="BE180" s="38">
        <f t="shared" si="234"/>
        <v>0</v>
      </c>
      <c r="BF180" s="39">
        <v>0</v>
      </c>
      <c r="BG180" s="39">
        <f t="shared" si="221"/>
        <v>0</v>
      </c>
      <c r="BH180" s="35"/>
      <c r="BI180" s="38">
        <v>0</v>
      </c>
      <c r="BJ180" s="38">
        <v>0</v>
      </c>
      <c r="BK180" s="38">
        <f t="shared" si="229"/>
        <v>0</v>
      </c>
      <c r="BL180" s="38">
        <v>0</v>
      </c>
      <c r="BM180" s="38">
        <f t="shared" si="230"/>
        <v>0</v>
      </c>
      <c r="BN180" s="39">
        <v>0</v>
      </c>
      <c r="BO180" s="40">
        <f t="shared" si="222"/>
        <v>0</v>
      </c>
    </row>
    <row r="181" spans="2:67" s="2" customFormat="1" ht="14.25" hidden="1" customHeight="1" outlineLevel="1">
      <c r="B181" s="2" t="str">
        <f t="shared" si="210"/>
        <v>Hide</v>
      </c>
      <c r="C181" s="2">
        <v>1</v>
      </c>
      <c r="D181" s="66" t="s">
        <v>161</v>
      </c>
      <c r="E181" s="122">
        <v>0</v>
      </c>
      <c r="F181" s="69">
        <v>1634.8200961663367</v>
      </c>
      <c r="G181" s="69">
        <f t="shared" si="211"/>
        <v>-1634.8200961663367</v>
      </c>
      <c r="H181" s="69">
        <v>0</v>
      </c>
      <c r="I181" s="69">
        <f t="shared" si="231"/>
        <v>0</v>
      </c>
      <c r="J181" s="70">
        <v>2459.7800000000002</v>
      </c>
      <c r="K181" s="70">
        <f t="shared" si="212"/>
        <v>-2459.7800000000002</v>
      </c>
      <c r="L181" s="35"/>
      <c r="M181" s="69">
        <v>0</v>
      </c>
      <c r="N181" s="69">
        <v>1634.8200961663367</v>
      </c>
      <c r="O181" s="69">
        <f t="shared" si="223"/>
        <v>-1634.8200961663367</v>
      </c>
      <c r="P181" s="69">
        <v>0</v>
      </c>
      <c r="Q181" s="69">
        <f t="shared" si="224"/>
        <v>0</v>
      </c>
      <c r="R181" s="70">
        <v>2459.7800000000002</v>
      </c>
      <c r="S181" s="71">
        <f t="shared" si="213"/>
        <v>-2459.7800000000002</v>
      </c>
      <c r="T181" s="32"/>
      <c r="U181" s="122">
        <v>0</v>
      </c>
      <c r="V181" s="69">
        <v>6.7592923323356322</v>
      </c>
      <c r="W181" s="69">
        <f t="shared" si="214"/>
        <v>-6.7592923323356322</v>
      </c>
      <c r="X181" s="69">
        <v>0</v>
      </c>
      <c r="Y181" s="69">
        <f t="shared" si="232"/>
        <v>0</v>
      </c>
      <c r="Z181" s="70">
        <v>0</v>
      </c>
      <c r="AA181" s="70">
        <f t="shared" si="215"/>
        <v>0</v>
      </c>
      <c r="AB181" s="35"/>
      <c r="AC181" s="69">
        <v>0</v>
      </c>
      <c r="AD181" s="69">
        <v>6.7592923323356322</v>
      </c>
      <c r="AE181" s="69">
        <f t="shared" si="225"/>
        <v>-6.7592923323356322</v>
      </c>
      <c r="AF181" s="69">
        <v>0</v>
      </c>
      <c r="AG181" s="69">
        <f t="shared" si="226"/>
        <v>0</v>
      </c>
      <c r="AH181" s="70">
        <v>0</v>
      </c>
      <c r="AI181" s="71">
        <f t="shared" si="216"/>
        <v>0</v>
      </c>
      <c r="AJ181" s="32"/>
      <c r="AK181" s="122">
        <v>0</v>
      </c>
      <c r="AL181" s="69">
        <v>1628.060803834001</v>
      </c>
      <c r="AM181" s="69">
        <f t="shared" si="217"/>
        <v>-1628.060803834001</v>
      </c>
      <c r="AN181" s="69">
        <v>0</v>
      </c>
      <c r="AO181" s="69">
        <f t="shared" si="233"/>
        <v>0</v>
      </c>
      <c r="AP181" s="70">
        <v>2459.7800000000002</v>
      </c>
      <c r="AQ181" s="70">
        <f t="shared" si="218"/>
        <v>-2459.7800000000002</v>
      </c>
      <c r="AR181" s="35"/>
      <c r="AS181" s="69">
        <v>0</v>
      </c>
      <c r="AT181" s="69">
        <v>1628.060803834001</v>
      </c>
      <c r="AU181" s="69">
        <f t="shared" si="227"/>
        <v>-1628.060803834001</v>
      </c>
      <c r="AV181" s="69">
        <v>0</v>
      </c>
      <c r="AW181" s="69">
        <f t="shared" si="228"/>
        <v>0</v>
      </c>
      <c r="AX181" s="70">
        <v>2459.7800000000002</v>
      </c>
      <c r="AY181" s="71">
        <f t="shared" si="219"/>
        <v>-2459.7800000000002</v>
      </c>
      <c r="AZ181" s="32"/>
      <c r="BA181" s="122">
        <v>0</v>
      </c>
      <c r="BB181" s="69">
        <v>0</v>
      </c>
      <c r="BC181" s="69">
        <f t="shared" si="220"/>
        <v>0</v>
      </c>
      <c r="BD181" s="69">
        <v>0</v>
      </c>
      <c r="BE181" s="69">
        <f t="shared" si="234"/>
        <v>0</v>
      </c>
      <c r="BF181" s="70">
        <v>0</v>
      </c>
      <c r="BG181" s="70">
        <f t="shared" si="221"/>
        <v>0</v>
      </c>
      <c r="BH181" s="35"/>
      <c r="BI181" s="69">
        <v>0</v>
      </c>
      <c r="BJ181" s="69">
        <v>0</v>
      </c>
      <c r="BK181" s="69">
        <f t="shared" si="229"/>
        <v>0</v>
      </c>
      <c r="BL181" s="69">
        <v>0</v>
      </c>
      <c r="BM181" s="69">
        <f t="shared" si="230"/>
        <v>0</v>
      </c>
      <c r="BN181" s="70">
        <v>0</v>
      </c>
      <c r="BO181" s="71">
        <f t="shared" si="222"/>
        <v>0</v>
      </c>
    </row>
    <row r="182" spans="2:67" s="2" customFormat="1" ht="14.25" hidden="1" customHeight="1" outlineLevel="1">
      <c r="B182" s="2" t="str">
        <f t="shared" si="210"/>
        <v>Hide</v>
      </c>
      <c r="C182" s="2">
        <v>1</v>
      </c>
      <c r="D182" s="66" t="s">
        <v>162</v>
      </c>
      <c r="E182" s="122">
        <v>0</v>
      </c>
      <c r="F182" s="69">
        <v>0</v>
      </c>
      <c r="G182" s="69">
        <f t="shared" si="211"/>
        <v>0</v>
      </c>
      <c r="H182" s="69">
        <v>0</v>
      </c>
      <c r="I182" s="69">
        <f t="shared" si="231"/>
        <v>0</v>
      </c>
      <c r="J182" s="70">
        <v>4522.17</v>
      </c>
      <c r="K182" s="70">
        <f t="shared" si="212"/>
        <v>-4522.17</v>
      </c>
      <c r="L182" s="35"/>
      <c r="M182" s="69">
        <v>0</v>
      </c>
      <c r="N182" s="69">
        <v>0</v>
      </c>
      <c r="O182" s="69">
        <f t="shared" si="223"/>
        <v>0</v>
      </c>
      <c r="P182" s="69">
        <v>0</v>
      </c>
      <c r="Q182" s="69">
        <f t="shared" si="224"/>
        <v>0</v>
      </c>
      <c r="R182" s="70">
        <v>4522.17</v>
      </c>
      <c r="S182" s="71">
        <f t="shared" si="213"/>
        <v>-4522.17</v>
      </c>
      <c r="T182" s="32"/>
      <c r="U182" s="122">
        <v>0</v>
      </c>
      <c r="V182" s="69">
        <v>0</v>
      </c>
      <c r="W182" s="69">
        <f t="shared" si="214"/>
        <v>0</v>
      </c>
      <c r="X182" s="69">
        <v>0</v>
      </c>
      <c r="Y182" s="69">
        <f t="shared" si="232"/>
        <v>0</v>
      </c>
      <c r="Z182" s="70">
        <v>0</v>
      </c>
      <c r="AA182" s="70">
        <f t="shared" si="215"/>
        <v>0</v>
      </c>
      <c r="AB182" s="35"/>
      <c r="AC182" s="69">
        <v>0</v>
      </c>
      <c r="AD182" s="69">
        <v>0</v>
      </c>
      <c r="AE182" s="69">
        <f t="shared" si="225"/>
        <v>0</v>
      </c>
      <c r="AF182" s="69">
        <v>0</v>
      </c>
      <c r="AG182" s="69">
        <f t="shared" si="226"/>
        <v>0</v>
      </c>
      <c r="AH182" s="70">
        <v>0</v>
      </c>
      <c r="AI182" s="71">
        <f t="shared" si="216"/>
        <v>0</v>
      </c>
      <c r="AJ182" s="32"/>
      <c r="AK182" s="122">
        <v>0</v>
      </c>
      <c r="AL182" s="69">
        <v>0</v>
      </c>
      <c r="AM182" s="69">
        <f t="shared" si="217"/>
        <v>0</v>
      </c>
      <c r="AN182" s="69">
        <v>0</v>
      </c>
      <c r="AO182" s="69">
        <f t="shared" si="233"/>
        <v>0</v>
      </c>
      <c r="AP182" s="70">
        <v>4522.17</v>
      </c>
      <c r="AQ182" s="70">
        <f t="shared" si="218"/>
        <v>-4522.17</v>
      </c>
      <c r="AR182" s="35"/>
      <c r="AS182" s="69">
        <v>0</v>
      </c>
      <c r="AT182" s="69">
        <v>0</v>
      </c>
      <c r="AU182" s="69">
        <f t="shared" si="227"/>
        <v>0</v>
      </c>
      <c r="AV182" s="69">
        <v>0</v>
      </c>
      <c r="AW182" s="69">
        <f t="shared" si="228"/>
        <v>0</v>
      </c>
      <c r="AX182" s="70">
        <v>4522.17</v>
      </c>
      <c r="AY182" s="71">
        <f t="shared" si="219"/>
        <v>-4522.17</v>
      </c>
      <c r="AZ182" s="32"/>
      <c r="BA182" s="122">
        <v>0</v>
      </c>
      <c r="BB182" s="69">
        <v>0</v>
      </c>
      <c r="BC182" s="69">
        <f t="shared" si="220"/>
        <v>0</v>
      </c>
      <c r="BD182" s="69">
        <v>0</v>
      </c>
      <c r="BE182" s="69">
        <f t="shared" si="234"/>
        <v>0</v>
      </c>
      <c r="BF182" s="70">
        <v>0</v>
      </c>
      <c r="BG182" s="70">
        <f t="shared" si="221"/>
        <v>0</v>
      </c>
      <c r="BH182" s="35"/>
      <c r="BI182" s="69">
        <v>0</v>
      </c>
      <c r="BJ182" s="69">
        <v>0</v>
      </c>
      <c r="BK182" s="69">
        <f t="shared" si="229"/>
        <v>0</v>
      </c>
      <c r="BL182" s="69">
        <v>0</v>
      </c>
      <c r="BM182" s="69">
        <f t="shared" si="230"/>
        <v>0</v>
      </c>
      <c r="BN182" s="70">
        <v>0</v>
      </c>
      <c r="BO182" s="71">
        <f t="shared" si="222"/>
        <v>0</v>
      </c>
    </row>
    <row r="183" spans="2:67" s="2" customFormat="1" ht="14.25" hidden="1" customHeight="1" outlineLevel="1">
      <c r="B183" s="2" t="str">
        <f t="shared" si="210"/>
        <v>Hide</v>
      </c>
      <c r="C183" s="2">
        <v>1</v>
      </c>
      <c r="D183" s="66" t="s" vm="2">
        <v>163</v>
      </c>
      <c r="E183" s="122">
        <v>0</v>
      </c>
      <c r="F183" s="69">
        <v>0</v>
      </c>
      <c r="G183" s="69">
        <f t="shared" si="211"/>
        <v>0</v>
      </c>
      <c r="H183" s="69">
        <v>0</v>
      </c>
      <c r="I183" s="69">
        <f t="shared" si="231"/>
        <v>0</v>
      </c>
      <c r="J183" s="70">
        <v>0</v>
      </c>
      <c r="K183" s="70">
        <f t="shared" si="212"/>
        <v>0</v>
      </c>
      <c r="L183" s="35"/>
      <c r="M183" s="69">
        <v>0</v>
      </c>
      <c r="N183" s="69">
        <v>0</v>
      </c>
      <c r="O183" s="69">
        <f t="shared" si="223"/>
        <v>0</v>
      </c>
      <c r="P183" s="69">
        <v>0</v>
      </c>
      <c r="Q183" s="69">
        <f t="shared" si="224"/>
        <v>0</v>
      </c>
      <c r="R183" s="70">
        <v>0</v>
      </c>
      <c r="S183" s="71">
        <f t="shared" si="213"/>
        <v>0</v>
      </c>
      <c r="T183" s="32"/>
      <c r="U183" s="122">
        <v>0</v>
      </c>
      <c r="V183" s="69">
        <v>0</v>
      </c>
      <c r="W183" s="69">
        <f t="shared" si="214"/>
        <v>0</v>
      </c>
      <c r="X183" s="69">
        <v>0</v>
      </c>
      <c r="Y183" s="69">
        <f t="shared" si="232"/>
        <v>0</v>
      </c>
      <c r="Z183" s="70">
        <v>0</v>
      </c>
      <c r="AA183" s="70">
        <f t="shared" si="215"/>
        <v>0</v>
      </c>
      <c r="AB183" s="35"/>
      <c r="AC183" s="69">
        <v>0</v>
      </c>
      <c r="AD183" s="69">
        <v>0</v>
      </c>
      <c r="AE183" s="69">
        <f t="shared" si="225"/>
        <v>0</v>
      </c>
      <c r="AF183" s="69">
        <v>0</v>
      </c>
      <c r="AG183" s="69">
        <f t="shared" si="226"/>
        <v>0</v>
      </c>
      <c r="AH183" s="70">
        <v>0</v>
      </c>
      <c r="AI183" s="71">
        <f t="shared" si="216"/>
        <v>0</v>
      </c>
      <c r="AJ183" s="32"/>
      <c r="AK183" s="122">
        <v>0</v>
      </c>
      <c r="AL183" s="69">
        <v>0</v>
      </c>
      <c r="AM183" s="69">
        <f t="shared" si="217"/>
        <v>0</v>
      </c>
      <c r="AN183" s="69">
        <v>0</v>
      </c>
      <c r="AO183" s="69">
        <f t="shared" si="233"/>
        <v>0</v>
      </c>
      <c r="AP183" s="70">
        <v>0</v>
      </c>
      <c r="AQ183" s="70">
        <f t="shared" si="218"/>
        <v>0</v>
      </c>
      <c r="AR183" s="35"/>
      <c r="AS183" s="69">
        <v>0</v>
      </c>
      <c r="AT183" s="69">
        <v>0</v>
      </c>
      <c r="AU183" s="69">
        <f t="shared" si="227"/>
        <v>0</v>
      </c>
      <c r="AV183" s="69">
        <v>0</v>
      </c>
      <c r="AW183" s="69">
        <f t="shared" si="228"/>
        <v>0</v>
      </c>
      <c r="AX183" s="70">
        <v>0</v>
      </c>
      <c r="AY183" s="71">
        <f t="shared" si="219"/>
        <v>0</v>
      </c>
      <c r="AZ183" s="32"/>
      <c r="BA183" s="122">
        <v>0</v>
      </c>
      <c r="BB183" s="69">
        <v>0</v>
      </c>
      <c r="BC183" s="69">
        <f t="shared" si="220"/>
        <v>0</v>
      </c>
      <c r="BD183" s="69">
        <v>0</v>
      </c>
      <c r="BE183" s="69">
        <f t="shared" si="234"/>
        <v>0</v>
      </c>
      <c r="BF183" s="70">
        <v>0</v>
      </c>
      <c r="BG183" s="70">
        <f t="shared" si="221"/>
        <v>0</v>
      </c>
      <c r="BH183" s="35"/>
      <c r="BI183" s="69">
        <v>0</v>
      </c>
      <c r="BJ183" s="69">
        <v>0</v>
      </c>
      <c r="BK183" s="69">
        <f t="shared" si="229"/>
        <v>0</v>
      </c>
      <c r="BL183" s="69">
        <v>0</v>
      </c>
      <c r="BM183" s="69">
        <f t="shared" si="230"/>
        <v>0</v>
      </c>
      <c r="BN183" s="70">
        <v>0</v>
      </c>
      <c r="BO183" s="71">
        <f t="shared" si="222"/>
        <v>0</v>
      </c>
    </row>
    <row r="184" spans="2:67" s="2" customFormat="1" ht="14.25" hidden="1" customHeight="1" outlineLevel="1">
      <c r="B184" s="2" t="str">
        <f t="shared" si="210"/>
        <v>Hide</v>
      </c>
      <c r="C184" s="2">
        <v>1</v>
      </c>
      <c r="D184" s="66" t="s">
        <v>164</v>
      </c>
      <c r="E184" s="122">
        <v>0</v>
      </c>
      <c r="F184" s="69">
        <v>5.3919364972135071</v>
      </c>
      <c r="G184" s="69">
        <f t="shared" si="211"/>
        <v>-5.3919364972135071</v>
      </c>
      <c r="H184" s="69">
        <v>0</v>
      </c>
      <c r="I184" s="69">
        <f t="shared" si="231"/>
        <v>0</v>
      </c>
      <c r="J184" s="70">
        <v>0</v>
      </c>
      <c r="K184" s="70">
        <f t="shared" si="212"/>
        <v>0</v>
      </c>
      <c r="L184" s="35"/>
      <c r="M184" s="69">
        <v>0</v>
      </c>
      <c r="N184" s="69">
        <v>5.3919364972135071</v>
      </c>
      <c r="O184" s="69">
        <f t="shared" si="223"/>
        <v>-5.3919364972135071</v>
      </c>
      <c r="P184" s="69">
        <v>0</v>
      </c>
      <c r="Q184" s="69">
        <f t="shared" si="224"/>
        <v>0</v>
      </c>
      <c r="R184" s="70">
        <v>0</v>
      </c>
      <c r="S184" s="71">
        <f t="shared" si="213"/>
        <v>0</v>
      </c>
      <c r="T184" s="32"/>
      <c r="U184" s="122">
        <v>0</v>
      </c>
      <c r="V184" s="69">
        <v>0</v>
      </c>
      <c r="W184" s="69">
        <f t="shared" si="214"/>
        <v>0</v>
      </c>
      <c r="X184" s="69">
        <v>0</v>
      </c>
      <c r="Y184" s="69">
        <f t="shared" si="232"/>
        <v>0</v>
      </c>
      <c r="Z184" s="70">
        <v>0</v>
      </c>
      <c r="AA184" s="70">
        <f t="shared" si="215"/>
        <v>0</v>
      </c>
      <c r="AB184" s="35"/>
      <c r="AC184" s="69">
        <v>0</v>
      </c>
      <c r="AD184" s="69">
        <v>0</v>
      </c>
      <c r="AE184" s="69">
        <f t="shared" si="225"/>
        <v>0</v>
      </c>
      <c r="AF184" s="69">
        <v>0</v>
      </c>
      <c r="AG184" s="69">
        <f t="shared" si="226"/>
        <v>0</v>
      </c>
      <c r="AH184" s="70">
        <v>0</v>
      </c>
      <c r="AI184" s="71">
        <f t="shared" si="216"/>
        <v>0</v>
      </c>
      <c r="AJ184" s="32"/>
      <c r="AK184" s="122">
        <v>0</v>
      </c>
      <c r="AL184" s="69">
        <v>5.3919364972135071</v>
      </c>
      <c r="AM184" s="69">
        <f t="shared" si="217"/>
        <v>-5.3919364972135071</v>
      </c>
      <c r="AN184" s="69">
        <v>0</v>
      </c>
      <c r="AO184" s="69">
        <f t="shared" si="233"/>
        <v>0</v>
      </c>
      <c r="AP184" s="70">
        <v>0</v>
      </c>
      <c r="AQ184" s="70">
        <f t="shared" si="218"/>
        <v>0</v>
      </c>
      <c r="AR184" s="35"/>
      <c r="AS184" s="69">
        <v>0</v>
      </c>
      <c r="AT184" s="69">
        <v>5.3919364972135071</v>
      </c>
      <c r="AU184" s="69">
        <f t="shared" si="227"/>
        <v>-5.3919364972135071</v>
      </c>
      <c r="AV184" s="69">
        <v>0</v>
      </c>
      <c r="AW184" s="69">
        <f t="shared" si="228"/>
        <v>0</v>
      </c>
      <c r="AX184" s="70">
        <v>0</v>
      </c>
      <c r="AY184" s="71">
        <f t="shared" si="219"/>
        <v>0</v>
      </c>
      <c r="AZ184" s="32"/>
      <c r="BA184" s="122">
        <v>0</v>
      </c>
      <c r="BB184" s="69">
        <v>0</v>
      </c>
      <c r="BC184" s="69">
        <f t="shared" si="220"/>
        <v>0</v>
      </c>
      <c r="BD184" s="69">
        <v>0</v>
      </c>
      <c r="BE184" s="69">
        <f t="shared" si="234"/>
        <v>0</v>
      </c>
      <c r="BF184" s="70">
        <v>0</v>
      </c>
      <c r="BG184" s="70">
        <f t="shared" si="221"/>
        <v>0</v>
      </c>
      <c r="BH184" s="35"/>
      <c r="BI184" s="69">
        <v>0</v>
      </c>
      <c r="BJ184" s="69">
        <v>0</v>
      </c>
      <c r="BK184" s="69">
        <f t="shared" si="229"/>
        <v>0</v>
      </c>
      <c r="BL184" s="69">
        <v>0</v>
      </c>
      <c r="BM184" s="69">
        <f t="shared" si="230"/>
        <v>0</v>
      </c>
      <c r="BN184" s="70">
        <v>0</v>
      </c>
      <c r="BO184" s="71">
        <f t="shared" si="222"/>
        <v>0</v>
      </c>
    </row>
    <row r="185" spans="2:67" s="2" customFormat="1" collapsed="1">
      <c r="B185" s="2" t="str">
        <f t="shared" si="210"/>
        <v>Hide</v>
      </c>
      <c r="C185" s="2">
        <v>1</v>
      </c>
      <c r="D185" s="66" t="s">
        <v>165</v>
      </c>
      <c r="E185" s="116">
        <v>0</v>
      </c>
      <c r="F185" s="38">
        <v>1640.2120326635502</v>
      </c>
      <c r="G185" s="38">
        <f t="shared" si="211"/>
        <v>-1640.2120326635502</v>
      </c>
      <c r="H185" s="38">
        <v>0</v>
      </c>
      <c r="I185" s="38">
        <f t="shared" si="231"/>
        <v>0</v>
      </c>
      <c r="J185" s="39">
        <v>6981.9500000000007</v>
      </c>
      <c r="K185" s="39">
        <f t="shared" si="212"/>
        <v>-6981.9500000000007</v>
      </c>
      <c r="L185" s="35"/>
      <c r="M185" s="38">
        <v>0</v>
      </c>
      <c r="N185" s="38">
        <v>1640.2120326635502</v>
      </c>
      <c r="O185" s="38">
        <f t="shared" si="223"/>
        <v>-1640.2120326635502</v>
      </c>
      <c r="P185" s="38">
        <v>0</v>
      </c>
      <c r="Q185" s="38">
        <f t="shared" si="224"/>
        <v>0</v>
      </c>
      <c r="R185" s="39">
        <v>6981.9500000000007</v>
      </c>
      <c r="S185" s="40">
        <f t="shared" si="213"/>
        <v>-6981.9500000000007</v>
      </c>
      <c r="T185" s="32"/>
      <c r="U185" s="116">
        <v>0</v>
      </c>
      <c r="V185" s="38">
        <v>6.7592923323356322</v>
      </c>
      <c r="W185" s="38">
        <f t="shared" si="214"/>
        <v>-6.7592923323356322</v>
      </c>
      <c r="X185" s="38">
        <v>0</v>
      </c>
      <c r="Y185" s="38">
        <f t="shared" si="232"/>
        <v>0</v>
      </c>
      <c r="Z185" s="39">
        <v>0</v>
      </c>
      <c r="AA185" s="39">
        <f t="shared" si="215"/>
        <v>0</v>
      </c>
      <c r="AB185" s="35"/>
      <c r="AC185" s="38">
        <v>0</v>
      </c>
      <c r="AD185" s="38">
        <v>6.7592923323356322</v>
      </c>
      <c r="AE185" s="38">
        <f t="shared" si="225"/>
        <v>-6.7592923323356322</v>
      </c>
      <c r="AF185" s="38">
        <v>0</v>
      </c>
      <c r="AG185" s="38">
        <f t="shared" si="226"/>
        <v>0</v>
      </c>
      <c r="AH185" s="39">
        <v>0</v>
      </c>
      <c r="AI185" s="40">
        <f t="shared" si="216"/>
        <v>0</v>
      </c>
      <c r="AJ185" s="32"/>
      <c r="AK185" s="116">
        <v>0</v>
      </c>
      <c r="AL185" s="38">
        <v>1633.4527403312145</v>
      </c>
      <c r="AM185" s="38">
        <f t="shared" si="217"/>
        <v>-1633.4527403312145</v>
      </c>
      <c r="AN185" s="38">
        <v>0</v>
      </c>
      <c r="AO185" s="38">
        <f t="shared" si="233"/>
        <v>0</v>
      </c>
      <c r="AP185" s="39">
        <v>6981.9500000000007</v>
      </c>
      <c r="AQ185" s="39">
        <f t="shared" si="218"/>
        <v>-6981.9500000000007</v>
      </c>
      <c r="AR185" s="35"/>
      <c r="AS185" s="38">
        <v>0</v>
      </c>
      <c r="AT185" s="38">
        <v>1633.4527403312145</v>
      </c>
      <c r="AU185" s="38">
        <f t="shared" si="227"/>
        <v>-1633.4527403312145</v>
      </c>
      <c r="AV185" s="38">
        <v>0</v>
      </c>
      <c r="AW185" s="38">
        <f t="shared" si="228"/>
        <v>0</v>
      </c>
      <c r="AX185" s="39">
        <v>6981.9500000000007</v>
      </c>
      <c r="AY185" s="40">
        <f t="shared" si="219"/>
        <v>-6981.9500000000007</v>
      </c>
      <c r="AZ185" s="32"/>
      <c r="BA185" s="116">
        <v>0</v>
      </c>
      <c r="BB185" s="38">
        <v>0</v>
      </c>
      <c r="BC185" s="38">
        <f t="shared" si="220"/>
        <v>0</v>
      </c>
      <c r="BD185" s="38">
        <v>0</v>
      </c>
      <c r="BE185" s="38">
        <f t="shared" si="234"/>
        <v>0</v>
      </c>
      <c r="BF185" s="39">
        <v>0</v>
      </c>
      <c r="BG185" s="39">
        <f t="shared" si="221"/>
        <v>0</v>
      </c>
      <c r="BH185" s="35"/>
      <c r="BI185" s="38">
        <v>0</v>
      </c>
      <c r="BJ185" s="38">
        <v>0</v>
      </c>
      <c r="BK185" s="38">
        <f t="shared" si="229"/>
        <v>0</v>
      </c>
      <c r="BL185" s="38">
        <v>0</v>
      </c>
      <c r="BM185" s="38">
        <f t="shared" si="230"/>
        <v>0</v>
      </c>
      <c r="BN185" s="39">
        <v>0</v>
      </c>
      <c r="BO185" s="40">
        <f t="shared" si="222"/>
        <v>0</v>
      </c>
    </row>
    <row r="186" spans="2:67" s="2" customFormat="1" ht="14.25" hidden="1" customHeight="1" outlineLevel="1">
      <c r="B186" s="2" t="str">
        <f t="shared" si="210"/>
        <v>Hide</v>
      </c>
      <c r="C186" s="2">
        <v>1</v>
      </c>
      <c r="D186" s="66" t="s">
        <v>166</v>
      </c>
      <c r="E186" s="122">
        <v>26602</v>
      </c>
      <c r="F186" s="69">
        <v>32710.221911310709</v>
      </c>
      <c r="G186" s="69">
        <f t="shared" si="211"/>
        <v>-6108.2219113107094</v>
      </c>
      <c r="H186" s="69">
        <v>0</v>
      </c>
      <c r="I186" s="69">
        <f t="shared" si="231"/>
        <v>26602</v>
      </c>
      <c r="J186" s="70">
        <v>25080</v>
      </c>
      <c r="K186" s="70">
        <f t="shared" si="212"/>
        <v>1522</v>
      </c>
      <c r="L186" s="35"/>
      <c r="M186" s="69">
        <v>26602</v>
      </c>
      <c r="N186" s="69">
        <v>32710.221911310709</v>
      </c>
      <c r="O186" s="69">
        <f t="shared" si="223"/>
        <v>-6108.2219113107094</v>
      </c>
      <c r="P186" s="69">
        <v>0</v>
      </c>
      <c r="Q186" s="69">
        <f t="shared" si="224"/>
        <v>26602</v>
      </c>
      <c r="R186" s="70">
        <v>25080</v>
      </c>
      <c r="S186" s="71">
        <f t="shared" si="213"/>
        <v>1522</v>
      </c>
      <c r="T186" s="32"/>
      <c r="U186" s="122">
        <v>22214</v>
      </c>
      <c r="V186" s="69">
        <v>28070.045608789998</v>
      </c>
      <c r="W186" s="69">
        <f t="shared" si="214"/>
        <v>-5856.0456087899984</v>
      </c>
      <c r="X186" s="69">
        <v>0</v>
      </c>
      <c r="Y186" s="69">
        <f t="shared" si="232"/>
        <v>22214</v>
      </c>
      <c r="Z186" s="70">
        <v>19671</v>
      </c>
      <c r="AA186" s="70">
        <f t="shared" si="215"/>
        <v>2543</v>
      </c>
      <c r="AB186" s="35"/>
      <c r="AC186" s="69">
        <v>22214</v>
      </c>
      <c r="AD186" s="69">
        <v>28070.045608789998</v>
      </c>
      <c r="AE186" s="69">
        <f t="shared" si="225"/>
        <v>-5856.0456087899984</v>
      </c>
      <c r="AF186" s="69">
        <v>0</v>
      </c>
      <c r="AG186" s="69">
        <f t="shared" si="226"/>
        <v>22214</v>
      </c>
      <c r="AH186" s="70">
        <v>19671</v>
      </c>
      <c r="AI186" s="71">
        <f t="shared" si="216"/>
        <v>2543</v>
      </c>
      <c r="AJ186" s="32"/>
      <c r="AK186" s="122">
        <v>4388</v>
      </c>
      <c r="AL186" s="69">
        <v>4640.1763025207101</v>
      </c>
      <c r="AM186" s="69">
        <f t="shared" si="217"/>
        <v>-252.17630252071012</v>
      </c>
      <c r="AN186" s="69">
        <v>0</v>
      </c>
      <c r="AO186" s="69">
        <f t="shared" si="233"/>
        <v>4388</v>
      </c>
      <c r="AP186" s="70">
        <v>5409</v>
      </c>
      <c r="AQ186" s="70">
        <f t="shared" si="218"/>
        <v>-1021</v>
      </c>
      <c r="AR186" s="35"/>
      <c r="AS186" s="69">
        <v>4388</v>
      </c>
      <c r="AT186" s="69">
        <v>4640.1763025207101</v>
      </c>
      <c r="AU186" s="69">
        <f t="shared" si="227"/>
        <v>-252.17630252071012</v>
      </c>
      <c r="AV186" s="69">
        <v>0</v>
      </c>
      <c r="AW186" s="69">
        <f t="shared" si="228"/>
        <v>4388</v>
      </c>
      <c r="AX186" s="70">
        <v>5409</v>
      </c>
      <c r="AY186" s="71">
        <f t="shared" si="219"/>
        <v>-1021</v>
      </c>
      <c r="AZ186" s="32"/>
      <c r="BA186" s="122">
        <v>0</v>
      </c>
      <c r="BB186" s="69">
        <v>0</v>
      </c>
      <c r="BC186" s="69">
        <f t="shared" si="220"/>
        <v>0</v>
      </c>
      <c r="BD186" s="69">
        <v>0</v>
      </c>
      <c r="BE186" s="69">
        <f t="shared" si="234"/>
        <v>0</v>
      </c>
      <c r="BF186" s="70">
        <v>0</v>
      </c>
      <c r="BG186" s="70">
        <f t="shared" si="221"/>
        <v>0</v>
      </c>
      <c r="BH186" s="35"/>
      <c r="BI186" s="69">
        <v>0</v>
      </c>
      <c r="BJ186" s="69">
        <v>0</v>
      </c>
      <c r="BK186" s="69">
        <f t="shared" si="229"/>
        <v>0</v>
      </c>
      <c r="BL186" s="69">
        <v>0</v>
      </c>
      <c r="BM186" s="69">
        <f t="shared" si="230"/>
        <v>0</v>
      </c>
      <c r="BN186" s="70">
        <v>0</v>
      </c>
      <c r="BO186" s="71">
        <f t="shared" si="222"/>
        <v>0</v>
      </c>
    </row>
    <row r="187" spans="2:67" s="2" customFormat="1" collapsed="1">
      <c r="B187" s="2" t="str">
        <f t="shared" si="210"/>
        <v>Hide</v>
      </c>
      <c r="C187" s="2">
        <v>1</v>
      </c>
      <c r="D187" s="66" t="s">
        <v>167</v>
      </c>
      <c r="E187" s="116">
        <v>26602</v>
      </c>
      <c r="F187" s="38">
        <v>32710.221911310709</v>
      </c>
      <c r="G187" s="38">
        <f t="shared" si="211"/>
        <v>-6108.2219113107094</v>
      </c>
      <c r="H187" s="38">
        <v>0</v>
      </c>
      <c r="I187" s="38">
        <f t="shared" si="231"/>
        <v>26602</v>
      </c>
      <c r="J187" s="39">
        <v>25080</v>
      </c>
      <c r="K187" s="39">
        <f t="shared" si="212"/>
        <v>1522</v>
      </c>
      <c r="L187" s="35"/>
      <c r="M187" s="38">
        <v>26602</v>
      </c>
      <c r="N187" s="38">
        <v>32710.221911310709</v>
      </c>
      <c r="O187" s="38">
        <f t="shared" si="223"/>
        <v>-6108.2219113107094</v>
      </c>
      <c r="P187" s="38">
        <v>0</v>
      </c>
      <c r="Q187" s="38">
        <f t="shared" si="224"/>
        <v>26602</v>
      </c>
      <c r="R187" s="39">
        <v>25080</v>
      </c>
      <c r="S187" s="40">
        <f t="shared" si="213"/>
        <v>1522</v>
      </c>
      <c r="T187" s="32"/>
      <c r="U187" s="116">
        <v>22214</v>
      </c>
      <c r="V187" s="38">
        <v>28070.045608789998</v>
      </c>
      <c r="W187" s="38">
        <f t="shared" si="214"/>
        <v>-5856.0456087899984</v>
      </c>
      <c r="X187" s="38">
        <v>0</v>
      </c>
      <c r="Y187" s="38">
        <f t="shared" si="232"/>
        <v>22214</v>
      </c>
      <c r="Z187" s="39">
        <v>19671</v>
      </c>
      <c r="AA187" s="39">
        <f t="shared" si="215"/>
        <v>2543</v>
      </c>
      <c r="AB187" s="35"/>
      <c r="AC187" s="38">
        <v>22214</v>
      </c>
      <c r="AD187" s="38">
        <v>28070.045608789998</v>
      </c>
      <c r="AE187" s="38">
        <f t="shared" si="225"/>
        <v>-5856.0456087899984</v>
      </c>
      <c r="AF187" s="38">
        <v>0</v>
      </c>
      <c r="AG187" s="38">
        <f t="shared" si="226"/>
        <v>22214</v>
      </c>
      <c r="AH187" s="39">
        <v>19671</v>
      </c>
      <c r="AI187" s="40">
        <f t="shared" si="216"/>
        <v>2543</v>
      </c>
      <c r="AJ187" s="32"/>
      <c r="AK187" s="116">
        <v>4388</v>
      </c>
      <c r="AL187" s="38">
        <v>4640.1763025207101</v>
      </c>
      <c r="AM187" s="38">
        <f t="shared" si="217"/>
        <v>-252.17630252071012</v>
      </c>
      <c r="AN187" s="38">
        <v>0</v>
      </c>
      <c r="AO187" s="38">
        <f t="shared" si="233"/>
        <v>4388</v>
      </c>
      <c r="AP187" s="39">
        <v>5409</v>
      </c>
      <c r="AQ187" s="39">
        <f t="shared" si="218"/>
        <v>-1021</v>
      </c>
      <c r="AR187" s="35"/>
      <c r="AS187" s="38">
        <v>4388</v>
      </c>
      <c r="AT187" s="38">
        <v>4640.1763025207101</v>
      </c>
      <c r="AU187" s="38">
        <f t="shared" si="227"/>
        <v>-252.17630252071012</v>
      </c>
      <c r="AV187" s="38">
        <v>0</v>
      </c>
      <c r="AW187" s="38">
        <f t="shared" si="228"/>
        <v>4388</v>
      </c>
      <c r="AX187" s="39">
        <v>5409</v>
      </c>
      <c r="AY187" s="40">
        <f t="shared" si="219"/>
        <v>-1021</v>
      </c>
      <c r="AZ187" s="32"/>
      <c r="BA187" s="116">
        <v>0</v>
      </c>
      <c r="BB187" s="38">
        <v>0</v>
      </c>
      <c r="BC187" s="38">
        <f t="shared" si="220"/>
        <v>0</v>
      </c>
      <c r="BD187" s="38">
        <v>0</v>
      </c>
      <c r="BE187" s="38">
        <f t="shared" si="234"/>
        <v>0</v>
      </c>
      <c r="BF187" s="39">
        <v>0</v>
      </c>
      <c r="BG187" s="39">
        <f t="shared" si="221"/>
        <v>0</v>
      </c>
      <c r="BH187" s="35"/>
      <c r="BI187" s="38">
        <v>0</v>
      </c>
      <c r="BJ187" s="38">
        <v>0</v>
      </c>
      <c r="BK187" s="38">
        <f t="shared" si="229"/>
        <v>0</v>
      </c>
      <c r="BL187" s="38">
        <v>0</v>
      </c>
      <c r="BM187" s="38">
        <f t="shared" si="230"/>
        <v>0</v>
      </c>
      <c r="BN187" s="39">
        <v>0</v>
      </c>
      <c r="BO187" s="40">
        <f t="shared" si="222"/>
        <v>0</v>
      </c>
    </row>
    <row r="188" spans="2:67" s="2" customFormat="1">
      <c r="B188" s="2" t="str">
        <f t="shared" si="210"/>
        <v>Hide</v>
      </c>
      <c r="C188" s="2">
        <v>1</v>
      </c>
      <c r="D188" s="66" t="s">
        <v>168</v>
      </c>
      <c r="E188" s="116">
        <v>32645.06</v>
      </c>
      <c r="F188" s="38">
        <v>46646.407341293954</v>
      </c>
      <c r="G188" s="38">
        <f t="shared" si="211"/>
        <v>-14001.347341293953</v>
      </c>
      <c r="H188" s="38">
        <v>0</v>
      </c>
      <c r="I188" s="38">
        <f t="shared" si="231"/>
        <v>32645.06</v>
      </c>
      <c r="J188" s="39">
        <v>58320.71</v>
      </c>
      <c r="K188" s="39">
        <f t="shared" si="212"/>
        <v>-25675.649999999998</v>
      </c>
      <c r="L188" s="35"/>
      <c r="M188" s="38">
        <v>32645.06</v>
      </c>
      <c r="N188" s="38">
        <v>46646.407341293954</v>
      </c>
      <c r="O188" s="38">
        <f t="shared" si="223"/>
        <v>-14001.347341293953</v>
      </c>
      <c r="P188" s="38">
        <v>0</v>
      </c>
      <c r="Q188" s="38">
        <f t="shared" si="224"/>
        <v>32645.06</v>
      </c>
      <c r="R188" s="39">
        <v>58320.71</v>
      </c>
      <c r="S188" s="40">
        <f t="shared" si="213"/>
        <v>-25675.649999999998</v>
      </c>
      <c r="T188" s="32"/>
      <c r="U188" s="116">
        <v>25464.95</v>
      </c>
      <c r="V188" s="38">
        <v>34076.569740060077</v>
      </c>
      <c r="W188" s="38">
        <f t="shared" si="214"/>
        <v>-8611.6197400600759</v>
      </c>
      <c r="X188" s="38">
        <v>0</v>
      </c>
      <c r="Y188" s="38">
        <f t="shared" si="232"/>
        <v>25464.95</v>
      </c>
      <c r="Z188" s="39">
        <v>31810.03</v>
      </c>
      <c r="AA188" s="39">
        <f t="shared" si="215"/>
        <v>-6345.0799999999981</v>
      </c>
      <c r="AB188" s="35"/>
      <c r="AC188" s="38">
        <v>25464.95</v>
      </c>
      <c r="AD188" s="38">
        <v>34076.569740060077</v>
      </c>
      <c r="AE188" s="38">
        <f t="shared" si="225"/>
        <v>-8611.6197400600759</v>
      </c>
      <c r="AF188" s="38">
        <v>0</v>
      </c>
      <c r="AG188" s="38">
        <f t="shared" si="226"/>
        <v>25464.95</v>
      </c>
      <c r="AH188" s="39">
        <v>31810.03</v>
      </c>
      <c r="AI188" s="40">
        <f t="shared" si="216"/>
        <v>-6345.0799999999981</v>
      </c>
      <c r="AJ188" s="32"/>
      <c r="AK188" s="116">
        <v>7180.11</v>
      </c>
      <c r="AL188" s="38">
        <v>11032.475074763628</v>
      </c>
      <c r="AM188" s="38">
        <f t="shared" si="217"/>
        <v>-3852.3650747636284</v>
      </c>
      <c r="AN188" s="38">
        <v>0</v>
      </c>
      <c r="AO188" s="38">
        <f t="shared" si="233"/>
        <v>7180.11</v>
      </c>
      <c r="AP188" s="39">
        <v>26510.68</v>
      </c>
      <c r="AQ188" s="39">
        <f t="shared" si="218"/>
        <v>-19330.57</v>
      </c>
      <c r="AR188" s="35"/>
      <c r="AS188" s="38">
        <v>7180.11</v>
      </c>
      <c r="AT188" s="38">
        <v>11032.475074763628</v>
      </c>
      <c r="AU188" s="38">
        <f t="shared" si="227"/>
        <v>-3852.3650747636284</v>
      </c>
      <c r="AV188" s="38">
        <v>0</v>
      </c>
      <c r="AW188" s="38">
        <f t="shared" si="228"/>
        <v>7180.11</v>
      </c>
      <c r="AX188" s="39">
        <v>26510.68</v>
      </c>
      <c r="AY188" s="40">
        <f t="shared" si="219"/>
        <v>-19330.57</v>
      </c>
      <c r="AZ188" s="32"/>
      <c r="BA188" s="116">
        <v>0</v>
      </c>
      <c r="BB188" s="38">
        <v>1537.3625264702359</v>
      </c>
      <c r="BC188" s="38">
        <f t="shared" si="220"/>
        <v>-1537.3625264702359</v>
      </c>
      <c r="BD188" s="38">
        <v>0</v>
      </c>
      <c r="BE188" s="38">
        <f t="shared" si="234"/>
        <v>0</v>
      </c>
      <c r="BF188" s="39">
        <v>0</v>
      </c>
      <c r="BG188" s="39">
        <f t="shared" si="221"/>
        <v>0</v>
      </c>
      <c r="BH188" s="35"/>
      <c r="BI188" s="38">
        <v>0</v>
      </c>
      <c r="BJ188" s="38">
        <v>1537.3625264702359</v>
      </c>
      <c r="BK188" s="38">
        <f t="shared" si="229"/>
        <v>-1537.3625264702359</v>
      </c>
      <c r="BL188" s="38">
        <v>0</v>
      </c>
      <c r="BM188" s="38">
        <f t="shared" si="230"/>
        <v>0</v>
      </c>
      <c r="BN188" s="39">
        <v>0</v>
      </c>
      <c r="BO188" s="40">
        <f t="shared" si="222"/>
        <v>0</v>
      </c>
    </row>
    <row r="189" spans="2:67" s="2" customFormat="1" ht="14.25" hidden="1" customHeight="1" outlineLevel="1">
      <c r="B189" s="2" t="str">
        <f t="shared" si="210"/>
        <v>Hide</v>
      </c>
      <c r="C189" s="2">
        <v>1</v>
      </c>
      <c r="D189" s="66" t="s">
        <v>169</v>
      </c>
      <c r="E189" s="122">
        <v>14951.74</v>
      </c>
      <c r="F189" s="69">
        <v>17521.791865152893</v>
      </c>
      <c r="G189" s="69">
        <f t="shared" si="211"/>
        <v>-2570.0518651528928</v>
      </c>
      <c r="H189" s="69">
        <v>0</v>
      </c>
      <c r="I189" s="69">
        <f t="shared" si="231"/>
        <v>14951.74</v>
      </c>
      <c r="J189" s="70">
        <v>2552.62</v>
      </c>
      <c r="K189" s="70">
        <f t="shared" si="212"/>
        <v>12399.119999999999</v>
      </c>
      <c r="L189" s="35"/>
      <c r="M189" s="69">
        <v>14951.74</v>
      </c>
      <c r="N189" s="69">
        <v>17521.791865152893</v>
      </c>
      <c r="O189" s="69">
        <f t="shared" si="223"/>
        <v>-2570.0518651528928</v>
      </c>
      <c r="P189" s="69">
        <v>0</v>
      </c>
      <c r="Q189" s="69">
        <f t="shared" si="224"/>
        <v>14951.74</v>
      </c>
      <c r="R189" s="70">
        <v>2552.62</v>
      </c>
      <c r="S189" s="71">
        <f t="shared" si="213"/>
        <v>12399.119999999999</v>
      </c>
      <c r="T189" s="32"/>
      <c r="U189" s="122">
        <v>1502.7199999999998</v>
      </c>
      <c r="V189" s="69">
        <v>11549.965610864871</v>
      </c>
      <c r="W189" s="69">
        <f t="shared" si="214"/>
        <v>-10047.245610864871</v>
      </c>
      <c r="X189" s="69">
        <v>0</v>
      </c>
      <c r="Y189" s="69">
        <f t="shared" si="232"/>
        <v>1502.7199999999998</v>
      </c>
      <c r="Z189" s="70">
        <v>-93.4</v>
      </c>
      <c r="AA189" s="70">
        <f t="shared" si="215"/>
        <v>1596.12</v>
      </c>
      <c r="AB189" s="35"/>
      <c r="AC189" s="69">
        <v>1502.7199999999998</v>
      </c>
      <c r="AD189" s="69">
        <v>11549.965610864871</v>
      </c>
      <c r="AE189" s="69">
        <f t="shared" si="225"/>
        <v>-10047.245610864871</v>
      </c>
      <c r="AF189" s="69">
        <v>0</v>
      </c>
      <c r="AG189" s="69">
        <f t="shared" si="226"/>
        <v>1502.7199999999998</v>
      </c>
      <c r="AH189" s="70">
        <v>-93.4</v>
      </c>
      <c r="AI189" s="71">
        <f t="shared" si="216"/>
        <v>1596.12</v>
      </c>
      <c r="AJ189" s="32"/>
      <c r="AK189" s="122">
        <v>142.6</v>
      </c>
      <c r="AL189" s="69">
        <v>5971.8262542880229</v>
      </c>
      <c r="AM189" s="69">
        <f t="shared" si="217"/>
        <v>-5829.2262542880226</v>
      </c>
      <c r="AN189" s="69">
        <v>0</v>
      </c>
      <c r="AO189" s="69">
        <f t="shared" si="233"/>
        <v>142.6</v>
      </c>
      <c r="AP189" s="70">
        <v>2646.02</v>
      </c>
      <c r="AQ189" s="70">
        <f t="shared" si="218"/>
        <v>-2503.42</v>
      </c>
      <c r="AR189" s="35"/>
      <c r="AS189" s="69">
        <v>142.6</v>
      </c>
      <c r="AT189" s="69">
        <v>5971.8262542880229</v>
      </c>
      <c r="AU189" s="69">
        <f t="shared" si="227"/>
        <v>-5829.2262542880226</v>
      </c>
      <c r="AV189" s="69">
        <v>0</v>
      </c>
      <c r="AW189" s="69">
        <f t="shared" si="228"/>
        <v>142.6</v>
      </c>
      <c r="AX189" s="70">
        <v>2646.02</v>
      </c>
      <c r="AY189" s="71">
        <f t="shared" si="219"/>
        <v>-2503.42</v>
      </c>
      <c r="AZ189" s="32"/>
      <c r="BA189" s="122">
        <v>13306.42</v>
      </c>
      <c r="BB189" s="69">
        <v>0</v>
      </c>
      <c r="BC189" s="69">
        <f t="shared" si="220"/>
        <v>13306.42</v>
      </c>
      <c r="BD189" s="69">
        <v>0</v>
      </c>
      <c r="BE189" s="69">
        <f t="shared" si="234"/>
        <v>13306.42</v>
      </c>
      <c r="BF189" s="70">
        <v>0</v>
      </c>
      <c r="BG189" s="70">
        <f t="shared" si="221"/>
        <v>13306.42</v>
      </c>
      <c r="BH189" s="35"/>
      <c r="BI189" s="69">
        <v>13306.42</v>
      </c>
      <c r="BJ189" s="69">
        <v>0</v>
      </c>
      <c r="BK189" s="69">
        <f t="shared" si="229"/>
        <v>13306.42</v>
      </c>
      <c r="BL189" s="69">
        <v>0</v>
      </c>
      <c r="BM189" s="69">
        <f t="shared" si="230"/>
        <v>13306.42</v>
      </c>
      <c r="BN189" s="70">
        <v>0</v>
      </c>
      <c r="BO189" s="71">
        <f t="shared" si="222"/>
        <v>13306.42</v>
      </c>
    </row>
    <row r="190" spans="2:67" s="2" customFormat="1" collapsed="1">
      <c r="B190" s="2" t="str">
        <f t="shared" si="210"/>
        <v>Hide</v>
      </c>
      <c r="C190" s="2">
        <v>1</v>
      </c>
      <c r="D190" s="66" t="s">
        <v>170</v>
      </c>
      <c r="E190" s="116">
        <v>14951.74</v>
      </c>
      <c r="F190" s="38">
        <v>17521.791865152893</v>
      </c>
      <c r="G190" s="38">
        <f t="shared" si="211"/>
        <v>-2570.0518651528928</v>
      </c>
      <c r="H190" s="38">
        <v>0</v>
      </c>
      <c r="I190" s="38">
        <f t="shared" si="231"/>
        <v>14951.74</v>
      </c>
      <c r="J190" s="39">
        <v>2552.62</v>
      </c>
      <c r="K190" s="39">
        <f t="shared" si="212"/>
        <v>12399.119999999999</v>
      </c>
      <c r="L190" s="35"/>
      <c r="M190" s="38">
        <v>14951.74</v>
      </c>
      <c r="N190" s="38">
        <v>17521.791865152893</v>
      </c>
      <c r="O190" s="38">
        <f t="shared" si="223"/>
        <v>-2570.0518651528928</v>
      </c>
      <c r="P190" s="38">
        <v>0</v>
      </c>
      <c r="Q190" s="38">
        <f t="shared" si="224"/>
        <v>14951.74</v>
      </c>
      <c r="R190" s="39">
        <v>2552.62</v>
      </c>
      <c r="S190" s="40">
        <f t="shared" si="213"/>
        <v>12399.119999999999</v>
      </c>
      <c r="T190" s="32"/>
      <c r="U190" s="116">
        <v>1502.7199999999998</v>
      </c>
      <c r="V190" s="38">
        <v>11549.965610864871</v>
      </c>
      <c r="W190" s="38">
        <f t="shared" si="214"/>
        <v>-10047.245610864871</v>
      </c>
      <c r="X190" s="38">
        <v>0</v>
      </c>
      <c r="Y190" s="38">
        <f t="shared" si="232"/>
        <v>1502.7199999999998</v>
      </c>
      <c r="Z190" s="39">
        <v>-93.4</v>
      </c>
      <c r="AA190" s="39">
        <f t="shared" si="215"/>
        <v>1596.12</v>
      </c>
      <c r="AB190" s="35"/>
      <c r="AC190" s="38">
        <v>1502.7199999999998</v>
      </c>
      <c r="AD190" s="38">
        <v>11549.965610864871</v>
      </c>
      <c r="AE190" s="38">
        <f t="shared" si="225"/>
        <v>-10047.245610864871</v>
      </c>
      <c r="AF190" s="38">
        <v>0</v>
      </c>
      <c r="AG190" s="38">
        <f t="shared" si="226"/>
        <v>1502.7199999999998</v>
      </c>
      <c r="AH190" s="39">
        <v>-93.4</v>
      </c>
      <c r="AI190" s="40">
        <f t="shared" si="216"/>
        <v>1596.12</v>
      </c>
      <c r="AJ190" s="32"/>
      <c r="AK190" s="116">
        <v>142.6</v>
      </c>
      <c r="AL190" s="38">
        <v>5971.8262542880229</v>
      </c>
      <c r="AM190" s="38">
        <f t="shared" si="217"/>
        <v>-5829.2262542880226</v>
      </c>
      <c r="AN190" s="38">
        <v>0</v>
      </c>
      <c r="AO190" s="38">
        <f t="shared" si="233"/>
        <v>142.6</v>
      </c>
      <c r="AP190" s="39">
        <v>2646.02</v>
      </c>
      <c r="AQ190" s="39">
        <f t="shared" si="218"/>
        <v>-2503.42</v>
      </c>
      <c r="AR190" s="35"/>
      <c r="AS190" s="38">
        <v>142.6</v>
      </c>
      <c r="AT190" s="38">
        <v>5971.8262542880229</v>
      </c>
      <c r="AU190" s="38">
        <f t="shared" si="227"/>
        <v>-5829.2262542880226</v>
      </c>
      <c r="AV190" s="38">
        <v>0</v>
      </c>
      <c r="AW190" s="38">
        <f t="shared" si="228"/>
        <v>142.6</v>
      </c>
      <c r="AX190" s="39">
        <v>2646.02</v>
      </c>
      <c r="AY190" s="40">
        <f t="shared" si="219"/>
        <v>-2503.42</v>
      </c>
      <c r="AZ190" s="32"/>
      <c r="BA190" s="116">
        <v>13306.42</v>
      </c>
      <c r="BB190" s="38">
        <v>0</v>
      </c>
      <c r="BC190" s="38">
        <f t="shared" si="220"/>
        <v>13306.42</v>
      </c>
      <c r="BD190" s="38">
        <v>0</v>
      </c>
      <c r="BE190" s="38">
        <f t="shared" si="234"/>
        <v>13306.42</v>
      </c>
      <c r="BF190" s="39">
        <v>0</v>
      </c>
      <c r="BG190" s="39">
        <f t="shared" si="221"/>
        <v>13306.42</v>
      </c>
      <c r="BH190" s="35"/>
      <c r="BI190" s="38">
        <v>13306.42</v>
      </c>
      <c r="BJ190" s="38">
        <v>0</v>
      </c>
      <c r="BK190" s="38">
        <f t="shared" si="229"/>
        <v>13306.42</v>
      </c>
      <c r="BL190" s="38">
        <v>0</v>
      </c>
      <c r="BM190" s="38">
        <f t="shared" si="230"/>
        <v>13306.42</v>
      </c>
      <c r="BN190" s="39">
        <v>0</v>
      </c>
      <c r="BO190" s="40">
        <f t="shared" si="222"/>
        <v>13306.42</v>
      </c>
    </row>
    <row r="191" spans="2:67" s="2" customFormat="1" ht="14.25" hidden="1" customHeight="1" outlineLevel="1">
      <c r="B191" s="2" t="str">
        <f t="shared" si="210"/>
        <v>Hide</v>
      </c>
      <c r="C191" s="2">
        <v>1</v>
      </c>
      <c r="D191" s="66" t="s">
        <v>171</v>
      </c>
      <c r="E191" s="122">
        <v>706.8</v>
      </c>
      <c r="F191" s="69">
        <v>26.152777078555278</v>
      </c>
      <c r="G191" s="69">
        <f t="shared" si="211"/>
        <v>680.64722292144472</v>
      </c>
      <c r="H191" s="69">
        <v>0</v>
      </c>
      <c r="I191" s="69">
        <f t="shared" si="231"/>
        <v>706.8</v>
      </c>
      <c r="J191" s="70">
        <v>0</v>
      </c>
      <c r="K191" s="70">
        <f t="shared" si="212"/>
        <v>706.8</v>
      </c>
      <c r="L191" s="35"/>
      <c r="M191" s="69">
        <v>706.8</v>
      </c>
      <c r="N191" s="69">
        <v>26.152777078555278</v>
      </c>
      <c r="O191" s="69">
        <f t="shared" si="223"/>
        <v>680.64722292144472</v>
      </c>
      <c r="P191" s="69">
        <v>0</v>
      </c>
      <c r="Q191" s="69">
        <f t="shared" si="224"/>
        <v>706.8</v>
      </c>
      <c r="R191" s="70">
        <v>0</v>
      </c>
      <c r="S191" s="71">
        <f t="shared" si="213"/>
        <v>706.8</v>
      </c>
      <c r="T191" s="32"/>
      <c r="U191" s="122">
        <v>0</v>
      </c>
      <c r="V191" s="69">
        <v>25.079173847003101</v>
      </c>
      <c r="W191" s="69">
        <f t="shared" si="214"/>
        <v>-25.079173847003101</v>
      </c>
      <c r="X191" s="69">
        <v>0</v>
      </c>
      <c r="Y191" s="69">
        <f t="shared" si="232"/>
        <v>0</v>
      </c>
      <c r="Z191" s="70">
        <v>0</v>
      </c>
      <c r="AA191" s="70">
        <f t="shared" si="215"/>
        <v>0</v>
      </c>
      <c r="AB191" s="35"/>
      <c r="AC191" s="69">
        <v>0</v>
      </c>
      <c r="AD191" s="69">
        <v>25.079173847003101</v>
      </c>
      <c r="AE191" s="69">
        <f t="shared" si="225"/>
        <v>-25.079173847003101</v>
      </c>
      <c r="AF191" s="69">
        <v>0</v>
      </c>
      <c r="AG191" s="69">
        <f t="shared" si="226"/>
        <v>0</v>
      </c>
      <c r="AH191" s="70">
        <v>0</v>
      </c>
      <c r="AI191" s="71">
        <f t="shared" si="216"/>
        <v>0</v>
      </c>
      <c r="AJ191" s="32"/>
      <c r="AK191" s="122">
        <v>706.8</v>
      </c>
      <c r="AL191" s="69">
        <v>1.073603231552178</v>
      </c>
      <c r="AM191" s="69">
        <f t="shared" si="217"/>
        <v>705.72639676844778</v>
      </c>
      <c r="AN191" s="69">
        <v>0</v>
      </c>
      <c r="AO191" s="69">
        <f t="shared" si="233"/>
        <v>706.8</v>
      </c>
      <c r="AP191" s="70">
        <v>0</v>
      </c>
      <c r="AQ191" s="70">
        <f t="shared" si="218"/>
        <v>706.8</v>
      </c>
      <c r="AR191" s="35"/>
      <c r="AS191" s="69">
        <v>706.8</v>
      </c>
      <c r="AT191" s="69">
        <v>1.073603231552178</v>
      </c>
      <c r="AU191" s="69">
        <f t="shared" si="227"/>
        <v>705.72639676844778</v>
      </c>
      <c r="AV191" s="69">
        <v>0</v>
      </c>
      <c r="AW191" s="69">
        <f t="shared" si="228"/>
        <v>706.8</v>
      </c>
      <c r="AX191" s="70">
        <v>0</v>
      </c>
      <c r="AY191" s="71">
        <f t="shared" si="219"/>
        <v>706.8</v>
      </c>
      <c r="AZ191" s="32"/>
      <c r="BA191" s="122">
        <v>0</v>
      </c>
      <c r="BB191" s="69">
        <v>0</v>
      </c>
      <c r="BC191" s="69">
        <f t="shared" si="220"/>
        <v>0</v>
      </c>
      <c r="BD191" s="69">
        <v>0</v>
      </c>
      <c r="BE191" s="69">
        <f t="shared" si="234"/>
        <v>0</v>
      </c>
      <c r="BF191" s="70">
        <v>0</v>
      </c>
      <c r="BG191" s="70">
        <f t="shared" si="221"/>
        <v>0</v>
      </c>
      <c r="BH191" s="35"/>
      <c r="BI191" s="69">
        <v>0</v>
      </c>
      <c r="BJ191" s="69">
        <v>0</v>
      </c>
      <c r="BK191" s="69">
        <f t="shared" si="229"/>
        <v>0</v>
      </c>
      <c r="BL191" s="69">
        <v>0</v>
      </c>
      <c r="BM191" s="69">
        <f t="shared" si="230"/>
        <v>0</v>
      </c>
      <c r="BN191" s="70">
        <v>0</v>
      </c>
      <c r="BO191" s="71">
        <f t="shared" si="222"/>
        <v>0</v>
      </c>
    </row>
    <row r="192" spans="2:67" s="2" customFormat="1" collapsed="1">
      <c r="B192" s="2" t="str">
        <f t="shared" si="210"/>
        <v>Hide</v>
      </c>
      <c r="C192" s="2">
        <v>1</v>
      </c>
      <c r="D192" s="66" t="s">
        <v>172</v>
      </c>
      <c r="E192" s="116">
        <v>706.8</v>
      </c>
      <c r="F192" s="38">
        <v>26.152777078555278</v>
      </c>
      <c r="G192" s="38">
        <f t="shared" si="211"/>
        <v>680.64722292144472</v>
      </c>
      <c r="H192" s="38">
        <v>0</v>
      </c>
      <c r="I192" s="38">
        <f t="shared" si="231"/>
        <v>706.8</v>
      </c>
      <c r="J192" s="39">
        <v>0</v>
      </c>
      <c r="K192" s="39">
        <f t="shared" si="212"/>
        <v>706.8</v>
      </c>
      <c r="L192" s="35"/>
      <c r="M192" s="38">
        <v>706.8</v>
      </c>
      <c r="N192" s="38">
        <v>26.152777078555278</v>
      </c>
      <c r="O192" s="38">
        <f t="shared" si="223"/>
        <v>680.64722292144472</v>
      </c>
      <c r="P192" s="38">
        <v>0</v>
      </c>
      <c r="Q192" s="38">
        <f t="shared" si="224"/>
        <v>706.8</v>
      </c>
      <c r="R192" s="39">
        <v>0</v>
      </c>
      <c r="S192" s="40">
        <f t="shared" si="213"/>
        <v>706.8</v>
      </c>
      <c r="T192" s="32"/>
      <c r="U192" s="116">
        <v>0</v>
      </c>
      <c r="V192" s="38">
        <v>25.079173847003101</v>
      </c>
      <c r="W192" s="38">
        <f t="shared" si="214"/>
        <v>-25.079173847003101</v>
      </c>
      <c r="X192" s="38">
        <v>0</v>
      </c>
      <c r="Y192" s="38">
        <f t="shared" si="232"/>
        <v>0</v>
      </c>
      <c r="Z192" s="39">
        <v>0</v>
      </c>
      <c r="AA192" s="39">
        <f t="shared" si="215"/>
        <v>0</v>
      </c>
      <c r="AB192" s="35"/>
      <c r="AC192" s="38">
        <v>0</v>
      </c>
      <c r="AD192" s="38">
        <v>25.079173847003101</v>
      </c>
      <c r="AE192" s="38">
        <f t="shared" si="225"/>
        <v>-25.079173847003101</v>
      </c>
      <c r="AF192" s="38">
        <v>0</v>
      </c>
      <c r="AG192" s="38">
        <f t="shared" si="226"/>
        <v>0</v>
      </c>
      <c r="AH192" s="39">
        <v>0</v>
      </c>
      <c r="AI192" s="40">
        <f t="shared" si="216"/>
        <v>0</v>
      </c>
      <c r="AJ192" s="32"/>
      <c r="AK192" s="116">
        <v>706.8</v>
      </c>
      <c r="AL192" s="38">
        <v>1.073603231552178</v>
      </c>
      <c r="AM192" s="38">
        <f t="shared" si="217"/>
        <v>705.72639676844778</v>
      </c>
      <c r="AN192" s="38">
        <v>0</v>
      </c>
      <c r="AO192" s="38">
        <f t="shared" si="233"/>
        <v>706.8</v>
      </c>
      <c r="AP192" s="39">
        <v>0</v>
      </c>
      <c r="AQ192" s="39">
        <f t="shared" si="218"/>
        <v>706.8</v>
      </c>
      <c r="AR192" s="35"/>
      <c r="AS192" s="38">
        <v>706.8</v>
      </c>
      <c r="AT192" s="38">
        <v>1.073603231552178</v>
      </c>
      <c r="AU192" s="38">
        <f t="shared" si="227"/>
        <v>705.72639676844778</v>
      </c>
      <c r="AV192" s="38">
        <v>0</v>
      </c>
      <c r="AW192" s="38">
        <f t="shared" si="228"/>
        <v>706.8</v>
      </c>
      <c r="AX192" s="39">
        <v>0</v>
      </c>
      <c r="AY192" s="40">
        <f t="shared" si="219"/>
        <v>706.8</v>
      </c>
      <c r="AZ192" s="32"/>
      <c r="BA192" s="116">
        <v>0</v>
      </c>
      <c r="BB192" s="38">
        <v>0</v>
      </c>
      <c r="BC192" s="38">
        <f t="shared" si="220"/>
        <v>0</v>
      </c>
      <c r="BD192" s="38">
        <v>0</v>
      </c>
      <c r="BE192" s="38">
        <f t="shared" si="234"/>
        <v>0</v>
      </c>
      <c r="BF192" s="39">
        <v>0</v>
      </c>
      <c r="BG192" s="39">
        <f t="shared" si="221"/>
        <v>0</v>
      </c>
      <c r="BH192" s="35"/>
      <c r="BI192" s="38">
        <v>0</v>
      </c>
      <c r="BJ192" s="38">
        <v>0</v>
      </c>
      <c r="BK192" s="38">
        <f t="shared" si="229"/>
        <v>0</v>
      </c>
      <c r="BL192" s="38">
        <v>0</v>
      </c>
      <c r="BM192" s="38">
        <f t="shared" si="230"/>
        <v>0</v>
      </c>
      <c r="BN192" s="39">
        <v>0</v>
      </c>
      <c r="BO192" s="40">
        <f t="shared" si="222"/>
        <v>0</v>
      </c>
    </row>
    <row r="193" spans="2:67" s="2" customFormat="1" ht="14.25" hidden="1" customHeight="1" outlineLevel="1">
      <c r="B193" s="2" t="str">
        <f t="shared" si="210"/>
        <v>Hide</v>
      </c>
      <c r="C193" s="2">
        <v>1</v>
      </c>
      <c r="D193" s="66" t="s">
        <v>173</v>
      </c>
      <c r="E193" s="122">
        <v>0</v>
      </c>
      <c r="F193" s="69">
        <v>38859.823328511862</v>
      </c>
      <c r="G193" s="69">
        <f t="shared" si="211"/>
        <v>-38859.823328511862</v>
      </c>
      <c r="H193" s="69">
        <v>0</v>
      </c>
      <c r="I193" s="69">
        <f t="shared" si="231"/>
        <v>0</v>
      </c>
      <c r="J193" s="70">
        <v>50.14</v>
      </c>
      <c r="K193" s="70">
        <f t="shared" si="212"/>
        <v>-50.14</v>
      </c>
      <c r="L193" s="35"/>
      <c r="M193" s="69">
        <v>0</v>
      </c>
      <c r="N193" s="69">
        <v>38859.823328511862</v>
      </c>
      <c r="O193" s="69">
        <f t="shared" si="223"/>
        <v>-38859.823328511862</v>
      </c>
      <c r="P193" s="69">
        <v>0</v>
      </c>
      <c r="Q193" s="69">
        <f t="shared" si="224"/>
        <v>0</v>
      </c>
      <c r="R193" s="70">
        <v>50.14</v>
      </c>
      <c r="S193" s="71">
        <f t="shared" si="213"/>
        <v>-50.14</v>
      </c>
      <c r="T193" s="32"/>
      <c r="U193" s="122">
        <v>0</v>
      </c>
      <c r="V193" s="69">
        <v>38825.224786870043</v>
      </c>
      <c r="W193" s="69">
        <f t="shared" si="214"/>
        <v>-38825.224786870043</v>
      </c>
      <c r="X193" s="69">
        <v>0</v>
      </c>
      <c r="Y193" s="69">
        <f t="shared" si="232"/>
        <v>0</v>
      </c>
      <c r="Z193" s="70">
        <v>50.14</v>
      </c>
      <c r="AA193" s="70">
        <f t="shared" si="215"/>
        <v>-50.14</v>
      </c>
      <c r="AB193" s="35"/>
      <c r="AC193" s="69">
        <v>0</v>
      </c>
      <c r="AD193" s="69">
        <v>38825.224786870043</v>
      </c>
      <c r="AE193" s="69">
        <f t="shared" si="225"/>
        <v>-38825.224786870043</v>
      </c>
      <c r="AF193" s="69">
        <v>0</v>
      </c>
      <c r="AG193" s="69">
        <f t="shared" si="226"/>
        <v>0</v>
      </c>
      <c r="AH193" s="70">
        <v>50.14</v>
      </c>
      <c r="AI193" s="71">
        <f t="shared" si="216"/>
        <v>-50.14</v>
      </c>
      <c r="AJ193" s="32"/>
      <c r="AK193" s="122">
        <v>0</v>
      </c>
      <c r="AL193" s="69">
        <v>34.598541641818223</v>
      </c>
      <c r="AM193" s="69">
        <f t="shared" si="217"/>
        <v>-34.598541641818223</v>
      </c>
      <c r="AN193" s="69">
        <v>0</v>
      </c>
      <c r="AO193" s="69">
        <f t="shared" si="233"/>
        <v>0</v>
      </c>
      <c r="AP193" s="70">
        <v>0</v>
      </c>
      <c r="AQ193" s="70">
        <f t="shared" si="218"/>
        <v>0</v>
      </c>
      <c r="AR193" s="35"/>
      <c r="AS193" s="69">
        <v>0</v>
      </c>
      <c r="AT193" s="69">
        <v>34.598541641818223</v>
      </c>
      <c r="AU193" s="69">
        <f t="shared" si="227"/>
        <v>-34.598541641818223</v>
      </c>
      <c r="AV193" s="69">
        <v>0</v>
      </c>
      <c r="AW193" s="69">
        <f t="shared" si="228"/>
        <v>0</v>
      </c>
      <c r="AX193" s="70">
        <v>0</v>
      </c>
      <c r="AY193" s="71">
        <f t="shared" si="219"/>
        <v>0</v>
      </c>
      <c r="AZ193" s="32"/>
      <c r="BA193" s="122">
        <v>0</v>
      </c>
      <c r="BB193" s="69">
        <v>0</v>
      </c>
      <c r="BC193" s="69">
        <f t="shared" si="220"/>
        <v>0</v>
      </c>
      <c r="BD193" s="69">
        <v>0</v>
      </c>
      <c r="BE193" s="69">
        <f t="shared" si="234"/>
        <v>0</v>
      </c>
      <c r="BF193" s="70">
        <v>0</v>
      </c>
      <c r="BG193" s="70">
        <f t="shared" si="221"/>
        <v>0</v>
      </c>
      <c r="BH193" s="35"/>
      <c r="BI193" s="69">
        <v>0</v>
      </c>
      <c r="BJ193" s="69">
        <v>0</v>
      </c>
      <c r="BK193" s="69">
        <f t="shared" si="229"/>
        <v>0</v>
      </c>
      <c r="BL193" s="69">
        <v>0</v>
      </c>
      <c r="BM193" s="69">
        <f t="shared" si="230"/>
        <v>0</v>
      </c>
      <c r="BN193" s="70">
        <v>0</v>
      </c>
      <c r="BO193" s="71">
        <f t="shared" si="222"/>
        <v>0</v>
      </c>
    </row>
    <row r="194" spans="2:67" s="2" customFormat="1" ht="14.25" hidden="1" customHeight="1" outlineLevel="1">
      <c r="B194" s="2" t="str">
        <f t="shared" si="210"/>
        <v>Hide</v>
      </c>
      <c r="C194" s="2">
        <v>1</v>
      </c>
      <c r="D194" s="66" t="s">
        <v>174</v>
      </c>
      <c r="E194" s="122">
        <v>0</v>
      </c>
      <c r="F194" s="69">
        <v>324.64343340850399</v>
      </c>
      <c r="G194" s="69">
        <f t="shared" si="211"/>
        <v>-324.64343340850399</v>
      </c>
      <c r="H194" s="69">
        <v>0</v>
      </c>
      <c r="I194" s="69">
        <f t="shared" si="231"/>
        <v>0</v>
      </c>
      <c r="J194" s="70">
        <v>0</v>
      </c>
      <c r="K194" s="70">
        <f t="shared" si="212"/>
        <v>0</v>
      </c>
      <c r="L194" s="35"/>
      <c r="M194" s="69">
        <v>0</v>
      </c>
      <c r="N194" s="69">
        <v>324.64343340850399</v>
      </c>
      <c r="O194" s="69">
        <f t="shared" si="223"/>
        <v>-324.64343340850399</v>
      </c>
      <c r="P194" s="69">
        <v>0</v>
      </c>
      <c r="Q194" s="69">
        <f t="shared" si="224"/>
        <v>0</v>
      </c>
      <c r="R194" s="70">
        <v>0</v>
      </c>
      <c r="S194" s="71">
        <f t="shared" si="213"/>
        <v>0</v>
      </c>
      <c r="T194" s="32"/>
      <c r="U194" s="122">
        <v>0</v>
      </c>
      <c r="V194" s="69">
        <v>324.64343340850399</v>
      </c>
      <c r="W194" s="69">
        <f t="shared" si="214"/>
        <v>-324.64343340850399</v>
      </c>
      <c r="X194" s="69">
        <v>0</v>
      </c>
      <c r="Y194" s="69">
        <f t="shared" si="232"/>
        <v>0</v>
      </c>
      <c r="Z194" s="70">
        <v>0</v>
      </c>
      <c r="AA194" s="70">
        <f t="shared" si="215"/>
        <v>0</v>
      </c>
      <c r="AB194" s="35"/>
      <c r="AC194" s="69">
        <v>0</v>
      </c>
      <c r="AD194" s="69">
        <v>324.64343340850399</v>
      </c>
      <c r="AE194" s="69">
        <f t="shared" si="225"/>
        <v>-324.64343340850399</v>
      </c>
      <c r="AF194" s="69">
        <v>0</v>
      </c>
      <c r="AG194" s="69">
        <f t="shared" si="226"/>
        <v>0</v>
      </c>
      <c r="AH194" s="70">
        <v>0</v>
      </c>
      <c r="AI194" s="71">
        <f t="shared" si="216"/>
        <v>0</v>
      </c>
      <c r="AJ194" s="32"/>
      <c r="AK194" s="122">
        <v>0</v>
      </c>
      <c r="AL194" s="69">
        <v>0</v>
      </c>
      <c r="AM194" s="69">
        <f t="shared" si="217"/>
        <v>0</v>
      </c>
      <c r="AN194" s="69">
        <v>0</v>
      </c>
      <c r="AO194" s="69">
        <f t="shared" si="233"/>
        <v>0</v>
      </c>
      <c r="AP194" s="70">
        <v>0</v>
      </c>
      <c r="AQ194" s="70">
        <f t="shared" si="218"/>
        <v>0</v>
      </c>
      <c r="AR194" s="35"/>
      <c r="AS194" s="69">
        <v>0</v>
      </c>
      <c r="AT194" s="69">
        <v>0</v>
      </c>
      <c r="AU194" s="69">
        <f t="shared" si="227"/>
        <v>0</v>
      </c>
      <c r="AV194" s="69">
        <v>0</v>
      </c>
      <c r="AW194" s="69">
        <f t="shared" si="228"/>
        <v>0</v>
      </c>
      <c r="AX194" s="70">
        <v>0</v>
      </c>
      <c r="AY194" s="71">
        <f t="shared" si="219"/>
        <v>0</v>
      </c>
      <c r="AZ194" s="32"/>
      <c r="BA194" s="122">
        <v>0</v>
      </c>
      <c r="BB194" s="69">
        <v>0</v>
      </c>
      <c r="BC194" s="69">
        <f t="shared" si="220"/>
        <v>0</v>
      </c>
      <c r="BD194" s="69">
        <v>0</v>
      </c>
      <c r="BE194" s="69">
        <f t="shared" si="234"/>
        <v>0</v>
      </c>
      <c r="BF194" s="70">
        <v>0</v>
      </c>
      <c r="BG194" s="70">
        <f t="shared" si="221"/>
        <v>0</v>
      </c>
      <c r="BH194" s="35"/>
      <c r="BI194" s="69">
        <v>0</v>
      </c>
      <c r="BJ194" s="69">
        <v>0</v>
      </c>
      <c r="BK194" s="69">
        <f t="shared" si="229"/>
        <v>0</v>
      </c>
      <c r="BL194" s="69">
        <v>0</v>
      </c>
      <c r="BM194" s="69">
        <f t="shared" si="230"/>
        <v>0</v>
      </c>
      <c r="BN194" s="70">
        <v>0</v>
      </c>
      <c r="BO194" s="71">
        <f t="shared" si="222"/>
        <v>0</v>
      </c>
    </row>
    <row r="195" spans="2:67" s="2" customFormat="1" collapsed="1">
      <c r="B195" s="2" t="str">
        <f t="shared" si="210"/>
        <v>Hide</v>
      </c>
      <c r="C195" s="2">
        <v>1</v>
      </c>
      <c r="D195" s="66" t="s">
        <v>175</v>
      </c>
      <c r="E195" s="116">
        <v>0</v>
      </c>
      <c r="F195" s="38">
        <v>39184.466761920368</v>
      </c>
      <c r="G195" s="38">
        <f t="shared" si="211"/>
        <v>-39184.466761920368</v>
      </c>
      <c r="H195" s="38">
        <v>0</v>
      </c>
      <c r="I195" s="38">
        <f t="shared" si="231"/>
        <v>0</v>
      </c>
      <c r="J195" s="39">
        <v>50.14</v>
      </c>
      <c r="K195" s="39">
        <f t="shared" si="212"/>
        <v>-50.14</v>
      </c>
      <c r="L195" s="35"/>
      <c r="M195" s="38">
        <v>0</v>
      </c>
      <c r="N195" s="38">
        <v>39184.466761920368</v>
      </c>
      <c r="O195" s="38">
        <f t="shared" si="223"/>
        <v>-39184.466761920368</v>
      </c>
      <c r="P195" s="38">
        <v>0</v>
      </c>
      <c r="Q195" s="38">
        <f t="shared" si="224"/>
        <v>0</v>
      </c>
      <c r="R195" s="39">
        <v>50.14</v>
      </c>
      <c r="S195" s="40">
        <f t="shared" si="213"/>
        <v>-50.14</v>
      </c>
      <c r="T195" s="32"/>
      <c r="U195" s="116">
        <v>0</v>
      </c>
      <c r="V195" s="38">
        <v>39149.868220278549</v>
      </c>
      <c r="W195" s="38">
        <f t="shared" si="214"/>
        <v>-39149.868220278549</v>
      </c>
      <c r="X195" s="38">
        <v>0</v>
      </c>
      <c r="Y195" s="38">
        <f t="shared" si="232"/>
        <v>0</v>
      </c>
      <c r="Z195" s="39">
        <v>50.14</v>
      </c>
      <c r="AA195" s="39">
        <f t="shared" si="215"/>
        <v>-50.14</v>
      </c>
      <c r="AB195" s="35"/>
      <c r="AC195" s="38">
        <v>0</v>
      </c>
      <c r="AD195" s="38">
        <v>39149.868220278549</v>
      </c>
      <c r="AE195" s="38">
        <f t="shared" si="225"/>
        <v>-39149.868220278549</v>
      </c>
      <c r="AF195" s="38">
        <v>0</v>
      </c>
      <c r="AG195" s="38">
        <f t="shared" si="226"/>
        <v>0</v>
      </c>
      <c r="AH195" s="39">
        <v>50.14</v>
      </c>
      <c r="AI195" s="40">
        <f t="shared" si="216"/>
        <v>-50.14</v>
      </c>
      <c r="AJ195" s="32"/>
      <c r="AK195" s="116">
        <v>0</v>
      </c>
      <c r="AL195" s="38">
        <v>34.598541641818223</v>
      </c>
      <c r="AM195" s="38">
        <f t="shared" si="217"/>
        <v>-34.598541641818223</v>
      </c>
      <c r="AN195" s="38">
        <v>0</v>
      </c>
      <c r="AO195" s="38">
        <f t="shared" si="233"/>
        <v>0</v>
      </c>
      <c r="AP195" s="39">
        <v>0</v>
      </c>
      <c r="AQ195" s="39">
        <f t="shared" si="218"/>
        <v>0</v>
      </c>
      <c r="AR195" s="35"/>
      <c r="AS195" s="38">
        <v>0</v>
      </c>
      <c r="AT195" s="38">
        <v>34.598541641818223</v>
      </c>
      <c r="AU195" s="38">
        <f t="shared" si="227"/>
        <v>-34.598541641818223</v>
      </c>
      <c r="AV195" s="38">
        <v>0</v>
      </c>
      <c r="AW195" s="38">
        <f t="shared" si="228"/>
        <v>0</v>
      </c>
      <c r="AX195" s="39">
        <v>0</v>
      </c>
      <c r="AY195" s="40">
        <f t="shared" si="219"/>
        <v>0</v>
      </c>
      <c r="AZ195" s="32"/>
      <c r="BA195" s="116">
        <v>0</v>
      </c>
      <c r="BB195" s="38">
        <v>0</v>
      </c>
      <c r="BC195" s="38">
        <f t="shared" si="220"/>
        <v>0</v>
      </c>
      <c r="BD195" s="38">
        <v>0</v>
      </c>
      <c r="BE195" s="38">
        <f t="shared" si="234"/>
        <v>0</v>
      </c>
      <c r="BF195" s="39">
        <v>0</v>
      </c>
      <c r="BG195" s="39">
        <f t="shared" si="221"/>
        <v>0</v>
      </c>
      <c r="BH195" s="35"/>
      <c r="BI195" s="38">
        <v>0</v>
      </c>
      <c r="BJ195" s="38">
        <v>0</v>
      </c>
      <c r="BK195" s="38">
        <f t="shared" si="229"/>
        <v>0</v>
      </c>
      <c r="BL195" s="38">
        <v>0</v>
      </c>
      <c r="BM195" s="38">
        <f t="shared" si="230"/>
        <v>0</v>
      </c>
      <c r="BN195" s="39">
        <v>0</v>
      </c>
      <c r="BO195" s="40">
        <f t="shared" si="222"/>
        <v>0</v>
      </c>
    </row>
    <row r="196" spans="2:67" s="2" customFormat="1" ht="14.25" hidden="1" customHeight="1" outlineLevel="1">
      <c r="B196" s="2" t="str">
        <f t="shared" ref="B196:B235" si="285">IF(SUM(T196:T196)&lt;&gt;0,"Show","Hide")</f>
        <v>Hide</v>
      </c>
      <c r="C196" s="2">
        <v>1</v>
      </c>
      <c r="D196" s="66" t="s">
        <v>176</v>
      </c>
      <c r="E196" s="122">
        <v>1069.8499999999999</v>
      </c>
      <c r="F196" s="69">
        <v>439.61333173819941</v>
      </c>
      <c r="G196" s="69">
        <f t="shared" si="211"/>
        <v>630.23666826180056</v>
      </c>
      <c r="H196" s="69">
        <v>0</v>
      </c>
      <c r="I196" s="69">
        <f t="shared" si="231"/>
        <v>1069.8499999999999</v>
      </c>
      <c r="J196" s="70">
        <v>1.7</v>
      </c>
      <c r="K196" s="70">
        <f t="shared" si="212"/>
        <v>1068.1499999999999</v>
      </c>
      <c r="L196" s="35"/>
      <c r="M196" s="69">
        <v>1069.8499999999999</v>
      </c>
      <c r="N196" s="69">
        <v>439.61333173819941</v>
      </c>
      <c r="O196" s="69">
        <f t="shared" si="223"/>
        <v>630.23666826180056</v>
      </c>
      <c r="P196" s="69">
        <v>0</v>
      </c>
      <c r="Q196" s="69">
        <f t="shared" si="224"/>
        <v>1069.8499999999999</v>
      </c>
      <c r="R196" s="70">
        <v>1.7</v>
      </c>
      <c r="S196" s="71">
        <f t="shared" si="213"/>
        <v>1068.1499999999999</v>
      </c>
      <c r="T196" s="32"/>
      <c r="U196" s="122">
        <v>1029.7</v>
      </c>
      <c r="V196" s="69">
        <v>118.18142544362151</v>
      </c>
      <c r="W196" s="69">
        <f t="shared" si="214"/>
        <v>911.51857455637855</v>
      </c>
      <c r="X196" s="69">
        <v>0</v>
      </c>
      <c r="Y196" s="69">
        <f t="shared" si="232"/>
        <v>1029.7</v>
      </c>
      <c r="Z196" s="70">
        <v>0</v>
      </c>
      <c r="AA196" s="70">
        <f t="shared" si="215"/>
        <v>1029.7</v>
      </c>
      <c r="AB196" s="35"/>
      <c r="AC196" s="69">
        <v>1029.7</v>
      </c>
      <c r="AD196" s="69">
        <v>118.18142544362151</v>
      </c>
      <c r="AE196" s="69">
        <f t="shared" si="225"/>
        <v>911.51857455637855</v>
      </c>
      <c r="AF196" s="69">
        <v>0</v>
      </c>
      <c r="AG196" s="69">
        <f t="shared" si="226"/>
        <v>1029.7</v>
      </c>
      <c r="AH196" s="70">
        <v>0</v>
      </c>
      <c r="AI196" s="71">
        <f t="shared" si="216"/>
        <v>1029.7</v>
      </c>
      <c r="AJ196" s="32"/>
      <c r="AK196" s="122">
        <v>40.149999999999892</v>
      </c>
      <c r="AL196" s="69">
        <v>321.43190629457791</v>
      </c>
      <c r="AM196" s="69">
        <f t="shared" si="217"/>
        <v>-281.28190629457799</v>
      </c>
      <c r="AN196" s="69">
        <v>0</v>
      </c>
      <c r="AO196" s="69">
        <f t="shared" si="233"/>
        <v>40.149999999999892</v>
      </c>
      <c r="AP196" s="70">
        <v>1.7</v>
      </c>
      <c r="AQ196" s="70">
        <f t="shared" si="218"/>
        <v>38.449999999999889</v>
      </c>
      <c r="AR196" s="35"/>
      <c r="AS196" s="69">
        <v>40.149999999999892</v>
      </c>
      <c r="AT196" s="69">
        <v>321.43190629457791</v>
      </c>
      <c r="AU196" s="69">
        <f t="shared" si="227"/>
        <v>-281.28190629457799</v>
      </c>
      <c r="AV196" s="69">
        <v>0</v>
      </c>
      <c r="AW196" s="69">
        <f t="shared" si="228"/>
        <v>40.149999999999892</v>
      </c>
      <c r="AX196" s="70">
        <v>1.7</v>
      </c>
      <c r="AY196" s="71">
        <f t="shared" si="219"/>
        <v>38.449999999999889</v>
      </c>
      <c r="AZ196" s="32"/>
      <c r="BA196" s="122">
        <v>0</v>
      </c>
      <c r="BB196" s="69">
        <v>0</v>
      </c>
      <c r="BC196" s="69">
        <f t="shared" si="220"/>
        <v>0</v>
      </c>
      <c r="BD196" s="69">
        <v>0</v>
      </c>
      <c r="BE196" s="69">
        <f t="shared" si="234"/>
        <v>0</v>
      </c>
      <c r="BF196" s="70">
        <v>0</v>
      </c>
      <c r="BG196" s="70">
        <f t="shared" si="221"/>
        <v>0</v>
      </c>
      <c r="BH196" s="35"/>
      <c r="BI196" s="69">
        <v>0</v>
      </c>
      <c r="BJ196" s="69">
        <v>0</v>
      </c>
      <c r="BK196" s="69">
        <f t="shared" si="229"/>
        <v>0</v>
      </c>
      <c r="BL196" s="69">
        <v>0</v>
      </c>
      <c r="BM196" s="69">
        <f t="shared" si="230"/>
        <v>0</v>
      </c>
      <c r="BN196" s="70">
        <v>0</v>
      </c>
      <c r="BO196" s="71">
        <f t="shared" si="222"/>
        <v>0</v>
      </c>
    </row>
    <row r="197" spans="2:67" s="2" customFormat="1" collapsed="1">
      <c r="B197" s="2" t="str">
        <f t="shared" si="285"/>
        <v>Hide</v>
      </c>
      <c r="C197" s="2">
        <v>1</v>
      </c>
      <c r="D197" s="66" t="s">
        <v>177</v>
      </c>
      <c r="E197" s="116">
        <v>1069.8499999999999</v>
      </c>
      <c r="F197" s="38">
        <v>439.61333173819941</v>
      </c>
      <c r="G197" s="38">
        <f t="shared" si="211"/>
        <v>630.23666826180056</v>
      </c>
      <c r="H197" s="38">
        <v>0</v>
      </c>
      <c r="I197" s="38">
        <f t="shared" si="231"/>
        <v>1069.8499999999999</v>
      </c>
      <c r="J197" s="39">
        <v>1.7</v>
      </c>
      <c r="K197" s="39">
        <f t="shared" si="212"/>
        <v>1068.1499999999999</v>
      </c>
      <c r="L197" s="35"/>
      <c r="M197" s="38">
        <v>1069.8499999999999</v>
      </c>
      <c r="N197" s="38">
        <v>439.61333173819941</v>
      </c>
      <c r="O197" s="38">
        <f t="shared" si="223"/>
        <v>630.23666826180056</v>
      </c>
      <c r="P197" s="38">
        <v>0</v>
      </c>
      <c r="Q197" s="38">
        <f t="shared" si="224"/>
        <v>1069.8499999999999</v>
      </c>
      <c r="R197" s="39">
        <v>1.7</v>
      </c>
      <c r="S197" s="40">
        <f t="shared" si="213"/>
        <v>1068.1499999999999</v>
      </c>
      <c r="T197" s="32"/>
      <c r="U197" s="116">
        <v>1029.7</v>
      </c>
      <c r="V197" s="38">
        <v>118.18142544362151</v>
      </c>
      <c r="W197" s="38">
        <f t="shared" si="214"/>
        <v>911.51857455637855</v>
      </c>
      <c r="X197" s="38">
        <v>0</v>
      </c>
      <c r="Y197" s="38">
        <f t="shared" si="232"/>
        <v>1029.7</v>
      </c>
      <c r="Z197" s="39">
        <v>0</v>
      </c>
      <c r="AA197" s="39">
        <f t="shared" si="215"/>
        <v>1029.7</v>
      </c>
      <c r="AB197" s="35"/>
      <c r="AC197" s="38">
        <v>1029.7</v>
      </c>
      <c r="AD197" s="38">
        <v>118.18142544362151</v>
      </c>
      <c r="AE197" s="38">
        <f t="shared" si="225"/>
        <v>911.51857455637855</v>
      </c>
      <c r="AF197" s="38">
        <v>0</v>
      </c>
      <c r="AG197" s="38">
        <f t="shared" si="226"/>
        <v>1029.7</v>
      </c>
      <c r="AH197" s="39">
        <v>0</v>
      </c>
      <c r="AI197" s="40">
        <f t="shared" si="216"/>
        <v>1029.7</v>
      </c>
      <c r="AJ197" s="32"/>
      <c r="AK197" s="116">
        <v>40.149999999999892</v>
      </c>
      <c r="AL197" s="38">
        <v>321.43190629457791</v>
      </c>
      <c r="AM197" s="38">
        <f t="shared" si="217"/>
        <v>-281.28190629457799</v>
      </c>
      <c r="AN197" s="38">
        <v>0</v>
      </c>
      <c r="AO197" s="38">
        <f t="shared" si="233"/>
        <v>40.149999999999892</v>
      </c>
      <c r="AP197" s="39">
        <v>1.7</v>
      </c>
      <c r="AQ197" s="39">
        <f t="shared" si="218"/>
        <v>38.449999999999889</v>
      </c>
      <c r="AR197" s="35"/>
      <c r="AS197" s="38">
        <v>40.149999999999892</v>
      </c>
      <c r="AT197" s="38">
        <v>321.43190629457791</v>
      </c>
      <c r="AU197" s="38">
        <f t="shared" si="227"/>
        <v>-281.28190629457799</v>
      </c>
      <c r="AV197" s="38">
        <v>0</v>
      </c>
      <c r="AW197" s="38">
        <f t="shared" si="228"/>
        <v>40.149999999999892</v>
      </c>
      <c r="AX197" s="39">
        <v>1.7</v>
      </c>
      <c r="AY197" s="40">
        <f t="shared" si="219"/>
        <v>38.449999999999889</v>
      </c>
      <c r="AZ197" s="32"/>
      <c r="BA197" s="116">
        <v>0</v>
      </c>
      <c r="BB197" s="38">
        <v>0</v>
      </c>
      <c r="BC197" s="38">
        <f t="shared" si="220"/>
        <v>0</v>
      </c>
      <c r="BD197" s="38">
        <v>0</v>
      </c>
      <c r="BE197" s="38">
        <f t="shared" si="234"/>
        <v>0</v>
      </c>
      <c r="BF197" s="39">
        <v>0</v>
      </c>
      <c r="BG197" s="39">
        <f t="shared" si="221"/>
        <v>0</v>
      </c>
      <c r="BH197" s="35"/>
      <c r="BI197" s="38">
        <v>0</v>
      </c>
      <c r="BJ197" s="38">
        <v>0</v>
      </c>
      <c r="BK197" s="38">
        <f t="shared" si="229"/>
        <v>0</v>
      </c>
      <c r="BL197" s="38">
        <v>0</v>
      </c>
      <c r="BM197" s="38">
        <f t="shared" si="230"/>
        <v>0</v>
      </c>
      <c r="BN197" s="39">
        <v>0</v>
      </c>
      <c r="BO197" s="40">
        <f t="shared" si="222"/>
        <v>0</v>
      </c>
    </row>
    <row r="198" spans="2:67" s="2" customFormat="1" ht="14.25" hidden="1" customHeight="1" outlineLevel="1">
      <c r="B198" s="2" t="str">
        <f t="shared" si="285"/>
        <v>Hide</v>
      </c>
      <c r="C198" s="2">
        <v>1</v>
      </c>
      <c r="D198" s="66" t="s">
        <v>178</v>
      </c>
      <c r="E198" s="122">
        <v>0</v>
      </c>
      <c r="F198" s="69">
        <v>0</v>
      </c>
      <c r="G198" s="69">
        <f t="shared" si="211"/>
        <v>0</v>
      </c>
      <c r="H198" s="69">
        <v>0</v>
      </c>
      <c r="I198" s="69">
        <f t="shared" si="231"/>
        <v>0</v>
      </c>
      <c r="J198" s="70">
        <v>0</v>
      </c>
      <c r="K198" s="70">
        <f t="shared" si="212"/>
        <v>0</v>
      </c>
      <c r="L198" s="35"/>
      <c r="M198" s="69">
        <v>0</v>
      </c>
      <c r="N198" s="69">
        <v>0</v>
      </c>
      <c r="O198" s="69">
        <f t="shared" si="223"/>
        <v>0</v>
      </c>
      <c r="P198" s="69">
        <v>0</v>
      </c>
      <c r="Q198" s="69">
        <f t="shared" si="224"/>
        <v>0</v>
      </c>
      <c r="R198" s="70">
        <v>0</v>
      </c>
      <c r="S198" s="71">
        <f t="shared" si="213"/>
        <v>0</v>
      </c>
      <c r="T198" s="32"/>
      <c r="U198" s="122">
        <v>0</v>
      </c>
      <c r="V198" s="69">
        <v>0</v>
      </c>
      <c r="W198" s="69">
        <f t="shared" si="214"/>
        <v>0</v>
      </c>
      <c r="X198" s="69">
        <v>0</v>
      </c>
      <c r="Y198" s="69">
        <f t="shared" si="232"/>
        <v>0</v>
      </c>
      <c r="Z198" s="70">
        <v>0</v>
      </c>
      <c r="AA198" s="70">
        <f t="shared" si="215"/>
        <v>0</v>
      </c>
      <c r="AB198" s="35"/>
      <c r="AC198" s="69">
        <v>0</v>
      </c>
      <c r="AD198" s="69">
        <v>0</v>
      </c>
      <c r="AE198" s="69">
        <f t="shared" si="225"/>
        <v>0</v>
      </c>
      <c r="AF198" s="69">
        <v>0</v>
      </c>
      <c r="AG198" s="69">
        <f t="shared" si="226"/>
        <v>0</v>
      </c>
      <c r="AH198" s="70">
        <v>0</v>
      </c>
      <c r="AI198" s="71">
        <f t="shared" si="216"/>
        <v>0</v>
      </c>
      <c r="AJ198" s="32"/>
      <c r="AK198" s="122">
        <v>0</v>
      </c>
      <c r="AL198" s="69">
        <v>0</v>
      </c>
      <c r="AM198" s="69">
        <f t="shared" si="217"/>
        <v>0</v>
      </c>
      <c r="AN198" s="69">
        <v>0</v>
      </c>
      <c r="AO198" s="69">
        <f t="shared" si="233"/>
        <v>0</v>
      </c>
      <c r="AP198" s="70">
        <v>0</v>
      </c>
      <c r="AQ198" s="70">
        <f t="shared" si="218"/>
        <v>0</v>
      </c>
      <c r="AR198" s="35"/>
      <c r="AS198" s="69">
        <v>0</v>
      </c>
      <c r="AT198" s="69">
        <v>0</v>
      </c>
      <c r="AU198" s="69">
        <f t="shared" si="227"/>
        <v>0</v>
      </c>
      <c r="AV198" s="69">
        <v>0</v>
      </c>
      <c r="AW198" s="69">
        <f t="shared" si="228"/>
        <v>0</v>
      </c>
      <c r="AX198" s="70">
        <v>0</v>
      </c>
      <c r="AY198" s="71">
        <f t="shared" si="219"/>
        <v>0</v>
      </c>
      <c r="AZ198" s="32"/>
      <c r="BA198" s="122">
        <v>0</v>
      </c>
      <c r="BB198" s="69">
        <v>0</v>
      </c>
      <c r="BC198" s="69">
        <f t="shared" si="220"/>
        <v>0</v>
      </c>
      <c r="BD198" s="69">
        <v>0</v>
      </c>
      <c r="BE198" s="69">
        <f t="shared" si="234"/>
        <v>0</v>
      </c>
      <c r="BF198" s="70">
        <v>0</v>
      </c>
      <c r="BG198" s="70">
        <f t="shared" si="221"/>
        <v>0</v>
      </c>
      <c r="BH198" s="35"/>
      <c r="BI198" s="69">
        <v>0</v>
      </c>
      <c r="BJ198" s="69">
        <v>0</v>
      </c>
      <c r="BK198" s="69">
        <f t="shared" si="229"/>
        <v>0</v>
      </c>
      <c r="BL198" s="69">
        <v>0</v>
      </c>
      <c r="BM198" s="69">
        <f t="shared" si="230"/>
        <v>0</v>
      </c>
      <c r="BN198" s="70">
        <v>0</v>
      </c>
      <c r="BO198" s="71">
        <f t="shared" si="222"/>
        <v>0</v>
      </c>
    </row>
    <row r="199" spans="2:67" s="2" customFormat="1" ht="14.25" hidden="1" customHeight="1" outlineLevel="1">
      <c r="B199" s="2" t="str">
        <f t="shared" si="285"/>
        <v>Hide</v>
      </c>
      <c r="C199" s="2">
        <v>1</v>
      </c>
      <c r="D199" s="66" t="s">
        <v>179</v>
      </c>
      <c r="E199" s="122">
        <v>0</v>
      </c>
      <c r="F199" s="69">
        <v>0</v>
      </c>
      <c r="G199" s="69">
        <f t="shared" si="211"/>
        <v>0</v>
      </c>
      <c r="H199" s="69">
        <v>0</v>
      </c>
      <c r="I199" s="69">
        <f t="shared" si="231"/>
        <v>0</v>
      </c>
      <c r="J199" s="70">
        <v>0</v>
      </c>
      <c r="K199" s="70">
        <f t="shared" si="212"/>
        <v>0</v>
      </c>
      <c r="L199" s="35"/>
      <c r="M199" s="69">
        <v>0</v>
      </c>
      <c r="N199" s="69">
        <v>0</v>
      </c>
      <c r="O199" s="69">
        <f t="shared" si="223"/>
        <v>0</v>
      </c>
      <c r="P199" s="69">
        <v>0</v>
      </c>
      <c r="Q199" s="69">
        <f t="shared" si="224"/>
        <v>0</v>
      </c>
      <c r="R199" s="70">
        <v>0</v>
      </c>
      <c r="S199" s="71">
        <f t="shared" si="213"/>
        <v>0</v>
      </c>
      <c r="T199" s="32"/>
      <c r="U199" s="122">
        <v>0</v>
      </c>
      <c r="V199" s="69">
        <v>0</v>
      </c>
      <c r="W199" s="69">
        <f t="shared" si="214"/>
        <v>0</v>
      </c>
      <c r="X199" s="69">
        <v>0</v>
      </c>
      <c r="Y199" s="69">
        <f t="shared" si="232"/>
        <v>0</v>
      </c>
      <c r="Z199" s="70">
        <v>0</v>
      </c>
      <c r="AA199" s="70">
        <f t="shared" si="215"/>
        <v>0</v>
      </c>
      <c r="AB199" s="35"/>
      <c r="AC199" s="69">
        <v>0</v>
      </c>
      <c r="AD199" s="69">
        <v>0</v>
      </c>
      <c r="AE199" s="69">
        <f t="shared" si="225"/>
        <v>0</v>
      </c>
      <c r="AF199" s="69">
        <v>0</v>
      </c>
      <c r="AG199" s="69">
        <f t="shared" si="226"/>
        <v>0</v>
      </c>
      <c r="AH199" s="70">
        <v>0</v>
      </c>
      <c r="AI199" s="71">
        <f t="shared" si="216"/>
        <v>0</v>
      </c>
      <c r="AJ199" s="32"/>
      <c r="AK199" s="122">
        <v>0</v>
      </c>
      <c r="AL199" s="69">
        <v>0</v>
      </c>
      <c r="AM199" s="69">
        <f t="shared" si="217"/>
        <v>0</v>
      </c>
      <c r="AN199" s="69">
        <v>0</v>
      </c>
      <c r="AO199" s="69">
        <f t="shared" si="233"/>
        <v>0</v>
      </c>
      <c r="AP199" s="70">
        <v>0</v>
      </c>
      <c r="AQ199" s="70">
        <f t="shared" si="218"/>
        <v>0</v>
      </c>
      <c r="AR199" s="35"/>
      <c r="AS199" s="69">
        <v>0</v>
      </c>
      <c r="AT199" s="69">
        <v>0</v>
      </c>
      <c r="AU199" s="69">
        <f t="shared" si="227"/>
        <v>0</v>
      </c>
      <c r="AV199" s="69">
        <v>0</v>
      </c>
      <c r="AW199" s="69">
        <f t="shared" si="228"/>
        <v>0</v>
      </c>
      <c r="AX199" s="70">
        <v>0</v>
      </c>
      <c r="AY199" s="71">
        <f t="shared" si="219"/>
        <v>0</v>
      </c>
      <c r="AZ199" s="32"/>
      <c r="BA199" s="122">
        <v>0</v>
      </c>
      <c r="BB199" s="69">
        <v>0</v>
      </c>
      <c r="BC199" s="69">
        <f t="shared" si="220"/>
        <v>0</v>
      </c>
      <c r="BD199" s="69">
        <v>0</v>
      </c>
      <c r="BE199" s="69">
        <f t="shared" si="234"/>
        <v>0</v>
      </c>
      <c r="BF199" s="70">
        <v>0</v>
      </c>
      <c r="BG199" s="70">
        <f t="shared" si="221"/>
        <v>0</v>
      </c>
      <c r="BH199" s="35"/>
      <c r="BI199" s="69">
        <v>0</v>
      </c>
      <c r="BJ199" s="69">
        <v>0</v>
      </c>
      <c r="BK199" s="69">
        <f t="shared" si="229"/>
        <v>0</v>
      </c>
      <c r="BL199" s="69">
        <v>0</v>
      </c>
      <c r="BM199" s="69">
        <f t="shared" si="230"/>
        <v>0</v>
      </c>
      <c r="BN199" s="70">
        <v>0</v>
      </c>
      <c r="BO199" s="71">
        <f t="shared" si="222"/>
        <v>0</v>
      </c>
    </row>
    <row r="200" spans="2:67" s="2" customFormat="1" ht="14.25" hidden="1" customHeight="1" outlineLevel="1">
      <c r="B200" s="2" t="str">
        <f t="shared" si="285"/>
        <v>Hide</v>
      </c>
      <c r="C200" s="2">
        <v>1</v>
      </c>
      <c r="D200" s="66" t="s">
        <v>180</v>
      </c>
      <c r="E200" s="122">
        <v>0</v>
      </c>
      <c r="F200" s="69">
        <v>0</v>
      </c>
      <c r="G200" s="69">
        <f t="shared" si="211"/>
        <v>0</v>
      </c>
      <c r="H200" s="69">
        <v>0</v>
      </c>
      <c r="I200" s="69">
        <f t="shared" si="231"/>
        <v>0</v>
      </c>
      <c r="J200" s="70">
        <v>0</v>
      </c>
      <c r="K200" s="70">
        <f t="shared" si="212"/>
        <v>0</v>
      </c>
      <c r="L200" s="35"/>
      <c r="M200" s="69">
        <v>0</v>
      </c>
      <c r="N200" s="69">
        <v>0</v>
      </c>
      <c r="O200" s="69">
        <f t="shared" si="223"/>
        <v>0</v>
      </c>
      <c r="P200" s="69">
        <v>0</v>
      </c>
      <c r="Q200" s="69">
        <f t="shared" si="224"/>
        <v>0</v>
      </c>
      <c r="R200" s="70">
        <v>0</v>
      </c>
      <c r="S200" s="71">
        <f t="shared" si="213"/>
        <v>0</v>
      </c>
      <c r="T200" s="32"/>
      <c r="U200" s="122">
        <v>0</v>
      </c>
      <c r="V200" s="69">
        <v>0</v>
      </c>
      <c r="W200" s="69">
        <f t="shared" si="214"/>
        <v>0</v>
      </c>
      <c r="X200" s="69">
        <v>0</v>
      </c>
      <c r="Y200" s="69">
        <f t="shared" si="232"/>
        <v>0</v>
      </c>
      <c r="Z200" s="70">
        <v>0</v>
      </c>
      <c r="AA200" s="70">
        <f t="shared" si="215"/>
        <v>0</v>
      </c>
      <c r="AB200" s="35"/>
      <c r="AC200" s="69">
        <v>0</v>
      </c>
      <c r="AD200" s="69">
        <v>0</v>
      </c>
      <c r="AE200" s="69">
        <f t="shared" si="225"/>
        <v>0</v>
      </c>
      <c r="AF200" s="69">
        <v>0</v>
      </c>
      <c r="AG200" s="69">
        <f t="shared" si="226"/>
        <v>0</v>
      </c>
      <c r="AH200" s="70">
        <v>0</v>
      </c>
      <c r="AI200" s="71">
        <f t="shared" si="216"/>
        <v>0</v>
      </c>
      <c r="AJ200" s="32"/>
      <c r="AK200" s="122">
        <v>0</v>
      </c>
      <c r="AL200" s="69">
        <v>0</v>
      </c>
      <c r="AM200" s="69">
        <f t="shared" si="217"/>
        <v>0</v>
      </c>
      <c r="AN200" s="69">
        <v>0</v>
      </c>
      <c r="AO200" s="69">
        <f t="shared" si="233"/>
        <v>0</v>
      </c>
      <c r="AP200" s="70">
        <v>0</v>
      </c>
      <c r="AQ200" s="70">
        <f t="shared" si="218"/>
        <v>0</v>
      </c>
      <c r="AR200" s="35"/>
      <c r="AS200" s="69">
        <v>0</v>
      </c>
      <c r="AT200" s="69">
        <v>0</v>
      </c>
      <c r="AU200" s="69">
        <f t="shared" si="227"/>
        <v>0</v>
      </c>
      <c r="AV200" s="69">
        <v>0</v>
      </c>
      <c r="AW200" s="69">
        <f t="shared" si="228"/>
        <v>0</v>
      </c>
      <c r="AX200" s="70">
        <v>0</v>
      </c>
      <c r="AY200" s="71">
        <f t="shared" si="219"/>
        <v>0</v>
      </c>
      <c r="AZ200" s="32"/>
      <c r="BA200" s="122">
        <v>0</v>
      </c>
      <c r="BB200" s="69">
        <v>0</v>
      </c>
      <c r="BC200" s="69">
        <f t="shared" si="220"/>
        <v>0</v>
      </c>
      <c r="BD200" s="69">
        <v>0</v>
      </c>
      <c r="BE200" s="69">
        <f t="shared" si="234"/>
        <v>0</v>
      </c>
      <c r="BF200" s="70">
        <v>0</v>
      </c>
      <c r="BG200" s="70">
        <f t="shared" si="221"/>
        <v>0</v>
      </c>
      <c r="BH200" s="35"/>
      <c r="BI200" s="69">
        <v>0</v>
      </c>
      <c r="BJ200" s="69">
        <v>0</v>
      </c>
      <c r="BK200" s="69">
        <f t="shared" si="229"/>
        <v>0</v>
      </c>
      <c r="BL200" s="69">
        <v>0</v>
      </c>
      <c r="BM200" s="69">
        <f t="shared" si="230"/>
        <v>0</v>
      </c>
      <c r="BN200" s="70">
        <v>0</v>
      </c>
      <c r="BO200" s="71">
        <f t="shared" si="222"/>
        <v>0</v>
      </c>
    </row>
    <row r="201" spans="2:67" s="2" customFormat="1" ht="14.25" hidden="1" customHeight="1" outlineLevel="1">
      <c r="B201" s="2" t="str">
        <f t="shared" si="285"/>
        <v>Hide</v>
      </c>
      <c r="C201" s="2">
        <v>1</v>
      </c>
      <c r="D201" s="66" t="s">
        <v>181</v>
      </c>
      <c r="E201" s="122">
        <v>12502.759999999998</v>
      </c>
      <c r="F201" s="69">
        <v>796.29339282237106</v>
      </c>
      <c r="G201" s="69">
        <f t="shared" si="211"/>
        <v>11706.466607177626</v>
      </c>
      <c r="H201" s="69">
        <v>0</v>
      </c>
      <c r="I201" s="69">
        <f t="shared" si="231"/>
        <v>12502.759999999998</v>
      </c>
      <c r="J201" s="70">
        <v>0</v>
      </c>
      <c r="K201" s="70">
        <f t="shared" si="212"/>
        <v>12502.759999999998</v>
      </c>
      <c r="L201" s="35"/>
      <c r="M201" s="69">
        <v>12502.759999999998</v>
      </c>
      <c r="N201" s="69">
        <v>796.29339282237106</v>
      </c>
      <c r="O201" s="69">
        <f t="shared" si="223"/>
        <v>11706.466607177626</v>
      </c>
      <c r="P201" s="69">
        <v>0</v>
      </c>
      <c r="Q201" s="69">
        <f t="shared" si="224"/>
        <v>12502.759999999998</v>
      </c>
      <c r="R201" s="70">
        <v>0</v>
      </c>
      <c r="S201" s="71">
        <f t="shared" si="213"/>
        <v>12502.759999999998</v>
      </c>
      <c r="T201" s="32"/>
      <c r="U201" s="122">
        <v>12502.759999999998</v>
      </c>
      <c r="V201" s="69">
        <v>754.986508488401</v>
      </c>
      <c r="W201" s="69">
        <f t="shared" si="214"/>
        <v>11747.773491511598</v>
      </c>
      <c r="X201" s="69">
        <v>0</v>
      </c>
      <c r="Y201" s="69">
        <f t="shared" si="232"/>
        <v>12502.759999999998</v>
      </c>
      <c r="Z201" s="70">
        <v>0</v>
      </c>
      <c r="AA201" s="70">
        <f t="shared" si="215"/>
        <v>12502.759999999998</v>
      </c>
      <c r="AB201" s="35"/>
      <c r="AC201" s="69">
        <v>12502.759999999998</v>
      </c>
      <c r="AD201" s="69">
        <v>754.986508488401</v>
      </c>
      <c r="AE201" s="69">
        <f t="shared" si="225"/>
        <v>11747.773491511598</v>
      </c>
      <c r="AF201" s="69">
        <v>0</v>
      </c>
      <c r="AG201" s="69">
        <f t="shared" si="226"/>
        <v>12502.759999999998</v>
      </c>
      <c r="AH201" s="70">
        <v>0</v>
      </c>
      <c r="AI201" s="71">
        <f t="shared" si="216"/>
        <v>12502.759999999998</v>
      </c>
      <c r="AJ201" s="32"/>
      <c r="AK201" s="122">
        <v>0</v>
      </c>
      <c r="AL201" s="69">
        <v>41.306884333970032</v>
      </c>
      <c r="AM201" s="69">
        <f t="shared" si="217"/>
        <v>-41.306884333970032</v>
      </c>
      <c r="AN201" s="69">
        <v>0</v>
      </c>
      <c r="AO201" s="69">
        <f t="shared" si="233"/>
        <v>0</v>
      </c>
      <c r="AP201" s="70">
        <v>0</v>
      </c>
      <c r="AQ201" s="70">
        <f t="shared" si="218"/>
        <v>0</v>
      </c>
      <c r="AR201" s="35"/>
      <c r="AS201" s="69">
        <v>0</v>
      </c>
      <c r="AT201" s="69">
        <v>41.306884333970032</v>
      </c>
      <c r="AU201" s="69">
        <f t="shared" si="227"/>
        <v>-41.306884333970032</v>
      </c>
      <c r="AV201" s="69">
        <v>0</v>
      </c>
      <c r="AW201" s="69">
        <f t="shared" si="228"/>
        <v>0</v>
      </c>
      <c r="AX201" s="70">
        <v>0</v>
      </c>
      <c r="AY201" s="71">
        <f t="shared" si="219"/>
        <v>0</v>
      </c>
      <c r="AZ201" s="32"/>
      <c r="BA201" s="122">
        <v>0</v>
      </c>
      <c r="BB201" s="69">
        <v>0</v>
      </c>
      <c r="BC201" s="69">
        <f t="shared" si="220"/>
        <v>0</v>
      </c>
      <c r="BD201" s="69">
        <v>0</v>
      </c>
      <c r="BE201" s="69">
        <f t="shared" si="234"/>
        <v>0</v>
      </c>
      <c r="BF201" s="70">
        <v>0</v>
      </c>
      <c r="BG201" s="70">
        <f t="shared" si="221"/>
        <v>0</v>
      </c>
      <c r="BH201" s="35"/>
      <c r="BI201" s="69">
        <v>0</v>
      </c>
      <c r="BJ201" s="69">
        <v>0</v>
      </c>
      <c r="BK201" s="69">
        <f t="shared" si="229"/>
        <v>0</v>
      </c>
      <c r="BL201" s="69">
        <v>0</v>
      </c>
      <c r="BM201" s="69">
        <f t="shared" si="230"/>
        <v>0</v>
      </c>
      <c r="BN201" s="70">
        <v>0</v>
      </c>
      <c r="BO201" s="71">
        <f t="shared" si="222"/>
        <v>0</v>
      </c>
    </row>
    <row r="202" spans="2:67" s="2" customFormat="1" ht="14.25" hidden="1" customHeight="1" outlineLevel="1">
      <c r="B202" s="2" t="str">
        <f t="shared" si="285"/>
        <v>Hide</v>
      </c>
      <c r="C202" s="2">
        <v>1</v>
      </c>
      <c r="D202" s="66" t="s">
        <v>182</v>
      </c>
      <c r="E202" s="122">
        <v>0</v>
      </c>
      <c r="F202" s="69">
        <v>0</v>
      </c>
      <c r="G202" s="69">
        <f t="shared" si="211"/>
        <v>0</v>
      </c>
      <c r="H202" s="69">
        <v>0</v>
      </c>
      <c r="I202" s="69">
        <f t="shared" si="231"/>
        <v>0</v>
      </c>
      <c r="J202" s="70">
        <v>0</v>
      </c>
      <c r="K202" s="70">
        <f t="shared" si="212"/>
        <v>0</v>
      </c>
      <c r="L202" s="35"/>
      <c r="M202" s="69">
        <v>0</v>
      </c>
      <c r="N202" s="69">
        <v>0</v>
      </c>
      <c r="O202" s="69">
        <f t="shared" si="223"/>
        <v>0</v>
      </c>
      <c r="P202" s="69">
        <v>0</v>
      </c>
      <c r="Q202" s="69">
        <f t="shared" si="224"/>
        <v>0</v>
      </c>
      <c r="R202" s="70">
        <v>0</v>
      </c>
      <c r="S202" s="71">
        <f t="shared" si="213"/>
        <v>0</v>
      </c>
      <c r="T202" s="32"/>
      <c r="U202" s="122">
        <v>0</v>
      </c>
      <c r="V202" s="69">
        <v>0</v>
      </c>
      <c r="W202" s="69">
        <f t="shared" si="214"/>
        <v>0</v>
      </c>
      <c r="X202" s="69">
        <v>0</v>
      </c>
      <c r="Y202" s="69">
        <f t="shared" si="232"/>
        <v>0</v>
      </c>
      <c r="Z202" s="70">
        <v>0</v>
      </c>
      <c r="AA202" s="70">
        <f t="shared" si="215"/>
        <v>0</v>
      </c>
      <c r="AB202" s="35"/>
      <c r="AC202" s="69">
        <v>0</v>
      </c>
      <c r="AD202" s="69">
        <v>0</v>
      </c>
      <c r="AE202" s="69">
        <f t="shared" si="225"/>
        <v>0</v>
      </c>
      <c r="AF202" s="69">
        <v>0</v>
      </c>
      <c r="AG202" s="69">
        <f t="shared" si="226"/>
        <v>0</v>
      </c>
      <c r="AH202" s="70">
        <v>0</v>
      </c>
      <c r="AI202" s="71">
        <f t="shared" si="216"/>
        <v>0</v>
      </c>
      <c r="AJ202" s="32"/>
      <c r="AK202" s="122">
        <v>0</v>
      </c>
      <c r="AL202" s="69">
        <v>0</v>
      </c>
      <c r="AM202" s="69">
        <f t="shared" si="217"/>
        <v>0</v>
      </c>
      <c r="AN202" s="69">
        <v>0</v>
      </c>
      <c r="AO202" s="69">
        <f t="shared" si="233"/>
        <v>0</v>
      </c>
      <c r="AP202" s="70">
        <v>0</v>
      </c>
      <c r="AQ202" s="70">
        <f t="shared" si="218"/>
        <v>0</v>
      </c>
      <c r="AR202" s="35"/>
      <c r="AS202" s="69">
        <v>0</v>
      </c>
      <c r="AT202" s="69">
        <v>0</v>
      </c>
      <c r="AU202" s="69">
        <f t="shared" si="227"/>
        <v>0</v>
      </c>
      <c r="AV202" s="69">
        <v>0</v>
      </c>
      <c r="AW202" s="69">
        <f t="shared" si="228"/>
        <v>0</v>
      </c>
      <c r="AX202" s="70">
        <v>0</v>
      </c>
      <c r="AY202" s="71">
        <f t="shared" si="219"/>
        <v>0</v>
      </c>
      <c r="AZ202" s="32"/>
      <c r="BA202" s="122">
        <v>0</v>
      </c>
      <c r="BB202" s="69">
        <v>0</v>
      </c>
      <c r="BC202" s="69">
        <f t="shared" si="220"/>
        <v>0</v>
      </c>
      <c r="BD202" s="69">
        <v>0</v>
      </c>
      <c r="BE202" s="69">
        <f t="shared" si="234"/>
        <v>0</v>
      </c>
      <c r="BF202" s="70">
        <v>0</v>
      </c>
      <c r="BG202" s="70">
        <f t="shared" si="221"/>
        <v>0</v>
      </c>
      <c r="BH202" s="35"/>
      <c r="BI202" s="69">
        <v>0</v>
      </c>
      <c r="BJ202" s="69">
        <v>0</v>
      </c>
      <c r="BK202" s="69">
        <f t="shared" si="229"/>
        <v>0</v>
      </c>
      <c r="BL202" s="69">
        <v>0</v>
      </c>
      <c r="BM202" s="69">
        <f t="shared" si="230"/>
        <v>0</v>
      </c>
      <c r="BN202" s="70">
        <v>0</v>
      </c>
      <c r="BO202" s="71">
        <f t="shared" si="222"/>
        <v>0</v>
      </c>
    </row>
    <row r="203" spans="2:67" s="2" customFormat="1" ht="14.25" hidden="1" customHeight="1" outlineLevel="1">
      <c r="B203" s="2" t="str">
        <f t="shared" si="285"/>
        <v>Hide</v>
      </c>
      <c r="C203" s="2">
        <v>1</v>
      </c>
      <c r="D203" s="66" t="s">
        <v>183</v>
      </c>
      <c r="E203" s="122">
        <v>0</v>
      </c>
      <c r="F203" s="69">
        <v>0</v>
      </c>
      <c r="G203" s="69">
        <f t="shared" si="211"/>
        <v>0</v>
      </c>
      <c r="H203" s="69">
        <v>0</v>
      </c>
      <c r="I203" s="69">
        <f t="shared" si="231"/>
        <v>0</v>
      </c>
      <c r="J203" s="70">
        <v>0</v>
      </c>
      <c r="K203" s="70">
        <f t="shared" si="212"/>
        <v>0</v>
      </c>
      <c r="L203" s="35"/>
      <c r="M203" s="69">
        <v>0</v>
      </c>
      <c r="N203" s="69">
        <v>0</v>
      </c>
      <c r="O203" s="69">
        <f t="shared" si="223"/>
        <v>0</v>
      </c>
      <c r="P203" s="69">
        <v>0</v>
      </c>
      <c r="Q203" s="69">
        <f t="shared" si="224"/>
        <v>0</v>
      </c>
      <c r="R203" s="70">
        <v>0</v>
      </c>
      <c r="S203" s="71">
        <f t="shared" si="213"/>
        <v>0</v>
      </c>
      <c r="T203" s="32"/>
      <c r="U203" s="122">
        <v>0</v>
      </c>
      <c r="V203" s="69">
        <v>0</v>
      </c>
      <c r="W203" s="69">
        <f t="shared" si="214"/>
        <v>0</v>
      </c>
      <c r="X203" s="69">
        <v>0</v>
      </c>
      <c r="Y203" s="69">
        <f t="shared" si="232"/>
        <v>0</v>
      </c>
      <c r="Z203" s="70">
        <v>0</v>
      </c>
      <c r="AA203" s="70">
        <f t="shared" si="215"/>
        <v>0</v>
      </c>
      <c r="AB203" s="35"/>
      <c r="AC203" s="69">
        <v>0</v>
      </c>
      <c r="AD203" s="69">
        <v>0</v>
      </c>
      <c r="AE203" s="69">
        <f t="shared" si="225"/>
        <v>0</v>
      </c>
      <c r="AF203" s="69">
        <v>0</v>
      </c>
      <c r="AG203" s="69">
        <f t="shared" si="226"/>
        <v>0</v>
      </c>
      <c r="AH203" s="70">
        <v>0</v>
      </c>
      <c r="AI203" s="71">
        <f t="shared" si="216"/>
        <v>0</v>
      </c>
      <c r="AJ203" s="32"/>
      <c r="AK203" s="122">
        <v>0</v>
      </c>
      <c r="AL203" s="69">
        <v>0</v>
      </c>
      <c r="AM203" s="69">
        <f t="shared" si="217"/>
        <v>0</v>
      </c>
      <c r="AN203" s="69">
        <v>0</v>
      </c>
      <c r="AO203" s="69">
        <f t="shared" si="233"/>
        <v>0</v>
      </c>
      <c r="AP203" s="70">
        <v>0</v>
      </c>
      <c r="AQ203" s="70">
        <f t="shared" si="218"/>
        <v>0</v>
      </c>
      <c r="AR203" s="35"/>
      <c r="AS203" s="69">
        <v>0</v>
      </c>
      <c r="AT203" s="69">
        <v>0</v>
      </c>
      <c r="AU203" s="69">
        <f t="shared" si="227"/>
        <v>0</v>
      </c>
      <c r="AV203" s="69">
        <v>0</v>
      </c>
      <c r="AW203" s="69">
        <f t="shared" si="228"/>
        <v>0</v>
      </c>
      <c r="AX203" s="70">
        <v>0</v>
      </c>
      <c r="AY203" s="71">
        <f t="shared" si="219"/>
        <v>0</v>
      </c>
      <c r="AZ203" s="32"/>
      <c r="BA203" s="122">
        <v>0</v>
      </c>
      <c r="BB203" s="69">
        <v>0</v>
      </c>
      <c r="BC203" s="69">
        <f t="shared" si="220"/>
        <v>0</v>
      </c>
      <c r="BD203" s="69">
        <v>0</v>
      </c>
      <c r="BE203" s="69">
        <f t="shared" si="234"/>
        <v>0</v>
      </c>
      <c r="BF203" s="70">
        <v>0</v>
      </c>
      <c r="BG203" s="70">
        <f t="shared" si="221"/>
        <v>0</v>
      </c>
      <c r="BH203" s="35"/>
      <c r="BI203" s="69">
        <v>0</v>
      </c>
      <c r="BJ203" s="69">
        <v>0</v>
      </c>
      <c r="BK203" s="69">
        <f t="shared" si="229"/>
        <v>0</v>
      </c>
      <c r="BL203" s="69">
        <v>0</v>
      </c>
      <c r="BM203" s="69">
        <f t="shared" si="230"/>
        <v>0</v>
      </c>
      <c r="BN203" s="70">
        <v>0</v>
      </c>
      <c r="BO203" s="71">
        <f t="shared" si="222"/>
        <v>0</v>
      </c>
    </row>
    <row r="204" spans="2:67" s="2" customFormat="1" collapsed="1">
      <c r="B204" s="2" t="str">
        <f t="shared" si="285"/>
        <v>Hide</v>
      </c>
      <c r="C204" s="2">
        <v>1</v>
      </c>
      <c r="D204" s="66" t="s">
        <v>184</v>
      </c>
      <c r="E204" s="116">
        <v>12502.759999999998</v>
      </c>
      <c r="F204" s="38">
        <v>796.29339282237106</v>
      </c>
      <c r="G204" s="38">
        <f t="shared" si="211"/>
        <v>11706.466607177626</v>
      </c>
      <c r="H204" s="38">
        <v>0</v>
      </c>
      <c r="I204" s="38">
        <f t="shared" si="231"/>
        <v>12502.759999999998</v>
      </c>
      <c r="J204" s="39">
        <v>0</v>
      </c>
      <c r="K204" s="39">
        <f t="shared" si="212"/>
        <v>12502.759999999998</v>
      </c>
      <c r="L204" s="35"/>
      <c r="M204" s="38">
        <v>12502.759999999998</v>
      </c>
      <c r="N204" s="38">
        <v>796.29339282237106</v>
      </c>
      <c r="O204" s="38">
        <f t="shared" si="223"/>
        <v>11706.466607177626</v>
      </c>
      <c r="P204" s="38">
        <v>0</v>
      </c>
      <c r="Q204" s="38">
        <f t="shared" si="224"/>
        <v>12502.759999999998</v>
      </c>
      <c r="R204" s="39">
        <v>0</v>
      </c>
      <c r="S204" s="40">
        <f t="shared" si="213"/>
        <v>12502.759999999998</v>
      </c>
      <c r="T204" s="32"/>
      <c r="U204" s="116">
        <v>12502.759999999998</v>
      </c>
      <c r="V204" s="38">
        <v>754.986508488401</v>
      </c>
      <c r="W204" s="38">
        <f t="shared" si="214"/>
        <v>11747.773491511598</v>
      </c>
      <c r="X204" s="38">
        <v>0</v>
      </c>
      <c r="Y204" s="38">
        <f t="shared" si="232"/>
        <v>12502.759999999998</v>
      </c>
      <c r="Z204" s="39">
        <v>0</v>
      </c>
      <c r="AA204" s="39">
        <f t="shared" si="215"/>
        <v>12502.759999999998</v>
      </c>
      <c r="AB204" s="35"/>
      <c r="AC204" s="38">
        <v>12502.759999999998</v>
      </c>
      <c r="AD204" s="38">
        <v>754.986508488401</v>
      </c>
      <c r="AE204" s="38">
        <f t="shared" si="225"/>
        <v>11747.773491511598</v>
      </c>
      <c r="AF204" s="38">
        <v>0</v>
      </c>
      <c r="AG204" s="38">
        <f t="shared" si="226"/>
        <v>12502.759999999998</v>
      </c>
      <c r="AH204" s="39">
        <v>0</v>
      </c>
      <c r="AI204" s="40">
        <f t="shared" si="216"/>
        <v>12502.759999999998</v>
      </c>
      <c r="AJ204" s="32"/>
      <c r="AK204" s="116">
        <v>0</v>
      </c>
      <c r="AL204" s="38">
        <v>41.306884333970032</v>
      </c>
      <c r="AM204" s="38">
        <f t="shared" si="217"/>
        <v>-41.306884333970032</v>
      </c>
      <c r="AN204" s="38">
        <v>0</v>
      </c>
      <c r="AO204" s="38">
        <f t="shared" si="233"/>
        <v>0</v>
      </c>
      <c r="AP204" s="39">
        <v>0</v>
      </c>
      <c r="AQ204" s="39">
        <f t="shared" si="218"/>
        <v>0</v>
      </c>
      <c r="AR204" s="35"/>
      <c r="AS204" s="38">
        <v>0</v>
      </c>
      <c r="AT204" s="38">
        <v>41.306884333970032</v>
      </c>
      <c r="AU204" s="38">
        <f t="shared" si="227"/>
        <v>-41.306884333970032</v>
      </c>
      <c r="AV204" s="38">
        <v>0</v>
      </c>
      <c r="AW204" s="38">
        <f t="shared" si="228"/>
        <v>0</v>
      </c>
      <c r="AX204" s="39">
        <v>0</v>
      </c>
      <c r="AY204" s="40">
        <f t="shared" si="219"/>
        <v>0</v>
      </c>
      <c r="AZ204" s="32"/>
      <c r="BA204" s="116">
        <v>0</v>
      </c>
      <c r="BB204" s="38">
        <v>0</v>
      </c>
      <c r="BC204" s="38">
        <f t="shared" si="220"/>
        <v>0</v>
      </c>
      <c r="BD204" s="38">
        <v>0</v>
      </c>
      <c r="BE204" s="38">
        <f t="shared" si="234"/>
        <v>0</v>
      </c>
      <c r="BF204" s="39">
        <v>0</v>
      </c>
      <c r="BG204" s="39">
        <f t="shared" si="221"/>
        <v>0</v>
      </c>
      <c r="BH204" s="35"/>
      <c r="BI204" s="38">
        <v>0</v>
      </c>
      <c r="BJ204" s="38">
        <v>0</v>
      </c>
      <c r="BK204" s="38">
        <f t="shared" si="229"/>
        <v>0</v>
      </c>
      <c r="BL204" s="38">
        <v>0</v>
      </c>
      <c r="BM204" s="38">
        <f t="shared" si="230"/>
        <v>0</v>
      </c>
      <c r="BN204" s="39">
        <v>0</v>
      </c>
      <c r="BO204" s="40">
        <f t="shared" si="222"/>
        <v>0</v>
      </c>
    </row>
    <row r="205" spans="2:67" s="2" customFormat="1">
      <c r="B205" s="2" t="str">
        <f t="shared" si="285"/>
        <v>Hide</v>
      </c>
      <c r="C205" s="2">
        <v>1</v>
      </c>
      <c r="D205" s="72" t="s">
        <v>185</v>
      </c>
      <c r="E205" s="123">
        <v>61876.21</v>
      </c>
      <c r="F205" s="73">
        <v>104614.72547000629</v>
      </c>
      <c r="G205" s="73">
        <f t="shared" si="211"/>
        <v>-42738.515470006292</v>
      </c>
      <c r="H205" s="73">
        <v>0</v>
      </c>
      <c r="I205" s="73">
        <f t="shared" si="231"/>
        <v>61876.21</v>
      </c>
      <c r="J205" s="74">
        <v>60925.169999999991</v>
      </c>
      <c r="K205" s="74">
        <f t="shared" si="212"/>
        <v>951.04000000000815</v>
      </c>
      <c r="L205" s="35"/>
      <c r="M205" s="73">
        <v>61876.21</v>
      </c>
      <c r="N205" s="73">
        <v>104614.72547000629</v>
      </c>
      <c r="O205" s="73">
        <f t="shared" si="223"/>
        <v>-42738.515470006292</v>
      </c>
      <c r="P205" s="73">
        <v>0</v>
      </c>
      <c r="Q205" s="73">
        <f t="shared" si="224"/>
        <v>61876.21</v>
      </c>
      <c r="R205" s="74">
        <v>60925.169999999991</v>
      </c>
      <c r="S205" s="75">
        <f t="shared" si="213"/>
        <v>951.04000000000815</v>
      </c>
      <c r="T205" s="32"/>
      <c r="U205" s="123">
        <v>40500.129999999997</v>
      </c>
      <c r="V205" s="73">
        <v>85674.650678982522</v>
      </c>
      <c r="W205" s="73">
        <f t="shared" si="214"/>
        <v>-45174.520678982524</v>
      </c>
      <c r="X205" s="73">
        <v>0</v>
      </c>
      <c r="Y205" s="73">
        <f t="shared" si="232"/>
        <v>40500.129999999997</v>
      </c>
      <c r="Z205" s="74">
        <v>31766.769999999997</v>
      </c>
      <c r="AA205" s="74">
        <f t="shared" si="215"/>
        <v>8733.36</v>
      </c>
      <c r="AB205" s="35"/>
      <c r="AC205" s="73">
        <v>40500.129999999997</v>
      </c>
      <c r="AD205" s="73">
        <v>85674.650678982522</v>
      </c>
      <c r="AE205" s="73">
        <f t="shared" si="225"/>
        <v>-45174.520678982524</v>
      </c>
      <c r="AF205" s="73">
        <v>0</v>
      </c>
      <c r="AG205" s="73">
        <f t="shared" si="226"/>
        <v>40500.129999999997</v>
      </c>
      <c r="AH205" s="74">
        <v>31766.769999999997</v>
      </c>
      <c r="AI205" s="75">
        <f t="shared" si="216"/>
        <v>8733.36</v>
      </c>
      <c r="AJ205" s="32"/>
      <c r="AK205" s="123">
        <v>8069.66</v>
      </c>
      <c r="AL205" s="73">
        <v>17402.712264553571</v>
      </c>
      <c r="AM205" s="73">
        <f t="shared" si="217"/>
        <v>-9333.0522645535711</v>
      </c>
      <c r="AN205" s="73">
        <v>0</v>
      </c>
      <c r="AO205" s="73">
        <f t="shared" si="233"/>
        <v>8069.66</v>
      </c>
      <c r="AP205" s="74">
        <v>29158.400000000001</v>
      </c>
      <c r="AQ205" s="74">
        <f t="shared" si="218"/>
        <v>-21088.74</v>
      </c>
      <c r="AR205" s="35"/>
      <c r="AS205" s="73">
        <v>8069.66</v>
      </c>
      <c r="AT205" s="73">
        <v>17402.712264553571</v>
      </c>
      <c r="AU205" s="73">
        <f t="shared" si="227"/>
        <v>-9333.0522645535711</v>
      </c>
      <c r="AV205" s="73">
        <v>0</v>
      </c>
      <c r="AW205" s="73">
        <f t="shared" si="228"/>
        <v>8069.66</v>
      </c>
      <c r="AX205" s="74">
        <v>29158.400000000001</v>
      </c>
      <c r="AY205" s="75">
        <f t="shared" si="219"/>
        <v>-21088.74</v>
      </c>
      <c r="AZ205" s="32"/>
      <c r="BA205" s="123">
        <v>13306.42</v>
      </c>
      <c r="BB205" s="73">
        <v>1537.3625264702359</v>
      </c>
      <c r="BC205" s="73">
        <f t="shared" si="220"/>
        <v>11769.057473529763</v>
      </c>
      <c r="BD205" s="73">
        <v>0</v>
      </c>
      <c r="BE205" s="73">
        <f t="shared" si="234"/>
        <v>13306.42</v>
      </c>
      <c r="BF205" s="74">
        <v>0</v>
      </c>
      <c r="BG205" s="74">
        <f t="shared" si="221"/>
        <v>13306.42</v>
      </c>
      <c r="BH205" s="35"/>
      <c r="BI205" s="73">
        <v>13306.42</v>
      </c>
      <c r="BJ205" s="73">
        <v>1537.3625264702359</v>
      </c>
      <c r="BK205" s="73">
        <f t="shared" si="229"/>
        <v>11769.057473529763</v>
      </c>
      <c r="BL205" s="73">
        <v>0</v>
      </c>
      <c r="BM205" s="73">
        <f t="shared" si="230"/>
        <v>13306.42</v>
      </c>
      <c r="BN205" s="74">
        <v>0</v>
      </c>
      <c r="BO205" s="75">
        <f t="shared" si="222"/>
        <v>13306.42</v>
      </c>
    </row>
    <row r="206" spans="2:67" s="2" customFormat="1" ht="14.25" hidden="1" customHeight="1" outlineLevel="1">
      <c r="B206" s="2" t="str">
        <f t="shared" si="285"/>
        <v>Hide</v>
      </c>
      <c r="C206" s="2">
        <v>1</v>
      </c>
      <c r="D206" s="72" t="s">
        <v>186</v>
      </c>
      <c r="E206" s="124">
        <v>0</v>
      </c>
      <c r="F206" s="76">
        <v>4.8709550798462207</v>
      </c>
      <c r="G206" s="76">
        <f t="shared" si="211"/>
        <v>-4.8709550798462207</v>
      </c>
      <c r="H206" s="76">
        <v>0</v>
      </c>
      <c r="I206" s="76">
        <f t="shared" si="231"/>
        <v>0</v>
      </c>
      <c r="J206" s="77">
        <v>0</v>
      </c>
      <c r="K206" s="77">
        <f t="shared" si="212"/>
        <v>0</v>
      </c>
      <c r="L206" s="8"/>
      <c r="M206" s="76">
        <v>0</v>
      </c>
      <c r="N206" s="76">
        <v>4.8709550798462207</v>
      </c>
      <c r="O206" s="76">
        <f t="shared" si="223"/>
        <v>-4.8709550798462207</v>
      </c>
      <c r="P206" s="76">
        <v>0</v>
      </c>
      <c r="Q206" s="76">
        <f t="shared" si="224"/>
        <v>0</v>
      </c>
      <c r="R206" s="77">
        <v>0</v>
      </c>
      <c r="S206" s="78">
        <f t="shared" si="213"/>
        <v>0</v>
      </c>
      <c r="T206" s="32"/>
      <c r="U206" s="124">
        <v>0</v>
      </c>
      <c r="V206" s="76">
        <v>4.8709550798462207</v>
      </c>
      <c r="W206" s="76">
        <f t="shared" si="214"/>
        <v>-4.8709550798462207</v>
      </c>
      <c r="X206" s="76">
        <v>0</v>
      </c>
      <c r="Y206" s="76">
        <f t="shared" si="232"/>
        <v>0</v>
      </c>
      <c r="Z206" s="77">
        <v>0</v>
      </c>
      <c r="AA206" s="77">
        <f t="shared" si="215"/>
        <v>0</v>
      </c>
      <c r="AB206" s="8"/>
      <c r="AC206" s="76">
        <v>0</v>
      </c>
      <c r="AD206" s="76">
        <v>4.8709550798462207</v>
      </c>
      <c r="AE206" s="76">
        <f t="shared" si="225"/>
        <v>-4.8709550798462207</v>
      </c>
      <c r="AF206" s="76">
        <v>0</v>
      </c>
      <c r="AG206" s="76">
        <f t="shared" si="226"/>
        <v>0</v>
      </c>
      <c r="AH206" s="77">
        <v>0</v>
      </c>
      <c r="AI206" s="78">
        <f t="shared" si="216"/>
        <v>0</v>
      </c>
      <c r="AJ206" s="32"/>
      <c r="AK206" s="124">
        <v>0</v>
      </c>
      <c r="AL206" s="76">
        <v>0</v>
      </c>
      <c r="AM206" s="76">
        <f t="shared" si="217"/>
        <v>0</v>
      </c>
      <c r="AN206" s="76">
        <v>0</v>
      </c>
      <c r="AO206" s="76">
        <f t="shared" si="233"/>
        <v>0</v>
      </c>
      <c r="AP206" s="77">
        <v>0</v>
      </c>
      <c r="AQ206" s="77">
        <f t="shared" si="218"/>
        <v>0</v>
      </c>
      <c r="AR206" s="8"/>
      <c r="AS206" s="76">
        <v>0</v>
      </c>
      <c r="AT206" s="76">
        <v>0</v>
      </c>
      <c r="AU206" s="76">
        <f t="shared" si="227"/>
        <v>0</v>
      </c>
      <c r="AV206" s="76">
        <v>0</v>
      </c>
      <c r="AW206" s="76">
        <f t="shared" si="228"/>
        <v>0</v>
      </c>
      <c r="AX206" s="77">
        <v>0</v>
      </c>
      <c r="AY206" s="78">
        <f t="shared" si="219"/>
        <v>0</v>
      </c>
      <c r="AZ206" s="32"/>
      <c r="BA206" s="124">
        <v>0</v>
      </c>
      <c r="BB206" s="76">
        <v>0</v>
      </c>
      <c r="BC206" s="76">
        <f t="shared" si="220"/>
        <v>0</v>
      </c>
      <c r="BD206" s="76">
        <v>0</v>
      </c>
      <c r="BE206" s="76">
        <f t="shared" si="234"/>
        <v>0</v>
      </c>
      <c r="BF206" s="77">
        <v>0</v>
      </c>
      <c r="BG206" s="77">
        <f t="shared" si="221"/>
        <v>0</v>
      </c>
      <c r="BH206" s="8"/>
      <c r="BI206" s="76">
        <v>0</v>
      </c>
      <c r="BJ206" s="76">
        <v>0</v>
      </c>
      <c r="BK206" s="76">
        <f t="shared" si="229"/>
        <v>0</v>
      </c>
      <c r="BL206" s="76">
        <v>0</v>
      </c>
      <c r="BM206" s="76">
        <f t="shared" si="230"/>
        <v>0</v>
      </c>
      <c r="BN206" s="77">
        <v>0</v>
      </c>
      <c r="BO206" s="78">
        <f t="shared" si="222"/>
        <v>0</v>
      </c>
    </row>
    <row r="207" spans="2:67" s="2" customFormat="1" ht="14.25" hidden="1" customHeight="1" outlineLevel="1">
      <c r="B207" s="2" t="str">
        <f t="shared" si="285"/>
        <v>Hide</v>
      </c>
      <c r="C207" s="2">
        <v>1</v>
      </c>
      <c r="D207" s="72" t="s">
        <v>187</v>
      </c>
      <c r="E207" s="124">
        <v>-6.7999999999999989</v>
      </c>
      <c r="F207" s="76">
        <v>1.444459351232864E-2</v>
      </c>
      <c r="G207" s="76">
        <f t="shared" si="211"/>
        <v>-6.8144445935123272</v>
      </c>
      <c r="H207" s="76">
        <v>0</v>
      </c>
      <c r="I207" s="76">
        <f t="shared" si="231"/>
        <v>-6.7999999999999989</v>
      </c>
      <c r="J207" s="77">
        <v>0</v>
      </c>
      <c r="K207" s="77">
        <f t="shared" si="212"/>
        <v>-6.7999999999999989</v>
      </c>
      <c r="L207" s="8"/>
      <c r="M207" s="76">
        <v>-6.7999999999999989</v>
      </c>
      <c r="N207" s="76">
        <v>1.444459351232864E-2</v>
      </c>
      <c r="O207" s="76">
        <f t="shared" si="223"/>
        <v>-6.8144445935123272</v>
      </c>
      <c r="P207" s="76">
        <v>0</v>
      </c>
      <c r="Q207" s="76">
        <f t="shared" si="224"/>
        <v>-6.7999999999999989</v>
      </c>
      <c r="R207" s="77">
        <v>0</v>
      </c>
      <c r="S207" s="78">
        <f t="shared" si="213"/>
        <v>-6.7999999999999989</v>
      </c>
      <c r="T207" s="32"/>
      <c r="U207" s="124">
        <v>-6.7999999999999989</v>
      </c>
      <c r="V207" s="76">
        <v>1.444459351232864E-2</v>
      </c>
      <c r="W207" s="76">
        <f t="shared" si="214"/>
        <v>-6.8144445935123272</v>
      </c>
      <c r="X207" s="76">
        <v>0</v>
      </c>
      <c r="Y207" s="76">
        <f t="shared" si="232"/>
        <v>-6.7999999999999989</v>
      </c>
      <c r="Z207" s="77">
        <v>0</v>
      </c>
      <c r="AA207" s="77">
        <f t="shared" si="215"/>
        <v>-6.7999999999999989</v>
      </c>
      <c r="AB207" s="8"/>
      <c r="AC207" s="76">
        <v>-6.7999999999999989</v>
      </c>
      <c r="AD207" s="76">
        <v>1.444459351232864E-2</v>
      </c>
      <c r="AE207" s="76">
        <f t="shared" si="225"/>
        <v>-6.8144445935123272</v>
      </c>
      <c r="AF207" s="76">
        <v>0</v>
      </c>
      <c r="AG207" s="76">
        <f t="shared" si="226"/>
        <v>-6.7999999999999989</v>
      </c>
      <c r="AH207" s="77">
        <v>0</v>
      </c>
      <c r="AI207" s="78">
        <f t="shared" si="216"/>
        <v>-6.7999999999999989</v>
      </c>
      <c r="AJ207" s="32"/>
      <c r="AK207" s="124">
        <v>0</v>
      </c>
      <c r="AL207" s="76">
        <v>0</v>
      </c>
      <c r="AM207" s="76">
        <f t="shared" si="217"/>
        <v>0</v>
      </c>
      <c r="AN207" s="76">
        <v>0</v>
      </c>
      <c r="AO207" s="76">
        <f t="shared" si="233"/>
        <v>0</v>
      </c>
      <c r="AP207" s="77">
        <v>0</v>
      </c>
      <c r="AQ207" s="77">
        <f t="shared" si="218"/>
        <v>0</v>
      </c>
      <c r="AR207" s="8"/>
      <c r="AS207" s="76">
        <v>0</v>
      </c>
      <c r="AT207" s="76">
        <v>0</v>
      </c>
      <c r="AU207" s="76">
        <f t="shared" si="227"/>
        <v>0</v>
      </c>
      <c r="AV207" s="76">
        <v>0</v>
      </c>
      <c r="AW207" s="76">
        <f t="shared" si="228"/>
        <v>0</v>
      </c>
      <c r="AX207" s="77">
        <v>0</v>
      </c>
      <c r="AY207" s="78">
        <f t="shared" si="219"/>
        <v>0</v>
      </c>
      <c r="AZ207" s="32"/>
      <c r="BA207" s="124">
        <v>0</v>
      </c>
      <c r="BB207" s="76">
        <v>0</v>
      </c>
      <c r="BC207" s="76">
        <f t="shared" si="220"/>
        <v>0</v>
      </c>
      <c r="BD207" s="76">
        <v>0</v>
      </c>
      <c r="BE207" s="76">
        <f t="shared" si="234"/>
        <v>0</v>
      </c>
      <c r="BF207" s="77">
        <v>0</v>
      </c>
      <c r="BG207" s="77">
        <f t="shared" si="221"/>
        <v>0</v>
      </c>
      <c r="BH207" s="8"/>
      <c r="BI207" s="76">
        <v>0</v>
      </c>
      <c r="BJ207" s="76">
        <v>0</v>
      </c>
      <c r="BK207" s="76">
        <f t="shared" si="229"/>
        <v>0</v>
      </c>
      <c r="BL207" s="76">
        <v>0</v>
      </c>
      <c r="BM207" s="76">
        <f t="shared" si="230"/>
        <v>0</v>
      </c>
      <c r="BN207" s="77">
        <v>0</v>
      </c>
      <c r="BO207" s="78">
        <f t="shared" si="222"/>
        <v>0</v>
      </c>
    </row>
    <row r="208" spans="2:67" s="2" customFormat="1" collapsed="1">
      <c r="B208" s="2" t="str">
        <f t="shared" si="285"/>
        <v>Hide</v>
      </c>
      <c r="C208" s="2">
        <v>1</v>
      </c>
      <c r="D208" s="72" t="s">
        <v>188</v>
      </c>
      <c r="E208" s="123">
        <v>-6.7999999999999989</v>
      </c>
      <c r="F208" s="73">
        <v>4.885399673358549</v>
      </c>
      <c r="G208" s="73">
        <f t="shared" si="211"/>
        <v>-11.685399673358548</v>
      </c>
      <c r="H208" s="73">
        <v>0</v>
      </c>
      <c r="I208" s="73">
        <f t="shared" si="231"/>
        <v>-6.7999999999999989</v>
      </c>
      <c r="J208" s="74">
        <v>0</v>
      </c>
      <c r="K208" s="74">
        <f t="shared" si="212"/>
        <v>-6.7999999999999989</v>
      </c>
      <c r="L208" s="35"/>
      <c r="M208" s="73">
        <v>-6.7999999999999989</v>
      </c>
      <c r="N208" s="73">
        <v>4.885399673358549</v>
      </c>
      <c r="O208" s="73">
        <f t="shared" si="223"/>
        <v>-11.685399673358548</v>
      </c>
      <c r="P208" s="73">
        <v>0</v>
      </c>
      <c r="Q208" s="73">
        <f t="shared" si="224"/>
        <v>-6.7999999999999989</v>
      </c>
      <c r="R208" s="74">
        <v>0</v>
      </c>
      <c r="S208" s="75">
        <f t="shared" si="213"/>
        <v>-6.7999999999999989</v>
      </c>
      <c r="T208" s="32"/>
      <c r="U208" s="123">
        <v>-6.7999999999999989</v>
      </c>
      <c r="V208" s="73">
        <v>4.885399673358549</v>
      </c>
      <c r="W208" s="73">
        <f t="shared" si="214"/>
        <v>-11.685399673358548</v>
      </c>
      <c r="X208" s="73">
        <v>0</v>
      </c>
      <c r="Y208" s="73">
        <f t="shared" si="232"/>
        <v>-6.7999999999999989</v>
      </c>
      <c r="Z208" s="74">
        <v>0</v>
      </c>
      <c r="AA208" s="74">
        <f t="shared" si="215"/>
        <v>-6.7999999999999989</v>
      </c>
      <c r="AB208" s="35"/>
      <c r="AC208" s="73">
        <v>-6.7999999999999989</v>
      </c>
      <c r="AD208" s="73">
        <v>4.885399673358549</v>
      </c>
      <c r="AE208" s="73">
        <f t="shared" si="225"/>
        <v>-11.685399673358548</v>
      </c>
      <c r="AF208" s="73">
        <v>0</v>
      </c>
      <c r="AG208" s="73">
        <f t="shared" si="226"/>
        <v>-6.7999999999999989</v>
      </c>
      <c r="AH208" s="74">
        <v>0</v>
      </c>
      <c r="AI208" s="75">
        <f t="shared" si="216"/>
        <v>-6.7999999999999989</v>
      </c>
      <c r="AJ208" s="32"/>
      <c r="AK208" s="123">
        <v>0</v>
      </c>
      <c r="AL208" s="73">
        <v>0</v>
      </c>
      <c r="AM208" s="73">
        <f t="shared" si="217"/>
        <v>0</v>
      </c>
      <c r="AN208" s="73">
        <v>0</v>
      </c>
      <c r="AO208" s="73">
        <f t="shared" si="233"/>
        <v>0</v>
      </c>
      <c r="AP208" s="74">
        <v>0</v>
      </c>
      <c r="AQ208" s="74">
        <f t="shared" si="218"/>
        <v>0</v>
      </c>
      <c r="AR208" s="35"/>
      <c r="AS208" s="73">
        <v>0</v>
      </c>
      <c r="AT208" s="73">
        <v>0</v>
      </c>
      <c r="AU208" s="73">
        <f t="shared" si="227"/>
        <v>0</v>
      </c>
      <c r="AV208" s="73">
        <v>0</v>
      </c>
      <c r="AW208" s="73">
        <f t="shared" si="228"/>
        <v>0</v>
      </c>
      <c r="AX208" s="74">
        <v>0</v>
      </c>
      <c r="AY208" s="75">
        <f t="shared" si="219"/>
        <v>0</v>
      </c>
      <c r="AZ208" s="32"/>
      <c r="BA208" s="123">
        <v>0</v>
      </c>
      <c r="BB208" s="73">
        <v>0</v>
      </c>
      <c r="BC208" s="73">
        <f t="shared" si="220"/>
        <v>0</v>
      </c>
      <c r="BD208" s="73">
        <v>0</v>
      </c>
      <c r="BE208" s="73">
        <f t="shared" si="234"/>
        <v>0</v>
      </c>
      <c r="BF208" s="74">
        <v>0</v>
      </c>
      <c r="BG208" s="74">
        <f t="shared" si="221"/>
        <v>0</v>
      </c>
      <c r="BH208" s="35"/>
      <c r="BI208" s="73">
        <v>0</v>
      </c>
      <c r="BJ208" s="73">
        <v>0</v>
      </c>
      <c r="BK208" s="73">
        <f t="shared" si="229"/>
        <v>0</v>
      </c>
      <c r="BL208" s="73">
        <v>0</v>
      </c>
      <c r="BM208" s="73">
        <f t="shared" si="230"/>
        <v>0</v>
      </c>
      <c r="BN208" s="74">
        <v>0</v>
      </c>
      <c r="BO208" s="75">
        <f t="shared" si="222"/>
        <v>0</v>
      </c>
    </row>
    <row r="209" spans="2:67" s="2" customFormat="1" ht="14.25" hidden="1" customHeight="1" outlineLevel="1">
      <c r="B209" s="2" t="str">
        <f t="shared" si="285"/>
        <v>Hide</v>
      </c>
      <c r="C209" s="2">
        <v>1</v>
      </c>
      <c r="D209" s="72" t="s">
        <v>189</v>
      </c>
      <c r="E209" s="124">
        <v>0</v>
      </c>
      <c r="F209" s="76">
        <v>0</v>
      </c>
      <c r="G209" s="76">
        <f t="shared" si="211"/>
        <v>0</v>
      </c>
      <c r="H209" s="76">
        <v>0</v>
      </c>
      <c r="I209" s="76">
        <f t="shared" si="231"/>
        <v>0</v>
      </c>
      <c r="J209" s="77">
        <v>0</v>
      </c>
      <c r="K209" s="77">
        <f t="shared" si="212"/>
        <v>0</v>
      </c>
      <c r="L209" s="8"/>
      <c r="M209" s="76">
        <v>0</v>
      </c>
      <c r="N209" s="76">
        <v>0</v>
      </c>
      <c r="O209" s="76">
        <f t="shared" si="223"/>
        <v>0</v>
      </c>
      <c r="P209" s="76">
        <v>0</v>
      </c>
      <c r="Q209" s="76">
        <f t="shared" si="224"/>
        <v>0</v>
      </c>
      <c r="R209" s="77">
        <v>0</v>
      </c>
      <c r="S209" s="78">
        <f t="shared" si="213"/>
        <v>0</v>
      </c>
      <c r="T209" s="32"/>
      <c r="U209" s="124">
        <v>0</v>
      </c>
      <c r="V209" s="76">
        <v>0</v>
      </c>
      <c r="W209" s="76">
        <f t="shared" si="214"/>
        <v>0</v>
      </c>
      <c r="X209" s="76">
        <v>0</v>
      </c>
      <c r="Y209" s="76">
        <f t="shared" si="232"/>
        <v>0</v>
      </c>
      <c r="Z209" s="77">
        <v>0</v>
      </c>
      <c r="AA209" s="77">
        <f t="shared" si="215"/>
        <v>0</v>
      </c>
      <c r="AB209" s="8"/>
      <c r="AC209" s="76">
        <v>0</v>
      </c>
      <c r="AD209" s="76">
        <v>0</v>
      </c>
      <c r="AE209" s="76">
        <f t="shared" si="225"/>
        <v>0</v>
      </c>
      <c r="AF209" s="76">
        <v>0</v>
      </c>
      <c r="AG209" s="76">
        <f t="shared" si="226"/>
        <v>0</v>
      </c>
      <c r="AH209" s="77">
        <v>0</v>
      </c>
      <c r="AI209" s="78">
        <f t="shared" si="216"/>
        <v>0</v>
      </c>
      <c r="AJ209" s="32"/>
      <c r="AK209" s="124">
        <v>0</v>
      </c>
      <c r="AL209" s="76">
        <v>0</v>
      </c>
      <c r="AM209" s="76">
        <f t="shared" si="217"/>
        <v>0</v>
      </c>
      <c r="AN209" s="76">
        <v>0</v>
      </c>
      <c r="AO209" s="76">
        <f t="shared" si="233"/>
        <v>0</v>
      </c>
      <c r="AP209" s="77">
        <v>0</v>
      </c>
      <c r="AQ209" s="77">
        <f t="shared" si="218"/>
        <v>0</v>
      </c>
      <c r="AR209" s="8"/>
      <c r="AS209" s="76">
        <v>0</v>
      </c>
      <c r="AT209" s="76">
        <v>0</v>
      </c>
      <c r="AU209" s="76">
        <f t="shared" si="227"/>
        <v>0</v>
      </c>
      <c r="AV209" s="76">
        <v>0</v>
      </c>
      <c r="AW209" s="76">
        <f t="shared" si="228"/>
        <v>0</v>
      </c>
      <c r="AX209" s="77">
        <v>0</v>
      </c>
      <c r="AY209" s="78">
        <f t="shared" si="219"/>
        <v>0</v>
      </c>
      <c r="AZ209" s="32"/>
      <c r="BA209" s="124">
        <v>0</v>
      </c>
      <c r="BB209" s="76">
        <v>0</v>
      </c>
      <c r="BC209" s="76">
        <f t="shared" si="220"/>
        <v>0</v>
      </c>
      <c r="BD209" s="76">
        <v>0</v>
      </c>
      <c r="BE209" s="76">
        <f t="shared" si="234"/>
        <v>0</v>
      </c>
      <c r="BF209" s="77">
        <v>0</v>
      </c>
      <c r="BG209" s="77">
        <f t="shared" si="221"/>
        <v>0</v>
      </c>
      <c r="BH209" s="8"/>
      <c r="BI209" s="76">
        <v>0</v>
      </c>
      <c r="BJ209" s="76">
        <v>0</v>
      </c>
      <c r="BK209" s="76">
        <f t="shared" si="229"/>
        <v>0</v>
      </c>
      <c r="BL209" s="76">
        <v>0</v>
      </c>
      <c r="BM209" s="76">
        <f t="shared" si="230"/>
        <v>0</v>
      </c>
      <c r="BN209" s="77">
        <v>0</v>
      </c>
      <c r="BO209" s="78">
        <f t="shared" si="222"/>
        <v>0</v>
      </c>
    </row>
    <row r="210" spans="2:67" s="2" customFormat="1" ht="14.25" hidden="1" customHeight="1" outlineLevel="1">
      <c r="B210" s="2" t="str">
        <f t="shared" si="285"/>
        <v>Hide</v>
      </c>
      <c r="C210" s="2">
        <v>1</v>
      </c>
      <c r="D210" s="72" t="s">
        <v>190</v>
      </c>
      <c r="E210" s="124">
        <v>0</v>
      </c>
      <c r="F210" s="76">
        <v>0</v>
      </c>
      <c r="G210" s="76">
        <f t="shared" si="211"/>
        <v>0</v>
      </c>
      <c r="H210" s="76">
        <v>0</v>
      </c>
      <c r="I210" s="76">
        <f t="shared" si="231"/>
        <v>0</v>
      </c>
      <c r="J210" s="77">
        <v>0</v>
      </c>
      <c r="K210" s="77">
        <f t="shared" si="212"/>
        <v>0</v>
      </c>
      <c r="L210" s="8"/>
      <c r="M210" s="76">
        <v>0</v>
      </c>
      <c r="N210" s="76">
        <v>0</v>
      </c>
      <c r="O210" s="76">
        <f t="shared" si="223"/>
        <v>0</v>
      </c>
      <c r="P210" s="76">
        <v>0</v>
      </c>
      <c r="Q210" s="76">
        <f t="shared" si="224"/>
        <v>0</v>
      </c>
      <c r="R210" s="77">
        <v>0</v>
      </c>
      <c r="S210" s="78">
        <f t="shared" si="213"/>
        <v>0</v>
      </c>
      <c r="T210" s="32"/>
      <c r="U210" s="124">
        <v>0</v>
      </c>
      <c r="V210" s="76">
        <v>0</v>
      </c>
      <c r="W210" s="76">
        <f t="shared" si="214"/>
        <v>0</v>
      </c>
      <c r="X210" s="76">
        <v>0</v>
      </c>
      <c r="Y210" s="76">
        <f t="shared" si="232"/>
        <v>0</v>
      </c>
      <c r="Z210" s="77">
        <v>0</v>
      </c>
      <c r="AA210" s="77">
        <f t="shared" si="215"/>
        <v>0</v>
      </c>
      <c r="AB210" s="8"/>
      <c r="AC210" s="76">
        <v>0</v>
      </c>
      <c r="AD210" s="76">
        <v>0</v>
      </c>
      <c r="AE210" s="76">
        <f t="shared" si="225"/>
        <v>0</v>
      </c>
      <c r="AF210" s="76">
        <v>0</v>
      </c>
      <c r="AG210" s="76">
        <f t="shared" si="226"/>
        <v>0</v>
      </c>
      <c r="AH210" s="77">
        <v>0</v>
      </c>
      <c r="AI210" s="78">
        <f t="shared" si="216"/>
        <v>0</v>
      </c>
      <c r="AJ210" s="32"/>
      <c r="AK210" s="124">
        <v>0</v>
      </c>
      <c r="AL210" s="76">
        <v>0</v>
      </c>
      <c r="AM210" s="76">
        <f t="shared" si="217"/>
        <v>0</v>
      </c>
      <c r="AN210" s="76">
        <v>0</v>
      </c>
      <c r="AO210" s="76">
        <f t="shared" si="233"/>
        <v>0</v>
      </c>
      <c r="AP210" s="77">
        <v>0</v>
      </c>
      <c r="AQ210" s="77">
        <f t="shared" si="218"/>
        <v>0</v>
      </c>
      <c r="AR210" s="8"/>
      <c r="AS210" s="76">
        <v>0</v>
      </c>
      <c r="AT210" s="76">
        <v>0</v>
      </c>
      <c r="AU210" s="76">
        <f t="shared" si="227"/>
        <v>0</v>
      </c>
      <c r="AV210" s="76">
        <v>0</v>
      </c>
      <c r="AW210" s="76">
        <f t="shared" si="228"/>
        <v>0</v>
      </c>
      <c r="AX210" s="77">
        <v>0</v>
      </c>
      <c r="AY210" s="78">
        <f t="shared" si="219"/>
        <v>0</v>
      </c>
      <c r="AZ210" s="32"/>
      <c r="BA210" s="124">
        <v>0</v>
      </c>
      <c r="BB210" s="76">
        <v>0</v>
      </c>
      <c r="BC210" s="76">
        <f t="shared" si="220"/>
        <v>0</v>
      </c>
      <c r="BD210" s="76">
        <v>0</v>
      </c>
      <c r="BE210" s="76">
        <f t="shared" si="234"/>
        <v>0</v>
      </c>
      <c r="BF210" s="77">
        <v>0</v>
      </c>
      <c r="BG210" s="77">
        <f t="shared" si="221"/>
        <v>0</v>
      </c>
      <c r="BH210" s="8"/>
      <c r="BI210" s="76">
        <v>0</v>
      </c>
      <c r="BJ210" s="76">
        <v>0</v>
      </c>
      <c r="BK210" s="76">
        <f t="shared" si="229"/>
        <v>0</v>
      </c>
      <c r="BL210" s="76">
        <v>0</v>
      </c>
      <c r="BM210" s="76">
        <f t="shared" si="230"/>
        <v>0</v>
      </c>
      <c r="BN210" s="77">
        <v>0</v>
      </c>
      <c r="BO210" s="78">
        <f t="shared" si="222"/>
        <v>0</v>
      </c>
    </row>
    <row r="211" spans="2:67" s="2" customFormat="1" collapsed="1">
      <c r="B211" s="2" t="str">
        <f t="shared" si="285"/>
        <v>Hide</v>
      </c>
      <c r="C211" s="2">
        <v>1</v>
      </c>
      <c r="D211" s="72" t="s">
        <v>191</v>
      </c>
      <c r="E211" s="123">
        <v>0</v>
      </c>
      <c r="F211" s="73">
        <v>0</v>
      </c>
      <c r="G211" s="73">
        <f t="shared" si="211"/>
        <v>0</v>
      </c>
      <c r="H211" s="73">
        <v>0</v>
      </c>
      <c r="I211" s="73">
        <f t="shared" si="231"/>
        <v>0</v>
      </c>
      <c r="J211" s="74">
        <v>0</v>
      </c>
      <c r="K211" s="74">
        <f t="shared" si="212"/>
        <v>0</v>
      </c>
      <c r="L211" s="35"/>
      <c r="M211" s="73">
        <v>0</v>
      </c>
      <c r="N211" s="73">
        <v>0</v>
      </c>
      <c r="O211" s="73">
        <f t="shared" si="223"/>
        <v>0</v>
      </c>
      <c r="P211" s="73">
        <v>0</v>
      </c>
      <c r="Q211" s="73">
        <f t="shared" si="224"/>
        <v>0</v>
      </c>
      <c r="R211" s="74">
        <v>0</v>
      </c>
      <c r="S211" s="75">
        <f t="shared" si="213"/>
        <v>0</v>
      </c>
      <c r="T211" s="32"/>
      <c r="U211" s="123">
        <v>0</v>
      </c>
      <c r="V211" s="73">
        <v>0</v>
      </c>
      <c r="W211" s="73">
        <f t="shared" si="214"/>
        <v>0</v>
      </c>
      <c r="X211" s="73">
        <v>0</v>
      </c>
      <c r="Y211" s="73">
        <f t="shared" si="232"/>
        <v>0</v>
      </c>
      <c r="Z211" s="74">
        <v>0</v>
      </c>
      <c r="AA211" s="74">
        <f t="shared" si="215"/>
        <v>0</v>
      </c>
      <c r="AB211" s="35"/>
      <c r="AC211" s="73">
        <v>0</v>
      </c>
      <c r="AD211" s="73">
        <v>0</v>
      </c>
      <c r="AE211" s="73">
        <f t="shared" si="225"/>
        <v>0</v>
      </c>
      <c r="AF211" s="73">
        <v>0</v>
      </c>
      <c r="AG211" s="73">
        <f t="shared" si="226"/>
        <v>0</v>
      </c>
      <c r="AH211" s="74">
        <v>0</v>
      </c>
      <c r="AI211" s="75">
        <f t="shared" si="216"/>
        <v>0</v>
      </c>
      <c r="AJ211" s="32"/>
      <c r="AK211" s="123">
        <v>0</v>
      </c>
      <c r="AL211" s="73">
        <v>0</v>
      </c>
      <c r="AM211" s="73">
        <f t="shared" si="217"/>
        <v>0</v>
      </c>
      <c r="AN211" s="73">
        <v>0</v>
      </c>
      <c r="AO211" s="73">
        <f t="shared" si="233"/>
        <v>0</v>
      </c>
      <c r="AP211" s="74">
        <v>0</v>
      </c>
      <c r="AQ211" s="74">
        <f t="shared" si="218"/>
        <v>0</v>
      </c>
      <c r="AR211" s="35"/>
      <c r="AS211" s="73">
        <v>0</v>
      </c>
      <c r="AT211" s="73">
        <v>0</v>
      </c>
      <c r="AU211" s="73">
        <f t="shared" si="227"/>
        <v>0</v>
      </c>
      <c r="AV211" s="73">
        <v>0</v>
      </c>
      <c r="AW211" s="73">
        <f t="shared" si="228"/>
        <v>0</v>
      </c>
      <c r="AX211" s="74">
        <v>0</v>
      </c>
      <c r="AY211" s="75">
        <f t="shared" si="219"/>
        <v>0</v>
      </c>
      <c r="AZ211" s="32"/>
      <c r="BA211" s="123">
        <v>0</v>
      </c>
      <c r="BB211" s="73">
        <v>0</v>
      </c>
      <c r="BC211" s="73">
        <f t="shared" si="220"/>
        <v>0</v>
      </c>
      <c r="BD211" s="73">
        <v>0</v>
      </c>
      <c r="BE211" s="73">
        <f t="shared" si="234"/>
        <v>0</v>
      </c>
      <c r="BF211" s="74">
        <v>0</v>
      </c>
      <c r="BG211" s="74">
        <f t="shared" si="221"/>
        <v>0</v>
      </c>
      <c r="BH211" s="35"/>
      <c r="BI211" s="73">
        <v>0</v>
      </c>
      <c r="BJ211" s="73">
        <v>0</v>
      </c>
      <c r="BK211" s="73">
        <f t="shared" si="229"/>
        <v>0</v>
      </c>
      <c r="BL211" s="73">
        <v>0</v>
      </c>
      <c r="BM211" s="73">
        <f t="shared" si="230"/>
        <v>0</v>
      </c>
      <c r="BN211" s="74">
        <v>0</v>
      </c>
      <c r="BO211" s="75">
        <f t="shared" si="222"/>
        <v>0</v>
      </c>
    </row>
    <row r="212" spans="2:67" s="2" customFormat="1" ht="14.25" hidden="1" customHeight="1" outlineLevel="1">
      <c r="B212" s="2" t="str">
        <f t="shared" si="285"/>
        <v>Hide</v>
      </c>
      <c r="C212" s="2">
        <v>1</v>
      </c>
      <c r="D212" s="72" t="s">
        <v>192</v>
      </c>
      <c r="E212" s="124">
        <v>0</v>
      </c>
      <c r="F212" s="76">
        <v>0</v>
      </c>
      <c r="G212" s="76">
        <f t="shared" si="211"/>
        <v>0</v>
      </c>
      <c r="H212" s="76">
        <v>0</v>
      </c>
      <c r="I212" s="76">
        <f t="shared" si="231"/>
        <v>0</v>
      </c>
      <c r="J212" s="77">
        <v>0</v>
      </c>
      <c r="K212" s="77">
        <f t="shared" si="212"/>
        <v>0</v>
      </c>
      <c r="L212" s="8"/>
      <c r="M212" s="76">
        <v>0</v>
      </c>
      <c r="N212" s="76">
        <v>0</v>
      </c>
      <c r="O212" s="76">
        <f t="shared" si="223"/>
        <v>0</v>
      </c>
      <c r="P212" s="76">
        <v>0</v>
      </c>
      <c r="Q212" s="76">
        <f t="shared" si="224"/>
        <v>0</v>
      </c>
      <c r="R212" s="77">
        <v>0</v>
      </c>
      <c r="S212" s="78">
        <f t="shared" si="213"/>
        <v>0</v>
      </c>
      <c r="T212" s="32"/>
      <c r="U212" s="124">
        <v>0</v>
      </c>
      <c r="V212" s="76">
        <v>0</v>
      </c>
      <c r="W212" s="76">
        <f t="shared" si="214"/>
        <v>0</v>
      </c>
      <c r="X212" s="76">
        <v>0</v>
      </c>
      <c r="Y212" s="76">
        <f t="shared" si="232"/>
        <v>0</v>
      </c>
      <c r="Z212" s="77">
        <v>0</v>
      </c>
      <c r="AA212" s="77">
        <f t="shared" si="215"/>
        <v>0</v>
      </c>
      <c r="AB212" s="8"/>
      <c r="AC212" s="76">
        <v>0</v>
      </c>
      <c r="AD212" s="76">
        <v>0</v>
      </c>
      <c r="AE212" s="76">
        <f t="shared" si="225"/>
        <v>0</v>
      </c>
      <c r="AF212" s="76">
        <v>0</v>
      </c>
      <c r="AG212" s="76">
        <f t="shared" si="226"/>
        <v>0</v>
      </c>
      <c r="AH212" s="77">
        <v>0</v>
      </c>
      <c r="AI212" s="78">
        <f t="shared" si="216"/>
        <v>0</v>
      </c>
      <c r="AJ212" s="32"/>
      <c r="AK212" s="124">
        <v>0</v>
      </c>
      <c r="AL212" s="76">
        <v>0</v>
      </c>
      <c r="AM212" s="76">
        <f t="shared" si="217"/>
        <v>0</v>
      </c>
      <c r="AN212" s="76">
        <v>0</v>
      </c>
      <c r="AO212" s="76">
        <f t="shared" si="233"/>
        <v>0</v>
      </c>
      <c r="AP212" s="77">
        <v>0</v>
      </c>
      <c r="AQ212" s="77">
        <f t="shared" si="218"/>
        <v>0</v>
      </c>
      <c r="AR212" s="8"/>
      <c r="AS212" s="76">
        <v>0</v>
      </c>
      <c r="AT212" s="76">
        <v>0</v>
      </c>
      <c r="AU212" s="76">
        <f t="shared" si="227"/>
        <v>0</v>
      </c>
      <c r="AV212" s="76">
        <v>0</v>
      </c>
      <c r="AW212" s="76">
        <f t="shared" si="228"/>
        <v>0</v>
      </c>
      <c r="AX212" s="77">
        <v>0</v>
      </c>
      <c r="AY212" s="78">
        <f t="shared" si="219"/>
        <v>0</v>
      </c>
      <c r="AZ212" s="32"/>
      <c r="BA212" s="124">
        <v>0</v>
      </c>
      <c r="BB212" s="76">
        <v>0</v>
      </c>
      <c r="BC212" s="76">
        <f t="shared" si="220"/>
        <v>0</v>
      </c>
      <c r="BD212" s="76">
        <v>0</v>
      </c>
      <c r="BE212" s="76">
        <f t="shared" si="234"/>
        <v>0</v>
      </c>
      <c r="BF212" s="77">
        <v>0</v>
      </c>
      <c r="BG212" s="77">
        <f t="shared" si="221"/>
        <v>0</v>
      </c>
      <c r="BH212" s="8"/>
      <c r="BI212" s="76">
        <v>0</v>
      </c>
      <c r="BJ212" s="76">
        <v>0</v>
      </c>
      <c r="BK212" s="76">
        <f t="shared" si="229"/>
        <v>0</v>
      </c>
      <c r="BL212" s="76">
        <v>0</v>
      </c>
      <c r="BM212" s="76">
        <f t="shared" si="230"/>
        <v>0</v>
      </c>
      <c r="BN212" s="77">
        <v>0</v>
      </c>
      <c r="BO212" s="78">
        <f t="shared" si="222"/>
        <v>0</v>
      </c>
    </row>
    <row r="213" spans="2:67" s="2" customFormat="1" ht="14.25" hidden="1" customHeight="1" outlineLevel="1">
      <c r="B213" s="2" t="str">
        <f t="shared" si="285"/>
        <v>Hide</v>
      </c>
      <c r="C213" s="2">
        <v>1</v>
      </c>
      <c r="D213" s="72" t="s">
        <v>193</v>
      </c>
      <c r="E213" s="124">
        <v>0</v>
      </c>
      <c r="F213" s="76">
        <v>0</v>
      </c>
      <c r="G213" s="76">
        <f t="shared" si="211"/>
        <v>0</v>
      </c>
      <c r="H213" s="76">
        <v>0</v>
      </c>
      <c r="I213" s="76">
        <f t="shared" si="231"/>
        <v>0</v>
      </c>
      <c r="J213" s="77">
        <v>0</v>
      </c>
      <c r="K213" s="77">
        <f t="shared" si="212"/>
        <v>0</v>
      </c>
      <c r="L213" s="8"/>
      <c r="M213" s="76">
        <v>0</v>
      </c>
      <c r="N213" s="76">
        <v>0</v>
      </c>
      <c r="O213" s="76">
        <f t="shared" si="223"/>
        <v>0</v>
      </c>
      <c r="P213" s="76">
        <v>0</v>
      </c>
      <c r="Q213" s="76">
        <f t="shared" si="224"/>
        <v>0</v>
      </c>
      <c r="R213" s="77">
        <v>0</v>
      </c>
      <c r="S213" s="78">
        <f t="shared" si="213"/>
        <v>0</v>
      </c>
      <c r="T213" s="32"/>
      <c r="U213" s="124">
        <v>0</v>
      </c>
      <c r="V213" s="76">
        <v>0</v>
      </c>
      <c r="W213" s="76">
        <f t="shared" si="214"/>
        <v>0</v>
      </c>
      <c r="X213" s="76">
        <v>0</v>
      </c>
      <c r="Y213" s="76">
        <f t="shared" si="232"/>
        <v>0</v>
      </c>
      <c r="Z213" s="77">
        <v>0</v>
      </c>
      <c r="AA213" s="77">
        <f t="shared" si="215"/>
        <v>0</v>
      </c>
      <c r="AB213" s="8"/>
      <c r="AC213" s="76">
        <v>0</v>
      </c>
      <c r="AD213" s="76">
        <v>0</v>
      </c>
      <c r="AE213" s="76">
        <f t="shared" si="225"/>
        <v>0</v>
      </c>
      <c r="AF213" s="76">
        <v>0</v>
      </c>
      <c r="AG213" s="76">
        <f t="shared" si="226"/>
        <v>0</v>
      </c>
      <c r="AH213" s="77">
        <v>0</v>
      </c>
      <c r="AI213" s="78">
        <f t="shared" si="216"/>
        <v>0</v>
      </c>
      <c r="AJ213" s="32"/>
      <c r="AK213" s="124">
        <v>0</v>
      </c>
      <c r="AL213" s="76">
        <v>0</v>
      </c>
      <c r="AM213" s="76">
        <f t="shared" si="217"/>
        <v>0</v>
      </c>
      <c r="AN213" s="76">
        <v>0</v>
      </c>
      <c r="AO213" s="76">
        <f t="shared" si="233"/>
        <v>0</v>
      </c>
      <c r="AP213" s="77">
        <v>0</v>
      </c>
      <c r="AQ213" s="77">
        <f t="shared" si="218"/>
        <v>0</v>
      </c>
      <c r="AR213" s="8"/>
      <c r="AS213" s="76">
        <v>0</v>
      </c>
      <c r="AT213" s="76">
        <v>0</v>
      </c>
      <c r="AU213" s="76">
        <f t="shared" si="227"/>
        <v>0</v>
      </c>
      <c r="AV213" s="76">
        <v>0</v>
      </c>
      <c r="AW213" s="76">
        <f t="shared" si="228"/>
        <v>0</v>
      </c>
      <c r="AX213" s="77">
        <v>0</v>
      </c>
      <c r="AY213" s="78">
        <f t="shared" si="219"/>
        <v>0</v>
      </c>
      <c r="AZ213" s="32"/>
      <c r="BA213" s="124">
        <v>0</v>
      </c>
      <c r="BB213" s="76">
        <v>0</v>
      </c>
      <c r="BC213" s="76">
        <f t="shared" si="220"/>
        <v>0</v>
      </c>
      <c r="BD213" s="76">
        <v>0</v>
      </c>
      <c r="BE213" s="76">
        <f t="shared" si="234"/>
        <v>0</v>
      </c>
      <c r="BF213" s="77">
        <v>0</v>
      </c>
      <c r="BG213" s="77">
        <f t="shared" si="221"/>
        <v>0</v>
      </c>
      <c r="BH213" s="8"/>
      <c r="BI213" s="76">
        <v>0</v>
      </c>
      <c r="BJ213" s="76">
        <v>0</v>
      </c>
      <c r="BK213" s="76">
        <f t="shared" si="229"/>
        <v>0</v>
      </c>
      <c r="BL213" s="76">
        <v>0</v>
      </c>
      <c r="BM213" s="76">
        <f t="shared" si="230"/>
        <v>0</v>
      </c>
      <c r="BN213" s="77">
        <v>0</v>
      </c>
      <c r="BO213" s="78">
        <f t="shared" si="222"/>
        <v>0</v>
      </c>
    </row>
    <row r="214" spans="2:67" s="2" customFormat="1" ht="14.25" hidden="1" customHeight="1" outlineLevel="1">
      <c r="B214" s="2" t="str">
        <f t="shared" si="285"/>
        <v>Hide</v>
      </c>
      <c r="C214" s="2">
        <v>1</v>
      </c>
      <c r="D214" s="72" t="s">
        <v>194</v>
      </c>
      <c r="E214" s="124">
        <v>0</v>
      </c>
      <c r="F214" s="76">
        <v>0</v>
      </c>
      <c r="G214" s="76">
        <f t="shared" si="211"/>
        <v>0</v>
      </c>
      <c r="H214" s="76">
        <v>0</v>
      </c>
      <c r="I214" s="76">
        <f t="shared" si="231"/>
        <v>0</v>
      </c>
      <c r="J214" s="77">
        <v>0</v>
      </c>
      <c r="K214" s="77">
        <f t="shared" si="212"/>
        <v>0</v>
      </c>
      <c r="L214" s="8"/>
      <c r="M214" s="76">
        <v>0</v>
      </c>
      <c r="N214" s="76">
        <v>0</v>
      </c>
      <c r="O214" s="76">
        <f t="shared" si="223"/>
        <v>0</v>
      </c>
      <c r="P214" s="76">
        <v>0</v>
      </c>
      <c r="Q214" s="76">
        <f t="shared" si="224"/>
        <v>0</v>
      </c>
      <c r="R214" s="77">
        <v>0</v>
      </c>
      <c r="S214" s="78">
        <f t="shared" si="213"/>
        <v>0</v>
      </c>
      <c r="T214" s="32"/>
      <c r="U214" s="124">
        <v>0</v>
      </c>
      <c r="V214" s="76">
        <v>0</v>
      </c>
      <c r="W214" s="76">
        <f t="shared" si="214"/>
        <v>0</v>
      </c>
      <c r="X214" s="76">
        <v>0</v>
      </c>
      <c r="Y214" s="76">
        <f t="shared" si="232"/>
        <v>0</v>
      </c>
      <c r="Z214" s="77">
        <v>0</v>
      </c>
      <c r="AA214" s="77">
        <f t="shared" si="215"/>
        <v>0</v>
      </c>
      <c r="AB214" s="8"/>
      <c r="AC214" s="76">
        <v>0</v>
      </c>
      <c r="AD214" s="76">
        <v>0</v>
      </c>
      <c r="AE214" s="76">
        <f t="shared" si="225"/>
        <v>0</v>
      </c>
      <c r="AF214" s="76">
        <v>0</v>
      </c>
      <c r="AG214" s="76">
        <f t="shared" si="226"/>
        <v>0</v>
      </c>
      <c r="AH214" s="77">
        <v>0</v>
      </c>
      <c r="AI214" s="78">
        <f t="shared" si="216"/>
        <v>0</v>
      </c>
      <c r="AJ214" s="32"/>
      <c r="AK214" s="124">
        <v>0</v>
      </c>
      <c r="AL214" s="76">
        <v>0</v>
      </c>
      <c r="AM214" s="76">
        <f t="shared" si="217"/>
        <v>0</v>
      </c>
      <c r="AN214" s="76">
        <v>0</v>
      </c>
      <c r="AO214" s="76">
        <f t="shared" si="233"/>
        <v>0</v>
      </c>
      <c r="AP214" s="77">
        <v>0</v>
      </c>
      <c r="AQ214" s="77">
        <f t="shared" si="218"/>
        <v>0</v>
      </c>
      <c r="AR214" s="8"/>
      <c r="AS214" s="76">
        <v>0</v>
      </c>
      <c r="AT214" s="76">
        <v>0</v>
      </c>
      <c r="AU214" s="76">
        <f t="shared" si="227"/>
        <v>0</v>
      </c>
      <c r="AV214" s="76">
        <v>0</v>
      </c>
      <c r="AW214" s="76">
        <f t="shared" si="228"/>
        <v>0</v>
      </c>
      <c r="AX214" s="77">
        <v>0</v>
      </c>
      <c r="AY214" s="78">
        <f t="shared" si="219"/>
        <v>0</v>
      </c>
      <c r="AZ214" s="32"/>
      <c r="BA214" s="124">
        <v>0</v>
      </c>
      <c r="BB214" s="76">
        <v>0</v>
      </c>
      <c r="BC214" s="76">
        <f t="shared" si="220"/>
        <v>0</v>
      </c>
      <c r="BD214" s="76">
        <v>0</v>
      </c>
      <c r="BE214" s="76">
        <f t="shared" si="234"/>
        <v>0</v>
      </c>
      <c r="BF214" s="77">
        <v>0</v>
      </c>
      <c r="BG214" s="77">
        <f t="shared" si="221"/>
        <v>0</v>
      </c>
      <c r="BH214" s="8"/>
      <c r="BI214" s="76">
        <v>0</v>
      </c>
      <c r="BJ214" s="76">
        <v>0</v>
      </c>
      <c r="BK214" s="76">
        <f t="shared" si="229"/>
        <v>0</v>
      </c>
      <c r="BL214" s="76">
        <v>0</v>
      </c>
      <c r="BM214" s="76">
        <f t="shared" si="230"/>
        <v>0</v>
      </c>
      <c r="BN214" s="77">
        <v>0</v>
      </c>
      <c r="BO214" s="78">
        <f t="shared" si="222"/>
        <v>0</v>
      </c>
    </row>
    <row r="215" spans="2:67" s="2" customFormat="1" ht="14.25" hidden="1" customHeight="1" outlineLevel="1">
      <c r="B215" s="2" t="str">
        <f t="shared" si="285"/>
        <v>Hide</v>
      </c>
      <c r="C215" s="2">
        <v>1</v>
      </c>
      <c r="D215" s="72" t="s" vm="3">
        <v>195</v>
      </c>
      <c r="E215" s="124">
        <v>0</v>
      </c>
      <c r="F215" s="76">
        <v>0</v>
      </c>
      <c r="G215" s="76">
        <f t="shared" si="211"/>
        <v>0</v>
      </c>
      <c r="H215" s="76">
        <v>0</v>
      </c>
      <c r="I215" s="76">
        <f t="shared" si="231"/>
        <v>0</v>
      </c>
      <c r="J215" s="77">
        <v>0</v>
      </c>
      <c r="K215" s="77">
        <f t="shared" si="212"/>
        <v>0</v>
      </c>
      <c r="L215" s="8"/>
      <c r="M215" s="76">
        <v>0</v>
      </c>
      <c r="N215" s="76">
        <v>0</v>
      </c>
      <c r="O215" s="76">
        <f t="shared" si="223"/>
        <v>0</v>
      </c>
      <c r="P215" s="76">
        <v>0</v>
      </c>
      <c r="Q215" s="76">
        <f t="shared" si="224"/>
        <v>0</v>
      </c>
      <c r="R215" s="77">
        <v>0</v>
      </c>
      <c r="S215" s="78">
        <f t="shared" si="213"/>
        <v>0</v>
      </c>
      <c r="T215" s="32"/>
      <c r="U215" s="124">
        <v>0</v>
      </c>
      <c r="V215" s="76">
        <v>0</v>
      </c>
      <c r="W215" s="76">
        <f t="shared" si="214"/>
        <v>0</v>
      </c>
      <c r="X215" s="76">
        <v>0</v>
      </c>
      <c r="Y215" s="76">
        <f t="shared" si="232"/>
        <v>0</v>
      </c>
      <c r="Z215" s="77">
        <v>0</v>
      </c>
      <c r="AA215" s="77">
        <f t="shared" si="215"/>
        <v>0</v>
      </c>
      <c r="AB215" s="8"/>
      <c r="AC215" s="76">
        <v>0</v>
      </c>
      <c r="AD215" s="76">
        <v>0</v>
      </c>
      <c r="AE215" s="76">
        <f t="shared" si="225"/>
        <v>0</v>
      </c>
      <c r="AF215" s="76">
        <v>0</v>
      </c>
      <c r="AG215" s="76">
        <f t="shared" si="226"/>
        <v>0</v>
      </c>
      <c r="AH215" s="77">
        <v>0</v>
      </c>
      <c r="AI215" s="78">
        <f t="shared" si="216"/>
        <v>0</v>
      </c>
      <c r="AJ215" s="32"/>
      <c r="AK215" s="124">
        <v>0</v>
      </c>
      <c r="AL215" s="76">
        <v>0</v>
      </c>
      <c r="AM215" s="76">
        <f t="shared" si="217"/>
        <v>0</v>
      </c>
      <c r="AN215" s="76">
        <v>0</v>
      </c>
      <c r="AO215" s="76">
        <f t="shared" si="233"/>
        <v>0</v>
      </c>
      <c r="AP215" s="77">
        <v>0</v>
      </c>
      <c r="AQ215" s="77">
        <f t="shared" si="218"/>
        <v>0</v>
      </c>
      <c r="AR215" s="8"/>
      <c r="AS215" s="76">
        <v>0</v>
      </c>
      <c r="AT215" s="76">
        <v>0</v>
      </c>
      <c r="AU215" s="76">
        <f t="shared" si="227"/>
        <v>0</v>
      </c>
      <c r="AV215" s="76">
        <v>0</v>
      </c>
      <c r="AW215" s="76">
        <f t="shared" si="228"/>
        <v>0</v>
      </c>
      <c r="AX215" s="77">
        <v>0</v>
      </c>
      <c r="AY215" s="78">
        <f t="shared" si="219"/>
        <v>0</v>
      </c>
      <c r="AZ215" s="32"/>
      <c r="BA215" s="124">
        <v>0</v>
      </c>
      <c r="BB215" s="76">
        <v>0</v>
      </c>
      <c r="BC215" s="76">
        <f t="shared" si="220"/>
        <v>0</v>
      </c>
      <c r="BD215" s="76">
        <v>0</v>
      </c>
      <c r="BE215" s="76">
        <f t="shared" si="234"/>
        <v>0</v>
      </c>
      <c r="BF215" s="77">
        <v>0</v>
      </c>
      <c r="BG215" s="77">
        <f t="shared" si="221"/>
        <v>0</v>
      </c>
      <c r="BH215" s="8"/>
      <c r="BI215" s="76">
        <v>0</v>
      </c>
      <c r="BJ215" s="76">
        <v>0</v>
      </c>
      <c r="BK215" s="76">
        <f t="shared" si="229"/>
        <v>0</v>
      </c>
      <c r="BL215" s="76">
        <v>0</v>
      </c>
      <c r="BM215" s="76">
        <f t="shared" si="230"/>
        <v>0</v>
      </c>
      <c r="BN215" s="77">
        <v>0</v>
      </c>
      <c r="BO215" s="78">
        <f t="shared" si="222"/>
        <v>0</v>
      </c>
    </row>
    <row r="216" spans="2:67" s="2" customFormat="1" ht="14.25" hidden="1" customHeight="1" outlineLevel="1">
      <c r="B216" s="2" t="str">
        <f t="shared" si="285"/>
        <v>Hide</v>
      </c>
      <c r="C216" s="2">
        <v>1</v>
      </c>
      <c r="D216" s="72" t="s">
        <v>196</v>
      </c>
      <c r="E216" s="124">
        <v>0</v>
      </c>
      <c r="F216" s="76">
        <v>0</v>
      </c>
      <c r="G216" s="76">
        <f t="shared" si="211"/>
        <v>0</v>
      </c>
      <c r="H216" s="76">
        <v>0</v>
      </c>
      <c r="I216" s="76">
        <f t="shared" si="231"/>
        <v>0</v>
      </c>
      <c r="J216" s="77">
        <v>0</v>
      </c>
      <c r="K216" s="77">
        <f t="shared" si="212"/>
        <v>0</v>
      </c>
      <c r="L216" s="8"/>
      <c r="M216" s="76">
        <v>0</v>
      </c>
      <c r="N216" s="76">
        <v>0</v>
      </c>
      <c r="O216" s="76">
        <f t="shared" si="223"/>
        <v>0</v>
      </c>
      <c r="P216" s="76">
        <v>0</v>
      </c>
      <c r="Q216" s="76">
        <f t="shared" si="224"/>
        <v>0</v>
      </c>
      <c r="R216" s="77">
        <v>0</v>
      </c>
      <c r="S216" s="78">
        <f t="shared" si="213"/>
        <v>0</v>
      </c>
      <c r="T216" s="32"/>
      <c r="U216" s="124">
        <v>0</v>
      </c>
      <c r="V216" s="76">
        <v>0</v>
      </c>
      <c r="W216" s="76">
        <f t="shared" si="214"/>
        <v>0</v>
      </c>
      <c r="X216" s="76">
        <v>0</v>
      </c>
      <c r="Y216" s="76">
        <f t="shared" si="232"/>
        <v>0</v>
      </c>
      <c r="Z216" s="77">
        <v>0</v>
      </c>
      <c r="AA216" s="77">
        <f t="shared" si="215"/>
        <v>0</v>
      </c>
      <c r="AB216" s="8"/>
      <c r="AC216" s="76">
        <v>0</v>
      </c>
      <c r="AD216" s="76">
        <v>0</v>
      </c>
      <c r="AE216" s="76">
        <f t="shared" si="225"/>
        <v>0</v>
      </c>
      <c r="AF216" s="76">
        <v>0</v>
      </c>
      <c r="AG216" s="76">
        <f t="shared" si="226"/>
        <v>0</v>
      </c>
      <c r="AH216" s="77">
        <v>0</v>
      </c>
      <c r="AI216" s="78">
        <f t="shared" si="216"/>
        <v>0</v>
      </c>
      <c r="AJ216" s="32"/>
      <c r="AK216" s="124">
        <v>0</v>
      </c>
      <c r="AL216" s="76">
        <v>0</v>
      </c>
      <c r="AM216" s="76">
        <f t="shared" si="217"/>
        <v>0</v>
      </c>
      <c r="AN216" s="76">
        <v>0</v>
      </c>
      <c r="AO216" s="76">
        <f t="shared" si="233"/>
        <v>0</v>
      </c>
      <c r="AP216" s="77">
        <v>0</v>
      </c>
      <c r="AQ216" s="77">
        <f t="shared" si="218"/>
        <v>0</v>
      </c>
      <c r="AR216" s="8"/>
      <c r="AS216" s="76">
        <v>0</v>
      </c>
      <c r="AT216" s="76">
        <v>0</v>
      </c>
      <c r="AU216" s="76">
        <f t="shared" si="227"/>
        <v>0</v>
      </c>
      <c r="AV216" s="76">
        <v>0</v>
      </c>
      <c r="AW216" s="76">
        <f t="shared" si="228"/>
        <v>0</v>
      </c>
      <c r="AX216" s="77">
        <v>0</v>
      </c>
      <c r="AY216" s="78">
        <f t="shared" si="219"/>
        <v>0</v>
      </c>
      <c r="AZ216" s="32"/>
      <c r="BA216" s="124">
        <v>0</v>
      </c>
      <c r="BB216" s="76">
        <v>0</v>
      </c>
      <c r="BC216" s="76">
        <f t="shared" si="220"/>
        <v>0</v>
      </c>
      <c r="BD216" s="76">
        <v>0</v>
      </c>
      <c r="BE216" s="76">
        <f t="shared" si="234"/>
        <v>0</v>
      </c>
      <c r="BF216" s="77">
        <v>0</v>
      </c>
      <c r="BG216" s="77">
        <f t="shared" si="221"/>
        <v>0</v>
      </c>
      <c r="BH216" s="8"/>
      <c r="BI216" s="76">
        <v>0</v>
      </c>
      <c r="BJ216" s="76">
        <v>0</v>
      </c>
      <c r="BK216" s="76">
        <f t="shared" si="229"/>
        <v>0</v>
      </c>
      <c r="BL216" s="76">
        <v>0</v>
      </c>
      <c r="BM216" s="76">
        <f t="shared" si="230"/>
        <v>0</v>
      </c>
      <c r="BN216" s="77">
        <v>0</v>
      </c>
      <c r="BO216" s="78">
        <f t="shared" si="222"/>
        <v>0</v>
      </c>
    </row>
    <row r="217" spans="2:67" s="2" customFormat="1" ht="14.25" hidden="1" customHeight="1" outlineLevel="1">
      <c r="B217" s="2" t="str">
        <f t="shared" si="285"/>
        <v>Hide</v>
      </c>
      <c r="C217" s="2">
        <v>1</v>
      </c>
      <c r="D217" s="72" t="s">
        <v>197</v>
      </c>
      <c r="E217" s="124">
        <v>0</v>
      </c>
      <c r="F217" s="76">
        <v>0</v>
      </c>
      <c r="G217" s="76">
        <f t="shared" ref="G217:G285" si="286">+E217-F217</f>
        <v>0</v>
      </c>
      <c r="H217" s="76">
        <v>0</v>
      </c>
      <c r="I217" s="76">
        <f t="shared" si="231"/>
        <v>0</v>
      </c>
      <c r="J217" s="77">
        <v>0</v>
      </c>
      <c r="K217" s="77">
        <f t="shared" ref="K217:K285" si="287">+E217-J217</f>
        <v>0</v>
      </c>
      <c r="L217" s="8"/>
      <c r="M217" s="76">
        <v>0</v>
      </c>
      <c r="N217" s="76">
        <v>0</v>
      </c>
      <c r="O217" s="76">
        <f t="shared" si="223"/>
        <v>0</v>
      </c>
      <c r="P217" s="76">
        <v>0</v>
      </c>
      <c r="Q217" s="76">
        <f t="shared" si="224"/>
        <v>0</v>
      </c>
      <c r="R217" s="77">
        <v>0</v>
      </c>
      <c r="S217" s="78">
        <f t="shared" ref="S217:S285" si="288">+M217-R217</f>
        <v>0</v>
      </c>
      <c r="T217" s="32"/>
      <c r="U217" s="124">
        <v>0</v>
      </c>
      <c r="V217" s="76">
        <v>0</v>
      </c>
      <c r="W217" s="76">
        <f t="shared" ref="W217:W285" si="289">+U217-V217</f>
        <v>0</v>
      </c>
      <c r="X217" s="76">
        <v>0</v>
      </c>
      <c r="Y217" s="76">
        <f t="shared" si="232"/>
        <v>0</v>
      </c>
      <c r="Z217" s="77">
        <v>0</v>
      </c>
      <c r="AA217" s="77">
        <f t="shared" ref="AA217:AA285" si="290">+U217-Z217</f>
        <v>0</v>
      </c>
      <c r="AB217" s="8"/>
      <c r="AC217" s="76">
        <v>0</v>
      </c>
      <c r="AD217" s="76">
        <v>0</v>
      </c>
      <c r="AE217" s="76">
        <f t="shared" si="225"/>
        <v>0</v>
      </c>
      <c r="AF217" s="76">
        <v>0</v>
      </c>
      <c r="AG217" s="76">
        <f t="shared" si="226"/>
        <v>0</v>
      </c>
      <c r="AH217" s="77">
        <v>0</v>
      </c>
      <c r="AI217" s="78">
        <f t="shared" ref="AI217:AI285" si="291">+AC217-AH217</f>
        <v>0</v>
      </c>
      <c r="AJ217" s="32"/>
      <c r="AK217" s="124">
        <v>0</v>
      </c>
      <c r="AL217" s="76">
        <v>0</v>
      </c>
      <c r="AM217" s="76">
        <f t="shared" ref="AM217:AM285" si="292">+AK217-AL217</f>
        <v>0</v>
      </c>
      <c r="AN217" s="76">
        <v>0</v>
      </c>
      <c r="AO217" s="76">
        <f t="shared" si="233"/>
        <v>0</v>
      </c>
      <c r="AP217" s="77">
        <v>0</v>
      </c>
      <c r="AQ217" s="77">
        <f t="shared" ref="AQ217:AQ285" si="293">+AK217-AP217</f>
        <v>0</v>
      </c>
      <c r="AR217" s="8"/>
      <c r="AS217" s="76">
        <v>0</v>
      </c>
      <c r="AT217" s="76">
        <v>0</v>
      </c>
      <c r="AU217" s="76">
        <f t="shared" si="227"/>
        <v>0</v>
      </c>
      <c r="AV217" s="76">
        <v>0</v>
      </c>
      <c r="AW217" s="76">
        <f t="shared" si="228"/>
        <v>0</v>
      </c>
      <c r="AX217" s="77">
        <v>0</v>
      </c>
      <c r="AY217" s="78">
        <f t="shared" ref="AY217:AY285" si="294">+AS217-AX217</f>
        <v>0</v>
      </c>
      <c r="AZ217" s="32"/>
      <c r="BA217" s="124">
        <v>0</v>
      </c>
      <c r="BB217" s="76">
        <v>0</v>
      </c>
      <c r="BC217" s="76">
        <f t="shared" ref="BC217:BC285" si="295">+BA217-BB217</f>
        <v>0</v>
      </c>
      <c r="BD217" s="76">
        <v>0</v>
      </c>
      <c r="BE217" s="76">
        <f t="shared" si="234"/>
        <v>0</v>
      </c>
      <c r="BF217" s="77">
        <v>0</v>
      </c>
      <c r="BG217" s="77">
        <f t="shared" ref="BG217:BG285" si="296">+BA217-BF217</f>
        <v>0</v>
      </c>
      <c r="BH217" s="8"/>
      <c r="BI217" s="76">
        <v>0</v>
      </c>
      <c r="BJ217" s="76">
        <v>0</v>
      </c>
      <c r="BK217" s="76">
        <f t="shared" si="229"/>
        <v>0</v>
      </c>
      <c r="BL217" s="76">
        <v>0</v>
      </c>
      <c r="BM217" s="76">
        <f t="shared" si="230"/>
        <v>0</v>
      </c>
      <c r="BN217" s="77">
        <v>0</v>
      </c>
      <c r="BO217" s="78">
        <f t="shared" ref="BO217:BO285" si="297">+BI217-BN217</f>
        <v>0</v>
      </c>
    </row>
    <row r="218" spans="2:67" s="2" customFormat="1" ht="14.25" hidden="1" customHeight="1" outlineLevel="1">
      <c r="B218" s="2" t="str">
        <f t="shared" si="285"/>
        <v>Hide</v>
      </c>
      <c r="C218" s="2">
        <v>1</v>
      </c>
      <c r="D218" s="72" t="s">
        <v>198</v>
      </c>
      <c r="E218" s="124">
        <v>0</v>
      </c>
      <c r="F218" s="76">
        <v>0</v>
      </c>
      <c r="G218" s="76">
        <f t="shared" si="286"/>
        <v>0</v>
      </c>
      <c r="H218" s="76">
        <v>0</v>
      </c>
      <c r="I218" s="76">
        <f t="shared" si="231"/>
        <v>0</v>
      </c>
      <c r="J218" s="77">
        <v>0</v>
      </c>
      <c r="K218" s="77">
        <f t="shared" si="287"/>
        <v>0</v>
      </c>
      <c r="L218" s="8"/>
      <c r="M218" s="76">
        <v>0</v>
      </c>
      <c r="N218" s="76">
        <v>0</v>
      </c>
      <c r="O218" s="76">
        <f t="shared" si="223"/>
        <v>0</v>
      </c>
      <c r="P218" s="76">
        <v>0</v>
      </c>
      <c r="Q218" s="76">
        <f t="shared" si="224"/>
        <v>0</v>
      </c>
      <c r="R218" s="77">
        <v>0</v>
      </c>
      <c r="S218" s="78">
        <f t="shared" si="288"/>
        <v>0</v>
      </c>
      <c r="T218" s="32"/>
      <c r="U218" s="124">
        <v>0</v>
      </c>
      <c r="V218" s="76">
        <v>0</v>
      </c>
      <c r="W218" s="76">
        <f t="shared" si="289"/>
        <v>0</v>
      </c>
      <c r="X218" s="76">
        <v>0</v>
      </c>
      <c r="Y218" s="76">
        <f t="shared" si="232"/>
        <v>0</v>
      </c>
      <c r="Z218" s="77">
        <v>0</v>
      </c>
      <c r="AA218" s="77">
        <f t="shared" si="290"/>
        <v>0</v>
      </c>
      <c r="AB218" s="8"/>
      <c r="AC218" s="76">
        <v>0</v>
      </c>
      <c r="AD218" s="76">
        <v>0</v>
      </c>
      <c r="AE218" s="76">
        <f t="shared" si="225"/>
        <v>0</v>
      </c>
      <c r="AF218" s="76">
        <v>0</v>
      </c>
      <c r="AG218" s="76">
        <f t="shared" si="226"/>
        <v>0</v>
      </c>
      <c r="AH218" s="77">
        <v>0</v>
      </c>
      <c r="AI218" s="78">
        <f t="shared" si="291"/>
        <v>0</v>
      </c>
      <c r="AJ218" s="32"/>
      <c r="AK218" s="124">
        <v>0</v>
      </c>
      <c r="AL218" s="76">
        <v>0</v>
      </c>
      <c r="AM218" s="76">
        <f t="shared" si="292"/>
        <v>0</v>
      </c>
      <c r="AN218" s="76">
        <v>0</v>
      </c>
      <c r="AO218" s="76">
        <f t="shared" si="233"/>
        <v>0</v>
      </c>
      <c r="AP218" s="77">
        <v>0</v>
      </c>
      <c r="AQ218" s="77">
        <f t="shared" si="293"/>
        <v>0</v>
      </c>
      <c r="AR218" s="8"/>
      <c r="AS218" s="76">
        <v>0</v>
      </c>
      <c r="AT218" s="76">
        <v>0</v>
      </c>
      <c r="AU218" s="76">
        <f t="shared" si="227"/>
        <v>0</v>
      </c>
      <c r="AV218" s="76">
        <v>0</v>
      </c>
      <c r="AW218" s="76">
        <f t="shared" si="228"/>
        <v>0</v>
      </c>
      <c r="AX218" s="77">
        <v>0</v>
      </c>
      <c r="AY218" s="78">
        <f t="shared" si="294"/>
        <v>0</v>
      </c>
      <c r="AZ218" s="32"/>
      <c r="BA218" s="124">
        <v>0</v>
      </c>
      <c r="BB218" s="76">
        <v>0</v>
      </c>
      <c r="BC218" s="76">
        <f t="shared" si="295"/>
        <v>0</v>
      </c>
      <c r="BD218" s="76">
        <v>0</v>
      </c>
      <c r="BE218" s="76">
        <f t="shared" si="234"/>
        <v>0</v>
      </c>
      <c r="BF218" s="77">
        <v>0</v>
      </c>
      <c r="BG218" s="77">
        <f t="shared" si="296"/>
        <v>0</v>
      </c>
      <c r="BH218" s="8"/>
      <c r="BI218" s="76">
        <v>0</v>
      </c>
      <c r="BJ218" s="76">
        <v>0</v>
      </c>
      <c r="BK218" s="76">
        <f t="shared" si="229"/>
        <v>0</v>
      </c>
      <c r="BL218" s="76">
        <v>0</v>
      </c>
      <c r="BM218" s="76">
        <f t="shared" si="230"/>
        <v>0</v>
      </c>
      <c r="BN218" s="77">
        <v>0</v>
      </c>
      <c r="BO218" s="78">
        <f t="shared" si="297"/>
        <v>0</v>
      </c>
    </row>
    <row r="219" spans="2:67" s="2" customFormat="1" collapsed="1">
      <c r="B219" s="2" t="str">
        <f t="shared" si="285"/>
        <v>Hide</v>
      </c>
      <c r="C219" s="2">
        <v>1</v>
      </c>
      <c r="D219" s="72" t="s">
        <v>199</v>
      </c>
      <c r="E219" s="123">
        <v>0</v>
      </c>
      <c r="F219" s="73">
        <v>0</v>
      </c>
      <c r="G219" s="73">
        <f t="shared" si="286"/>
        <v>0</v>
      </c>
      <c r="H219" s="73">
        <v>0</v>
      </c>
      <c r="I219" s="73">
        <f t="shared" si="231"/>
        <v>0</v>
      </c>
      <c r="J219" s="74">
        <v>0</v>
      </c>
      <c r="K219" s="74">
        <f t="shared" si="287"/>
        <v>0</v>
      </c>
      <c r="L219" s="35"/>
      <c r="M219" s="73">
        <v>0</v>
      </c>
      <c r="N219" s="73">
        <v>0</v>
      </c>
      <c r="O219" s="73">
        <f t="shared" si="223"/>
        <v>0</v>
      </c>
      <c r="P219" s="73">
        <v>0</v>
      </c>
      <c r="Q219" s="73">
        <f t="shared" si="224"/>
        <v>0</v>
      </c>
      <c r="R219" s="74">
        <v>0</v>
      </c>
      <c r="S219" s="75">
        <f t="shared" si="288"/>
        <v>0</v>
      </c>
      <c r="T219" s="32"/>
      <c r="U219" s="123">
        <v>0</v>
      </c>
      <c r="V219" s="73">
        <v>0</v>
      </c>
      <c r="W219" s="73">
        <f t="shared" si="289"/>
        <v>0</v>
      </c>
      <c r="X219" s="73">
        <v>0</v>
      </c>
      <c r="Y219" s="73">
        <f t="shared" si="232"/>
        <v>0</v>
      </c>
      <c r="Z219" s="74">
        <v>0</v>
      </c>
      <c r="AA219" s="74">
        <f t="shared" si="290"/>
        <v>0</v>
      </c>
      <c r="AB219" s="35"/>
      <c r="AC219" s="73">
        <v>0</v>
      </c>
      <c r="AD219" s="73">
        <v>0</v>
      </c>
      <c r="AE219" s="73">
        <f t="shared" si="225"/>
        <v>0</v>
      </c>
      <c r="AF219" s="73">
        <v>0</v>
      </c>
      <c r="AG219" s="73">
        <f t="shared" si="226"/>
        <v>0</v>
      </c>
      <c r="AH219" s="74">
        <v>0</v>
      </c>
      <c r="AI219" s="75">
        <f t="shared" si="291"/>
        <v>0</v>
      </c>
      <c r="AJ219" s="32"/>
      <c r="AK219" s="123">
        <v>0</v>
      </c>
      <c r="AL219" s="73">
        <v>0</v>
      </c>
      <c r="AM219" s="73">
        <f t="shared" si="292"/>
        <v>0</v>
      </c>
      <c r="AN219" s="73">
        <v>0</v>
      </c>
      <c r="AO219" s="73">
        <f t="shared" si="233"/>
        <v>0</v>
      </c>
      <c r="AP219" s="74">
        <v>0</v>
      </c>
      <c r="AQ219" s="74">
        <f t="shared" si="293"/>
        <v>0</v>
      </c>
      <c r="AR219" s="35"/>
      <c r="AS219" s="73">
        <v>0</v>
      </c>
      <c r="AT219" s="73">
        <v>0</v>
      </c>
      <c r="AU219" s="73">
        <f t="shared" si="227"/>
        <v>0</v>
      </c>
      <c r="AV219" s="73">
        <v>0</v>
      </c>
      <c r="AW219" s="73">
        <f t="shared" si="228"/>
        <v>0</v>
      </c>
      <c r="AX219" s="74">
        <v>0</v>
      </c>
      <c r="AY219" s="75">
        <f t="shared" si="294"/>
        <v>0</v>
      </c>
      <c r="AZ219" s="32"/>
      <c r="BA219" s="123">
        <v>0</v>
      </c>
      <c r="BB219" s="73">
        <v>0</v>
      </c>
      <c r="BC219" s="73">
        <f t="shared" si="295"/>
        <v>0</v>
      </c>
      <c r="BD219" s="73">
        <v>0</v>
      </c>
      <c r="BE219" s="73">
        <f t="shared" si="234"/>
        <v>0</v>
      </c>
      <c r="BF219" s="74">
        <v>0</v>
      </c>
      <c r="BG219" s="74">
        <f t="shared" si="296"/>
        <v>0</v>
      </c>
      <c r="BH219" s="35"/>
      <c r="BI219" s="73">
        <v>0</v>
      </c>
      <c r="BJ219" s="73">
        <v>0</v>
      </c>
      <c r="BK219" s="73">
        <f t="shared" si="229"/>
        <v>0</v>
      </c>
      <c r="BL219" s="73">
        <v>0</v>
      </c>
      <c r="BM219" s="73">
        <f t="shared" si="230"/>
        <v>0</v>
      </c>
      <c r="BN219" s="74">
        <v>0</v>
      </c>
      <c r="BO219" s="75">
        <f t="shared" si="297"/>
        <v>0</v>
      </c>
    </row>
    <row r="220" spans="2:67" s="2" customFormat="1" ht="14.25" hidden="1" customHeight="1" outlineLevel="1">
      <c r="B220" s="2" t="str">
        <f t="shared" si="285"/>
        <v>Hide</v>
      </c>
      <c r="C220" s="2">
        <v>1</v>
      </c>
      <c r="D220" s="72" t="s">
        <v>200</v>
      </c>
      <c r="E220" s="124">
        <v>0</v>
      </c>
      <c r="F220" s="76">
        <v>0</v>
      </c>
      <c r="G220" s="76">
        <f t="shared" si="286"/>
        <v>0</v>
      </c>
      <c r="H220" s="76">
        <v>0</v>
      </c>
      <c r="I220" s="76">
        <f t="shared" si="231"/>
        <v>0</v>
      </c>
      <c r="J220" s="77">
        <v>0</v>
      </c>
      <c r="K220" s="77">
        <f t="shared" si="287"/>
        <v>0</v>
      </c>
      <c r="L220" s="8"/>
      <c r="M220" s="76">
        <v>0</v>
      </c>
      <c r="N220" s="76">
        <v>0</v>
      </c>
      <c r="O220" s="76">
        <f t="shared" si="223"/>
        <v>0</v>
      </c>
      <c r="P220" s="76">
        <v>0</v>
      </c>
      <c r="Q220" s="76">
        <f t="shared" si="224"/>
        <v>0</v>
      </c>
      <c r="R220" s="77">
        <v>0</v>
      </c>
      <c r="S220" s="78">
        <f t="shared" si="288"/>
        <v>0</v>
      </c>
      <c r="T220" s="32"/>
      <c r="U220" s="124">
        <v>0</v>
      </c>
      <c r="V220" s="76">
        <v>0</v>
      </c>
      <c r="W220" s="76">
        <f t="shared" si="289"/>
        <v>0</v>
      </c>
      <c r="X220" s="76">
        <v>0</v>
      </c>
      <c r="Y220" s="76">
        <f t="shared" si="232"/>
        <v>0</v>
      </c>
      <c r="Z220" s="77">
        <v>0</v>
      </c>
      <c r="AA220" s="77">
        <f t="shared" si="290"/>
        <v>0</v>
      </c>
      <c r="AB220" s="8"/>
      <c r="AC220" s="76">
        <v>0</v>
      </c>
      <c r="AD220" s="76">
        <v>0</v>
      </c>
      <c r="AE220" s="76">
        <f t="shared" si="225"/>
        <v>0</v>
      </c>
      <c r="AF220" s="76">
        <v>0</v>
      </c>
      <c r="AG220" s="76">
        <f t="shared" si="226"/>
        <v>0</v>
      </c>
      <c r="AH220" s="77">
        <v>0</v>
      </c>
      <c r="AI220" s="78">
        <f t="shared" si="291"/>
        <v>0</v>
      </c>
      <c r="AJ220" s="32"/>
      <c r="AK220" s="124">
        <v>0</v>
      </c>
      <c r="AL220" s="76">
        <v>0</v>
      </c>
      <c r="AM220" s="76">
        <f t="shared" si="292"/>
        <v>0</v>
      </c>
      <c r="AN220" s="76">
        <v>0</v>
      </c>
      <c r="AO220" s="76">
        <f t="shared" si="233"/>
        <v>0</v>
      </c>
      <c r="AP220" s="77">
        <v>0</v>
      </c>
      <c r="AQ220" s="77">
        <f t="shared" si="293"/>
        <v>0</v>
      </c>
      <c r="AR220" s="8"/>
      <c r="AS220" s="76">
        <v>0</v>
      </c>
      <c r="AT220" s="76">
        <v>0</v>
      </c>
      <c r="AU220" s="76">
        <f t="shared" si="227"/>
        <v>0</v>
      </c>
      <c r="AV220" s="76">
        <v>0</v>
      </c>
      <c r="AW220" s="76">
        <f t="shared" si="228"/>
        <v>0</v>
      </c>
      <c r="AX220" s="77">
        <v>0</v>
      </c>
      <c r="AY220" s="78">
        <f t="shared" si="294"/>
        <v>0</v>
      </c>
      <c r="AZ220" s="32"/>
      <c r="BA220" s="124">
        <v>0</v>
      </c>
      <c r="BB220" s="76">
        <v>0</v>
      </c>
      <c r="BC220" s="76">
        <f t="shared" si="295"/>
        <v>0</v>
      </c>
      <c r="BD220" s="76">
        <v>0</v>
      </c>
      <c r="BE220" s="76">
        <f t="shared" si="234"/>
        <v>0</v>
      </c>
      <c r="BF220" s="77">
        <v>0</v>
      </c>
      <c r="BG220" s="77">
        <f t="shared" si="296"/>
        <v>0</v>
      </c>
      <c r="BH220" s="8"/>
      <c r="BI220" s="76">
        <v>0</v>
      </c>
      <c r="BJ220" s="76">
        <v>0</v>
      </c>
      <c r="BK220" s="76">
        <f t="shared" si="229"/>
        <v>0</v>
      </c>
      <c r="BL220" s="76">
        <v>0</v>
      </c>
      <c r="BM220" s="76">
        <f t="shared" si="230"/>
        <v>0</v>
      </c>
      <c r="BN220" s="77">
        <v>0</v>
      </c>
      <c r="BO220" s="78">
        <f t="shared" si="297"/>
        <v>0</v>
      </c>
    </row>
    <row r="221" spans="2:67" s="2" customFormat="1" ht="14.25" hidden="1" customHeight="1" outlineLevel="1">
      <c r="B221" s="2" t="str">
        <f t="shared" si="285"/>
        <v>Hide</v>
      </c>
      <c r="C221" s="2">
        <v>1</v>
      </c>
      <c r="D221" s="72" t="s">
        <v>201</v>
      </c>
      <c r="E221" s="124">
        <v>0</v>
      </c>
      <c r="F221" s="76">
        <v>0</v>
      </c>
      <c r="G221" s="76">
        <f t="shared" si="286"/>
        <v>0</v>
      </c>
      <c r="H221" s="76">
        <v>0</v>
      </c>
      <c r="I221" s="76">
        <f t="shared" si="231"/>
        <v>0</v>
      </c>
      <c r="J221" s="77">
        <v>0</v>
      </c>
      <c r="K221" s="77">
        <f t="shared" si="287"/>
        <v>0</v>
      </c>
      <c r="L221" s="8"/>
      <c r="M221" s="76">
        <v>0</v>
      </c>
      <c r="N221" s="76">
        <v>0</v>
      </c>
      <c r="O221" s="76">
        <f t="shared" ref="O221:O289" si="298">+M221-N221</f>
        <v>0</v>
      </c>
      <c r="P221" s="76">
        <v>0</v>
      </c>
      <c r="Q221" s="76">
        <f t="shared" ref="Q221:Q289" si="299">+M221-P221</f>
        <v>0</v>
      </c>
      <c r="R221" s="77">
        <v>0</v>
      </c>
      <c r="S221" s="78">
        <f t="shared" si="288"/>
        <v>0</v>
      </c>
      <c r="T221" s="32"/>
      <c r="U221" s="124">
        <v>0</v>
      </c>
      <c r="V221" s="76">
        <v>0</v>
      </c>
      <c r="W221" s="76">
        <f t="shared" si="289"/>
        <v>0</v>
      </c>
      <c r="X221" s="76">
        <v>0</v>
      </c>
      <c r="Y221" s="76">
        <f t="shared" si="232"/>
        <v>0</v>
      </c>
      <c r="Z221" s="77">
        <v>0</v>
      </c>
      <c r="AA221" s="77">
        <f t="shared" si="290"/>
        <v>0</v>
      </c>
      <c r="AB221" s="8"/>
      <c r="AC221" s="76">
        <v>0</v>
      </c>
      <c r="AD221" s="76">
        <v>0</v>
      </c>
      <c r="AE221" s="76">
        <f t="shared" ref="AE221:AE289" si="300">+AC221-AD221</f>
        <v>0</v>
      </c>
      <c r="AF221" s="76">
        <v>0</v>
      </c>
      <c r="AG221" s="76">
        <f t="shared" ref="AG221:AG289" si="301">+AC221-AF221</f>
        <v>0</v>
      </c>
      <c r="AH221" s="77">
        <v>0</v>
      </c>
      <c r="AI221" s="78">
        <f t="shared" si="291"/>
        <v>0</v>
      </c>
      <c r="AJ221" s="32"/>
      <c r="AK221" s="124">
        <v>0</v>
      </c>
      <c r="AL221" s="76">
        <v>0</v>
      </c>
      <c r="AM221" s="76">
        <f t="shared" si="292"/>
        <v>0</v>
      </c>
      <c r="AN221" s="76">
        <v>0</v>
      </c>
      <c r="AO221" s="76">
        <f t="shared" si="233"/>
        <v>0</v>
      </c>
      <c r="AP221" s="77">
        <v>0</v>
      </c>
      <c r="AQ221" s="77">
        <f t="shared" si="293"/>
        <v>0</v>
      </c>
      <c r="AR221" s="8"/>
      <c r="AS221" s="76">
        <v>0</v>
      </c>
      <c r="AT221" s="76">
        <v>0</v>
      </c>
      <c r="AU221" s="76">
        <f t="shared" ref="AU221:AU289" si="302">+AS221-AT221</f>
        <v>0</v>
      </c>
      <c r="AV221" s="76">
        <v>0</v>
      </c>
      <c r="AW221" s="76">
        <f t="shared" ref="AW221:AW289" si="303">+AS221-AV221</f>
        <v>0</v>
      </c>
      <c r="AX221" s="77">
        <v>0</v>
      </c>
      <c r="AY221" s="78">
        <f t="shared" si="294"/>
        <v>0</v>
      </c>
      <c r="AZ221" s="32"/>
      <c r="BA221" s="124">
        <v>0</v>
      </c>
      <c r="BB221" s="76">
        <v>0</v>
      </c>
      <c r="BC221" s="76">
        <f t="shared" si="295"/>
        <v>0</v>
      </c>
      <c r="BD221" s="76">
        <v>0</v>
      </c>
      <c r="BE221" s="76">
        <f t="shared" si="234"/>
        <v>0</v>
      </c>
      <c r="BF221" s="77">
        <v>0</v>
      </c>
      <c r="BG221" s="77">
        <f t="shared" si="296"/>
        <v>0</v>
      </c>
      <c r="BH221" s="8"/>
      <c r="BI221" s="76">
        <v>0</v>
      </c>
      <c r="BJ221" s="76">
        <v>0</v>
      </c>
      <c r="BK221" s="76">
        <f t="shared" ref="BK221:BK289" si="304">+BI221-BJ221</f>
        <v>0</v>
      </c>
      <c r="BL221" s="76">
        <v>0</v>
      </c>
      <c r="BM221" s="76">
        <f t="shared" ref="BM221:BM289" si="305">+BI221-BL221</f>
        <v>0</v>
      </c>
      <c r="BN221" s="77">
        <v>0</v>
      </c>
      <c r="BO221" s="78">
        <f t="shared" si="297"/>
        <v>0</v>
      </c>
    </row>
    <row r="222" spans="2:67" s="2" customFormat="1" ht="14.25" hidden="1" customHeight="1" outlineLevel="1">
      <c r="B222" s="2" t="str">
        <f t="shared" ref="B222" si="306">IF(SUM(T222:T222)&lt;&gt;0,"Show","Hide")</f>
        <v>Hide</v>
      </c>
      <c r="C222" s="2">
        <v>1</v>
      </c>
      <c r="D222" s="72" t="s">
        <v>595</v>
      </c>
      <c r="E222" s="124">
        <v>0</v>
      </c>
      <c r="F222" s="76">
        <v>0</v>
      </c>
      <c r="G222" s="76">
        <f t="shared" ref="G222" si="307">+E222-F222</f>
        <v>0</v>
      </c>
      <c r="H222" s="76">
        <v>0</v>
      </c>
      <c r="I222" s="76">
        <f t="shared" ref="I222" si="308">+E222-H222</f>
        <v>0</v>
      </c>
      <c r="J222" s="77">
        <v>0</v>
      </c>
      <c r="K222" s="77">
        <f t="shared" ref="K222" si="309">+E222-J222</f>
        <v>0</v>
      </c>
      <c r="L222" s="8"/>
      <c r="M222" s="76">
        <v>0</v>
      </c>
      <c r="N222" s="76">
        <v>0</v>
      </c>
      <c r="O222" s="76">
        <f t="shared" ref="O222" si="310">+M222-N222</f>
        <v>0</v>
      </c>
      <c r="P222" s="76">
        <v>0</v>
      </c>
      <c r="Q222" s="76">
        <f t="shared" ref="Q222" si="311">+M222-P222</f>
        <v>0</v>
      </c>
      <c r="R222" s="77">
        <v>0</v>
      </c>
      <c r="S222" s="78">
        <f t="shared" ref="S222" si="312">+M222-R222</f>
        <v>0</v>
      </c>
      <c r="T222" s="32"/>
      <c r="U222" s="124">
        <v>0</v>
      </c>
      <c r="V222" s="76">
        <v>0</v>
      </c>
      <c r="W222" s="76">
        <f t="shared" ref="W222" si="313">+U222-V222</f>
        <v>0</v>
      </c>
      <c r="X222" s="76">
        <v>0</v>
      </c>
      <c r="Y222" s="76">
        <f t="shared" ref="Y222" si="314">+U222-X222</f>
        <v>0</v>
      </c>
      <c r="Z222" s="77">
        <v>0</v>
      </c>
      <c r="AA222" s="77">
        <f t="shared" ref="AA222" si="315">+U222-Z222</f>
        <v>0</v>
      </c>
      <c r="AB222" s="8"/>
      <c r="AC222" s="76">
        <v>0</v>
      </c>
      <c r="AD222" s="76">
        <v>0</v>
      </c>
      <c r="AE222" s="76">
        <f t="shared" ref="AE222" si="316">+AC222-AD222</f>
        <v>0</v>
      </c>
      <c r="AF222" s="76">
        <v>0</v>
      </c>
      <c r="AG222" s="76">
        <f t="shared" ref="AG222" si="317">+AC222-AF222</f>
        <v>0</v>
      </c>
      <c r="AH222" s="77">
        <v>0</v>
      </c>
      <c r="AI222" s="78">
        <f t="shared" ref="AI222" si="318">+AC222-AH222</f>
        <v>0</v>
      </c>
      <c r="AJ222" s="32"/>
      <c r="AK222" s="124">
        <v>0</v>
      </c>
      <c r="AL222" s="76">
        <v>0</v>
      </c>
      <c r="AM222" s="76">
        <f t="shared" ref="AM222" si="319">+AK222-AL222</f>
        <v>0</v>
      </c>
      <c r="AN222" s="76">
        <v>0</v>
      </c>
      <c r="AO222" s="76">
        <f t="shared" ref="AO222" si="320">+AK222-AN222</f>
        <v>0</v>
      </c>
      <c r="AP222" s="77">
        <v>0</v>
      </c>
      <c r="AQ222" s="77">
        <f t="shared" ref="AQ222" si="321">+AK222-AP222</f>
        <v>0</v>
      </c>
      <c r="AR222" s="8"/>
      <c r="AS222" s="76">
        <v>0</v>
      </c>
      <c r="AT222" s="76">
        <v>0</v>
      </c>
      <c r="AU222" s="76">
        <f t="shared" ref="AU222" si="322">+AS222-AT222</f>
        <v>0</v>
      </c>
      <c r="AV222" s="76">
        <v>0</v>
      </c>
      <c r="AW222" s="76">
        <f t="shared" ref="AW222" si="323">+AS222-AV222</f>
        <v>0</v>
      </c>
      <c r="AX222" s="77">
        <v>0</v>
      </c>
      <c r="AY222" s="78">
        <f t="shared" ref="AY222" si="324">+AS222-AX222</f>
        <v>0</v>
      </c>
      <c r="AZ222" s="32"/>
      <c r="BA222" s="124">
        <v>0</v>
      </c>
      <c r="BB222" s="76">
        <v>0</v>
      </c>
      <c r="BC222" s="76">
        <f t="shared" ref="BC222" si="325">+BA222-BB222</f>
        <v>0</v>
      </c>
      <c r="BD222" s="76">
        <v>0</v>
      </c>
      <c r="BE222" s="76">
        <f t="shared" ref="BE222" si="326">+BA222-BD222</f>
        <v>0</v>
      </c>
      <c r="BF222" s="77">
        <v>0</v>
      </c>
      <c r="BG222" s="77">
        <f t="shared" ref="BG222" si="327">+BA222-BF222</f>
        <v>0</v>
      </c>
      <c r="BH222" s="8"/>
      <c r="BI222" s="76">
        <v>0</v>
      </c>
      <c r="BJ222" s="76">
        <v>0</v>
      </c>
      <c r="BK222" s="76">
        <f t="shared" ref="BK222" si="328">+BI222-BJ222</f>
        <v>0</v>
      </c>
      <c r="BL222" s="76">
        <v>0</v>
      </c>
      <c r="BM222" s="76">
        <f t="shared" ref="BM222" si="329">+BI222-BL222</f>
        <v>0</v>
      </c>
      <c r="BN222" s="77">
        <v>0</v>
      </c>
      <c r="BO222" s="78">
        <f t="shared" ref="BO222" si="330">+BI222-BN222</f>
        <v>0</v>
      </c>
    </row>
    <row r="223" spans="2:67" s="2" customFormat="1" ht="14.25" hidden="1" customHeight="1" outlineLevel="1">
      <c r="B223" s="2" t="str">
        <f t="shared" si="285"/>
        <v>Hide</v>
      </c>
      <c r="C223" s="2">
        <v>1</v>
      </c>
      <c r="D223" s="72" t="s">
        <v>202</v>
      </c>
      <c r="E223" s="124">
        <v>0</v>
      </c>
      <c r="F223" s="76">
        <v>0</v>
      </c>
      <c r="G223" s="76">
        <f t="shared" si="286"/>
        <v>0</v>
      </c>
      <c r="H223" s="76">
        <v>0</v>
      </c>
      <c r="I223" s="76">
        <f t="shared" si="231"/>
        <v>0</v>
      </c>
      <c r="J223" s="77">
        <v>0</v>
      </c>
      <c r="K223" s="77">
        <f t="shared" si="287"/>
        <v>0</v>
      </c>
      <c r="L223" s="8"/>
      <c r="M223" s="76">
        <v>0</v>
      </c>
      <c r="N223" s="76">
        <v>0</v>
      </c>
      <c r="O223" s="76">
        <f t="shared" si="298"/>
        <v>0</v>
      </c>
      <c r="P223" s="76">
        <v>0</v>
      </c>
      <c r="Q223" s="76">
        <f t="shared" si="299"/>
        <v>0</v>
      </c>
      <c r="R223" s="77">
        <v>0</v>
      </c>
      <c r="S223" s="78">
        <f t="shared" si="288"/>
        <v>0</v>
      </c>
      <c r="T223" s="32"/>
      <c r="U223" s="124">
        <v>0</v>
      </c>
      <c r="V223" s="76">
        <v>0</v>
      </c>
      <c r="W223" s="76">
        <f t="shared" si="289"/>
        <v>0</v>
      </c>
      <c r="X223" s="76">
        <v>0</v>
      </c>
      <c r="Y223" s="76">
        <f t="shared" si="232"/>
        <v>0</v>
      </c>
      <c r="Z223" s="77">
        <v>0</v>
      </c>
      <c r="AA223" s="77">
        <f t="shared" si="290"/>
        <v>0</v>
      </c>
      <c r="AB223" s="8"/>
      <c r="AC223" s="76">
        <v>0</v>
      </c>
      <c r="AD223" s="76">
        <v>0</v>
      </c>
      <c r="AE223" s="76">
        <f t="shared" si="300"/>
        <v>0</v>
      </c>
      <c r="AF223" s="76">
        <v>0</v>
      </c>
      <c r="AG223" s="76">
        <f t="shared" si="301"/>
        <v>0</v>
      </c>
      <c r="AH223" s="77">
        <v>0</v>
      </c>
      <c r="AI223" s="78">
        <f t="shared" si="291"/>
        <v>0</v>
      </c>
      <c r="AJ223" s="32"/>
      <c r="AK223" s="124">
        <v>0</v>
      </c>
      <c r="AL223" s="76">
        <v>0</v>
      </c>
      <c r="AM223" s="76">
        <f t="shared" si="292"/>
        <v>0</v>
      </c>
      <c r="AN223" s="76">
        <v>0</v>
      </c>
      <c r="AO223" s="76">
        <f t="shared" si="233"/>
        <v>0</v>
      </c>
      <c r="AP223" s="77">
        <v>0</v>
      </c>
      <c r="AQ223" s="77">
        <f t="shared" si="293"/>
        <v>0</v>
      </c>
      <c r="AR223" s="8"/>
      <c r="AS223" s="76">
        <v>0</v>
      </c>
      <c r="AT223" s="76">
        <v>0</v>
      </c>
      <c r="AU223" s="76">
        <f t="shared" si="302"/>
        <v>0</v>
      </c>
      <c r="AV223" s="76">
        <v>0</v>
      </c>
      <c r="AW223" s="76">
        <f t="shared" si="303"/>
        <v>0</v>
      </c>
      <c r="AX223" s="77">
        <v>0</v>
      </c>
      <c r="AY223" s="78">
        <f t="shared" si="294"/>
        <v>0</v>
      </c>
      <c r="AZ223" s="32"/>
      <c r="BA223" s="124">
        <v>0</v>
      </c>
      <c r="BB223" s="76">
        <v>0</v>
      </c>
      <c r="BC223" s="76">
        <f t="shared" si="295"/>
        <v>0</v>
      </c>
      <c r="BD223" s="76">
        <v>0</v>
      </c>
      <c r="BE223" s="76">
        <f t="shared" si="234"/>
        <v>0</v>
      </c>
      <c r="BF223" s="77">
        <v>0</v>
      </c>
      <c r="BG223" s="77">
        <f t="shared" si="296"/>
        <v>0</v>
      </c>
      <c r="BH223" s="8"/>
      <c r="BI223" s="76">
        <v>0</v>
      </c>
      <c r="BJ223" s="76">
        <v>0</v>
      </c>
      <c r="BK223" s="76">
        <f t="shared" si="304"/>
        <v>0</v>
      </c>
      <c r="BL223" s="76">
        <v>0</v>
      </c>
      <c r="BM223" s="76">
        <f t="shared" si="305"/>
        <v>0</v>
      </c>
      <c r="BN223" s="77">
        <v>0</v>
      </c>
      <c r="BO223" s="78">
        <f t="shared" si="297"/>
        <v>0</v>
      </c>
    </row>
    <row r="224" spans="2:67" s="2" customFormat="1" ht="14.25" hidden="1" customHeight="1" outlineLevel="1">
      <c r="B224" s="2" t="str">
        <f t="shared" si="285"/>
        <v>Hide</v>
      </c>
      <c r="C224" s="2">
        <v>1</v>
      </c>
      <c r="D224" s="72" t="s">
        <v>203</v>
      </c>
      <c r="E224" s="124">
        <v>0</v>
      </c>
      <c r="F224" s="76">
        <v>0</v>
      </c>
      <c r="G224" s="76">
        <f t="shared" si="286"/>
        <v>0</v>
      </c>
      <c r="H224" s="76">
        <v>0</v>
      </c>
      <c r="I224" s="76">
        <f t="shared" ref="I224:I291" si="331">+E224-H224</f>
        <v>0</v>
      </c>
      <c r="J224" s="77">
        <v>0</v>
      </c>
      <c r="K224" s="77">
        <f t="shared" si="287"/>
        <v>0</v>
      </c>
      <c r="L224" s="8"/>
      <c r="M224" s="76">
        <v>0</v>
      </c>
      <c r="N224" s="76">
        <v>0</v>
      </c>
      <c r="O224" s="76">
        <f t="shared" si="298"/>
        <v>0</v>
      </c>
      <c r="P224" s="76">
        <v>0</v>
      </c>
      <c r="Q224" s="76">
        <f t="shared" si="299"/>
        <v>0</v>
      </c>
      <c r="R224" s="77">
        <v>0</v>
      </c>
      <c r="S224" s="78">
        <f t="shared" si="288"/>
        <v>0</v>
      </c>
      <c r="T224" s="32"/>
      <c r="U224" s="124">
        <v>0</v>
      </c>
      <c r="V224" s="76">
        <v>0</v>
      </c>
      <c r="W224" s="76">
        <f t="shared" si="289"/>
        <v>0</v>
      </c>
      <c r="X224" s="76">
        <v>0</v>
      </c>
      <c r="Y224" s="76">
        <f t="shared" ref="Y224:Y291" si="332">+U224-X224</f>
        <v>0</v>
      </c>
      <c r="Z224" s="77">
        <v>0</v>
      </c>
      <c r="AA224" s="77">
        <f t="shared" si="290"/>
        <v>0</v>
      </c>
      <c r="AB224" s="8"/>
      <c r="AC224" s="76">
        <v>0</v>
      </c>
      <c r="AD224" s="76">
        <v>0</v>
      </c>
      <c r="AE224" s="76">
        <f t="shared" si="300"/>
        <v>0</v>
      </c>
      <c r="AF224" s="76">
        <v>0</v>
      </c>
      <c r="AG224" s="76">
        <f t="shared" si="301"/>
        <v>0</v>
      </c>
      <c r="AH224" s="77">
        <v>0</v>
      </c>
      <c r="AI224" s="78">
        <f t="shared" si="291"/>
        <v>0</v>
      </c>
      <c r="AJ224" s="32"/>
      <c r="AK224" s="124">
        <v>0</v>
      </c>
      <c r="AL224" s="76">
        <v>0</v>
      </c>
      <c r="AM224" s="76">
        <f t="shared" si="292"/>
        <v>0</v>
      </c>
      <c r="AN224" s="76">
        <v>0</v>
      </c>
      <c r="AO224" s="76">
        <f t="shared" ref="AO224:AO291" si="333">+AK224-AN224</f>
        <v>0</v>
      </c>
      <c r="AP224" s="77">
        <v>0</v>
      </c>
      <c r="AQ224" s="77">
        <f t="shared" si="293"/>
        <v>0</v>
      </c>
      <c r="AR224" s="8"/>
      <c r="AS224" s="76">
        <v>0</v>
      </c>
      <c r="AT224" s="76">
        <v>0</v>
      </c>
      <c r="AU224" s="76">
        <f t="shared" si="302"/>
        <v>0</v>
      </c>
      <c r="AV224" s="76">
        <v>0</v>
      </c>
      <c r="AW224" s="76">
        <f t="shared" si="303"/>
        <v>0</v>
      </c>
      <c r="AX224" s="77">
        <v>0</v>
      </c>
      <c r="AY224" s="78">
        <f t="shared" si="294"/>
        <v>0</v>
      </c>
      <c r="AZ224" s="32"/>
      <c r="BA224" s="124">
        <v>0</v>
      </c>
      <c r="BB224" s="76">
        <v>0</v>
      </c>
      <c r="BC224" s="76">
        <f t="shared" si="295"/>
        <v>0</v>
      </c>
      <c r="BD224" s="76">
        <v>0</v>
      </c>
      <c r="BE224" s="76">
        <f t="shared" ref="BE224:BE291" si="334">+BA224-BD224</f>
        <v>0</v>
      </c>
      <c r="BF224" s="77">
        <v>0</v>
      </c>
      <c r="BG224" s="77">
        <f t="shared" si="296"/>
        <v>0</v>
      </c>
      <c r="BH224" s="8"/>
      <c r="BI224" s="76">
        <v>0</v>
      </c>
      <c r="BJ224" s="76">
        <v>0</v>
      </c>
      <c r="BK224" s="76">
        <f t="shared" si="304"/>
        <v>0</v>
      </c>
      <c r="BL224" s="76">
        <v>0</v>
      </c>
      <c r="BM224" s="76">
        <f t="shared" si="305"/>
        <v>0</v>
      </c>
      <c r="BN224" s="77">
        <v>0</v>
      </c>
      <c r="BO224" s="78">
        <f t="shared" si="297"/>
        <v>0</v>
      </c>
    </row>
    <row r="225" spans="2:67" s="2" customFormat="1" ht="14.25" hidden="1" customHeight="1" outlineLevel="1">
      <c r="B225" s="2" t="str">
        <f t="shared" si="285"/>
        <v>Hide</v>
      </c>
      <c r="C225" s="2">
        <v>1</v>
      </c>
      <c r="D225" s="72" t="s">
        <v>204</v>
      </c>
      <c r="E225" s="124">
        <v>0</v>
      </c>
      <c r="F225" s="76">
        <v>0</v>
      </c>
      <c r="G225" s="76">
        <f t="shared" si="286"/>
        <v>0</v>
      </c>
      <c r="H225" s="76">
        <v>0</v>
      </c>
      <c r="I225" s="76">
        <f t="shared" si="331"/>
        <v>0</v>
      </c>
      <c r="J225" s="77">
        <v>0</v>
      </c>
      <c r="K225" s="77">
        <f t="shared" si="287"/>
        <v>0</v>
      </c>
      <c r="L225" s="8"/>
      <c r="M225" s="76">
        <v>0</v>
      </c>
      <c r="N225" s="76">
        <v>0</v>
      </c>
      <c r="O225" s="76">
        <f t="shared" si="298"/>
        <v>0</v>
      </c>
      <c r="P225" s="76">
        <v>0</v>
      </c>
      <c r="Q225" s="76">
        <f t="shared" si="299"/>
        <v>0</v>
      </c>
      <c r="R225" s="77">
        <v>0</v>
      </c>
      <c r="S225" s="78">
        <f t="shared" si="288"/>
        <v>0</v>
      </c>
      <c r="T225" s="32"/>
      <c r="U225" s="124">
        <v>0</v>
      </c>
      <c r="V225" s="76">
        <v>0</v>
      </c>
      <c r="W225" s="76">
        <f t="shared" si="289"/>
        <v>0</v>
      </c>
      <c r="X225" s="76">
        <v>0</v>
      </c>
      <c r="Y225" s="76">
        <f t="shared" si="332"/>
        <v>0</v>
      </c>
      <c r="Z225" s="77">
        <v>0</v>
      </c>
      <c r="AA225" s="77">
        <f t="shared" si="290"/>
        <v>0</v>
      </c>
      <c r="AB225" s="8"/>
      <c r="AC225" s="76">
        <v>0</v>
      </c>
      <c r="AD225" s="76">
        <v>0</v>
      </c>
      <c r="AE225" s="76">
        <f t="shared" si="300"/>
        <v>0</v>
      </c>
      <c r="AF225" s="76">
        <v>0</v>
      </c>
      <c r="AG225" s="76">
        <f t="shared" si="301"/>
        <v>0</v>
      </c>
      <c r="AH225" s="77">
        <v>0</v>
      </c>
      <c r="AI225" s="78">
        <f t="shared" si="291"/>
        <v>0</v>
      </c>
      <c r="AJ225" s="32"/>
      <c r="AK225" s="124">
        <v>0</v>
      </c>
      <c r="AL225" s="76">
        <v>0</v>
      </c>
      <c r="AM225" s="76">
        <f t="shared" si="292"/>
        <v>0</v>
      </c>
      <c r="AN225" s="76">
        <v>0</v>
      </c>
      <c r="AO225" s="76">
        <f t="shared" si="333"/>
        <v>0</v>
      </c>
      <c r="AP225" s="77">
        <v>0</v>
      </c>
      <c r="AQ225" s="77">
        <f t="shared" si="293"/>
        <v>0</v>
      </c>
      <c r="AR225" s="8"/>
      <c r="AS225" s="76">
        <v>0</v>
      </c>
      <c r="AT225" s="76">
        <v>0</v>
      </c>
      <c r="AU225" s="76">
        <f t="shared" si="302"/>
        <v>0</v>
      </c>
      <c r="AV225" s="76">
        <v>0</v>
      </c>
      <c r="AW225" s="76">
        <f t="shared" si="303"/>
        <v>0</v>
      </c>
      <c r="AX225" s="77">
        <v>0</v>
      </c>
      <c r="AY225" s="78">
        <f t="shared" si="294"/>
        <v>0</v>
      </c>
      <c r="AZ225" s="32"/>
      <c r="BA225" s="124">
        <v>0</v>
      </c>
      <c r="BB225" s="76">
        <v>0</v>
      </c>
      <c r="BC225" s="76">
        <f t="shared" si="295"/>
        <v>0</v>
      </c>
      <c r="BD225" s="76">
        <v>0</v>
      </c>
      <c r="BE225" s="76">
        <f t="shared" si="334"/>
        <v>0</v>
      </c>
      <c r="BF225" s="77">
        <v>0</v>
      </c>
      <c r="BG225" s="77">
        <f t="shared" si="296"/>
        <v>0</v>
      </c>
      <c r="BH225" s="8"/>
      <c r="BI225" s="76">
        <v>0</v>
      </c>
      <c r="BJ225" s="76">
        <v>0</v>
      </c>
      <c r="BK225" s="76">
        <f t="shared" si="304"/>
        <v>0</v>
      </c>
      <c r="BL225" s="76">
        <v>0</v>
      </c>
      <c r="BM225" s="76">
        <f t="shared" si="305"/>
        <v>0</v>
      </c>
      <c r="BN225" s="77">
        <v>0</v>
      </c>
      <c r="BO225" s="78">
        <f t="shared" si="297"/>
        <v>0</v>
      </c>
    </row>
    <row r="226" spans="2:67" s="2" customFormat="1" ht="14.25" hidden="1" customHeight="1" outlineLevel="1">
      <c r="B226" s="2" t="str">
        <f t="shared" si="285"/>
        <v>Hide</v>
      </c>
      <c r="C226" s="2">
        <v>1</v>
      </c>
      <c r="D226" s="72" t="s">
        <v>205</v>
      </c>
      <c r="E226" s="124">
        <v>0</v>
      </c>
      <c r="F226" s="76">
        <v>0</v>
      </c>
      <c r="G226" s="76">
        <f t="shared" si="286"/>
        <v>0</v>
      </c>
      <c r="H226" s="76">
        <v>0</v>
      </c>
      <c r="I226" s="76">
        <f t="shared" si="331"/>
        <v>0</v>
      </c>
      <c r="J226" s="77">
        <v>0</v>
      </c>
      <c r="K226" s="77">
        <f t="shared" si="287"/>
        <v>0</v>
      </c>
      <c r="L226" s="8"/>
      <c r="M226" s="76">
        <v>0</v>
      </c>
      <c r="N226" s="76">
        <v>0</v>
      </c>
      <c r="O226" s="76">
        <f t="shared" si="298"/>
        <v>0</v>
      </c>
      <c r="P226" s="76">
        <v>0</v>
      </c>
      <c r="Q226" s="76">
        <f t="shared" si="299"/>
        <v>0</v>
      </c>
      <c r="R226" s="77">
        <v>0</v>
      </c>
      <c r="S226" s="78">
        <f t="shared" si="288"/>
        <v>0</v>
      </c>
      <c r="T226" s="32"/>
      <c r="U226" s="124">
        <v>0</v>
      </c>
      <c r="V226" s="76">
        <v>0</v>
      </c>
      <c r="W226" s="76">
        <f t="shared" si="289"/>
        <v>0</v>
      </c>
      <c r="X226" s="76">
        <v>0</v>
      </c>
      <c r="Y226" s="76">
        <f t="shared" si="332"/>
        <v>0</v>
      </c>
      <c r="Z226" s="77">
        <v>0</v>
      </c>
      <c r="AA226" s="77">
        <f t="shared" si="290"/>
        <v>0</v>
      </c>
      <c r="AB226" s="8"/>
      <c r="AC226" s="76">
        <v>0</v>
      </c>
      <c r="AD226" s="76">
        <v>0</v>
      </c>
      <c r="AE226" s="76">
        <f t="shared" si="300"/>
        <v>0</v>
      </c>
      <c r="AF226" s="76">
        <v>0</v>
      </c>
      <c r="AG226" s="76">
        <f t="shared" si="301"/>
        <v>0</v>
      </c>
      <c r="AH226" s="77">
        <v>0</v>
      </c>
      <c r="AI226" s="78">
        <f t="shared" si="291"/>
        <v>0</v>
      </c>
      <c r="AJ226" s="32"/>
      <c r="AK226" s="124">
        <v>0</v>
      </c>
      <c r="AL226" s="76">
        <v>0</v>
      </c>
      <c r="AM226" s="76">
        <f t="shared" si="292"/>
        <v>0</v>
      </c>
      <c r="AN226" s="76">
        <v>0</v>
      </c>
      <c r="AO226" s="76">
        <f t="shared" si="333"/>
        <v>0</v>
      </c>
      <c r="AP226" s="77">
        <v>0</v>
      </c>
      <c r="AQ226" s="77">
        <f t="shared" si="293"/>
        <v>0</v>
      </c>
      <c r="AR226" s="8"/>
      <c r="AS226" s="76">
        <v>0</v>
      </c>
      <c r="AT226" s="76">
        <v>0</v>
      </c>
      <c r="AU226" s="76">
        <f t="shared" si="302"/>
        <v>0</v>
      </c>
      <c r="AV226" s="76">
        <v>0</v>
      </c>
      <c r="AW226" s="76">
        <f t="shared" si="303"/>
        <v>0</v>
      </c>
      <c r="AX226" s="77">
        <v>0</v>
      </c>
      <c r="AY226" s="78">
        <f t="shared" si="294"/>
        <v>0</v>
      </c>
      <c r="AZ226" s="32"/>
      <c r="BA226" s="124">
        <v>0</v>
      </c>
      <c r="BB226" s="76">
        <v>0</v>
      </c>
      <c r="BC226" s="76">
        <f t="shared" si="295"/>
        <v>0</v>
      </c>
      <c r="BD226" s="76">
        <v>0</v>
      </c>
      <c r="BE226" s="76">
        <f t="shared" si="334"/>
        <v>0</v>
      </c>
      <c r="BF226" s="77">
        <v>0</v>
      </c>
      <c r="BG226" s="77">
        <f t="shared" si="296"/>
        <v>0</v>
      </c>
      <c r="BH226" s="8"/>
      <c r="BI226" s="76">
        <v>0</v>
      </c>
      <c r="BJ226" s="76">
        <v>0</v>
      </c>
      <c r="BK226" s="76">
        <f t="shared" si="304"/>
        <v>0</v>
      </c>
      <c r="BL226" s="76">
        <v>0</v>
      </c>
      <c r="BM226" s="76">
        <f t="shared" si="305"/>
        <v>0</v>
      </c>
      <c r="BN226" s="77">
        <v>0</v>
      </c>
      <c r="BO226" s="78">
        <f t="shared" si="297"/>
        <v>0</v>
      </c>
    </row>
    <row r="227" spans="2:67" s="2" customFormat="1" ht="14.25" hidden="1" customHeight="1" outlineLevel="1">
      <c r="B227" s="2" t="str">
        <f t="shared" si="285"/>
        <v>Hide</v>
      </c>
      <c r="C227" s="2">
        <v>1</v>
      </c>
      <c r="D227" s="72" t="s">
        <v>206</v>
      </c>
      <c r="E227" s="124">
        <v>0</v>
      </c>
      <c r="F227" s="76">
        <v>0</v>
      </c>
      <c r="G227" s="76">
        <f t="shared" si="286"/>
        <v>0</v>
      </c>
      <c r="H227" s="76">
        <v>0</v>
      </c>
      <c r="I227" s="76">
        <f t="shared" si="331"/>
        <v>0</v>
      </c>
      <c r="J227" s="77">
        <v>0</v>
      </c>
      <c r="K227" s="77">
        <f t="shared" si="287"/>
        <v>0</v>
      </c>
      <c r="L227" s="8"/>
      <c r="M227" s="76">
        <v>0</v>
      </c>
      <c r="N227" s="76">
        <v>0</v>
      </c>
      <c r="O227" s="76">
        <f t="shared" si="298"/>
        <v>0</v>
      </c>
      <c r="P227" s="76">
        <v>0</v>
      </c>
      <c r="Q227" s="76">
        <f t="shared" si="299"/>
        <v>0</v>
      </c>
      <c r="R227" s="77">
        <v>0</v>
      </c>
      <c r="S227" s="78">
        <f t="shared" si="288"/>
        <v>0</v>
      </c>
      <c r="T227" s="32"/>
      <c r="U227" s="124">
        <v>0</v>
      </c>
      <c r="V227" s="76">
        <v>0</v>
      </c>
      <c r="W227" s="76">
        <f t="shared" si="289"/>
        <v>0</v>
      </c>
      <c r="X227" s="76">
        <v>0</v>
      </c>
      <c r="Y227" s="76">
        <f t="shared" si="332"/>
        <v>0</v>
      </c>
      <c r="Z227" s="77">
        <v>0</v>
      </c>
      <c r="AA227" s="77">
        <f t="shared" si="290"/>
        <v>0</v>
      </c>
      <c r="AB227" s="8"/>
      <c r="AC227" s="76">
        <v>0</v>
      </c>
      <c r="AD227" s="76">
        <v>0</v>
      </c>
      <c r="AE227" s="76">
        <f t="shared" si="300"/>
        <v>0</v>
      </c>
      <c r="AF227" s="76">
        <v>0</v>
      </c>
      <c r="AG227" s="76">
        <f t="shared" si="301"/>
        <v>0</v>
      </c>
      <c r="AH227" s="77">
        <v>0</v>
      </c>
      <c r="AI227" s="78">
        <f t="shared" si="291"/>
        <v>0</v>
      </c>
      <c r="AJ227" s="32"/>
      <c r="AK227" s="124">
        <v>0</v>
      </c>
      <c r="AL227" s="76">
        <v>0</v>
      </c>
      <c r="AM227" s="76">
        <f t="shared" si="292"/>
        <v>0</v>
      </c>
      <c r="AN227" s="76">
        <v>0</v>
      </c>
      <c r="AO227" s="76">
        <f t="shared" si="333"/>
        <v>0</v>
      </c>
      <c r="AP227" s="77">
        <v>0</v>
      </c>
      <c r="AQ227" s="77">
        <f t="shared" si="293"/>
        <v>0</v>
      </c>
      <c r="AR227" s="8"/>
      <c r="AS227" s="76">
        <v>0</v>
      </c>
      <c r="AT227" s="76">
        <v>0</v>
      </c>
      <c r="AU227" s="76">
        <f t="shared" si="302"/>
        <v>0</v>
      </c>
      <c r="AV227" s="76">
        <v>0</v>
      </c>
      <c r="AW227" s="76">
        <f t="shared" si="303"/>
        <v>0</v>
      </c>
      <c r="AX227" s="77">
        <v>0</v>
      </c>
      <c r="AY227" s="78">
        <f t="shared" si="294"/>
        <v>0</v>
      </c>
      <c r="AZ227" s="32"/>
      <c r="BA227" s="124">
        <v>0</v>
      </c>
      <c r="BB227" s="76">
        <v>0</v>
      </c>
      <c r="BC227" s="76">
        <f t="shared" si="295"/>
        <v>0</v>
      </c>
      <c r="BD227" s="76">
        <v>0</v>
      </c>
      <c r="BE227" s="76">
        <f t="shared" si="334"/>
        <v>0</v>
      </c>
      <c r="BF227" s="77">
        <v>0</v>
      </c>
      <c r="BG227" s="77">
        <f t="shared" si="296"/>
        <v>0</v>
      </c>
      <c r="BH227" s="8"/>
      <c r="BI227" s="76">
        <v>0</v>
      </c>
      <c r="BJ227" s="76">
        <v>0</v>
      </c>
      <c r="BK227" s="76">
        <f t="shared" si="304"/>
        <v>0</v>
      </c>
      <c r="BL227" s="76">
        <v>0</v>
      </c>
      <c r="BM227" s="76">
        <f t="shared" si="305"/>
        <v>0</v>
      </c>
      <c r="BN227" s="77">
        <v>0</v>
      </c>
      <c r="BO227" s="78">
        <f t="shared" si="297"/>
        <v>0</v>
      </c>
    </row>
    <row r="228" spans="2:67" s="2" customFormat="1" ht="14.25" hidden="1" customHeight="1" outlineLevel="1">
      <c r="B228" s="2" t="str">
        <f t="shared" si="285"/>
        <v>Hide</v>
      </c>
      <c r="C228" s="2">
        <v>1</v>
      </c>
      <c r="D228" s="72" t="s">
        <v>207</v>
      </c>
      <c r="E228" s="124">
        <v>0</v>
      </c>
      <c r="F228" s="76">
        <v>0</v>
      </c>
      <c r="G228" s="76">
        <f t="shared" si="286"/>
        <v>0</v>
      </c>
      <c r="H228" s="76">
        <v>0</v>
      </c>
      <c r="I228" s="76">
        <f t="shared" si="331"/>
        <v>0</v>
      </c>
      <c r="J228" s="77">
        <v>0</v>
      </c>
      <c r="K228" s="77">
        <f t="shared" si="287"/>
        <v>0</v>
      </c>
      <c r="L228" s="8"/>
      <c r="M228" s="76">
        <v>0</v>
      </c>
      <c r="N228" s="76">
        <v>0</v>
      </c>
      <c r="O228" s="76">
        <f t="shared" si="298"/>
        <v>0</v>
      </c>
      <c r="P228" s="76">
        <v>0</v>
      </c>
      <c r="Q228" s="76">
        <f t="shared" si="299"/>
        <v>0</v>
      </c>
      <c r="R228" s="77">
        <v>0</v>
      </c>
      <c r="S228" s="78">
        <f t="shared" si="288"/>
        <v>0</v>
      </c>
      <c r="T228" s="32"/>
      <c r="U228" s="124">
        <v>0</v>
      </c>
      <c r="V228" s="76">
        <v>0</v>
      </c>
      <c r="W228" s="76">
        <f t="shared" si="289"/>
        <v>0</v>
      </c>
      <c r="X228" s="76">
        <v>0</v>
      </c>
      <c r="Y228" s="76">
        <f t="shared" si="332"/>
        <v>0</v>
      </c>
      <c r="Z228" s="77">
        <v>0</v>
      </c>
      <c r="AA228" s="77">
        <f t="shared" si="290"/>
        <v>0</v>
      </c>
      <c r="AB228" s="8"/>
      <c r="AC228" s="76">
        <v>0</v>
      </c>
      <c r="AD228" s="76">
        <v>0</v>
      </c>
      <c r="AE228" s="76">
        <f t="shared" si="300"/>
        <v>0</v>
      </c>
      <c r="AF228" s="76">
        <v>0</v>
      </c>
      <c r="AG228" s="76">
        <f t="shared" si="301"/>
        <v>0</v>
      </c>
      <c r="AH228" s="77">
        <v>0</v>
      </c>
      <c r="AI228" s="78">
        <f t="shared" si="291"/>
        <v>0</v>
      </c>
      <c r="AJ228" s="32"/>
      <c r="AK228" s="124">
        <v>0</v>
      </c>
      <c r="AL228" s="76">
        <v>0</v>
      </c>
      <c r="AM228" s="76">
        <f t="shared" si="292"/>
        <v>0</v>
      </c>
      <c r="AN228" s="76">
        <v>0</v>
      </c>
      <c r="AO228" s="76">
        <f t="shared" si="333"/>
        <v>0</v>
      </c>
      <c r="AP228" s="77">
        <v>0</v>
      </c>
      <c r="AQ228" s="77">
        <f t="shared" si="293"/>
        <v>0</v>
      </c>
      <c r="AR228" s="8"/>
      <c r="AS228" s="76">
        <v>0</v>
      </c>
      <c r="AT228" s="76">
        <v>0</v>
      </c>
      <c r="AU228" s="76">
        <f t="shared" si="302"/>
        <v>0</v>
      </c>
      <c r="AV228" s="76">
        <v>0</v>
      </c>
      <c r="AW228" s="76">
        <f t="shared" si="303"/>
        <v>0</v>
      </c>
      <c r="AX228" s="77">
        <v>0</v>
      </c>
      <c r="AY228" s="78">
        <f t="shared" si="294"/>
        <v>0</v>
      </c>
      <c r="AZ228" s="32"/>
      <c r="BA228" s="124">
        <v>0</v>
      </c>
      <c r="BB228" s="76">
        <v>0</v>
      </c>
      <c r="BC228" s="76">
        <f t="shared" si="295"/>
        <v>0</v>
      </c>
      <c r="BD228" s="76">
        <v>0</v>
      </c>
      <c r="BE228" s="76">
        <f t="shared" si="334"/>
        <v>0</v>
      </c>
      <c r="BF228" s="77">
        <v>0</v>
      </c>
      <c r="BG228" s="77">
        <f t="shared" si="296"/>
        <v>0</v>
      </c>
      <c r="BH228" s="8"/>
      <c r="BI228" s="76">
        <v>0</v>
      </c>
      <c r="BJ228" s="76">
        <v>0</v>
      </c>
      <c r="BK228" s="76">
        <f t="shared" si="304"/>
        <v>0</v>
      </c>
      <c r="BL228" s="76">
        <v>0</v>
      </c>
      <c r="BM228" s="76">
        <f t="shared" si="305"/>
        <v>0</v>
      </c>
      <c r="BN228" s="77">
        <v>0</v>
      </c>
      <c r="BO228" s="78">
        <f t="shared" si="297"/>
        <v>0</v>
      </c>
    </row>
    <row r="229" spans="2:67" s="2" customFormat="1" collapsed="1">
      <c r="B229" s="2" t="str">
        <f t="shared" si="285"/>
        <v>Hide</v>
      </c>
      <c r="C229" s="2">
        <v>1</v>
      </c>
      <c r="D229" s="72" t="s">
        <v>208</v>
      </c>
      <c r="E229" s="123">
        <v>0</v>
      </c>
      <c r="F229" s="73">
        <v>0</v>
      </c>
      <c r="G229" s="73">
        <f t="shared" si="286"/>
        <v>0</v>
      </c>
      <c r="H229" s="73">
        <v>0</v>
      </c>
      <c r="I229" s="73">
        <f t="shared" si="331"/>
        <v>0</v>
      </c>
      <c r="J229" s="74">
        <v>0</v>
      </c>
      <c r="K229" s="74">
        <f t="shared" si="287"/>
        <v>0</v>
      </c>
      <c r="L229" s="35"/>
      <c r="M229" s="73">
        <v>0</v>
      </c>
      <c r="N229" s="73">
        <v>0</v>
      </c>
      <c r="O229" s="73">
        <f t="shared" si="298"/>
        <v>0</v>
      </c>
      <c r="P229" s="73">
        <v>0</v>
      </c>
      <c r="Q229" s="73">
        <f t="shared" si="299"/>
        <v>0</v>
      </c>
      <c r="R229" s="74">
        <v>0</v>
      </c>
      <c r="S229" s="75">
        <f t="shared" si="288"/>
        <v>0</v>
      </c>
      <c r="T229" s="32"/>
      <c r="U229" s="123">
        <v>0</v>
      </c>
      <c r="V229" s="73">
        <v>0</v>
      </c>
      <c r="W229" s="73">
        <f t="shared" si="289"/>
        <v>0</v>
      </c>
      <c r="X229" s="73">
        <v>0</v>
      </c>
      <c r="Y229" s="73">
        <f t="shared" si="332"/>
        <v>0</v>
      </c>
      <c r="Z229" s="74">
        <v>0</v>
      </c>
      <c r="AA229" s="74">
        <f t="shared" si="290"/>
        <v>0</v>
      </c>
      <c r="AB229" s="35"/>
      <c r="AC229" s="73">
        <v>0</v>
      </c>
      <c r="AD229" s="73">
        <v>0</v>
      </c>
      <c r="AE229" s="73">
        <f t="shared" si="300"/>
        <v>0</v>
      </c>
      <c r="AF229" s="73">
        <v>0</v>
      </c>
      <c r="AG229" s="73">
        <f t="shared" si="301"/>
        <v>0</v>
      </c>
      <c r="AH229" s="74">
        <v>0</v>
      </c>
      <c r="AI229" s="75">
        <f t="shared" si="291"/>
        <v>0</v>
      </c>
      <c r="AJ229" s="32"/>
      <c r="AK229" s="123">
        <v>0</v>
      </c>
      <c r="AL229" s="73">
        <v>0</v>
      </c>
      <c r="AM229" s="73">
        <f t="shared" si="292"/>
        <v>0</v>
      </c>
      <c r="AN229" s="73">
        <v>0</v>
      </c>
      <c r="AO229" s="73">
        <f t="shared" si="333"/>
        <v>0</v>
      </c>
      <c r="AP229" s="74">
        <v>0</v>
      </c>
      <c r="AQ229" s="74">
        <f t="shared" si="293"/>
        <v>0</v>
      </c>
      <c r="AR229" s="35"/>
      <c r="AS229" s="73">
        <v>0</v>
      </c>
      <c r="AT229" s="73">
        <v>0</v>
      </c>
      <c r="AU229" s="73">
        <f t="shared" si="302"/>
        <v>0</v>
      </c>
      <c r="AV229" s="73">
        <v>0</v>
      </c>
      <c r="AW229" s="73">
        <f t="shared" si="303"/>
        <v>0</v>
      </c>
      <c r="AX229" s="74">
        <v>0</v>
      </c>
      <c r="AY229" s="75">
        <f t="shared" si="294"/>
        <v>0</v>
      </c>
      <c r="AZ229" s="32"/>
      <c r="BA229" s="123">
        <v>0</v>
      </c>
      <c r="BB229" s="73">
        <v>0</v>
      </c>
      <c r="BC229" s="73">
        <f t="shared" si="295"/>
        <v>0</v>
      </c>
      <c r="BD229" s="73">
        <v>0</v>
      </c>
      <c r="BE229" s="73">
        <f t="shared" si="334"/>
        <v>0</v>
      </c>
      <c r="BF229" s="74">
        <v>0</v>
      </c>
      <c r="BG229" s="74">
        <f t="shared" si="296"/>
        <v>0</v>
      </c>
      <c r="BH229" s="35"/>
      <c r="BI229" s="73">
        <v>0</v>
      </c>
      <c r="BJ229" s="73">
        <v>0</v>
      </c>
      <c r="BK229" s="73">
        <f t="shared" si="304"/>
        <v>0</v>
      </c>
      <c r="BL229" s="73">
        <v>0</v>
      </c>
      <c r="BM229" s="73">
        <f t="shared" si="305"/>
        <v>0</v>
      </c>
      <c r="BN229" s="74">
        <v>0</v>
      </c>
      <c r="BO229" s="75">
        <f t="shared" si="297"/>
        <v>0</v>
      </c>
    </row>
    <row r="230" spans="2:67" s="2" customFormat="1">
      <c r="B230" s="2" t="str">
        <f t="shared" si="285"/>
        <v>Hide</v>
      </c>
      <c r="C230" s="2">
        <v>1</v>
      </c>
      <c r="D230" s="80" t="s">
        <v>209</v>
      </c>
      <c r="E230" s="125">
        <v>180120.15000000002</v>
      </c>
      <c r="F230" s="81">
        <v>214007.94610365914</v>
      </c>
      <c r="G230" s="81">
        <f t="shared" si="286"/>
        <v>-33887.796103659115</v>
      </c>
      <c r="H230" s="81">
        <v>0</v>
      </c>
      <c r="I230" s="81">
        <f t="shared" si="331"/>
        <v>180120.15000000002</v>
      </c>
      <c r="J230" s="82">
        <v>149055.63999999998</v>
      </c>
      <c r="K230" s="82">
        <f t="shared" si="287"/>
        <v>31064.510000000038</v>
      </c>
      <c r="L230" s="45"/>
      <c r="M230" s="81">
        <v>180120.15000000002</v>
      </c>
      <c r="N230" s="81">
        <v>214007.94610365914</v>
      </c>
      <c r="O230" s="81">
        <f t="shared" si="298"/>
        <v>-33887.796103659115</v>
      </c>
      <c r="P230" s="81">
        <v>0</v>
      </c>
      <c r="Q230" s="81">
        <f t="shared" si="299"/>
        <v>180120.15000000002</v>
      </c>
      <c r="R230" s="82">
        <v>149055.63999999998</v>
      </c>
      <c r="S230" s="83">
        <f t="shared" si="288"/>
        <v>31064.510000000038</v>
      </c>
      <c r="T230" s="32"/>
      <c r="U230" s="125">
        <v>139985.76</v>
      </c>
      <c r="V230" s="81">
        <v>164244.82842817323</v>
      </c>
      <c r="W230" s="81">
        <f t="shared" si="289"/>
        <v>-24259.068428173225</v>
      </c>
      <c r="X230" s="81">
        <v>0</v>
      </c>
      <c r="Y230" s="81">
        <f t="shared" si="332"/>
        <v>139985.76</v>
      </c>
      <c r="Z230" s="82">
        <v>104040.71000000002</v>
      </c>
      <c r="AA230" s="82">
        <f t="shared" si="290"/>
        <v>35945.049999999988</v>
      </c>
      <c r="AB230" s="45"/>
      <c r="AC230" s="81">
        <v>139985.76</v>
      </c>
      <c r="AD230" s="81">
        <v>164244.82842817323</v>
      </c>
      <c r="AE230" s="81">
        <f t="shared" si="300"/>
        <v>-24259.068428173225</v>
      </c>
      <c r="AF230" s="81">
        <v>0</v>
      </c>
      <c r="AG230" s="81">
        <f t="shared" si="301"/>
        <v>139985.76</v>
      </c>
      <c r="AH230" s="82">
        <v>104040.71000000002</v>
      </c>
      <c r="AI230" s="83">
        <f t="shared" si="291"/>
        <v>35945.049999999988</v>
      </c>
      <c r="AJ230" s="32"/>
      <c r="AK230" s="125">
        <v>26793.46000000001</v>
      </c>
      <c r="AL230" s="81">
        <v>47600.493383644178</v>
      </c>
      <c r="AM230" s="81">
        <f t="shared" si="292"/>
        <v>-20807.033383644168</v>
      </c>
      <c r="AN230" s="81">
        <v>0</v>
      </c>
      <c r="AO230" s="81">
        <f t="shared" si="333"/>
        <v>26793.46000000001</v>
      </c>
      <c r="AP230" s="82">
        <v>45001.649999999994</v>
      </c>
      <c r="AQ230" s="82">
        <f t="shared" si="293"/>
        <v>-18208.189999999984</v>
      </c>
      <c r="AR230" s="45"/>
      <c r="AS230" s="81">
        <v>26793.46000000001</v>
      </c>
      <c r="AT230" s="81">
        <v>47600.493383644178</v>
      </c>
      <c r="AU230" s="81">
        <f t="shared" si="302"/>
        <v>-20807.033383644168</v>
      </c>
      <c r="AV230" s="81">
        <v>0</v>
      </c>
      <c r="AW230" s="81">
        <f t="shared" si="303"/>
        <v>26793.46000000001</v>
      </c>
      <c r="AX230" s="82">
        <v>45001.649999999994</v>
      </c>
      <c r="AY230" s="83">
        <f t="shared" si="294"/>
        <v>-18208.189999999984</v>
      </c>
      <c r="AZ230" s="32"/>
      <c r="BA230" s="125">
        <v>13340.93</v>
      </c>
      <c r="BB230" s="81">
        <v>2162.6242918418134</v>
      </c>
      <c r="BC230" s="81">
        <f t="shared" si="295"/>
        <v>11178.305708158186</v>
      </c>
      <c r="BD230" s="81">
        <v>0</v>
      </c>
      <c r="BE230" s="81">
        <f t="shared" si="334"/>
        <v>13340.93</v>
      </c>
      <c r="BF230" s="82">
        <v>13.28</v>
      </c>
      <c r="BG230" s="82">
        <f t="shared" si="296"/>
        <v>13327.65</v>
      </c>
      <c r="BH230" s="45"/>
      <c r="BI230" s="81">
        <v>13340.93</v>
      </c>
      <c r="BJ230" s="81">
        <v>2162.6242918418134</v>
      </c>
      <c r="BK230" s="81">
        <f t="shared" si="304"/>
        <v>11178.305708158186</v>
      </c>
      <c r="BL230" s="81">
        <v>0</v>
      </c>
      <c r="BM230" s="81">
        <f t="shared" si="305"/>
        <v>13340.93</v>
      </c>
      <c r="BN230" s="82">
        <v>13.28</v>
      </c>
      <c r="BO230" s="83">
        <f t="shared" si="297"/>
        <v>13327.65</v>
      </c>
    </row>
    <row r="231" spans="2:67" s="2" customFormat="1" ht="14.25" hidden="1" customHeight="1" outlineLevel="1">
      <c r="B231" s="2" t="str">
        <f t="shared" si="285"/>
        <v>Hide</v>
      </c>
      <c r="C231" s="2">
        <v>1</v>
      </c>
      <c r="D231" s="80" t="s">
        <v>210</v>
      </c>
      <c r="E231" s="126">
        <v>8247.43</v>
      </c>
      <c r="F231" s="84">
        <v>13529.042203029814</v>
      </c>
      <c r="G231" s="84">
        <f t="shared" si="286"/>
        <v>-5281.6122030298138</v>
      </c>
      <c r="H231" s="84">
        <v>0</v>
      </c>
      <c r="I231" s="84">
        <f t="shared" si="331"/>
        <v>8247.43</v>
      </c>
      <c r="J231" s="85">
        <v>6700.36</v>
      </c>
      <c r="K231" s="85">
        <f t="shared" si="287"/>
        <v>1547.0700000000006</v>
      </c>
      <c r="L231" s="86"/>
      <c r="M231" s="84">
        <v>8247.43</v>
      </c>
      <c r="N231" s="84">
        <v>13529.042203029814</v>
      </c>
      <c r="O231" s="84">
        <f t="shared" si="298"/>
        <v>-5281.6122030298138</v>
      </c>
      <c r="P231" s="84">
        <v>0</v>
      </c>
      <c r="Q231" s="84">
        <f t="shared" si="299"/>
        <v>8247.43</v>
      </c>
      <c r="R231" s="85">
        <v>6700.36</v>
      </c>
      <c r="S231" s="87">
        <f t="shared" si="288"/>
        <v>1547.0700000000006</v>
      </c>
      <c r="T231" s="32"/>
      <c r="U231" s="126">
        <v>4000.47</v>
      </c>
      <c r="V231" s="84">
        <v>7700.4554665317701</v>
      </c>
      <c r="W231" s="84">
        <f t="shared" si="289"/>
        <v>-3699.9854665317703</v>
      </c>
      <c r="X231" s="84">
        <v>0</v>
      </c>
      <c r="Y231" s="84">
        <f t="shared" si="332"/>
        <v>4000.47</v>
      </c>
      <c r="Z231" s="85">
        <v>1393.88</v>
      </c>
      <c r="AA231" s="85">
        <f t="shared" si="290"/>
        <v>2606.5899999999997</v>
      </c>
      <c r="AB231" s="86"/>
      <c r="AC231" s="84">
        <v>4000.47</v>
      </c>
      <c r="AD231" s="84">
        <v>7700.4554665317701</v>
      </c>
      <c r="AE231" s="84">
        <f t="shared" si="300"/>
        <v>-3699.9854665317703</v>
      </c>
      <c r="AF231" s="84">
        <v>0</v>
      </c>
      <c r="AG231" s="84">
        <f t="shared" si="301"/>
        <v>4000.47</v>
      </c>
      <c r="AH231" s="85">
        <v>1393.88</v>
      </c>
      <c r="AI231" s="87">
        <f t="shared" si="291"/>
        <v>2606.5899999999997</v>
      </c>
      <c r="AJ231" s="32"/>
      <c r="AK231" s="126">
        <v>4096.45</v>
      </c>
      <c r="AL231" s="84">
        <v>5622.69013223006</v>
      </c>
      <c r="AM231" s="84">
        <f t="shared" si="292"/>
        <v>-1526.2401322300602</v>
      </c>
      <c r="AN231" s="84">
        <v>0</v>
      </c>
      <c r="AO231" s="84">
        <f t="shared" si="333"/>
        <v>4096.45</v>
      </c>
      <c r="AP231" s="85">
        <v>5306.48</v>
      </c>
      <c r="AQ231" s="85">
        <f t="shared" si="293"/>
        <v>-1210.0299999999997</v>
      </c>
      <c r="AR231" s="86"/>
      <c r="AS231" s="84">
        <v>4096.45</v>
      </c>
      <c r="AT231" s="84">
        <v>5622.69013223006</v>
      </c>
      <c r="AU231" s="84">
        <f t="shared" si="302"/>
        <v>-1526.2401322300602</v>
      </c>
      <c r="AV231" s="84">
        <v>0</v>
      </c>
      <c r="AW231" s="84">
        <f t="shared" si="303"/>
        <v>4096.45</v>
      </c>
      <c r="AX231" s="85">
        <v>5306.48</v>
      </c>
      <c r="AY231" s="87">
        <f t="shared" si="294"/>
        <v>-1210.0299999999997</v>
      </c>
      <c r="AZ231" s="32"/>
      <c r="BA231" s="126">
        <v>150.51</v>
      </c>
      <c r="BB231" s="84">
        <v>205.896604267984</v>
      </c>
      <c r="BC231" s="84">
        <f t="shared" si="295"/>
        <v>-55.386604267984012</v>
      </c>
      <c r="BD231" s="84">
        <v>0</v>
      </c>
      <c r="BE231" s="84">
        <f t="shared" si="334"/>
        <v>150.51</v>
      </c>
      <c r="BF231" s="85">
        <v>0</v>
      </c>
      <c r="BG231" s="85">
        <f t="shared" si="296"/>
        <v>150.51</v>
      </c>
      <c r="BH231" s="86"/>
      <c r="BI231" s="84">
        <v>150.51</v>
      </c>
      <c r="BJ231" s="84">
        <v>205.896604267984</v>
      </c>
      <c r="BK231" s="84">
        <f t="shared" si="304"/>
        <v>-55.386604267984012</v>
      </c>
      <c r="BL231" s="84">
        <v>0</v>
      </c>
      <c r="BM231" s="84">
        <f t="shared" si="305"/>
        <v>150.51</v>
      </c>
      <c r="BN231" s="85">
        <v>0</v>
      </c>
      <c r="BO231" s="87">
        <f t="shared" si="297"/>
        <v>150.51</v>
      </c>
    </row>
    <row r="232" spans="2:67" s="2" customFormat="1" collapsed="1">
      <c r="B232" s="2" t="str">
        <f t="shared" si="285"/>
        <v>Hide</v>
      </c>
      <c r="C232" s="2">
        <v>1</v>
      </c>
      <c r="D232" s="80" t="s">
        <v>211</v>
      </c>
      <c r="E232" s="125">
        <v>8247.43</v>
      </c>
      <c r="F232" s="81">
        <v>13529.042203029814</v>
      </c>
      <c r="G232" s="81">
        <f t="shared" si="286"/>
        <v>-5281.6122030298138</v>
      </c>
      <c r="H232" s="81">
        <v>0</v>
      </c>
      <c r="I232" s="81">
        <f t="shared" si="331"/>
        <v>8247.43</v>
      </c>
      <c r="J232" s="82">
        <v>6700.36</v>
      </c>
      <c r="K232" s="82">
        <f t="shared" si="287"/>
        <v>1547.0700000000006</v>
      </c>
      <c r="L232" s="45"/>
      <c r="M232" s="81">
        <v>8247.43</v>
      </c>
      <c r="N232" s="81">
        <v>13529.042203029814</v>
      </c>
      <c r="O232" s="81">
        <f t="shared" si="298"/>
        <v>-5281.6122030298138</v>
      </c>
      <c r="P232" s="81">
        <v>0</v>
      </c>
      <c r="Q232" s="81">
        <f t="shared" si="299"/>
        <v>8247.43</v>
      </c>
      <c r="R232" s="82">
        <v>6700.36</v>
      </c>
      <c r="S232" s="83">
        <f t="shared" si="288"/>
        <v>1547.0700000000006</v>
      </c>
      <c r="T232" s="32"/>
      <c r="U232" s="125">
        <v>4000.47</v>
      </c>
      <c r="V232" s="81">
        <v>7700.4554665317701</v>
      </c>
      <c r="W232" s="81">
        <f t="shared" si="289"/>
        <v>-3699.9854665317703</v>
      </c>
      <c r="X232" s="81">
        <v>0</v>
      </c>
      <c r="Y232" s="81">
        <f t="shared" si="332"/>
        <v>4000.47</v>
      </c>
      <c r="Z232" s="82">
        <v>1393.88</v>
      </c>
      <c r="AA232" s="82">
        <f t="shared" si="290"/>
        <v>2606.5899999999997</v>
      </c>
      <c r="AB232" s="45"/>
      <c r="AC232" s="81">
        <v>4000.47</v>
      </c>
      <c r="AD232" s="81">
        <v>7700.4554665317701</v>
      </c>
      <c r="AE232" s="81">
        <f t="shared" si="300"/>
        <v>-3699.9854665317703</v>
      </c>
      <c r="AF232" s="81">
        <v>0</v>
      </c>
      <c r="AG232" s="81">
        <f t="shared" si="301"/>
        <v>4000.47</v>
      </c>
      <c r="AH232" s="82">
        <v>1393.88</v>
      </c>
      <c r="AI232" s="83">
        <f t="shared" si="291"/>
        <v>2606.5899999999997</v>
      </c>
      <c r="AJ232" s="32"/>
      <c r="AK232" s="125">
        <v>4096.45</v>
      </c>
      <c r="AL232" s="81">
        <v>5622.69013223006</v>
      </c>
      <c r="AM232" s="81">
        <f t="shared" si="292"/>
        <v>-1526.2401322300602</v>
      </c>
      <c r="AN232" s="81">
        <v>0</v>
      </c>
      <c r="AO232" s="81">
        <f t="shared" si="333"/>
        <v>4096.45</v>
      </c>
      <c r="AP232" s="82">
        <v>5306.48</v>
      </c>
      <c r="AQ232" s="82">
        <f t="shared" si="293"/>
        <v>-1210.0299999999997</v>
      </c>
      <c r="AR232" s="45"/>
      <c r="AS232" s="81">
        <v>4096.45</v>
      </c>
      <c r="AT232" s="81">
        <v>5622.69013223006</v>
      </c>
      <c r="AU232" s="81">
        <f t="shared" si="302"/>
        <v>-1526.2401322300602</v>
      </c>
      <c r="AV232" s="81">
        <v>0</v>
      </c>
      <c r="AW232" s="81">
        <f t="shared" si="303"/>
        <v>4096.45</v>
      </c>
      <c r="AX232" s="82">
        <v>5306.48</v>
      </c>
      <c r="AY232" s="83">
        <f t="shared" si="294"/>
        <v>-1210.0299999999997</v>
      </c>
      <c r="AZ232" s="32"/>
      <c r="BA232" s="125">
        <v>150.51</v>
      </c>
      <c r="BB232" s="81">
        <v>205.896604267984</v>
      </c>
      <c r="BC232" s="81">
        <f t="shared" si="295"/>
        <v>-55.386604267984012</v>
      </c>
      <c r="BD232" s="81">
        <v>0</v>
      </c>
      <c r="BE232" s="81">
        <f t="shared" si="334"/>
        <v>150.51</v>
      </c>
      <c r="BF232" s="82">
        <v>0</v>
      </c>
      <c r="BG232" s="82">
        <f t="shared" si="296"/>
        <v>150.51</v>
      </c>
      <c r="BH232" s="45"/>
      <c r="BI232" s="81">
        <v>150.51</v>
      </c>
      <c r="BJ232" s="81">
        <v>205.896604267984</v>
      </c>
      <c r="BK232" s="81">
        <f t="shared" si="304"/>
        <v>-55.386604267984012</v>
      </c>
      <c r="BL232" s="81">
        <v>0</v>
      </c>
      <c r="BM232" s="81">
        <f t="shared" si="305"/>
        <v>150.51</v>
      </c>
      <c r="BN232" s="82">
        <v>0</v>
      </c>
      <c r="BO232" s="83">
        <f t="shared" si="297"/>
        <v>150.51</v>
      </c>
    </row>
    <row r="233" spans="2:67" s="67" customFormat="1">
      <c r="B233" s="67" t="str">
        <f t="shared" si="285"/>
        <v>Hide</v>
      </c>
      <c r="C233" s="67">
        <v>1</v>
      </c>
      <c r="D233" s="68" t="s">
        <v>212</v>
      </c>
      <c r="E233" s="120">
        <v>188367.58000000005</v>
      </c>
      <c r="F233" s="57">
        <v>227536.98830668896</v>
      </c>
      <c r="G233" s="57">
        <f t="shared" si="286"/>
        <v>-39169.408306688914</v>
      </c>
      <c r="H233" s="57">
        <v>0</v>
      </c>
      <c r="I233" s="57">
        <f t="shared" si="331"/>
        <v>188367.58000000005</v>
      </c>
      <c r="J233" s="58">
        <v>155756</v>
      </c>
      <c r="K233" s="58">
        <f t="shared" si="287"/>
        <v>32611.580000000045</v>
      </c>
      <c r="L233" s="45"/>
      <c r="M233" s="57">
        <v>188367.58000000005</v>
      </c>
      <c r="N233" s="57">
        <v>227536.98830668896</v>
      </c>
      <c r="O233" s="57">
        <f t="shared" si="298"/>
        <v>-39169.408306688914</v>
      </c>
      <c r="P233" s="57">
        <v>0</v>
      </c>
      <c r="Q233" s="57">
        <f t="shared" si="299"/>
        <v>188367.58000000005</v>
      </c>
      <c r="R233" s="58">
        <v>155756</v>
      </c>
      <c r="S233" s="59">
        <f t="shared" si="288"/>
        <v>32611.580000000045</v>
      </c>
      <c r="T233" s="32"/>
      <c r="U233" s="120">
        <v>143986.23000000001</v>
      </c>
      <c r="V233" s="57">
        <v>171945.283894705</v>
      </c>
      <c r="W233" s="57">
        <f t="shared" si="289"/>
        <v>-27959.053894704994</v>
      </c>
      <c r="X233" s="57">
        <v>0</v>
      </c>
      <c r="Y233" s="57">
        <f t="shared" si="332"/>
        <v>143986.23000000001</v>
      </c>
      <c r="Z233" s="58">
        <v>105434.59000000003</v>
      </c>
      <c r="AA233" s="58">
        <f t="shared" si="290"/>
        <v>38551.639999999985</v>
      </c>
      <c r="AB233" s="45"/>
      <c r="AC233" s="57">
        <v>143986.23000000001</v>
      </c>
      <c r="AD233" s="57">
        <v>171945.283894705</v>
      </c>
      <c r="AE233" s="57">
        <f t="shared" si="300"/>
        <v>-27959.053894704994</v>
      </c>
      <c r="AF233" s="57">
        <v>0</v>
      </c>
      <c r="AG233" s="57">
        <f t="shared" si="301"/>
        <v>143986.23000000001</v>
      </c>
      <c r="AH233" s="58">
        <v>105434.59000000003</v>
      </c>
      <c r="AI233" s="59">
        <f t="shared" si="291"/>
        <v>38551.639999999985</v>
      </c>
      <c r="AJ233" s="32"/>
      <c r="AK233" s="120">
        <v>30889.910000000011</v>
      </c>
      <c r="AL233" s="57">
        <v>53223.18351587424</v>
      </c>
      <c r="AM233" s="57">
        <f t="shared" si="292"/>
        <v>-22333.273515874229</v>
      </c>
      <c r="AN233" s="57">
        <v>0</v>
      </c>
      <c r="AO233" s="57">
        <f t="shared" si="333"/>
        <v>30889.910000000011</v>
      </c>
      <c r="AP233" s="58">
        <v>50308.12999999999</v>
      </c>
      <c r="AQ233" s="58">
        <f t="shared" si="293"/>
        <v>-19418.219999999979</v>
      </c>
      <c r="AR233" s="45"/>
      <c r="AS233" s="57">
        <v>30889.910000000011</v>
      </c>
      <c r="AT233" s="57">
        <v>53223.18351587424</v>
      </c>
      <c r="AU233" s="57">
        <f t="shared" si="302"/>
        <v>-22333.273515874229</v>
      </c>
      <c r="AV233" s="57">
        <v>0</v>
      </c>
      <c r="AW233" s="57">
        <f t="shared" si="303"/>
        <v>30889.910000000011</v>
      </c>
      <c r="AX233" s="58">
        <v>50308.12999999999</v>
      </c>
      <c r="AY233" s="59">
        <f t="shared" si="294"/>
        <v>-19418.219999999979</v>
      </c>
      <c r="AZ233" s="32"/>
      <c r="BA233" s="120">
        <v>13491.44</v>
      </c>
      <c r="BB233" s="57">
        <v>2368.5208961097974</v>
      </c>
      <c r="BC233" s="57">
        <f t="shared" si="295"/>
        <v>11122.919103890203</v>
      </c>
      <c r="BD233" s="57">
        <v>0</v>
      </c>
      <c r="BE233" s="57">
        <f t="shared" si="334"/>
        <v>13491.44</v>
      </c>
      <c r="BF233" s="58">
        <v>13.28</v>
      </c>
      <c r="BG233" s="58">
        <f t="shared" si="296"/>
        <v>13478.16</v>
      </c>
      <c r="BH233" s="45"/>
      <c r="BI233" s="57">
        <v>13491.44</v>
      </c>
      <c r="BJ233" s="57">
        <v>2368.5208961097974</v>
      </c>
      <c r="BK233" s="57">
        <f t="shared" si="304"/>
        <v>11122.919103890203</v>
      </c>
      <c r="BL233" s="57">
        <v>0</v>
      </c>
      <c r="BM233" s="57">
        <f t="shared" si="305"/>
        <v>13491.44</v>
      </c>
      <c r="BN233" s="58">
        <v>13.28</v>
      </c>
      <c r="BO233" s="59">
        <f t="shared" si="297"/>
        <v>13478.16</v>
      </c>
    </row>
    <row r="234" spans="2:67" s="2" customFormat="1" ht="14.25" hidden="1" customHeight="1" outlineLevel="1">
      <c r="B234" s="2" t="str">
        <f t="shared" si="285"/>
        <v>Hide</v>
      </c>
      <c r="C234" s="2">
        <v>-1</v>
      </c>
      <c r="D234" s="88" t="s">
        <v>213</v>
      </c>
      <c r="E234" s="127">
        <v>220600.78999999995</v>
      </c>
      <c r="F234" s="89">
        <v>321579.23231501621</v>
      </c>
      <c r="G234" s="89">
        <f t="shared" si="286"/>
        <v>-100978.44231501626</v>
      </c>
      <c r="H234" s="89">
        <v>0</v>
      </c>
      <c r="I234" s="89">
        <f t="shared" si="331"/>
        <v>220600.78999999995</v>
      </c>
      <c r="J234" s="90">
        <v>294541.23999999976</v>
      </c>
      <c r="K234" s="90">
        <f t="shared" si="287"/>
        <v>-73940.449999999808</v>
      </c>
      <c r="L234" s="35"/>
      <c r="M234" s="89">
        <v>220600.78999999995</v>
      </c>
      <c r="N234" s="89">
        <v>321579.23231501621</v>
      </c>
      <c r="O234" s="89">
        <f t="shared" si="298"/>
        <v>-100978.44231501626</v>
      </c>
      <c r="P234" s="89">
        <v>0</v>
      </c>
      <c r="Q234" s="89">
        <f t="shared" si="299"/>
        <v>220600.78999999995</v>
      </c>
      <c r="R234" s="90">
        <v>294541.23999999976</v>
      </c>
      <c r="S234" s="91">
        <f t="shared" si="288"/>
        <v>-73940.449999999808</v>
      </c>
      <c r="T234" s="32"/>
      <c r="U234" s="127">
        <v>140363.59999999995</v>
      </c>
      <c r="V234" s="89">
        <v>236495.38214516605</v>
      </c>
      <c r="W234" s="89">
        <f t="shared" si="289"/>
        <v>-96131.7821451661</v>
      </c>
      <c r="X234" s="89">
        <v>0</v>
      </c>
      <c r="Y234" s="89">
        <f t="shared" si="332"/>
        <v>140363.59999999995</v>
      </c>
      <c r="Z234" s="90">
        <v>134013.62</v>
      </c>
      <c r="AA234" s="90">
        <f t="shared" si="290"/>
        <v>6349.9799999999523</v>
      </c>
      <c r="AB234" s="35"/>
      <c r="AC234" s="89">
        <v>140363.59999999995</v>
      </c>
      <c r="AD234" s="89">
        <v>236495.38214516605</v>
      </c>
      <c r="AE234" s="89">
        <f t="shared" si="300"/>
        <v>-96131.7821451661</v>
      </c>
      <c r="AF234" s="89">
        <v>0</v>
      </c>
      <c r="AG234" s="89">
        <f t="shared" si="301"/>
        <v>140363.59999999995</v>
      </c>
      <c r="AH234" s="90">
        <v>134013.62</v>
      </c>
      <c r="AI234" s="91">
        <f t="shared" si="291"/>
        <v>6349.9799999999523</v>
      </c>
      <c r="AJ234" s="32"/>
      <c r="AK234" s="127">
        <v>69834.210000000036</v>
      </c>
      <c r="AL234" s="89">
        <v>77224.474461692138</v>
      </c>
      <c r="AM234" s="89">
        <f t="shared" si="292"/>
        <v>-7390.2644616921025</v>
      </c>
      <c r="AN234" s="89">
        <v>0</v>
      </c>
      <c r="AO234" s="89">
        <f t="shared" si="333"/>
        <v>69834.210000000036</v>
      </c>
      <c r="AP234" s="90">
        <v>125106.4200000001</v>
      </c>
      <c r="AQ234" s="90">
        <f t="shared" si="293"/>
        <v>-55272.210000000065</v>
      </c>
      <c r="AR234" s="35"/>
      <c r="AS234" s="89">
        <v>69834.210000000036</v>
      </c>
      <c r="AT234" s="89">
        <v>77224.474461692138</v>
      </c>
      <c r="AU234" s="89">
        <f t="shared" si="302"/>
        <v>-7390.2644616921025</v>
      </c>
      <c r="AV234" s="89">
        <v>0</v>
      </c>
      <c r="AW234" s="89">
        <f t="shared" si="303"/>
        <v>69834.210000000036</v>
      </c>
      <c r="AX234" s="90">
        <v>125106.4200000001</v>
      </c>
      <c r="AY234" s="91">
        <f t="shared" si="294"/>
        <v>-55272.210000000065</v>
      </c>
      <c r="AZ234" s="32"/>
      <c r="BA234" s="127">
        <v>10402.980000000005</v>
      </c>
      <c r="BB234" s="89">
        <v>7859.3757081581853</v>
      </c>
      <c r="BC234" s="89">
        <f t="shared" si="295"/>
        <v>2543.6042918418198</v>
      </c>
      <c r="BD234" s="89">
        <v>0</v>
      </c>
      <c r="BE234" s="89">
        <f t="shared" si="334"/>
        <v>10402.980000000005</v>
      </c>
      <c r="BF234" s="90">
        <v>35421.200000000004</v>
      </c>
      <c r="BG234" s="90">
        <f t="shared" si="296"/>
        <v>-25018.22</v>
      </c>
      <c r="BH234" s="35"/>
      <c r="BI234" s="89">
        <v>10402.980000000005</v>
      </c>
      <c r="BJ234" s="89">
        <v>7859.3757081581853</v>
      </c>
      <c r="BK234" s="89">
        <f t="shared" si="304"/>
        <v>2543.6042918418198</v>
      </c>
      <c r="BL234" s="89">
        <v>0</v>
      </c>
      <c r="BM234" s="89">
        <f t="shared" si="305"/>
        <v>10402.980000000005</v>
      </c>
      <c r="BN234" s="90">
        <v>35421.200000000004</v>
      </c>
      <c r="BO234" s="91">
        <f t="shared" si="297"/>
        <v>-25018.22</v>
      </c>
    </row>
    <row r="235" spans="2:67" s="67" customFormat="1" collapsed="1">
      <c r="B235" s="67" t="str">
        <f t="shared" si="285"/>
        <v>Hide</v>
      </c>
      <c r="C235" s="67">
        <v>-1</v>
      </c>
      <c r="D235" s="68" t="s">
        <v>214</v>
      </c>
      <c r="E235" s="120">
        <v>212353.35999999996</v>
      </c>
      <c r="F235" s="57">
        <v>308050.19011198636</v>
      </c>
      <c r="G235" s="57">
        <f t="shared" si="286"/>
        <v>-95696.830111986405</v>
      </c>
      <c r="H235" s="57">
        <v>0</v>
      </c>
      <c r="I235" s="57">
        <f t="shared" si="331"/>
        <v>212353.35999999996</v>
      </c>
      <c r="J235" s="58">
        <v>287840.87999999977</v>
      </c>
      <c r="K235" s="58">
        <f t="shared" si="287"/>
        <v>-75487.519999999815</v>
      </c>
      <c r="L235" s="45"/>
      <c r="M235" s="57">
        <v>212353.35999999996</v>
      </c>
      <c r="N235" s="57">
        <v>308050.19011198636</v>
      </c>
      <c r="O235" s="57">
        <f t="shared" si="298"/>
        <v>-95696.830111986405</v>
      </c>
      <c r="P235" s="57">
        <v>0</v>
      </c>
      <c r="Q235" s="57">
        <f t="shared" si="299"/>
        <v>212353.35999999996</v>
      </c>
      <c r="R235" s="58">
        <v>287840.87999999977</v>
      </c>
      <c r="S235" s="59">
        <f t="shared" si="288"/>
        <v>-75487.519999999815</v>
      </c>
      <c r="T235" s="32"/>
      <c r="U235" s="120">
        <v>136363.12999999995</v>
      </c>
      <c r="V235" s="57">
        <v>228794.92667863428</v>
      </c>
      <c r="W235" s="57">
        <f t="shared" si="289"/>
        <v>-92431.796678634331</v>
      </c>
      <c r="X235" s="57">
        <v>0</v>
      </c>
      <c r="Y235" s="57">
        <f t="shared" si="332"/>
        <v>136363.12999999995</v>
      </c>
      <c r="Z235" s="58">
        <v>132619.74</v>
      </c>
      <c r="AA235" s="58">
        <f t="shared" si="290"/>
        <v>3743.3899999999558</v>
      </c>
      <c r="AB235" s="45"/>
      <c r="AC235" s="57">
        <v>136363.12999999995</v>
      </c>
      <c r="AD235" s="57">
        <v>228794.92667863428</v>
      </c>
      <c r="AE235" s="57">
        <f t="shared" si="300"/>
        <v>-92431.796678634331</v>
      </c>
      <c r="AF235" s="57">
        <v>0</v>
      </c>
      <c r="AG235" s="57">
        <f t="shared" si="301"/>
        <v>136363.12999999995</v>
      </c>
      <c r="AH235" s="58">
        <v>132619.74</v>
      </c>
      <c r="AI235" s="59">
        <f t="shared" si="291"/>
        <v>3743.3899999999558</v>
      </c>
      <c r="AJ235" s="32"/>
      <c r="AK235" s="120">
        <v>65737.760000000038</v>
      </c>
      <c r="AL235" s="57">
        <v>71601.784329462083</v>
      </c>
      <c r="AM235" s="57">
        <f t="shared" si="292"/>
        <v>-5864.024329462045</v>
      </c>
      <c r="AN235" s="57">
        <v>0</v>
      </c>
      <c r="AO235" s="57">
        <f t="shared" si="333"/>
        <v>65737.760000000038</v>
      </c>
      <c r="AP235" s="58">
        <v>119799.9400000001</v>
      </c>
      <c r="AQ235" s="58">
        <f t="shared" si="293"/>
        <v>-54062.180000000066</v>
      </c>
      <c r="AR235" s="45"/>
      <c r="AS235" s="57">
        <v>65737.760000000038</v>
      </c>
      <c r="AT235" s="57">
        <v>71601.784329462083</v>
      </c>
      <c r="AU235" s="57">
        <f t="shared" si="302"/>
        <v>-5864.024329462045</v>
      </c>
      <c r="AV235" s="57">
        <v>0</v>
      </c>
      <c r="AW235" s="57">
        <f t="shared" si="303"/>
        <v>65737.760000000038</v>
      </c>
      <c r="AX235" s="58">
        <v>119799.9400000001</v>
      </c>
      <c r="AY235" s="59">
        <f t="shared" si="294"/>
        <v>-54062.180000000066</v>
      </c>
      <c r="AZ235" s="32"/>
      <c r="BA235" s="120">
        <v>10252.470000000005</v>
      </c>
      <c r="BB235" s="57">
        <v>7653.4791038902013</v>
      </c>
      <c r="BC235" s="57">
        <f t="shared" si="295"/>
        <v>2598.9908961098035</v>
      </c>
      <c r="BD235" s="57">
        <v>0</v>
      </c>
      <c r="BE235" s="57">
        <f t="shared" si="334"/>
        <v>10252.470000000005</v>
      </c>
      <c r="BF235" s="58">
        <v>35421.200000000004</v>
      </c>
      <c r="BG235" s="58">
        <f t="shared" si="296"/>
        <v>-25168.73</v>
      </c>
      <c r="BH235" s="45"/>
      <c r="BI235" s="57">
        <v>10252.470000000005</v>
      </c>
      <c r="BJ235" s="57">
        <v>7653.4791038902013</v>
      </c>
      <c r="BK235" s="57">
        <f t="shared" si="304"/>
        <v>2598.9908961098035</v>
      </c>
      <c r="BL235" s="57">
        <v>0</v>
      </c>
      <c r="BM235" s="57">
        <f t="shared" si="305"/>
        <v>10252.470000000005</v>
      </c>
      <c r="BN235" s="58">
        <v>35421.200000000004</v>
      </c>
      <c r="BO235" s="59">
        <f t="shared" si="297"/>
        <v>-25168.73</v>
      </c>
    </row>
    <row r="236" spans="2:67" s="2" customFormat="1" ht="14.25" hidden="1" customHeight="1" outlineLevel="1">
      <c r="B236" s="2" t="s">
        <v>404</v>
      </c>
      <c r="D236" s="62" t="s">
        <v>215</v>
      </c>
      <c r="E236" s="115">
        <v>0</v>
      </c>
      <c r="F236" s="28">
        <v>0</v>
      </c>
      <c r="G236" s="28">
        <f t="shared" si="286"/>
        <v>0</v>
      </c>
      <c r="H236" s="28">
        <v>0</v>
      </c>
      <c r="I236" s="28">
        <f t="shared" si="331"/>
        <v>0</v>
      </c>
      <c r="J236" s="34">
        <v>0</v>
      </c>
      <c r="K236" s="34">
        <f t="shared" si="287"/>
        <v>0</v>
      </c>
      <c r="L236" s="35"/>
      <c r="M236" s="28">
        <v>0</v>
      </c>
      <c r="N236" s="28">
        <v>0</v>
      </c>
      <c r="O236" s="28">
        <f t="shared" si="298"/>
        <v>0</v>
      </c>
      <c r="P236" s="28">
        <v>0</v>
      </c>
      <c r="Q236" s="28">
        <f t="shared" si="299"/>
        <v>0</v>
      </c>
      <c r="R236" s="34">
        <v>0</v>
      </c>
      <c r="S236" s="36">
        <f t="shared" si="288"/>
        <v>0</v>
      </c>
      <c r="T236" s="32"/>
      <c r="U236" s="115">
        <v>0</v>
      </c>
      <c r="V236" s="28">
        <v>0</v>
      </c>
      <c r="W236" s="28">
        <f t="shared" si="289"/>
        <v>0</v>
      </c>
      <c r="X236" s="28">
        <v>0</v>
      </c>
      <c r="Y236" s="28">
        <f t="shared" si="332"/>
        <v>0</v>
      </c>
      <c r="Z236" s="34">
        <v>0</v>
      </c>
      <c r="AA236" s="34">
        <f t="shared" si="290"/>
        <v>0</v>
      </c>
      <c r="AB236" s="35"/>
      <c r="AC236" s="28">
        <v>0</v>
      </c>
      <c r="AD236" s="28">
        <v>0</v>
      </c>
      <c r="AE236" s="28">
        <f t="shared" si="300"/>
        <v>0</v>
      </c>
      <c r="AF236" s="28">
        <v>0</v>
      </c>
      <c r="AG236" s="28">
        <f t="shared" si="301"/>
        <v>0</v>
      </c>
      <c r="AH236" s="34">
        <v>0</v>
      </c>
      <c r="AI236" s="36">
        <f t="shared" si="291"/>
        <v>0</v>
      </c>
      <c r="AJ236" s="32"/>
      <c r="AK236" s="115">
        <v>0</v>
      </c>
      <c r="AL236" s="28">
        <v>0</v>
      </c>
      <c r="AM236" s="28">
        <f t="shared" si="292"/>
        <v>0</v>
      </c>
      <c r="AN236" s="28">
        <v>0</v>
      </c>
      <c r="AO236" s="28">
        <f t="shared" si="333"/>
        <v>0</v>
      </c>
      <c r="AP236" s="34">
        <v>0</v>
      </c>
      <c r="AQ236" s="34">
        <f t="shared" si="293"/>
        <v>0</v>
      </c>
      <c r="AR236" s="35"/>
      <c r="AS236" s="28">
        <v>0</v>
      </c>
      <c r="AT236" s="28">
        <v>0</v>
      </c>
      <c r="AU236" s="28">
        <f t="shared" si="302"/>
        <v>0</v>
      </c>
      <c r="AV236" s="28">
        <v>0</v>
      </c>
      <c r="AW236" s="28">
        <f t="shared" si="303"/>
        <v>0</v>
      </c>
      <c r="AX236" s="34">
        <v>0</v>
      </c>
      <c r="AY236" s="36">
        <f t="shared" si="294"/>
        <v>0</v>
      </c>
      <c r="AZ236" s="32"/>
      <c r="BA236" s="115">
        <v>0</v>
      </c>
      <c r="BB236" s="28">
        <v>0</v>
      </c>
      <c r="BC236" s="28">
        <f t="shared" si="295"/>
        <v>0</v>
      </c>
      <c r="BD236" s="28">
        <v>0</v>
      </c>
      <c r="BE236" s="28">
        <f t="shared" si="334"/>
        <v>0</v>
      </c>
      <c r="BF236" s="34">
        <v>0</v>
      </c>
      <c r="BG236" s="34">
        <f t="shared" si="296"/>
        <v>0</v>
      </c>
      <c r="BH236" s="35"/>
      <c r="BI236" s="28">
        <v>0</v>
      </c>
      <c r="BJ236" s="28">
        <v>0</v>
      </c>
      <c r="BK236" s="28">
        <f t="shared" si="304"/>
        <v>0</v>
      </c>
      <c r="BL236" s="28">
        <v>0</v>
      </c>
      <c r="BM236" s="28">
        <f t="shared" si="305"/>
        <v>0</v>
      </c>
      <c r="BN236" s="34">
        <v>0</v>
      </c>
      <c r="BO236" s="36">
        <f t="shared" si="297"/>
        <v>0</v>
      </c>
    </row>
    <row r="237" spans="2:67" s="2" customFormat="1" ht="14.25" hidden="1" customHeight="1" outlineLevel="1">
      <c r="B237" s="2" t="str">
        <f t="shared" ref="B237:B304" si="335">IF(SUM(T237:T237)&lt;&gt;0,"Show","Hide")</f>
        <v>Hide</v>
      </c>
      <c r="C237" s="2">
        <v>1</v>
      </c>
      <c r="D237" s="62" t="s">
        <v>216</v>
      </c>
      <c r="E237" s="121">
        <v>20183.260000000002</v>
      </c>
      <c r="F237" s="63">
        <v>21042.1475083408</v>
      </c>
      <c r="G237" s="63">
        <f t="shared" si="286"/>
        <v>-858.88750834079838</v>
      </c>
      <c r="H237" s="63">
        <v>0</v>
      </c>
      <c r="I237" s="63">
        <f t="shared" si="331"/>
        <v>20183.260000000002</v>
      </c>
      <c r="J237" s="64">
        <v>21284.52</v>
      </c>
      <c r="K237" s="64">
        <f t="shared" si="287"/>
        <v>-1101.2599999999984</v>
      </c>
      <c r="L237" s="8"/>
      <c r="M237" s="63">
        <v>20183.260000000002</v>
      </c>
      <c r="N237" s="63">
        <v>21042.1475083408</v>
      </c>
      <c r="O237" s="63">
        <f t="shared" si="298"/>
        <v>-858.88750834079838</v>
      </c>
      <c r="P237" s="63">
        <v>0</v>
      </c>
      <c r="Q237" s="63">
        <f t="shared" si="299"/>
        <v>20183.260000000002</v>
      </c>
      <c r="R237" s="64">
        <v>21284.52</v>
      </c>
      <c r="S237" s="65">
        <f t="shared" si="288"/>
        <v>-1101.2599999999984</v>
      </c>
      <c r="T237" s="32"/>
      <c r="U237" s="121">
        <v>13014.17</v>
      </c>
      <c r="V237" s="63">
        <v>13156.148508340801</v>
      </c>
      <c r="W237" s="63">
        <f t="shared" si="289"/>
        <v>-141.97850834080054</v>
      </c>
      <c r="X237" s="63">
        <v>0</v>
      </c>
      <c r="Y237" s="63">
        <f t="shared" si="332"/>
        <v>13014.17</v>
      </c>
      <c r="Z237" s="64">
        <v>14249.1</v>
      </c>
      <c r="AA237" s="64">
        <f t="shared" si="290"/>
        <v>-1234.9300000000003</v>
      </c>
      <c r="AB237" s="8"/>
      <c r="AC237" s="63">
        <v>13014.17</v>
      </c>
      <c r="AD237" s="63">
        <v>13156.148508340801</v>
      </c>
      <c r="AE237" s="63">
        <f t="shared" si="300"/>
        <v>-141.97850834080054</v>
      </c>
      <c r="AF237" s="63">
        <v>0</v>
      </c>
      <c r="AG237" s="63">
        <f t="shared" si="301"/>
        <v>13014.17</v>
      </c>
      <c r="AH237" s="64">
        <v>14249.1</v>
      </c>
      <c r="AI237" s="65">
        <f t="shared" si="291"/>
        <v>-1234.9300000000003</v>
      </c>
      <c r="AJ237" s="32"/>
      <c r="AK237" s="121">
        <v>7169.09</v>
      </c>
      <c r="AL237" s="63">
        <v>7885.9989999999998</v>
      </c>
      <c r="AM237" s="63">
        <f t="shared" si="292"/>
        <v>-716.90899999999965</v>
      </c>
      <c r="AN237" s="63">
        <v>0</v>
      </c>
      <c r="AO237" s="63">
        <f t="shared" si="333"/>
        <v>7169.09</v>
      </c>
      <c r="AP237" s="64">
        <v>7035.42</v>
      </c>
      <c r="AQ237" s="64">
        <f t="shared" si="293"/>
        <v>133.67000000000007</v>
      </c>
      <c r="AR237" s="8"/>
      <c r="AS237" s="63">
        <v>7169.09</v>
      </c>
      <c r="AT237" s="63">
        <v>7885.9989999999998</v>
      </c>
      <c r="AU237" s="63">
        <f t="shared" si="302"/>
        <v>-716.90899999999965</v>
      </c>
      <c r="AV237" s="63">
        <v>0</v>
      </c>
      <c r="AW237" s="63">
        <f t="shared" si="303"/>
        <v>7169.09</v>
      </c>
      <c r="AX237" s="64">
        <v>7035.42</v>
      </c>
      <c r="AY237" s="65">
        <f t="shared" si="294"/>
        <v>133.67000000000007</v>
      </c>
      <c r="AZ237" s="32"/>
      <c r="BA237" s="121">
        <v>0</v>
      </c>
      <c r="BB237" s="63">
        <v>0</v>
      </c>
      <c r="BC237" s="63">
        <f t="shared" si="295"/>
        <v>0</v>
      </c>
      <c r="BD237" s="63">
        <v>0</v>
      </c>
      <c r="BE237" s="63">
        <f t="shared" si="334"/>
        <v>0</v>
      </c>
      <c r="BF237" s="64">
        <v>0</v>
      </c>
      <c r="BG237" s="64">
        <f t="shared" si="296"/>
        <v>0</v>
      </c>
      <c r="BH237" s="8"/>
      <c r="BI237" s="63">
        <v>0</v>
      </c>
      <c r="BJ237" s="63">
        <v>0</v>
      </c>
      <c r="BK237" s="63">
        <f t="shared" si="304"/>
        <v>0</v>
      </c>
      <c r="BL237" s="63">
        <v>0</v>
      </c>
      <c r="BM237" s="63">
        <f t="shared" si="305"/>
        <v>0</v>
      </c>
      <c r="BN237" s="64">
        <v>0</v>
      </c>
      <c r="BO237" s="65">
        <f t="shared" si="297"/>
        <v>0</v>
      </c>
    </row>
    <row r="238" spans="2:67" s="2" customFormat="1" ht="14.25" hidden="1" customHeight="1" outlineLevel="1">
      <c r="B238" s="2" t="str">
        <f t="shared" si="335"/>
        <v>Hide</v>
      </c>
      <c r="C238" s="2">
        <v>1</v>
      </c>
      <c r="D238" s="92" t="s" vm="4">
        <v>217</v>
      </c>
      <c r="E238" s="121">
        <v>0</v>
      </c>
      <c r="F238" s="63">
        <v>0</v>
      </c>
      <c r="G238" s="63">
        <f t="shared" si="286"/>
        <v>0</v>
      </c>
      <c r="H238" s="63">
        <v>0</v>
      </c>
      <c r="I238" s="63">
        <f t="shared" si="331"/>
        <v>0</v>
      </c>
      <c r="J238" s="64">
        <v>0</v>
      </c>
      <c r="K238" s="64">
        <f t="shared" si="287"/>
        <v>0</v>
      </c>
      <c r="L238" s="8"/>
      <c r="M238" s="63">
        <v>0</v>
      </c>
      <c r="N238" s="63">
        <v>0</v>
      </c>
      <c r="O238" s="63">
        <f t="shared" si="298"/>
        <v>0</v>
      </c>
      <c r="P238" s="63">
        <v>0</v>
      </c>
      <c r="Q238" s="63">
        <f t="shared" si="299"/>
        <v>0</v>
      </c>
      <c r="R238" s="64">
        <v>0</v>
      </c>
      <c r="S238" s="65">
        <f t="shared" si="288"/>
        <v>0</v>
      </c>
      <c r="T238" s="32"/>
      <c r="U238" s="121">
        <v>0</v>
      </c>
      <c r="V238" s="63">
        <v>0</v>
      </c>
      <c r="W238" s="63">
        <f t="shared" si="289"/>
        <v>0</v>
      </c>
      <c r="X238" s="63">
        <v>0</v>
      </c>
      <c r="Y238" s="63">
        <f t="shared" si="332"/>
        <v>0</v>
      </c>
      <c r="Z238" s="64">
        <v>0</v>
      </c>
      <c r="AA238" s="64">
        <f t="shared" si="290"/>
        <v>0</v>
      </c>
      <c r="AB238" s="8"/>
      <c r="AC238" s="63">
        <v>0</v>
      </c>
      <c r="AD238" s="63">
        <v>0</v>
      </c>
      <c r="AE238" s="63">
        <f t="shared" si="300"/>
        <v>0</v>
      </c>
      <c r="AF238" s="63">
        <v>0</v>
      </c>
      <c r="AG238" s="63">
        <f t="shared" si="301"/>
        <v>0</v>
      </c>
      <c r="AH238" s="64">
        <v>0</v>
      </c>
      <c r="AI238" s="65">
        <f t="shared" si="291"/>
        <v>0</v>
      </c>
      <c r="AJ238" s="32"/>
      <c r="AK238" s="121">
        <v>0</v>
      </c>
      <c r="AL238" s="63">
        <v>0</v>
      </c>
      <c r="AM238" s="63">
        <f t="shared" si="292"/>
        <v>0</v>
      </c>
      <c r="AN238" s="63">
        <v>0</v>
      </c>
      <c r="AO238" s="63">
        <f t="shared" si="333"/>
        <v>0</v>
      </c>
      <c r="AP238" s="64">
        <v>0</v>
      </c>
      <c r="AQ238" s="64">
        <f t="shared" si="293"/>
        <v>0</v>
      </c>
      <c r="AR238" s="8"/>
      <c r="AS238" s="63">
        <v>0</v>
      </c>
      <c r="AT238" s="63">
        <v>0</v>
      </c>
      <c r="AU238" s="63">
        <f t="shared" si="302"/>
        <v>0</v>
      </c>
      <c r="AV238" s="63">
        <v>0</v>
      </c>
      <c r="AW238" s="63">
        <f t="shared" si="303"/>
        <v>0</v>
      </c>
      <c r="AX238" s="64">
        <v>0</v>
      </c>
      <c r="AY238" s="65">
        <f t="shared" si="294"/>
        <v>0</v>
      </c>
      <c r="AZ238" s="32"/>
      <c r="BA238" s="121">
        <v>0</v>
      </c>
      <c r="BB238" s="63">
        <v>0</v>
      </c>
      <c r="BC238" s="63">
        <f t="shared" si="295"/>
        <v>0</v>
      </c>
      <c r="BD238" s="63">
        <v>0</v>
      </c>
      <c r="BE238" s="63">
        <f t="shared" si="334"/>
        <v>0</v>
      </c>
      <c r="BF238" s="64">
        <v>0</v>
      </c>
      <c r="BG238" s="64">
        <f t="shared" si="296"/>
        <v>0</v>
      </c>
      <c r="BH238" s="8"/>
      <c r="BI238" s="63">
        <v>0</v>
      </c>
      <c r="BJ238" s="63">
        <v>0</v>
      </c>
      <c r="BK238" s="63">
        <f t="shared" si="304"/>
        <v>0</v>
      </c>
      <c r="BL238" s="63">
        <v>0</v>
      </c>
      <c r="BM238" s="63">
        <f t="shared" si="305"/>
        <v>0</v>
      </c>
      <c r="BN238" s="64">
        <v>0</v>
      </c>
      <c r="BO238" s="65">
        <f t="shared" si="297"/>
        <v>0</v>
      </c>
    </row>
    <row r="239" spans="2:67" s="2" customFormat="1" ht="14.25" hidden="1" customHeight="1" outlineLevel="1">
      <c r="B239" s="2" t="str">
        <f t="shared" si="335"/>
        <v>Hide</v>
      </c>
      <c r="C239" s="2">
        <v>1</v>
      </c>
      <c r="D239" s="62" t="s">
        <v>218</v>
      </c>
      <c r="E239" s="121">
        <v>0</v>
      </c>
      <c r="F239" s="63">
        <v>0</v>
      </c>
      <c r="G239" s="63">
        <f t="shared" si="286"/>
        <v>0</v>
      </c>
      <c r="H239" s="63">
        <v>0</v>
      </c>
      <c r="I239" s="63">
        <f t="shared" si="331"/>
        <v>0</v>
      </c>
      <c r="J239" s="64">
        <v>0</v>
      </c>
      <c r="K239" s="64">
        <f t="shared" si="287"/>
        <v>0</v>
      </c>
      <c r="L239" s="8"/>
      <c r="M239" s="63">
        <v>0</v>
      </c>
      <c r="N239" s="63">
        <v>0</v>
      </c>
      <c r="O239" s="63">
        <f t="shared" si="298"/>
        <v>0</v>
      </c>
      <c r="P239" s="63">
        <v>0</v>
      </c>
      <c r="Q239" s="63">
        <f t="shared" si="299"/>
        <v>0</v>
      </c>
      <c r="R239" s="64">
        <v>0</v>
      </c>
      <c r="S239" s="65">
        <f t="shared" si="288"/>
        <v>0</v>
      </c>
      <c r="T239" s="32"/>
      <c r="U239" s="121">
        <v>0</v>
      </c>
      <c r="V239" s="63">
        <v>0</v>
      </c>
      <c r="W239" s="63">
        <f t="shared" si="289"/>
        <v>0</v>
      </c>
      <c r="X239" s="63">
        <v>0</v>
      </c>
      <c r="Y239" s="63">
        <f t="shared" si="332"/>
        <v>0</v>
      </c>
      <c r="Z239" s="64">
        <v>0</v>
      </c>
      <c r="AA239" s="64">
        <f t="shared" si="290"/>
        <v>0</v>
      </c>
      <c r="AB239" s="8"/>
      <c r="AC239" s="63">
        <v>0</v>
      </c>
      <c r="AD239" s="63">
        <v>0</v>
      </c>
      <c r="AE239" s="63">
        <f t="shared" si="300"/>
        <v>0</v>
      </c>
      <c r="AF239" s="63">
        <v>0</v>
      </c>
      <c r="AG239" s="63">
        <f t="shared" si="301"/>
        <v>0</v>
      </c>
      <c r="AH239" s="64">
        <v>0</v>
      </c>
      <c r="AI239" s="65">
        <f t="shared" si="291"/>
        <v>0</v>
      </c>
      <c r="AJ239" s="32"/>
      <c r="AK239" s="121">
        <v>0</v>
      </c>
      <c r="AL239" s="63">
        <v>0</v>
      </c>
      <c r="AM239" s="63">
        <f t="shared" si="292"/>
        <v>0</v>
      </c>
      <c r="AN239" s="63">
        <v>0</v>
      </c>
      <c r="AO239" s="63">
        <f t="shared" si="333"/>
        <v>0</v>
      </c>
      <c r="AP239" s="64">
        <v>0</v>
      </c>
      <c r="AQ239" s="64">
        <f t="shared" si="293"/>
        <v>0</v>
      </c>
      <c r="AR239" s="8"/>
      <c r="AS239" s="63">
        <v>0</v>
      </c>
      <c r="AT239" s="63">
        <v>0</v>
      </c>
      <c r="AU239" s="63">
        <f t="shared" si="302"/>
        <v>0</v>
      </c>
      <c r="AV239" s="63">
        <v>0</v>
      </c>
      <c r="AW239" s="63">
        <f t="shared" si="303"/>
        <v>0</v>
      </c>
      <c r="AX239" s="64">
        <v>0</v>
      </c>
      <c r="AY239" s="65">
        <f t="shared" si="294"/>
        <v>0</v>
      </c>
      <c r="AZ239" s="32"/>
      <c r="BA239" s="121">
        <v>0</v>
      </c>
      <c r="BB239" s="63">
        <v>0</v>
      </c>
      <c r="BC239" s="63">
        <f t="shared" si="295"/>
        <v>0</v>
      </c>
      <c r="BD239" s="63">
        <v>0</v>
      </c>
      <c r="BE239" s="63">
        <f t="shared" si="334"/>
        <v>0</v>
      </c>
      <c r="BF239" s="64">
        <v>0</v>
      </c>
      <c r="BG239" s="64">
        <f t="shared" si="296"/>
        <v>0</v>
      </c>
      <c r="BH239" s="8"/>
      <c r="BI239" s="63">
        <v>0</v>
      </c>
      <c r="BJ239" s="63">
        <v>0</v>
      </c>
      <c r="BK239" s="63">
        <f t="shared" si="304"/>
        <v>0</v>
      </c>
      <c r="BL239" s="63">
        <v>0</v>
      </c>
      <c r="BM239" s="63">
        <f t="shared" si="305"/>
        <v>0</v>
      </c>
      <c r="BN239" s="64">
        <v>0</v>
      </c>
      <c r="BO239" s="65">
        <f t="shared" si="297"/>
        <v>0</v>
      </c>
    </row>
    <row r="240" spans="2:67" s="2" customFormat="1" ht="14.25" hidden="1" customHeight="1" outlineLevel="1">
      <c r="B240" s="2" t="str">
        <f t="shared" si="335"/>
        <v>Hide</v>
      </c>
      <c r="C240" s="2">
        <v>1</v>
      </c>
      <c r="D240" s="62" t="s">
        <v>219</v>
      </c>
      <c r="E240" s="121">
        <v>1538.85</v>
      </c>
      <c r="F240" s="63">
        <v>1660.9726799999999</v>
      </c>
      <c r="G240" s="63">
        <f t="shared" si="286"/>
        <v>-122.12267999999995</v>
      </c>
      <c r="H240" s="63">
        <v>0</v>
      </c>
      <c r="I240" s="63">
        <f t="shared" si="331"/>
        <v>1538.85</v>
      </c>
      <c r="J240" s="64">
        <v>1521.34</v>
      </c>
      <c r="K240" s="64">
        <f t="shared" si="287"/>
        <v>17.509999999999991</v>
      </c>
      <c r="L240" s="8"/>
      <c r="M240" s="63">
        <v>1538.85</v>
      </c>
      <c r="N240" s="63">
        <v>1660.9726799999999</v>
      </c>
      <c r="O240" s="63">
        <f t="shared" si="298"/>
        <v>-122.12267999999995</v>
      </c>
      <c r="P240" s="63">
        <v>0</v>
      </c>
      <c r="Q240" s="63">
        <f t="shared" si="299"/>
        <v>1538.85</v>
      </c>
      <c r="R240" s="64">
        <v>1521.34</v>
      </c>
      <c r="S240" s="65">
        <f t="shared" si="288"/>
        <v>17.509999999999991</v>
      </c>
      <c r="T240" s="32"/>
      <c r="U240" s="121">
        <v>663.15</v>
      </c>
      <c r="V240" s="63">
        <v>701.70371999999998</v>
      </c>
      <c r="W240" s="63">
        <f t="shared" si="289"/>
        <v>-38.553719999999998</v>
      </c>
      <c r="X240" s="63">
        <v>0</v>
      </c>
      <c r="Y240" s="63">
        <f t="shared" si="332"/>
        <v>663.15</v>
      </c>
      <c r="Z240" s="64">
        <v>752.03</v>
      </c>
      <c r="AA240" s="64">
        <f t="shared" si="290"/>
        <v>-88.88</v>
      </c>
      <c r="AB240" s="8"/>
      <c r="AC240" s="63">
        <v>663.15</v>
      </c>
      <c r="AD240" s="63">
        <v>701.70371999999998</v>
      </c>
      <c r="AE240" s="63">
        <f t="shared" si="300"/>
        <v>-38.553719999999998</v>
      </c>
      <c r="AF240" s="63">
        <v>0</v>
      </c>
      <c r="AG240" s="63">
        <f t="shared" si="301"/>
        <v>663.15</v>
      </c>
      <c r="AH240" s="64">
        <v>752.03</v>
      </c>
      <c r="AI240" s="65">
        <f t="shared" si="291"/>
        <v>-88.88</v>
      </c>
      <c r="AJ240" s="32"/>
      <c r="AK240" s="121">
        <v>875.7</v>
      </c>
      <c r="AL240" s="63">
        <v>959.26895999999999</v>
      </c>
      <c r="AM240" s="63">
        <f t="shared" si="292"/>
        <v>-83.568959999999947</v>
      </c>
      <c r="AN240" s="63">
        <v>0</v>
      </c>
      <c r="AO240" s="63">
        <f t="shared" si="333"/>
        <v>875.7</v>
      </c>
      <c r="AP240" s="64">
        <v>769.31</v>
      </c>
      <c r="AQ240" s="64">
        <f t="shared" si="293"/>
        <v>106.3900000000001</v>
      </c>
      <c r="AR240" s="8"/>
      <c r="AS240" s="63">
        <v>875.7</v>
      </c>
      <c r="AT240" s="63">
        <v>959.26895999999999</v>
      </c>
      <c r="AU240" s="63">
        <f t="shared" si="302"/>
        <v>-83.568959999999947</v>
      </c>
      <c r="AV240" s="63">
        <v>0</v>
      </c>
      <c r="AW240" s="63">
        <f t="shared" si="303"/>
        <v>875.7</v>
      </c>
      <c r="AX240" s="64">
        <v>769.31</v>
      </c>
      <c r="AY240" s="65">
        <f t="shared" si="294"/>
        <v>106.3900000000001</v>
      </c>
      <c r="AZ240" s="32"/>
      <c r="BA240" s="121">
        <v>0</v>
      </c>
      <c r="BB240" s="63">
        <v>0</v>
      </c>
      <c r="BC240" s="63">
        <f t="shared" si="295"/>
        <v>0</v>
      </c>
      <c r="BD240" s="63">
        <v>0</v>
      </c>
      <c r="BE240" s="63">
        <f t="shared" si="334"/>
        <v>0</v>
      </c>
      <c r="BF240" s="64">
        <v>0</v>
      </c>
      <c r="BG240" s="64">
        <f t="shared" si="296"/>
        <v>0</v>
      </c>
      <c r="BH240" s="8"/>
      <c r="BI240" s="63">
        <v>0</v>
      </c>
      <c r="BJ240" s="63">
        <v>0</v>
      </c>
      <c r="BK240" s="63">
        <f t="shared" si="304"/>
        <v>0</v>
      </c>
      <c r="BL240" s="63">
        <v>0</v>
      </c>
      <c r="BM240" s="63">
        <f t="shared" si="305"/>
        <v>0</v>
      </c>
      <c r="BN240" s="64">
        <v>0</v>
      </c>
      <c r="BO240" s="65">
        <f t="shared" si="297"/>
        <v>0</v>
      </c>
    </row>
    <row r="241" spans="2:67" s="2" customFormat="1" ht="14.25" hidden="1" customHeight="1" outlineLevel="1">
      <c r="B241" s="2" t="str">
        <f t="shared" si="335"/>
        <v>Hide</v>
      </c>
      <c r="C241" s="2">
        <v>1</v>
      </c>
      <c r="D241" s="62" t="s">
        <v>220</v>
      </c>
      <c r="E241" s="121">
        <v>9146.66</v>
      </c>
      <c r="F241" s="63">
        <v>10551.251083916701</v>
      </c>
      <c r="G241" s="63">
        <f t="shared" si="286"/>
        <v>-1404.5910839167009</v>
      </c>
      <c r="H241" s="63">
        <v>0</v>
      </c>
      <c r="I241" s="63">
        <f t="shared" si="331"/>
        <v>9146.66</v>
      </c>
      <c r="J241" s="64">
        <v>9831.66</v>
      </c>
      <c r="K241" s="64">
        <f t="shared" si="287"/>
        <v>-685</v>
      </c>
      <c r="L241" s="8"/>
      <c r="M241" s="63">
        <v>9146.66</v>
      </c>
      <c r="N241" s="63">
        <v>10551.251083916701</v>
      </c>
      <c r="O241" s="63">
        <f t="shared" si="298"/>
        <v>-1404.5910839167009</v>
      </c>
      <c r="P241" s="63">
        <v>0</v>
      </c>
      <c r="Q241" s="63">
        <f t="shared" si="299"/>
        <v>9146.66</v>
      </c>
      <c r="R241" s="64">
        <v>9831.66</v>
      </c>
      <c r="S241" s="65">
        <f t="shared" si="288"/>
        <v>-685</v>
      </c>
      <c r="T241" s="32"/>
      <c r="U241" s="121">
        <v>6095.82</v>
      </c>
      <c r="V241" s="63">
        <v>7290.0843339167004</v>
      </c>
      <c r="W241" s="63">
        <f t="shared" si="289"/>
        <v>-1194.2643339167007</v>
      </c>
      <c r="X241" s="63">
        <v>0</v>
      </c>
      <c r="Y241" s="63">
        <f t="shared" si="332"/>
        <v>6095.82</v>
      </c>
      <c r="Z241" s="64">
        <v>7059.87</v>
      </c>
      <c r="AA241" s="64">
        <f t="shared" si="290"/>
        <v>-964.05000000000018</v>
      </c>
      <c r="AB241" s="8"/>
      <c r="AC241" s="63">
        <v>6095.82</v>
      </c>
      <c r="AD241" s="63">
        <v>7290.0843339167004</v>
      </c>
      <c r="AE241" s="63">
        <f t="shared" si="300"/>
        <v>-1194.2643339167007</v>
      </c>
      <c r="AF241" s="63">
        <v>0</v>
      </c>
      <c r="AG241" s="63">
        <f t="shared" si="301"/>
        <v>6095.82</v>
      </c>
      <c r="AH241" s="64">
        <v>7059.87</v>
      </c>
      <c r="AI241" s="65">
        <f t="shared" si="291"/>
        <v>-964.05000000000018</v>
      </c>
      <c r="AJ241" s="32"/>
      <c r="AK241" s="121">
        <v>3050.84</v>
      </c>
      <c r="AL241" s="63">
        <v>3261.1667499999999</v>
      </c>
      <c r="AM241" s="63">
        <f t="shared" si="292"/>
        <v>-210.32674999999972</v>
      </c>
      <c r="AN241" s="63">
        <v>0</v>
      </c>
      <c r="AO241" s="63">
        <f t="shared" si="333"/>
        <v>3050.84</v>
      </c>
      <c r="AP241" s="64">
        <v>2771.79</v>
      </c>
      <c r="AQ241" s="64">
        <f t="shared" si="293"/>
        <v>279.05000000000018</v>
      </c>
      <c r="AR241" s="8"/>
      <c r="AS241" s="63">
        <v>3050.84</v>
      </c>
      <c r="AT241" s="63">
        <v>3261.1667499999999</v>
      </c>
      <c r="AU241" s="63">
        <f t="shared" si="302"/>
        <v>-210.32674999999972</v>
      </c>
      <c r="AV241" s="63">
        <v>0</v>
      </c>
      <c r="AW241" s="63">
        <f t="shared" si="303"/>
        <v>3050.84</v>
      </c>
      <c r="AX241" s="64">
        <v>2771.79</v>
      </c>
      <c r="AY241" s="65">
        <f t="shared" si="294"/>
        <v>279.05000000000018</v>
      </c>
      <c r="AZ241" s="32"/>
      <c r="BA241" s="121">
        <v>0</v>
      </c>
      <c r="BB241" s="63">
        <v>0</v>
      </c>
      <c r="BC241" s="63">
        <f t="shared" si="295"/>
        <v>0</v>
      </c>
      <c r="BD241" s="63">
        <v>0</v>
      </c>
      <c r="BE241" s="63">
        <f t="shared" si="334"/>
        <v>0</v>
      </c>
      <c r="BF241" s="64">
        <v>0</v>
      </c>
      <c r="BG241" s="64">
        <f t="shared" si="296"/>
        <v>0</v>
      </c>
      <c r="BH241" s="8"/>
      <c r="BI241" s="63">
        <v>0</v>
      </c>
      <c r="BJ241" s="63">
        <v>0</v>
      </c>
      <c r="BK241" s="63">
        <f t="shared" si="304"/>
        <v>0</v>
      </c>
      <c r="BL241" s="63">
        <v>0</v>
      </c>
      <c r="BM241" s="63">
        <f t="shared" si="305"/>
        <v>0</v>
      </c>
      <c r="BN241" s="64">
        <v>0</v>
      </c>
      <c r="BO241" s="65">
        <f t="shared" si="297"/>
        <v>0</v>
      </c>
    </row>
    <row r="242" spans="2:67" s="2" customFormat="1" ht="14.25" hidden="1" customHeight="1" outlineLevel="1">
      <c r="B242" s="2" t="str">
        <f t="shared" si="335"/>
        <v>Hide</v>
      </c>
      <c r="C242" s="2">
        <v>1</v>
      </c>
      <c r="D242" s="62" t="s">
        <v>221</v>
      </c>
      <c r="E242" s="121">
        <v>1862.43</v>
      </c>
      <c r="F242" s="63">
        <v>2465.38744</v>
      </c>
      <c r="G242" s="63">
        <f t="shared" si="286"/>
        <v>-602.95743999999991</v>
      </c>
      <c r="H242" s="63">
        <v>0</v>
      </c>
      <c r="I242" s="63">
        <f t="shared" si="331"/>
        <v>1862.43</v>
      </c>
      <c r="J242" s="64">
        <v>1046.96</v>
      </c>
      <c r="K242" s="64">
        <f t="shared" si="287"/>
        <v>815.47</v>
      </c>
      <c r="L242" s="8"/>
      <c r="M242" s="63">
        <v>1862.43</v>
      </c>
      <c r="N242" s="63">
        <v>2465.38744</v>
      </c>
      <c r="O242" s="63">
        <f t="shared" si="298"/>
        <v>-602.95743999999991</v>
      </c>
      <c r="P242" s="63">
        <v>0</v>
      </c>
      <c r="Q242" s="63">
        <f t="shared" si="299"/>
        <v>1862.43</v>
      </c>
      <c r="R242" s="64">
        <v>1046.96</v>
      </c>
      <c r="S242" s="65">
        <f t="shared" si="288"/>
        <v>815.47</v>
      </c>
      <c r="T242" s="32"/>
      <c r="U242" s="121">
        <v>754.78</v>
      </c>
      <c r="V242" s="63">
        <v>634.29844000000003</v>
      </c>
      <c r="W242" s="63">
        <f t="shared" si="289"/>
        <v>120.48155999999994</v>
      </c>
      <c r="X242" s="63">
        <v>0</v>
      </c>
      <c r="Y242" s="63">
        <f t="shared" si="332"/>
        <v>754.78</v>
      </c>
      <c r="Z242" s="64">
        <v>0</v>
      </c>
      <c r="AA242" s="64">
        <f t="shared" si="290"/>
        <v>754.78</v>
      </c>
      <c r="AB242" s="8"/>
      <c r="AC242" s="63">
        <v>754.78</v>
      </c>
      <c r="AD242" s="63">
        <v>634.29844000000003</v>
      </c>
      <c r="AE242" s="63">
        <f t="shared" si="300"/>
        <v>120.48155999999994</v>
      </c>
      <c r="AF242" s="63">
        <v>0</v>
      </c>
      <c r="AG242" s="63">
        <f t="shared" si="301"/>
        <v>754.78</v>
      </c>
      <c r="AH242" s="64">
        <v>0</v>
      </c>
      <c r="AI242" s="65">
        <f t="shared" si="291"/>
        <v>754.78</v>
      </c>
      <c r="AJ242" s="32"/>
      <c r="AK242" s="121">
        <v>1107.6500000000001</v>
      </c>
      <c r="AL242" s="63">
        <v>1831.0889999999999</v>
      </c>
      <c r="AM242" s="63">
        <f t="shared" si="292"/>
        <v>-723.43899999999985</v>
      </c>
      <c r="AN242" s="63">
        <v>0</v>
      </c>
      <c r="AO242" s="63">
        <f t="shared" si="333"/>
        <v>1107.6500000000001</v>
      </c>
      <c r="AP242" s="64">
        <v>1046.96</v>
      </c>
      <c r="AQ242" s="64">
        <f t="shared" si="293"/>
        <v>60.690000000000055</v>
      </c>
      <c r="AR242" s="8"/>
      <c r="AS242" s="63">
        <v>1107.6500000000001</v>
      </c>
      <c r="AT242" s="63">
        <v>1831.0889999999999</v>
      </c>
      <c r="AU242" s="63">
        <f t="shared" si="302"/>
        <v>-723.43899999999985</v>
      </c>
      <c r="AV242" s="63">
        <v>0</v>
      </c>
      <c r="AW242" s="63">
        <f t="shared" si="303"/>
        <v>1107.6500000000001</v>
      </c>
      <c r="AX242" s="64">
        <v>1046.96</v>
      </c>
      <c r="AY242" s="65">
        <f t="shared" si="294"/>
        <v>60.690000000000055</v>
      </c>
      <c r="AZ242" s="32"/>
      <c r="BA242" s="121">
        <v>0</v>
      </c>
      <c r="BB242" s="63">
        <v>0</v>
      </c>
      <c r="BC242" s="63">
        <f t="shared" si="295"/>
        <v>0</v>
      </c>
      <c r="BD242" s="63">
        <v>0</v>
      </c>
      <c r="BE242" s="63">
        <f t="shared" si="334"/>
        <v>0</v>
      </c>
      <c r="BF242" s="64">
        <v>0</v>
      </c>
      <c r="BG242" s="64">
        <f t="shared" si="296"/>
        <v>0</v>
      </c>
      <c r="BH242" s="8"/>
      <c r="BI242" s="63">
        <v>0</v>
      </c>
      <c r="BJ242" s="63">
        <v>0</v>
      </c>
      <c r="BK242" s="63">
        <f t="shared" si="304"/>
        <v>0</v>
      </c>
      <c r="BL242" s="63">
        <v>0</v>
      </c>
      <c r="BM242" s="63">
        <f t="shared" si="305"/>
        <v>0</v>
      </c>
      <c r="BN242" s="64">
        <v>0</v>
      </c>
      <c r="BO242" s="65">
        <f t="shared" si="297"/>
        <v>0</v>
      </c>
    </row>
    <row r="243" spans="2:67" s="2" customFormat="1" ht="14.25" hidden="1" customHeight="1" outlineLevel="1">
      <c r="B243" s="2" t="str">
        <f t="shared" si="335"/>
        <v>Hide</v>
      </c>
      <c r="C243" s="2">
        <v>1</v>
      </c>
      <c r="D243" s="62" t="s">
        <v>222</v>
      </c>
      <c r="E243" s="121">
        <v>548.41000000000008</v>
      </c>
      <c r="F243" s="63">
        <v>93.606200000000001</v>
      </c>
      <c r="G243" s="63">
        <f t="shared" si="286"/>
        <v>454.80380000000008</v>
      </c>
      <c r="H243" s="63">
        <v>0</v>
      </c>
      <c r="I243" s="63">
        <f t="shared" si="331"/>
        <v>548.41000000000008</v>
      </c>
      <c r="J243" s="64">
        <v>0</v>
      </c>
      <c r="K243" s="64">
        <f t="shared" si="287"/>
        <v>548.41000000000008</v>
      </c>
      <c r="L243" s="8"/>
      <c r="M243" s="63">
        <v>548.41000000000008</v>
      </c>
      <c r="N243" s="63">
        <v>93.606200000000001</v>
      </c>
      <c r="O243" s="63">
        <f t="shared" si="298"/>
        <v>454.80380000000008</v>
      </c>
      <c r="P243" s="63">
        <v>0</v>
      </c>
      <c r="Q243" s="63">
        <f t="shared" si="299"/>
        <v>548.41000000000008</v>
      </c>
      <c r="R243" s="64">
        <v>0</v>
      </c>
      <c r="S243" s="65">
        <f t="shared" si="288"/>
        <v>548.41000000000008</v>
      </c>
      <c r="T243" s="32"/>
      <c r="U243" s="121">
        <v>0</v>
      </c>
      <c r="V243" s="63">
        <v>0</v>
      </c>
      <c r="W243" s="63">
        <f t="shared" si="289"/>
        <v>0</v>
      </c>
      <c r="X243" s="63">
        <v>0</v>
      </c>
      <c r="Y243" s="63">
        <f t="shared" si="332"/>
        <v>0</v>
      </c>
      <c r="Z243" s="64">
        <v>0</v>
      </c>
      <c r="AA243" s="64">
        <f t="shared" si="290"/>
        <v>0</v>
      </c>
      <c r="AB243" s="8"/>
      <c r="AC243" s="63">
        <v>0</v>
      </c>
      <c r="AD243" s="63">
        <v>0</v>
      </c>
      <c r="AE243" s="63">
        <f t="shared" si="300"/>
        <v>0</v>
      </c>
      <c r="AF243" s="63">
        <v>0</v>
      </c>
      <c r="AG243" s="63">
        <f t="shared" si="301"/>
        <v>0</v>
      </c>
      <c r="AH243" s="64">
        <v>0</v>
      </c>
      <c r="AI243" s="65">
        <f t="shared" si="291"/>
        <v>0</v>
      </c>
      <c r="AJ243" s="32"/>
      <c r="AK243" s="121">
        <v>548.41000000000008</v>
      </c>
      <c r="AL243" s="63">
        <v>93.606200000000001</v>
      </c>
      <c r="AM243" s="63">
        <f t="shared" si="292"/>
        <v>454.80380000000008</v>
      </c>
      <c r="AN243" s="63">
        <v>0</v>
      </c>
      <c r="AO243" s="63">
        <f t="shared" si="333"/>
        <v>548.41000000000008</v>
      </c>
      <c r="AP243" s="64">
        <v>0</v>
      </c>
      <c r="AQ243" s="64">
        <f t="shared" si="293"/>
        <v>548.41000000000008</v>
      </c>
      <c r="AR243" s="8"/>
      <c r="AS243" s="63">
        <v>548.41000000000008</v>
      </c>
      <c r="AT243" s="63">
        <v>93.606200000000001</v>
      </c>
      <c r="AU243" s="63">
        <f t="shared" si="302"/>
        <v>454.80380000000008</v>
      </c>
      <c r="AV243" s="63">
        <v>0</v>
      </c>
      <c r="AW243" s="63">
        <f t="shared" si="303"/>
        <v>548.41000000000008</v>
      </c>
      <c r="AX243" s="64">
        <v>0</v>
      </c>
      <c r="AY243" s="65">
        <f t="shared" si="294"/>
        <v>548.41000000000008</v>
      </c>
      <c r="AZ243" s="32"/>
      <c r="BA243" s="121">
        <v>0</v>
      </c>
      <c r="BB243" s="63">
        <v>0</v>
      </c>
      <c r="BC243" s="63">
        <f t="shared" si="295"/>
        <v>0</v>
      </c>
      <c r="BD243" s="63">
        <v>0</v>
      </c>
      <c r="BE243" s="63">
        <f t="shared" si="334"/>
        <v>0</v>
      </c>
      <c r="BF243" s="64">
        <v>0</v>
      </c>
      <c r="BG243" s="64">
        <f t="shared" si="296"/>
        <v>0</v>
      </c>
      <c r="BH243" s="8"/>
      <c r="BI243" s="63">
        <v>0</v>
      </c>
      <c r="BJ243" s="63">
        <v>0</v>
      </c>
      <c r="BK243" s="63">
        <f t="shared" si="304"/>
        <v>0</v>
      </c>
      <c r="BL243" s="63">
        <v>0</v>
      </c>
      <c r="BM243" s="63">
        <f t="shared" si="305"/>
        <v>0</v>
      </c>
      <c r="BN243" s="64">
        <v>0</v>
      </c>
      <c r="BO243" s="65">
        <f t="shared" si="297"/>
        <v>0</v>
      </c>
    </row>
    <row r="244" spans="2:67" s="2" customFormat="1" ht="14.25" hidden="1" customHeight="1" outlineLevel="1">
      <c r="B244" s="2" t="str">
        <f t="shared" si="335"/>
        <v>Hide</v>
      </c>
      <c r="C244" s="2">
        <v>1</v>
      </c>
      <c r="D244" s="62" t="s">
        <v>223</v>
      </c>
      <c r="E244" s="121">
        <v>481.34</v>
      </c>
      <c r="F244" s="63">
        <v>307.72712000000001</v>
      </c>
      <c r="G244" s="63">
        <f t="shared" si="286"/>
        <v>173.61287999999996</v>
      </c>
      <c r="H244" s="63">
        <v>0</v>
      </c>
      <c r="I244" s="63">
        <f t="shared" si="331"/>
        <v>481.34</v>
      </c>
      <c r="J244" s="64">
        <v>838.6</v>
      </c>
      <c r="K244" s="64">
        <f t="shared" si="287"/>
        <v>-357.26000000000005</v>
      </c>
      <c r="L244" s="8"/>
      <c r="M244" s="63">
        <v>481.34</v>
      </c>
      <c r="N244" s="63">
        <v>307.72712000000001</v>
      </c>
      <c r="O244" s="63">
        <f t="shared" si="298"/>
        <v>173.61287999999996</v>
      </c>
      <c r="P244" s="63">
        <v>0</v>
      </c>
      <c r="Q244" s="63">
        <f t="shared" si="299"/>
        <v>481.34</v>
      </c>
      <c r="R244" s="64">
        <v>838.6</v>
      </c>
      <c r="S244" s="65">
        <f t="shared" si="288"/>
        <v>-357.26000000000005</v>
      </c>
      <c r="T244" s="32"/>
      <c r="U244" s="121">
        <v>0</v>
      </c>
      <c r="V244" s="63">
        <v>0</v>
      </c>
      <c r="W244" s="63">
        <f t="shared" si="289"/>
        <v>0</v>
      </c>
      <c r="X244" s="63">
        <v>0</v>
      </c>
      <c r="Y244" s="63">
        <f t="shared" si="332"/>
        <v>0</v>
      </c>
      <c r="Z244" s="64">
        <v>0</v>
      </c>
      <c r="AA244" s="64">
        <f t="shared" si="290"/>
        <v>0</v>
      </c>
      <c r="AB244" s="8"/>
      <c r="AC244" s="63">
        <v>0</v>
      </c>
      <c r="AD244" s="63">
        <v>0</v>
      </c>
      <c r="AE244" s="63">
        <f t="shared" si="300"/>
        <v>0</v>
      </c>
      <c r="AF244" s="63">
        <v>0</v>
      </c>
      <c r="AG244" s="63">
        <f t="shared" si="301"/>
        <v>0</v>
      </c>
      <c r="AH244" s="64">
        <v>0</v>
      </c>
      <c r="AI244" s="65">
        <f t="shared" si="291"/>
        <v>0</v>
      </c>
      <c r="AJ244" s="32"/>
      <c r="AK244" s="121">
        <v>481.34</v>
      </c>
      <c r="AL244" s="63">
        <v>307.72712000000001</v>
      </c>
      <c r="AM244" s="63">
        <f t="shared" si="292"/>
        <v>173.61287999999996</v>
      </c>
      <c r="AN244" s="63">
        <v>0</v>
      </c>
      <c r="AO244" s="63">
        <f t="shared" si="333"/>
        <v>481.34</v>
      </c>
      <c r="AP244" s="64">
        <v>838.6</v>
      </c>
      <c r="AQ244" s="64">
        <f t="shared" si="293"/>
        <v>-357.26000000000005</v>
      </c>
      <c r="AR244" s="8"/>
      <c r="AS244" s="63">
        <v>481.34</v>
      </c>
      <c r="AT244" s="63">
        <v>307.72712000000001</v>
      </c>
      <c r="AU244" s="63">
        <f t="shared" si="302"/>
        <v>173.61287999999996</v>
      </c>
      <c r="AV244" s="63">
        <v>0</v>
      </c>
      <c r="AW244" s="63">
        <f t="shared" si="303"/>
        <v>481.34</v>
      </c>
      <c r="AX244" s="64">
        <v>838.6</v>
      </c>
      <c r="AY244" s="65">
        <f t="shared" si="294"/>
        <v>-357.26000000000005</v>
      </c>
      <c r="AZ244" s="32"/>
      <c r="BA244" s="121">
        <v>0</v>
      </c>
      <c r="BB244" s="63">
        <v>0</v>
      </c>
      <c r="BC244" s="63">
        <f t="shared" si="295"/>
        <v>0</v>
      </c>
      <c r="BD244" s="63">
        <v>0</v>
      </c>
      <c r="BE244" s="63">
        <f t="shared" si="334"/>
        <v>0</v>
      </c>
      <c r="BF244" s="64">
        <v>0</v>
      </c>
      <c r="BG244" s="64">
        <f t="shared" si="296"/>
        <v>0</v>
      </c>
      <c r="BH244" s="8"/>
      <c r="BI244" s="63">
        <v>0</v>
      </c>
      <c r="BJ244" s="63">
        <v>0</v>
      </c>
      <c r="BK244" s="63">
        <f t="shared" si="304"/>
        <v>0</v>
      </c>
      <c r="BL244" s="63">
        <v>0</v>
      </c>
      <c r="BM244" s="63">
        <f t="shared" si="305"/>
        <v>0</v>
      </c>
      <c r="BN244" s="64">
        <v>0</v>
      </c>
      <c r="BO244" s="65">
        <f t="shared" si="297"/>
        <v>0</v>
      </c>
    </row>
    <row r="245" spans="2:67" s="2" customFormat="1" ht="14.25" hidden="1" customHeight="1" outlineLevel="1">
      <c r="B245" s="2" t="str">
        <f t="shared" si="335"/>
        <v>Hide</v>
      </c>
      <c r="C245" s="2">
        <v>1</v>
      </c>
      <c r="D245" s="62" t="s">
        <v>224</v>
      </c>
      <c r="E245" s="121">
        <v>1782.8</v>
      </c>
      <c r="F245" s="63">
        <v>1694.3157200000001</v>
      </c>
      <c r="G245" s="63">
        <f t="shared" si="286"/>
        <v>88.484279999999899</v>
      </c>
      <c r="H245" s="63">
        <v>0</v>
      </c>
      <c r="I245" s="63">
        <f t="shared" si="331"/>
        <v>1782.8</v>
      </c>
      <c r="J245" s="64">
        <v>1713.83</v>
      </c>
      <c r="K245" s="64">
        <f t="shared" si="287"/>
        <v>68.970000000000027</v>
      </c>
      <c r="L245" s="8"/>
      <c r="M245" s="63">
        <v>1782.8</v>
      </c>
      <c r="N245" s="63">
        <v>1694.3157200000001</v>
      </c>
      <c r="O245" s="63">
        <f t="shared" si="298"/>
        <v>88.484279999999899</v>
      </c>
      <c r="P245" s="63">
        <v>0</v>
      </c>
      <c r="Q245" s="63">
        <f t="shared" si="299"/>
        <v>1782.8</v>
      </c>
      <c r="R245" s="64">
        <v>1713.83</v>
      </c>
      <c r="S245" s="65">
        <f t="shared" si="288"/>
        <v>68.970000000000027</v>
      </c>
      <c r="T245" s="32"/>
      <c r="U245" s="121">
        <v>1102.58</v>
      </c>
      <c r="V245" s="63">
        <v>579.06852000000003</v>
      </c>
      <c r="W245" s="63">
        <f t="shared" si="289"/>
        <v>523.51147999999989</v>
      </c>
      <c r="X245" s="63">
        <v>0</v>
      </c>
      <c r="Y245" s="63">
        <f t="shared" si="332"/>
        <v>1102.58</v>
      </c>
      <c r="Z245" s="64">
        <v>708.35</v>
      </c>
      <c r="AA245" s="64">
        <f t="shared" si="290"/>
        <v>394.2299999999999</v>
      </c>
      <c r="AB245" s="8"/>
      <c r="AC245" s="63">
        <v>1102.58</v>
      </c>
      <c r="AD245" s="63">
        <v>579.06852000000003</v>
      </c>
      <c r="AE245" s="63">
        <f t="shared" si="300"/>
        <v>523.51147999999989</v>
      </c>
      <c r="AF245" s="63">
        <v>0</v>
      </c>
      <c r="AG245" s="63">
        <f t="shared" si="301"/>
        <v>1102.58</v>
      </c>
      <c r="AH245" s="64">
        <v>708.35</v>
      </c>
      <c r="AI245" s="65">
        <f t="shared" si="291"/>
        <v>394.2299999999999</v>
      </c>
      <c r="AJ245" s="32"/>
      <c r="AK245" s="121">
        <v>680.22</v>
      </c>
      <c r="AL245" s="63">
        <v>1115.2472</v>
      </c>
      <c r="AM245" s="63">
        <f t="shared" si="292"/>
        <v>-435.02719999999999</v>
      </c>
      <c r="AN245" s="63">
        <v>0</v>
      </c>
      <c r="AO245" s="63">
        <f t="shared" si="333"/>
        <v>680.22</v>
      </c>
      <c r="AP245" s="64">
        <v>1005.48</v>
      </c>
      <c r="AQ245" s="64">
        <f t="shared" si="293"/>
        <v>-325.26</v>
      </c>
      <c r="AR245" s="8"/>
      <c r="AS245" s="63">
        <v>680.22</v>
      </c>
      <c r="AT245" s="63">
        <v>1115.2472</v>
      </c>
      <c r="AU245" s="63">
        <f t="shared" si="302"/>
        <v>-435.02719999999999</v>
      </c>
      <c r="AV245" s="63">
        <v>0</v>
      </c>
      <c r="AW245" s="63">
        <f t="shared" si="303"/>
        <v>680.22</v>
      </c>
      <c r="AX245" s="64">
        <v>1005.48</v>
      </c>
      <c r="AY245" s="65">
        <f t="shared" si="294"/>
        <v>-325.26</v>
      </c>
      <c r="AZ245" s="32"/>
      <c r="BA245" s="121">
        <v>0</v>
      </c>
      <c r="BB245" s="63">
        <v>0</v>
      </c>
      <c r="BC245" s="63">
        <f t="shared" si="295"/>
        <v>0</v>
      </c>
      <c r="BD245" s="63">
        <v>0</v>
      </c>
      <c r="BE245" s="63">
        <f t="shared" si="334"/>
        <v>0</v>
      </c>
      <c r="BF245" s="64">
        <v>0</v>
      </c>
      <c r="BG245" s="64">
        <f t="shared" si="296"/>
        <v>0</v>
      </c>
      <c r="BH245" s="8"/>
      <c r="BI245" s="63">
        <v>0</v>
      </c>
      <c r="BJ245" s="63">
        <v>0</v>
      </c>
      <c r="BK245" s="63">
        <f t="shared" si="304"/>
        <v>0</v>
      </c>
      <c r="BL245" s="63">
        <v>0</v>
      </c>
      <c r="BM245" s="63">
        <f t="shared" si="305"/>
        <v>0</v>
      </c>
      <c r="BN245" s="64">
        <v>0</v>
      </c>
      <c r="BO245" s="65">
        <f t="shared" si="297"/>
        <v>0</v>
      </c>
    </row>
    <row r="246" spans="2:67" s="2" customFormat="1" ht="14.25" customHeight="1" collapsed="1">
      <c r="B246" s="2" t="str">
        <f t="shared" si="335"/>
        <v>Hide</v>
      </c>
      <c r="C246" s="2">
        <v>1</v>
      </c>
      <c r="D246" s="72" t="s">
        <v>225</v>
      </c>
      <c r="E246" s="123">
        <v>35543.75</v>
      </c>
      <c r="F246" s="73">
        <v>37815.407752257503</v>
      </c>
      <c r="G246" s="73">
        <f t="shared" si="286"/>
        <v>-2271.6577522575026</v>
      </c>
      <c r="H246" s="73">
        <v>0</v>
      </c>
      <c r="I246" s="73">
        <f t="shared" si="331"/>
        <v>35543.75</v>
      </c>
      <c r="J246" s="74">
        <v>36236.909999999996</v>
      </c>
      <c r="K246" s="74">
        <f t="shared" si="287"/>
        <v>-693.15999999999622</v>
      </c>
      <c r="L246" s="35"/>
      <c r="M246" s="73">
        <v>35543.75</v>
      </c>
      <c r="N246" s="73">
        <v>37815.407752257503</v>
      </c>
      <c r="O246" s="73">
        <f t="shared" si="298"/>
        <v>-2271.6577522575026</v>
      </c>
      <c r="P246" s="73">
        <v>0</v>
      </c>
      <c r="Q246" s="73">
        <f t="shared" si="299"/>
        <v>35543.75</v>
      </c>
      <c r="R246" s="74">
        <v>36236.909999999996</v>
      </c>
      <c r="S246" s="75">
        <f t="shared" si="288"/>
        <v>-693.15999999999622</v>
      </c>
      <c r="T246" s="60"/>
      <c r="U246" s="123">
        <v>21630.5</v>
      </c>
      <c r="V246" s="73">
        <v>22361.303522257498</v>
      </c>
      <c r="W246" s="73">
        <f t="shared" si="289"/>
        <v>-730.80352225749812</v>
      </c>
      <c r="X246" s="73">
        <v>0</v>
      </c>
      <c r="Y246" s="73">
        <f t="shared" si="332"/>
        <v>21630.5</v>
      </c>
      <c r="Z246" s="74">
        <v>22769.35</v>
      </c>
      <c r="AA246" s="74">
        <f t="shared" si="290"/>
        <v>-1138.8499999999985</v>
      </c>
      <c r="AB246" s="35"/>
      <c r="AC246" s="73">
        <v>21630.5</v>
      </c>
      <c r="AD246" s="73">
        <v>22361.303522257498</v>
      </c>
      <c r="AE246" s="73">
        <f t="shared" si="300"/>
        <v>-730.80352225749812</v>
      </c>
      <c r="AF246" s="73">
        <v>0</v>
      </c>
      <c r="AG246" s="73">
        <f t="shared" si="301"/>
        <v>21630.5</v>
      </c>
      <c r="AH246" s="74">
        <v>22769.35</v>
      </c>
      <c r="AI246" s="75">
        <f t="shared" si="291"/>
        <v>-1138.8499999999985</v>
      </c>
      <c r="AJ246" s="60"/>
      <c r="AK246" s="123">
        <v>13913.25</v>
      </c>
      <c r="AL246" s="73">
        <v>15454.104229999999</v>
      </c>
      <c r="AM246" s="73">
        <f t="shared" si="292"/>
        <v>-1540.854229999999</v>
      </c>
      <c r="AN246" s="73">
        <v>0</v>
      </c>
      <c r="AO246" s="73">
        <f t="shared" si="333"/>
        <v>13913.25</v>
      </c>
      <c r="AP246" s="74">
        <v>13467.56</v>
      </c>
      <c r="AQ246" s="74">
        <f t="shared" si="293"/>
        <v>445.69000000000051</v>
      </c>
      <c r="AR246" s="35"/>
      <c r="AS246" s="73">
        <v>13913.25</v>
      </c>
      <c r="AT246" s="73">
        <v>15454.104229999999</v>
      </c>
      <c r="AU246" s="73">
        <f t="shared" si="302"/>
        <v>-1540.854229999999</v>
      </c>
      <c r="AV246" s="73">
        <v>0</v>
      </c>
      <c r="AW246" s="73">
        <f t="shared" si="303"/>
        <v>13913.25</v>
      </c>
      <c r="AX246" s="74">
        <v>13467.56</v>
      </c>
      <c r="AY246" s="75">
        <f t="shared" si="294"/>
        <v>445.69000000000051</v>
      </c>
      <c r="AZ246" s="60"/>
      <c r="BA246" s="123">
        <v>0</v>
      </c>
      <c r="BB246" s="73">
        <v>0</v>
      </c>
      <c r="BC246" s="73">
        <f t="shared" si="295"/>
        <v>0</v>
      </c>
      <c r="BD246" s="73">
        <v>0</v>
      </c>
      <c r="BE246" s="73">
        <f t="shared" si="334"/>
        <v>0</v>
      </c>
      <c r="BF246" s="74">
        <v>0</v>
      </c>
      <c r="BG246" s="74">
        <f t="shared" si="296"/>
        <v>0</v>
      </c>
      <c r="BH246" s="35"/>
      <c r="BI246" s="73">
        <v>0</v>
      </c>
      <c r="BJ246" s="73">
        <v>0</v>
      </c>
      <c r="BK246" s="73">
        <f t="shared" si="304"/>
        <v>0</v>
      </c>
      <c r="BL246" s="73">
        <v>0</v>
      </c>
      <c r="BM246" s="73">
        <f t="shared" si="305"/>
        <v>0</v>
      </c>
      <c r="BN246" s="74">
        <v>0</v>
      </c>
      <c r="BO246" s="75">
        <f t="shared" si="297"/>
        <v>0</v>
      </c>
    </row>
    <row r="247" spans="2:67" s="2" customFormat="1" ht="14.25" hidden="1" customHeight="1" outlineLevel="1">
      <c r="B247" s="2" t="str">
        <f t="shared" si="335"/>
        <v>Hide</v>
      </c>
      <c r="C247" s="2">
        <v>1</v>
      </c>
      <c r="D247" s="72" t="s">
        <v>226</v>
      </c>
      <c r="E247" s="124">
        <v>18049.45</v>
      </c>
      <c r="F247" s="76">
        <v>24714.27916666666</v>
      </c>
      <c r="G247" s="76">
        <f t="shared" si="286"/>
        <v>-6664.8291666666591</v>
      </c>
      <c r="H247" s="76">
        <v>0</v>
      </c>
      <c r="I247" s="76">
        <f t="shared" si="331"/>
        <v>18049.45</v>
      </c>
      <c r="J247" s="77">
        <v>47175.54</v>
      </c>
      <c r="K247" s="77">
        <f t="shared" si="287"/>
        <v>-29126.09</v>
      </c>
      <c r="L247" s="8"/>
      <c r="M247" s="76">
        <v>18049.45</v>
      </c>
      <c r="N247" s="76">
        <v>24714.27916666666</v>
      </c>
      <c r="O247" s="76">
        <f t="shared" si="298"/>
        <v>-6664.8291666666591</v>
      </c>
      <c r="P247" s="76">
        <v>0</v>
      </c>
      <c r="Q247" s="76">
        <f t="shared" si="299"/>
        <v>18049.45</v>
      </c>
      <c r="R247" s="77">
        <v>47175.54</v>
      </c>
      <c r="S247" s="78">
        <f t="shared" si="288"/>
        <v>-29126.09</v>
      </c>
      <c r="T247" s="32"/>
      <c r="U247" s="124">
        <v>18049.45</v>
      </c>
      <c r="V247" s="76">
        <v>24714.27916666666</v>
      </c>
      <c r="W247" s="76">
        <f t="shared" si="289"/>
        <v>-6664.8291666666591</v>
      </c>
      <c r="X247" s="76">
        <v>0</v>
      </c>
      <c r="Y247" s="76">
        <f t="shared" si="332"/>
        <v>18049.45</v>
      </c>
      <c r="Z247" s="77">
        <v>33704</v>
      </c>
      <c r="AA247" s="77">
        <f t="shared" si="290"/>
        <v>-15654.55</v>
      </c>
      <c r="AB247" s="8"/>
      <c r="AC247" s="76">
        <v>18049.45</v>
      </c>
      <c r="AD247" s="76">
        <v>24714.27916666666</v>
      </c>
      <c r="AE247" s="76">
        <f t="shared" si="300"/>
        <v>-6664.8291666666591</v>
      </c>
      <c r="AF247" s="76">
        <v>0</v>
      </c>
      <c r="AG247" s="76">
        <f t="shared" si="301"/>
        <v>18049.45</v>
      </c>
      <c r="AH247" s="77">
        <v>33704</v>
      </c>
      <c r="AI247" s="78">
        <f t="shared" si="291"/>
        <v>-15654.55</v>
      </c>
      <c r="AJ247" s="32"/>
      <c r="AK247" s="124">
        <v>0</v>
      </c>
      <c r="AL247" s="76">
        <v>0</v>
      </c>
      <c r="AM247" s="76">
        <f t="shared" si="292"/>
        <v>0</v>
      </c>
      <c r="AN247" s="76">
        <v>0</v>
      </c>
      <c r="AO247" s="76">
        <f t="shared" si="333"/>
        <v>0</v>
      </c>
      <c r="AP247" s="77">
        <v>13471.54</v>
      </c>
      <c r="AQ247" s="77">
        <f t="shared" si="293"/>
        <v>-13471.54</v>
      </c>
      <c r="AR247" s="8"/>
      <c r="AS247" s="76">
        <v>0</v>
      </c>
      <c r="AT247" s="76">
        <v>0</v>
      </c>
      <c r="AU247" s="76">
        <f t="shared" si="302"/>
        <v>0</v>
      </c>
      <c r="AV247" s="76">
        <v>0</v>
      </c>
      <c r="AW247" s="76">
        <f t="shared" si="303"/>
        <v>0</v>
      </c>
      <c r="AX247" s="77">
        <v>13471.54</v>
      </c>
      <c r="AY247" s="78">
        <f t="shared" si="294"/>
        <v>-13471.54</v>
      </c>
      <c r="AZ247" s="32"/>
      <c r="BA247" s="124">
        <v>0</v>
      </c>
      <c r="BB247" s="76">
        <v>0</v>
      </c>
      <c r="BC247" s="76">
        <f t="shared" si="295"/>
        <v>0</v>
      </c>
      <c r="BD247" s="76">
        <v>0</v>
      </c>
      <c r="BE247" s="76">
        <f t="shared" si="334"/>
        <v>0</v>
      </c>
      <c r="BF247" s="77">
        <v>0</v>
      </c>
      <c r="BG247" s="77">
        <f t="shared" si="296"/>
        <v>0</v>
      </c>
      <c r="BH247" s="8"/>
      <c r="BI247" s="76">
        <v>0</v>
      </c>
      <c r="BJ247" s="76">
        <v>0</v>
      </c>
      <c r="BK247" s="76">
        <f t="shared" si="304"/>
        <v>0</v>
      </c>
      <c r="BL247" s="76">
        <v>0</v>
      </c>
      <c r="BM247" s="76">
        <f t="shared" si="305"/>
        <v>0</v>
      </c>
      <c r="BN247" s="77">
        <v>0</v>
      </c>
      <c r="BO247" s="78">
        <f t="shared" si="297"/>
        <v>0</v>
      </c>
    </row>
    <row r="248" spans="2:67" s="2" customFormat="1" ht="14.25" hidden="1" customHeight="1" outlineLevel="1">
      <c r="B248" s="2" t="str">
        <f t="shared" si="335"/>
        <v>Hide</v>
      </c>
      <c r="C248" s="2">
        <v>1</v>
      </c>
      <c r="D248" s="72" t="s">
        <v>227</v>
      </c>
      <c r="E248" s="124">
        <v>0</v>
      </c>
      <c r="F248" s="76">
        <v>0</v>
      </c>
      <c r="G248" s="76">
        <f t="shared" si="286"/>
        <v>0</v>
      </c>
      <c r="H248" s="76">
        <v>0</v>
      </c>
      <c r="I248" s="76">
        <f t="shared" si="331"/>
        <v>0</v>
      </c>
      <c r="J248" s="77">
        <v>0</v>
      </c>
      <c r="K248" s="77">
        <f t="shared" si="287"/>
        <v>0</v>
      </c>
      <c r="L248" s="8"/>
      <c r="M248" s="76">
        <v>0</v>
      </c>
      <c r="N248" s="76">
        <v>0</v>
      </c>
      <c r="O248" s="76">
        <f t="shared" si="298"/>
        <v>0</v>
      </c>
      <c r="P248" s="76">
        <v>0</v>
      </c>
      <c r="Q248" s="76">
        <f t="shared" si="299"/>
        <v>0</v>
      </c>
      <c r="R248" s="77">
        <v>0</v>
      </c>
      <c r="S248" s="78">
        <f t="shared" si="288"/>
        <v>0</v>
      </c>
      <c r="T248" s="32"/>
      <c r="U248" s="124">
        <v>0</v>
      </c>
      <c r="V248" s="76">
        <v>0</v>
      </c>
      <c r="W248" s="76">
        <f t="shared" si="289"/>
        <v>0</v>
      </c>
      <c r="X248" s="76">
        <v>0</v>
      </c>
      <c r="Y248" s="76">
        <f t="shared" si="332"/>
        <v>0</v>
      </c>
      <c r="Z248" s="77">
        <v>0</v>
      </c>
      <c r="AA248" s="77">
        <f t="shared" si="290"/>
        <v>0</v>
      </c>
      <c r="AB248" s="8"/>
      <c r="AC248" s="76">
        <v>0</v>
      </c>
      <c r="AD248" s="76">
        <v>0</v>
      </c>
      <c r="AE248" s="76">
        <f t="shared" si="300"/>
        <v>0</v>
      </c>
      <c r="AF248" s="76">
        <v>0</v>
      </c>
      <c r="AG248" s="76">
        <f t="shared" si="301"/>
        <v>0</v>
      </c>
      <c r="AH248" s="77">
        <v>0</v>
      </c>
      <c r="AI248" s="78">
        <f t="shared" si="291"/>
        <v>0</v>
      </c>
      <c r="AJ248" s="32"/>
      <c r="AK248" s="124">
        <v>0</v>
      </c>
      <c r="AL248" s="76">
        <v>0</v>
      </c>
      <c r="AM248" s="76">
        <f t="shared" si="292"/>
        <v>0</v>
      </c>
      <c r="AN248" s="76">
        <v>0</v>
      </c>
      <c r="AO248" s="76">
        <f t="shared" si="333"/>
        <v>0</v>
      </c>
      <c r="AP248" s="77">
        <v>0</v>
      </c>
      <c r="AQ248" s="77">
        <f t="shared" si="293"/>
        <v>0</v>
      </c>
      <c r="AR248" s="8"/>
      <c r="AS248" s="76">
        <v>0</v>
      </c>
      <c r="AT248" s="76">
        <v>0</v>
      </c>
      <c r="AU248" s="76">
        <f t="shared" si="302"/>
        <v>0</v>
      </c>
      <c r="AV248" s="76">
        <v>0</v>
      </c>
      <c r="AW248" s="76">
        <f t="shared" si="303"/>
        <v>0</v>
      </c>
      <c r="AX248" s="77">
        <v>0</v>
      </c>
      <c r="AY248" s="78">
        <f t="shared" si="294"/>
        <v>0</v>
      </c>
      <c r="AZ248" s="32"/>
      <c r="BA248" s="124">
        <v>0</v>
      </c>
      <c r="BB248" s="76">
        <v>0</v>
      </c>
      <c r="BC248" s="76">
        <f t="shared" si="295"/>
        <v>0</v>
      </c>
      <c r="BD248" s="76">
        <v>0</v>
      </c>
      <c r="BE248" s="76">
        <f t="shared" si="334"/>
        <v>0</v>
      </c>
      <c r="BF248" s="77">
        <v>0</v>
      </c>
      <c r="BG248" s="77">
        <f t="shared" si="296"/>
        <v>0</v>
      </c>
      <c r="BH248" s="8"/>
      <c r="BI248" s="76">
        <v>0</v>
      </c>
      <c r="BJ248" s="76">
        <v>0</v>
      </c>
      <c r="BK248" s="76">
        <f t="shared" si="304"/>
        <v>0</v>
      </c>
      <c r="BL248" s="76">
        <v>0</v>
      </c>
      <c r="BM248" s="76">
        <f t="shared" si="305"/>
        <v>0</v>
      </c>
      <c r="BN248" s="77">
        <v>0</v>
      </c>
      <c r="BO248" s="78">
        <f t="shared" si="297"/>
        <v>0</v>
      </c>
    </row>
    <row r="249" spans="2:67" s="2" customFormat="1" ht="14.25" hidden="1" customHeight="1" outlineLevel="1">
      <c r="B249" s="2" t="str">
        <f t="shared" si="335"/>
        <v>Hide</v>
      </c>
      <c r="C249" s="2">
        <v>1</v>
      </c>
      <c r="D249" s="72" t="s">
        <v>228</v>
      </c>
      <c r="E249" s="124">
        <v>0</v>
      </c>
      <c r="F249" s="76">
        <v>-1945.9998941961398</v>
      </c>
      <c r="G249" s="76">
        <f t="shared" si="286"/>
        <v>1945.9998941961398</v>
      </c>
      <c r="H249" s="76">
        <v>0</v>
      </c>
      <c r="I249" s="76">
        <f t="shared" si="331"/>
        <v>0</v>
      </c>
      <c r="J249" s="77">
        <v>0</v>
      </c>
      <c r="K249" s="77">
        <f t="shared" si="287"/>
        <v>0</v>
      </c>
      <c r="L249" s="8"/>
      <c r="M249" s="76">
        <v>0</v>
      </c>
      <c r="N249" s="76">
        <v>-1945.9998941961398</v>
      </c>
      <c r="O249" s="76">
        <f t="shared" si="298"/>
        <v>1945.9998941961398</v>
      </c>
      <c r="P249" s="76">
        <v>0</v>
      </c>
      <c r="Q249" s="76">
        <f t="shared" si="299"/>
        <v>0</v>
      </c>
      <c r="R249" s="77">
        <v>0</v>
      </c>
      <c r="S249" s="78">
        <f t="shared" si="288"/>
        <v>0</v>
      </c>
      <c r="T249" s="32"/>
      <c r="U249" s="124">
        <v>0</v>
      </c>
      <c r="V249" s="76">
        <v>-1945.9998941961398</v>
      </c>
      <c r="W249" s="76">
        <f t="shared" si="289"/>
        <v>1945.9998941961398</v>
      </c>
      <c r="X249" s="76">
        <v>0</v>
      </c>
      <c r="Y249" s="76">
        <f t="shared" si="332"/>
        <v>0</v>
      </c>
      <c r="Z249" s="77">
        <v>0</v>
      </c>
      <c r="AA249" s="77">
        <f t="shared" si="290"/>
        <v>0</v>
      </c>
      <c r="AB249" s="8"/>
      <c r="AC249" s="76">
        <v>0</v>
      </c>
      <c r="AD249" s="76">
        <v>-1945.9998941961398</v>
      </c>
      <c r="AE249" s="76">
        <f t="shared" si="300"/>
        <v>1945.9998941961398</v>
      </c>
      <c r="AF249" s="76">
        <v>0</v>
      </c>
      <c r="AG249" s="76">
        <f t="shared" si="301"/>
        <v>0</v>
      </c>
      <c r="AH249" s="77">
        <v>0</v>
      </c>
      <c r="AI249" s="78">
        <f t="shared" si="291"/>
        <v>0</v>
      </c>
      <c r="AJ249" s="32"/>
      <c r="AK249" s="124">
        <v>0</v>
      </c>
      <c r="AL249" s="76">
        <v>0</v>
      </c>
      <c r="AM249" s="76">
        <f t="shared" si="292"/>
        <v>0</v>
      </c>
      <c r="AN249" s="76">
        <v>0</v>
      </c>
      <c r="AO249" s="76">
        <f t="shared" si="333"/>
        <v>0</v>
      </c>
      <c r="AP249" s="77">
        <v>0</v>
      </c>
      <c r="AQ249" s="77">
        <f t="shared" si="293"/>
        <v>0</v>
      </c>
      <c r="AR249" s="8"/>
      <c r="AS249" s="76">
        <v>0</v>
      </c>
      <c r="AT249" s="76">
        <v>0</v>
      </c>
      <c r="AU249" s="76">
        <f t="shared" si="302"/>
        <v>0</v>
      </c>
      <c r="AV249" s="76">
        <v>0</v>
      </c>
      <c r="AW249" s="76">
        <f t="shared" si="303"/>
        <v>0</v>
      </c>
      <c r="AX249" s="77">
        <v>0</v>
      </c>
      <c r="AY249" s="78">
        <f t="shared" si="294"/>
        <v>0</v>
      </c>
      <c r="AZ249" s="32"/>
      <c r="BA249" s="124">
        <v>0</v>
      </c>
      <c r="BB249" s="76">
        <v>0</v>
      </c>
      <c r="BC249" s="76">
        <f t="shared" si="295"/>
        <v>0</v>
      </c>
      <c r="BD249" s="76">
        <v>0</v>
      </c>
      <c r="BE249" s="76">
        <f t="shared" si="334"/>
        <v>0</v>
      </c>
      <c r="BF249" s="77">
        <v>0</v>
      </c>
      <c r="BG249" s="77">
        <f t="shared" si="296"/>
        <v>0</v>
      </c>
      <c r="BH249" s="8"/>
      <c r="BI249" s="76">
        <v>0</v>
      </c>
      <c r="BJ249" s="76">
        <v>0</v>
      </c>
      <c r="BK249" s="76">
        <f t="shared" si="304"/>
        <v>0</v>
      </c>
      <c r="BL249" s="76">
        <v>0</v>
      </c>
      <c r="BM249" s="76">
        <f t="shared" si="305"/>
        <v>0</v>
      </c>
      <c r="BN249" s="77">
        <v>0</v>
      </c>
      <c r="BO249" s="78">
        <f t="shared" si="297"/>
        <v>0</v>
      </c>
    </row>
    <row r="250" spans="2:67" s="2" customFormat="1" ht="14.25" hidden="1" customHeight="1" outlineLevel="1">
      <c r="B250" s="2" t="str">
        <f t="shared" si="335"/>
        <v>Hide</v>
      </c>
      <c r="C250" s="2">
        <v>1</v>
      </c>
      <c r="D250" s="72" t="s">
        <v>229</v>
      </c>
      <c r="E250" s="124">
        <v>0</v>
      </c>
      <c r="F250" s="76">
        <v>0</v>
      </c>
      <c r="G250" s="76">
        <f t="shared" si="286"/>
        <v>0</v>
      </c>
      <c r="H250" s="76">
        <v>0</v>
      </c>
      <c r="I250" s="76">
        <f t="shared" si="331"/>
        <v>0</v>
      </c>
      <c r="J250" s="77">
        <v>0</v>
      </c>
      <c r="K250" s="77">
        <f t="shared" si="287"/>
        <v>0</v>
      </c>
      <c r="L250" s="8"/>
      <c r="M250" s="76">
        <v>0</v>
      </c>
      <c r="N250" s="76">
        <v>0</v>
      </c>
      <c r="O250" s="76">
        <f t="shared" si="298"/>
        <v>0</v>
      </c>
      <c r="P250" s="76">
        <v>0</v>
      </c>
      <c r="Q250" s="76">
        <f t="shared" si="299"/>
        <v>0</v>
      </c>
      <c r="R250" s="77">
        <v>0</v>
      </c>
      <c r="S250" s="78">
        <f t="shared" si="288"/>
        <v>0</v>
      </c>
      <c r="T250" s="32"/>
      <c r="U250" s="124">
        <v>0</v>
      </c>
      <c r="V250" s="76">
        <v>0</v>
      </c>
      <c r="W250" s="76">
        <f t="shared" si="289"/>
        <v>0</v>
      </c>
      <c r="X250" s="76">
        <v>0</v>
      </c>
      <c r="Y250" s="76">
        <f t="shared" si="332"/>
        <v>0</v>
      </c>
      <c r="Z250" s="77">
        <v>0</v>
      </c>
      <c r="AA250" s="77">
        <f t="shared" si="290"/>
        <v>0</v>
      </c>
      <c r="AB250" s="8"/>
      <c r="AC250" s="76">
        <v>0</v>
      </c>
      <c r="AD250" s="76">
        <v>0</v>
      </c>
      <c r="AE250" s="76">
        <f t="shared" si="300"/>
        <v>0</v>
      </c>
      <c r="AF250" s="76">
        <v>0</v>
      </c>
      <c r="AG250" s="76">
        <f t="shared" si="301"/>
        <v>0</v>
      </c>
      <c r="AH250" s="77">
        <v>0</v>
      </c>
      <c r="AI250" s="78">
        <f t="shared" si="291"/>
        <v>0</v>
      </c>
      <c r="AJ250" s="32"/>
      <c r="AK250" s="124">
        <v>0</v>
      </c>
      <c r="AL250" s="76">
        <v>0</v>
      </c>
      <c r="AM250" s="76">
        <f t="shared" si="292"/>
        <v>0</v>
      </c>
      <c r="AN250" s="76">
        <v>0</v>
      </c>
      <c r="AO250" s="76">
        <f t="shared" si="333"/>
        <v>0</v>
      </c>
      <c r="AP250" s="77">
        <v>0</v>
      </c>
      <c r="AQ250" s="77">
        <f t="shared" si="293"/>
        <v>0</v>
      </c>
      <c r="AR250" s="8"/>
      <c r="AS250" s="76">
        <v>0</v>
      </c>
      <c r="AT250" s="76">
        <v>0</v>
      </c>
      <c r="AU250" s="76">
        <f t="shared" si="302"/>
        <v>0</v>
      </c>
      <c r="AV250" s="76">
        <v>0</v>
      </c>
      <c r="AW250" s="76">
        <f t="shared" si="303"/>
        <v>0</v>
      </c>
      <c r="AX250" s="77">
        <v>0</v>
      </c>
      <c r="AY250" s="78">
        <f t="shared" si="294"/>
        <v>0</v>
      </c>
      <c r="AZ250" s="32"/>
      <c r="BA250" s="124">
        <v>0</v>
      </c>
      <c r="BB250" s="76">
        <v>0</v>
      </c>
      <c r="BC250" s="76">
        <f t="shared" si="295"/>
        <v>0</v>
      </c>
      <c r="BD250" s="76">
        <v>0</v>
      </c>
      <c r="BE250" s="76">
        <f t="shared" si="334"/>
        <v>0</v>
      </c>
      <c r="BF250" s="77">
        <v>0</v>
      </c>
      <c r="BG250" s="77">
        <f t="shared" si="296"/>
        <v>0</v>
      </c>
      <c r="BH250" s="8"/>
      <c r="BI250" s="76">
        <v>0</v>
      </c>
      <c r="BJ250" s="76">
        <v>0</v>
      </c>
      <c r="BK250" s="76">
        <f t="shared" si="304"/>
        <v>0</v>
      </c>
      <c r="BL250" s="76">
        <v>0</v>
      </c>
      <c r="BM250" s="76">
        <f t="shared" si="305"/>
        <v>0</v>
      </c>
      <c r="BN250" s="77">
        <v>0</v>
      </c>
      <c r="BO250" s="78">
        <f t="shared" si="297"/>
        <v>0</v>
      </c>
    </row>
    <row r="251" spans="2:67" s="2" customFormat="1" ht="14.25" hidden="1" customHeight="1" outlineLevel="1">
      <c r="B251" s="2" t="str">
        <f t="shared" si="335"/>
        <v>Hide</v>
      </c>
      <c r="C251" s="2">
        <v>1</v>
      </c>
      <c r="D251" s="72" t="s">
        <v>230</v>
      </c>
      <c r="E251" s="124">
        <v>0</v>
      </c>
      <c r="F251" s="76">
        <v>0</v>
      </c>
      <c r="G251" s="76">
        <f t="shared" si="286"/>
        <v>0</v>
      </c>
      <c r="H251" s="76">
        <v>0</v>
      </c>
      <c r="I251" s="76">
        <f t="shared" si="331"/>
        <v>0</v>
      </c>
      <c r="J251" s="77">
        <v>0</v>
      </c>
      <c r="K251" s="77">
        <f t="shared" si="287"/>
        <v>0</v>
      </c>
      <c r="L251" s="8"/>
      <c r="M251" s="76">
        <v>0</v>
      </c>
      <c r="N251" s="76">
        <v>0</v>
      </c>
      <c r="O251" s="76">
        <f t="shared" si="298"/>
        <v>0</v>
      </c>
      <c r="P251" s="76">
        <v>0</v>
      </c>
      <c r="Q251" s="76">
        <f t="shared" si="299"/>
        <v>0</v>
      </c>
      <c r="R251" s="77">
        <v>0</v>
      </c>
      <c r="S251" s="78">
        <f t="shared" si="288"/>
        <v>0</v>
      </c>
      <c r="T251" s="32"/>
      <c r="U251" s="124">
        <v>0</v>
      </c>
      <c r="V251" s="76">
        <v>0</v>
      </c>
      <c r="W251" s="76">
        <f t="shared" si="289"/>
        <v>0</v>
      </c>
      <c r="X251" s="76">
        <v>0</v>
      </c>
      <c r="Y251" s="76">
        <f t="shared" si="332"/>
        <v>0</v>
      </c>
      <c r="Z251" s="77">
        <v>0</v>
      </c>
      <c r="AA251" s="77">
        <f t="shared" si="290"/>
        <v>0</v>
      </c>
      <c r="AB251" s="8"/>
      <c r="AC251" s="76">
        <v>0</v>
      </c>
      <c r="AD251" s="76">
        <v>0</v>
      </c>
      <c r="AE251" s="76">
        <f t="shared" si="300"/>
        <v>0</v>
      </c>
      <c r="AF251" s="76">
        <v>0</v>
      </c>
      <c r="AG251" s="76">
        <f t="shared" si="301"/>
        <v>0</v>
      </c>
      <c r="AH251" s="77">
        <v>0</v>
      </c>
      <c r="AI251" s="78">
        <f t="shared" si="291"/>
        <v>0</v>
      </c>
      <c r="AJ251" s="32"/>
      <c r="AK251" s="124">
        <v>0</v>
      </c>
      <c r="AL251" s="76">
        <v>0</v>
      </c>
      <c r="AM251" s="76">
        <f t="shared" si="292"/>
        <v>0</v>
      </c>
      <c r="AN251" s="76">
        <v>0</v>
      </c>
      <c r="AO251" s="76">
        <f t="shared" si="333"/>
        <v>0</v>
      </c>
      <c r="AP251" s="77">
        <v>0</v>
      </c>
      <c r="AQ251" s="77">
        <f t="shared" si="293"/>
        <v>0</v>
      </c>
      <c r="AR251" s="8"/>
      <c r="AS251" s="76">
        <v>0</v>
      </c>
      <c r="AT251" s="76">
        <v>0</v>
      </c>
      <c r="AU251" s="76">
        <f t="shared" si="302"/>
        <v>0</v>
      </c>
      <c r="AV251" s="76">
        <v>0</v>
      </c>
      <c r="AW251" s="76">
        <f t="shared" si="303"/>
        <v>0</v>
      </c>
      <c r="AX251" s="77">
        <v>0</v>
      </c>
      <c r="AY251" s="78">
        <f t="shared" si="294"/>
        <v>0</v>
      </c>
      <c r="AZ251" s="32"/>
      <c r="BA251" s="124">
        <v>0</v>
      </c>
      <c r="BB251" s="76">
        <v>0</v>
      </c>
      <c r="BC251" s="76">
        <f t="shared" si="295"/>
        <v>0</v>
      </c>
      <c r="BD251" s="76">
        <v>0</v>
      </c>
      <c r="BE251" s="76">
        <f t="shared" si="334"/>
        <v>0</v>
      </c>
      <c r="BF251" s="77">
        <v>0</v>
      </c>
      <c r="BG251" s="77">
        <f t="shared" si="296"/>
        <v>0</v>
      </c>
      <c r="BH251" s="8"/>
      <c r="BI251" s="76">
        <v>0</v>
      </c>
      <c r="BJ251" s="76">
        <v>0</v>
      </c>
      <c r="BK251" s="76">
        <f t="shared" si="304"/>
        <v>0</v>
      </c>
      <c r="BL251" s="76">
        <v>0</v>
      </c>
      <c r="BM251" s="76">
        <f t="shared" si="305"/>
        <v>0</v>
      </c>
      <c r="BN251" s="77">
        <v>0</v>
      </c>
      <c r="BO251" s="78">
        <f t="shared" si="297"/>
        <v>0</v>
      </c>
    </row>
    <row r="252" spans="2:67" s="2" customFormat="1" ht="14.25" hidden="1" customHeight="1" outlineLevel="1">
      <c r="B252" s="2" t="str">
        <f t="shared" si="335"/>
        <v>Hide</v>
      </c>
      <c r="C252" s="2">
        <v>1</v>
      </c>
      <c r="D252" s="72" t="s">
        <v>231</v>
      </c>
      <c r="E252" s="124">
        <v>0</v>
      </c>
      <c r="F252" s="76">
        <v>0</v>
      </c>
      <c r="G252" s="76">
        <f t="shared" si="286"/>
        <v>0</v>
      </c>
      <c r="H252" s="76">
        <v>0</v>
      </c>
      <c r="I252" s="76">
        <f t="shared" si="331"/>
        <v>0</v>
      </c>
      <c r="J252" s="77">
        <v>0</v>
      </c>
      <c r="K252" s="77">
        <f t="shared" si="287"/>
        <v>0</v>
      </c>
      <c r="L252" s="8"/>
      <c r="M252" s="76">
        <v>0</v>
      </c>
      <c r="N252" s="76">
        <v>0</v>
      </c>
      <c r="O252" s="76">
        <f t="shared" si="298"/>
        <v>0</v>
      </c>
      <c r="P252" s="76">
        <v>0</v>
      </c>
      <c r="Q252" s="76">
        <f t="shared" si="299"/>
        <v>0</v>
      </c>
      <c r="R252" s="77">
        <v>0</v>
      </c>
      <c r="S252" s="78">
        <f t="shared" si="288"/>
        <v>0</v>
      </c>
      <c r="T252" s="32"/>
      <c r="U252" s="124">
        <v>0</v>
      </c>
      <c r="V252" s="76">
        <v>0</v>
      </c>
      <c r="W252" s="76">
        <f t="shared" si="289"/>
        <v>0</v>
      </c>
      <c r="X252" s="76">
        <v>0</v>
      </c>
      <c r="Y252" s="76">
        <f t="shared" si="332"/>
        <v>0</v>
      </c>
      <c r="Z252" s="77">
        <v>0</v>
      </c>
      <c r="AA252" s="77">
        <f t="shared" si="290"/>
        <v>0</v>
      </c>
      <c r="AB252" s="8"/>
      <c r="AC252" s="76">
        <v>0</v>
      </c>
      <c r="AD252" s="76">
        <v>0</v>
      </c>
      <c r="AE252" s="76">
        <f t="shared" si="300"/>
        <v>0</v>
      </c>
      <c r="AF252" s="76">
        <v>0</v>
      </c>
      <c r="AG252" s="76">
        <f t="shared" si="301"/>
        <v>0</v>
      </c>
      <c r="AH252" s="77">
        <v>0</v>
      </c>
      <c r="AI252" s="78">
        <f t="shared" si="291"/>
        <v>0</v>
      </c>
      <c r="AJ252" s="32"/>
      <c r="AK252" s="124">
        <v>0</v>
      </c>
      <c r="AL252" s="76">
        <v>0</v>
      </c>
      <c r="AM252" s="76">
        <f t="shared" si="292"/>
        <v>0</v>
      </c>
      <c r="AN252" s="76">
        <v>0</v>
      </c>
      <c r="AO252" s="76">
        <f t="shared" si="333"/>
        <v>0</v>
      </c>
      <c r="AP252" s="77">
        <v>0</v>
      </c>
      <c r="AQ252" s="77">
        <f t="shared" si="293"/>
        <v>0</v>
      </c>
      <c r="AR252" s="8"/>
      <c r="AS252" s="76">
        <v>0</v>
      </c>
      <c r="AT252" s="76">
        <v>0</v>
      </c>
      <c r="AU252" s="76">
        <f t="shared" si="302"/>
        <v>0</v>
      </c>
      <c r="AV252" s="76">
        <v>0</v>
      </c>
      <c r="AW252" s="76">
        <f t="shared" si="303"/>
        <v>0</v>
      </c>
      <c r="AX252" s="77">
        <v>0</v>
      </c>
      <c r="AY252" s="78">
        <f t="shared" si="294"/>
        <v>0</v>
      </c>
      <c r="AZ252" s="32"/>
      <c r="BA252" s="124">
        <v>0</v>
      </c>
      <c r="BB252" s="76">
        <v>0</v>
      </c>
      <c r="BC252" s="76">
        <f t="shared" si="295"/>
        <v>0</v>
      </c>
      <c r="BD252" s="76">
        <v>0</v>
      </c>
      <c r="BE252" s="76">
        <f t="shared" si="334"/>
        <v>0</v>
      </c>
      <c r="BF252" s="77">
        <v>0</v>
      </c>
      <c r="BG252" s="77">
        <f t="shared" si="296"/>
        <v>0</v>
      </c>
      <c r="BH252" s="8"/>
      <c r="BI252" s="76">
        <v>0</v>
      </c>
      <c r="BJ252" s="76">
        <v>0</v>
      </c>
      <c r="BK252" s="76">
        <f t="shared" si="304"/>
        <v>0</v>
      </c>
      <c r="BL252" s="76">
        <v>0</v>
      </c>
      <c r="BM252" s="76">
        <f t="shared" si="305"/>
        <v>0</v>
      </c>
      <c r="BN252" s="77">
        <v>0</v>
      </c>
      <c r="BO252" s="78">
        <f t="shared" si="297"/>
        <v>0</v>
      </c>
    </row>
    <row r="253" spans="2:67" s="2" customFormat="1" ht="14.25" hidden="1" customHeight="1" outlineLevel="1">
      <c r="B253" s="2" t="str">
        <f t="shared" si="335"/>
        <v>Hide</v>
      </c>
      <c r="C253" s="2">
        <v>1</v>
      </c>
      <c r="D253" s="72" t="s">
        <v>232</v>
      </c>
      <c r="E253" s="124">
        <v>0</v>
      </c>
      <c r="F253" s="76">
        <v>0</v>
      </c>
      <c r="G253" s="76">
        <f t="shared" si="286"/>
        <v>0</v>
      </c>
      <c r="H253" s="76">
        <v>0</v>
      </c>
      <c r="I253" s="76">
        <f t="shared" si="331"/>
        <v>0</v>
      </c>
      <c r="J253" s="77">
        <v>0</v>
      </c>
      <c r="K253" s="77">
        <f t="shared" si="287"/>
        <v>0</v>
      </c>
      <c r="L253" s="8"/>
      <c r="M253" s="76">
        <v>0</v>
      </c>
      <c r="N253" s="76">
        <v>0</v>
      </c>
      <c r="O253" s="76">
        <f t="shared" si="298"/>
        <v>0</v>
      </c>
      <c r="P253" s="76">
        <v>0</v>
      </c>
      <c r="Q253" s="76">
        <f t="shared" si="299"/>
        <v>0</v>
      </c>
      <c r="R253" s="77">
        <v>0</v>
      </c>
      <c r="S253" s="78">
        <f t="shared" si="288"/>
        <v>0</v>
      </c>
      <c r="T253" s="32"/>
      <c r="U253" s="124">
        <v>0</v>
      </c>
      <c r="V253" s="76">
        <v>0</v>
      </c>
      <c r="W253" s="76">
        <f t="shared" si="289"/>
        <v>0</v>
      </c>
      <c r="X253" s="76">
        <v>0</v>
      </c>
      <c r="Y253" s="76">
        <f t="shared" si="332"/>
        <v>0</v>
      </c>
      <c r="Z253" s="77">
        <v>0</v>
      </c>
      <c r="AA253" s="77">
        <f t="shared" si="290"/>
        <v>0</v>
      </c>
      <c r="AB253" s="8"/>
      <c r="AC253" s="76">
        <v>0</v>
      </c>
      <c r="AD253" s="76">
        <v>0</v>
      </c>
      <c r="AE253" s="76">
        <f t="shared" si="300"/>
        <v>0</v>
      </c>
      <c r="AF253" s="76">
        <v>0</v>
      </c>
      <c r="AG253" s="76">
        <f t="shared" si="301"/>
        <v>0</v>
      </c>
      <c r="AH253" s="77">
        <v>0</v>
      </c>
      <c r="AI253" s="78">
        <f t="shared" si="291"/>
        <v>0</v>
      </c>
      <c r="AJ253" s="32"/>
      <c r="AK253" s="124">
        <v>0</v>
      </c>
      <c r="AL253" s="76">
        <v>0</v>
      </c>
      <c r="AM253" s="76">
        <f t="shared" si="292"/>
        <v>0</v>
      </c>
      <c r="AN253" s="76">
        <v>0</v>
      </c>
      <c r="AO253" s="76">
        <f t="shared" si="333"/>
        <v>0</v>
      </c>
      <c r="AP253" s="77">
        <v>0</v>
      </c>
      <c r="AQ253" s="77">
        <f t="shared" si="293"/>
        <v>0</v>
      </c>
      <c r="AR253" s="8"/>
      <c r="AS253" s="76">
        <v>0</v>
      </c>
      <c r="AT253" s="76">
        <v>0</v>
      </c>
      <c r="AU253" s="76">
        <f t="shared" si="302"/>
        <v>0</v>
      </c>
      <c r="AV253" s="76">
        <v>0</v>
      </c>
      <c r="AW253" s="76">
        <f t="shared" si="303"/>
        <v>0</v>
      </c>
      <c r="AX253" s="77">
        <v>0</v>
      </c>
      <c r="AY253" s="78">
        <f t="shared" si="294"/>
        <v>0</v>
      </c>
      <c r="AZ253" s="32"/>
      <c r="BA253" s="124">
        <v>0</v>
      </c>
      <c r="BB253" s="76">
        <v>0</v>
      </c>
      <c r="BC253" s="76">
        <f t="shared" si="295"/>
        <v>0</v>
      </c>
      <c r="BD253" s="76">
        <v>0</v>
      </c>
      <c r="BE253" s="76">
        <f t="shared" si="334"/>
        <v>0</v>
      </c>
      <c r="BF253" s="77">
        <v>0</v>
      </c>
      <c r="BG253" s="77">
        <f t="shared" si="296"/>
        <v>0</v>
      </c>
      <c r="BH253" s="8"/>
      <c r="BI253" s="76">
        <v>0</v>
      </c>
      <c r="BJ253" s="76">
        <v>0</v>
      </c>
      <c r="BK253" s="76">
        <f t="shared" si="304"/>
        <v>0</v>
      </c>
      <c r="BL253" s="76">
        <v>0</v>
      </c>
      <c r="BM253" s="76">
        <f t="shared" si="305"/>
        <v>0</v>
      </c>
      <c r="BN253" s="77">
        <v>0</v>
      </c>
      <c r="BO253" s="78">
        <f t="shared" si="297"/>
        <v>0</v>
      </c>
    </row>
    <row r="254" spans="2:67" s="2" customFormat="1" ht="14.25" hidden="1" customHeight="1" outlineLevel="1">
      <c r="B254" s="2" t="str">
        <f t="shared" ref="B254:B257" si="336">IF(SUM(T254:T254)&lt;&gt;0,"Show","Hide")</f>
        <v>Hide</v>
      </c>
      <c r="C254" s="2">
        <v>1</v>
      </c>
      <c r="D254" s="72" t="s">
        <v>596</v>
      </c>
      <c r="E254" s="124">
        <v>0</v>
      </c>
      <c r="F254" s="76">
        <v>0</v>
      </c>
      <c r="G254" s="76">
        <f t="shared" ref="G254:G257" si="337">+E254-F254</f>
        <v>0</v>
      </c>
      <c r="H254" s="76">
        <v>0</v>
      </c>
      <c r="I254" s="76">
        <f t="shared" ref="I254:I257" si="338">+E254-H254</f>
        <v>0</v>
      </c>
      <c r="J254" s="77">
        <v>2870</v>
      </c>
      <c r="K254" s="77">
        <f t="shared" ref="K254:K257" si="339">+E254-J254</f>
        <v>-2870</v>
      </c>
      <c r="L254" s="8"/>
      <c r="M254" s="76">
        <v>0</v>
      </c>
      <c r="N254" s="76">
        <v>0</v>
      </c>
      <c r="O254" s="76">
        <f t="shared" ref="O254:O257" si="340">+M254-N254</f>
        <v>0</v>
      </c>
      <c r="P254" s="76">
        <v>0</v>
      </c>
      <c r="Q254" s="76">
        <f t="shared" ref="Q254:Q257" si="341">+M254-P254</f>
        <v>0</v>
      </c>
      <c r="R254" s="77">
        <v>2870</v>
      </c>
      <c r="S254" s="78">
        <f t="shared" ref="S254:S257" si="342">+M254-R254</f>
        <v>-2870</v>
      </c>
      <c r="T254" s="32"/>
      <c r="U254" s="124">
        <v>0</v>
      </c>
      <c r="V254" s="76">
        <v>0</v>
      </c>
      <c r="W254" s="76">
        <f t="shared" ref="W254:W257" si="343">+U254-V254</f>
        <v>0</v>
      </c>
      <c r="X254" s="76">
        <v>0</v>
      </c>
      <c r="Y254" s="76">
        <f t="shared" ref="Y254:Y257" si="344">+U254-X254</f>
        <v>0</v>
      </c>
      <c r="Z254" s="77">
        <v>2270</v>
      </c>
      <c r="AA254" s="77">
        <f t="shared" ref="AA254:AA257" si="345">+U254-Z254</f>
        <v>-2270</v>
      </c>
      <c r="AB254" s="8"/>
      <c r="AC254" s="76">
        <v>0</v>
      </c>
      <c r="AD254" s="76">
        <v>0</v>
      </c>
      <c r="AE254" s="76">
        <f t="shared" ref="AE254:AE257" si="346">+AC254-AD254</f>
        <v>0</v>
      </c>
      <c r="AF254" s="76">
        <v>0</v>
      </c>
      <c r="AG254" s="76">
        <f t="shared" ref="AG254:AG257" si="347">+AC254-AF254</f>
        <v>0</v>
      </c>
      <c r="AH254" s="77">
        <v>2270</v>
      </c>
      <c r="AI254" s="78">
        <f t="shared" ref="AI254:AI257" si="348">+AC254-AH254</f>
        <v>-2270</v>
      </c>
      <c r="AJ254" s="32"/>
      <c r="AK254" s="124">
        <v>0</v>
      </c>
      <c r="AL254" s="76">
        <v>0</v>
      </c>
      <c r="AM254" s="76">
        <f t="shared" ref="AM254:AM257" si="349">+AK254-AL254</f>
        <v>0</v>
      </c>
      <c r="AN254" s="76">
        <v>0</v>
      </c>
      <c r="AO254" s="76">
        <f t="shared" ref="AO254:AO257" si="350">+AK254-AN254</f>
        <v>0</v>
      </c>
      <c r="AP254" s="77">
        <v>600</v>
      </c>
      <c r="AQ254" s="77">
        <f t="shared" ref="AQ254:AQ257" si="351">+AK254-AP254</f>
        <v>-600</v>
      </c>
      <c r="AR254" s="8"/>
      <c r="AS254" s="76">
        <v>0</v>
      </c>
      <c r="AT254" s="76">
        <v>0</v>
      </c>
      <c r="AU254" s="76">
        <f t="shared" ref="AU254:AU257" si="352">+AS254-AT254</f>
        <v>0</v>
      </c>
      <c r="AV254" s="76">
        <v>0</v>
      </c>
      <c r="AW254" s="76">
        <f t="shared" ref="AW254:AW257" si="353">+AS254-AV254</f>
        <v>0</v>
      </c>
      <c r="AX254" s="77">
        <v>600</v>
      </c>
      <c r="AY254" s="78">
        <f t="shared" ref="AY254:AY257" si="354">+AS254-AX254</f>
        <v>-600</v>
      </c>
      <c r="AZ254" s="32"/>
      <c r="BA254" s="124">
        <v>0</v>
      </c>
      <c r="BB254" s="76">
        <v>0</v>
      </c>
      <c r="BC254" s="76">
        <f t="shared" ref="BC254:BC257" si="355">+BA254-BB254</f>
        <v>0</v>
      </c>
      <c r="BD254" s="76">
        <v>0</v>
      </c>
      <c r="BE254" s="76">
        <f t="shared" ref="BE254:BE257" si="356">+BA254-BD254</f>
        <v>0</v>
      </c>
      <c r="BF254" s="77">
        <v>0</v>
      </c>
      <c r="BG254" s="77">
        <f t="shared" ref="BG254:BG257" si="357">+BA254-BF254</f>
        <v>0</v>
      </c>
      <c r="BH254" s="8"/>
      <c r="BI254" s="76">
        <v>0</v>
      </c>
      <c r="BJ254" s="76">
        <v>0</v>
      </c>
      <c r="BK254" s="76">
        <f t="shared" ref="BK254:BK257" si="358">+BI254-BJ254</f>
        <v>0</v>
      </c>
      <c r="BL254" s="76">
        <v>0</v>
      </c>
      <c r="BM254" s="76">
        <f t="shared" ref="BM254:BM257" si="359">+BI254-BL254</f>
        <v>0</v>
      </c>
      <c r="BN254" s="77">
        <v>0</v>
      </c>
      <c r="BO254" s="78">
        <f t="shared" ref="BO254:BO257" si="360">+BI254-BN254</f>
        <v>0</v>
      </c>
    </row>
    <row r="255" spans="2:67" s="2" customFormat="1" ht="14.25" hidden="1" customHeight="1" outlineLevel="1">
      <c r="B255" s="2" t="str">
        <f t="shared" si="336"/>
        <v>Hide</v>
      </c>
      <c r="C255" s="2">
        <v>1</v>
      </c>
      <c r="D255" s="72" t="s">
        <v>597</v>
      </c>
      <c r="E255" s="124">
        <v>0</v>
      </c>
      <c r="F255" s="76">
        <v>0</v>
      </c>
      <c r="G255" s="76">
        <f t="shared" si="337"/>
        <v>0</v>
      </c>
      <c r="H255" s="76">
        <v>0</v>
      </c>
      <c r="I255" s="76">
        <f t="shared" si="338"/>
        <v>0</v>
      </c>
      <c r="J255" s="77">
        <v>0</v>
      </c>
      <c r="K255" s="77">
        <f t="shared" si="339"/>
        <v>0</v>
      </c>
      <c r="L255" s="8"/>
      <c r="M255" s="76">
        <v>0</v>
      </c>
      <c r="N255" s="76">
        <v>0</v>
      </c>
      <c r="O255" s="76">
        <f t="shared" si="340"/>
        <v>0</v>
      </c>
      <c r="P255" s="76">
        <v>0</v>
      </c>
      <c r="Q255" s="76">
        <f t="shared" si="341"/>
        <v>0</v>
      </c>
      <c r="R255" s="77">
        <v>0</v>
      </c>
      <c r="S255" s="78">
        <f t="shared" si="342"/>
        <v>0</v>
      </c>
      <c r="T255" s="32"/>
      <c r="U255" s="124">
        <v>0</v>
      </c>
      <c r="V255" s="76">
        <v>0</v>
      </c>
      <c r="W255" s="76">
        <f t="shared" si="343"/>
        <v>0</v>
      </c>
      <c r="X255" s="76">
        <v>0</v>
      </c>
      <c r="Y255" s="76">
        <f t="shared" si="344"/>
        <v>0</v>
      </c>
      <c r="Z255" s="77">
        <v>0</v>
      </c>
      <c r="AA255" s="77">
        <f t="shared" si="345"/>
        <v>0</v>
      </c>
      <c r="AB255" s="8"/>
      <c r="AC255" s="76">
        <v>0</v>
      </c>
      <c r="AD255" s="76">
        <v>0</v>
      </c>
      <c r="AE255" s="76">
        <f t="shared" si="346"/>
        <v>0</v>
      </c>
      <c r="AF255" s="76">
        <v>0</v>
      </c>
      <c r="AG255" s="76">
        <f t="shared" si="347"/>
        <v>0</v>
      </c>
      <c r="AH255" s="77">
        <v>0</v>
      </c>
      <c r="AI255" s="78">
        <f t="shared" si="348"/>
        <v>0</v>
      </c>
      <c r="AJ255" s="32"/>
      <c r="AK255" s="124">
        <v>0</v>
      </c>
      <c r="AL255" s="76">
        <v>0</v>
      </c>
      <c r="AM255" s="76">
        <f t="shared" si="349"/>
        <v>0</v>
      </c>
      <c r="AN255" s="76">
        <v>0</v>
      </c>
      <c r="AO255" s="76">
        <f t="shared" si="350"/>
        <v>0</v>
      </c>
      <c r="AP255" s="77">
        <v>0</v>
      </c>
      <c r="AQ255" s="77">
        <f t="shared" si="351"/>
        <v>0</v>
      </c>
      <c r="AR255" s="8"/>
      <c r="AS255" s="76">
        <v>0</v>
      </c>
      <c r="AT255" s="76">
        <v>0</v>
      </c>
      <c r="AU255" s="76">
        <f t="shared" si="352"/>
        <v>0</v>
      </c>
      <c r="AV255" s="76">
        <v>0</v>
      </c>
      <c r="AW255" s="76">
        <f t="shared" si="353"/>
        <v>0</v>
      </c>
      <c r="AX255" s="77">
        <v>0</v>
      </c>
      <c r="AY255" s="78">
        <f t="shared" si="354"/>
        <v>0</v>
      </c>
      <c r="AZ255" s="32"/>
      <c r="BA255" s="124">
        <v>0</v>
      </c>
      <c r="BB255" s="76">
        <v>0</v>
      </c>
      <c r="BC255" s="76">
        <f t="shared" si="355"/>
        <v>0</v>
      </c>
      <c r="BD255" s="76">
        <v>0</v>
      </c>
      <c r="BE255" s="76">
        <f t="shared" si="356"/>
        <v>0</v>
      </c>
      <c r="BF255" s="77">
        <v>0</v>
      </c>
      <c r="BG255" s="77">
        <f t="shared" si="357"/>
        <v>0</v>
      </c>
      <c r="BH255" s="8"/>
      <c r="BI255" s="76">
        <v>0</v>
      </c>
      <c r="BJ255" s="76">
        <v>0</v>
      </c>
      <c r="BK255" s="76">
        <f t="shared" si="358"/>
        <v>0</v>
      </c>
      <c r="BL255" s="76">
        <v>0</v>
      </c>
      <c r="BM255" s="76">
        <f t="shared" si="359"/>
        <v>0</v>
      </c>
      <c r="BN255" s="77">
        <v>0</v>
      </c>
      <c r="BO255" s="78">
        <f t="shared" si="360"/>
        <v>0</v>
      </c>
    </row>
    <row r="256" spans="2:67" s="2" customFormat="1" ht="14.25" hidden="1" customHeight="1" outlineLevel="1">
      <c r="B256" s="2" t="str">
        <f t="shared" si="336"/>
        <v>Hide</v>
      </c>
      <c r="C256" s="2">
        <v>1</v>
      </c>
      <c r="D256" s="72" t="s">
        <v>598</v>
      </c>
      <c r="E256" s="124">
        <v>0</v>
      </c>
      <c r="F256" s="76">
        <v>0</v>
      </c>
      <c r="G256" s="76">
        <f t="shared" si="337"/>
        <v>0</v>
      </c>
      <c r="H256" s="76">
        <v>0</v>
      </c>
      <c r="I256" s="76">
        <f t="shared" si="338"/>
        <v>0</v>
      </c>
      <c r="J256" s="77">
        <v>0</v>
      </c>
      <c r="K256" s="77">
        <f t="shared" si="339"/>
        <v>0</v>
      </c>
      <c r="L256" s="8"/>
      <c r="M256" s="76">
        <v>0</v>
      </c>
      <c r="N256" s="76">
        <v>0</v>
      </c>
      <c r="O256" s="76">
        <f t="shared" si="340"/>
        <v>0</v>
      </c>
      <c r="P256" s="76">
        <v>0</v>
      </c>
      <c r="Q256" s="76">
        <f t="shared" si="341"/>
        <v>0</v>
      </c>
      <c r="R256" s="77">
        <v>0</v>
      </c>
      <c r="S256" s="78">
        <f t="shared" si="342"/>
        <v>0</v>
      </c>
      <c r="T256" s="32"/>
      <c r="U256" s="124">
        <v>0</v>
      </c>
      <c r="V256" s="76">
        <v>0</v>
      </c>
      <c r="W256" s="76">
        <f t="shared" si="343"/>
        <v>0</v>
      </c>
      <c r="X256" s="76">
        <v>0</v>
      </c>
      <c r="Y256" s="76">
        <f t="shared" si="344"/>
        <v>0</v>
      </c>
      <c r="Z256" s="77">
        <v>0</v>
      </c>
      <c r="AA256" s="77">
        <f t="shared" si="345"/>
        <v>0</v>
      </c>
      <c r="AB256" s="8"/>
      <c r="AC256" s="76">
        <v>0</v>
      </c>
      <c r="AD256" s="76">
        <v>0</v>
      </c>
      <c r="AE256" s="76">
        <f t="shared" si="346"/>
        <v>0</v>
      </c>
      <c r="AF256" s="76">
        <v>0</v>
      </c>
      <c r="AG256" s="76">
        <f t="shared" si="347"/>
        <v>0</v>
      </c>
      <c r="AH256" s="77">
        <v>0</v>
      </c>
      <c r="AI256" s="78">
        <f t="shared" si="348"/>
        <v>0</v>
      </c>
      <c r="AJ256" s="32"/>
      <c r="AK256" s="124">
        <v>0</v>
      </c>
      <c r="AL256" s="76">
        <v>0</v>
      </c>
      <c r="AM256" s="76">
        <f t="shared" si="349"/>
        <v>0</v>
      </c>
      <c r="AN256" s="76">
        <v>0</v>
      </c>
      <c r="AO256" s="76">
        <f t="shared" si="350"/>
        <v>0</v>
      </c>
      <c r="AP256" s="77">
        <v>0</v>
      </c>
      <c r="AQ256" s="77">
        <f t="shared" si="351"/>
        <v>0</v>
      </c>
      <c r="AR256" s="8"/>
      <c r="AS256" s="76">
        <v>0</v>
      </c>
      <c r="AT256" s="76">
        <v>0</v>
      </c>
      <c r="AU256" s="76">
        <f t="shared" si="352"/>
        <v>0</v>
      </c>
      <c r="AV256" s="76">
        <v>0</v>
      </c>
      <c r="AW256" s="76">
        <f t="shared" si="353"/>
        <v>0</v>
      </c>
      <c r="AX256" s="77">
        <v>0</v>
      </c>
      <c r="AY256" s="78">
        <f t="shared" si="354"/>
        <v>0</v>
      </c>
      <c r="AZ256" s="32"/>
      <c r="BA256" s="124">
        <v>0</v>
      </c>
      <c r="BB256" s="76">
        <v>0</v>
      </c>
      <c r="BC256" s="76">
        <f t="shared" si="355"/>
        <v>0</v>
      </c>
      <c r="BD256" s="76">
        <v>0</v>
      </c>
      <c r="BE256" s="76">
        <f t="shared" si="356"/>
        <v>0</v>
      </c>
      <c r="BF256" s="77">
        <v>0</v>
      </c>
      <c r="BG256" s="77">
        <f t="shared" si="357"/>
        <v>0</v>
      </c>
      <c r="BH256" s="8"/>
      <c r="BI256" s="76">
        <v>0</v>
      </c>
      <c r="BJ256" s="76">
        <v>0</v>
      </c>
      <c r="BK256" s="76">
        <f t="shared" si="358"/>
        <v>0</v>
      </c>
      <c r="BL256" s="76">
        <v>0</v>
      </c>
      <c r="BM256" s="76">
        <f t="shared" si="359"/>
        <v>0</v>
      </c>
      <c r="BN256" s="77">
        <v>0</v>
      </c>
      <c r="BO256" s="78">
        <f t="shared" si="360"/>
        <v>0</v>
      </c>
    </row>
    <row r="257" spans="2:67" s="2" customFormat="1" ht="14.25" hidden="1" customHeight="1" outlineLevel="1">
      <c r="B257" s="2" t="str">
        <f t="shared" si="336"/>
        <v>Hide</v>
      </c>
      <c r="C257" s="2">
        <v>1</v>
      </c>
      <c r="D257" s="72" t="s">
        <v>599</v>
      </c>
      <c r="E257" s="124">
        <v>0</v>
      </c>
      <c r="F257" s="76">
        <v>0</v>
      </c>
      <c r="G257" s="76">
        <f t="shared" si="337"/>
        <v>0</v>
      </c>
      <c r="H257" s="76">
        <v>0</v>
      </c>
      <c r="I257" s="76">
        <f t="shared" si="338"/>
        <v>0</v>
      </c>
      <c r="J257" s="77">
        <v>0</v>
      </c>
      <c r="K257" s="77">
        <f t="shared" si="339"/>
        <v>0</v>
      </c>
      <c r="L257" s="8"/>
      <c r="M257" s="76">
        <v>0</v>
      </c>
      <c r="N257" s="76">
        <v>0</v>
      </c>
      <c r="O257" s="76">
        <f t="shared" si="340"/>
        <v>0</v>
      </c>
      <c r="P257" s="76">
        <v>0</v>
      </c>
      <c r="Q257" s="76">
        <f t="shared" si="341"/>
        <v>0</v>
      </c>
      <c r="R257" s="77">
        <v>0</v>
      </c>
      <c r="S257" s="78">
        <f t="shared" si="342"/>
        <v>0</v>
      </c>
      <c r="T257" s="32"/>
      <c r="U257" s="124">
        <v>0</v>
      </c>
      <c r="V257" s="76">
        <v>0</v>
      </c>
      <c r="W257" s="76">
        <f t="shared" si="343"/>
        <v>0</v>
      </c>
      <c r="X257" s="76">
        <v>0</v>
      </c>
      <c r="Y257" s="76">
        <f t="shared" si="344"/>
        <v>0</v>
      </c>
      <c r="Z257" s="77">
        <v>0</v>
      </c>
      <c r="AA257" s="77">
        <f t="shared" si="345"/>
        <v>0</v>
      </c>
      <c r="AB257" s="8"/>
      <c r="AC257" s="76">
        <v>0</v>
      </c>
      <c r="AD257" s="76">
        <v>0</v>
      </c>
      <c r="AE257" s="76">
        <f t="shared" si="346"/>
        <v>0</v>
      </c>
      <c r="AF257" s="76">
        <v>0</v>
      </c>
      <c r="AG257" s="76">
        <f t="shared" si="347"/>
        <v>0</v>
      </c>
      <c r="AH257" s="77">
        <v>0</v>
      </c>
      <c r="AI257" s="78">
        <f t="shared" si="348"/>
        <v>0</v>
      </c>
      <c r="AJ257" s="32"/>
      <c r="AK257" s="124">
        <v>0</v>
      </c>
      <c r="AL257" s="76">
        <v>0</v>
      </c>
      <c r="AM257" s="76">
        <f t="shared" si="349"/>
        <v>0</v>
      </c>
      <c r="AN257" s="76">
        <v>0</v>
      </c>
      <c r="AO257" s="76">
        <f t="shared" si="350"/>
        <v>0</v>
      </c>
      <c r="AP257" s="77">
        <v>0</v>
      </c>
      <c r="AQ257" s="77">
        <f t="shared" si="351"/>
        <v>0</v>
      </c>
      <c r="AR257" s="8"/>
      <c r="AS257" s="76">
        <v>0</v>
      </c>
      <c r="AT257" s="76">
        <v>0</v>
      </c>
      <c r="AU257" s="76">
        <f t="shared" si="352"/>
        <v>0</v>
      </c>
      <c r="AV257" s="76">
        <v>0</v>
      </c>
      <c r="AW257" s="76">
        <f t="shared" si="353"/>
        <v>0</v>
      </c>
      <c r="AX257" s="77">
        <v>0</v>
      </c>
      <c r="AY257" s="78">
        <f t="shared" si="354"/>
        <v>0</v>
      </c>
      <c r="AZ257" s="32"/>
      <c r="BA257" s="124">
        <v>0</v>
      </c>
      <c r="BB257" s="76">
        <v>0</v>
      </c>
      <c r="BC257" s="76">
        <f t="shared" si="355"/>
        <v>0</v>
      </c>
      <c r="BD257" s="76">
        <v>0</v>
      </c>
      <c r="BE257" s="76">
        <f t="shared" si="356"/>
        <v>0</v>
      </c>
      <c r="BF257" s="77">
        <v>0</v>
      </c>
      <c r="BG257" s="77">
        <f t="shared" si="357"/>
        <v>0</v>
      </c>
      <c r="BH257" s="8"/>
      <c r="BI257" s="76">
        <v>0</v>
      </c>
      <c r="BJ257" s="76">
        <v>0</v>
      </c>
      <c r="BK257" s="76">
        <f t="shared" si="358"/>
        <v>0</v>
      </c>
      <c r="BL257" s="76">
        <v>0</v>
      </c>
      <c r="BM257" s="76">
        <f t="shared" si="359"/>
        <v>0</v>
      </c>
      <c r="BN257" s="77">
        <v>0</v>
      </c>
      <c r="BO257" s="78">
        <f t="shared" si="360"/>
        <v>0</v>
      </c>
    </row>
    <row r="258" spans="2:67" s="2" customFormat="1" ht="14.25" hidden="1" customHeight="1" outlineLevel="1">
      <c r="B258" s="2" t="str">
        <f t="shared" si="335"/>
        <v>Hide</v>
      </c>
      <c r="C258" s="2">
        <v>1</v>
      </c>
      <c r="D258" s="72" t="s">
        <v>233</v>
      </c>
      <c r="E258" s="124">
        <v>1521.49</v>
      </c>
      <c r="F258" s="76">
        <v>249.57160279781351</v>
      </c>
      <c r="G258" s="76">
        <f t="shared" si="286"/>
        <v>1271.9183972021865</v>
      </c>
      <c r="H258" s="76">
        <v>0</v>
      </c>
      <c r="I258" s="76">
        <f t="shared" si="331"/>
        <v>1521.49</v>
      </c>
      <c r="J258" s="77">
        <v>4186.21</v>
      </c>
      <c r="K258" s="77">
        <f t="shared" si="287"/>
        <v>-2664.7200000000003</v>
      </c>
      <c r="L258" s="8"/>
      <c r="M258" s="76">
        <v>1521.49</v>
      </c>
      <c r="N258" s="76">
        <v>249.57160279781351</v>
      </c>
      <c r="O258" s="76">
        <f t="shared" si="298"/>
        <v>1271.9183972021865</v>
      </c>
      <c r="P258" s="76">
        <v>0</v>
      </c>
      <c r="Q258" s="76">
        <f t="shared" si="299"/>
        <v>1521.49</v>
      </c>
      <c r="R258" s="77">
        <v>4186.21</v>
      </c>
      <c r="S258" s="78">
        <f t="shared" si="288"/>
        <v>-2664.7200000000003</v>
      </c>
      <c r="T258" s="32"/>
      <c r="U258" s="124">
        <v>1521.49</v>
      </c>
      <c r="V258" s="76">
        <v>249.57160279781351</v>
      </c>
      <c r="W258" s="76">
        <f t="shared" si="289"/>
        <v>1271.9183972021865</v>
      </c>
      <c r="X258" s="76">
        <v>0</v>
      </c>
      <c r="Y258" s="76">
        <f t="shared" si="332"/>
        <v>1521.49</v>
      </c>
      <c r="Z258" s="77">
        <v>2947.68</v>
      </c>
      <c r="AA258" s="77">
        <f t="shared" si="290"/>
        <v>-1426.1899999999998</v>
      </c>
      <c r="AB258" s="8"/>
      <c r="AC258" s="76">
        <v>1521.49</v>
      </c>
      <c r="AD258" s="76">
        <v>249.57160279781351</v>
      </c>
      <c r="AE258" s="76">
        <f t="shared" si="300"/>
        <v>1271.9183972021865</v>
      </c>
      <c r="AF258" s="76">
        <v>0</v>
      </c>
      <c r="AG258" s="76">
        <f t="shared" si="301"/>
        <v>1521.49</v>
      </c>
      <c r="AH258" s="77">
        <v>2947.68</v>
      </c>
      <c r="AI258" s="78">
        <f t="shared" si="291"/>
        <v>-1426.1899999999998</v>
      </c>
      <c r="AJ258" s="32"/>
      <c r="AK258" s="124">
        <v>0</v>
      </c>
      <c r="AL258" s="76">
        <v>0</v>
      </c>
      <c r="AM258" s="76">
        <f t="shared" si="292"/>
        <v>0</v>
      </c>
      <c r="AN258" s="76">
        <v>0</v>
      </c>
      <c r="AO258" s="76">
        <f t="shared" si="333"/>
        <v>0</v>
      </c>
      <c r="AP258" s="77">
        <v>1238.53</v>
      </c>
      <c r="AQ258" s="77">
        <f t="shared" si="293"/>
        <v>-1238.53</v>
      </c>
      <c r="AR258" s="8"/>
      <c r="AS258" s="76">
        <v>0</v>
      </c>
      <c r="AT258" s="76">
        <v>0</v>
      </c>
      <c r="AU258" s="76">
        <f t="shared" si="302"/>
        <v>0</v>
      </c>
      <c r="AV258" s="76">
        <v>0</v>
      </c>
      <c r="AW258" s="76">
        <f t="shared" si="303"/>
        <v>0</v>
      </c>
      <c r="AX258" s="77">
        <v>1238.53</v>
      </c>
      <c r="AY258" s="78">
        <f t="shared" si="294"/>
        <v>-1238.53</v>
      </c>
      <c r="AZ258" s="32"/>
      <c r="BA258" s="124">
        <v>0</v>
      </c>
      <c r="BB258" s="76">
        <v>0</v>
      </c>
      <c r="BC258" s="76">
        <f t="shared" si="295"/>
        <v>0</v>
      </c>
      <c r="BD258" s="76">
        <v>0</v>
      </c>
      <c r="BE258" s="76">
        <f t="shared" si="334"/>
        <v>0</v>
      </c>
      <c r="BF258" s="77">
        <v>0</v>
      </c>
      <c r="BG258" s="77">
        <f t="shared" si="296"/>
        <v>0</v>
      </c>
      <c r="BH258" s="8"/>
      <c r="BI258" s="76">
        <v>0</v>
      </c>
      <c r="BJ258" s="76">
        <v>0</v>
      </c>
      <c r="BK258" s="76">
        <f t="shared" si="304"/>
        <v>0</v>
      </c>
      <c r="BL258" s="76">
        <v>0</v>
      </c>
      <c r="BM258" s="76">
        <f t="shared" si="305"/>
        <v>0</v>
      </c>
      <c r="BN258" s="77">
        <v>0</v>
      </c>
      <c r="BO258" s="78">
        <f t="shared" si="297"/>
        <v>0</v>
      </c>
    </row>
    <row r="259" spans="2:67" s="2" customFormat="1" ht="14.25" hidden="1" customHeight="1" outlineLevel="1">
      <c r="B259" s="2" t="str">
        <f t="shared" si="335"/>
        <v>Hide</v>
      </c>
      <c r="C259" s="2">
        <v>1</v>
      </c>
      <c r="D259" s="72" t="s">
        <v>234</v>
      </c>
      <c r="E259" s="124">
        <v>248.51</v>
      </c>
      <c r="F259" s="76">
        <v>254.59769000716801</v>
      </c>
      <c r="G259" s="76">
        <f t="shared" si="286"/>
        <v>-6.0876900071680211</v>
      </c>
      <c r="H259" s="76">
        <v>0</v>
      </c>
      <c r="I259" s="76">
        <f t="shared" si="331"/>
        <v>248.51</v>
      </c>
      <c r="J259" s="77">
        <v>638.99</v>
      </c>
      <c r="K259" s="77">
        <f t="shared" si="287"/>
        <v>-390.48</v>
      </c>
      <c r="L259" s="8"/>
      <c r="M259" s="76">
        <v>248.51</v>
      </c>
      <c r="N259" s="76">
        <v>254.59769000716801</v>
      </c>
      <c r="O259" s="76">
        <f t="shared" si="298"/>
        <v>-6.0876900071680211</v>
      </c>
      <c r="P259" s="76">
        <v>0</v>
      </c>
      <c r="Q259" s="76">
        <f t="shared" si="299"/>
        <v>248.51</v>
      </c>
      <c r="R259" s="77">
        <v>638.99</v>
      </c>
      <c r="S259" s="78">
        <f t="shared" si="288"/>
        <v>-390.48</v>
      </c>
      <c r="T259" s="32"/>
      <c r="U259" s="124">
        <v>248.51</v>
      </c>
      <c r="V259" s="76">
        <v>254.59769000716801</v>
      </c>
      <c r="W259" s="76">
        <f t="shared" si="289"/>
        <v>-6.0876900071680211</v>
      </c>
      <c r="X259" s="76">
        <v>0</v>
      </c>
      <c r="Y259" s="76">
        <f t="shared" si="332"/>
        <v>248.51</v>
      </c>
      <c r="Z259" s="77">
        <v>368.25</v>
      </c>
      <c r="AA259" s="77">
        <f t="shared" si="290"/>
        <v>-119.74000000000001</v>
      </c>
      <c r="AB259" s="8"/>
      <c r="AC259" s="76">
        <v>248.51</v>
      </c>
      <c r="AD259" s="76">
        <v>254.59769000716801</v>
      </c>
      <c r="AE259" s="76">
        <f t="shared" si="300"/>
        <v>-6.0876900071680211</v>
      </c>
      <c r="AF259" s="76">
        <v>0</v>
      </c>
      <c r="AG259" s="76">
        <f t="shared" si="301"/>
        <v>248.51</v>
      </c>
      <c r="AH259" s="77">
        <v>368.25</v>
      </c>
      <c r="AI259" s="78">
        <f t="shared" si="291"/>
        <v>-119.74000000000001</v>
      </c>
      <c r="AJ259" s="32"/>
      <c r="AK259" s="124">
        <v>0</v>
      </c>
      <c r="AL259" s="76">
        <v>0</v>
      </c>
      <c r="AM259" s="76">
        <f t="shared" si="292"/>
        <v>0</v>
      </c>
      <c r="AN259" s="76">
        <v>0</v>
      </c>
      <c r="AO259" s="76">
        <f t="shared" si="333"/>
        <v>0</v>
      </c>
      <c r="AP259" s="77">
        <v>270.74</v>
      </c>
      <c r="AQ259" s="77">
        <f t="shared" si="293"/>
        <v>-270.74</v>
      </c>
      <c r="AR259" s="8"/>
      <c r="AS259" s="76">
        <v>0</v>
      </c>
      <c r="AT259" s="76">
        <v>0</v>
      </c>
      <c r="AU259" s="76">
        <f t="shared" si="302"/>
        <v>0</v>
      </c>
      <c r="AV259" s="76">
        <v>0</v>
      </c>
      <c r="AW259" s="76">
        <f t="shared" si="303"/>
        <v>0</v>
      </c>
      <c r="AX259" s="77">
        <v>270.74</v>
      </c>
      <c r="AY259" s="78">
        <f t="shared" si="294"/>
        <v>-270.74</v>
      </c>
      <c r="AZ259" s="32"/>
      <c r="BA259" s="124">
        <v>0</v>
      </c>
      <c r="BB259" s="76">
        <v>0</v>
      </c>
      <c r="BC259" s="76">
        <f t="shared" si="295"/>
        <v>0</v>
      </c>
      <c r="BD259" s="76">
        <v>0</v>
      </c>
      <c r="BE259" s="76">
        <f t="shared" si="334"/>
        <v>0</v>
      </c>
      <c r="BF259" s="77">
        <v>0</v>
      </c>
      <c r="BG259" s="77">
        <f t="shared" si="296"/>
        <v>0</v>
      </c>
      <c r="BH259" s="8"/>
      <c r="BI259" s="76">
        <v>0</v>
      </c>
      <c r="BJ259" s="76">
        <v>0</v>
      </c>
      <c r="BK259" s="76">
        <f t="shared" si="304"/>
        <v>0</v>
      </c>
      <c r="BL259" s="76">
        <v>0</v>
      </c>
      <c r="BM259" s="76">
        <f t="shared" si="305"/>
        <v>0</v>
      </c>
      <c r="BN259" s="77">
        <v>0</v>
      </c>
      <c r="BO259" s="78">
        <f t="shared" si="297"/>
        <v>0</v>
      </c>
    </row>
    <row r="260" spans="2:67" s="2" customFormat="1" ht="14.25" hidden="1" customHeight="1" outlineLevel="1">
      <c r="B260" s="2" t="str">
        <f t="shared" si="335"/>
        <v>Hide</v>
      </c>
      <c r="C260" s="2">
        <v>1</v>
      </c>
      <c r="D260" s="72" t="s">
        <v>235</v>
      </c>
      <c r="E260" s="124">
        <v>0</v>
      </c>
      <c r="F260" s="76">
        <v>0</v>
      </c>
      <c r="G260" s="76">
        <f t="shared" si="286"/>
        <v>0</v>
      </c>
      <c r="H260" s="76">
        <v>0</v>
      </c>
      <c r="I260" s="76">
        <f t="shared" si="331"/>
        <v>0</v>
      </c>
      <c r="J260" s="77">
        <v>0</v>
      </c>
      <c r="K260" s="77">
        <f t="shared" si="287"/>
        <v>0</v>
      </c>
      <c r="L260" s="8"/>
      <c r="M260" s="76">
        <v>0</v>
      </c>
      <c r="N260" s="76">
        <v>0</v>
      </c>
      <c r="O260" s="76">
        <f t="shared" si="298"/>
        <v>0</v>
      </c>
      <c r="P260" s="76">
        <v>0</v>
      </c>
      <c r="Q260" s="76">
        <f t="shared" si="299"/>
        <v>0</v>
      </c>
      <c r="R260" s="77">
        <v>0</v>
      </c>
      <c r="S260" s="78">
        <f t="shared" si="288"/>
        <v>0</v>
      </c>
      <c r="T260" s="32"/>
      <c r="U260" s="124">
        <v>0</v>
      </c>
      <c r="V260" s="76">
        <v>0</v>
      </c>
      <c r="W260" s="76">
        <f t="shared" si="289"/>
        <v>0</v>
      </c>
      <c r="X260" s="76">
        <v>0</v>
      </c>
      <c r="Y260" s="76">
        <f t="shared" si="332"/>
        <v>0</v>
      </c>
      <c r="Z260" s="77">
        <v>0</v>
      </c>
      <c r="AA260" s="77">
        <f t="shared" si="290"/>
        <v>0</v>
      </c>
      <c r="AB260" s="8"/>
      <c r="AC260" s="76">
        <v>0</v>
      </c>
      <c r="AD260" s="76">
        <v>0</v>
      </c>
      <c r="AE260" s="76">
        <f t="shared" si="300"/>
        <v>0</v>
      </c>
      <c r="AF260" s="76">
        <v>0</v>
      </c>
      <c r="AG260" s="76">
        <f t="shared" si="301"/>
        <v>0</v>
      </c>
      <c r="AH260" s="77">
        <v>0</v>
      </c>
      <c r="AI260" s="78">
        <f t="shared" si="291"/>
        <v>0</v>
      </c>
      <c r="AJ260" s="32"/>
      <c r="AK260" s="124">
        <v>0</v>
      </c>
      <c r="AL260" s="76">
        <v>0</v>
      </c>
      <c r="AM260" s="76">
        <f t="shared" si="292"/>
        <v>0</v>
      </c>
      <c r="AN260" s="76">
        <v>0</v>
      </c>
      <c r="AO260" s="76">
        <f t="shared" si="333"/>
        <v>0</v>
      </c>
      <c r="AP260" s="77">
        <v>0</v>
      </c>
      <c r="AQ260" s="77">
        <f t="shared" si="293"/>
        <v>0</v>
      </c>
      <c r="AR260" s="8"/>
      <c r="AS260" s="76">
        <v>0</v>
      </c>
      <c r="AT260" s="76">
        <v>0</v>
      </c>
      <c r="AU260" s="76">
        <f t="shared" si="302"/>
        <v>0</v>
      </c>
      <c r="AV260" s="76">
        <v>0</v>
      </c>
      <c r="AW260" s="76">
        <f t="shared" si="303"/>
        <v>0</v>
      </c>
      <c r="AX260" s="77">
        <v>0</v>
      </c>
      <c r="AY260" s="78">
        <f t="shared" si="294"/>
        <v>0</v>
      </c>
      <c r="AZ260" s="32"/>
      <c r="BA260" s="124">
        <v>0</v>
      </c>
      <c r="BB260" s="76">
        <v>0</v>
      </c>
      <c r="BC260" s="76">
        <f t="shared" si="295"/>
        <v>0</v>
      </c>
      <c r="BD260" s="76">
        <v>0</v>
      </c>
      <c r="BE260" s="76">
        <f t="shared" si="334"/>
        <v>0</v>
      </c>
      <c r="BF260" s="77">
        <v>0</v>
      </c>
      <c r="BG260" s="77">
        <f t="shared" si="296"/>
        <v>0</v>
      </c>
      <c r="BH260" s="8"/>
      <c r="BI260" s="76">
        <v>0</v>
      </c>
      <c r="BJ260" s="76">
        <v>0</v>
      </c>
      <c r="BK260" s="76">
        <f t="shared" si="304"/>
        <v>0</v>
      </c>
      <c r="BL260" s="76">
        <v>0</v>
      </c>
      <c r="BM260" s="76">
        <f t="shared" si="305"/>
        <v>0</v>
      </c>
      <c r="BN260" s="77">
        <v>0</v>
      </c>
      <c r="BO260" s="78">
        <f t="shared" si="297"/>
        <v>0</v>
      </c>
    </row>
    <row r="261" spans="2:67" s="2" customFormat="1" ht="14.25" hidden="1" customHeight="1" outlineLevel="1">
      <c r="B261" s="2" t="str">
        <f t="shared" si="335"/>
        <v>Hide</v>
      </c>
      <c r="C261" s="2">
        <v>1</v>
      </c>
      <c r="D261" s="72" t="s">
        <v>236</v>
      </c>
      <c r="E261" s="124">
        <v>0</v>
      </c>
      <c r="F261" s="76">
        <v>0</v>
      </c>
      <c r="G261" s="76">
        <f t="shared" si="286"/>
        <v>0</v>
      </c>
      <c r="H261" s="76">
        <v>0</v>
      </c>
      <c r="I261" s="76">
        <f t="shared" si="331"/>
        <v>0</v>
      </c>
      <c r="J261" s="77">
        <v>0</v>
      </c>
      <c r="K261" s="77">
        <f t="shared" si="287"/>
        <v>0</v>
      </c>
      <c r="L261" s="8"/>
      <c r="M261" s="76">
        <v>0</v>
      </c>
      <c r="N261" s="76">
        <v>0</v>
      </c>
      <c r="O261" s="76">
        <f t="shared" si="298"/>
        <v>0</v>
      </c>
      <c r="P261" s="76">
        <v>0</v>
      </c>
      <c r="Q261" s="76">
        <f t="shared" si="299"/>
        <v>0</v>
      </c>
      <c r="R261" s="77">
        <v>0</v>
      </c>
      <c r="S261" s="78">
        <f t="shared" si="288"/>
        <v>0</v>
      </c>
      <c r="T261" s="32"/>
      <c r="U261" s="124">
        <v>0</v>
      </c>
      <c r="V261" s="76">
        <v>0</v>
      </c>
      <c r="W261" s="76">
        <f t="shared" si="289"/>
        <v>0</v>
      </c>
      <c r="X261" s="76">
        <v>0</v>
      </c>
      <c r="Y261" s="76">
        <f t="shared" si="332"/>
        <v>0</v>
      </c>
      <c r="Z261" s="77">
        <v>0</v>
      </c>
      <c r="AA261" s="77">
        <f t="shared" si="290"/>
        <v>0</v>
      </c>
      <c r="AB261" s="8"/>
      <c r="AC261" s="76">
        <v>0</v>
      </c>
      <c r="AD261" s="76">
        <v>0</v>
      </c>
      <c r="AE261" s="76">
        <f t="shared" si="300"/>
        <v>0</v>
      </c>
      <c r="AF261" s="76">
        <v>0</v>
      </c>
      <c r="AG261" s="76">
        <f t="shared" si="301"/>
        <v>0</v>
      </c>
      <c r="AH261" s="77">
        <v>0</v>
      </c>
      <c r="AI261" s="78">
        <f t="shared" si="291"/>
        <v>0</v>
      </c>
      <c r="AJ261" s="32"/>
      <c r="AK261" s="124">
        <v>0</v>
      </c>
      <c r="AL261" s="76">
        <v>0</v>
      </c>
      <c r="AM261" s="76">
        <f t="shared" si="292"/>
        <v>0</v>
      </c>
      <c r="AN261" s="76">
        <v>0</v>
      </c>
      <c r="AO261" s="76">
        <f t="shared" si="333"/>
        <v>0</v>
      </c>
      <c r="AP261" s="77">
        <v>0</v>
      </c>
      <c r="AQ261" s="77">
        <f t="shared" si="293"/>
        <v>0</v>
      </c>
      <c r="AR261" s="8"/>
      <c r="AS261" s="76">
        <v>0</v>
      </c>
      <c r="AT261" s="76">
        <v>0</v>
      </c>
      <c r="AU261" s="76">
        <f t="shared" si="302"/>
        <v>0</v>
      </c>
      <c r="AV261" s="76">
        <v>0</v>
      </c>
      <c r="AW261" s="76">
        <f t="shared" si="303"/>
        <v>0</v>
      </c>
      <c r="AX261" s="77">
        <v>0</v>
      </c>
      <c r="AY261" s="78">
        <f t="shared" si="294"/>
        <v>0</v>
      </c>
      <c r="AZ261" s="32"/>
      <c r="BA261" s="124">
        <v>0</v>
      </c>
      <c r="BB261" s="76">
        <v>0</v>
      </c>
      <c r="BC261" s="76">
        <f t="shared" si="295"/>
        <v>0</v>
      </c>
      <c r="BD261" s="76">
        <v>0</v>
      </c>
      <c r="BE261" s="76">
        <f t="shared" si="334"/>
        <v>0</v>
      </c>
      <c r="BF261" s="77">
        <v>0</v>
      </c>
      <c r="BG261" s="77">
        <f t="shared" si="296"/>
        <v>0</v>
      </c>
      <c r="BH261" s="8"/>
      <c r="BI261" s="76">
        <v>0</v>
      </c>
      <c r="BJ261" s="76">
        <v>0</v>
      </c>
      <c r="BK261" s="76">
        <f t="shared" si="304"/>
        <v>0</v>
      </c>
      <c r="BL261" s="76">
        <v>0</v>
      </c>
      <c r="BM261" s="76">
        <f t="shared" si="305"/>
        <v>0</v>
      </c>
      <c r="BN261" s="77">
        <v>0</v>
      </c>
      <c r="BO261" s="78">
        <f t="shared" si="297"/>
        <v>0</v>
      </c>
    </row>
    <row r="262" spans="2:67" s="2" customFormat="1" ht="14.25" hidden="1" customHeight="1" outlineLevel="1">
      <c r="B262" s="2" t="str">
        <f t="shared" si="335"/>
        <v>Hide</v>
      </c>
      <c r="C262" s="2">
        <v>1</v>
      </c>
      <c r="D262" s="72" t="s">
        <v>237</v>
      </c>
      <c r="E262" s="124">
        <v>1025.04</v>
      </c>
      <c r="F262" s="76">
        <v>1498.7496003333331</v>
      </c>
      <c r="G262" s="76">
        <f t="shared" si="286"/>
        <v>-473.70960033333313</v>
      </c>
      <c r="H262" s="76">
        <v>0</v>
      </c>
      <c r="I262" s="76">
        <f t="shared" si="331"/>
        <v>1025.04</v>
      </c>
      <c r="J262" s="77">
        <v>2956.89</v>
      </c>
      <c r="K262" s="77">
        <f t="shared" si="287"/>
        <v>-1931.85</v>
      </c>
      <c r="L262" s="8"/>
      <c r="M262" s="76">
        <v>1025.04</v>
      </c>
      <c r="N262" s="76">
        <v>1498.7496003333331</v>
      </c>
      <c r="O262" s="76">
        <f t="shared" si="298"/>
        <v>-473.70960033333313</v>
      </c>
      <c r="P262" s="76">
        <v>0</v>
      </c>
      <c r="Q262" s="76">
        <f t="shared" si="299"/>
        <v>1025.04</v>
      </c>
      <c r="R262" s="77">
        <v>2956.89</v>
      </c>
      <c r="S262" s="78">
        <f t="shared" si="288"/>
        <v>-1931.85</v>
      </c>
      <c r="T262" s="32"/>
      <c r="U262" s="124">
        <v>1024.04</v>
      </c>
      <c r="V262" s="76">
        <v>1498.7496003333331</v>
      </c>
      <c r="W262" s="76">
        <f t="shared" si="289"/>
        <v>-474.70960033333313</v>
      </c>
      <c r="X262" s="76">
        <v>0</v>
      </c>
      <c r="Y262" s="76">
        <f t="shared" si="332"/>
        <v>1024.04</v>
      </c>
      <c r="Z262" s="77">
        <v>2092.4299999999998</v>
      </c>
      <c r="AA262" s="77">
        <f t="shared" si="290"/>
        <v>-1068.3899999999999</v>
      </c>
      <c r="AB262" s="8"/>
      <c r="AC262" s="76">
        <v>1024.04</v>
      </c>
      <c r="AD262" s="76">
        <v>1498.7496003333331</v>
      </c>
      <c r="AE262" s="76">
        <f t="shared" si="300"/>
        <v>-474.70960033333313</v>
      </c>
      <c r="AF262" s="76">
        <v>0</v>
      </c>
      <c r="AG262" s="76">
        <f t="shared" si="301"/>
        <v>1024.04</v>
      </c>
      <c r="AH262" s="77">
        <v>2092.4299999999998</v>
      </c>
      <c r="AI262" s="78">
        <f t="shared" si="291"/>
        <v>-1068.3899999999999</v>
      </c>
      <c r="AJ262" s="32"/>
      <c r="AK262" s="124">
        <v>1</v>
      </c>
      <c r="AL262" s="76">
        <v>0</v>
      </c>
      <c r="AM262" s="76">
        <f t="shared" si="292"/>
        <v>1</v>
      </c>
      <c r="AN262" s="76">
        <v>0</v>
      </c>
      <c r="AO262" s="76">
        <f t="shared" si="333"/>
        <v>1</v>
      </c>
      <c r="AP262" s="77">
        <v>864.46</v>
      </c>
      <c r="AQ262" s="77">
        <f t="shared" si="293"/>
        <v>-863.46</v>
      </c>
      <c r="AR262" s="8"/>
      <c r="AS262" s="76">
        <v>1</v>
      </c>
      <c r="AT262" s="76">
        <v>0</v>
      </c>
      <c r="AU262" s="76">
        <f t="shared" si="302"/>
        <v>1</v>
      </c>
      <c r="AV262" s="76">
        <v>0</v>
      </c>
      <c r="AW262" s="76">
        <f t="shared" si="303"/>
        <v>1</v>
      </c>
      <c r="AX262" s="77">
        <v>864.46</v>
      </c>
      <c r="AY262" s="78">
        <f t="shared" si="294"/>
        <v>-863.46</v>
      </c>
      <c r="AZ262" s="32"/>
      <c r="BA262" s="124">
        <v>0</v>
      </c>
      <c r="BB262" s="76">
        <v>0</v>
      </c>
      <c r="BC262" s="76">
        <f t="shared" si="295"/>
        <v>0</v>
      </c>
      <c r="BD262" s="76">
        <v>0</v>
      </c>
      <c r="BE262" s="76">
        <f t="shared" si="334"/>
        <v>0</v>
      </c>
      <c r="BF262" s="77">
        <v>0</v>
      </c>
      <c r="BG262" s="77">
        <f t="shared" si="296"/>
        <v>0</v>
      </c>
      <c r="BH262" s="8"/>
      <c r="BI262" s="76">
        <v>0</v>
      </c>
      <c r="BJ262" s="76">
        <v>0</v>
      </c>
      <c r="BK262" s="76">
        <f t="shared" si="304"/>
        <v>0</v>
      </c>
      <c r="BL262" s="76">
        <v>0</v>
      </c>
      <c r="BM262" s="76">
        <f t="shared" si="305"/>
        <v>0</v>
      </c>
      <c r="BN262" s="77">
        <v>0</v>
      </c>
      <c r="BO262" s="78">
        <f t="shared" si="297"/>
        <v>0</v>
      </c>
    </row>
    <row r="263" spans="2:67" s="2" customFormat="1" ht="14.25" hidden="1" customHeight="1" outlineLevel="1">
      <c r="B263" s="2" t="str">
        <f t="shared" si="335"/>
        <v>Hide</v>
      </c>
      <c r="C263" s="2">
        <v>1</v>
      </c>
      <c r="D263" s="72" t="s">
        <v>238</v>
      </c>
      <c r="E263" s="124">
        <v>522.5</v>
      </c>
      <c r="F263" s="76">
        <v>522.49986066666668</v>
      </c>
      <c r="G263" s="76">
        <f t="shared" si="286"/>
        <v>1.39333333322611E-4</v>
      </c>
      <c r="H263" s="76">
        <v>0</v>
      </c>
      <c r="I263" s="76">
        <f t="shared" si="331"/>
        <v>522.5</v>
      </c>
      <c r="J263" s="77">
        <v>1106.53</v>
      </c>
      <c r="K263" s="77">
        <f t="shared" si="287"/>
        <v>-584.03</v>
      </c>
      <c r="L263" s="8"/>
      <c r="M263" s="76">
        <v>522.5</v>
      </c>
      <c r="N263" s="76">
        <v>522.49986066666668</v>
      </c>
      <c r="O263" s="76">
        <f t="shared" si="298"/>
        <v>1.39333333322611E-4</v>
      </c>
      <c r="P263" s="76">
        <v>0</v>
      </c>
      <c r="Q263" s="76">
        <f t="shared" si="299"/>
        <v>522.5</v>
      </c>
      <c r="R263" s="77">
        <v>1106.53</v>
      </c>
      <c r="S263" s="78">
        <f t="shared" si="288"/>
        <v>-584.03</v>
      </c>
      <c r="T263" s="32"/>
      <c r="U263" s="124">
        <v>522.5</v>
      </c>
      <c r="V263" s="76">
        <v>522.49986066666668</v>
      </c>
      <c r="W263" s="76">
        <f t="shared" si="289"/>
        <v>1.39333333322611E-4</v>
      </c>
      <c r="X263" s="76">
        <v>0</v>
      </c>
      <c r="Y263" s="76">
        <f t="shared" si="332"/>
        <v>522.5</v>
      </c>
      <c r="Z263" s="77">
        <v>798.9</v>
      </c>
      <c r="AA263" s="77">
        <f t="shared" si="290"/>
        <v>-276.39999999999998</v>
      </c>
      <c r="AB263" s="8"/>
      <c r="AC263" s="76">
        <v>522.5</v>
      </c>
      <c r="AD263" s="76">
        <v>522.49986066666668</v>
      </c>
      <c r="AE263" s="76">
        <f t="shared" si="300"/>
        <v>1.39333333322611E-4</v>
      </c>
      <c r="AF263" s="76">
        <v>0</v>
      </c>
      <c r="AG263" s="76">
        <f t="shared" si="301"/>
        <v>522.5</v>
      </c>
      <c r="AH263" s="77">
        <v>798.9</v>
      </c>
      <c r="AI263" s="78">
        <f t="shared" si="291"/>
        <v>-276.39999999999998</v>
      </c>
      <c r="AJ263" s="32"/>
      <c r="AK263" s="124">
        <v>0</v>
      </c>
      <c r="AL263" s="76">
        <v>0</v>
      </c>
      <c r="AM263" s="76">
        <f t="shared" si="292"/>
        <v>0</v>
      </c>
      <c r="AN263" s="76">
        <v>0</v>
      </c>
      <c r="AO263" s="76">
        <f t="shared" si="333"/>
        <v>0</v>
      </c>
      <c r="AP263" s="77">
        <v>307.63</v>
      </c>
      <c r="AQ263" s="77">
        <f t="shared" si="293"/>
        <v>-307.63</v>
      </c>
      <c r="AR263" s="8"/>
      <c r="AS263" s="76">
        <v>0</v>
      </c>
      <c r="AT263" s="76">
        <v>0</v>
      </c>
      <c r="AU263" s="76">
        <f t="shared" si="302"/>
        <v>0</v>
      </c>
      <c r="AV263" s="76">
        <v>0</v>
      </c>
      <c r="AW263" s="76">
        <f t="shared" si="303"/>
        <v>0</v>
      </c>
      <c r="AX263" s="77">
        <v>307.63</v>
      </c>
      <c r="AY263" s="78">
        <f t="shared" si="294"/>
        <v>-307.63</v>
      </c>
      <c r="AZ263" s="32"/>
      <c r="BA263" s="124">
        <v>0</v>
      </c>
      <c r="BB263" s="76">
        <v>0</v>
      </c>
      <c r="BC263" s="76">
        <f t="shared" si="295"/>
        <v>0</v>
      </c>
      <c r="BD263" s="76">
        <v>0</v>
      </c>
      <c r="BE263" s="76">
        <f t="shared" si="334"/>
        <v>0</v>
      </c>
      <c r="BF263" s="77">
        <v>0</v>
      </c>
      <c r="BG263" s="77">
        <f t="shared" si="296"/>
        <v>0</v>
      </c>
      <c r="BH263" s="8"/>
      <c r="BI263" s="76">
        <v>0</v>
      </c>
      <c r="BJ263" s="76">
        <v>0</v>
      </c>
      <c r="BK263" s="76">
        <f t="shared" si="304"/>
        <v>0</v>
      </c>
      <c r="BL263" s="76">
        <v>0</v>
      </c>
      <c r="BM263" s="76">
        <f t="shared" si="305"/>
        <v>0</v>
      </c>
      <c r="BN263" s="77">
        <v>0</v>
      </c>
      <c r="BO263" s="78">
        <f t="shared" si="297"/>
        <v>0</v>
      </c>
    </row>
    <row r="264" spans="2:67" s="2" customFormat="1" ht="14.25" hidden="1" customHeight="1" outlineLevel="1">
      <c r="B264" s="2" t="str">
        <f t="shared" si="335"/>
        <v>Hide</v>
      </c>
      <c r="C264" s="2">
        <v>1</v>
      </c>
      <c r="D264" s="72" t="s">
        <v>239</v>
      </c>
      <c r="E264" s="124">
        <v>0</v>
      </c>
      <c r="F264" s="76">
        <v>0</v>
      </c>
      <c r="G264" s="76">
        <f t="shared" si="286"/>
        <v>0</v>
      </c>
      <c r="H264" s="76">
        <v>0</v>
      </c>
      <c r="I264" s="76">
        <f t="shared" si="331"/>
        <v>0</v>
      </c>
      <c r="J264" s="77">
        <v>0</v>
      </c>
      <c r="K264" s="77">
        <f t="shared" si="287"/>
        <v>0</v>
      </c>
      <c r="L264" s="8"/>
      <c r="M264" s="76">
        <v>0</v>
      </c>
      <c r="N264" s="76">
        <v>0</v>
      </c>
      <c r="O264" s="76">
        <f t="shared" si="298"/>
        <v>0</v>
      </c>
      <c r="P264" s="76">
        <v>0</v>
      </c>
      <c r="Q264" s="76">
        <f t="shared" si="299"/>
        <v>0</v>
      </c>
      <c r="R264" s="77">
        <v>0</v>
      </c>
      <c r="S264" s="78">
        <f t="shared" si="288"/>
        <v>0</v>
      </c>
      <c r="T264" s="32"/>
      <c r="U264" s="124">
        <v>0</v>
      </c>
      <c r="V264" s="76">
        <v>0</v>
      </c>
      <c r="W264" s="76">
        <f t="shared" si="289"/>
        <v>0</v>
      </c>
      <c r="X264" s="76">
        <v>0</v>
      </c>
      <c r="Y264" s="76">
        <f t="shared" si="332"/>
        <v>0</v>
      </c>
      <c r="Z264" s="77">
        <v>0</v>
      </c>
      <c r="AA264" s="77">
        <f t="shared" si="290"/>
        <v>0</v>
      </c>
      <c r="AB264" s="8"/>
      <c r="AC264" s="76">
        <v>0</v>
      </c>
      <c r="AD264" s="76">
        <v>0</v>
      </c>
      <c r="AE264" s="76">
        <f t="shared" si="300"/>
        <v>0</v>
      </c>
      <c r="AF264" s="76">
        <v>0</v>
      </c>
      <c r="AG264" s="76">
        <f t="shared" si="301"/>
        <v>0</v>
      </c>
      <c r="AH264" s="77">
        <v>0</v>
      </c>
      <c r="AI264" s="78">
        <f t="shared" si="291"/>
        <v>0</v>
      </c>
      <c r="AJ264" s="32"/>
      <c r="AK264" s="124">
        <v>0</v>
      </c>
      <c r="AL264" s="76">
        <v>0</v>
      </c>
      <c r="AM264" s="76">
        <f t="shared" si="292"/>
        <v>0</v>
      </c>
      <c r="AN264" s="76">
        <v>0</v>
      </c>
      <c r="AO264" s="76">
        <f t="shared" si="333"/>
        <v>0</v>
      </c>
      <c r="AP264" s="77">
        <v>0</v>
      </c>
      <c r="AQ264" s="77">
        <f t="shared" si="293"/>
        <v>0</v>
      </c>
      <c r="AR264" s="8"/>
      <c r="AS264" s="76">
        <v>0</v>
      </c>
      <c r="AT264" s="76">
        <v>0</v>
      </c>
      <c r="AU264" s="76">
        <f t="shared" si="302"/>
        <v>0</v>
      </c>
      <c r="AV264" s="76">
        <v>0</v>
      </c>
      <c r="AW264" s="76">
        <f t="shared" si="303"/>
        <v>0</v>
      </c>
      <c r="AX264" s="77">
        <v>0</v>
      </c>
      <c r="AY264" s="78">
        <f t="shared" si="294"/>
        <v>0</v>
      </c>
      <c r="AZ264" s="32"/>
      <c r="BA264" s="124">
        <v>0</v>
      </c>
      <c r="BB264" s="76">
        <v>0</v>
      </c>
      <c r="BC264" s="76">
        <f t="shared" si="295"/>
        <v>0</v>
      </c>
      <c r="BD264" s="76">
        <v>0</v>
      </c>
      <c r="BE264" s="76">
        <f t="shared" si="334"/>
        <v>0</v>
      </c>
      <c r="BF264" s="77">
        <v>0</v>
      </c>
      <c r="BG264" s="77">
        <f t="shared" si="296"/>
        <v>0</v>
      </c>
      <c r="BH264" s="8"/>
      <c r="BI264" s="76">
        <v>0</v>
      </c>
      <c r="BJ264" s="76">
        <v>0</v>
      </c>
      <c r="BK264" s="76">
        <f t="shared" si="304"/>
        <v>0</v>
      </c>
      <c r="BL264" s="76">
        <v>0</v>
      </c>
      <c r="BM264" s="76">
        <f t="shared" si="305"/>
        <v>0</v>
      </c>
      <c r="BN264" s="77">
        <v>0</v>
      </c>
      <c r="BO264" s="78">
        <f t="shared" si="297"/>
        <v>0</v>
      </c>
    </row>
    <row r="265" spans="2:67" s="2" customFormat="1" ht="14.25" hidden="1" customHeight="1" outlineLevel="1">
      <c r="B265" s="2" t="str">
        <f t="shared" si="335"/>
        <v>Hide</v>
      </c>
      <c r="C265" s="2">
        <v>1</v>
      </c>
      <c r="D265" s="72" t="s">
        <v>240</v>
      </c>
      <c r="E265" s="124">
        <v>1985.93</v>
      </c>
      <c r="F265" s="76">
        <v>2785.7134999999998</v>
      </c>
      <c r="G265" s="76">
        <f t="shared" si="286"/>
        <v>-799.78349999999978</v>
      </c>
      <c r="H265" s="76">
        <v>0</v>
      </c>
      <c r="I265" s="76">
        <f t="shared" si="331"/>
        <v>1985.93</v>
      </c>
      <c r="J265" s="77">
        <v>5464.0599999999995</v>
      </c>
      <c r="K265" s="77">
        <f t="shared" si="287"/>
        <v>-3478.1299999999992</v>
      </c>
      <c r="L265" s="8"/>
      <c r="M265" s="76">
        <v>1985.93</v>
      </c>
      <c r="N265" s="76">
        <v>2785.7134999999998</v>
      </c>
      <c r="O265" s="76">
        <f t="shared" si="298"/>
        <v>-799.78349999999978</v>
      </c>
      <c r="P265" s="76">
        <v>0</v>
      </c>
      <c r="Q265" s="76">
        <f t="shared" si="299"/>
        <v>1985.93</v>
      </c>
      <c r="R265" s="77">
        <v>5464.0599999999995</v>
      </c>
      <c r="S265" s="78">
        <f t="shared" si="288"/>
        <v>-3478.1299999999992</v>
      </c>
      <c r="T265" s="32"/>
      <c r="U265" s="124">
        <v>1985.93</v>
      </c>
      <c r="V265" s="76">
        <v>2785.7134999999998</v>
      </c>
      <c r="W265" s="76">
        <f t="shared" si="289"/>
        <v>-799.78349999999978</v>
      </c>
      <c r="X265" s="76">
        <v>0</v>
      </c>
      <c r="Y265" s="76">
        <f t="shared" si="332"/>
        <v>1985.93</v>
      </c>
      <c r="Z265" s="77">
        <v>3847.48</v>
      </c>
      <c r="AA265" s="77">
        <f t="shared" si="290"/>
        <v>-1861.55</v>
      </c>
      <c r="AB265" s="8"/>
      <c r="AC265" s="76">
        <v>1985.93</v>
      </c>
      <c r="AD265" s="76">
        <v>2785.7134999999998</v>
      </c>
      <c r="AE265" s="76">
        <f t="shared" si="300"/>
        <v>-799.78349999999978</v>
      </c>
      <c r="AF265" s="76">
        <v>0</v>
      </c>
      <c r="AG265" s="76">
        <f t="shared" si="301"/>
        <v>1985.93</v>
      </c>
      <c r="AH265" s="77">
        <v>3847.48</v>
      </c>
      <c r="AI265" s="78">
        <f t="shared" si="291"/>
        <v>-1861.55</v>
      </c>
      <c r="AJ265" s="32"/>
      <c r="AK265" s="124">
        <v>0</v>
      </c>
      <c r="AL265" s="76">
        <v>0</v>
      </c>
      <c r="AM265" s="76">
        <f t="shared" si="292"/>
        <v>0</v>
      </c>
      <c r="AN265" s="76">
        <v>0</v>
      </c>
      <c r="AO265" s="76">
        <f t="shared" si="333"/>
        <v>0</v>
      </c>
      <c r="AP265" s="77">
        <v>1616.58</v>
      </c>
      <c r="AQ265" s="77">
        <f t="shared" si="293"/>
        <v>-1616.58</v>
      </c>
      <c r="AR265" s="8"/>
      <c r="AS265" s="76">
        <v>0</v>
      </c>
      <c r="AT265" s="76">
        <v>0</v>
      </c>
      <c r="AU265" s="76">
        <f t="shared" si="302"/>
        <v>0</v>
      </c>
      <c r="AV265" s="76">
        <v>0</v>
      </c>
      <c r="AW265" s="76">
        <f t="shared" si="303"/>
        <v>0</v>
      </c>
      <c r="AX265" s="77">
        <v>1616.58</v>
      </c>
      <c r="AY265" s="78">
        <f t="shared" si="294"/>
        <v>-1616.58</v>
      </c>
      <c r="AZ265" s="32"/>
      <c r="BA265" s="124">
        <v>0</v>
      </c>
      <c r="BB265" s="76">
        <v>0</v>
      </c>
      <c r="BC265" s="76">
        <f t="shared" si="295"/>
        <v>0</v>
      </c>
      <c r="BD265" s="76">
        <v>0</v>
      </c>
      <c r="BE265" s="76">
        <f t="shared" si="334"/>
        <v>0</v>
      </c>
      <c r="BF265" s="77">
        <v>0</v>
      </c>
      <c r="BG265" s="77">
        <f t="shared" si="296"/>
        <v>0</v>
      </c>
      <c r="BH265" s="8"/>
      <c r="BI265" s="76">
        <v>0</v>
      </c>
      <c r="BJ265" s="76">
        <v>0</v>
      </c>
      <c r="BK265" s="76">
        <f t="shared" si="304"/>
        <v>0</v>
      </c>
      <c r="BL265" s="76">
        <v>0</v>
      </c>
      <c r="BM265" s="76">
        <f t="shared" si="305"/>
        <v>0</v>
      </c>
      <c r="BN265" s="77">
        <v>0</v>
      </c>
      <c r="BO265" s="78">
        <f t="shared" si="297"/>
        <v>0</v>
      </c>
    </row>
    <row r="266" spans="2:67" s="2" customFormat="1" ht="14.25" hidden="1" customHeight="1" outlineLevel="1">
      <c r="B266" s="2" t="str">
        <f t="shared" si="335"/>
        <v>Hide</v>
      </c>
      <c r="C266" s="2">
        <v>1</v>
      </c>
      <c r="D266" s="72" t="s">
        <v>241</v>
      </c>
      <c r="E266" s="124">
        <v>94.75</v>
      </c>
      <c r="F266" s="76">
        <v>94.752499999999984</v>
      </c>
      <c r="G266" s="76">
        <f t="shared" si="286"/>
        <v>-2.4999999999835154E-3</v>
      </c>
      <c r="H266" s="76">
        <v>0</v>
      </c>
      <c r="I266" s="76">
        <f t="shared" si="331"/>
        <v>94.75</v>
      </c>
      <c r="J266" s="77">
        <v>101</v>
      </c>
      <c r="K266" s="77">
        <f t="shared" si="287"/>
        <v>-6.25</v>
      </c>
      <c r="L266" s="8"/>
      <c r="M266" s="76">
        <v>94.75</v>
      </c>
      <c r="N266" s="76">
        <v>94.752499999999984</v>
      </c>
      <c r="O266" s="76">
        <f t="shared" si="298"/>
        <v>-2.4999999999835154E-3</v>
      </c>
      <c r="P266" s="76">
        <v>0</v>
      </c>
      <c r="Q266" s="76">
        <f t="shared" si="299"/>
        <v>94.75</v>
      </c>
      <c r="R266" s="77">
        <v>101</v>
      </c>
      <c r="S266" s="78">
        <f t="shared" si="288"/>
        <v>-6.25</v>
      </c>
      <c r="T266" s="32"/>
      <c r="U266" s="124">
        <v>76.37</v>
      </c>
      <c r="V266" s="76">
        <v>76.372499999999988</v>
      </c>
      <c r="W266" s="76">
        <f t="shared" si="289"/>
        <v>-2.4999999999835154E-3</v>
      </c>
      <c r="X266" s="76">
        <v>0</v>
      </c>
      <c r="Y266" s="76">
        <f t="shared" si="332"/>
        <v>76.37</v>
      </c>
      <c r="Z266" s="77">
        <v>78</v>
      </c>
      <c r="AA266" s="77">
        <f t="shared" si="290"/>
        <v>-1.6299999999999955</v>
      </c>
      <c r="AB266" s="8"/>
      <c r="AC266" s="76">
        <v>76.37</v>
      </c>
      <c r="AD266" s="76">
        <v>76.372499999999988</v>
      </c>
      <c r="AE266" s="76">
        <f t="shared" si="300"/>
        <v>-2.4999999999835154E-3</v>
      </c>
      <c r="AF266" s="76">
        <v>0</v>
      </c>
      <c r="AG266" s="76">
        <f t="shared" si="301"/>
        <v>76.37</v>
      </c>
      <c r="AH266" s="77">
        <v>78</v>
      </c>
      <c r="AI266" s="78">
        <f t="shared" si="291"/>
        <v>-1.6299999999999955</v>
      </c>
      <c r="AJ266" s="32"/>
      <c r="AK266" s="124">
        <v>18.38</v>
      </c>
      <c r="AL266" s="76">
        <v>18.38</v>
      </c>
      <c r="AM266" s="76">
        <f t="shared" si="292"/>
        <v>0</v>
      </c>
      <c r="AN266" s="76">
        <v>0</v>
      </c>
      <c r="AO266" s="76">
        <f t="shared" si="333"/>
        <v>18.38</v>
      </c>
      <c r="AP266" s="77">
        <v>23</v>
      </c>
      <c r="AQ266" s="77">
        <f t="shared" si="293"/>
        <v>-4.620000000000001</v>
      </c>
      <c r="AR266" s="8"/>
      <c r="AS266" s="76">
        <v>18.38</v>
      </c>
      <c r="AT266" s="76">
        <v>18.38</v>
      </c>
      <c r="AU266" s="76">
        <f t="shared" si="302"/>
        <v>0</v>
      </c>
      <c r="AV266" s="76">
        <v>0</v>
      </c>
      <c r="AW266" s="76">
        <f t="shared" si="303"/>
        <v>18.38</v>
      </c>
      <c r="AX266" s="77">
        <v>23</v>
      </c>
      <c r="AY266" s="78">
        <f t="shared" si="294"/>
        <v>-4.620000000000001</v>
      </c>
      <c r="AZ266" s="32"/>
      <c r="BA266" s="124">
        <v>0</v>
      </c>
      <c r="BB266" s="76">
        <v>0</v>
      </c>
      <c r="BC266" s="76">
        <f t="shared" si="295"/>
        <v>0</v>
      </c>
      <c r="BD266" s="76">
        <v>0</v>
      </c>
      <c r="BE266" s="76">
        <f t="shared" si="334"/>
        <v>0</v>
      </c>
      <c r="BF266" s="77">
        <v>0</v>
      </c>
      <c r="BG266" s="77">
        <f t="shared" si="296"/>
        <v>0</v>
      </c>
      <c r="BH266" s="8"/>
      <c r="BI266" s="76">
        <v>0</v>
      </c>
      <c r="BJ266" s="76">
        <v>0</v>
      </c>
      <c r="BK266" s="76">
        <f t="shared" si="304"/>
        <v>0</v>
      </c>
      <c r="BL266" s="76">
        <v>0</v>
      </c>
      <c r="BM266" s="76">
        <f t="shared" si="305"/>
        <v>0</v>
      </c>
      <c r="BN266" s="77">
        <v>0</v>
      </c>
      <c r="BO266" s="78">
        <f t="shared" si="297"/>
        <v>0</v>
      </c>
    </row>
    <row r="267" spans="2:67" s="2" customFormat="1" ht="14.25" hidden="1" customHeight="1" outlineLevel="1">
      <c r="B267" s="2" t="str">
        <f t="shared" si="335"/>
        <v>Hide</v>
      </c>
      <c r="C267" s="2">
        <v>1</v>
      </c>
      <c r="D267" s="72" t="s">
        <v>242</v>
      </c>
      <c r="E267" s="124">
        <v>16.46</v>
      </c>
      <c r="F267" s="76">
        <v>0</v>
      </c>
      <c r="G267" s="76">
        <f t="shared" si="286"/>
        <v>16.46</v>
      </c>
      <c r="H267" s="76">
        <v>0</v>
      </c>
      <c r="I267" s="76">
        <f t="shared" si="331"/>
        <v>16.46</v>
      </c>
      <c r="J267" s="77">
        <v>49.57</v>
      </c>
      <c r="K267" s="77">
        <f t="shared" si="287"/>
        <v>-33.11</v>
      </c>
      <c r="L267" s="8"/>
      <c r="M267" s="76">
        <v>16.46</v>
      </c>
      <c r="N267" s="76">
        <v>0</v>
      </c>
      <c r="O267" s="76">
        <f t="shared" si="298"/>
        <v>16.46</v>
      </c>
      <c r="P267" s="76">
        <v>0</v>
      </c>
      <c r="Q267" s="76">
        <f t="shared" si="299"/>
        <v>16.46</v>
      </c>
      <c r="R267" s="77">
        <v>49.57</v>
      </c>
      <c r="S267" s="78">
        <f t="shared" si="288"/>
        <v>-33.11</v>
      </c>
      <c r="T267" s="32"/>
      <c r="U267" s="124">
        <v>16.46</v>
      </c>
      <c r="V267" s="76">
        <v>0</v>
      </c>
      <c r="W267" s="76">
        <f t="shared" si="289"/>
        <v>16.46</v>
      </c>
      <c r="X267" s="76">
        <v>0</v>
      </c>
      <c r="Y267" s="76">
        <f t="shared" si="332"/>
        <v>16.46</v>
      </c>
      <c r="Z267" s="77">
        <v>35.93</v>
      </c>
      <c r="AA267" s="77">
        <f t="shared" si="290"/>
        <v>-19.47</v>
      </c>
      <c r="AB267" s="8"/>
      <c r="AC267" s="76">
        <v>16.46</v>
      </c>
      <c r="AD267" s="76">
        <v>0</v>
      </c>
      <c r="AE267" s="76">
        <f t="shared" si="300"/>
        <v>16.46</v>
      </c>
      <c r="AF267" s="76">
        <v>0</v>
      </c>
      <c r="AG267" s="76">
        <f t="shared" si="301"/>
        <v>16.46</v>
      </c>
      <c r="AH267" s="77">
        <v>35.93</v>
      </c>
      <c r="AI267" s="78">
        <f t="shared" si="291"/>
        <v>-19.47</v>
      </c>
      <c r="AJ267" s="32"/>
      <c r="AK267" s="124">
        <v>0</v>
      </c>
      <c r="AL267" s="76">
        <v>0</v>
      </c>
      <c r="AM267" s="76">
        <f t="shared" si="292"/>
        <v>0</v>
      </c>
      <c r="AN267" s="76">
        <v>0</v>
      </c>
      <c r="AO267" s="76">
        <f t="shared" si="333"/>
        <v>0</v>
      </c>
      <c r="AP267" s="77">
        <v>13.64</v>
      </c>
      <c r="AQ267" s="77">
        <f t="shared" si="293"/>
        <v>-13.64</v>
      </c>
      <c r="AR267" s="8"/>
      <c r="AS267" s="76">
        <v>0</v>
      </c>
      <c r="AT267" s="76">
        <v>0</v>
      </c>
      <c r="AU267" s="76">
        <f t="shared" si="302"/>
        <v>0</v>
      </c>
      <c r="AV267" s="76">
        <v>0</v>
      </c>
      <c r="AW267" s="76">
        <f t="shared" si="303"/>
        <v>0</v>
      </c>
      <c r="AX267" s="77">
        <v>13.64</v>
      </c>
      <c r="AY267" s="78">
        <f t="shared" si="294"/>
        <v>-13.64</v>
      </c>
      <c r="AZ267" s="32"/>
      <c r="BA267" s="124">
        <v>0</v>
      </c>
      <c r="BB267" s="76">
        <v>0</v>
      </c>
      <c r="BC267" s="76">
        <f t="shared" si="295"/>
        <v>0</v>
      </c>
      <c r="BD267" s="76">
        <v>0</v>
      </c>
      <c r="BE267" s="76">
        <f t="shared" si="334"/>
        <v>0</v>
      </c>
      <c r="BF267" s="77">
        <v>0</v>
      </c>
      <c r="BG267" s="77">
        <f t="shared" si="296"/>
        <v>0</v>
      </c>
      <c r="BH267" s="8"/>
      <c r="BI267" s="76">
        <v>0</v>
      </c>
      <c r="BJ267" s="76">
        <v>0</v>
      </c>
      <c r="BK267" s="76">
        <f t="shared" si="304"/>
        <v>0</v>
      </c>
      <c r="BL267" s="76">
        <v>0</v>
      </c>
      <c r="BM267" s="76">
        <f t="shared" si="305"/>
        <v>0</v>
      </c>
      <c r="BN267" s="77">
        <v>0</v>
      </c>
      <c r="BO267" s="78">
        <f t="shared" si="297"/>
        <v>0</v>
      </c>
    </row>
    <row r="268" spans="2:67" s="2" customFormat="1" ht="14.25" hidden="1" customHeight="1" outlineLevel="1">
      <c r="B268" s="2" t="str">
        <f t="shared" si="335"/>
        <v>Hide</v>
      </c>
      <c r="C268" s="2">
        <v>1</v>
      </c>
      <c r="D268" s="72" t="s">
        <v>243</v>
      </c>
      <c r="E268" s="124">
        <v>0</v>
      </c>
      <c r="F268" s="76">
        <v>0</v>
      </c>
      <c r="G268" s="76">
        <f t="shared" si="286"/>
        <v>0</v>
      </c>
      <c r="H268" s="76">
        <v>0</v>
      </c>
      <c r="I268" s="76">
        <f t="shared" si="331"/>
        <v>0</v>
      </c>
      <c r="J268" s="77">
        <v>0</v>
      </c>
      <c r="K268" s="77">
        <f t="shared" si="287"/>
        <v>0</v>
      </c>
      <c r="L268" s="8"/>
      <c r="M268" s="76">
        <v>0</v>
      </c>
      <c r="N268" s="76">
        <v>0</v>
      </c>
      <c r="O268" s="76">
        <f t="shared" si="298"/>
        <v>0</v>
      </c>
      <c r="P268" s="76">
        <v>0</v>
      </c>
      <c r="Q268" s="76">
        <f t="shared" si="299"/>
        <v>0</v>
      </c>
      <c r="R268" s="77">
        <v>0</v>
      </c>
      <c r="S268" s="78">
        <f t="shared" si="288"/>
        <v>0</v>
      </c>
      <c r="T268" s="32"/>
      <c r="U268" s="124">
        <v>0</v>
      </c>
      <c r="V268" s="76">
        <v>0</v>
      </c>
      <c r="W268" s="76">
        <f t="shared" si="289"/>
        <v>0</v>
      </c>
      <c r="X268" s="76">
        <v>0</v>
      </c>
      <c r="Y268" s="76">
        <f t="shared" si="332"/>
        <v>0</v>
      </c>
      <c r="Z268" s="77">
        <v>0</v>
      </c>
      <c r="AA268" s="77">
        <f t="shared" si="290"/>
        <v>0</v>
      </c>
      <c r="AB268" s="8"/>
      <c r="AC268" s="76">
        <v>0</v>
      </c>
      <c r="AD268" s="76">
        <v>0</v>
      </c>
      <c r="AE268" s="76">
        <f t="shared" si="300"/>
        <v>0</v>
      </c>
      <c r="AF268" s="76">
        <v>0</v>
      </c>
      <c r="AG268" s="76">
        <f t="shared" si="301"/>
        <v>0</v>
      </c>
      <c r="AH268" s="77">
        <v>0</v>
      </c>
      <c r="AI268" s="78">
        <f t="shared" si="291"/>
        <v>0</v>
      </c>
      <c r="AJ268" s="32"/>
      <c r="AK268" s="124">
        <v>0</v>
      </c>
      <c r="AL268" s="76">
        <v>0</v>
      </c>
      <c r="AM268" s="76">
        <f t="shared" si="292"/>
        <v>0</v>
      </c>
      <c r="AN268" s="76">
        <v>0</v>
      </c>
      <c r="AO268" s="76">
        <f t="shared" si="333"/>
        <v>0</v>
      </c>
      <c r="AP268" s="77">
        <v>0</v>
      </c>
      <c r="AQ268" s="77">
        <f t="shared" si="293"/>
        <v>0</v>
      </c>
      <c r="AR268" s="8"/>
      <c r="AS268" s="76">
        <v>0</v>
      </c>
      <c r="AT268" s="76">
        <v>0</v>
      </c>
      <c r="AU268" s="76">
        <f t="shared" si="302"/>
        <v>0</v>
      </c>
      <c r="AV268" s="76">
        <v>0</v>
      </c>
      <c r="AW268" s="76">
        <f t="shared" si="303"/>
        <v>0</v>
      </c>
      <c r="AX268" s="77">
        <v>0</v>
      </c>
      <c r="AY268" s="78">
        <f t="shared" si="294"/>
        <v>0</v>
      </c>
      <c r="AZ268" s="32"/>
      <c r="BA268" s="124">
        <v>0</v>
      </c>
      <c r="BB268" s="76">
        <v>0</v>
      </c>
      <c r="BC268" s="76">
        <f t="shared" si="295"/>
        <v>0</v>
      </c>
      <c r="BD268" s="76">
        <v>0</v>
      </c>
      <c r="BE268" s="76">
        <f t="shared" si="334"/>
        <v>0</v>
      </c>
      <c r="BF268" s="77">
        <v>0</v>
      </c>
      <c r="BG268" s="77">
        <f t="shared" si="296"/>
        <v>0</v>
      </c>
      <c r="BH268" s="8"/>
      <c r="BI268" s="76">
        <v>0</v>
      </c>
      <c r="BJ268" s="76">
        <v>0</v>
      </c>
      <c r="BK268" s="76">
        <f t="shared" si="304"/>
        <v>0</v>
      </c>
      <c r="BL268" s="76">
        <v>0</v>
      </c>
      <c r="BM268" s="76">
        <f t="shared" si="305"/>
        <v>0</v>
      </c>
      <c r="BN268" s="77">
        <v>0</v>
      </c>
      <c r="BO268" s="78">
        <f t="shared" si="297"/>
        <v>0</v>
      </c>
    </row>
    <row r="269" spans="2:67" s="2" customFormat="1" ht="14.25" hidden="1" customHeight="1" outlineLevel="1">
      <c r="B269" s="2" t="str">
        <f t="shared" si="335"/>
        <v>Hide</v>
      </c>
      <c r="C269" s="2">
        <v>1</v>
      </c>
      <c r="D269" s="72" t="s">
        <v>244</v>
      </c>
      <c r="E269" s="124">
        <v>0</v>
      </c>
      <c r="F269" s="76">
        <v>0</v>
      </c>
      <c r="G269" s="76">
        <f t="shared" si="286"/>
        <v>0</v>
      </c>
      <c r="H269" s="76">
        <v>0</v>
      </c>
      <c r="I269" s="76">
        <f t="shared" si="331"/>
        <v>0</v>
      </c>
      <c r="J269" s="77">
        <v>0</v>
      </c>
      <c r="K269" s="77">
        <f t="shared" si="287"/>
        <v>0</v>
      </c>
      <c r="L269" s="8"/>
      <c r="M269" s="76">
        <v>0</v>
      </c>
      <c r="N269" s="76">
        <v>0</v>
      </c>
      <c r="O269" s="76">
        <f t="shared" si="298"/>
        <v>0</v>
      </c>
      <c r="P269" s="76">
        <v>0</v>
      </c>
      <c r="Q269" s="76">
        <f t="shared" si="299"/>
        <v>0</v>
      </c>
      <c r="R269" s="77">
        <v>0</v>
      </c>
      <c r="S269" s="78">
        <f t="shared" si="288"/>
        <v>0</v>
      </c>
      <c r="T269" s="32"/>
      <c r="U269" s="124">
        <v>0</v>
      </c>
      <c r="V269" s="76">
        <v>0</v>
      </c>
      <c r="W269" s="76">
        <f t="shared" si="289"/>
        <v>0</v>
      </c>
      <c r="X269" s="76">
        <v>0</v>
      </c>
      <c r="Y269" s="76">
        <f t="shared" si="332"/>
        <v>0</v>
      </c>
      <c r="Z269" s="77">
        <v>0</v>
      </c>
      <c r="AA269" s="77">
        <f t="shared" si="290"/>
        <v>0</v>
      </c>
      <c r="AB269" s="8"/>
      <c r="AC269" s="76">
        <v>0</v>
      </c>
      <c r="AD269" s="76">
        <v>0</v>
      </c>
      <c r="AE269" s="76">
        <f t="shared" si="300"/>
        <v>0</v>
      </c>
      <c r="AF269" s="76">
        <v>0</v>
      </c>
      <c r="AG269" s="76">
        <f t="shared" si="301"/>
        <v>0</v>
      </c>
      <c r="AH269" s="77">
        <v>0</v>
      </c>
      <c r="AI269" s="78">
        <f t="shared" si="291"/>
        <v>0</v>
      </c>
      <c r="AJ269" s="32"/>
      <c r="AK269" s="124">
        <v>0</v>
      </c>
      <c r="AL269" s="76">
        <v>0</v>
      </c>
      <c r="AM269" s="76">
        <f t="shared" si="292"/>
        <v>0</v>
      </c>
      <c r="AN269" s="76">
        <v>0</v>
      </c>
      <c r="AO269" s="76">
        <f t="shared" si="333"/>
        <v>0</v>
      </c>
      <c r="AP269" s="77">
        <v>0</v>
      </c>
      <c r="AQ269" s="77">
        <f t="shared" si="293"/>
        <v>0</v>
      </c>
      <c r="AR269" s="8"/>
      <c r="AS269" s="76">
        <v>0</v>
      </c>
      <c r="AT269" s="76">
        <v>0</v>
      </c>
      <c r="AU269" s="76">
        <f t="shared" si="302"/>
        <v>0</v>
      </c>
      <c r="AV269" s="76">
        <v>0</v>
      </c>
      <c r="AW269" s="76">
        <f t="shared" si="303"/>
        <v>0</v>
      </c>
      <c r="AX269" s="77">
        <v>0</v>
      </c>
      <c r="AY269" s="78">
        <f t="shared" si="294"/>
        <v>0</v>
      </c>
      <c r="AZ269" s="32"/>
      <c r="BA269" s="124">
        <v>0</v>
      </c>
      <c r="BB269" s="76">
        <v>0</v>
      </c>
      <c r="BC269" s="76">
        <f t="shared" si="295"/>
        <v>0</v>
      </c>
      <c r="BD269" s="76">
        <v>0</v>
      </c>
      <c r="BE269" s="76">
        <f t="shared" si="334"/>
        <v>0</v>
      </c>
      <c r="BF269" s="77">
        <v>0</v>
      </c>
      <c r="BG269" s="77">
        <f t="shared" si="296"/>
        <v>0</v>
      </c>
      <c r="BH269" s="8"/>
      <c r="BI269" s="76">
        <v>0</v>
      </c>
      <c r="BJ269" s="76">
        <v>0</v>
      </c>
      <c r="BK269" s="76">
        <f t="shared" si="304"/>
        <v>0</v>
      </c>
      <c r="BL269" s="76">
        <v>0</v>
      </c>
      <c r="BM269" s="76">
        <f t="shared" si="305"/>
        <v>0</v>
      </c>
      <c r="BN269" s="77">
        <v>0</v>
      </c>
      <c r="BO269" s="78">
        <f t="shared" si="297"/>
        <v>0</v>
      </c>
    </row>
    <row r="270" spans="2:67" s="2" customFormat="1" ht="14.25" hidden="1" customHeight="1" outlineLevel="1">
      <c r="B270" s="2" t="str">
        <f t="shared" si="335"/>
        <v>Hide</v>
      </c>
      <c r="C270" s="2">
        <v>1</v>
      </c>
      <c r="D270" s="72" t="s">
        <v>245</v>
      </c>
      <c r="E270" s="124">
        <v>-1500</v>
      </c>
      <c r="F270" s="76">
        <v>-1653.2470983445119</v>
      </c>
      <c r="G270" s="76">
        <f t="shared" si="286"/>
        <v>153.24709834451187</v>
      </c>
      <c r="H270" s="76">
        <v>0</v>
      </c>
      <c r="I270" s="76">
        <f t="shared" si="331"/>
        <v>-1500</v>
      </c>
      <c r="J270" s="77">
        <v>-1641.67</v>
      </c>
      <c r="K270" s="77">
        <f t="shared" si="287"/>
        <v>141.67000000000007</v>
      </c>
      <c r="L270" s="8"/>
      <c r="M270" s="76">
        <v>-1500</v>
      </c>
      <c r="N270" s="76">
        <v>-1653.2470983445119</v>
      </c>
      <c r="O270" s="76">
        <f t="shared" si="298"/>
        <v>153.24709834451187</v>
      </c>
      <c r="P270" s="76">
        <v>0</v>
      </c>
      <c r="Q270" s="76">
        <f t="shared" si="299"/>
        <v>-1500</v>
      </c>
      <c r="R270" s="77">
        <v>-1641.67</v>
      </c>
      <c r="S270" s="78">
        <f t="shared" si="288"/>
        <v>141.67000000000007</v>
      </c>
      <c r="T270" s="32"/>
      <c r="U270" s="124">
        <v>-1500</v>
      </c>
      <c r="V270" s="76">
        <v>-1653.2470983445119</v>
      </c>
      <c r="W270" s="76">
        <f t="shared" si="289"/>
        <v>153.24709834451187</v>
      </c>
      <c r="X270" s="76">
        <v>0</v>
      </c>
      <c r="Y270" s="76">
        <f t="shared" si="332"/>
        <v>-1500</v>
      </c>
      <c r="Z270" s="77">
        <v>-1641.67</v>
      </c>
      <c r="AA270" s="77">
        <f t="shared" si="290"/>
        <v>141.67000000000007</v>
      </c>
      <c r="AB270" s="8"/>
      <c r="AC270" s="76">
        <v>-1500</v>
      </c>
      <c r="AD270" s="76">
        <v>-1653.2470983445119</v>
      </c>
      <c r="AE270" s="76">
        <f t="shared" si="300"/>
        <v>153.24709834451187</v>
      </c>
      <c r="AF270" s="76">
        <v>0</v>
      </c>
      <c r="AG270" s="76">
        <f t="shared" si="301"/>
        <v>-1500</v>
      </c>
      <c r="AH270" s="77">
        <v>-1641.67</v>
      </c>
      <c r="AI270" s="78">
        <f t="shared" si="291"/>
        <v>141.67000000000007</v>
      </c>
      <c r="AJ270" s="32"/>
      <c r="AK270" s="124">
        <v>0</v>
      </c>
      <c r="AL270" s="76">
        <v>0</v>
      </c>
      <c r="AM270" s="76">
        <f t="shared" si="292"/>
        <v>0</v>
      </c>
      <c r="AN270" s="76">
        <v>0</v>
      </c>
      <c r="AO270" s="76">
        <f t="shared" si="333"/>
        <v>0</v>
      </c>
      <c r="AP270" s="77">
        <v>0</v>
      </c>
      <c r="AQ270" s="77">
        <f t="shared" si="293"/>
        <v>0</v>
      </c>
      <c r="AR270" s="8"/>
      <c r="AS270" s="76">
        <v>0</v>
      </c>
      <c r="AT270" s="76">
        <v>0</v>
      </c>
      <c r="AU270" s="76">
        <f t="shared" si="302"/>
        <v>0</v>
      </c>
      <c r="AV270" s="76">
        <v>0</v>
      </c>
      <c r="AW270" s="76">
        <f t="shared" si="303"/>
        <v>0</v>
      </c>
      <c r="AX270" s="77">
        <v>0</v>
      </c>
      <c r="AY270" s="78">
        <f t="shared" si="294"/>
        <v>0</v>
      </c>
      <c r="AZ270" s="32"/>
      <c r="BA270" s="124">
        <v>0</v>
      </c>
      <c r="BB270" s="76">
        <v>0</v>
      </c>
      <c r="BC270" s="76">
        <f t="shared" si="295"/>
        <v>0</v>
      </c>
      <c r="BD270" s="76">
        <v>0</v>
      </c>
      <c r="BE270" s="76">
        <f t="shared" si="334"/>
        <v>0</v>
      </c>
      <c r="BF270" s="77">
        <v>0</v>
      </c>
      <c r="BG270" s="77">
        <f t="shared" si="296"/>
        <v>0</v>
      </c>
      <c r="BH270" s="8"/>
      <c r="BI270" s="76">
        <v>0</v>
      </c>
      <c r="BJ270" s="76">
        <v>0</v>
      </c>
      <c r="BK270" s="76">
        <f t="shared" si="304"/>
        <v>0</v>
      </c>
      <c r="BL270" s="76">
        <v>0</v>
      </c>
      <c r="BM270" s="76">
        <f t="shared" si="305"/>
        <v>0</v>
      </c>
      <c r="BN270" s="77">
        <v>0</v>
      </c>
      <c r="BO270" s="78">
        <f t="shared" si="297"/>
        <v>0</v>
      </c>
    </row>
    <row r="271" spans="2:67" s="2" customFormat="1" ht="14.25" hidden="1" customHeight="1" outlineLevel="1">
      <c r="B271" s="2" t="str">
        <f t="shared" si="335"/>
        <v>Hide</v>
      </c>
      <c r="C271" s="2">
        <v>1</v>
      </c>
      <c r="D271" s="72" t="s">
        <v>246</v>
      </c>
      <c r="E271" s="124">
        <v>11267</v>
      </c>
      <c r="F271" s="76">
        <v>13044.513000000001</v>
      </c>
      <c r="G271" s="76">
        <f t="shared" si="286"/>
        <v>-1777.5130000000008</v>
      </c>
      <c r="H271" s="76">
        <v>0</v>
      </c>
      <c r="I271" s="76">
        <f t="shared" si="331"/>
        <v>11267</v>
      </c>
      <c r="J271" s="77">
        <v>6526.7</v>
      </c>
      <c r="K271" s="77">
        <f t="shared" si="287"/>
        <v>4740.3</v>
      </c>
      <c r="L271" s="8"/>
      <c r="M271" s="76">
        <v>11267</v>
      </c>
      <c r="N271" s="76">
        <v>13044.513000000001</v>
      </c>
      <c r="O271" s="76">
        <f t="shared" si="298"/>
        <v>-1777.5130000000008</v>
      </c>
      <c r="P271" s="76">
        <v>0</v>
      </c>
      <c r="Q271" s="76">
        <f t="shared" si="299"/>
        <v>11267</v>
      </c>
      <c r="R271" s="77">
        <v>6526.7</v>
      </c>
      <c r="S271" s="78">
        <f t="shared" si="288"/>
        <v>4740.3</v>
      </c>
      <c r="T271" s="32"/>
      <c r="U271" s="124">
        <v>11267</v>
      </c>
      <c r="V271" s="76">
        <v>13044.513000000001</v>
      </c>
      <c r="W271" s="76">
        <f t="shared" si="289"/>
        <v>-1777.5130000000008</v>
      </c>
      <c r="X271" s="76">
        <v>0</v>
      </c>
      <c r="Y271" s="76">
        <f t="shared" si="332"/>
        <v>11267</v>
      </c>
      <c r="Z271" s="77">
        <v>5559.42</v>
      </c>
      <c r="AA271" s="77">
        <f t="shared" si="290"/>
        <v>5707.58</v>
      </c>
      <c r="AB271" s="8"/>
      <c r="AC271" s="76">
        <v>11267</v>
      </c>
      <c r="AD271" s="76">
        <v>13044.513000000001</v>
      </c>
      <c r="AE271" s="76">
        <f t="shared" si="300"/>
        <v>-1777.5130000000008</v>
      </c>
      <c r="AF271" s="76">
        <v>0</v>
      </c>
      <c r="AG271" s="76">
        <f t="shared" si="301"/>
        <v>11267</v>
      </c>
      <c r="AH271" s="77">
        <v>5559.42</v>
      </c>
      <c r="AI271" s="78">
        <f t="shared" si="291"/>
        <v>5707.58</v>
      </c>
      <c r="AJ271" s="32"/>
      <c r="AK271" s="124">
        <v>0</v>
      </c>
      <c r="AL271" s="76">
        <v>0</v>
      </c>
      <c r="AM271" s="76">
        <f t="shared" si="292"/>
        <v>0</v>
      </c>
      <c r="AN271" s="76">
        <v>0</v>
      </c>
      <c r="AO271" s="76">
        <f t="shared" si="333"/>
        <v>0</v>
      </c>
      <c r="AP271" s="77">
        <v>967.28</v>
      </c>
      <c r="AQ271" s="77">
        <f t="shared" si="293"/>
        <v>-967.28</v>
      </c>
      <c r="AR271" s="8"/>
      <c r="AS271" s="76">
        <v>0</v>
      </c>
      <c r="AT271" s="76">
        <v>0</v>
      </c>
      <c r="AU271" s="76">
        <f t="shared" si="302"/>
        <v>0</v>
      </c>
      <c r="AV271" s="76">
        <v>0</v>
      </c>
      <c r="AW271" s="76">
        <f t="shared" si="303"/>
        <v>0</v>
      </c>
      <c r="AX271" s="77">
        <v>967.28</v>
      </c>
      <c r="AY271" s="78">
        <f t="shared" si="294"/>
        <v>-967.28</v>
      </c>
      <c r="AZ271" s="32"/>
      <c r="BA271" s="124">
        <v>0</v>
      </c>
      <c r="BB271" s="76">
        <v>0</v>
      </c>
      <c r="BC271" s="76">
        <f t="shared" si="295"/>
        <v>0</v>
      </c>
      <c r="BD271" s="76">
        <v>0</v>
      </c>
      <c r="BE271" s="76">
        <f t="shared" si="334"/>
        <v>0</v>
      </c>
      <c r="BF271" s="77">
        <v>0</v>
      </c>
      <c r="BG271" s="77">
        <f t="shared" si="296"/>
        <v>0</v>
      </c>
      <c r="BH271" s="8"/>
      <c r="BI271" s="76">
        <v>0</v>
      </c>
      <c r="BJ271" s="76">
        <v>0</v>
      </c>
      <c r="BK271" s="76">
        <f t="shared" si="304"/>
        <v>0</v>
      </c>
      <c r="BL271" s="76">
        <v>0</v>
      </c>
      <c r="BM271" s="76">
        <f t="shared" si="305"/>
        <v>0</v>
      </c>
      <c r="BN271" s="77">
        <v>0</v>
      </c>
      <c r="BO271" s="78">
        <f t="shared" si="297"/>
        <v>0</v>
      </c>
    </row>
    <row r="272" spans="2:67" s="2" customFormat="1" ht="14.25" hidden="1" customHeight="1" outlineLevel="1">
      <c r="B272" s="2" t="str">
        <f t="shared" si="335"/>
        <v>Hide</v>
      </c>
      <c r="C272" s="2">
        <v>1</v>
      </c>
      <c r="D272" s="72" t="s" vm="5">
        <v>247</v>
      </c>
      <c r="E272" s="124">
        <v>0</v>
      </c>
      <c r="F272" s="76">
        <v>0</v>
      </c>
      <c r="G272" s="76">
        <f t="shared" si="286"/>
        <v>0</v>
      </c>
      <c r="H272" s="76">
        <v>0</v>
      </c>
      <c r="I272" s="76">
        <f t="shared" si="331"/>
        <v>0</v>
      </c>
      <c r="J272" s="77">
        <v>0</v>
      </c>
      <c r="K272" s="77">
        <f t="shared" si="287"/>
        <v>0</v>
      </c>
      <c r="L272" s="8"/>
      <c r="M272" s="76">
        <v>0</v>
      </c>
      <c r="N272" s="76">
        <v>0</v>
      </c>
      <c r="O272" s="76">
        <f t="shared" si="298"/>
        <v>0</v>
      </c>
      <c r="P272" s="76">
        <v>0</v>
      </c>
      <c r="Q272" s="76">
        <f t="shared" si="299"/>
        <v>0</v>
      </c>
      <c r="R272" s="77">
        <v>0</v>
      </c>
      <c r="S272" s="78">
        <f t="shared" si="288"/>
        <v>0</v>
      </c>
      <c r="T272" s="32"/>
      <c r="U272" s="124">
        <v>0</v>
      </c>
      <c r="V272" s="76">
        <v>0</v>
      </c>
      <c r="W272" s="76">
        <f t="shared" si="289"/>
        <v>0</v>
      </c>
      <c r="X272" s="76">
        <v>0</v>
      </c>
      <c r="Y272" s="76">
        <f t="shared" si="332"/>
        <v>0</v>
      </c>
      <c r="Z272" s="77">
        <v>0</v>
      </c>
      <c r="AA272" s="77">
        <f t="shared" si="290"/>
        <v>0</v>
      </c>
      <c r="AB272" s="8"/>
      <c r="AC272" s="76">
        <v>0</v>
      </c>
      <c r="AD272" s="76">
        <v>0</v>
      </c>
      <c r="AE272" s="76">
        <f t="shared" si="300"/>
        <v>0</v>
      </c>
      <c r="AF272" s="76">
        <v>0</v>
      </c>
      <c r="AG272" s="76">
        <f t="shared" si="301"/>
        <v>0</v>
      </c>
      <c r="AH272" s="77">
        <v>0</v>
      </c>
      <c r="AI272" s="78">
        <f t="shared" si="291"/>
        <v>0</v>
      </c>
      <c r="AJ272" s="32"/>
      <c r="AK272" s="124">
        <v>0</v>
      </c>
      <c r="AL272" s="76">
        <v>0</v>
      </c>
      <c r="AM272" s="76">
        <f t="shared" si="292"/>
        <v>0</v>
      </c>
      <c r="AN272" s="76">
        <v>0</v>
      </c>
      <c r="AO272" s="76">
        <f t="shared" si="333"/>
        <v>0</v>
      </c>
      <c r="AP272" s="77">
        <v>0</v>
      </c>
      <c r="AQ272" s="77">
        <f t="shared" si="293"/>
        <v>0</v>
      </c>
      <c r="AR272" s="8"/>
      <c r="AS272" s="76">
        <v>0</v>
      </c>
      <c r="AT272" s="76">
        <v>0</v>
      </c>
      <c r="AU272" s="76">
        <f t="shared" si="302"/>
        <v>0</v>
      </c>
      <c r="AV272" s="76">
        <v>0</v>
      </c>
      <c r="AW272" s="76">
        <f t="shared" si="303"/>
        <v>0</v>
      </c>
      <c r="AX272" s="77">
        <v>0</v>
      </c>
      <c r="AY272" s="78">
        <f t="shared" si="294"/>
        <v>0</v>
      </c>
      <c r="AZ272" s="32"/>
      <c r="BA272" s="124">
        <v>0</v>
      </c>
      <c r="BB272" s="76">
        <v>0</v>
      </c>
      <c r="BC272" s="76">
        <f t="shared" si="295"/>
        <v>0</v>
      </c>
      <c r="BD272" s="76">
        <v>0</v>
      </c>
      <c r="BE272" s="76">
        <f t="shared" si="334"/>
        <v>0</v>
      </c>
      <c r="BF272" s="77">
        <v>0</v>
      </c>
      <c r="BG272" s="77">
        <f t="shared" si="296"/>
        <v>0</v>
      </c>
      <c r="BH272" s="8"/>
      <c r="BI272" s="76">
        <v>0</v>
      </c>
      <c r="BJ272" s="76">
        <v>0</v>
      </c>
      <c r="BK272" s="76">
        <f t="shared" si="304"/>
        <v>0</v>
      </c>
      <c r="BL272" s="76">
        <v>0</v>
      </c>
      <c r="BM272" s="76">
        <f t="shared" si="305"/>
        <v>0</v>
      </c>
      <c r="BN272" s="77">
        <v>0</v>
      </c>
      <c r="BO272" s="78">
        <f t="shared" si="297"/>
        <v>0</v>
      </c>
    </row>
    <row r="273" spans="2:67" s="2" customFormat="1" ht="14.25" hidden="1" customHeight="1" outlineLevel="1">
      <c r="B273" s="2" t="str">
        <f t="shared" si="335"/>
        <v>Hide</v>
      </c>
      <c r="C273" s="2">
        <v>1</v>
      </c>
      <c r="D273" s="72" t="s">
        <v>248</v>
      </c>
      <c r="E273" s="124">
        <v>0</v>
      </c>
      <c r="F273" s="76">
        <v>0</v>
      </c>
      <c r="G273" s="76">
        <f t="shared" si="286"/>
        <v>0</v>
      </c>
      <c r="H273" s="76">
        <v>0</v>
      </c>
      <c r="I273" s="76">
        <f t="shared" si="331"/>
        <v>0</v>
      </c>
      <c r="J273" s="77">
        <v>0</v>
      </c>
      <c r="K273" s="77">
        <f t="shared" si="287"/>
        <v>0</v>
      </c>
      <c r="L273" s="8"/>
      <c r="M273" s="76">
        <v>0</v>
      </c>
      <c r="N273" s="76">
        <v>0</v>
      </c>
      <c r="O273" s="76">
        <f t="shared" si="298"/>
        <v>0</v>
      </c>
      <c r="P273" s="76">
        <v>0</v>
      </c>
      <c r="Q273" s="76">
        <f t="shared" si="299"/>
        <v>0</v>
      </c>
      <c r="R273" s="77">
        <v>0</v>
      </c>
      <c r="S273" s="78">
        <f t="shared" si="288"/>
        <v>0</v>
      </c>
      <c r="T273" s="32"/>
      <c r="U273" s="124">
        <v>0</v>
      </c>
      <c r="V273" s="76">
        <v>0</v>
      </c>
      <c r="W273" s="76">
        <f t="shared" si="289"/>
        <v>0</v>
      </c>
      <c r="X273" s="76">
        <v>0</v>
      </c>
      <c r="Y273" s="76">
        <f t="shared" si="332"/>
        <v>0</v>
      </c>
      <c r="Z273" s="77">
        <v>0</v>
      </c>
      <c r="AA273" s="77">
        <f t="shared" si="290"/>
        <v>0</v>
      </c>
      <c r="AB273" s="8"/>
      <c r="AC273" s="76">
        <v>0</v>
      </c>
      <c r="AD273" s="76">
        <v>0</v>
      </c>
      <c r="AE273" s="76">
        <f t="shared" si="300"/>
        <v>0</v>
      </c>
      <c r="AF273" s="76">
        <v>0</v>
      </c>
      <c r="AG273" s="76">
        <f t="shared" si="301"/>
        <v>0</v>
      </c>
      <c r="AH273" s="77">
        <v>0</v>
      </c>
      <c r="AI273" s="78">
        <f t="shared" si="291"/>
        <v>0</v>
      </c>
      <c r="AJ273" s="32"/>
      <c r="AK273" s="124">
        <v>0</v>
      </c>
      <c r="AL273" s="76">
        <v>0</v>
      </c>
      <c r="AM273" s="76">
        <f t="shared" si="292"/>
        <v>0</v>
      </c>
      <c r="AN273" s="76">
        <v>0</v>
      </c>
      <c r="AO273" s="76">
        <f t="shared" si="333"/>
        <v>0</v>
      </c>
      <c r="AP273" s="77">
        <v>0</v>
      </c>
      <c r="AQ273" s="77">
        <f t="shared" si="293"/>
        <v>0</v>
      </c>
      <c r="AR273" s="8"/>
      <c r="AS273" s="76">
        <v>0</v>
      </c>
      <c r="AT273" s="76">
        <v>0</v>
      </c>
      <c r="AU273" s="76">
        <f t="shared" si="302"/>
        <v>0</v>
      </c>
      <c r="AV273" s="76">
        <v>0</v>
      </c>
      <c r="AW273" s="76">
        <f t="shared" si="303"/>
        <v>0</v>
      </c>
      <c r="AX273" s="77">
        <v>0</v>
      </c>
      <c r="AY273" s="78">
        <f t="shared" si="294"/>
        <v>0</v>
      </c>
      <c r="AZ273" s="32"/>
      <c r="BA273" s="124">
        <v>0</v>
      </c>
      <c r="BB273" s="76">
        <v>0</v>
      </c>
      <c r="BC273" s="76">
        <f t="shared" si="295"/>
        <v>0</v>
      </c>
      <c r="BD273" s="76">
        <v>0</v>
      </c>
      <c r="BE273" s="76">
        <f t="shared" si="334"/>
        <v>0</v>
      </c>
      <c r="BF273" s="77">
        <v>0</v>
      </c>
      <c r="BG273" s="77">
        <f t="shared" si="296"/>
        <v>0</v>
      </c>
      <c r="BH273" s="8"/>
      <c r="BI273" s="76">
        <v>0</v>
      </c>
      <c r="BJ273" s="76">
        <v>0</v>
      </c>
      <c r="BK273" s="76">
        <f t="shared" si="304"/>
        <v>0</v>
      </c>
      <c r="BL273" s="76">
        <v>0</v>
      </c>
      <c r="BM273" s="76">
        <f t="shared" si="305"/>
        <v>0</v>
      </c>
      <c r="BN273" s="77">
        <v>0</v>
      </c>
      <c r="BO273" s="78">
        <f t="shared" si="297"/>
        <v>0</v>
      </c>
    </row>
    <row r="274" spans="2:67" s="2" customFormat="1" ht="14.25" hidden="1" customHeight="1" outlineLevel="1">
      <c r="B274" s="2" t="str">
        <f t="shared" si="335"/>
        <v>Hide</v>
      </c>
      <c r="C274" s="2">
        <v>1</v>
      </c>
      <c r="D274" s="72" t="s">
        <v>249</v>
      </c>
      <c r="E274" s="124">
        <v>0</v>
      </c>
      <c r="F274" s="76">
        <v>322.64256014261463</v>
      </c>
      <c r="G274" s="76">
        <f t="shared" si="286"/>
        <v>-322.64256014261463</v>
      </c>
      <c r="H274" s="76">
        <v>0</v>
      </c>
      <c r="I274" s="76">
        <f t="shared" si="331"/>
        <v>0</v>
      </c>
      <c r="J274" s="77">
        <v>468.75</v>
      </c>
      <c r="K274" s="77">
        <f t="shared" si="287"/>
        <v>-468.75</v>
      </c>
      <c r="L274" s="8"/>
      <c r="M274" s="76">
        <v>0</v>
      </c>
      <c r="N274" s="76">
        <v>322.64256014261463</v>
      </c>
      <c r="O274" s="76">
        <f t="shared" si="298"/>
        <v>-322.64256014261463</v>
      </c>
      <c r="P274" s="76">
        <v>0</v>
      </c>
      <c r="Q274" s="76">
        <f t="shared" si="299"/>
        <v>0</v>
      </c>
      <c r="R274" s="77">
        <v>468.75</v>
      </c>
      <c r="S274" s="78">
        <f t="shared" si="288"/>
        <v>-468.75</v>
      </c>
      <c r="T274" s="32"/>
      <c r="U274" s="124">
        <v>0</v>
      </c>
      <c r="V274" s="76">
        <v>322.64256014261463</v>
      </c>
      <c r="W274" s="76">
        <f t="shared" si="289"/>
        <v>-322.64256014261463</v>
      </c>
      <c r="X274" s="76">
        <v>0</v>
      </c>
      <c r="Y274" s="76">
        <f t="shared" si="332"/>
        <v>0</v>
      </c>
      <c r="Z274" s="77">
        <v>468.75</v>
      </c>
      <c r="AA274" s="77">
        <f t="shared" si="290"/>
        <v>-468.75</v>
      </c>
      <c r="AB274" s="8"/>
      <c r="AC274" s="76">
        <v>0</v>
      </c>
      <c r="AD274" s="76">
        <v>322.64256014261463</v>
      </c>
      <c r="AE274" s="76">
        <f t="shared" si="300"/>
        <v>-322.64256014261463</v>
      </c>
      <c r="AF274" s="76">
        <v>0</v>
      </c>
      <c r="AG274" s="76">
        <f t="shared" si="301"/>
        <v>0</v>
      </c>
      <c r="AH274" s="77">
        <v>468.75</v>
      </c>
      <c r="AI274" s="78">
        <f t="shared" si="291"/>
        <v>-468.75</v>
      </c>
      <c r="AJ274" s="32"/>
      <c r="AK274" s="124">
        <v>0</v>
      </c>
      <c r="AL274" s="76">
        <v>0</v>
      </c>
      <c r="AM274" s="76">
        <f t="shared" si="292"/>
        <v>0</v>
      </c>
      <c r="AN274" s="76">
        <v>0</v>
      </c>
      <c r="AO274" s="76">
        <f t="shared" si="333"/>
        <v>0</v>
      </c>
      <c r="AP274" s="77">
        <v>0</v>
      </c>
      <c r="AQ274" s="77">
        <f t="shared" si="293"/>
        <v>0</v>
      </c>
      <c r="AR274" s="8"/>
      <c r="AS274" s="76">
        <v>0</v>
      </c>
      <c r="AT274" s="76">
        <v>0</v>
      </c>
      <c r="AU274" s="76">
        <f t="shared" si="302"/>
        <v>0</v>
      </c>
      <c r="AV274" s="76">
        <v>0</v>
      </c>
      <c r="AW274" s="76">
        <f t="shared" si="303"/>
        <v>0</v>
      </c>
      <c r="AX274" s="77">
        <v>0</v>
      </c>
      <c r="AY274" s="78">
        <f t="shared" si="294"/>
        <v>0</v>
      </c>
      <c r="AZ274" s="32"/>
      <c r="BA274" s="124">
        <v>0</v>
      </c>
      <c r="BB274" s="76">
        <v>0</v>
      </c>
      <c r="BC274" s="76">
        <f t="shared" si="295"/>
        <v>0</v>
      </c>
      <c r="BD274" s="76">
        <v>0</v>
      </c>
      <c r="BE274" s="76">
        <f t="shared" si="334"/>
        <v>0</v>
      </c>
      <c r="BF274" s="77">
        <v>0</v>
      </c>
      <c r="BG274" s="77">
        <f t="shared" si="296"/>
        <v>0</v>
      </c>
      <c r="BH274" s="8"/>
      <c r="BI274" s="76">
        <v>0</v>
      </c>
      <c r="BJ274" s="76">
        <v>0</v>
      </c>
      <c r="BK274" s="76">
        <f t="shared" si="304"/>
        <v>0</v>
      </c>
      <c r="BL274" s="76">
        <v>0</v>
      </c>
      <c r="BM274" s="76">
        <f t="shared" si="305"/>
        <v>0</v>
      </c>
      <c r="BN274" s="77">
        <v>0</v>
      </c>
      <c r="BO274" s="78">
        <f t="shared" si="297"/>
        <v>0</v>
      </c>
    </row>
    <row r="275" spans="2:67" s="2" customFormat="1" ht="14.25" hidden="1" customHeight="1" outlineLevel="1">
      <c r="B275" s="2" t="str">
        <f t="shared" si="335"/>
        <v>Hide</v>
      </c>
      <c r="C275" s="2">
        <v>1</v>
      </c>
      <c r="D275" s="72" t="s">
        <v>250</v>
      </c>
      <c r="E275" s="124">
        <v>0</v>
      </c>
      <c r="F275" s="76">
        <v>0</v>
      </c>
      <c r="G275" s="76">
        <f t="shared" si="286"/>
        <v>0</v>
      </c>
      <c r="H275" s="76">
        <v>0</v>
      </c>
      <c r="I275" s="76">
        <f t="shared" si="331"/>
        <v>0</v>
      </c>
      <c r="J275" s="77">
        <v>0</v>
      </c>
      <c r="K275" s="77">
        <f t="shared" si="287"/>
        <v>0</v>
      </c>
      <c r="L275" s="8"/>
      <c r="M275" s="76">
        <v>0</v>
      </c>
      <c r="N275" s="76">
        <v>0</v>
      </c>
      <c r="O275" s="76">
        <f t="shared" si="298"/>
        <v>0</v>
      </c>
      <c r="P275" s="76">
        <v>0</v>
      </c>
      <c r="Q275" s="76">
        <f t="shared" si="299"/>
        <v>0</v>
      </c>
      <c r="R275" s="77">
        <v>0</v>
      </c>
      <c r="S275" s="78">
        <f t="shared" si="288"/>
        <v>0</v>
      </c>
      <c r="T275" s="32"/>
      <c r="U275" s="124">
        <v>0</v>
      </c>
      <c r="V275" s="76">
        <v>0</v>
      </c>
      <c r="W275" s="76">
        <f t="shared" si="289"/>
        <v>0</v>
      </c>
      <c r="X275" s="76">
        <v>0</v>
      </c>
      <c r="Y275" s="76">
        <f t="shared" si="332"/>
        <v>0</v>
      </c>
      <c r="Z275" s="77">
        <v>0</v>
      </c>
      <c r="AA275" s="77">
        <f t="shared" si="290"/>
        <v>0</v>
      </c>
      <c r="AB275" s="8"/>
      <c r="AC275" s="76">
        <v>0</v>
      </c>
      <c r="AD275" s="76">
        <v>0</v>
      </c>
      <c r="AE275" s="76">
        <f t="shared" si="300"/>
        <v>0</v>
      </c>
      <c r="AF275" s="76">
        <v>0</v>
      </c>
      <c r="AG275" s="76">
        <f t="shared" si="301"/>
        <v>0</v>
      </c>
      <c r="AH275" s="77">
        <v>0</v>
      </c>
      <c r="AI275" s="78">
        <f t="shared" si="291"/>
        <v>0</v>
      </c>
      <c r="AJ275" s="32"/>
      <c r="AK275" s="124">
        <v>0</v>
      </c>
      <c r="AL275" s="76">
        <v>0</v>
      </c>
      <c r="AM275" s="76">
        <f t="shared" si="292"/>
        <v>0</v>
      </c>
      <c r="AN275" s="76">
        <v>0</v>
      </c>
      <c r="AO275" s="76">
        <f t="shared" si="333"/>
        <v>0</v>
      </c>
      <c r="AP275" s="77">
        <v>0</v>
      </c>
      <c r="AQ275" s="77">
        <f t="shared" si="293"/>
        <v>0</v>
      </c>
      <c r="AR275" s="8"/>
      <c r="AS275" s="76">
        <v>0</v>
      </c>
      <c r="AT275" s="76">
        <v>0</v>
      </c>
      <c r="AU275" s="76">
        <f t="shared" si="302"/>
        <v>0</v>
      </c>
      <c r="AV275" s="76">
        <v>0</v>
      </c>
      <c r="AW275" s="76">
        <f t="shared" si="303"/>
        <v>0</v>
      </c>
      <c r="AX275" s="77">
        <v>0</v>
      </c>
      <c r="AY275" s="78">
        <f t="shared" si="294"/>
        <v>0</v>
      </c>
      <c r="AZ275" s="32"/>
      <c r="BA275" s="124">
        <v>0</v>
      </c>
      <c r="BB275" s="76">
        <v>0</v>
      </c>
      <c r="BC275" s="76">
        <f t="shared" si="295"/>
        <v>0</v>
      </c>
      <c r="BD275" s="76">
        <v>0</v>
      </c>
      <c r="BE275" s="76">
        <f t="shared" si="334"/>
        <v>0</v>
      </c>
      <c r="BF275" s="77">
        <v>0</v>
      </c>
      <c r="BG275" s="77">
        <f t="shared" si="296"/>
        <v>0</v>
      </c>
      <c r="BH275" s="8"/>
      <c r="BI275" s="76">
        <v>0</v>
      </c>
      <c r="BJ275" s="76">
        <v>0</v>
      </c>
      <c r="BK275" s="76">
        <f t="shared" si="304"/>
        <v>0</v>
      </c>
      <c r="BL275" s="76">
        <v>0</v>
      </c>
      <c r="BM275" s="76">
        <f t="shared" si="305"/>
        <v>0</v>
      </c>
      <c r="BN275" s="77">
        <v>0</v>
      </c>
      <c r="BO275" s="78">
        <f t="shared" si="297"/>
        <v>0</v>
      </c>
    </row>
    <row r="276" spans="2:67" s="2" customFormat="1" ht="14.25" hidden="1" customHeight="1" outlineLevel="1">
      <c r="B276" s="2" t="str">
        <f t="shared" si="335"/>
        <v>Hide</v>
      </c>
      <c r="C276" s="2">
        <v>1</v>
      </c>
      <c r="D276" s="72" t="s">
        <v>251</v>
      </c>
      <c r="E276" s="124">
        <v>0</v>
      </c>
      <c r="F276" s="76">
        <v>0</v>
      </c>
      <c r="G276" s="76">
        <f t="shared" si="286"/>
        <v>0</v>
      </c>
      <c r="H276" s="76">
        <v>0</v>
      </c>
      <c r="I276" s="76">
        <f t="shared" si="331"/>
        <v>0</v>
      </c>
      <c r="J276" s="77">
        <v>0</v>
      </c>
      <c r="K276" s="77">
        <f t="shared" si="287"/>
        <v>0</v>
      </c>
      <c r="L276" s="8"/>
      <c r="M276" s="76">
        <v>0</v>
      </c>
      <c r="N276" s="76">
        <v>0</v>
      </c>
      <c r="O276" s="76">
        <f t="shared" si="298"/>
        <v>0</v>
      </c>
      <c r="P276" s="76">
        <v>0</v>
      </c>
      <c r="Q276" s="76">
        <f t="shared" si="299"/>
        <v>0</v>
      </c>
      <c r="R276" s="77">
        <v>0</v>
      </c>
      <c r="S276" s="78">
        <f t="shared" si="288"/>
        <v>0</v>
      </c>
      <c r="T276" s="32"/>
      <c r="U276" s="124">
        <v>0</v>
      </c>
      <c r="V276" s="76">
        <v>0</v>
      </c>
      <c r="W276" s="76">
        <f t="shared" si="289"/>
        <v>0</v>
      </c>
      <c r="X276" s="76">
        <v>0</v>
      </c>
      <c r="Y276" s="76">
        <f t="shared" si="332"/>
        <v>0</v>
      </c>
      <c r="Z276" s="77">
        <v>0</v>
      </c>
      <c r="AA276" s="77">
        <f t="shared" si="290"/>
        <v>0</v>
      </c>
      <c r="AB276" s="8"/>
      <c r="AC276" s="76">
        <v>0</v>
      </c>
      <c r="AD276" s="76">
        <v>0</v>
      </c>
      <c r="AE276" s="76">
        <f t="shared" si="300"/>
        <v>0</v>
      </c>
      <c r="AF276" s="76">
        <v>0</v>
      </c>
      <c r="AG276" s="76">
        <f t="shared" si="301"/>
        <v>0</v>
      </c>
      <c r="AH276" s="77">
        <v>0</v>
      </c>
      <c r="AI276" s="78">
        <f t="shared" si="291"/>
        <v>0</v>
      </c>
      <c r="AJ276" s="32"/>
      <c r="AK276" s="124">
        <v>0</v>
      </c>
      <c r="AL276" s="76">
        <v>0</v>
      </c>
      <c r="AM276" s="76">
        <f t="shared" si="292"/>
        <v>0</v>
      </c>
      <c r="AN276" s="76">
        <v>0</v>
      </c>
      <c r="AO276" s="76">
        <f t="shared" si="333"/>
        <v>0</v>
      </c>
      <c r="AP276" s="77">
        <v>0</v>
      </c>
      <c r="AQ276" s="77">
        <f t="shared" si="293"/>
        <v>0</v>
      </c>
      <c r="AR276" s="8"/>
      <c r="AS276" s="76">
        <v>0</v>
      </c>
      <c r="AT276" s="76">
        <v>0</v>
      </c>
      <c r="AU276" s="76">
        <f t="shared" si="302"/>
        <v>0</v>
      </c>
      <c r="AV276" s="76">
        <v>0</v>
      </c>
      <c r="AW276" s="76">
        <f t="shared" si="303"/>
        <v>0</v>
      </c>
      <c r="AX276" s="77">
        <v>0</v>
      </c>
      <c r="AY276" s="78">
        <f t="shared" si="294"/>
        <v>0</v>
      </c>
      <c r="AZ276" s="32"/>
      <c r="BA276" s="124">
        <v>0</v>
      </c>
      <c r="BB276" s="76">
        <v>0</v>
      </c>
      <c r="BC276" s="76">
        <f t="shared" si="295"/>
        <v>0</v>
      </c>
      <c r="BD276" s="76">
        <v>0</v>
      </c>
      <c r="BE276" s="76">
        <f t="shared" si="334"/>
        <v>0</v>
      </c>
      <c r="BF276" s="77">
        <v>0</v>
      </c>
      <c r="BG276" s="77">
        <f t="shared" si="296"/>
        <v>0</v>
      </c>
      <c r="BH276" s="8"/>
      <c r="BI276" s="76">
        <v>0</v>
      </c>
      <c r="BJ276" s="76">
        <v>0</v>
      </c>
      <c r="BK276" s="76">
        <f t="shared" si="304"/>
        <v>0</v>
      </c>
      <c r="BL276" s="76">
        <v>0</v>
      </c>
      <c r="BM276" s="76">
        <f t="shared" si="305"/>
        <v>0</v>
      </c>
      <c r="BN276" s="77">
        <v>0</v>
      </c>
      <c r="BO276" s="78">
        <f t="shared" si="297"/>
        <v>0</v>
      </c>
    </row>
    <row r="277" spans="2:67" s="2" customFormat="1" collapsed="1">
      <c r="B277" s="2" t="str">
        <f t="shared" si="335"/>
        <v>Hide</v>
      </c>
      <c r="C277" s="2">
        <v>1</v>
      </c>
      <c r="D277" s="72" t="s">
        <v>252</v>
      </c>
      <c r="E277" s="123">
        <v>33231.129999999997</v>
      </c>
      <c r="F277" s="73">
        <v>39888.072488073602</v>
      </c>
      <c r="G277" s="73">
        <f t="shared" si="286"/>
        <v>-6656.9424880736042</v>
      </c>
      <c r="H277" s="73">
        <v>0</v>
      </c>
      <c r="I277" s="73">
        <f t="shared" si="331"/>
        <v>33231.129999999997</v>
      </c>
      <c r="J277" s="74">
        <v>69902.570000000022</v>
      </c>
      <c r="K277" s="74">
        <f t="shared" si="287"/>
        <v>-36671.440000000024</v>
      </c>
      <c r="L277" s="35"/>
      <c r="M277" s="73">
        <v>33231.129999999997</v>
      </c>
      <c r="N277" s="73">
        <v>39888.072488073602</v>
      </c>
      <c r="O277" s="73">
        <f t="shared" si="298"/>
        <v>-6656.9424880736042</v>
      </c>
      <c r="P277" s="73">
        <v>0</v>
      </c>
      <c r="Q277" s="73">
        <f t="shared" si="299"/>
        <v>33231.129999999997</v>
      </c>
      <c r="R277" s="74">
        <v>69902.570000000022</v>
      </c>
      <c r="S277" s="75">
        <f t="shared" si="288"/>
        <v>-36671.440000000024</v>
      </c>
      <c r="T277" s="32"/>
      <c r="U277" s="123">
        <v>33211.75</v>
      </c>
      <c r="V277" s="73">
        <v>39869.692488073604</v>
      </c>
      <c r="W277" s="73">
        <f t="shared" si="289"/>
        <v>-6657.9424880736042</v>
      </c>
      <c r="X277" s="73">
        <v>0</v>
      </c>
      <c r="Y277" s="73">
        <f t="shared" si="332"/>
        <v>33211.75</v>
      </c>
      <c r="Z277" s="74">
        <v>50529.170000000006</v>
      </c>
      <c r="AA277" s="74">
        <f t="shared" si="290"/>
        <v>-17317.420000000006</v>
      </c>
      <c r="AB277" s="35"/>
      <c r="AC277" s="73">
        <v>33211.75</v>
      </c>
      <c r="AD277" s="73">
        <v>39869.692488073604</v>
      </c>
      <c r="AE277" s="73">
        <f t="shared" si="300"/>
        <v>-6657.9424880736042</v>
      </c>
      <c r="AF277" s="73">
        <v>0</v>
      </c>
      <c r="AG277" s="73">
        <f t="shared" si="301"/>
        <v>33211.75</v>
      </c>
      <c r="AH277" s="74">
        <v>50529.170000000006</v>
      </c>
      <c r="AI277" s="75">
        <f t="shared" si="291"/>
        <v>-17317.420000000006</v>
      </c>
      <c r="AJ277" s="32"/>
      <c r="AK277" s="123">
        <v>19.38</v>
      </c>
      <c r="AL277" s="73">
        <v>18.38</v>
      </c>
      <c r="AM277" s="73">
        <f t="shared" si="292"/>
        <v>1</v>
      </c>
      <c r="AN277" s="73">
        <v>0</v>
      </c>
      <c r="AO277" s="73">
        <f t="shared" si="333"/>
        <v>19.38</v>
      </c>
      <c r="AP277" s="74">
        <v>19373.400000000001</v>
      </c>
      <c r="AQ277" s="74">
        <f t="shared" si="293"/>
        <v>-19354.02</v>
      </c>
      <c r="AR277" s="35"/>
      <c r="AS277" s="73">
        <v>19.38</v>
      </c>
      <c r="AT277" s="73">
        <v>18.38</v>
      </c>
      <c r="AU277" s="73">
        <f t="shared" si="302"/>
        <v>1</v>
      </c>
      <c r="AV277" s="73">
        <v>0</v>
      </c>
      <c r="AW277" s="73">
        <f t="shared" si="303"/>
        <v>19.38</v>
      </c>
      <c r="AX277" s="74">
        <v>19373.400000000001</v>
      </c>
      <c r="AY277" s="75">
        <f t="shared" si="294"/>
        <v>-19354.02</v>
      </c>
      <c r="AZ277" s="32"/>
      <c r="BA277" s="123">
        <v>0</v>
      </c>
      <c r="BB277" s="73">
        <v>0</v>
      </c>
      <c r="BC277" s="73">
        <f t="shared" si="295"/>
        <v>0</v>
      </c>
      <c r="BD277" s="73">
        <v>0</v>
      </c>
      <c r="BE277" s="73">
        <f t="shared" si="334"/>
        <v>0</v>
      </c>
      <c r="BF277" s="74">
        <v>0</v>
      </c>
      <c r="BG277" s="74">
        <f t="shared" si="296"/>
        <v>0</v>
      </c>
      <c r="BH277" s="35"/>
      <c r="BI277" s="73">
        <v>0</v>
      </c>
      <c r="BJ277" s="73">
        <v>0</v>
      </c>
      <c r="BK277" s="73">
        <f t="shared" si="304"/>
        <v>0</v>
      </c>
      <c r="BL277" s="73">
        <v>0</v>
      </c>
      <c r="BM277" s="73">
        <f t="shared" si="305"/>
        <v>0</v>
      </c>
      <c r="BN277" s="74">
        <v>0</v>
      </c>
      <c r="BO277" s="75">
        <f t="shared" si="297"/>
        <v>0</v>
      </c>
    </row>
    <row r="278" spans="2:67" s="2" customFormat="1" ht="14.25" hidden="1" customHeight="1" outlineLevel="1">
      <c r="B278" s="2" t="str">
        <f t="shared" si="335"/>
        <v>Hide</v>
      </c>
      <c r="C278" s="2">
        <v>1</v>
      </c>
      <c r="D278" s="72" t="s">
        <v>253</v>
      </c>
      <c r="E278" s="124">
        <v>0</v>
      </c>
      <c r="F278" s="76">
        <v>0</v>
      </c>
      <c r="G278" s="76">
        <f t="shared" si="286"/>
        <v>0</v>
      </c>
      <c r="H278" s="76">
        <v>0</v>
      </c>
      <c r="I278" s="76">
        <f t="shared" si="331"/>
        <v>0</v>
      </c>
      <c r="J278" s="77">
        <v>0</v>
      </c>
      <c r="K278" s="77">
        <f t="shared" si="287"/>
        <v>0</v>
      </c>
      <c r="L278" s="8"/>
      <c r="M278" s="76">
        <v>0</v>
      </c>
      <c r="N278" s="76">
        <v>0</v>
      </c>
      <c r="O278" s="76">
        <f t="shared" si="298"/>
        <v>0</v>
      </c>
      <c r="P278" s="76">
        <v>0</v>
      </c>
      <c r="Q278" s="76">
        <f t="shared" si="299"/>
        <v>0</v>
      </c>
      <c r="R278" s="77">
        <v>0</v>
      </c>
      <c r="S278" s="78">
        <f t="shared" si="288"/>
        <v>0</v>
      </c>
      <c r="T278" s="32"/>
      <c r="U278" s="124">
        <v>0</v>
      </c>
      <c r="V278" s="76">
        <v>0</v>
      </c>
      <c r="W278" s="76">
        <f t="shared" si="289"/>
        <v>0</v>
      </c>
      <c r="X278" s="76">
        <v>0</v>
      </c>
      <c r="Y278" s="76">
        <f t="shared" si="332"/>
        <v>0</v>
      </c>
      <c r="Z278" s="77">
        <v>0</v>
      </c>
      <c r="AA278" s="77">
        <f t="shared" si="290"/>
        <v>0</v>
      </c>
      <c r="AB278" s="8"/>
      <c r="AC278" s="76">
        <v>0</v>
      </c>
      <c r="AD278" s="76">
        <v>0</v>
      </c>
      <c r="AE278" s="76">
        <f t="shared" si="300"/>
        <v>0</v>
      </c>
      <c r="AF278" s="76">
        <v>0</v>
      </c>
      <c r="AG278" s="76">
        <f t="shared" si="301"/>
        <v>0</v>
      </c>
      <c r="AH278" s="77">
        <v>0</v>
      </c>
      <c r="AI278" s="78">
        <f t="shared" si="291"/>
        <v>0</v>
      </c>
      <c r="AJ278" s="32"/>
      <c r="AK278" s="124">
        <v>0</v>
      </c>
      <c r="AL278" s="76">
        <v>0</v>
      </c>
      <c r="AM278" s="76">
        <f t="shared" si="292"/>
        <v>0</v>
      </c>
      <c r="AN278" s="76">
        <v>0</v>
      </c>
      <c r="AO278" s="76">
        <f t="shared" si="333"/>
        <v>0</v>
      </c>
      <c r="AP278" s="77">
        <v>0</v>
      </c>
      <c r="AQ278" s="77">
        <f t="shared" si="293"/>
        <v>0</v>
      </c>
      <c r="AR278" s="8"/>
      <c r="AS278" s="76">
        <v>0</v>
      </c>
      <c r="AT278" s="76">
        <v>0</v>
      </c>
      <c r="AU278" s="76">
        <f t="shared" si="302"/>
        <v>0</v>
      </c>
      <c r="AV278" s="76">
        <v>0</v>
      </c>
      <c r="AW278" s="76">
        <f t="shared" si="303"/>
        <v>0</v>
      </c>
      <c r="AX278" s="77">
        <v>0</v>
      </c>
      <c r="AY278" s="78">
        <f t="shared" si="294"/>
        <v>0</v>
      </c>
      <c r="AZ278" s="32"/>
      <c r="BA278" s="124">
        <v>0</v>
      </c>
      <c r="BB278" s="76">
        <v>0</v>
      </c>
      <c r="BC278" s="76">
        <f t="shared" si="295"/>
        <v>0</v>
      </c>
      <c r="BD278" s="76">
        <v>0</v>
      </c>
      <c r="BE278" s="76">
        <f t="shared" si="334"/>
        <v>0</v>
      </c>
      <c r="BF278" s="77">
        <v>0</v>
      </c>
      <c r="BG278" s="77">
        <f t="shared" si="296"/>
        <v>0</v>
      </c>
      <c r="BH278" s="8"/>
      <c r="BI278" s="76">
        <v>0</v>
      </c>
      <c r="BJ278" s="76">
        <v>0</v>
      </c>
      <c r="BK278" s="76">
        <f t="shared" si="304"/>
        <v>0</v>
      </c>
      <c r="BL278" s="76">
        <v>0</v>
      </c>
      <c r="BM278" s="76">
        <f t="shared" si="305"/>
        <v>0</v>
      </c>
      <c r="BN278" s="77">
        <v>0</v>
      </c>
      <c r="BO278" s="78">
        <f t="shared" si="297"/>
        <v>0</v>
      </c>
    </row>
    <row r="279" spans="2:67" s="2" customFormat="1" ht="14.25" hidden="1" customHeight="1" outlineLevel="1">
      <c r="B279" s="2" t="str">
        <f t="shared" si="335"/>
        <v>Hide</v>
      </c>
      <c r="C279" s="2">
        <v>1</v>
      </c>
      <c r="D279" s="72" t="s">
        <v>254</v>
      </c>
      <c r="E279" s="124">
        <v>211.82</v>
      </c>
      <c r="F279" s="76">
        <v>-1.0473495406666689</v>
      </c>
      <c r="G279" s="76">
        <f t="shared" si="286"/>
        <v>212.86734954066665</v>
      </c>
      <c r="H279" s="76">
        <v>0</v>
      </c>
      <c r="I279" s="76">
        <f t="shared" si="331"/>
        <v>211.82</v>
      </c>
      <c r="J279" s="77">
        <v>0</v>
      </c>
      <c r="K279" s="77">
        <f t="shared" si="287"/>
        <v>211.82</v>
      </c>
      <c r="L279" s="8"/>
      <c r="M279" s="76">
        <v>211.82</v>
      </c>
      <c r="N279" s="76">
        <v>-1.0473495406666689</v>
      </c>
      <c r="O279" s="76">
        <f t="shared" si="298"/>
        <v>212.86734954066665</v>
      </c>
      <c r="P279" s="76">
        <v>0</v>
      </c>
      <c r="Q279" s="76">
        <f t="shared" si="299"/>
        <v>211.82</v>
      </c>
      <c r="R279" s="77">
        <v>0</v>
      </c>
      <c r="S279" s="78">
        <f t="shared" si="288"/>
        <v>211.82</v>
      </c>
      <c r="T279" s="32"/>
      <c r="U279" s="124">
        <v>211.82</v>
      </c>
      <c r="V279" s="76">
        <v>-5.0409165486666687</v>
      </c>
      <c r="W279" s="76">
        <f t="shared" si="289"/>
        <v>216.86091654866667</v>
      </c>
      <c r="X279" s="76">
        <v>0</v>
      </c>
      <c r="Y279" s="76">
        <f t="shared" si="332"/>
        <v>211.82</v>
      </c>
      <c r="Z279" s="77">
        <v>0</v>
      </c>
      <c r="AA279" s="77">
        <f t="shared" si="290"/>
        <v>211.82</v>
      </c>
      <c r="AB279" s="8"/>
      <c r="AC279" s="76">
        <v>211.82</v>
      </c>
      <c r="AD279" s="76">
        <v>-5.0409165486666687</v>
      </c>
      <c r="AE279" s="76">
        <f t="shared" si="300"/>
        <v>216.86091654866667</v>
      </c>
      <c r="AF279" s="76">
        <v>0</v>
      </c>
      <c r="AG279" s="76">
        <f t="shared" si="301"/>
        <v>211.82</v>
      </c>
      <c r="AH279" s="77">
        <v>0</v>
      </c>
      <c r="AI279" s="78">
        <f t="shared" si="291"/>
        <v>211.82</v>
      </c>
      <c r="AJ279" s="32"/>
      <c r="AK279" s="124">
        <v>0</v>
      </c>
      <c r="AL279" s="76">
        <v>3.9935670079999999</v>
      </c>
      <c r="AM279" s="76">
        <f t="shared" si="292"/>
        <v>-3.9935670079999999</v>
      </c>
      <c r="AN279" s="76">
        <v>0</v>
      </c>
      <c r="AO279" s="76">
        <f t="shared" si="333"/>
        <v>0</v>
      </c>
      <c r="AP279" s="77">
        <v>0</v>
      </c>
      <c r="AQ279" s="77">
        <f t="shared" si="293"/>
        <v>0</v>
      </c>
      <c r="AR279" s="8"/>
      <c r="AS279" s="76">
        <v>0</v>
      </c>
      <c r="AT279" s="76">
        <v>3.9935670079999999</v>
      </c>
      <c r="AU279" s="76">
        <f t="shared" si="302"/>
        <v>-3.9935670079999999</v>
      </c>
      <c r="AV279" s="76">
        <v>0</v>
      </c>
      <c r="AW279" s="76">
        <f t="shared" si="303"/>
        <v>0</v>
      </c>
      <c r="AX279" s="77">
        <v>0</v>
      </c>
      <c r="AY279" s="78">
        <f t="shared" si="294"/>
        <v>0</v>
      </c>
      <c r="AZ279" s="32"/>
      <c r="BA279" s="124">
        <v>0</v>
      </c>
      <c r="BB279" s="76">
        <v>0</v>
      </c>
      <c r="BC279" s="76">
        <f t="shared" si="295"/>
        <v>0</v>
      </c>
      <c r="BD279" s="76">
        <v>0</v>
      </c>
      <c r="BE279" s="76">
        <f t="shared" si="334"/>
        <v>0</v>
      </c>
      <c r="BF279" s="77">
        <v>0</v>
      </c>
      <c r="BG279" s="77">
        <f t="shared" si="296"/>
        <v>0</v>
      </c>
      <c r="BH279" s="8"/>
      <c r="BI279" s="76">
        <v>0</v>
      </c>
      <c r="BJ279" s="76">
        <v>0</v>
      </c>
      <c r="BK279" s="76">
        <f t="shared" si="304"/>
        <v>0</v>
      </c>
      <c r="BL279" s="76">
        <v>0</v>
      </c>
      <c r="BM279" s="76">
        <f t="shared" si="305"/>
        <v>0</v>
      </c>
      <c r="BN279" s="77">
        <v>0</v>
      </c>
      <c r="BO279" s="78">
        <f t="shared" si="297"/>
        <v>0</v>
      </c>
    </row>
    <row r="280" spans="2:67" s="2" customFormat="1" ht="14.25" hidden="1" customHeight="1" outlineLevel="1">
      <c r="B280" s="2" t="str">
        <f t="shared" si="335"/>
        <v>Hide</v>
      </c>
      <c r="C280" s="2">
        <v>1</v>
      </c>
      <c r="D280" s="72" t="s">
        <v>255</v>
      </c>
      <c r="E280" s="124">
        <v>0</v>
      </c>
      <c r="F280" s="76">
        <v>0</v>
      </c>
      <c r="G280" s="76">
        <f t="shared" si="286"/>
        <v>0</v>
      </c>
      <c r="H280" s="76">
        <v>0</v>
      </c>
      <c r="I280" s="76">
        <f t="shared" si="331"/>
        <v>0</v>
      </c>
      <c r="J280" s="77">
        <v>0</v>
      </c>
      <c r="K280" s="77">
        <f t="shared" si="287"/>
        <v>0</v>
      </c>
      <c r="L280" s="8"/>
      <c r="M280" s="76">
        <v>0</v>
      </c>
      <c r="N280" s="76">
        <v>0</v>
      </c>
      <c r="O280" s="76">
        <f t="shared" si="298"/>
        <v>0</v>
      </c>
      <c r="P280" s="76">
        <v>0</v>
      </c>
      <c r="Q280" s="76">
        <f t="shared" si="299"/>
        <v>0</v>
      </c>
      <c r="R280" s="77">
        <v>0</v>
      </c>
      <c r="S280" s="78">
        <f t="shared" si="288"/>
        <v>0</v>
      </c>
      <c r="T280" s="32"/>
      <c r="U280" s="124">
        <v>0</v>
      </c>
      <c r="V280" s="76">
        <v>0</v>
      </c>
      <c r="W280" s="76">
        <f t="shared" si="289"/>
        <v>0</v>
      </c>
      <c r="X280" s="76">
        <v>0</v>
      </c>
      <c r="Y280" s="76">
        <f t="shared" si="332"/>
        <v>0</v>
      </c>
      <c r="Z280" s="77">
        <v>0</v>
      </c>
      <c r="AA280" s="77">
        <f t="shared" si="290"/>
        <v>0</v>
      </c>
      <c r="AB280" s="8"/>
      <c r="AC280" s="76">
        <v>0</v>
      </c>
      <c r="AD280" s="76">
        <v>0</v>
      </c>
      <c r="AE280" s="76">
        <f t="shared" si="300"/>
        <v>0</v>
      </c>
      <c r="AF280" s="76">
        <v>0</v>
      </c>
      <c r="AG280" s="76">
        <f t="shared" si="301"/>
        <v>0</v>
      </c>
      <c r="AH280" s="77">
        <v>0</v>
      </c>
      <c r="AI280" s="78">
        <f t="shared" si="291"/>
        <v>0</v>
      </c>
      <c r="AJ280" s="32"/>
      <c r="AK280" s="124">
        <v>0</v>
      </c>
      <c r="AL280" s="76">
        <v>0</v>
      </c>
      <c r="AM280" s="76">
        <f t="shared" si="292"/>
        <v>0</v>
      </c>
      <c r="AN280" s="76">
        <v>0</v>
      </c>
      <c r="AO280" s="76">
        <f t="shared" si="333"/>
        <v>0</v>
      </c>
      <c r="AP280" s="77">
        <v>0</v>
      </c>
      <c r="AQ280" s="77">
        <f t="shared" si="293"/>
        <v>0</v>
      </c>
      <c r="AR280" s="8"/>
      <c r="AS280" s="76">
        <v>0</v>
      </c>
      <c r="AT280" s="76">
        <v>0</v>
      </c>
      <c r="AU280" s="76">
        <f t="shared" si="302"/>
        <v>0</v>
      </c>
      <c r="AV280" s="76">
        <v>0</v>
      </c>
      <c r="AW280" s="76">
        <f t="shared" si="303"/>
        <v>0</v>
      </c>
      <c r="AX280" s="77">
        <v>0</v>
      </c>
      <c r="AY280" s="78">
        <f t="shared" si="294"/>
        <v>0</v>
      </c>
      <c r="AZ280" s="32"/>
      <c r="BA280" s="124">
        <v>0</v>
      </c>
      <c r="BB280" s="76">
        <v>0</v>
      </c>
      <c r="BC280" s="76">
        <f t="shared" si="295"/>
        <v>0</v>
      </c>
      <c r="BD280" s="76">
        <v>0</v>
      </c>
      <c r="BE280" s="76">
        <f t="shared" si="334"/>
        <v>0</v>
      </c>
      <c r="BF280" s="77">
        <v>0</v>
      </c>
      <c r="BG280" s="77">
        <f t="shared" si="296"/>
        <v>0</v>
      </c>
      <c r="BH280" s="8"/>
      <c r="BI280" s="76">
        <v>0</v>
      </c>
      <c r="BJ280" s="76">
        <v>0</v>
      </c>
      <c r="BK280" s="76">
        <f t="shared" si="304"/>
        <v>0</v>
      </c>
      <c r="BL280" s="76">
        <v>0</v>
      </c>
      <c r="BM280" s="76">
        <f t="shared" si="305"/>
        <v>0</v>
      </c>
      <c r="BN280" s="77">
        <v>0</v>
      </c>
      <c r="BO280" s="78">
        <f t="shared" si="297"/>
        <v>0</v>
      </c>
    </row>
    <row r="281" spans="2:67" s="2" customFormat="1" ht="14.25" hidden="1" customHeight="1" outlineLevel="1">
      <c r="B281" s="2" t="str">
        <f t="shared" si="335"/>
        <v>Hide</v>
      </c>
      <c r="C281" s="2">
        <v>1</v>
      </c>
      <c r="D281" s="72" t="s">
        <v>256</v>
      </c>
      <c r="E281" s="124">
        <v>0</v>
      </c>
      <c r="F281" s="76">
        <v>10.25996130308333</v>
      </c>
      <c r="G281" s="76">
        <f t="shared" si="286"/>
        <v>-10.25996130308333</v>
      </c>
      <c r="H281" s="76">
        <v>0</v>
      </c>
      <c r="I281" s="76">
        <f t="shared" si="331"/>
        <v>0</v>
      </c>
      <c r="J281" s="77">
        <v>0</v>
      </c>
      <c r="K281" s="77">
        <f t="shared" si="287"/>
        <v>0</v>
      </c>
      <c r="L281" s="8"/>
      <c r="M281" s="76">
        <v>0</v>
      </c>
      <c r="N281" s="76">
        <v>10.25996130308333</v>
      </c>
      <c r="O281" s="76">
        <f t="shared" si="298"/>
        <v>-10.25996130308333</v>
      </c>
      <c r="P281" s="76">
        <v>0</v>
      </c>
      <c r="Q281" s="76">
        <f t="shared" si="299"/>
        <v>0</v>
      </c>
      <c r="R281" s="77">
        <v>0</v>
      </c>
      <c r="S281" s="78">
        <f t="shared" si="288"/>
        <v>0</v>
      </c>
      <c r="T281" s="32"/>
      <c r="U281" s="124">
        <v>0</v>
      </c>
      <c r="V281" s="76">
        <v>10.25996130308333</v>
      </c>
      <c r="W281" s="76">
        <f t="shared" si="289"/>
        <v>-10.25996130308333</v>
      </c>
      <c r="X281" s="76">
        <v>0</v>
      </c>
      <c r="Y281" s="76">
        <f t="shared" si="332"/>
        <v>0</v>
      </c>
      <c r="Z281" s="77">
        <v>0</v>
      </c>
      <c r="AA281" s="77">
        <f t="shared" si="290"/>
        <v>0</v>
      </c>
      <c r="AB281" s="8"/>
      <c r="AC281" s="76">
        <v>0</v>
      </c>
      <c r="AD281" s="76">
        <v>10.25996130308333</v>
      </c>
      <c r="AE281" s="76">
        <f t="shared" si="300"/>
        <v>-10.25996130308333</v>
      </c>
      <c r="AF281" s="76">
        <v>0</v>
      </c>
      <c r="AG281" s="76">
        <f t="shared" si="301"/>
        <v>0</v>
      </c>
      <c r="AH281" s="77">
        <v>0</v>
      </c>
      <c r="AI281" s="78">
        <f t="shared" si="291"/>
        <v>0</v>
      </c>
      <c r="AJ281" s="32"/>
      <c r="AK281" s="124">
        <v>0</v>
      </c>
      <c r="AL281" s="76">
        <v>0</v>
      </c>
      <c r="AM281" s="76">
        <f t="shared" si="292"/>
        <v>0</v>
      </c>
      <c r="AN281" s="76">
        <v>0</v>
      </c>
      <c r="AO281" s="76">
        <f t="shared" si="333"/>
        <v>0</v>
      </c>
      <c r="AP281" s="77">
        <v>0</v>
      </c>
      <c r="AQ281" s="77">
        <f t="shared" si="293"/>
        <v>0</v>
      </c>
      <c r="AR281" s="8"/>
      <c r="AS281" s="76">
        <v>0</v>
      </c>
      <c r="AT281" s="76">
        <v>0</v>
      </c>
      <c r="AU281" s="76">
        <f t="shared" si="302"/>
        <v>0</v>
      </c>
      <c r="AV281" s="76">
        <v>0</v>
      </c>
      <c r="AW281" s="76">
        <f t="shared" si="303"/>
        <v>0</v>
      </c>
      <c r="AX281" s="77">
        <v>0</v>
      </c>
      <c r="AY281" s="78">
        <f t="shared" si="294"/>
        <v>0</v>
      </c>
      <c r="AZ281" s="32"/>
      <c r="BA281" s="124">
        <v>0</v>
      </c>
      <c r="BB281" s="76">
        <v>0</v>
      </c>
      <c r="BC281" s="76">
        <f t="shared" si="295"/>
        <v>0</v>
      </c>
      <c r="BD281" s="76">
        <v>0</v>
      </c>
      <c r="BE281" s="76">
        <f t="shared" si="334"/>
        <v>0</v>
      </c>
      <c r="BF281" s="77">
        <v>0</v>
      </c>
      <c r="BG281" s="77">
        <f t="shared" si="296"/>
        <v>0</v>
      </c>
      <c r="BH281" s="8"/>
      <c r="BI281" s="76">
        <v>0</v>
      </c>
      <c r="BJ281" s="76">
        <v>0</v>
      </c>
      <c r="BK281" s="76">
        <f t="shared" si="304"/>
        <v>0</v>
      </c>
      <c r="BL281" s="76">
        <v>0</v>
      </c>
      <c r="BM281" s="76">
        <f t="shared" si="305"/>
        <v>0</v>
      </c>
      <c r="BN281" s="77">
        <v>0</v>
      </c>
      <c r="BO281" s="78">
        <f t="shared" si="297"/>
        <v>0</v>
      </c>
    </row>
    <row r="282" spans="2:67" s="2" customFormat="1" ht="14.25" hidden="1" customHeight="1" outlineLevel="1">
      <c r="B282" s="2" t="str">
        <f t="shared" si="335"/>
        <v>Hide</v>
      </c>
      <c r="C282" s="2">
        <v>1</v>
      </c>
      <c r="D282" s="72" t="s">
        <v>257</v>
      </c>
      <c r="E282" s="124">
        <v>-1.9699999999999704</v>
      </c>
      <c r="F282" s="76">
        <v>679.86866215341661</v>
      </c>
      <c r="G282" s="76">
        <f t="shared" si="286"/>
        <v>-681.83866215341664</v>
      </c>
      <c r="H282" s="76">
        <v>0</v>
      </c>
      <c r="I282" s="76">
        <f t="shared" si="331"/>
        <v>-1.9699999999999704</v>
      </c>
      <c r="J282" s="77">
        <v>171.66000000000003</v>
      </c>
      <c r="K282" s="77">
        <f t="shared" si="287"/>
        <v>-173.63</v>
      </c>
      <c r="L282" s="8"/>
      <c r="M282" s="76">
        <v>-1.9699999999999704</v>
      </c>
      <c r="N282" s="76">
        <v>679.86866215341661</v>
      </c>
      <c r="O282" s="76">
        <f t="shared" si="298"/>
        <v>-681.83866215341664</v>
      </c>
      <c r="P282" s="76">
        <v>0</v>
      </c>
      <c r="Q282" s="76">
        <f t="shared" si="299"/>
        <v>-1.9699999999999704</v>
      </c>
      <c r="R282" s="77">
        <v>171.66000000000003</v>
      </c>
      <c r="S282" s="78">
        <f t="shared" si="288"/>
        <v>-173.63</v>
      </c>
      <c r="T282" s="32"/>
      <c r="U282" s="124">
        <v>-1.9699999999999704</v>
      </c>
      <c r="V282" s="76">
        <v>393.52120063441669</v>
      </c>
      <c r="W282" s="76">
        <f t="shared" si="289"/>
        <v>-395.49120063441666</v>
      </c>
      <c r="X282" s="76">
        <v>0</v>
      </c>
      <c r="Y282" s="76">
        <f t="shared" si="332"/>
        <v>-1.9699999999999704</v>
      </c>
      <c r="Z282" s="77">
        <v>172.11</v>
      </c>
      <c r="AA282" s="77">
        <f t="shared" si="290"/>
        <v>-174.07999999999998</v>
      </c>
      <c r="AB282" s="8"/>
      <c r="AC282" s="76">
        <v>-1.9699999999999704</v>
      </c>
      <c r="AD282" s="76">
        <v>393.52120063441669</v>
      </c>
      <c r="AE282" s="76">
        <f t="shared" si="300"/>
        <v>-395.49120063441666</v>
      </c>
      <c r="AF282" s="76">
        <v>0</v>
      </c>
      <c r="AG282" s="76">
        <f t="shared" si="301"/>
        <v>-1.9699999999999704</v>
      </c>
      <c r="AH282" s="77">
        <v>172.11</v>
      </c>
      <c r="AI282" s="78">
        <f t="shared" si="291"/>
        <v>-174.07999999999998</v>
      </c>
      <c r="AJ282" s="32"/>
      <c r="AK282" s="124">
        <v>0</v>
      </c>
      <c r="AL282" s="76">
        <v>286.34746151899998</v>
      </c>
      <c r="AM282" s="76">
        <f t="shared" si="292"/>
        <v>-286.34746151899998</v>
      </c>
      <c r="AN282" s="76">
        <v>0</v>
      </c>
      <c r="AO282" s="76">
        <f t="shared" si="333"/>
        <v>0</v>
      </c>
      <c r="AP282" s="77">
        <v>-0.45</v>
      </c>
      <c r="AQ282" s="77">
        <f t="shared" si="293"/>
        <v>0.45</v>
      </c>
      <c r="AR282" s="8"/>
      <c r="AS282" s="76">
        <v>0</v>
      </c>
      <c r="AT282" s="76">
        <v>286.34746151899998</v>
      </c>
      <c r="AU282" s="76">
        <f t="shared" si="302"/>
        <v>-286.34746151899998</v>
      </c>
      <c r="AV282" s="76">
        <v>0</v>
      </c>
      <c r="AW282" s="76">
        <f t="shared" si="303"/>
        <v>0</v>
      </c>
      <c r="AX282" s="77">
        <v>-0.45</v>
      </c>
      <c r="AY282" s="78">
        <f t="shared" si="294"/>
        <v>0.45</v>
      </c>
      <c r="AZ282" s="32"/>
      <c r="BA282" s="124">
        <v>0</v>
      </c>
      <c r="BB282" s="76">
        <v>0</v>
      </c>
      <c r="BC282" s="76">
        <f t="shared" si="295"/>
        <v>0</v>
      </c>
      <c r="BD282" s="76">
        <v>0</v>
      </c>
      <c r="BE282" s="76">
        <f t="shared" si="334"/>
        <v>0</v>
      </c>
      <c r="BF282" s="77">
        <v>0</v>
      </c>
      <c r="BG282" s="77">
        <f t="shared" si="296"/>
        <v>0</v>
      </c>
      <c r="BH282" s="8"/>
      <c r="BI282" s="76">
        <v>0</v>
      </c>
      <c r="BJ282" s="76">
        <v>0</v>
      </c>
      <c r="BK282" s="76">
        <f t="shared" si="304"/>
        <v>0</v>
      </c>
      <c r="BL282" s="76">
        <v>0</v>
      </c>
      <c r="BM282" s="76">
        <f t="shared" si="305"/>
        <v>0</v>
      </c>
      <c r="BN282" s="77">
        <v>0</v>
      </c>
      <c r="BO282" s="78">
        <f t="shared" si="297"/>
        <v>0</v>
      </c>
    </row>
    <row r="283" spans="2:67" s="2" customFormat="1" ht="14.25" hidden="1" customHeight="1" outlineLevel="1">
      <c r="B283" s="2" t="str">
        <f t="shared" si="335"/>
        <v>Hide</v>
      </c>
      <c r="C283" s="2">
        <v>1</v>
      </c>
      <c r="D283" s="72" t="s">
        <v>258</v>
      </c>
      <c r="E283" s="124">
        <v>0</v>
      </c>
      <c r="F283" s="76">
        <v>0</v>
      </c>
      <c r="G283" s="76">
        <f t="shared" si="286"/>
        <v>0</v>
      </c>
      <c r="H283" s="76">
        <v>0</v>
      </c>
      <c r="I283" s="76">
        <f t="shared" si="331"/>
        <v>0</v>
      </c>
      <c r="J283" s="77">
        <v>0</v>
      </c>
      <c r="K283" s="77">
        <f t="shared" si="287"/>
        <v>0</v>
      </c>
      <c r="L283" s="8"/>
      <c r="M283" s="76">
        <v>0</v>
      </c>
      <c r="N283" s="76">
        <v>0</v>
      </c>
      <c r="O283" s="76">
        <f t="shared" si="298"/>
        <v>0</v>
      </c>
      <c r="P283" s="76">
        <v>0</v>
      </c>
      <c r="Q283" s="76">
        <f t="shared" si="299"/>
        <v>0</v>
      </c>
      <c r="R283" s="77">
        <v>0</v>
      </c>
      <c r="S283" s="78">
        <f t="shared" si="288"/>
        <v>0</v>
      </c>
      <c r="T283" s="32"/>
      <c r="U283" s="124">
        <v>0</v>
      </c>
      <c r="V283" s="76">
        <v>0</v>
      </c>
      <c r="W283" s="76">
        <f t="shared" si="289"/>
        <v>0</v>
      </c>
      <c r="X283" s="76">
        <v>0</v>
      </c>
      <c r="Y283" s="76">
        <f t="shared" si="332"/>
        <v>0</v>
      </c>
      <c r="Z283" s="77">
        <v>0</v>
      </c>
      <c r="AA283" s="77">
        <f t="shared" si="290"/>
        <v>0</v>
      </c>
      <c r="AB283" s="8"/>
      <c r="AC283" s="76">
        <v>0</v>
      </c>
      <c r="AD283" s="76">
        <v>0</v>
      </c>
      <c r="AE283" s="76">
        <f t="shared" si="300"/>
        <v>0</v>
      </c>
      <c r="AF283" s="76">
        <v>0</v>
      </c>
      <c r="AG283" s="76">
        <f t="shared" si="301"/>
        <v>0</v>
      </c>
      <c r="AH283" s="77">
        <v>0</v>
      </c>
      <c r="AI283" s="78">
        <f t="shared" si="291"/>
        <v>0</v>
      </c>
      <c r="AJ283" s="32"/>
      <c r="AK283" s="124">
        <v>0</v>
      </c>
      <c r="AL283" s="76">
        <v>0</v>
      </c>
      <c r="AM283" s="76">
        <f t="shared" si="292"/>
        <v>0</v>
      </c>
      <c r="AN283" s="76">
        <v>0</v>
      </c>
      <c r="AO283" s="76">
        <f t="shared" si="333"/>
        <v>0</v>
      </c>
      <c r="AP283" s="77">
        <v>0</v>
      </c>
      <c r="AQ283" s="77">
        <f t="shared" si="293"/>
        <v>0</v>
      </c>
      <c r="AR283" s="8"/>
      <c r="AS283" s="76">
        <v>0</v>
      </c>
      <c r="AT283" s="76">
        <v>0</v>
      </c>
      <c r="AU283" s="76">
        <f t="shared" si="302"/>
        <v>0</v>
      </c>
      <c r="AV283" s="76">
        <v>0</v>
      </c>
      <c r="AW283" s="76">
        <f t="shared" si="303"/>
        <v>0</v>
      </c>
      <c r="AX283" s="77">
        <v>0</v>
      </c>
      <c r="AY283" s="78">
        <f t="shared" si="294"/>
        <v>0</v>
      </c>
      <c r="AZ283" s="32"/>
      <c r="BA283" s="124">
        <v>0</v>
      </c>
      <c r="BB283" s="76">
        <v>0</v>
      </c>
      <c r="BC283" s="76">
        <f t="shared" si="295"/>
        <v>0</v>
      </c>
      <c r="BD283" s="76">
        <v>0</v>
      </c>
      <c r="BE283" s="76">
        <f t="shared" si="334"/>
        <v>0</v>
      </c>
      <c r="BF283" s="77">
        <v>0</v>
      </c>
      <c r="BG283" s="77">
        <f t="shared" si="296"/>
        <v>0</v>
      </c>
      <c r="BH283" s="8"/>
      <c r="BI283" s="76">
        <v>0</v>
      </c>
      <c r="BJ283" s="76">
        <v>0</v>
      </c>
      <c r="BK283" s="76">
        <f t="shared" si="304"/>
        <v>0</v>
      </c>
      <c r="BL283" s="76">
        <v>0</v>
      </c>
      <c r="BM283" s="76">
        <f t="shared" si="305"/>
        <v>0</v>
      </c>
      <c r="BN283" s="77">
        <v>0</v>
      </c>
      <c r="BO283" s="78">
        <f t="shared" si="297"/>
        <v>0</v>
      </c>
    </row>
    <row r="284" spans="2:67" s="2" customFormat="1" ht="14.25" hidden="1" customHeight="1" outlineLevel="1">
      <c r="B284" s="2" t="str">
        <f t="shared" si="335"/>
        <v>Hide</v>
      </c>
      <c r="C284" s="2">
        <v>1</v>
      </c>
      <c r="D284" s="72" t="s">
        <v>259</v>
      </c>
      <c r="E284" s="124">
        <v>0</v>
      </c>
      <c r="F284" s="76">
        <v>3.7265031240000002</v>
      </c>
      <c r="G284" s="76">
        <f t="shared" si="286"/>
        <v>-3.7265031240000002</v>
      </c>
      <c r="H284" s="76">
        <v>0</v>
      </c>
      <c r="I284" s="76">
        <f t="shared" si="331"/>
        <v>0</v>
      </c>
      <c r="J284" s="77">
        <v>0</v>
      </c>
      <c r="K284" s="77">
        <f t="shared" si="287"/>
        <v>0</v>
      </c>
      <c r="L284" s="8"/>
      <c r="M284" s="76">
        <v>0</v>
      </c>
      <c r="N284" s="76">
        <v>3.7265031240000002</v>
      </c>
      <c r="O284" s="76">
        <f t="shared" si="298"/>
        <v>-3.7265031240000002</v>
      </c>
      <c r="P284" s="76">
        <v>0</v>
      </c>
      <c r="Q284" s="76">
        <f t="shared" si="299"/>
        <v>0</v>
      </c>
      <c r="R284" s="77">
        <v>0</v>
      </c>
      <c r="S284" s="78">
        <f t="shared" si="288"/>
        <v>0</v>
      </c>
      <c r="T284" s="32"/>
      <c r="U284" s="124">
        <v>0</v>
      </c>
      <c r="V284" s="76">
        <v>1.609672947</v>
      </c>
      <c r="W284" s="76">
        <f t="shared" si="289"/>
        <v>-1.609672947</v>
      </c>
      <c r="X284" s="76">
        <v>0</v>
      </c>
      <c r="Y284" s="76">
        <f t="shared" si="332"/>
        <v>0</v>
      </c>
      <c r="Z284" s="77">
        <v>0</v>
      </c>
      <c r="AA284" s="77">
        <f t="shared" si="290"/>
        <v>0</v>
      </c>
      <c r="AB284" s="8"/>
      <c r="AC284" s="76">
        <v>0</v>
      </c>
      <c r="AD284" s="76">
        <v>1.609672947</v>
      </c>
      <c r="AE284" s="76">
        <f t="shared" si="300"/>
        <v>-1.609672947</v>
      </c>
      <c r="AF284" s="76">
        <v>0</v>
      </c>
      <c r="AG284" s="76">
        <f t="shared" si="301"/>
        <v>0</v>
      </c>
      <c r="AH284" s="77">
        <v>0</v>
      </c>
      <c r="AI284" s="78">
        <f t="shared" si="291"/>
        <v>0</v>
      </c>
      <c r="AJ284" s="32"/>
      <c r="AK284" s="124">
        <v>0</v>
      </c>
      <c r="AL284" s="76">
        <v>2.1168301770000002</v>
      </c>
      <c r="AM284" s="76">
        <f t="shared" si="292"/>
        <v>-2.1168301770000002</v>
      </c>
      <c r="AN284" s="76">
        <v>0</v>
      </c>
      <c r="AO284" s="76">
        <f t="shared" si="333"/>
        <v>0</v>
      </c>
      <c r="AP284" s="77">
        <v>0</v>
      </c>
      <c r="AQ284" s="77">
        <f t="shared" si="293"/>
        <v>0</v>
      </c>
      <c r="AR284" s="8"/>
      <c r="AS284" s="76">
        <v>0</v>
      </c>
      <c r="AT284" s="76">
        <v>2.1168301770000002</v>
      </c>
      <c r="AU284" s="76">
        <f t="shared" si="302"/>
        <v>-2.1168301770000002</v>
      </c>
      <c r="AV284" s="76">
        <v>0</v>
      </c>
      <c r="AW284" s="76">
        <f t="shared" si="303"/>
        <v>0</v>
      </c>
      <c r="AX284" s="77">
        <v>0</v>
      </c>
      <c r="AY284" s="78">
        <f t="shared" si="294"/>
        <v>0</v>
      </c>
      <c r="AZ284" s="32"/>
      <c r="BA284" s="124">
        <v>0</v>
      </c>
      <c r="BB284" s="76">
        <v>0</v>
      </c>
      <c r="BC284" s="76">
        <f t="shared" si="295"/>
        <v>0</v>
      </c>
      <c r="BD284" s="76">
        <v>0</v>
      </c>
      <c r="BE284" s="76">
        <f t="shared" si="334"/>
        <v>0</v>
      </c>
      <c r="BF284" s="77">
        <v>0</v>
      </c>
      <c r="BG284" s="77">
        <f t="shared" si="296"/>
        <v>0</v>
      </c>
      <c r="BH284" s="8"/>
      <c r="BI284" s="76">
        <v>0</v>
      </c>
      <c r="BJ284" s="76">
        <v>0</v>
      </c>
      <c r="BK284" s="76">
        <f t="shared" si="304"/>
        <v>0</v>
      </c>
      <c r="BL284" s="76">
        <v>0</v>
      </c>
      <c r="BM284" s="76">
        <f t="shared" si="305"/>
        <v>0</v>
      </c>
      <c r="BN284" s="77">
        <v>0</v>
      </c>
      <c r="BO284" s="78">
        <f t="shared" si="297"/>
        <v>0</v>
      </c>
    </row>
    <row r="285" spans="2:67" s="2" customFormat="1" ht="14.25" hidden="1" customHeight="1" outlineLevel="1">
      <c r="B285" s="2" t="str">
        <f t="shared" si="335"/>
        <v>Hide</v>
      </c>
      <c r="C285" s="2">
        <v>1</v>
      </c>
      <c r="D285" s="72" t="s">
        <v>260</v>
      </c>
      <c r="E285" s="124" t="e">
        <v>#NUM!</v>
      </c>
      <c r="F285" s="76" t="e">
        <v>#NUM!</v>
      </c>
      <c r="G285" s="76" t="e">
        <f t="shared" si="286"/>
        <v>#NUM!</v>
      </c>
      <c r="H285" s="76" t="e">
        <v>#NUM!</v>
      </c>
      <c r="I285" s="76" t="e">
        <f t="shared" si="331"/>
        <v>#NUM!</v>
      </c>
      <c r="J285" s="77" t="e">
        <v>#NUM!</v>
      </c>
      <c r="K285" s="77" t="e">
        <f t="shared" si="287"/>
        <v>#NUM!</v>
      </c>
      <c r="L285" s="8"/>
      <c r="M285" s="76" t="e">
        <v>#NUM!</v>
      </c>
      <c r="N285" s="76" t="e">
        <v>#NUM!</v>
      </c>
      <c r="O285" s="76" t="e">
        <f t="shared" si="298"/>
        <v>#NUM!</v>
      </c>
      <c r="P285" s="76" t="e">
        <v>#NUM!</v>
      </c>
      <c r="Q285" s="76" t="e">
        <f t="shared" si="299"/>
        <v>#NUM!</v>
      </c>
      <c r="R285" s="77" t="e">
        <v>#NUM!</v>
      </c>
      <c r="S285" s="78" t="e">
        <f t="shared" si="288"/>
        <v>#NUM!</v>
      </c>
      <c r="T285" s="32"/>
      <c r="U285" s="124" t="e">
        <v>#NUM!</v>
      </c>
      <c r="V285" s="76" t="e">
        <v>#NUM!</v>
      </c>
      <c r="W285" s="76" t="e">
        <f t="shared" si="289"/>
        <v>#NUM!</v>
      </c>
      <c r="X285" s="76" t="e">
        <v>#NUM!</v>
      </c>
      <c r="Y285" s="76" t="e">
        <f t="shared" si="332"/>
        <v>#NUM!</v>
      </c>
      <c r="Z285" s="77" t="e">
        <v>#NUM!</v>
      </c>
      <c r="AA285" s="77" t="e">
        <f t="shared" si="290"/>
        <v>#NUM!</v>
      </c>
      <c r="AB285" s="8"/>
      <c r="AC285" s="76" t="e">
        <v>#NUM!</v>
      </c>
      <c r="AD285" s="76" t="e">
        <v>#NUM!</v>
      </c>
      <c r="AE285" s="76" t="e">
        <f t="shared" si="300"/>
        <v>#NUM!</v>
      </c>
      <c r="AF285" s="76" t="e">
        <v>#NUM!</v>
      </c>
      <c r="AG285" s="76" t="e">
        <f t="shared" si="301"/>
        <v>#NUM!</v>
      </c>
      <c r="AH285" s="77" t="e">
        <v>#NUM!</v>
      </c>
      <c r="AI285" s="78" t="e">
        <f t="shared" si="291"/>
        <v>#NUM!</v>
      </c>
      <c r="AJ285" s="32"/>
      <c r="AK285" s="124" t="e">
        <v>#NUM!</v>
      </c>
      <c r="AL285" s="76" t="e">
        <v>#NUM!</v>
      </c>
      <c r="AM285" s="76" t="e">
        <f t="shared" si="292"/>
        <v>#NUM!</v>
      </c>
      <c r="AN285" s="76" t="e">
        <v>#NUM!</v>
      </c>
      <c r="AO285" s="76" t="e">
        <f t="shared" si="333"/>
        <v>#NUM!</v>
      </c>
      <c r="AP285" s="77" t="e">
        <v>#NUM!</v>
      </c>
      <c r="AQ285" s="77" t="e">
        <f t="shared" si="293"/>
        <v>#NUM!</v>
      </c>
      <c r="AR285" s="8"/>
      <c r="AS285" s="76" t="e">
        <v>#NUM!</v>
      </c>
      <c r="AT285" s="76" t="e">
        <v>#NUM!</v>
      </c>
      <c r="AU285" s="76" t="e">
        <f t="shared" si="302"/>
        <v>#NUM!</v>
      </c>
      <c r="AV285" s="76" t="e">
        <v>#NUM!</v>
      </c>
      <c r="AW285" s="76" t="e">
        <f t="shared" si="303"/>
        <v>#NUM!</v>
      </c>
      <c r="AX285" s="77" t="e">
        <v>#NUM!</v>
      </c>
      <c r="AY285" s="78" t="e">
        <f t="shared" si="294"/>
        <v>#NUM!</v>
      </c>
      <c r="AZ285" s="32"/>
      <c r="BA285" s="124" t="e">
        <v>#NUM!</v>
      </c>
      <c r="BB285" s="76" t="e">
        <v>#NUM!</v>
      </c>
      <c r="BC285" s="76" t="e">
        <f t="shared" si="295"/>
        <v>#NUM!</v>
      </c>
      <c r="BD285" s="76" t="e">
        <v>#NUM!</v>
      </c>
      <c r="BE285" s="76" t="e">
        <f t="shared" si="334"/>
        <v>#NUM!</v>
      </c>
      <c r="BF285" s="77" t="e">
        <v>#NUM!</v>
      </c>
      <c r="BG285" s="77" t="e">
        <f t="shared" si="296"/>
        <v>#NUM!</v>
      </c>
      <c r="BH285" s="8"/>
      <c r="BI285" s="76" t="e">
        <v>#NUM!</v>
      </c>
      <c r="BJ285" s="76" t="e">
        <v>#NUM!</v>
      </c>
      <c r="BK285" s="76" t="e">
        <f t="shared" si="304"/>
        <v>#NUM!</v>
      </c>
      <c r="BL285" s="76" t="e">
        <v>#NUM!</v>
      </c>
      <c r="BM285" s="76" t="e">
        <f t="shared" si="305"/>
        <v>#NUM!</v>
      </c>
      <c r="BN285" s="77" t="e">
        <v>#NUM!</v>
      </c>
      <c r="BO285" s="78" t="e">
        <f t="shared" si="297"/>
        <v>#NUM!</v>
      </c>
    </row>
    <row r="286" spans="2:67" s="2" customFormat="1" ht="14.25" hidden="1" customHeight="1" outlineLevel="1">
      <c r="B286" s="2" t="str">
        <f t="shared" si="335"/>
        <v>Hide</v>
      </c>
      <c r="C286" s="2">
        <v>1</v>
      </c>
      <c r="D286" s="72" t="s">
        <v>261</v>
      </c>
      <c r="E286" s="124">
        <v>0</v>
      </c>
      <c r="F286" s="76">
        <v>0</v>
      </c>
      <c r="G286" s="76">
        <f t="shared" ref="G286:G349" si="361">+E286-F286</f>
        <v>0</v>
      </c>
      <c r="H286" s="76">
        <v>0</v>
      </c>
      <c r="I286" s="76">
        <f t="shared" si="331"/>
        <v>0</v>
      </c>
      <c r="J286" s="77">
        <v>0</v>
      </c>
      <c r="K286" s="77">
        <f t="shared" ref="K286:K349" si="362">+E286-J286</f>
        <v>0</v>
      </c>
      <c r="L286" s="8"/>
      <c r="M286" s="76">
        <v>0</v>
      </c>
      <c r="N286" s="76">
        <v>0</v>
      </c>
      <c r="O286" s="76">
        <f t="shared" si="298"/>
        <v>0</v>
      </c>
      <c r="P286" s="76">
        <v>0</v>
      </c>
      <c r="Q286" s="76">
        <f t="shared" si="299"/>
        <v>0</v>
      </c>
      <c r="R286" s="77">
        <v>0</v>
      </c>
      <c r="S286" s="78">
        <f t="shared" ref="S286:S349" si="363">+M286-R286</f>
        <v>0</v>
      </c>
      <c r="T286" s="32"/>
      <c r="U286" s="124">
        <v>0</v>
      </c>
      <c r="V286" s="76">
        <v>0</v>
      </c>
      <c r="W286" s="76">
        <f t="shared" ref="W286:W349" si="364">+U286-V286</f>
        <v>0</v>
      </c>
      <c r="X286" s="76">
        <v>0</v>
      </c>
      <c r="Y286" s="76">
        <f t="shared" si="332"/>
        <v>0</v>
      </c>
      <c r="Z286" s="77">
        <v>0</v>
      </c>
      <c r="AA286" s="77">
        <f t="shared" ref="AA286:AA349" si="365">+U286-Z286</f>
        <v>0</v>
      </c>
      <c r="AB286" s="8"/>
      <c r="AC286" s="76">
        <v>0</v>
      </c>
      <c r="AD286" s="76">
        <v>0</v>
      </c>
      <c r="AE286" s="76">
        <f t="shared" si="300"/>
        <v>0</v>
      </c>
      <c r="AF286" s="76">
        <v>0</v>
      </c>
      <c r="AG286" s="76">
        <f t="shared" si="301"/>
        <v>0</v>
      </c>
      <c r="AH286" s="77">
        <v>0</v>
      </c>
      <c r="AI286" s="78">
        <f t="shared" ref="AI286:AI349" si="366">+AC286-AH286</f>
        <v>0</v>
      </c>
      <c r="AJ286" s="32"/>
      <c r="AK286" s="124">
        <v>0</v>
      </c>
      <c r="AL286" s="76">
        <v>0</v>
      </c>
      <c r="AM286" s="76">
        <f t="shared" ref="AM286:AM349" si="367">+AK286-AL286</f>
        <v>0</v>
      </c>
      <c r="AN286" s="76">
        <v>0</v>
      </c>
      <c r="AO286" s="76">
        <f t="shared" si="333"/>
        <v>0</v>
      </c>
      <c r="AP286" s="77">
        <v>0</v>
      </c>
      <c r="AQ286" s="77">
        <f t="shared" ref="AQ286:AQ349" si="368">+AK286-AP286</f>
        <v>0</v>
      </c>
      <c r="AR286" s="8"/>
      <c r="AS286" s="76">
        <v>0</v>
      </c>
      <c r="AT286" s="76">
        <v>0</v>
      </c>
      <c r="AU286" s="76">
        <f t="shared" si="302"/>
        <v>0</v>
      </c>
      <c r="AV286" s="76">
        <v>0</v>
      </c>
      <c r="AW286" s="76">
        <f t="shared" si="303"/>
        <v>0</v>
      </c>
      <c r="AX286" s="77">
        <v>0</v>
      </c>
      <c r="AY286" s="78">
        <f t="shared" ref="AY286:AY349" si="369">+AS286-AX286</f>
        <v>0</v>
      </c>
      <c r="AZ286" s="32"/>
      <c r="BA286" s="124">
        <v>0</v>
      </c>
      <c r="BB286" s="76">
        <v>0</v>
      </c>
      <c r="BC286" s="76">
        <f t="shared" ref="BC286:BC349" si="370">+BA286-BB286</f>
        <v>0</v>
      </c>
      <c r="BD286" s="76">
        <v>0</v>
      </c>
      <c r="BE286" s="76">
        <f t="shared" si="334"/>
        <v>0</v>
      </c>
      <c r="BF286" s="77">
        <v>0</v>
      </c>
      <c r="BG286" s="77">
        <f t="shared" ref="BG286:BG349" si="371">+BA286-BF286</f>
        <v>0</v>
      </c>
      <c r="BH286" s="8"/>
      <c r="BI286" s="76">
        <v>0</v>
      </c>
      <c r="BJ286" s="76">
        <v>0</v>
      </c>
      <c r="BK286" s="76">
        <f t="shared" si="304"/>
        <v>0</v>
      </c>
      <c r="BL286" s="76">
        <v>0</v>
      </c>
      <c r="BM286" s="76">
        <f t="shared" si="305"/>
        <v>0</v>
      </c>
      <c r="BN286" s="77">
        <v>0</v>
      </c>
      <c r="BO286" s="78">
        <f t="shared" ref="BO286:BO349" si="372">+BI286-BN286</f>
        <v>0</v>
      </c>
    </row>
    <row r="287" spans="2:67" s="2" customFormat="1" ht="14.25" hidden="1" customHeight="1" outlineLevel="1">
      <c r="B287" s="2" t="str">
        <f t="shared" si="335"/>
        <v>Hide</v>
      </c>
      <c r="C287" s="2">
        <v>1</v>
      </c>
      <c r="D287" s="72" t="s">
        <v>262</v>
      </c>
      <c r="E287" s="124">
        <v>0</v>
      </c>
      <c r="F287" s="76">
        <v>65.005696761166661</v>
      </c>
      <c r="G287" s="76">
        <f t="shared" si="361"/>
        <v>-65.005696761166661</v>
      </c>
      <c r="H287" s="76">
        <v>0</v>
      </c>
      <c r="I287" s="76">
        <f t="shared" si="331"/>
        <v>0</v>
      </c>
      <c r="J287" s="77">
        <v>0</v>
      </c>
      <c r="K287" s="77">
        <f t="shared" si="362"/>
        <v>0</v>
      </c>
      <c r="L287" s="8"/>
      <c r="M287" s="76">
        <v>0</v>
      </c>
      <c r="N287" s="76">
        <v>65.005696761166661</v>
      </c>
      <c r="O287" s="76">
        <f t="shared" si="298"/>
        <v>-65.005696761166661</v>
      </c>
      <c r="P287" s="76">
        <v>0</v>
      </c>
      <c r="Q287" s="76">
        <f t="shared" si="299"/>
        <v>0</v>
      </c>
      <c r="R287" s="77">
        <v>0</v>
      </c>
      <c r="S287" s="78">
        <f t="shared" si="363"/>
        <v>0</v>
      </c>
      <c r="T287" s="32"/>
      <c r="U287" s="124">
        <v>0</v>
      </c>
      <c r="V287" s="76">
        <v>0</v>
      </c>
      <c r="W287" s="76">
        <f t="shared" si="364"/>
        <v>0</v>
      </c>
      <c r="X287" s="76">
        <v>0</v>
      </c>
      <c r="Y287" s="76">
        <f t="shared" si="332"/>
        <v>0</v>
      </c>
      <c r="Z287" s="77">
        <v>0</v>
      </c>
      <c r="AA287" s="77">
        <f t="shared" si="365"/>
        <v>0</v>
      </c>
      <c r="AB287" s="8"/>
      <c r="AC287" s="76">
        <v>0</v>
      </c>
      <c r="AD287" s="76">
        <v>0</v>
      </c>
      <c r="AE287" s="76">
        <f t="shared" si="300"/>
        <v>0</v>
      </c>
      <c r="AF287" s="76">
        <v>0</v>
      </c>
      <c r="AG287" s="76">
        <f t="shared" si="301"/>
        <v>0</v>
      </c>
      <c r="AH287" s="77">
        <v>0</v>
      </c>
      <c r="AI287" s="78">
        <f t="shared" si="366"/>
        <v>0</v>
      </c>
      <c r="AJ287" s="32"/>
      <c r="AK287" s="124">
        <v>0</v>
      </c>
      <c r="AL287" s="76">
        <v>65.005696761166661</v>
      </c>
      <c r="AM287" s="76">
        <f t="shared" si="367"/>
        <v>-65.005696761166661</v>
      </c>
      <c r="AN287" s="76">
        <v>0</v>
      </c>
      <c r="AO287" s="76">
        <f t="shared" si="333"/>
        <v>0</v>
      </c>
      <c r="AP287" s="77">
        <v>0</v>
      </c>
      <c r="AQ287" s="77">
        <f t="shared" si="368"/>
        <v>0</v>
      </c>
      <c r="AR287" s="8"/>
      <c r="AS287" s="76">
        <v>0</v>
      </c>
      <c r="AT287" s="76">
        <v>65.005696761166661</v>
      </c>
      <c r="AU287" s="76">
        <f t="shared" si="302"/>
        <v>-65.005696761166661</v>
      </c>
      <c r="AV287" s="76">
        <v>0</v>
      </c>
      <c r="AW287" s="76">
        <f t="shared" si="303"/>
        <v>0</v>
      </c>
      <c r="AX287" s="77">
        <v>0</v>
      </c>
      <c r="AY287" s="78">
        <f t="shared" si="369"/>
        <v>0</v>
      </c>
      <c r="AZ287" s="32"/>
      <c r="BA287" s="124">
        <v>0</v>
      </c>
      <c r="BB287" s="76">
        <v>0</v>
      </c>
      <c r="BC287" s="76">
        <f t="shared" si="370"/>
        <v>0</v>
      </c>
      <c r="BD287" s="76">
        <v>0</v>
      </c>
      <c r="BE287" s="76">
        <f t="shared" si="334"/>
        <v>0</v>
      </c>
      <c r="BF287" s="77">
        <v>0</v>
      </c>
      <c r="BG287" s="77">
        <f t="shared" si="371"/>
        <v>0</v>
      </c>
      <c r="BH287" s="8"/>
      <c r="BI287" s="76">
        <v>0</v>
      </c>
      <c r="BJ287" s="76">
        <v>0</v>
      </c>
      <c r="BK287" s="76">
        <f t="shared" si="304"/>
        <v>0</v>
      </c>
      <c r="BL287" s="76">
        <v>0</v>
      </c>
      <c r="BM287" s="76">
        <f t="shared" si="305"/>
        <v>0</v>
      </c>
      <c r="BN287" s="77">
        <v>0</v>
      </c>
      <c r="BO287" s="78">
        <f t="shared" si="372"/>
        <v>0</v>
      </c>
    </row>
    <row r="288" spans="2:67" s="2" customFormat="1" collapsed="1">
      <c r="B288" s="2" t="str">
        <f t="shared" si="335"/>
        <v>Hide</v>
      </c>
      <c r="C288" s="2">
        <v>1</v>
      </c>
      <c r="D288" s="72" t="s">
        <v>263</v>
      </c>
      <c r="E288" s="123">
        <v>209.85000000000002</v>
      </c>
      <c r="F288" s="73">
        <v>757.81347380099987</v>
      </c>
      <c r="G288" s="73">
        <f t="shared" si="361"/>
        <v>-547.96347380099985</v>
      </c>
      <c r="H288" s="73">
        <v>0</v>
      </c>
      <c r="I288" s="73">
        <f t="shared" si="331"/>
        <v>209.85000000000002</v>
      </c>
      <c r="J288" s="74">
        <v>171.66000000000003</v>
      </c>
      <c r="K288" s="74">
        <f t="shared" si="362"/>
        <v>38.19</v>
      </c>
      <c r="L288" s="35"/>
      <c r="M288" s="73">
        <v>209.85000000000002</v>
      </c>
      <c r="N288" s="73">
        <v>757.81347380099987</v>
      </c>
      <c r="O288" s="73">
        <f t="shared" si="298"/>
        <v>-547.96347380099985</v>
      </c>
      <c r="P288" s="73">
        <v>0</v>
      </c>
      <c r="Q288" s="73">
        <f t="shared" si="299"/>
        <v>209.85000000000002</v>
      </c>
      <c r="R288" s="74">
        <v>171.66000000000003</v>
      </c>
      <c r="S288" s="75">
        <f t="shared" si="363"/>
        <v>38.19</v>
      </c>
      <c r="T288" s="32"/>
      <c r="U288" s="123">
        <v>209.85000000000002</v>
      </c>
      <c r="V288" s="73">
        <v>400.34991833583331</v>
      </c>
      <c r="W288" s="73">
        <f t="shared" si="364"/>
        <v>-190.49991833583329</v>
      </c>
      <c r="X288" s="73">
        <v>0</v>
      </c>
      <c r="Y288" s="73">
        <f t="shared" si="332"/>
        <v>209.85000000000002</v>
      </c>
      <c r="Z288" s="74">
        <v>172.11</v>
      </c>
      <c r="AA288" s="74">
        <f t="shared" si="365"/>
        <v>37.740000000000009</v>
      </c>
      <c r="AB288" s="35"/>
      <c r="AC288" s="73">
        <v>209.85000000000002</v>
      </c>
      <c r="AD288" s="73">
        <v>400.34991833583331</v>
      </c>
      <c r="AE288" s="73">
        <f t="shared" si="300"/>
        <v>-190.49991833583329</v>
      </c>
      <c r="AF288" s="73">
        <v>0</v>
      </c>
      <c r="AG288" s="73">
        <f t="shared" si="301"/>
        <v>209.85000000000002</v>
      </c>
      <c r="AH288" s="74">
        <v>172.11</v>
      </c>
      <c r="AI288" s="75">
        <f t="shared" si="366"/>
        <v>37.740000000000009</v>
      </c>
      <c r="AJ288" s="32"/>
      <c r="AK288" s="123">
        <v>0</v>
      </c>
      <c r="AL288" s="73">
        <v>357.46355546516668</v>
      </c>
      <c r="AM288" s="73">
        <f t="shared" si="367"/>
        <v>-357.46355546516668</v>
      </c>
      <c r="AN288" s="73">
        <v>0</v>
      </c>
      <c r="AO288" s="73">
        <f t="shared" si="333"/>
        <v>0</v>
      </c>
      <c r="AP288" s="74">
        <v>-0.45</v>
      </c>
      <c r="AQ288" s="74">
        <f t="shared" si="368"/>
        <v>0.45</v>
      </c>
      <c r="AR288" s="35"/>
      <c r="AS288" s="73">
        <v>0</v>
      </c>
      <c r="AT288" s="73">
        <v>357.46355546516668</v>
      </c>
      <c r="AU288" s="73">
        <f t="shared" si="302"/>
        <v>-357.46355546516668</v>
      </c>
      <c r="AV288" s="73">
        <v>0</v>
      </c>
      <c r="AW288" s="73">
        <f t="shared" si="303"/>
        <v>0</v>
      </c>
      <c r="AX288" s="74">
        <v>-0.45</v>
      </c>
      <c r="AY288" s="75">
        <f t="shared" si="369"/>
        <v>0.45</v>
      </c>
      <c r="AZ288" s="32"/>
      <c r="BA288" s="123">
        <v>0</v>
      </c>
      <c r="BB288" s="73">
        <v>0</v>
      </c>
      <c r="BC288" s="73">
        <f t="shared" si="370"/>
        <v>0</v>
      </c>
      <c r="BD288" s="73">
        <v>0</v>
      </c>
      <c r="BE288" s="73">
        <f t="shared" si="334"/>
        <v>0</v>
      </c>
      <c r="BF288" s="74">
        <v>0</v>
      </c>
      <c r="BG288" s="74">
        <f t="shared" si="371"/>
        <v>0</v>
      </c>
      <c r="BH288" s="35"/>
      <c r="BI288" s="73">
        <v>0</v>
      </c>
      <c r="BJ288" s="73">
        <v>0</v>
      </c>
      <c r="BK288" s="73">
        <f t="shared" si="304"/>
        <v>0</v>
      </c>
      <c r="BL288" s="73">
        <v>0</v>
      </c>
      <c r="BM288" s="73">
        <f t="shared" si="305"/>
        <v>0</v>
      </c>
      <c r="BN288" s="74">
        <v>0</v>
      </c>
      <c r="BO288" s="75">
        <f t="shared" si="372"/>
        <v>0</v>
      </c>
    </row>
    <row r="289" spans="2:67" s="2" customFormat="1" ht="14.25" hidden="1" customHeight="1" outlineLevel="1">
      <c r="B289" s="2" t="str">
        <f t="shared" si="335"/>
        <v>Hide</v>
      </c>
      <c r="C289" s="2">
        <v>1</v>
      </c>
      <c r="D289" s="72" t="s">
        <v>264</v>
      </c>
      <c r="E289" s="124">
        <v>0</v>
      </c>
      <c r="F289" s="76">
        <v>0</v>
      </c>
      <c r="G289" s="76">
        <f t="shared" si="361"/>
        <v>0</v>
      </c>
      <c r="H289" s="76">
        <v>0</v>
      </c>
      <c r="I289" s="76">
        <f t="shared" si="331"/>
        <v>0</v>
      </c>
      <c r="J289" s="77">
        <v>0</v>
      </c>
      <c r="K289" s="77">
        <f t="shared" si="362"/>
        <v>0</v>
      </c>
      <c r="L289" s="8"/>
      <c r="M289" s="76">
        <v>0</v>
      </c>
      <c r="N289" s="76">
        <v>0</v>
      </c>
      <c r="O289" s="76">
        <f t="shared" si="298"/>
        <v>0</v>
      </c>
      <c r="P289" s="76">
        <v>0</v>
      </c>
      <c r="Q289" s="76">
        <f t="shared" si="299"/>
        <v>0</v>
      </c>
      <c r="R289" s="77">
        <v>0</v>
      </c>
      <c r="S289" s="78">
        <f t="shared" si="363"/>
        <v>0</v>
      </c>
      <c r="T289" s="32"/>
      <c r="U289" s="124">
        <v>0</v>
      </c>
      <c r="V289" s="76">
        <v>0</v>
      </c>
      <c r="W289" s="76">
        <f t="shared" si="364"/>
        <v>0</v>
      </c>
      <c r="X289" s="76">
        <v>0</v>
      </c>
      <c r="Y289" s="76">
        <f t="shared" si="332"/>
        <v>0</v>
      </c>
      <c r="Z289" s="77">
        <v>0</v>
      </c>
      <c r="AA289" s="77">
        <f t="shared" si="365"/>
        <v>0</v>
      </c>
      <c r="AB289" s="8"/>
      <c r="AC289" s="76">
        <v>0</v>
      </c>
      <c r="AD289" s="76">
        <v>0</v>
      </c>
      <c r="AE289" s="76">
        <f t="shared" si="300"/>
        <v>0</v>
      </c>
      <c r="AF289" s="76">
        <v>0</v>
      </c>
      <c r="AG289" s="76">
        <f t="shared" si="301"/>
        <v>0</v>
      </c>
      <c r="AH289" s="77">
        <v>0</v>
      </c>
      <c r="AI289" s="78">
        <f t="shared" si="366"/>
        <v>0</v>
      </c>
      <c r="AJ289" s="32"/>
      <c r="AK289" s="124">
        <v>0</v>
      </c>
      <c r="AL289" s="76">
        <v>0</v>
      </c>
      <c r="AM289" s="76">
        <f t="shared" si="367"/>
        <v>0</v>
      </c>
      <c r="AN289" s="76">
        <v>0</v>
      </c>
      <c r="AO289" s="76">
        <f t="shared" si="333"/>
        <v>0</v>
      </c>
      <c r="AP289" s="77">
        <v>0</v>
      </c>
      <c r="AQ289" s="77">
        <f t="shared" si="368"/>
        <v>0</v>
      </c>
      <c r="AR289" s="8"/>
      <c r="AS289" s="76">
        <v>0</v>
      </c>
      <c r="AT289" s="76">
        <v>0</v>
      </c>
      <c r="AU289" s="76">
        <f t="shared" si="302"/>
        <v>0</v>
      </c>
      <c r="AV289" s="76">
        <v>0</v>
      </c>
      <c r="AW289" s="76">
        <f t="shared" si="303"/>
        <v>0</v>
      </c>
      <c r="AX289" s="77">
        <v>0</v>
      </c>
      <c r="AY289" s="78">
        <f t="shared" si="369"/>
        <v>0</v>
      </c>
      <c r="AZ289" s="32"/>
      <c r="BA289" s="124">
        <v>0</v>
      </c>
      <c r="BB289" s="76">
        <v>0</v>
      </c>
      <c r="BC289" s="76">
        <f t="shared" si="370"/>
        <v>0</v>
      </c>
      <c r="BD289" s="76">
        <v>0</v>
      </c>
      <c r="BE289" s="76">
        <f t="shared" si="334"/>
        <v>0</v>
      </c>
      <c r="BF289" s="77">
        <v>0</v>
      </c>
      <c r="BG289" s="77">
        <f t="shared" si="371"/>
        <v>0</v>
      </c>
      <c r="BH289" s="8"/>
      <c r="BI289" s="76">
        <v>0</v>
      </c>
      <c r="BJ289" s="76">
        <v>0</v>
      </c>
      <c r="BK289" s="76">
        <f t="shared" si="304"/>
        <v>0</v>
      </c>
      <c r="BL289" s="76">
        <v>0</v>
      </c>
      <c r="BM289" s="76">
        <f t="shared" si="305"/>
        <v>0</v>
      </c>
      <c r="BN289" s="77">
        <v>0</v>
      </c>
      <c r="BO289" s="78">
        <f t="shared" si="372"/>
        <v>0</v>
      </c>
    </row>
    <row r="290" spans="2:67" s="2" customFormat="1" ht="14.25" hidden="1" customHeight="1" outlineLevel="1">
      <c r="B290" s="2" t="str">
        <f t="shared" si="335"/>
        <v>Hide</v>
      </c>
      <c r="C290" s="2">
        <v>1</v>
      </c>
      <c r="D290" s="72" t="s">
        <v>265</v>
      </c>
      <c r="E290" s="124">
        <v>0</v>
      </c>
      <c r="F290" s="76">
        <v>0</v>
      </c>
      <c r="G290" s="76">
        <f t="shared" si="361"/>
        <v>0</v>
      </c>
      <c r="H290" s="76">
        <v>0</v>
      </c>
      <c r="I290" s="76">
        <f t="shared" si="331"/>
        <v>0</v>
      </c>
      <c r="J290" s="77">
        <v>0</v>
      </c>
      <c r="K290" s="77">
        <f t="shared" si="362"/>
        <v>0</v>
      </c>
      <c r="L290" s="8"/>
      <c r="M290" s="76">
        <v>0</v>
      </c>
      <c r="N290" s="76">
        <v>0</v>
      </c>
      <c r="O290" s="76">
        <f t="shared" ref="O290:O353" si="373">+M290-N290</f>
        <v>0</v>
      </c>
      <c r="P290" s="76">
        <v>0</v>
      </c>
      <c r="Q290" s="76">
        <f t="shared" ref="Q290:Q353" si="374">+M290-P290</f>
        <v>0</v>
      </c>
      <c r="R290" s="77">
        <v>0</v>
      </c>
      <c r="S290" s="78">
        <f t="shared" si="363"/>
        <v>0</v>
      </c>
      <c r="T290" s="32"/>
      <c r="U290" s="124">
        <v>0</v>
      </c>
      <c r="V290" s="76">
        <v>0</v>
      </c>
      <c r="W290" s="76">
        <f t="shared" si="364"/>
        <v>0</v>
      </c>
      <c r="X290" s="76">
        <v>0</v>
      </c>
      <c r="Y290" s="76">
        <f t="shared" si="332"/>
        <v>0</v>
      </c>
      <c r="Z290" s="77">
        <v>0</v>
      </c>
      <c r="AA290" s="77">
        <f t="shared" si="365"/>
        <v>0</v>
      </c>
      <c r="AB290" s="8"/>
      <c r="AC290" s="76">
        <v>0</v>
      </c>
      <c r="AD290" s="76">
        <v>0</v>
      </c>
      <c r="AE290" s="76">
        <f t="shared" ref="AE290:AE353" si="375">+AC290-AD290</f>
        <v>0</v>
      </c>
      <c r="AF290" s="76">
        <v>0</v>
      </c>
      <c r="AG290" s="76">
        <f t="shared" ref="AG290:AG353" si="376">+AC290-AF290</f>
        <v>0</v>
      </c>
      <c r="AH290" s="77">
        <v>0</v>
      </c>
      <c r="AI290" s="78">
        <f t="shared" si="366"/>
        <v>0</v>
      </c>
      <c r="AJ290" s="32"/>
      <c r="AK290" s="124">
        <v>0</v>
      </c>
      <c r="AL290" s="76">
        <v>0</v>
      </c>
      <c r="AM290" s="76">
        <f t="shared" si="367"/>
        <v>0</v>
      </c>
      <c r="AN290" s="76">
        <v>0</v>
      </c>
      <c r="AO290" s="76">
        <f t="shared" si="333"/>
        <v>0</v>
      </c>
      <c r="AP290" s="77">
        <v>0</v>
      </c>
      <c r="AQ290" s="77">
        <f t="shared" si="368"/>
        <v>0</v>
      </c>
      <c r="AR290" s="8"/>
      <c r="AS290" s="76">
        <v>0</v>
      </c>
      <c r="AT290" s="76">
        <v>0</v>
      </c>
      <c r="AU290" s="76">
        <f t="shared" ref="AU290:AU353" si="377">+AS290-AT290</f>
        <v>0</v>
      </c>
      <c r="AV290" s="76">
        <v>0</v>
      </c>
      <c r="AW290" s="76">
        <f t="shared" ref="AW290:AW353" si="378">+AS290-AV290</f>
        <v>0</v>
      </c>
      <c r="AX290" s="77">
        <v>0</v>
      </c>
      <c r="AY290" s="78">
        <f t="shared" si="369"/>
        <v>0</v>
      </c>
      <c r="AZ290" s="32"/>
      <c r="BA290" s="124">
        <v>0</v>
      </c>
      <c r="BB290" s="76">
        <v>0</v>
      </c>
      <c r="BC290" s="76">
        <f t="shared" si="370"/>
        <v>0</v>
      </c>
      <c r="BD290" s="76">
        <v>0</v>
      </c>
      <c r="BE290" s="76">
        <f t="shared" si="334"/>
        <v>0</v>
      </c>
      <c r="BF290" s="77">
        <v>0</v>
      </c>
      <c r="BG290" s="77">
        <f t="shared" si="371"/>
        <v>0</v>
      </c>
      <c r="BH290" s="8"/>
      <c r="BI290" s="76">
        <v>0</v>
      </c>
      <c r="BJ290" s="76">
        <v>0</v>
      </c>
      <c r="BK290" s="76">
        <f t="shared" ref="BK290:BK353" si="379">+BI290-BJ290</f>
        <v>0</v>
      </c>
      <c r="BL290" s="76">
        <v>0</v>
      </c>
      <c r="BM290" s="76">
        <f t="shared" ref="BM290:BM353" si="380">+BI290-BL290</f>
        <v>0</v>
      </c>
      <c r="BN290" s="77">
        <v>0</v>
      </c>
      <c r="BO290" s="78">
        <f t="shared" si="372"/>
        <v>0</v>
      </c>
    </row>
    <row r="291" spans="2:67" s="2" customFormat="1" ht="14.25" hidden="1" customHeight="1" outlineLevel="1">
      <c r="B291" s="2" t="str">
        <f t="shared" si="335"/>
        <v>Hide</v>
      </c>
      <c r="C291" s="2">
        <v>1</v>
      </c>
      <c r="D291" s="72" t="s">
        <v>266</v>
      </c>
      <c r="E291" s="124">
        <v>0</v>
      </c>
      <c r="F291" s="76">
        <v>0</v>
      </c>
      <c r="G291" s="76">
        <f t="shared" si="361"/>
        <v>0</v>
      </c>
      <c r="H291" s="76">
        <v>0</v>
      </c>
      <c r="I291" s="76">
        <f t="shared" si="331"/>
        <v>0</v>
      </c>
      <c r="J291" s="77">
        <v>0</v>
      </c>
      <c r="K291" s="77">
        <f t="shared" si="362"/>
        <v>0</v>
      </c>
      <c r="L291" s="8"/>
      <c r="M291" s="76">
        <v>0</v>
      </c>
      <c r="N291" s="76">
        <v>0</v>
      </c>
      <c r="O291" s="76">
        <f t="shared" si="373"/>
        <v>0</v>
      </c>
      <c r="P291" s="76">
        <v>0</v>
      </c>
      <c r="Q291" s="76">
        <f t="shared" si="374"/>
        <v>0</v>
      </c>
      <c r="R291" s="77">
        <v>0</v>
      </c>
      <c r="S291" s="78">
        <f t="shared" si="363"/>
        <v>0</v>
      </c>
      <c r="T291" s="32"/>
      <c r="U291" s="124">
        <v>0</v>
      </c>
      <c r="V291" s="76">
        <v>0</v>
      </c>
      <c r="W291" s="76">
        <f t="shared" si="364"/>
        <v>0</v>
      </c>
      <c r="X291" s="76">
        <v>0</v>
      </c>
      <c r="Y291" s="76">
        <f t="shared" si="332"/>
        <v>0</v>
      </c>
      <c r="Z291" s="77">
        <v>0</v>
      </c>
      <c r="AA291" s="77">
        <f t="shared" si="365"/>
        <v>0</v>
      </c>
      <c r="AB291" s="8"/>
      <c r="AC291" s="76">
        <v>0</v>
      </c>
      <c r="AD291" s="76">
        <v>0</v>
      </c>
      <c r="AE291" s="76">
        <f t="shared" si="375"/>
        <v>0</v>
      </c>
      <c r="AF291" s="76">
        <v>0</v>
      </c>
      <c r="AG291" s="76">
        <f t="shared" si="376"/>
        <v>0</v>
      </c>
      <c r="AH291" s="77">
        <v>0</v>
      </c>
      <c r="AI291" s="78">
        <f t="shared" si="366"/>
        <v>0</v>
      </c>
      <c r="AJ291" s="32"/>
      <c r="AK291" s="124">
        <v>0</v>
      </c>
      <c r="AL291" s="76">
        <v>0</v>
      </c>
      <c r="AM291" s="76">
        <f t="shared" si="367"/>
        <v>0</v>
      </c>
      <c r="AN291" s="76">
        <v>0</v>
      </c>
      <c r="AO291" s="76">
        <f t="shared" si="333"/>
        <v>0</v>
      </c>
      <c r="AP291" s="77">
        <v>0</v>
      </c>
      <c r="AQ291" s="77">
        <f t="shared" si="368"/>
        <v>0</v>
      </c>
      <c r="AR291" s="8"/>
      <c r="AS291" s="76">
        <v>0</v>
      </c>
      <c r="AT291" s="76">
        <v>0</v>
      </c>
      <c r="AU291" s="76">
        <f t="shared" si="377"/>
        <v>0</v>
      </c>
      <c r="AV291" s="76">
        <v>0</v>
      </c>
      <c r="AW291" s="76">
        <f t="shared" si="378"/>
        <v>0</v>
      </c>
      <c r="AX291" s="77">
        <v>0</v>
      </c>
      <c r="AY291" s="78">
        <f t="shared" si="369"/>
        <v>0</v>
      </c>
      <c r="AZ291" s="32"/>
      <c r="BA291" s="124">
        <v>0</v>
      </c>
      <c r="BB291" s="76">
        <v>0</v>
      </c>
      <c r="BC291" s="76">
        <f t="shared" si="370"/>
        <v>0</v>
      </c>
      <c r="BD291" s="76">
        <v>0</v>
      </c>
      <c r="BE291" s="76">
        <f t="shared" si="334"/>
        <v>0</v>
      </c>
      <c r="BF291" s="77">
        <v>0</v>
      </c>
      <c r="BG291" s="77">
        <f t="shared" si="371"/>
        <v>0</v>
      </c>
      <c r="BH291" s="8"/>
      <c r="BI291" s="76">
        <v>0</v>
      </c>
      <c r="BJ291" s="76">
        <v>0</v>
      </c>
      <c r="BK291" s="76">
        <f t="shared" si="379"/>
        <v>0</v>
      </c>
      <c r="BL291" s="76">
        <v>0</v>
      </c>
      <c r="BM291" s="76">
        <f t="shared" si="380"/>
        <v>0</v>
      </c>
      <c r="BN291" s="77">
        <v>0</v>
      </c>
      <c r="BO291" s="78">
        <f t="shared" si="372"/>
        <v>0</v>
      </c>
    </row>
    <row r="292" spans="2:67" s="2" customFormat="1" ht="14.25" hidden="1" customHeight="1" outlineLevel="1">
      <c r="B292" s="2" t="str">
        <f t="shared" si="335"/>
        <v>Hide</v>
      </c>
      <c r="C292" s="2">
        <v>1</v>
      </c>
      <c r="D292" s="72" t="s">
        <v>267</v>
      </c>
      <c r="E292" s="124">
        <v>0</v>
      </c>
      <c r="F292" s="76">
        <v>0</v>
      </c>
      <c r="G292" s="76">
        <f t="shared" si="361"/>
        <v>0</v>
      </c>
      <c r="H292" s="76">
        <v>0</v>
      </c>
      <c r="I292" s="76">
        <f t="shared" ref="I292:I355" si="381">+E292-H292</f>
        <v>0</v>
      </c>
      <c r="J292" s="77">
        <v>0</v>
      </c>
      <c r="K292" s="77">
        <f t="shared" si="362"/>
        <v>0</v>
      </c>
      <c r="L292" s="8"/>
      <c r="M292" s="76">
        <v>0</v>
      </c>
      <c r="N292" s="76">
        <v>0</v>
      </c>
      <c r="O292" s="76">
        <f t="shared" si="373"/>
        <v>0</v>
      </c>
      <c r="P292" s="76">
        <v>0</v>
      </c>
      <c r="Q292" s="76">
        <f t="shared" si="374"/>
        <v>0</v>
      </c>
      <c r="R292" s="77">
        <v>0</v>
      </c>
      <c r="S292" s="78">
        <f t="shared" si="363"/>
        <v>0</v>
      </c>
      <c r="T292" s="32"/>
      <c r="U292" s="124">
        <v>0</v>
      </c>
      <c r="V292" s="76">
        <v>0</v>
      </c>
      <c r="W292" s="76">
        <f t="shared" si="364"/>
        <v>0</v>
      </c>
      <c r="X292" s="76">
        <v>0</v>
      </c>
      <c r="Y292" s="76">
        <f t="shared" ref="Y292:Y355" si="382">+U292-X292</f>
        <v>0</v>
      </c>
      <c r="Z292" s="77">
        <v>0</v>
      </c>
      <c r="AA292" s="77">
        <f t="shared" si="365"/>
        <v>0</v>
      </c>
      <c r="AB292" s="8"/>
      <c r="AC292" s="76">
        <v>0</v>
      </c>
      <c r="AD292" s="76">
        <v>0</v>
      </c>
      <c r="AE292" s="76">
        <f t="shared" si="375"/>
        <v>0</v>
      </c>
      <c r="AF292" s="76">
        <v>0</v>
      </c>
      <c r="AG292" s="76">
        <f t="shared" si="376"/>
        <v>0</v>
      </c>
      <c r="AH292" s="77">
        <v>0</v>
      </c>
      <c r="AI292" s="78">
        <f t="shared" si="366"/>
        <v>0</v>
      </c>
      <c r="AJ292" s="32"/>
      <c r="AK292" s="124">
        <v>0</v>
      </c>
      <c r="AL292" s="76">
        <v>0</v>
      </c>
      <c r="AM292" s="76">
        <f t="shared" si="367"/>
        <v>0</v>
      </c>
      <c r="AN292" s="76">
        <v>0</v>
      </c>
      <c r="AO292" s="76">
        <f t="shared" ref="AO292:AO355" si="383">+AK292-AN292</f>
        <v>0</v>
      </c>
      <c r="AP292" s="77">
        <v>0</v>
      </c>
      <c r="AQ292" s="77">
        <f t="shared" si="368"/>
        <v>0</v>
      </c>
      <c r="AR292" s="8"/>
      <c r="AS292" s="76">
        <v>0</v>
      </c>
      <c r="AT292" s="76">
        <v>0</v>
      </c>
      <c r="AU292" s="76">
        <f t="shared" si="377"/>
        <v>0</v>
      </c>
      <c r="AV292" s="76">
        <v>0</v>
      </c>
      <c r="AW292" s="76">
        <f t="shared" si="378"/>
        <v>0</v>
      </c>
      <c r="AX292" s="77">
        <v>0</v>
      </c>
      <c r="AY292" s="78">
        <f t="shared" si="369"/>
        <v>0</v>
      </c>
      <c r="AZ292" s="32"/>
      <c r="BA292" s="124">
        <v>0</v>
      </c>
      <c r="BB292" s="76">
        <v>0</v>
      </c>
      <c r="BC292" s="76">
        <f t="shared" si="370"/>
        <v>0</v>
      </c>
      <c r="BD292" s="76">
        <v>0</v>
      </c>
      <c r="BE292" s="76">
        <f t="shared" ref="BE292:BE355" si="384">+BA292-BD292</f>
        <v>0</v>
      </c>
      <c r="BF292" s="77">
        <v>0</v>
      </c>
      <c r="BG292" s="77">
        <f t="shared" si="371"/>
        <v>0</v>
      </c>
      <c r="BH292" s="8"/>
      <c r="BI292" s="76">
        <v>0</v>
      </c>
      <c r="BJ292" s="76">
        <v>0</v>
      </c>
      <c r="BK292" s="76">
        <f t="shared" si="379"/>
        <v>0</v>
      </c>
      <c r="BL292" s="76">
        <v>0</v>
      </c>
      <c r="BM292" s="76">
        <f t="shared" si="380"/>
        <v>0</v>
      </c>
      <c r="BN292" s="77">
        <v>0</v>
      </c>
      <c r="BO292" s="78">
        <f t="shared" si="372"/>
        <v>0</v>
      </c>
    </row>
    <row r="293" spans="2:67" s="2" customFormat="1" ht="14.25" hidden="1" customHeight="1" outlineLevel="1">
      <c r="B293" s="2" t="str">
        <f t="shared" si="335"/>
        <v>Hide</v>
      </c>
      <c r="C293" s="2">
        <v>1</v>
      </c>
      <c r="D293" s="72" t="s">
        <v>268</v>
      </c>
      <c r="E293" s="124">
        <v>0</v>
      </c>
      <c r="F293" s="76">
        <v>0</v>
      </c>
      <c r="G293" s="76">
        <f t="shared" si="361"/>
        <v>0</v>
      </c>
      <c r="H293" s="76">
        <v>0</v>
      </c>
      <c r="I293" s="76">
        <f t="shared" si="381"/>
        <v>0</v>
      </c>
      <c r="J293" s="77">
        <v>0</v>
      </c>
      <c r="K293" s="77">
        <f t="shared" si="362"/>
        <v>0</v>
      </c>
      <c r="L293" s="8"/>
      <c r="M293" s="76">
        <v>0</v>
      </c>
      <c r="N293" s="76">
        <v>0</v>
      </c>
      <c r="O293" s="76">
        <f t="shared" si="373"/>
        <v>0</v>
      </c>
      <c r="P293" s="76">
        <v>0</v>
      </c>
      <c r="Q293" s="76">
        <f t="shared" si="374"/>
        <v>0</v>
      </c>
      <c r="R293" s="77">
        <v>0</v>
      </c>
      <c r="S293" s="78">
        <f t="shared" si="363"/>
        <v>0</v>
      </c>
      <c r="T293" s="32"/>
      <c r="U293" s="124">
        <v>0</v>
      </c>
      <c r="V293" s="76">
        <v>0</v>
      </c>
      <c r="W293" s="76">
        <f t="shared" si="364"/>
        <v>0</v>
      </c>
      <c r="X293" s="76">
        <v>0</v>
      </c>
      <c r="Y293" s="76">
        <f t="shared" si="382"/>
        <v>0</v>
      </c>
      <c r="Z293" s="77">
        <v>0</v>
      </c>
      <c r="AA293" s="77">
        <f t="shared" si="365"/>
        <v>0</v>
      </c>
      <c r="AB293" s="8"/>
      <c r="AC293" s="76">
        <v>0</v>
      </c>
      <c r="AD293" s="76">
        <v>0</v>
      </c>
      <c r="AE293" s="76">
        <f t="shared" si="375"/>
        <v>0</v>
      </c>
      <c r="AF293" s="76">
        <v>0</v>
      </c>
      <c r="AG293" s="76">
        <f t="shared" si="376"/>
        <v>0</v>
      </c>
      <c r="AH293" s="77">
        <v>0</v>
      </c>
      <c r="AI293" s="78">
        <f t="shared" si="366"/>
        <v>0</v>
      </c>
      <c r="AJ293" s="32"/>
      <c r="AK293" s="124">
        <v>0</v>
      </c>
      <c r="AL293" s="76">
        <v>0</v>
      </c>
      <c r="AM293" s="76">
        <f t="shared" si="367"/>
        <v>0</v>
      </c>
      <c r="AN293" s="76">
        <v>0</v>
      </c>
      <c r="AO293" s="76">
        <f t="shared" si="383"/>
        <v>0</v>
      </c>
      <c r="AP293" s="77">
        <v>0</v>
      </c>
      <c r="AQ293" s="77">
        <f t="shared" si="368"/>
        <v>0</v>
      </c>
      <c r="AR293" s="8"/>
      <c r="AS293" s="76">
        <v>0</v>
      </c>
      <c r="AT293" s="76">
        <v>0</v>
      </c>
      <c r="AU293" s="76">
        <f t="shared" si="377"/>
        <v>0</v>
      </c>
      <c r="AV293" s="76">
        <v>0</v>
      </c>
      <c r="AW293" s="76">
        <f t="shared" si="378"/>
        <v>0</v>
      </c>
      <c r="AX293" s="77">
        <v>0</v>
      </c>
      <c r="AY293" s="78">
        <f t="shared" si="369"/>
        <v>0</v>
      </c>
      <c r="AZ293" s="32"/>
      <c r="BA293" s="124">
        <v>0</v>
      </c>
      <c r="BB293" s="76">
        <v>0</v>
      </c>
      <c r="BC293" s="76">
        <f t="shared" si="370"/>
        <v>0</v>
      </c>
      <c r="BD293" s="76">
        <v>0</v>
      </c>
      <c r="BE293" s="76">
        <f t="shared" si="384"/>
        <v>0</v>
      </c>
      <c r="BF293" s="77">
        <v>0</v>
      </c>
      <c r="BG293" s="77">
        <f t="shared" si="371"/>
        <v>0</v>
      </c>
      <c r="BH293" s="8"/>
      <c r="BI293" s="76">
        <v>0</v>
      </c>
      <c r="BJ293" s="76">
        <v>0</v>
      </c>
      <c r="BK293" s="76">
        <f t="shared" si="379"/>
        <v>0</v>
      </c>
      <c r="BL293" s="76">
        <v>0</v>
      </c>
      <c r="BM293" s="76">
        <f t="shared" si="380"/>
        <v>0</v>
      </c>
      <c r="BN293" s="77">
        <v>0</v>
      </c>
      <c r="BO293" s="78">
        <f t="shared" si="372"/>
        <v>0</v>
      </c>
    </row>
    <row r="294" spans="2:67" s="2" customFormat="1" ht="14.25" hidden="1" customHeight="1" outlineLevel="1">
      <c r="B294" s="2" t="str">
        <f t="shared" si="335"/>
        <v>Hide</v>
      </c>
      <c r="C294" s="2">
        <v>1</v>
      </c>
      <c r="D294" s="72" t="s">
        <v>269</v>
      </c>
      <c r="E294" s="124">
        <v>0</v>
      </c>
      <c r="F294" s="76">
        <v>0</v>
      </c>
      <c r="G294" s="76">
        <f t="shared" si="361"/>
        <v>0</v>
      </c>
      <c r="H294" s="76">
        <v>0</v>
      </c>
      <c r="I294" s="76">
        <f t="shared" si="381"/>
        <v>0</v>
      </c>
      <c r="J294" s="77">
        <v>0</v>
      </c>
      <c r="K294" s="77">
        <f t="shared" si="362"/>
        <v>0</v>
      </c>
      <c r="L294" s="8"/>
      <c r="M294" s="76">
        <v>0</v>
      </c>
      <c r="N294" s="76">
        <v>0</v>
      </c>
      <c r="O294" s="76">
        <f t="shared" si="373"/>
        <v>0</v>
      </c>
      <c r="P294" s="76">
        <v>0</v>
      </c>
      <c r="Q294" s="76">
        <f t="shared" si="374"/>
        <v>0</v>
      </c>
      <c r="R294" s="77">
        <v>0</v>
      </c>
      <c r="S294" s="78">
        <f t="shared" si="363"/>
        <v>0</v>
      </c>
      <c r="T294" s="32"/>
      <c r="U294" s="124">
        <v>0</v>
      </c>
      <c r="V294" s="76">
        <v>0</v>
      </c>
      <c r="W294" s="76">
        <f t="shared" si="364"/>
        <v>0</v>
      </c>
      <c r="X294" s="76">
        <v>0</v>
      </c>
      <c r="Y294" s="76">
        <f t="shared" si="382"/>
        <v>0</v>
      </c>
      <c r="Z294" s="77">
        <v>0</v>
      </c>
      <c r="AA294" s="77">
        <f t="shared" si="365"/>
        <v>0</v>
      </c>
      <c r="AB294" s="8"/>
      <c r="AC294" s="76">
        <v>0</v>
      </c>
      <c r="AD294" s="76">
        <v>0</v>
      </c>
      <c r="AE294" s="76">
        <f t="shared" si="375"/>
        <v>0</v>
      </c>
      <c r="AF294" s="76">
        <v>0</v>
      </c>
      <c r="AG294" s="76">
        <f t="shared" si="376"/>
        <v>0</v>
      </c>
      <c r="AH294" s="77">
        <v>0</v>
      </c>
      <c r="AI294" s="78">
        <f t="shared" si="366"/>
        <v>0</v>
      </c>
      <c r="AJ294" s="32"/>
      <c r="AK294" s="124">
        <v>0</v>
      </c>
      <c r="AL294" s="76">
        <v>0</v>
      </c>
      <c r="AM294" s="76">
        <f t="shared" si="367"/>
        <v>0</v>
      </c>
      <c r="AN294" s="76">
        <v>0</v>
      </c>
      <c r="AO294" s="76">
        <f t="shared" si="383"/>
        <v>0</v>
      </c>
      <c r="AP294" s="77">
        <v>0</v>
      </c>
      <c r="AQ294" s="77">
        <f t="shared" si="368"/>
        <v>0</v>
      </c>
      <c r="AR294" s="8"/>
      <c r="AS294" s="76">
        <v>0</v>
      </c>
      <c r="AT294" s="76">
        <v>0</v>
      </c>
      <c r="AU294" s="76">
        <f t="shared" si="377"/>
        <v>0</v>
      </c>
      <c r="AV294" s="76">
        <v>0</v>
      </c>
      <c r="AW294" s="76">
        <f t="shared" si="378"/>
        <v>0</v>
      </c>
      <c r="AX294" s="77">
        <v>0</v>
      </c>
      <c r="AY294" s="78">
        <f t="shared" si="369"/>
        <v>0</v>
      </c>
      <c r="AZ294" s="32"/>
      <c r="BA294" s="124">
        <v>0</v>
      </c>
      <c r="BB294" s="76">
        <v>0</v>
      </c>
      <c r="BC294" s="76">
        <f t="shared" si="370"/>
        <v>0</v>
      </c>
      <c r="BD294" s="76">
        <v>0</v>
      </c>
      <c r="BE294" s="76">
        <f t="shared" si="384"/>
        <v>0</v>
      </c>
      <c r="BF294" s="77">
        <v>0</v>
      </c>
      <c r="BG294" s="77">
        <f t="shared" si="371"/>
        <v>0</v>
      </c>
      <c r="BH294" s="8"/>
      <c r="BI294" s="76">
        <v>0</v>
      </c>
      <c r="BJ294" s="76">
        <v>0</v>
      </c>
      <c r="BK294" s="76">
        <f t="shared" si="379"/>
        <v>0</v>
      </c>
      <c r="BL294" s="76">
        <v>0</v>
      </c>
      <c r="BM294" s="76">
        <f t="shared" si="380"/>
        <v>0</v>
      </c>
      <c r="BN294" s="77">
        <v>0</v>
      </c>
      <c r="BO294" s="78">
        <f t="shared" si="372"/>
        <v>0</v>
      </c>
    </row>
    <row r="295" spans="2:67" s="2" customFormat="1" ht="14.25" hidden="1" customHeight="1" outlineLevel="1">
      <c r="B295" s="2" t="str">
        <f t="shared" si="335"/>
        <v>Hide</v>
      </c>
      <c r="C295" s="2">
        <v>1</v>
      </c>
      <c r="D295" s="72" t="s">
        <v>270</v>
      </c>
      <c r="E295" s="124">
        <v>0</v>
      </c>
      <c r="F295" s="76">
        <v>0</v>
      </c>
      <c r="G295" s="76">
        <f t="shared" si="361"/>
        <v>0</v>
      </c>
      <c r="H295" s="76">
        <v>0</v>
      </c>
      <c r="I295" s="76">
        <f t="shared" si="381"/>
        <v>0</v>
      </c>
      <c r="J295" s="77">
        <v>0</v>
      </c>
      <c r="K295" s="77">
        <f t="shared" si="362"/>
        <v>0</v>
      </c>
      <c r="L295" s="8"/>
      <c r="M295" s="76">
        <v>0</v>
      </c>
      <c r="N295" s="76">
        <v>0</v>
      </c>
      <c r="O295" s="76">
        <f t="shared" si="373"/>
        <v>0</v>
      </c>
      <c r="P295" s="76">
        <v>0</v>
      </c>
      <c r="Q295" s="76">
        <f t="shared" si="374"/>
        <v>0</v>
      </c>
      <c r="R295" s="77">
        <v>0</v>
      </c>
      <c r="S295" s="78">
        <f t="shared" si="363"/>
        <v>0</v>
      </c>
      <c r="T295" s="32"/>
      <c r="U295" s="124">
        <v>0</v>
      </c>
      <c r="V295" s="76">
        <v>0</v>
      </c>
      <c r="W295" s="76">
        <f t="shared" si="364"/>
        <v>0</v>
      </c>
      <c r="X295" s="76">
        <v>0</v>
      </c>
      <c r="Y295" s="76">
        <f t="shared" si="382"/>
        <v>0</v>
      </c>
      <c r="Z295" s="77">
        <v>0</v>
      </c>
      <c r="AA295" s="77">
        <f t="shared" si="365"/>
        <v>0</v>
      </c>
      <c r="AB295" s="8"/>
      <c r="AC295" s="76">
        <v>0</v>
      </c>
      <c r="AD295" s="76">
        <v>0</v>
      </c>
      <c r="AE295" s="76">
        <f t="shared" si="375"/>
        <v>0</v>
      </c>
      <c r="AF295" s="76">
        <v>0</v>
      </c>
      <c r="AG295" s="76">
        <f t="shared" si="376"/>
        <v>0</v>
      </c>
      <c r="AH295" s="77">
        <v>0</v>
      </c>
      <c r="AI295" s="78">
        <f t="shared" si="366"/>
        <v>0</v>
      </c>
      <c r="AJ295" s="32"/>
      <c r="AK295" s="124">
        <v>0</v>
      </c>
      <c r="AL295" s="76">
        <v>0</v>
      </c>
      <c r="AM295" s="76">
        <f t="shared" si="367"/>
        <v>0</v>
      </c>
      <c r="AN295" s="76">
        <v>0</v>
      </c>
      <c r="AO295" s="76">
        <f t="shared" si="383"/>
        <v>0</v>
      </c>
      <c r="AP295" s="77">
        <v>0</v>
      </c>
      <c r="AQ295" s="77">
        <f t="shared" si="368"/>
        <v>0</v>
      </c>
      <c r="AR295" s="8"/>
      <c r="AS295" s="76">
        <v>0</v>
      </c>
      <c r="AT295" s="76">
        <v>0</v>
      </c>
      <c r="AU295" s="76">
        <f t="shared" si="377"/>
        <v>0</v>
      </c>
      <c r="AV295" s="76">
        <v>0</v>
      </c>
      <c r="AW295" s="76">
        <f t="shared" si="378"/>
        <v>0</v>
      </c>
      <c r="AX295" s="77">
        <v>0</v>
      </c>
      <c r="AY295" s="78">
        <f t="shared" si="369"/>
        <v>0</v>
      </c>
      <c r="AZ295" s="32"/>
      <c r="BA295" s="124">
        <v>0</v>
      </c>
      <c r="BB295" s="76">
        <v>0</v>
      </c>
      <c r="BC295" s="76">
        <f t="shared" si="370"/>
        <v>0</v>
      </c>
      <c r="BD295" s="76">
        <v>0</v>
      </c>
      <c r="BE295" s="76">
        <f t="shared" si="384"/>
        <v>0</v>
      </c>
      <c r="BF295" s="77">
        <v>0</v>
      </c>
      <c r="BG295" s="77">
        <f t="shared" si="371"/>
        <v>0</v>
      </c>
      <c r="BH295" s="8"/>
      <c r="BI295" s="76">
        <v>0</v>
      </c>
      <c r="BJ295" s="76">
        <v>0</v>
      </c>
      <c r="BK295" s="76">
        <f t="shared" si="379"/>
        <v>0</v>
      </c>
      <c r="BL295" s="76">
        <v>0</v>
      </c>
      <c r="BM295" s="76">
        <f t="shared" si="380"/>
        <v>0</v>
      </c>
      <c r="BN295" s="77">
        <v>0</v>
      </c>
      <c r="BO295" s="78">
        <f t="shared" si="372"/>
        <v>0</v>
      </c>
    </row>
    <row r="296" spans="2:67" s="2" customFormat="1" ht="14.25" hidden="1" customHeight="1" outlineLevel="1">
      <c r="B296" s="2" t="str">
        <f t="shared" si="335"/>
        <v>Hide</v>
      </c>
      <c r="C296" s="2">
        <v>1</v>
      </c>
      <c r="D296" s="72" t="s">
        <v>271</v>
      </c>
      <c r="E296" s="124">
        <v>0</v>
      </c>
      <c r="F296" s="76">
        <v>0</v>
      </c>
      <c r="G296" s="76">
        <f t="shared" si="361"/>
        <v>0</v>
      </c>
      <c r="H296" s="76">
        <v>0</v>
      </c>
      <c r="I296" s="76">
        <f t="shared" si="381"/>
        <v>0</v>
      </c>
      <c r="J296" s="77">
        <v>0</v>
      </c>
      <c r="K296" s="77">
        <f t="shared" si="362"/>
        <v>0</v>
      </c>
      <c r="L296" s="8"/>
      <c r="M296" s="76">
        <v>0</v>
      </c>
      <c r="N296" s="76">
        <v>0</v>
      </c>
      <c r="O296" s="76">
        <f t="shared" si="373"/>
        <v>0</v>
      </c>
      <c r="P296" s="76">
        <v>0</v>
      </c>
      <c r="Q296" s="76">
        <f t="shared" si="374"/>
        <v>0</v>
      </c>
      <c r="R296" s="77">
        <v>0</v>
      </c>
      <c r="S296" s="78">
        <f t="shared" si="363"/>
        <v>0</v>
      </c>
      <c r="T296" s="32"/>
      <c r="U296" s="124">
        <v>0</v>
      </c>
      <c r="V296" s="76">
        <v>0</v>
      </c>
      <c r="W296" s="76">
        <f t="shared" si="364"/>
        <v>0</v>
      </c>
      <c r="X296" s="76">
        <v>0</v>
      </c>
      <c r="Y296" s="76">
        <f t="shared" si="382"/>
        <v>0</v>
      </c>
      <c r="Z296" s="77">
        <v>0</v>
      </c>
      <c r="AA296" s="77">
        <f t="shared" si="365"/>
        <v>0</v>
      </c>
      <c r="AB296" s="8"/>
      <c r="AC296" s="76">
        <v>0</v>
      </c>
      <c r="AD296" s="76">
        <v>0</v>
      </c>
      <c r="AE296" s="76">
        <f t="shared" si="375"/>
        <v>0</v>
      </c>
      <c r="AF296" s="76">
        <v>0</v>
      </c>
      <c r="AG296" s="76">
        <f t="shared" si="376"/>
        <v>0</v>
      </c>
      <c r="AH296" s="77">
        <v>0</v>
      </c>
      <c r="AI296" s="78">
        <f t="shared" si="366"/>
        <v>0</v>
      </c>
      <c r="AJ296" s="32"/>
      <c r="AK296" s="124">
        <v>0</v>
      </c>
      <c r="AL296" s="76">
        <v>0</v>
      </c>
      <c r="AM296" s="76">
        <f t="shared" si="367"/>
        <v>0</v>
      </c>
      <c r="AN296" s="76">
        <v>0</v>
      </c>
      <c r="AO296" s="76">
        <f t="shared" si="383"/>
        <v>0</v>
      </c>
      <c r="AP296" s="77">
        <v>0</v>
      </c>
      <c r="AQ296" s="77">
        <f t="shared" si="368"/>
        <v>0</v>
      </c>
      <c r="AR296" s="8"/>
      <c r="AS296" s="76">
        <v>0</v>
      </c>
      <c r="AT296" s="76">
        <v>0</v>
      </c>
      <c r="AU296" s="76">
        <f t="shared" si="377"/>
        <v>0</v>
      </c>
      <c r="AV296" s="76">
        <v>0</v>
      </c>
      <c r="AW296" s="76">
        <f t="shared" si="378"/>
        <v>0</v>
      </c>
      <c r="AX296" s="77">
        <v>0</v>
      </c>
      <c r="AY296" s="78">
        <f t="shared" si="369"/>
        <v>0</v>
      </c>
      <c r="AZ296" s="32"/>
      <c r="BA296" s="124">
        <v>0</v>
      </c>
      <c r="BB296" s="76">
        <v>0</v>
      </c>
      <c r="BC296" s="76">
        <f t="shared" si="370"/>
        <v>0</v>
      </c>
      <c r="BD296" s="76">
        <v>0</v>
      </c>
      <c r="BE296" s="76">
        <f t="shared" si="384"/>
        <v>0</v>
      </c>
      <c r="BF296" s="77">
        <v>0</v>
      </c>
      <c r="BG296" s="77">
        <f t="shared" si="371"/>
        <v>0</v>
      </c>
      <c r="BH296" s="8"/>
      <c r="BI296" s="76">
        <v>0</v>
      </c>
      <c r="BJ296" s="76">
        <v>0</v>
      </c>
      <c r="BK296" s="76">
        <f t="shared" si="379"/>
        <v>0</v>
      </c>
      <c r="BL296" s="76">
        <v>0</v>
      </c>
      <c r="BM296" s="76">
        <f t="shared" si="380"/>
        <v>0</v>
      </c>
      <c r="BN296" s="77">
        <v>0</v>
      </c>
      <c r="BO296" s="78">
        <f t="shared" si="372"/>
        <v>0</v>
      </c>
    </row>
    <row r="297" spans="2:67" s="2" customFormat="1" ht="14.25" hidden="1" customHeight="1" outlineLevel="1">
      <c r="B297" s="2" t="str">
        <f t="shared" si="335"/>
        <v>Hide</v>
      </c>
      <c r="C297" s="2">
        <v>1</v>
      </c>
      <c r="D297" s="72" t="s">
        <v>272</v>
      </c>
      <c r="E297" s="124">
        <v>0</v>
      </c>
      <c r="F297" s="76">
        <v>0</v>
      </c>
      <c r="G297" s="76">
        <f t="shared" si="361"/>
        <v>0</v>
      </c>
      <c r="H297" s="76">
        <v>0</v>
      </c>
      <c r="I297" s="76">
        <f t="shared" si="381"/>
        <v>0</v>
      </c>
      <c r="J297" s="77">
        <v>0</v>
      </c>
      <c r="K297" s="77">
        <f t="shared" si="362"/>
        <v>0</v>
      </c>
      <c r="L297" s="8"/>
      <c r="M297" s="76">
        <v>0</v>
      </c>
      <c r="N297" s="76">
        <v>0</v>
      </c>
      <c r="O297" s="76">
        <f t="shared" si="373"/>
        <v>0</v>
      </c>
      <c r="P297" s="76">
        <v>0</v>
      </c>
      <c r="Q297" s="76">
        <f t="shared" si="374"/>
        <v>0</v>
      </c>
      <c r="R297" s="77">
        <v>0</v>
      </c>
      <c r="S297" s="78">
        <f t="shared" si="363"/>
        <v>0</v>
      </c>
      <c r="T297" s="32"/>
      <c r="U297" s="124">
        <v>0</v>
      </c>
      <c r="V297" s="76">
        <v>0</v>
      </c>
      <c r="W297" s="76">
        <f t="shared" si="364"/>
        <v>0</v>
      </c>
      <c r="X297" s="76">
        <v>0</v>
      </c>
      <c r="Y297" s="76">
        <f t="shared" si="382"/>
        <v>0</v>
      </c>
      <c r="Z297" s="77">
        <v>0</v>
      </c>
      <c r="AA297" s="77">
        <f t="shared" si="365"/>
        <v>0</v>
      </c>
      <c r="AB297" s="8"/>
      <c r="AC297" s="76">
        <v>0</v>
      </c>
      <c r="AD297" s="76">
        <v>0</v>
      </c>
      <c r="AE297" s="76">
        <f t="shared" si="375"/>
        <v>0</v>
      </c>
      <c r="AF297" s="76">
        <v>0</v>
      </c>
      <c r="AG297" s="76">
        <f t="shared" si="376"/>
        <v>0</v>
      </c>
      <c r="AH297" s="77">
        <v>0</v>
      </c>
      <c r="AI297" s="78">
        <f t="shared" si="366"/>
        <v>0</v>
      </c>
      <c r="AJ297" s="32"/>
      <c r="AK297" s="124">
        <v>0</v>
      </c>
      <c r="AL297" s="76">
        <v>0</v>
      </c>
      <c r="AM297" s="76">
        <f t="shared" si="367"/>
        <v>0</v>
      </c>
      <c r="AN297" s="76">
        <v>0</v>
      </c>
      <c r="AO297" s="76">
        <f t="shared" si="383"/>
        <v>0</v>
      </c>
      <c r="AP297" s="77">
        <v>0</v>
      </c>
      <c r="AQ297" s="77">
        <f t="shared" si="368"/>
        <v>0</v>
      </c>
      <c r="AR297" s="8"/>
      <c r="AS297" s="76">
        <v>0</v>
      </c>
      <c r="AT297" s="76">
        <v>0</v>
      </c>
      <c r="AU297" s="76">
        <f t="shared" si="377"/>
        <v>0</v>
      </c>
      <c r="AV297" s="76">
        <v>0</v>
      </c>
      <c r="AW297" s="76">
        <f t="shared" si="378"/>
        <v>0</v>
      </c>
      <c r="AX297" s="77">
        <v>0</v>
      </c>
      <c r="AY297" s="78">
        <f t="shared" si="369"/>
        <v>0</v>
      </c>
      <c r="AZ297" s="32"/>
      <c r="BA297" s="124">
        <v>0</v>
      </c>
      <c r="BB297" s="76">
        <v>0</v>
      </c>
      <c r="BC297" s="76">
        <f t="shared" si="370"/>
        <v>0</v>
      </c>
      <c r="BD297" s="76">
        <v>0</v>
      </c>
      <c r="BE297" s="76">
        <f t="shared" si="384"/>
        <v>0</v>
      </c>
      <c r="BF297" s="77">
        <v>0</v>
      </c>
      <c r="BG297" s="77">
        <f t="shared" si="371"/>
        <v>0</v>
      </c>
      <c r="BH297" s="8"/>
      <c r="BI297" s="76">
        <v>0</v>
      </c>
      <c r="BJ297" s="76">
        <v>0</v>
      </c>
      <c r="BK297" s="76">
        <f t="shared" si="379"/>
        <v>0</v>
      </c>
      <c r="BL297" s="76">
        <v>0</v>
      </c>
      <c r="BM297" s="76">
        <f t="shared" si="380"/>
        <v>0</v>
      </c>
      <c r="BN297" s="77">
        <v>0</v>
      </c>
      <c r="BO297" s="78">
        <f t="shared" si="372"/>
        <v>0</v>
      </c>
    </row>
    <row r="298" spans="2:67" s="2" customFormat="1" ht="14.25" hidden="1" customHeight="1" outlineLevel="1">
      <c r="B298" s="2" t="str">
        <f t="shared" si="335"/>
        <v>Hide</v>
      </c>
      <c r="C298" s="2">
        <v>1</v>
      </c>
      <c r="D298" s="72" t="s">
        <v>273</v>
      </c>
      <c r="E298" s="124">
        <v>0</v>
      </c>
      <c r="F298" s="76">
        <v>0</v>
      </c>
      <c r="G298" s="76">
        <f t="shared" si="361"/>
        <v>0</v>
      </c>
      <c r="H298" s="76">
        <v>0</v>
      </c>
      <c r="I298" s="76">
        <f t="shared" si="381"/>
        <v>0</v>
      </c>
      <c r="J298" s="77">
        <v>0</v>
      </c>
      <c r="K298" s="77">
        <f t="shared" si="362"/>
        <v>0</v>
      </c>
      <c r="L298" s="8"/>
      <c r="M298" s="76">
        <v>0</v>
      </c>
      <c r="N298" s="76">
        <v>0</v>
      </c>
      <c r="O298" s="76">
        <f t="shared" si="373"/>
        <v>0</v>
      </c>
      <c r="P298" s="76">
        <v>0</v>
      </c>
      <c r="Q298" s="76">
        <f t="shared" si="374"/>
        <v>0</v>
      </c>
      <c r="R298" s="77">
        <v>0</v>
      </c>
      <c r="S298" s="78">
        <f t="shared" si="363"/>
        <v>0</v>
      </c>
      <c r="T298" s="32"/>
      <c r="U298" s="124">
        <v>0</v>
      </c>
      <c r="V298" s="76">
        <v>0</v>
      </c>
      <c r="W298" s="76">
        <f t="shared" si="364"/>
        <v>0</v>
      </c>
      <c r="X298" s="76">
        <v>0</v>
      </c>
      <c r="Y298" s="76">
        <f t="shared" si="382"/>
        <v>0</v>
      </c>
      <c r="Z298" s="77">
        <v>0</v>
      </c>
      <c r="AA298" s="77">
        <f t="shared" si="365"/>
        <v>0</v>
      </c>
      <c r="AB298" s="8"/>
      <c r="AC298" s="76">
        <v>0</v>
      </c>
      <c r="AD298" s="76">
        <v>0</v>
      </c>
      <c r="AE298" s="76">
        <f t="shared" si="375"/>
        <v>0</v>
      </c>
      <c r="AF298" s="76">
        <v>0</v>
      </c>
      <c r="AG298" s="76">
        <f t="shared" si="376"/>
        <v>0</v>
      </c>
      <c r="AH298" s="77">
        <v>0</v>
      </c>
      <c r="AI298" s="78">
        <f t="shared" si="366"/>
        <v>0</v>
      </c>
      <c r="AJ298" s="32"/>
      <c r="AK298" s="124">
        <v>0</v>
      </c>
      <c r="AL298" s="76">
        <v>0</v>
      </c>
      <c r="AM298" s="76">
        <f t="shared" si="367"/>
        <v>0</v>
      </c>
      <c r="AN298" s="76">
        <v>0</v>
      </c>
      <c r="AO298" s="76">
        <f t="shared" si="383"/>
        <v>0</v>
      </c>
      <c r="AP298" s="77">
        <v>0</v>
      </c>
      <c r="AQ298" s="77">
        <f t="shared" si="368"/>
        <v>0</v>
      </c>
      <c r="AR298" s="8"/>
      <c r="AS298" s="76">
        <v>0</v>
      </c>
      <c r="AT298" s="76">
        <v>0</v>
      </c>
      <c r="AU298" s="76">
        <f t="shared" si="377"/>
        <v>0</v>
      </c>
      <c r="AV298" s="76">
        <v>0</v>
      </c>
      <c r="AW298" s="76">
        <f t="shared" si="378"/>
        <v>0</v>
      </c>
      <c r="AX298" s="77">
        <v>0</v>
      </c>
      <c r="AY298" s="78">
        <f t="shared" si="369"/>
        <v>0</v>
      </c>
      <c r="AZ298" s="32"/>
      <c r="BA298" s="124">
        <v>0</v>
      </c>
      <c r="BB298" s="76">
        <v>0</v>
      </c>
      <c r="BC298" s="76">
        <f t="shared" si="370"/>
        <v>0</v>
      </c>
      <c r="BD298" s="76">
        <v>0</v>
      </c>
      <c r="BE298" s="76">
        <f t="shared" si="384"/>
        <v>0</v>
      </c>
      <c r="BF298" s="77">
        <v>0</v>
      </c>
      <c r="BG298" s="77">
        <f t="shared" si="371"/>
        <v>0</v>
      </c>
      <c r="BH298" s="8"/>
      <c r="BI298" s="76">
        <v>0</v>
      </c>
      <c r="BJ298" s="76">
        <v>0</v>
      </c>
      <c r="BK298" s="76">
        <f t="shared" si="379"/>
        <v>0</v>
      </c>
      <c r="BL298" s="76">
        <v>0</v>
      </c>
      <c r="BM298" s="76">
        <f t="shared" si="380"/>
        <v>0</v>
      </c>
      <c r="BN298" s="77">
        <v>0</v>
      </c>
      <c r="BO298" s="78">
        <f t="shared" si="372"/>
        <v>0</v>
      </c>
    </row>
    <row r="299" spans="2:67" s="2" customFormat="1" ht="14.25" hidden="1" customHeight="1" outlineLevel="1">
      <c r="B299" s="2" t="str">
        <f t="shared" si="335"/>
        <v>Hide</v>
      </c>
      <c r="C299" s="2">
        <v>1</v>
      </c>
      <c r="D299" s="72" t="s">
        <v>274</v>
      </c>
      <c r="E299" s="124">
        <v>0</v>
      </c>
      <c r="F299" s="76">
        <v>0</v>
      </c>
      <c r="G299" s="76">
        <f t="shared" si="361"/>
        <v>0</v>
      </c>
      <c r="H299" s="76">
        <v>0</v>
      </c>
      <c r="I299" s="76">
        <f t="shared" si="381"/>
        <v>0</v>
      </c>
      <c r="J299" s="77">
        <v>0</v>
      </c>
      <c r="K299" s="77">
        <f t="shared" si="362"/>
        <v>0</v>
      </c>
      <c r="L299" s="8"/>
      <c r="M299" s="76">
        <v>0</v>
      </c>
      <c r="N299" s="76">
        <v>0</v>
      </c>
      <c r="O299" s="76">
        <f t="shared" si="373"/>
        <v>0</v>
      </c>
      <c r="P299" s="76">
        <v>0</v>
      </c>
      <c r="Q299" s="76">
        <f t="shared" si="374"/>
        <v>0</v>
      </c>
      <c r="R299" s="77">
        <v>0</v>
      </c>
      <c r="S299" s="78">
        <f t="shared" si="363"/>
        <v>0</v>
      </c>
      <c r="T299" s="32"/>
      <c r="U299" s="124">
        <v>0</v>
      </c>
      <c r="V299" s="76">
        <v>0</v>
      </c>
      <c r="W299" s="76">
        <f t="shared" si="364"/>
        <v>0</v>
      </c>
      <c r="X299" s="76">
        <v>0</v>
      </c>
      <c r="Y299" s="76">
        <f t="shared" si="382"/>
        <v>0</v>
      </c>
      <c r="Z299" s="77">
        <v>0</v>
      </c>
      <c r="AA299" s="77">
        <f t="shared" si="365"/>
        <v>0</v>
      </c>
      <c r="AB299" s="8"/>
      <c r="AC299" s="76">
        <v>0</v>
      </c>
      <c r="AD299" s="76">
        <v>0</v>
      </c>
      <c r="AE299" s="76">
        <f t="shared" si="375"/>
        <v>0</v>
      </c>
      <c r="AF299" s="76">
        <v>0</v>
      </c>
      <c r="AG299" s="76">
        <f t="shared" si="376"/>
        <v>0</v>
      </c>
      <c r="AH299" s="77">
        <v>0</v>
      </c>
      <c r="AI299" s="78">
        <f t="shared" si="366"/>
        <v>0</v>
      </c>
      <c r="AJ299" s="32"/>
      <c r="AK299" s="124">
        <v>0</v>
      </c>
      <c r="AL299" s="76">
        <v>0</v>
      </c>
      <c r="AM299" s="76">
        <f t="shared" si="367"/>
        <v>0</v>
      </c>
      <c r="AN299" s="76">
        <v>0</v>
      </c>
      <c r="AO299" s="76">
        <f t="shared" si="383"/>
        <v>0</v>
      </c>
      <c r="AP299" s="77">
        <v>0</v>
      </c>
      <c r="AQ299" s="77">
        <f t="shared" si="368"/>
        <v>0</v>
      </c>
      <c r="AR299" s="8"/>
      <c r="AS299" s="76">
        <v>0</v>
      </c>
      <c r="AT299" s="76">
        <v>0</v>
      </c>
      <c r="AU299" s="76">
        <f t="shared" si="377"/>
        <v>0</v>
      </c>
      <c r="AV299" s="76">
        <v>0</v>
      </c>
      <c r="AW299" s="76">
        <f t="shared" si="378"/>
        <v>0</v>
      </c>
      <c r="AX299" s="77">
        <v>0</v>
      </c>
      <c r="AY299" s="78">
        <f t="shared" si="369"/>
        <v>0</v>
      </c>
      <c r="AZ299" s="32"/>
      <c r="BA299" s="124">
        <v>0</v>
      </c>
      <c r="BB299" s="76">
        <v>0</v>
      </c>
      <c r="BC299" s="76">
        <f t="shared" si="370"/>
        <v>0</v>
      </c>
      <c r="BD299" s="76">
        <v>0</v>
      </c>
      <c r="BE299" s="76">
        <f t="shared" si="384"/>
        <v>0</v>
      </c>
      <c r="BF299" s="77">
        <v>0</v>
      </c>
      <c r="BG299" s="77">
        <f t="shared" si="371"/>
        <v>0</v>
      </c>
      <c r="BH299" s="8"/>
      <c r="BI299" s="76">
        <v>0</v>
      </c>
      <c r="BJ299" s="76">
        <v>0</v>
      </c>
      <c r="BK299" s="76">
        <f t="shared" si="379"/>
        <v>0</v>
      </c>
      <c r="BL299" s="76">
        <v>0</v>
      </c>
      <c r="BM299" s="76">
        <f t="shared" si="380"/>
        <v>0</v>
      </c>
      <c r="BN299" s="77">
        <v>0</v>
      </c>
      <c r="BO299" s="78">
        <f t="shared" si="372"/>
        <v>0</v>
      </c>
    </row>
    <row r="300" spans="2:67" s="2" customFormat="1" ht="14.25" hidden="1" customHeight="1" outlineLevel="1">
      <c r="B300" s="2" t="str">
        <f t="shared" si="335"/>
        <v>Hide</v>
      </c>
      <c r="C300" s="2">
        <v>1</v>
      </c>
      <c r="D300" s="72" t="s">
        <v>275</v>
      </c>
      <c r="E300" s="124">
        <v>0</v>
      </c>
      <c r="F300" s="76">
        <v>0</v>
      </c>
      <c r="G300" s="76">
        <f t="shared" si="361"/>
        <v>0</v>
      </c>
      <c r="H300" s="76">
        <v>0</v>
      </c>
      <c r="I300" s="76">
        <f t="shared" si="381"/>
        <v>0</v>
      </c>
      <c r="J300" s="77">
        <v>0</v>
      </c>
      <c r="K300" s="77">
        <f t="shared" si="362"/>
        <v>0</v>
      </c>
      <c r="L300" s="8"/>
      <c r="M300" s="76">
        <v>0</v>
      </c>
      <c r="N300" s="76">
        <v>0</v>
      </c>
      <c r="O300" s="76">
        <f t="shared" si="373"/>
        <v>0</v>
      </c>
      <c r="P300" s="76">
        <v>0</v>
      </c>
      <c r="Q300" s="76">
        <f t="shared" si="374"/>
        <v>0</v>
      </c>
      <c r="R300" s="77">
        <v>0</v>
      </c>
      <c r="S300" s="78">
        <f t="shared" si="363"/>
        <v>0</v>
      </c>
      <c r="T300" s="32"/>
      <c r="U300" s="124">
        <v>0</v>
      </c>
      <c r="V300" s="76">
        <v>0</v>
      </c>
      <c r="W300" s="76">
        <f t="shared" si="364"/>
        <v>0</v>
      </c>
      <c r="X300" s="76">
        <v>0</v>
      </c>
      <c r="Y300" s="76">
        <f t="shared" si="382"/>
        <v>0</v>
      </c>
      <c r="Z300" s="77">
        <v>0</v>
      </c>
      <c r="AA300" s="77">
        <f t="shared" si="365"/>
        <v>0</v>
      </c>
      <c r="AB300" s="8"/>
      <c r="AC300" s="76">
        <v>0</v>
      </c>
      <c r="AD300" s="76">
        <v>0</v>
      </c>
      <c r="AE300" s="76">
        <f t="shared" si="375"/>
        <v>0</v>
      </c>
      <c r="AF300" s="76">
        <v>0</v>
      </c>
      <c r="AG300" s="76">
        <f t="shared" si="376"/>
        <v>0</v>
      </c>
      <c r="AH300" s="77">
        <v>0</v>
      </c>
      <c r="AI300" s="78">
        <f t="shared" si="366"/>
        <v>0</v>
      </c>
      <c r="AJ300" s="32"/>
      <c r="AK300" s="124">
        <v>0</v>
      </c>
      <c r="AL300" s="76">
        <v>0</v>
      </c>
      <c r="AM300" s="76">
        <f t="shared" si="367"/>
        <v>0</v>
      </c>
      <c r="AN300" s="76">
        <v>0</v>
      </c>
      <c r="AO300" s="76">
        <f t="shared" si="383"/>
        <v>0</v>
      </c>
      <c r="AP300" s="77">
        <v>0</v>
      </c>
      <c r="AQ300" s="77">
        <f t="shared" si="368"/>
        <v>0</v>
      </c>
      <c r="AR300" s="8"/>
      <c r="AS300" s="76">
        <v>0</v>
      </c>
      <c r="AT300" s="76">
        <v>0</v>
      </c>
      <c r="AU300" s="76">
        <f t="shared" si="377"/>
        <v>0</v>
      </c>
      <c r="AV300" s="76">
        <v>0</v>
      </c>
      <c r="AW300" s="76">
        <f t="shared" si="378"/>
        <v>0</v>
      </c>
      <c r="AX300" s="77">
        <v>0</v>
      </c>
      <c r="AY300" s="78">
        <f t="shared" si="369"/>
        <v>0</v>
      </c>
      <c r="AZ300" s="32"/>
      <c r="BA300" s="124">
        <v>0</v>
      </c>
      <c r="BB300" s="76">
        <v>0</v>
      </c>
      <c r="BC300" s="76">
        <f t="shared" si="370"/>
        <v>0</v>
      </c>
      <c r="BD300" s="76">
        <v>0</v>
      </c>
      <c r="BE300" s="76">
        <f t="shared" si="384"/>
        <v>0</v>
      </c>
      <c r="BF300" s="77">
        <v>0</v>
      </c>
      <c r="BG300" s="77">
        <f t="shared" si="371"/>
        <v>0</v>
      </c>
      <c r="BH300" s="8"/>
      <c r="BI300" s="76">
        <v>0</v>
      </c>
      <c r="BJ300" s="76">
        <v>0</v>
      </c>
      <c r="BK300" s="76">
        <f t="shared" si="379"/>
        <v>0</v>
      </c>
      <c r="BL300" s="76">
        <v>0</v>
      </c>
      <c r="BM300" s="76">
        <f t="shared" si="380"/>
        <v>0</v>
      </c>
      <c r="BN300" s="77">
        <v>0</v>
      </c>
      <c r="BO300" s="78">
        <f t="shared" si="372"/>
        <v>0</v>
      </c>
    </row>
    <row r="301" spans="2:67" s="2" customFormat="1" collapsed="1">
      <c r="B301" s="2" t="str">
        <f t="shared" si="335"/>
        <v>Hide</v>
      </c>
      <c r="C301" s="2">
        <v>1</v>
      </c>
      <c r="D301" s="72" t="s">
        <v>276</v>
      </c>
      <c r="E301" s="123">
        <v>0</v>
      </c>
      <c r="F301" s="73">
        <v>0</v>
      </c>
      <c r="G301" s="73">
        <f t="shared" si="361"/>
        <v>0</v>
      </c>
      <c r="H301" s="73">
        <v>0</v>
      </c>
      <c r="I301" s="73">
        <f t="shared" si="381"/>
        <v>0</v>
      </c>
      <c r="J301" s="74">
        <v>0</v>
      </c>
      <c r="K301" s="74">
        <f t="shared" si="362"/>
        <v>0</v>
      </c>
      <c r="L301" s="35"/>
      <c r="M301" s="73">
        <v>0</v>
      </c>
      <c r="N301" s="73">
        <v>0</v>
      </c>
      <c r="O301" s="73">
        <f t="shared" si="373"/>
        <v>0</v>
      </c>
      <c r="P301" s="73">
        <v>0</v>
      </c>
      <c r="Q301" s="73">
        <f t="shared" si="374"/>
        <v>0</v>
      </c>
      <c r="R301" s="74">
        <v>0</v>
      </c>
      <c r="S301" s="75">
        <f t="shared" si="363"/>
        <v>0</v>
      </c>
      <c r="T301" s="32"/>
      <c r="U301" s="123">
        <v>0</v>
      </c>
      <c r="V301" s="73">
        <v>0</v>
      </c>
      <c r="W301" s="73">
        <f t="shared" si="364"/>
        <v>0</v>
      </c>
      <c r="X301" s="73">
        <v>0</v>
      </c>
      <c r="Y301" s="73">
        <f t="shared" si="382"/>
        <v>0</v>
      </c>
      <c r="Z301" s="74">
        <v>0</v>
      </c>
      <c r="AA301" s="74">
        <f t="shared" si="365"/>
        <v>0</v>
      </c>
      <c r="AB301" s="35"/>
      <c r="AC301" s="73">
        <v>0</v>
      </c>
      <c r="AD301" s="73">
        <v>0</v>
      </c>
      <c r="AE301" s="73">
        <f t="shared" si="375"/>
        <v>0</v>
      </c>
      <c r="AF301" s="73">
        <v>0</v>
      </c>
      <c r="AG301" s="73">
        <f t="shared" si="376"/>
        <v>0</v>
      </c>
      <c r="AH301" s="74">
        <v>0</v>
      </c>
      <c r="AI301" s="75">
        <f t="shared" si="366"/>
        <v>0</v>
      </c>
      <c r="AJ301" s="32"/>
      <c r="AK301" s="123">
        <v>0</v>
      </c>
      <c r="AL301" s="73">
        <v>0</v>
      </c>
      <c r="AM301" s="73">
        <f t="shared" si="367"/>
        <v>0</v>
      </c>
      <c r="AN301" s="73">
        <v>0</v>
      </c>
      <c r="AO301" s="73">
        <f t="shared" si="383"/>
        <v>0</v>
      </c>
      <c r="AP301" s="74">
        <v>0</v>
      </c>
      <c r="AQ301" s="74">
        <f t="shared" si="368"/>
        <v>0</v>
      </c>
      <c r="AR301" s="35"/>
      <c r="AS301" s="73">
        <v>0</v>
      </c>
      <c r="AT301" s="73">
        <v>0</v>
      </c>
      <c r="AU301" s="73">
        <f t="shared" si="377"/>
        <v>0</v>
      </c>
      <c r="AV301" s="73">
        <v>0</v>
      </c>
      <c r="AW301" s="73">
        <f t="shared" si="378"/>
        <v>0</v>
      </c>
      <c r="AX301" s="74">
        <v>0</v>
      </c>
      <c r="AY301" s="75">
        <f t="shared" si="369"/>
        <v>0</v>
      </c>
      <c r="AZ301" s="32"/>
      <c r="BA301" s="123">
        <v>0</v>
      </c>
      <c r="BB301" s="73">
        <v>0</v>
      </c>
      <c r="BC301" s="73">
        <f t="shared" si="370"/>
        <v>0</v>
      </c>
      <c r="BD301" s="73">
        <v>0</v>
      </c>
      <c r="BE301" s="73">
        <f t="shared" si="384"/>
        <v>0</v>
      </c>
      <c r="BF301" s="74">
        <v>0</v>
      </c>
      <c r="BG301" s="74">
        <f t="shared" si="371"/>
        <v>0</v>
      </c>
      <c r="BH301" s="35"/>
      <c r="BI301" s="73">
        <v>0</v>
      </c>
      <c r="BJ301" s="73">
        <v>0</v>
      </c>
      <c r="BK301" s="73">
        <f t="shared" si="379"/>
        <v>0</v>
      </c>
      <c r="BL301" s="73">
        <v>0</v>
      </c>
      <c r="BM301" s="73">
        <f t="shared" si="380"/>
        <v>0</v>
      </c>
      <c r="BN301" s="74">
        <v>0</v>
      </c>
      <c r="BO301" s="75">
        <f t="shared" si="372"/>
        <v>0</v>
      </c>
    </row>
    <row r="302" spans="2:67" s="2" customFormat="1" ht="14.25" hidden="1" customHeight="1" outlineLevel="1">
      <c r="B302" s="2" t="str">
        <f t="shared" si="335"/>
        <v>Hide</v>
      </c>
      <c r="C302" s="2">
        <v>1</v>
      </c>
      <c r="D302" s="72" t="s">
        <v>277</v>
      </c>
      <c r="E302" s="124">
        <v>0</v>
      </c>
      <c r="F302" s="76">
        <v>41.483333333333327</v>
      </c>
      <c r="G302" s="76">
        <f t="shared" si="361"/>
        <v>-41.483333333333327</v>
      </c>
      <c r="H302" s="76">
        <v>0</v>
      </c>
      <c r="I302" s="76">
        <f t="shared" si="381"/>
        <v>0</v>
      </c>
      <c r="J302" s="77">
        <v>0</v>
      </c>
      <c r="K302" s="77">
        <f t="shared" si="362"/>
        <v>0</v>
      </c>
      <c r="L302" s="8"/>
      <c r="M302" s="76">
        <v>0</v>
      </c>
      <c r="N302" s="76">
        <v>41.483333333333327</v>
      </c>
      <c r="O302" s="76">
        <f t="shared" si="373"/>
        <v>-41.483333333333327</v>
      </c>
      <c r="P302" s="76">
        <v>0</v>
      </c>
      <c r="Q302" s="76">
        <f t="shared" si="374"/>
        <v>0</v>
      </c>
      <c r="R302" s="77">
        <v>0</v>
      </c>
      <c r="S302" s="78">
        <f t="shared" si="363"/>
        <v>0</v>
      </c>
      <c r="T302" s="32"/>
      <c r="U302" s="124">
        <v>0</v>
      </c>
      <c r="V302" s="76">
        <v>41.483333333333327</v>
      </c>
      <c r="W302" s="76">
        <f t="shared" si="364"/>
        <v>-41.483333333333327</v>
      </c>
      <c r="X302" s="76">
        <v>0</v>
      </c>
      <c r="Y302" s="76">
        <f t="shared" si="382"/>
        <v>0</v>
      </c>
      <c r="Z302" s="77">
        <v>0</v>
      </c>
      <c r="AA302" s="77">
        <f t="shared" si="365"/>
        <v>0</v>
      </c>
      <c r="AB302" s="8"/>
      <c r="AC302" s="76">
        <v>0</v>
      </c>
      <c r="AD302" s="76">
        <v>41.483333333333327</v>
      </c>
      <c r="AE302" s="76">
        <f t="shared" si="375"/>
        <v>-41.483333333333327</v>
      </c>
      <c r="AF302" s="76">
        <v>0</v>
      </c>
      <c r="AG302" s="76">
        <f t="shared" si="376"/>
        <v>0</v>
      </c>
      <c r="AH302" s="77">
        <v>0</v>
      </c>
      <c r="AI302" s="78">
        <f t="shared" si="366"/>
        <v>0</v>
      </c>
      <c r="AJ302" s="32"/>
      <c r="AK302" s="124">
        <v>0</v>
      </c>
      <c r="AL302" s="76">
        <v>0</v>
      </c>
      <c r="AM302" s="76">
        <f t="shared" si="367"/>
        <v>0</v>
      </c>
      <c r="AN302" s="76">
        <v>0</v>
      </c>
      <c r="AO302" s="76">
        <f t="shared" si="383"/>
        <v>0</v>
      </c>
      <c r="AP302" s="77">
        <v>0</v>
      </c>
      <c r="AQ302" s="77">
        <f t="shared" si="368"/>
        <v>0</v>
      </c>
      <c r="AR302" s="8"/>
      <c r="AS302" s="76">
        <v>0</v>
      </c>
      <c r="AT302" s="76">
        <v>0</v>
      </c>
      <c r="AU302" s="76">
        <f t="shared" si="377"/>
        <v>0</v>
      </c>
      <c r="AV302" s="76">
        <v>0</v>
      </c>
      <c r="AW302" s="76">
        <f t="shared" si="378"/>
        <v>0</v>
      </c>
      <c r="AX302" s="77">
        <v>0</v>
      </c>
      <c r="AY302" s="78">
        <f t="shared" si="369"/>
        <v>0</v>
      </c>
      <c r="AZ302" s="32"/>
      <c r="BA302" s="124">
        <v>0</v>
      </c>
      <c r="BB302" s="76">
        <v>0</v>
      </c>
      <c r="BC302" s="76">
        <f t="shared" si="370"/>
        <v>0</v>
      </c>
      <c r="BD302" s="76">
        <v>0</v>
      </c>
      <c r="BE302" s="76">
        <f t="shared" si="384"/>
        <v>0</v>
      </c>
      <c r="BF302" s="77">
        <v>0</v>
      </c>
      <c r="BG302" s="77">
        <f t="shared" si="371"/>
        <v>0</v>
      </c>
      <c r="BH302" s="8"/>
      <c r="BI302" s="76">
        <v>0</v>
      </c>
      <c r="BJ302" s="76">
        <v>0</v>
      </c>
      <c r="BK302" s="76">
        <f t="shared" si="379"/>
        <v>0</v>
      </c>
      <c r="BL302" s="76">
        <v>0</v>
      </c>
      <c r="BM302" s="76">
        <f t="shared" si="380"/>
        <v>0</v>
      </c>
      <c r="BN302" s="77">
        <v>0</v>
      </c>
      <c r="BO302" s="78">
        <f t="shared" si="372"/>
        <v>0</v>
      </c>
    </row>
    <row r="303" spans="2:67" s="2" customFormat="1" ht="14.25" hidden="1" customHeight="1" outlineLevel="1">
      <c r="B303" s="2" t="str">
        <f t="shared" si="335"/>
        <v>Hide</v>
      </c>
      <c r="C303" s="2">
        <v>1</v>
      </c>
      <c r="D303" s="72" t="s">
        <v>278</v>
      </c>
      <c r="E303" s="124">
        <v>0</v>
      </c>
      <c r="F303" s="76">
        <v>63.943389664249999</v>
      </c>
      <c r="G303" s="76">
        <f t="shared" si="361"/>
        <v>-63.943389664249999</v>
      </c>
      <c r="H303" s="76">
        <v>0</v>
      </c>
      <c r="I303" s="76">
        <f t="shared" si="381"/>
        <v>0</v>
      </c>
      <c r="J303" s="77">
        <v>0</v>
      </c>
      <c r="K303" s="77">
        <f t="shared" si="362"/>
        <v>0</v>
      </c>
      <c r="L303" s="8"/>
      <c r="M303" s="76">
        <v>0</v>
      </c>
      <c r="N303" s="76">
        <v>63.943389664249999</v>
      </c>
      <c r="O303" s="76">
        <f t="shared" si="373"/>
        <v>-63.943389664249999</v>
      </c>
      <c r="P303" s="76">
        <v>0</v>
      </c>
      <c r="Q303" s="76">
        <f t="shared" si="374"/>
        <v>0</v>
      </c>
      <c r="R303" s="77">
        <v>0</v>
      </c>
      <c r="S303" s="78">
        <f t="shared" si="363"/>
        <v>0</v>
      </c>
      <c r="T303" s="32"/>
      <c r="U303" s="124">
        <v>0</v>
      </c>
      <c r="V303" s="76">
        <v>63.943389664249999</v>
      </c>
      <c r="W303" s="76">
        <f t="shared" si="364"/>
        <v>-63.943389664249999</v>
      </c>
      <c r="X303" s="76">
        <v>0</v>
      </c>
      <c r="Y303" s="76">
        <f t="shared" si="382"/>
        <v>0</v>
      </c>
      <c r="Z303" s="77">
        <v>0</v>
      </c>
      <c r="AA303" s="77">
        <f t="shared" si="365"/>
        <v>0</v>
      </c>
      <c r="AB303" s="8"/>
      <c r="AC303" s="76">
        <v>0</v>
      </c>
      <c r="AD303" s="76">
        <v>63.943389664249999</v>
      </c>
      <c r="AE303" s="76">
        <f t="shared" si="375"/>
        <v>-63.943389664249999</v>
      </c>
      <c r="AF303" s="76">
        <v>0</v>
      </c>
      <c r="AG303" s="76">
        <f t="shared" si="376"/>
        <v>0</v>
      </c>
      <c r="AH303" s="77">
        <v>0</v>
      </c>
      <c r="AI303" s="78">
        <f t="shared" si="366"/>
        <v>0</v>
      </c>
      <c r="AJ303" s="32"/>
      <c r="AK303" s="124">
        <v>0</v>
      </c>
      <c r="AL303" s="76">
        <v>0</v>
      </c>
      <c r="AM303" s="76">
        <f t="shared" si="367"/>
        <v>0</v>
      </c>
      <c r="AN303" s="76">
        <v>0</v>
      </c>
      <c r="AO303" s="76">
        <f t="shared" si="383"/>
        <v>0</v>
      </c>
      <c r="AP303" s="77">
        <v>0</v>
      </c>
      <c r="AQ303" s="77">
        <f t="shared" si="368"/>
        <v>0</v>
      </c>
      <c r="AR303" s="8"/>
      <c r="AS303" s="76">
        <v>0</v>
      </c>
      <c r="AT303" s="76">
        <v>0</v>
      </c>
      <c r="AU303" s="76">
        <f t="shared" si="377"/>
        <v>0</v>
      </c>
      <c r="AV303" s="76">
        <v>0</v>
      </c>
      <c r="AW303" s="76">
        <f t="shared" si="378"/>
        <v>0</v>
      </c>
      <c r="AX303" s="77">
        <v>0</v>
      </c>
      <c r="AY303" s="78">
        <f t="shared" si="369"/>
        <v>0</v>
      </c>
      <c r="AZ303" s="32"/>
      <c r="BA303" s="124">
        <v>0</v>
      </c>
      <c r="BB303" s="76">
        <v>0</v>
      </c>
      <c r="BC303" s="76">
        <f t="shared" si="370"/>
        <v>0</v>
      </c>
      <c r="BD303" s="76">
        <v>0</v>
      </c>
      <c r="BE303" s="76">
        <f t="shared" si="384"/>
        <v>0</v>
      </c>
      <c r="BF303" s="77">
        <v>0</v>
      </c>
      <c r="BG303" s="77">
        <f t="shared" si="371"/>
        <v>0</v>
      </c>
      <c r="BH303" s="8"/>
      <c r="BI303" s="76">
        <v>0</v>
      </c>
      <c r="BJ303" s="76">
        <v>0</v>
      </c>
      <c r="BK303" s="76">
        <f t="shared" si="379"/>
        <v>0</v>
      </c>
      <c r="BL303" s="76">
        <v>0</v>
      </c>
      <c r="BM303" s="76">
        <f t="shared" si="380"/>
        <v>0</v>
      </c>
      <c r="BN303" s="77">
        <v>0</v>
      </c>
      <c r="BO303" s="78">
        <f t="shared" si="372"/>
        <v>0</v>
      </c>
    </row>
    <row r="304" spans="2:67" s="2" customFormat="1" ht="14.25" hidden="1" customHeight="1" outlineLevel="1">
      <c r="B304" s="2" t="str">
        <f t="shared" si="335"/>
        <v>Hide</v>
      </c>
      <c r="C304" s="2">
        <v>1</v>
      </c>
      <c r="D304" s="72" t="s">
        <v>279</v>
      </c>
      <c r="E304" s="124">
        <v>0</v>
      </c>
      <c r="F304" s="76">
        <v>0</v>
      </c>
      <c r="G304" s="76">
        <f t="shared" si="361"/>
        <v>0</v>
      </c>
      <c r="H304" s="76">
        <v>0</v>
      </c>
      <c r="I304" s="76">
        <f t="shared" si="381"/>
        <v>0</v>
      </c>
      <c r="J304" s="77">
        <v>0</v>
      </c>
      <c r="K304" s="77">
        <f t="shared" si="362"/>
        <v>0</v>
      </c>
      <c r="L304" s="8"/>
      <c r="M304" s="76">
        <v>0</v>
      </c>
      <c r="N304" s="76">
        <v>0</v>
      </c>
      <c r="O304" s="76">
        <f t="shared" si="373"/>
        <v>0</v>
      </c>
      <c r="P304" s="76">
        <v>0</v>
      </c>
      <c r="Q304" s="76">
        <f t="shared" si="374"/>
        <v>0</v>
      </c>
      <c r="R304" s="77">
        <v>0</v>
      </c>
      <c r="S304" s="78">
        <f t="shared" si="363"/>
        <v>0</v>
      </c>
      <c r="T304" s="32"/>
      <c r="U304" s="124">
        <v>0</v>
      </c>
      <c r="V304" s="76">
        <v>0</v>
      </c>
      <c r="W304" s="76">
        <f t="shared" si="364"/>
        <v>0</v>
      </c>
      <c r="X304" s="76">
        <v>0</v>
      </c>
      <c r="Y304" s="76">
        <f t="shared" si="382"/>
        <v>0</v>
      </c>
      <c r="Z304" s="77">
        <v>0</v>
      </c>
      <c r="AA304" s="77">
        <f t="shared" si="365"/>
        <v>0</v>
      </c>
      <c r="AB304" s="8"/>
      <c r="AC304" s="76">
        <v>0</v>
      </c>
      <c r="AD304" s="76">
        <v>0</v>
      </c>
      <c r="AE304" s="76">
        <f t="shared" si="375"/>
        <v>0</v>
      </c>
      <c r="AF304" s="76">
        <v>0</v>
      </c>
      <c r="AG304" s="76">
        <f t="shared" si="376"/>
        <v>0</v>
      </c>
      <c r="AH304" s="77">
        <v>0</v>
      </c>
      <c r="AI304" s="78">
        <f t="shared" si="366"/>
        <v>0</v>
      </c>
      <c r="AJ304" s="32"/>
      <c r="AK304" s="124">
        <v>0</v>
      </c>
      <c r="AL304" s="76">
        <v>0</v>
      </c>
      <c r="AM304" s="76">
        <f t="shared" si="367"/>
        <v>0</v>
      </c>
      <c r="AN304" s="76">
        <v>0</v>
      </c>
      <c r="AO304" s="76">
        <f t="shared" si="383"/>
        <v>0</v>
      </c>
      <c r="AP304" s="77">
        <v>0</v>
      </c>
      <c r="AQ304" s="77">
        <f t="shared" si="368"/>
        <v>0</v>
      </c>
      <c r="AR304" s="8"/>
      <c r="AS304" s="76">
        <v>0</v>
      </c>
      <c r="AT304" s="76">
        <v>0</v>
      </c>
      <c r="AU304" s="76">
        <f t="shared" si="377"/>
        <v>0</v>
      </c>
      <c r="AV304" s="76">
        <v>0</v>
      </c>
      <c r="AW304" s="76">
        <f t="shared" si="378"/>
        <v>0</v>
      </c>
      <c r="AX304" s="77">
        <v>0</v>
      </c>
      <c r="AY304" s="78">
        <f t="shared" si="369"/>
        <v>0</v>
      </c>
      <c r="AZ304" s="32"/>
      <c r="BA304" s="124">
        <v>0</v>
      </c>
      <c r="BB304" s="76">
        <v>0</v>
      </c>
      <c r="BC304" s="76">
        <f t="shared" si="370"/>
        <v>0</v>
      </c>
      <c r="BD304" s="76">
        <v>0</v>
      </c>
      <c r="BE304" s="76">
        <f t="shared" si="384"/>
        <v>0</v>
      </c>
      <c r="BF304" s="77">
        <v>0</v>
      </c>
      <c r="BG304" s="77">
        <f t="shared" si="371"/>
        <v>0</v>
      </c>
      <c r="BH304" s="8"/>
      <c r="BI304" s="76">
        <v>0</v>
      </c>
      <c r="BJ304" s="76">
        <v>0</v>
      </c>
      <c r="BK304" s="76">
        <f t="shared" si="379"/>
        <v>0</v>
      </c>
      <c r="BL304" s="76">
        <v>0</v>
      </c>
      <c r="BM304" s="76">
        <f t="shared" si="380"/>
        <v>0</v>
      </c>
      <c r="BN304" s="77">
        <v>0</v>
      </c>
      <c r="BO304" s="78">
        <f t="shared" si="372"/>
        <v>0</v>
      </c>
    </row>
    <row r="305" spans="2:67" s="2" customFormat="1" collapsed="1">
      <c r="B305" s="2" t="str">
        <f t="shared" ref="B305:B368" si="385">IF(SUM(T305:T305)&lt;&gt;0,"Show","Hide")</f>
        <v>Hide</v>
      </c>
      <c r="C305" s="2">
        <v>1</v>
      </c>
      <c r="D305" s="72" t="s">
        <v>280</v>
      </c>
      <c r="E305" s="123">
        <v>0</v>
      </c>
      <c r="F305" s="73">
        <v>105.42672299758333</v>
      </c>
      <c r="G305" s="73">
        <f t="shared" si="361"/>
        <v>-105.42672299758333</v>
      </c>
      <c r="H305" s="73">
        <v>0</v>
      </c>
      <c r="I305" s="73">
        <f t="shared" si="381"/>
        <v>0</v>
      </c>
      <c r="J305" s="74">
        <v>0</v>
      </c>
      <c r="K305" s="74">
        <f t="shared" si="362"/>
        <v>0</v>
      </c>
      <c r="L305" s="35"/>
      <c r="M305" s="73">
        <v>0</v>
      </c>
      <c r="N305" s="73">
        <v>105.42672299758333</v>
      </c>
      <c r="O305" s="73">
        <f t="shared" si="373"/>
        <v>-105.42672299758333</v>
      </c>
      <c r="P305" s="73">
        <v>0</v>
      </c>
      <c r="Q305" s="73">
        <f t="shared" si="374"/>
        <v>0</v>
      </c>
      <c r="R305" s="74">
        <v>0</v>
      </c>
      <c r="S305" s="75">
        <f t="shared" si="363"/>
        <v>0</v>
      </c>
      <c r="T305" s="32"/>
      <c r="U305" s="123">
        <v>0</v>
      </c>
      <c r="V305" s="73">
        <v>105.42672299758333</v>
      </c>
      <c r="W305" s="73">
        <f t="shared" si="364"/>
        <v>-105.42672299758333</v>
      </c>
      <c r="X305" s="73">
        <v>0</v>
      </c>
      <c r="Y305" s="73">
        <f t="shared" si="382"/>
        <v>0</v>
      </c>
      <c r="Z305" s="74">
        <v>0</v>
      </c>
      <c r="AA305" s="74">
        <f t="shared" si="365"/>
        <v>0</v>
      </c>
      <c r="AB305" s="35"/>
      <c r="AC305" s="73">
        <v>0</v>
      </c>
      <c r="AD305" s="73">
        <v>105.42672299758333</v>
      </c>
      <c r="AE305" s="73">
        <f t="shared" si="375"/>
        <v>-105.42672299758333</v>
      </c>
      <c r="AF305" s="73">
        <v>0</v>
      </c>
      <c r="AG305" s="73">
        <f t="shared" si="376"/>
        <v>0</v>
      </c>
      <c r="AH305" s="74">
        <v>0</v>
      </c>
      <c r="AI305" s="75">
        <f t="shared" si="366"/>
        <v>0</v>
      </c>
      <c r="AJ305" s="32"/>
      <c r="AK305" s="123">
        <v>0</v>
      </c>
      <c r="AL305" s="73">
        <v>0</v>
      </c>
      <c r="AM305" s="73">
        <f t="shared" si="367"/>
        <v>0</v>
      </c>
      <c r="AN305" s="73">
        <v>0</v>
      </c>
      <c r="AO305" s="73">
        <f t="shared" si="383"/>
        <v>0</v>
      </c>
      <c r="AP305" s="74">
        <v>0</v>
      </c>
      <c r="AQ305" s="74">
        <f t="shared" si="368"/>
        <v>0</v>
      </c>
      <c r="AR305" s="35"/>
      <c r="AS305" s="73">
        <v>0</v>
      </c>
      <c r="AT305" s="73">
        <v>0</v>
      </c>
      <c r="AU305" s="73">
        <f t="shared" si="377"/>
        <v>0</v>
      </c>
      <c r="AV305" s="73">
        <v>0</v>
      </c>
      <c r="AW305" s="73">
        <f t="shared" si="378"/>
        <v>0</v>
      </c>
      <c r="AX305" s="74">
        <v>0</v>
      </c>
      <c r="AY305" s="75">
        <f t="shared" si="369"/>
        <v>0</v>
      </c>
      <c r="AZ305" s="32"/>
      <c r="BA305" s="123">
        <v>0</v>
      </c>
      <c r="BB305" s="73">
        <v>0</v>
      </c>
      <c r="BC305" s="73">
        <f t="shared" si="370"/>
        <v>0</v>
      </c>
      <c r="BD305" s="73">
        <v>0</v>
      </c>
      <c r="BE305" s="73">
        <f t="shared" si="384"/>
        <v>0</v>
      </c>
      <c r="BF305" s="74">
        <v>0</v>
      </c>
      <c r="BG305" s="74">
        <f t="shared" si="371"/>
        <v>0</v>
      </c>
      <c r="BH305" s="35"/>
      <c r="BI305" s="73">
        <v>0</v>
      </c>
      <c r="BJ305" s="73">
        <v>0</v>
      </c>
      <c r="BK305" s="73">
        <f t="shared" si="379"/>
        <v>0</v>
      </c>
      <c r="BL305" s="73">
        <v>0</v>
      </c>
      <c r="BM305" s="73">
        <f t="shared" si="380"/>
        <v>0</v>
      </c>
      <c r="BN305" s="74">
        <v>0</v>
      </c>
      <c r="BO305" s="75">
        <f t="shared" si="372"/>
        <v>0</v>
      </c>
    </row>
    <row r="306" spans="2:67" s="2" customFormat="1" ht="14.25" hidden="1" customHeight="1" outlineLevel="1">
      <c r="B306" s="2" t="str">
        <f t="shared" si="385"/>
        <v>Hide</v>
      </c>
      <c r="C306" s="2">
        <v>1</v>
      </c>
      <c r="D306" s="72" t="s">
        <v>281</v>
      </c>
      <c r="E306" s="124">
        <v>11.600000000000001</v>
      </c>
      <c r="F306" s="76">
        <v>6.462497381833332</v>
      </c>
      <c r="G306" s="76">
        <f t="shared" si="361"/>
        <v>5.1375026181666694</v>
      </c>
      <c r="H306" s="76">
        <v>0</v>
      </c>
      <c r="I306" s="76">
        <f t="shared" si="381"/>
        <v>11.600000000000001</v>
      </c>
      <c r="J306" s="77">
        <v>4.5599999999999996</v>
      </c>
      <c r="K306" s="77">
        <f t="shared" si="362"/>
        <v>7.0400000000000018</v>
      </c>
      <c r="L306" s="8"/>
      <c r="M306" s="76">
        <v>11.600000000000001</v>
      </c>
      <c r="N306" s="76">
        <v>6.462497381833332</v>
      </c>
      <c r="O306" s="76">
        <f t="shared" si="373"/>
        <v>5.1375026181666694</v>
      </c>
      <c r="P306" s="76">
        <v>0</v>
      </c>
      <c r="Q306" s="76">
        <f t="shared" si="374"/>
        <v>11.600000000000001</v>
      </c>
      <c r="R306" s="77">
        <v>4.5599999999999996</v>
      </c>
      <c r="S306" s="78">
        <f t="shared" si="363"/>
        <v>7.0400000000000018</v>
      </c>
      <c r="T306" s="32"/>
      <c r="U306" s="124">
        <v>0</v>
      </c>
      <c r="V306" s="76">
        <v>0.26869584299999999</v>
      </c>
      <c r="W306" s="76">
        <f t="shared" si="364"/>
        <v>-0.26869584299999999</v>
      </c>
      <c r="X306" s="76">
        <v>0</v>
      </c>
      <c r="Y306" s="76">
        <f t="shared" si="382"/>
        <v>0</v>
      </c>
      <c r="Z306" s="77">
        <v>0</v>
      </c>
      <c r="AA306" s="77">
        <f t="shared" si="365"/>
        <v>0</v>
      </c>
      <c r="AB306" s="8"/>
      <c r="AC306" s="76">
        <v>0</v>
      </c>
      <c r="AD306" s="76">
        <v>0.26869584299999999</v>
      </c>
      <c r="AE306" s="76">
        <f t="shared" si="375"/>
        <v>-0.26869584299999999</v>
      </c>
      <c r="AF306" s="76">
        <v>0</v>
      </c>
      <c r="AG306" s="76">
        <f t="shared" si="376"/>
        <v>0</v>
      </c>
      <c r="AH306" s="77">
        <v>0</v>
      </c>
      <c r="AI306" s="78">
        <f t="shared" si="366"/>
        <v>0</v>
      </c>
      <c r="AJ306" s="32"/>
      <c r="AK306" s="124">
        <v>11.600000000000001</v>
      </c>
      <c r="AL306" s="76">
        <v>6.1938015388333323</v>
      </c>
      <c r="AM306" s="76">
        <f t="shared" si="367"/>
        <v>5.4061984611666691</v>
      </c>
      <c r="AN306" s="76">
        <v>0</v>
      </c>
      <c r="AO306" s="76">
        <f t="shared" si="383"/>
        <v>11.600000000000001</v>
      </c>
      <c r="AP306" s="77">
        <v>4.5599999999999996</v>
      </c>
      <c r="AQ306" s="77">
        <f t="shared" si="368"/>
        <v>7.0400000000000018</v>
      </c>
      <c r="AR306" s="8"/>
      <c r="AS306" s="76">
        <v>11.600000000000001</v>
      </c>
      <c r="AT306" s="76">
        <v>6.1938015388333323</v>
      </c>
      <c r="AU306" s="76">
        <f t="shared" si="377"/>
        <v>5.4061984611666691</v>
      </c>
      <c r="AV306" s="76">
        <v>0</v>
      </c>
      <c r="AW306" s="76">
        <f t="shared" si="378"/>
        <v>11.600000000000001</v>
      </c>
      <c r="AX306" s="77">
        <v>4.5599999999999996</v>
      </c>
      <c r="AY306" s="78">
        <f t="shared" si="369"/>
        <v>7.0400000000000018</v>
      </c>
      <c r="AZ306" s="32"/>
      <c r="BA306" s="124">
        <v>0</v>
      </c>
      <c r="BB306" s="76">
        <v>0</v>
      </c>
      <c r="BC306" s="76">
        <f t="shared" si="370"/>
        <v>0</v>
      </c>
      <c r="BD306" s="76">
        <v>0</v>
      </c>
      <c r="BE306" s="76">
        <f t="shared" si="384"/>
        <v>0</v>
      </c>
      <c r="BF306" s="77">
        <v>0</v>
      </c>
      <c r="BG306" s="77">
        <f t="shared" si="371"/>
        <v>0</v>
      </c>
      <c r="BH306" s="8"/>
      <c r="BI306" s="76">
        <v>0</v>
      </c>
      <c r="BJ306" s="76">
        <v>0</v>
      </c>
      <c r="BK306" s="76">
        <f t="shared" si="379"/>
        <v>0</v>
      </c>
      <c r="BL306" s="76">
        <v>0</v>
      </c>
      <c r="BM306" s="76">
        <f t="shared" si="380"/>
        <v>0</v>
      </c>
      <c r="BN306" s="77">
        <v>0</v>
      </c>
      <c r="BO306" s="78">
        <f t="shared" si="372"/>
        <v>0</v>
      </c>
    </row>
    <row r="307" spans="2:67" s="2" customFormat="1" ht="14.25" hidden="1" customHeight="1" outlineLevel="1">
      <c r="B307" s="2" t="str">
        <f t="shared" si="385"/>
        <v>Hide</v>
      </c>
      <c r="C307" s="2">
        <v>1</v>
      </c>
      <c r="D307" s="72" t="s">
        <v>282</v>
      </c>
      <c r="E307" s="124">
        <v>1122.7900000000002</v>
      </c>
      <c r="F307" s="76">
        <v>1345.6819238312503</v>
      </c>
      <c r="G307" s="76">
        <f t="shared" si="361"/>
        <v>-222.8919238312501</v>
      </c>
      <c r="H307" s="76">
        <v>0</v>
      </c>
      <c r="I307" s="76">
        <f t="shared" si="381"/>
        <v>1122.7900000000002</v>
      </c>
      <c r="J307" s="77">
        <v>1203.78</v>
      </c>
      <c r="K307" s="77">
        <f t="shared" si="362"/>
        <v>-80.989999999999782</v>
      </c>
      <c r="L307" s="8"/>
      <c r="M307" s="76">
        <v>1122.7900000000002</v>
      </c>
      <c r="N307" s="76">
        <v>1345.6819238312503</v>
      </c>
      <c r="O307" s="76">
        <f t="shared" si="373"/>
        <v>-222.8919238312501</v>
      </c>
      <c r="P307" s="76">
        <v>0</v>
      </c>
      <c r="Q307" s="76">
        <f t="shared" si="374"/>
        <v>1122.7900000000002</v>
      </c>
      <c r="R307" s="77">
        <v>1203.78</v>
      </c>
      <c r="S307" s="78">
        <f t="shared" si="363"/>
        <v>-80.989999999999782</v>
      </c>
      <c r="T307" s="32"/>
      <c r="U307" s="124">
        <v>1022.3300000000003</v>
      </c>
      <c r="V307" s="76">
        <v>1239.3278581431671</v>
      </c>
      <c r="W307" s="76">
        <f t="shared" si="364"/>
        <v>-216.99785814316681</v>
      </c>
      <c r="X307" s="76">
        <v>0</v>
      </c>
      <c r="Y307" s="76">
        <f t="shared" si="382"/>
        <v>1022.3300000000003</v>
      </c>
      <c r="Z307" s="77">
        <v>1043.23</v>
      </c>
      <c r="AA307" s="77">
        <f t="shared" si="365"/>
        <v>-20.89999999999975</v>
      </c>
      <c r="AB307" s="8"/>
      <c r="AC307" s="76">
        <v>1022.3300000000003</v>
      </c>
      <c r="AD307" s="76">
        <v>1239.3278581431671</v>
      </c>
      <c r="AE307" s="76">
        <f t="shared" si="375"/>
        <v>-216.99785814316681</v>
      </c>
      <c r="AF307" s="76">
        <v>0</v>
      </c>
      <c r="AG307" s="76">
        <f t="shared" si="376"/>
        <v>1022.3300000000003</v>
      </c>
      <c r="AH307" s="77">
        <v>1043.23</v>
      </c>
      <c r="AI307" s="78">
        <f t="shared" si="366"/>
        <v>-20.89999999999975</v>
      </c>
      <c r="AJ307" s="32"/>
      <c r="AK307" s="124">
        <v>100.46</v>
      </c>
      <c r="AL307" s="76">
        <v>106.3540656880833</v>
      </c>
      <c r="AM307" s="76">
        <f t="shared" si="367"/>
        <v>-5.8940656880833018</v>
      </c>
      <c r="AN307" s="76">
        <v>0</v>
      </c>
      <c r="AO307" s="76">
        <f t="shared" si="383"/>
        <v>100.46</v>
      </c>
      <c r="AP307" s="77">
        <v>160.55000000000001</v>
      </c>
      <c r="AQ307" s="77">
        <f t="shared" si="368"/>
        <v>-60.090000000000018</v>
      </c>
      <c r="AR307" s="8"/>
      <c r="AS307" s="76">
        <v>100.46</v>
      </c>
      <c r="AT307" s="76">
        <v>106.3540656880833</v>
      </c>
      <c r="AU307" s="76">
        <f t="shared" si="377"/>
        <v>-5.8940656880833018</v>
      </c>
      <c r="AV307" s="76">
        <v>0</v>
      </c>
      <c r="AW307" s="76">
        <f t="shared" si="378"/>
        <v>100.46</v>
      </c>
      <c r="AX307" s="77">
        <v>160.55000000000001</v>
      </c>
      <c r="AY307" s="78">
        <f t="shared" si="369"/>
        <v>-60.090000000000018</v>
      </c>
      <c r="AZ307" s="32"/>
      <c r="BA307" s="124">
        <v>0</v>
      </c>
      <c r="BB307" s="76">
        <v>0</v>
      </c>
      <c r="BC307" s="76">
        <f t="shared" si="370"/>
        <v>0</v>
      </c>
      <c r="BD307" s="76">
        <v>0</v>
      </c>
      <c r="BE307" s="76">
        <f t="shared" si="384"/>
        <v>0</v>
      </c>
      <c r="BF307" s="77">
        <v>0</v>
      </c>
      <c r="BG307" s="77">
        <f t="shared" si="371"/>
        <v>0</v>
      </c>
      <c r="BH307" s="8"/>
      <c r="BI307" s="76">
        <v>0</v>
      </c>
      <c r="BJ307" s="76">
        <v>0</v>
      </c>
      <c r="BK307" s="76">
        <f t="shared" si="379"/>
        <v>0</v>
      </c>
      <c r="BL307" s="76">
        <v>0</v>
      </c>
      <c r="BM307" s="76">
        <f t="shared" si="380"/>
        <v>0</v>
      </c>
      <c r="BN307" s="77">
        <v>0</v>
      </c>
      <c r="BO307" s="78">
        <f t="shared" si="372"/>
        <v>0</v>
      </c>
    </row>
    <row r="308" spans="2:67" s="2" customFormat="1" collapsed="1">
      <c r="B308" s="2" t="str">
        <f t="shared" si="385"/>
        <v>Hide</v>
      </c>
      <c r="C308" s="2">
        <v>1</v>
      </c>
      <c r="D308" s="72" t="s">
        <v>283</v>
      </c>
      <c r="E308" s="123">
        <v>1134.3900000000003</v>
      </c>
      <c r="F308" s="73">
        <v>1352.1444212130837</v>
      </c>
      <c r="G308" s="73">
        <f t="shared" si="361"/>
        <v>-217.75442121308333</v>
      </c>
      <c r="H308" s="73">
        <v>0</v>
      </c>
      <c r="I308" s="73">
        <f t="shared" si="381"/>
        <v>1134.3900000000003</v>
      </c>
      <c r="J308" s="74">
        <v>1208.3399999999999</v>
      </c>
      <c r="K308" s="74">
        <f t="shared" si="362"/>
        <v>-73.949999999999591</v>
      </c>
      <c r="L308" s="35"/>
      <c r="M308" s="73">
        <v>1134.3900000000003</v>
      </c>
      <c r="N308" s="73">
        <v>1352.1444212130837</v>
      </c>
      <c r="O308" s="73">
        <f t="shared" si="373"/>
        <v>-217.75442121308333</v>
      </c>
      <c r="P308" s="73">
        <v>0</v>
      </c>
      <c r="Q308" s="73">
        <f t="shared" si="374"/>
        <v>1134.3900000000003</v>
      </c>
      <c r="R308" s="74">
        <v>1208.3399999999999</v>
      </c>
      <c r="S308" s="75">
        <f t="shared" si="363"/>
        <v>-73.949999999999591</v>
      </c>
      <c r="T308" s="32"/>
      <c r="U308" s="123">
        <v>1022.3300000000003</v>
      </c>
      <c r="V308" s="73">
        <v>1239.596553986167</v>
      </c>
      <c r="W308" s="73">
        <f t="shared" si="364"/>
        <v>-217.26655398616674</v>
      </c>
      <c r="X308" s="73">
        <v>0</v>
      </c>
      <c r="Y308" s="73">
        <f t="shared" si="382"/>
        <v>1022.3300000000003</v>
      </c>
      <c r="Z308" s="74">
        <v>1043.23</v>
      </c>
      <c r="AA308" s="74">
        <f t="shared" si="365"/>
        <v>-20.89999999999975</v>
      </c>
      <c r="AB308" s="35"/>
      <c r="AC308" s="73">
        <v>1022.3300000000003</v>
      </c>
      <c r="AD308" s="73">
        <v>1239.596553986167</v>
      </c>
      <c r="AE308" s="73">
        <f t="shared" si="375"/>
        <v>-217.26655398616674</v>
      </c>
      <c r="AF308" s="73">
        <v>0</v>
      </c>
      <c r="AG308" s="73">
        <f t="shared" si="376"/>
        <v>1022.3300000000003</v>
      </c>
      <c r="AH308" s="74">
        <v>1043.23</v>
      </c>
      <c r="AI308" s="75">
        <f t="shared" si="366"/>
        <v>-20.89999999999975</v>
      </c>
      <c r="AJ308" s="32"/>
      <c r="AK308" s="123">
        <v>112.06</v>
      </c>
      <c r="AL308" s="73">
        <v>112.54786722691662</v>
      </c>
      <c r="AM308" s="73">
        <f t="shared" si="367"/>
        <v>-0.48786722691662021</v>
      </c>
      <c r="AN308" s="73">
        <v>0</v>
      </c>
      <c r="AO308" s="73">
        <f t="shared" si="383"/>
        <v>112.06</v>
      </c>
      <c r="AP308" s="74">
        <v>165.11</v>
      </c>
      <c r="AQ308" s="74">
        <f t="shared" si="368"/>
        <v>-53.050000000000011</v>
      </c>
      <c r="AR308" s="35"/>
      <c r="AS308" s="73">
        <v>112.06</v>
      </c>
      <c r="AT308" s="73">
        <v>112.54786722691662</v>
      </c>
      <c r="AU308" s="73">
        <f t="shared" si="377"/>
        <v>-0.48786722691662021</v>
      </c>
      <c r="AV308" s="73">
        <v>0</v>
      </c>
      <c r="AW308" s="73">
        <f t="shared" si="378"/>
        <v>112.06</v>
      </c>
      <c r="AX308" s="74">
        <v>165.11</v>
      </c>
      <c r="AY308" s="75">
        <f t="shared" si="369"/>
        <v>-53.050000000000011</v>
      </c>
      <c r="AZ308" s="32"/>
      <c r="BA308" s="123">
        <v>0</v>
      </c>
      <c r="BB308" s="73">
        <v>0</v>
      </c>
      <c r="BC308" s="73">
        <f t="shared" si="370"/>
        <v>0</v>
      </c>
      <c r="BD308" s="73">
        <v>0</v>
      </c>
      <c r="BE308" s="73">
        <f t="shared" si="384"/>
        <v>0</v>
      </c>
      <c r="BF308" s="74">
        <v>0</v>
      </c>
      <c r="BG308" s="74">
        <f t="shared" si="371"/>
        <v>0</v>
      </c>
      <c r="BH308" s="35"/>
      <c r="BI308" s="73">
        <v>0</v>
      </c>
      <c r="BJ308" s="73">
        <v>0</v>
      </c>
      <c r="BK308" s="73">
        <f t="shared" si="379"/>
        <v>0</v>
      </c>
      <c r="BL308" s="73">
        <v>0</v>
      </c>
      <c r="BM308" s="73">
        <f t="shared" si="380"/>
        <v>0</v>
      </c>
      <c r="BN308" s="74">
        <v>0</v>
      </c>
      <c r="BO308" s="75">
        <f t="shared" si="372"/>
        <v>0</v>
      </c>
    </row>
    <row r="309" spans="2:67" s="2" customFormat="1" ht="14.25" hidden="1" customHeight="1" outlineLevel="1">
      <c r="B309" s="2" t="str">
        <f t="shared" si="385"/>
        <v>Hide</v>
      </c>
      <c r="C309" s="2">
        <v>1</v>
      </c>
      <c r="D309" s="72" t="s">
        <v>284</v>
      </c>
      <c r="E309" s="124">
        <v>1484</v>
      </c>
      <c r="F309" s="76">
        <v>934.05083333333334</v>
      </c>
      <c r="G309" s="76">
        <f t="shared" si="361"/>
        <v>549.94916666666666</v>
      </c>
      <c r="H309" s="76">
        <v>0</v>
      </c>
      <c r="I309" s="76">
        <f t="shared" si="381"/>
        <v>1484</v>
      </c>
      <c r="J309" s="77">
        <v>1027</v>
      </c>
      <c r="K309" s="77">
        <f t="shared" si="362"/>
        <v>457</v>
      </c>
      <c r="L309" s="8"/>
      <c r="M309" s="76">
        <v>1484</v>
      </c>
      <c r="N309" s="76">
        <v>934.05083333333334</v>
      </c>
      <c r="O309" s="76">
        <f t="shared" si="373"/>
        <v>549.94916666666666</v>
      </c>
      <c r="P309" s="76">
        <v>0</v>
      </c>
      <c r="Q309" s="76">
        <f t="shared" si="374"/>
        <v>1484</v>
      </c>
      <c r="R309" s="77">
        <v>1027</v>
      </c>
      <c r="S309" s="78">
        <f t="shared" si="363"/>
        <v>457</v>
      </c>
      <c r="T309" s="32"/>
      <c r="U309" s="124">
        <v>914</v>
      </c>
      <c r="V309" s="76">
        <v>554.05083333333334</v>
      </c>
      <c r="W309" s="76">
        <f t="shared" si="364"/>
        <v>359.94916666666666</v>
      </c>
      <c r="X309" s="76">
        <v>0</v>
      </c>
      <c r="Y309" s="76">
        <f t="shared" si="382"/>
        <v>914</v>
      </c>
      <c r="Z309" s="77">
        <v>457</v>
      </c>
      <c r="AA309" s="77">
        <f t="shared" si="365"/>
        <v>457</v>
      </c>
      <c r="AB309" s="8"/>
      <c r="AC309" s="76">
        <v>914</v>
      </c>
      <c r="AD309" s="76">
        <v>554.05083333333334</v>
      </c>
      <c r="AE309" s="76">
        <f t="shared" si="375"/>
        <v>359.94916666666666</v>
      </c>
      <c r="AF309" s="76">
        <v>0</v>
      </c>
      <c r="AG309" s="76">
        <f t="shared" si="376"/>
        <v>914</v>
      </c>
      <c r="AH309" s="77">
        <v>457</v>
      </c>
      <c r="AI309" s="78">
        <f t="shared" si="366"/>
        <v>457</v>
      </c>
      <c r="AJ309" s="32"/>
      <c r="AK309" s="124">
        <v>0</v>
      </c>
      <c r="AL309" s="76">
        <v>0</v>
      </c>
      <c r="AM309" s="76">
        <f t="shared" si="367"/>
        <v>0</v>
      </c>
      <c r="AN309" s="76">
        <v>0</v>
      </c>
      <c r="AO309" s="76">
        <f t="shared" si="383"/>
        <v>0</v>
      </c>
      <c r="AP309" s="77">
        <v>0</v>
      </c>
      <c r="AQ309" s="77">
        <f t="shared" si="368"/>
        <v>0</v>
      </c>
      <c r="AR309" s="8"/>
      <c r="AS309" s="76">
        <v>0</v>
      </c>
      <c r="AT309" s="76">
        <v>0</v>
      </c>
      <c r="AU309" s="76">
        <f t="shared" si="377"/>
        <v>0</v>
      </c>
      <c r="AV309" s="76">
        <v>0</v>
      </c>
      <c r="AW309" s="76">
        <f t="shared" si="378"/>
        <v>0</v>
      </c>
      <c r="AX309" s="77">
        <v>0</v>
      </c>
      <c r="AY309" s="78">
        <f t="shared" si="369"/>
        <v>0</v>
      </c>
      <c r="AZ309" s="32"/>
      <c r="BA309" s="124">
        <v>570</v>
      </c>
      <c r="BB309" s="76">
        <v>380</v>
      </c>
      <c r="BC309" s="76">
        <f t="shared" si="370"/>
        <v>190</v>
      </c>
      <c r="BD309" s="76">
        <v>0</v>
      </c>
      <c r="BE309" s="76">
        <f t="shared" si="384"/>
        <v>570</v>
      </c>
      <c r="BF309" s="77">
        <v>570</v>
      </c>
      <c r="BG309" s="77">
        <f t="shared" si="371"/>
        <v>0</v>
      </c>
      <c r="BH309" s="8"/>
      <c r="BI309" s="76">
        <v>570</v>
      </c>
      <c r="BJ309" s="76">
        <v>380</v>
      </c>
      <c r="BK309" s="76">
        <f t="shared" si="379"/>
        <v>190</v>
      </c>
      <c r="BL309" s="76">
        <v>0</v>
      </c>
      <c r="BM309" s="76">
        <f t="shared" si="380"/>
        <v>570</v>
      </c>
      <c r="BN309" s="77">
        <v>570</v>
      </c>
      <c r="BO309" s="78">
        <f t="shared" si="372"/>
        <v>0</v>
      </c>
    </row>
    <row r="310" spans="2:67" s="2" customFormat="1" ht="14.25" hidden="1" customHeight="1" outlineLevel="1">
      <c r="B310" s="2" t="str">
        <f t="shared" si="385"/>
        <v>Hide</v>
      </c>
      <c r="C310" s="2">
        <v>1</v>
      </c>
      <c r="D310" s="72" t="s">
        <v>285</v>
      </c>
      <c r="E310" s="124">
        <v>0</v>
      </c>
      <c r="F310" s="76">
        <v>0</v>
      </c>
      <c r="G310" s="76">
        <f t="shared" si="361"/>
        <v>0</v>
      </c>
      <c r="H310" s="76">
        <v>0</v>
      </c>
      <c r="I310" s="76">
        <f t="shared" si="381"/>
        <v>0</v>
      </c>
      <c r="J310" s="77">
        <v>0</v>
      </c>
      <c r="K310" s="77">
        <f t="shared" si="362"/>
        <v>0</v>
      </c>
      <c r="L310" s="8"/>
      <c r="M310" s="76">
        <v>0</v>
      </c>
      <c r="N310" s="76">
        <v>0</v>
      </c>
      <c r="O310" s="76">
        <f t="shared" si="373"/>
        <v>0</v>
      </c>
      <c r="P310" s="76">
        <v>0</v>
      </c>
      <c r="Q310" s="76">
        <f t="shared" si="374"/>
        <v>0</v>
      </c>
      <c r="R310" s="77">
        <v>0</v>
      </c>
      <c r="S310" s="78">
        <f t="shared" si="363"/>
        <v>0</v>
      </c>
      <c r="T310" s="32"/>
      <c r="U310" s="124">
        <v>0</v>
      </c>
      <c r="V310" s="76">
        <v>0</v>
      </c>
      <c r="W310" s="76">
        <f t="shared" si="364"/>
        <v>0</v>
      </c>
      <c r="X310" s="76">
        <v>0</v>
      </c>
      <c r="Y310" s="76">
        <f t="shared" si="382"/>
        <v>0</v>
      </c>
      <c r="Z310" s="77">
        <v>0</v>
      </c>
      <c r="AA310" s="77">
        <f t="shared" si="365"/>
        <v>0</v>
      </c>
      <c r="AB310" s="8"/>
      <c r="AC310" s="76">
        <v>0</v>
      </c>
      <c r="AD310" s="76">
        <v>0</v>
      </c>
      <c r="AE310" s="76">
        <f t="shared" si="375"/>
        <v>0</v>
      </c>
      <c r="AF310" s="76">
        <v>0</v>
      </c>
      <c r="AG310" s="76">
        <f t="shared" si="376"/>
        <v>0</v>
      </c>
      <c r="AH310" s="77">
        <v>0</v>
      </c>
      <c r="AI310" s="78">
        <f t="shared" si="366"/>
        <v>0</v>
      </c>
      <c r="AJ310" s="32"/>
      <c r="AK310" s="124">
        <v>0</v>
      </c>
      <c r="AL310" s="76">
        <v>0</v>
      </c>
      <c r="AM310" s="76">
        <f t="shared" si="367"/>
        <v>0</v>
      </c>
      <c r="AN310" s="76">
        <v>0</v>
      </c>
      <c r="AO310" s="76">
        <f t="shared" si="383"/>
        <v>0</v>
      </c>
      <c r="AP310" s="77">
        <v>0</v>
      </c>
      <c r="AQ310" s="77">
        <f t="shared" si="368"/>
        <v>0</v>
      </c>
      <c r="AR310" s="8"/>
      <c r="AS310" s="76">
        <v>0</v>
      </c>
      <c r="AT310" s="76">
        <v>0</v>
      </c>
      <c r="AU310" s="76">
        <f t="shared" si="377"/>
        <v>0</v>
      </c>
      <c r="AV310" s="76">
        <v>0</v>
      </c>
      <c r="AW310" s="76">
        <f t="shared" si="378"/>
        <v>0</v>
      </c>
      <c r="AX310" s="77">
        <v>0</v>
      </c>
      <c r="AY310" s="78">
        <f t="shared" si="369"/>
        <v>0</v>
      </c>
      <c r="AZ310" s="32"/>
      <c r="BA310" s="124">
        <v>0</v>
      </c>
      <c r="BB310" s="76">
        <v>0</v>
      </c>
      <c r="BC310" s="76">
        <f t="shared" si="370"/>
        <v>0</v>
      </c>
      <c r="BD310" s="76">
        <v>0</v>
      </c>
      <c r="BE310" s="76">
        <f t="shared" si="384"/>
        <v>0</v>
      </c>
      <c r="BF310" s="77">
        <v>0</v>
      </c>
      <c r="BG310" s="77">
        <f t="shared" si="371"/>
        <v>0</v>
      </c>
      <c r="BH310" s="8"/>
      <c r="BI310" s="76">
        <v>0</v>
      </c>
      <c r="BJ310" s="76">
        <v>0</v>
      </c>
      <c r="BK310" s="76">
        <f t="shared" si="379"/>
        <v>0</v>
      </c>
      <c r="BL310" s="76">
        <v>0</v>
      </c>
      <c r="BM310" s="76">
        <f t="shared" si="380"/>
        <v>0</v>
      </c>
      <c r="BN310" s="77">
        <v>0</v>
      </c>
      <c r="BO310" s="78">
        <f t="shared" si="372"/>
        <v>0</v>
      </c>
    </row>
    <row r="311" spans="2:67" s="2" customFormat="1" ht="14.25" hidden="1" customHeight="1" outlineLevel="1">
      <c r="B311" s="2" t="str">
        <f t="shared" si="385"/>
        <v>Hide</v>
      </c>
      <c r="C311" s="2">
        <v>1</v>
      </c>
      <c r="D311" s="72" t="s">
        <v>286</v>
      </c>
      <c r="E311" s="124">
        <v>0</v>
      </c>
      <c r="F311" s="76">
        <v>0</v>
      </c>
      <c r="G311" s="76">
        <f t="shared" si="361"/>
        <v>0</v>
      </c>
      <c r="H311" s="76">
        <v>0</v>
      </c>
      <c r="I311" s="76">
        <f t="shared" si="381"/>
        <v>0</v>
      </c>
      <c r="J311" s="77">
        <v>0</v>
      </c>
      <c r="K311" s="77">
        <f t="shared" si="362"/>
        <v>0</v>
      </c>
      <c r="L311" s="8"/>
      <c r="M311" s="76">
        <v>0</v>
      </c>
      <c r="N311" s="76">
        <v>0</v>
      </c>
      <c r="O311" s="76">
        <f t="shared" si="373"/>
        <v>0</v>
      </c>
      <c r="P311" s="76">
        <v>0</v>
      </c>
      <c r="Q311" s="76">
        <f t="shared" si="374"/>
        <v>0</v>
      </c>
      <c r="R311" s="77">
        <v>0</v>
      </c>
      <c r="S311" s="78">
        <f t="shared" si="363"/>
        <v>0</v>
      </c>
      <c r="T311" s="32"/>
      <c r="U311" s="124">
        <v>0</v>
      </c>
      <c r="V311" s="76">
        <v>0</v>
      </c>
      <c r="W311" s="76">
        <f t="shared" si="364"/>
        <v>0</v>
      </c>
      <c r="X311" s="76">
        <v>0</v>
      </c>
      <c r="Y311" s="76">
        <f t="shared" si="382"/>
        <v>0</v>
      </c>
      <c r="Z311" s="77">
        <v>0</v>
      </c>
      <c r="AA311" s="77">
        <f t="shared" si="365"/>
        <v>0</v>
      </c>
      <c r="AB311" s="8"/>
      <c r="AC311" s="76">
        <v>0</v>
      </c>
      <c r="AD311" s="76">
        <v>0</v>
      </c>
      <c r="AE311" s="76">
        <f t="shared" si="375"/>
        <v>0</v>
      </c>
      <c r="AF311" s="76">
        <v>0</v>
      </c>
      <c r="AG311" s="76">
        <f t="shared" si="376"/>
        <v>0</v>
      </c>
      <c r="AH311" s="77">
        <v>0</v>
      </c>
      <c r="AI311" s="78">
        <f t="shared" si="366"/>
        <v>0</v>
      </c>
      <c r="AJ311" s="32"/>
      <c r="AK311" s="124">
        <v>0</v>
      </c>
      <c r="AL311" s="76">
        <v>0</v>
      </c>
      <c r="AM311" s="76">
        <f t="shared" si="367"/>
        <v>0</v>
      </c>
      <c r="AN311" s="76">
        <v>0</v>
      </c>
      <c r="AO311" s="76">
        <f t="shared" si="383"/>
        <v>0</v>
      </c>
      <c r="AP311" s="77">
        <v>0</v>
      </c>
      <c r="AQ311" s="77">
        <f t="shared" si="368"/>
        <v>0</v>
      </c>
      <c r="AR311" s="8"/>
      <c r="AS311" s="76">
        <v>0</v>
      </c>
      <c r="AT311" s="76">
        <v>0</v>
      </c>
      <c r="AU311" s="76">
        <f t="shared" si="377"/>
        <v>0</v>
      </c>
      <c r="AV311" s="76">
        <v>0</v>
      </c>
      <c r="AW311" s="76">
        <f t="shared" si="378"/>
        <v>0</v>
      </c>
      <c r="AX311" s="77">
        <v>0</v>
      </c>
      <c r="AY311" s="78">
        <f t="shared" si="369"/>
        <v>0</v>
      </c>
      <c r="AZ311" s="32"/>
      <c r="BA311" s="124">
        <v>0</v>
      </c>
      <c r="BB311" s="76">
        <v>0</v>
      </c>
      <c r="BC311" s="76">
        <f t="shared" si="370"/>
        <v>0</v>
      </c>
      <c r="BD311" s="76">
        <v>0</v>
      </c>
      <c r="BE311" s="76">
        <f t="shared" si="384"/>
        <v>0</v>
      </c>
      <c r="BF311" s="77">
        <v>0</v>
      </c>
      <c r="BG311" s="77">
        <f t="shared" si="371"/>
        <v>0</v>
      </c>
      <c r="BH311" s="8"/>
      <c r="BI311" s="76">
        <v>0</v>
      </c>
      <c r="BJ311" s="76">
        <v>0</v>
      </c>
      <c r="BK311" s="76">
        <f t="shared" si="379"/>
        <v>0</v>
      </c>
      <c r="BL311" s="76">
        <v>0</v>
      </c>
      <c r="BM311" s="76">
        <f t="shared" si="380"/>
        <v>0</v>
      </c>
      <c r="BN311" s="77">
        <v>0</v>
      </c>
      <c r="BO311" s="78">
        <f t="shared" si="372"/>
        <v>0</v>
      </c>
    </row>
    <row r="312" spans="2:67" s="2" customFormat="1" ht="14.25" hidden="1" customHeight="1" outlineLevel="1">
      <c r="B312" s="2" t="str">
        <f t="shared" si="385"/>
        <v>Hide</v>
      </c>
      <c r="C312" s="2">
        <v>1</v>
      </c>
      <c r="D312" s="72" t="s">
        <v>287</v>
      </c>
      <c r="E312" s="124">
        <v>0</v>
      </c>
      <c r="F312" s="76">
        <v>36.428672977166663</v>
      </c>
      <c r="G312" s="76">
        <f t="shared" si="361"/>
        <v>-36.428672977166663</v>
      </c>
      <c r="H312" s="76">
        <v>0</v>
      </c>
      <c r="I312" s="76">
        <f t="shared" si="381"/>
        <v>0</v>
      </c>
      <c r="J312" s="77">
        <v>0</v>
      </c>
      <c r="K312" s="77">
        <f t="shared" si="362"/>
        <v>0</v>
      </c>
      <c r="L312" s="8"/>
      <c r="M312" s="76">
        <v>0</v>
      </c>
      <c r="N312" s="76">
        <v>36.428672977166663</v>
      </c>
      <c r="O312" s="76">
        <f t="shared" si="373"/>
        <v>-36.428672977166663</v>
      </c>
      <c r="P312" s="76">
        <v>0</v>
      </c>
      <c r="Q312" s="76">
        <f t="shared" si="374"/>
        <v>0</v>
      </c>
      <c r="R312" s="77">
        <v>0</v>
      </c>
      <c r="S312" s="78">
        <f t="shared" si="363"/>
        <v>0</v>
      </c>
      <c r="T312" s="32"/>
      <c r="U312" s="124">
        <v>0</v>
      </c>
      <c r="V312" s="76">
        <v>36.428672977166663</v>
      </c>
      <c r="W312" s="76">
        <f t="shared" si="364"/>
        <v>-36.428672977166663</v>
      </c>
      <c r="X312" s="76">
        <v>0</v>
      </c>
      <c r="Y312" s="76">
        <f t="shared" si="382"/>
        <v>0</v>
      </c>
      <c r="Z312" s="77">
        <v>0</v>
      </c>
      <c r="AA312" s="77">
        <f t="shared" si="365"/>
        <v>0</v>
      </c>
      <c r="AB312" s="8"/>
      <c r="AC312" s="76">
        <v>0</v>
      </c>
      <c r="AD312" s="76">
        <v>36.428672977166663</v>
      </c>
      <c r="AE312" s="76">
        <f t="shared" si="375"/>
        <v>-36.428672977166663</v>
      </c>
      <c r="AF312" s="76">
        <v>0</v>
      </c>
      <c r="AG312" s="76">
        <f t="shared" si="376"/>
        <v>0</v>
      </c>
      <c r="AH312" s="77">
        <v>0</v>
      </c>
      <c r="AI312" s="78">
        <f t="shared" si="366"/>
        <v>0</v>
      </c>
      <c r="AJ312" s="32"/>
      <c r="AK312" s="124">
        <v>0</v>
      </c>
      <c r="AL312" s="76">
        <v>0</v>
      </c>
      <c r="AM312" s="76">
        <f t="shared" si="367"/>
        <v>0</v>
      </c>
      <c r="AN312" s="76">
        <v>0</v>
      </c>
      <c r="AO312" s="76">
        <f t="shared" si="383"/>
        <v>0</v>
      </c>
      <c r="AP312" s="77">
        <v>0</v>
      </c>
      <c r="AQ312" s="77">
        <f t="shared" si="368"/>
        <v>0</v>
      </c>
      <c r="AR312" s="8"/>
      <c r="AS312" s="76">
        <v>0</v>
      </c>
      <c r="AT312" s="76">
        <v>0</v>
      </c>
      <c r="AU312" s="76">
        <f t="shared" si="377"/>
        <v>0</v>
      </c>
      <c r="AV312" s="76">
        <v>0</v>
      </c>
      <c r="AW312" s="76">
        <f t="shared" si="378"/>
        <v>0</v>
      </c>
      <c r="AX312" s="77">
        <v>0</v>
      </c>
      <c r="AY312" s="78">
        <f t="shared" si="369"/>
        <v>0</v>
      </c>
      <c r="AZ312" s="32"/>
      <c r="BA312" s="124">
        <v>0</v>
      </c>
      <c r="BB312" s="76">
        <v>0</v>
      </c>
      <c r="BC312" s="76">
        <f t="shared" si="370"/>
        <v>0</v>
      </c>
      <c r="BD312" s="76">
        <v>0</v>
      </c>
      <c r="BE312" s="76">
        <f t="shared" si="384"/>
        <v>0</v>
      </c>
      <c r="BF312" s="77">
        <v>0</v>
      </c>
      <c r="BG312" s="77">
        <f t="shared" si="371"/>
        <v>0</v>
      </c>
      <c r="BH312" s="8"/>
      <c r="BI312" s="76">
        <v>0</v>
      </c>
      <c r="BJ312" s="76">
        <v>0</v>
      </c>
      <c r="BK312" s="76">
        <f t="shared" si="379"/>
        <v>0</v>
      </c>
      <c r="BL312" s="76">
        <v>0</v>
      </c>
      <c r="BM312" s="76">
        <f t="shared" si="380"/>
        <v>0</v>
      </c>
      <c r="BN312" s="77">
        <v>0</v>
      </c>
      <c r="BO312" s="78">
        <f t="shared" si="372"/>
        <v>0</v>
      </c>
    </row>
    <row r="313" spans="2:67" s="2" customFormat="1" ht="14.25" hidden="1" customHeight="1" outlineLevel="1">
      <c r="B313" s="2" t="str">
        <f t="shared" si="385"/>
        <v>Hide</v>
      </c>
      <c r="C313" s="2">
        <v>1</v>
      </c>
      <c r="D313" s="72" t="s">
        <v>288</v>
      </c>
      <c r="E313" s="124">
        <v>0</v>
      </c>
      <c r="F313" s="76">
        <v>335.16710968216665</v>
      </c>
      <c r="G313" s="76">
        <f t="shared" si="361"/>
        <v>-335.16710968216665</v>
      </c>
      <c r="H313" s="76">
        <v>0</v>
      </c>
      <c r="I313" s="76">
        <f t="shared" si="381"/>
        <v>0</v>
      </c>
      <c r="J313" s="77">
        <v>-108.1</v>
      </c>
      <c r="K313" s="77">
        <f t="shared" si="362"/>
        <v>108.1</v>
      </c>
      <c r="L313" s="8"/>
      <c r="M313" s="76">
        <v>0</v>
      </c>
      <c r="N313" s="76">
        <v>335.16710968216665</v>
      </c>
      <c r="O313" s="76">
        <f t="shared" si="373"/>
        <v>-335.16710968216665</v>
      </c>
      <c r="P313" s="76">
        <v>0</v>
      </c>
      <c r="Q313" s="76">
        <f t="shared" si="374"/>
        <v>0</v>
      </c>
      <c r="R313" s="77">
        <v>-108.1</v>
      </c>
      <c r="S313" s="78">
        <f t="shared" si="363"/>
        <v>108.1</v>
      </c>
      <c r="T313" s="32"/>
      <c r="U313" s="124">
        <v>0</v>
      </c>
      <c r="V313" s="76">
        <v>317.9825743545</v>
      </c>
      <c r="W313" s="76">
        <f t="shared" si="364"/>
        <v>-317.9825743545</v>
      </c>
      <c r="X313" s="76">
        <v>0</v>
      </c>
      <c r="Y313" s="76">
        <f t="shared" si="382"/>
        <v>0</v>
      </c>
      <c r="Z313" s="77">
        <v>0</v>
      </c>
      <c r="AA313" s="77">
        <f t="shared" si="365"/>
        <v>0</v>
      </c>
      <c r="AB313" s="8"/>
      <c r="AC313" s="76">
        <v>0</v>
      </c>
      <c r="AD313" s="76">
        <v>317.9825743545</v>
      </c>
      <c r="AE313" s="76">
        <f t="shared" si="375"/>
        <v>-317.9825743545</v>
      </c>
      <c r="AF313" s="76">
        <v>0</v>
      </c>
      <c r="AG313" s="76">
        <f t="shared" si="376"/>
        <v>0</v>
      </c>
      <c r="AH313" s="77">
        <v>0</v>
      </c>
      <c r="AI313" s="78">
        <f t="shared" si="366"/>
        <v>0</v>
      </c>
      <c r="AJ313" s="32"/>
      <c r="AK313" s="124">
        <v>0</v>
      </c>
      <c r="AL313" s="76">
        <v>-9.0083333333333329</v>
      </c>
      <c r="AM313" s="76">
        <f t="shared" si="367"/>
        <v>9.0083333333333329</v>
      </c>
      <c r="AN313" s="76">
        <v>0</v>
      </c>
      <c r="AO313" s="76">
        <f t="shared" si="383"/>
        <v>0</v>
      </c>
      <c r="AP313" s="77">
        <v>-108.1</v>
      </c>
      <c r="AQ313" s="77">
        <f t="shared" si="368"/>
        <v>108.1</v>
      </c>
      <c r="AR313" s="8"/>
      <c r="AS313" s="76">
        <v>0</v>
      </c>
      <c r="AT313" s="76">
        <v>-9.0083333333333329</v>
      </c>
      <c r="AU313" s="76">
        <f t="shared" si="377"/>
        <v>9.0083333333333329</v>
      </c>
      <c r="AV313" s="76">
        <v>0</v>
      </c>
      <c r="AW313" s="76">
        <f t="shared" si="378"/>
        <v>0</v>
      </c>
      <c r="AX313" s="77">
        <v>-108.1</v>
      </c>
      <c r="AY313" s="78">
        <f t="shared" si="369"/>
        <v>108.1</v>
      </c>
      <c r="AZ313" s="32"/>
      <c r="BA313" s="124">
        <v>0</v>
      </c>
      <c r="BB313" s="76">
        <v>26.192868660999999</v>
      </c>
      <c r="BC313" s="76">
        <f t="shared" si="370"/>
        <v>-26.192868660999999</v>
      </c>
      <c r="BD313" s="76">
        <v>0</v>
      </c>
      <c r="BE313" s="76">
        <f t="shared" si="384"/>
        <v>0</v>
      </c>
      <c r="BF313" s="77">
        <v>0</v>
      </c>
      <c r="BG313" s="77">
        <f t="shared" si="371"/>
        <v>0</v>
      </c>
      <c r="BH313" s="8"/>
      <c r="BI313" s="76">
        <v>0</v>
      </c>
      <c r="BJ313" s="76">
        <v>26.192868660999999</v>
      </c>
      <c r="BK313" s="76">
        <f t="shared" si="379"/>
        <v>-26.192868660999999</v>
      </c>
      <c r="BL313" s="76">
        <v>0</v>
      </c>
      <c r="BM313" s="76">
        <f t="shared" si="380"/>
        <v>0</v>
      </c>
      <c r="BN313" s="77">
        <v>0</v>
      </c>
      <c r="BO313" s="78">
        <f t="shared" si="372"/>
        <v>0</v>
      </c>
    </row>
    <row r="314" spans="2:67" s="2" customFormat="1" ht="14.25" hidden="1" customHeight="1" outlineLevel="1">
      <c r="B314" s="2" t="str">
        <f t="shared" si="385"/>
        <v>Hide</v>
      </c>
      <c r="C314" s="2">
        <v>1</v>
      </c>
      <c r="D314" s="72" t="s">
        <v>289</v>
      </c>
      <c r="E314" s="124">
        <v>0</v>
      </c>
      <c r="F314" s="76">
        <v>0</v>
      </c>
      <c r="G314" s="76">
        <f t="shared" si="361"/>
        <v>0</v>
      </c>
      <c r="H314" s="76">
        <v>0</v>
      </c>
      <c r="I314" s="76">
        <f t="shared" si="381"/>
        <v>0</v>
      </c>
      <c r="J314" s="77">
        <v>0</v>
      </c>
      <c r="K314" s="77">
        <f t="shared" si="362"/>
        <v>0</v>
      </c>
      <c r="L314" s="8"/>
      <c r="M314" s="76">
        <v>0</v>
      </c>
      <c r="N314" s="76">
        <v>0</v>
      </c>
      <c r="O314" s="76">
        <f t="shared" si="373"/>
        <v>0</v>
      </c>
      <c r="P314" s="76">
        <v>0</v>
      </c>
      <c r="Q314" s="76">
        <f t="shared" si="374"/>
        <v>0</v>
      </c>
      <c r="R314" s="77">
        <v>0</v>
      </c>
      <c r="S314" s="78">
        <f t="shared" si="363"/>
        <v>0</v>
      </c>
      <c r="T314" s="32"/>
      <c r="U314" s="124">
        <v>0</v>
      </c>
      <c r="V314" s="76">
        <v>0</v>
      </c>
      <c r="W314" s="76">
        <f t="shared" si="364"/>
        <v>0</v>
      </c>
      <c r="X314" s="76">
        <v>0</v>
      </c>
      <c r="Y314" s="76">
        <f t="shared" si="382"/>
        <v>0</v>
      </c>
      <c r="Z314" s="77">
        <v>0</v>
      </c>
      <c r="AA314" s="77">
        <f t="shared" si="365"/>
        <v>0</v>
      </c>
      <c r="AB314" s="8"/>
      <c r="AC314" s="76">
        <v>0</v>
      </c>
      <c r="AD314" s="76">
        <v>0</v>
      </c>
      <c r="AE314" s="76">
        <f t="shared" si="375"/>
        <v>0</v>
      </c>
      <c r="AF314" s="76">
        <v>0</v>
      </c>
      <c r="AG314" s="76">
        <f t="shared" si="376"/>
        <v>0</v>
      </c>
      <c r="AH314" s="77">
        <v>0</v>
      </c>
      <c r="AI314" s="78">
        <f t="shared" si="366"/>
        <v>0</v>
      </c>
      <c r="AJ314" s="32"/>
      <c r="AK314" s="124">
        <v>0</v>
      </c>
      <c r="AL314" s="76">
        <v>0</v>
      </c>
      <c r="AM314" s="76">
        <f t="shared" si="367"/>
        <v>0</v>
      </c>
      <c r="AN314" s="76">
        <v>0</v>
      </c>
      <c r="AO314" s="76">
        <f t="shared" si="383"/>
        <v>0</v>
      </c>
      <c r="AP314" s="77">
        <v>0</v>
      </c>
      <c r="AQ314" s="77">
        <f t="shared" si="368"/>
        <v>0</v>
      </c>
      <c r="AR314" s="8"/>
      <c r="AS314" s="76">
        <v>0</v>
      </c>
      <c r="AT314" s="76">
        <v>0</v>
      </c>
      <c r="AU314" s="76">
        <f t="shared" si="377"/>
        <v>0</v>
      </c>
      <c r="AV314" s="76">
        <v>0</v>
      </c>
      <c r="AW314" s="76">
        <f t="shared" si="378"/>
        <v>0</v>
      </c>
      <c r="AX314" s="77">
        <v>0</v>
      </c>
      <c r="AY314" s="78">
        <f t="shared" si="369"/>
        <v>0</v>
      </c>
      <c r="AZ314" s="32"/>
      <c r="BA314" s="124">
        <v>0</v>
      </c>
      <c r="BB314" s="76">
        <v>0</v>
      </c>
      <c r="BC314" s="76">
        <f t="shared" si="370"/>
        <v>0</v>
      </c>
      <c r="BD314" s="76">
        <v>0</v>
      </c>
      <c r="BE314" s="76">
        <f t="shared" si="384"/>
        <v>0</v>
      </c>
      <c r="BF314" s="77">
        <v>0</v>
      </c>
      <c r="BG314" s="77">
        <f t="shared" si="371"/>
        <v>0</v>
      </c>
      <c r="BH314" s="8"/>
      <c r="BI314" s="76">
        <v>0</v>
      </c>
      <c r="BJ314" s="76">
        <v>0</v>
      </c>
      <c r="BK314" s="76">
        <f t="shared" si="379"/>
        <v>0</v>
      </c>
      <c r="BL314" s="76">
        <v>0</v>
      </c>
      <c r="BM314" s="76">
        <f t="shared" si="380"/>
        <v>0</v>
      </c>
      <c r="BN314" s="77">
        <v>0</v>
      </c>
      <c r="BO314" s="78">
        <f t="shared" si="372"/>
        <v>0</v>
      </c>
    </row>
    <row r="315" spans="2:67" s="2" customFormat="1" ht="14.25" hidden="1" customHeight="1" outlineLevel="1">
      <c r="B315" s="2" t="str">
        <f t="shared" si="385"/>
        <v>Hide</v>
      </c>
      <c r="C315" s="2">
        <v>1</v>
      </c>
      <c r="D315" s="72" t="s">
        <v>290</v>
      </c>
      <c r="E315" s="124">
        <v>0</v>
      </c>
      <c r="F315" s="76">
        <v>0</v>
      </c>
      <c r="G315" s="76">
        <f t="shared" si="361"/>
        <v>0</v>
      </c>
      <c r="H315" s="76">
        <v>0</v>
      </c>
      <c r="I315" s="76">
        <f t="shared" si="381"/>
        <v>0</v>
      </c>
      <c r="J315" s="77">
        <v>0</v>
      </c>
      <c r="K315" s="77">
        <f t="shared" si="362"/>
        <v>0</v>
      </c>
      <c r="L315" s="8"/>
      <c r="M315" s="76">
        <v>0</v>
      </c>
      <c r="N315" s="76">
        <v>0</v>
      </c>
      <c r="O315" s="76">
        <f t="shared" si="373"/>
        <v>0</v>
      </c>
      <c r="P315" s="76">
        <v>0</v>
      </c>
      <c r="Q315" s="76">
        <f t="shared" si="374"/>
        <v>0</v>
      </c>
      <c r="R315" s="77">
        <v>0</v>
      </c>
      <c r="S315" s="78">
        <f t="shared" si="363"/>
        <v>0</v>
      </c>
      <c r="T315" s="32"/>
      <c r="U315" s="124">
        <v>0</v>
      </c>
      <c r="V315" s="76">
        <v>0</v>
      </c>
      <c r="W315" s="76">
        <f t="shared" si="364"/>
        <v>0</v>
      </c>
      <c r="X315" s="76">
        <v>0</v>
      </c>
      <c r="Y315" s="76">
        <f t="shared" si="382"/>
        <v>0</v>
      </c>
      <c r="Z315" s="77">
        <v>0</v>
      </c>
      <c r="AA315" s="77">
        <f t="shared" si="365"/>
        <v>0</v>
      </c>
      <c r="AB315" s="8"/>
      <c r="AC315" s="76">
        <v>0</v>
      </c>
      <c r="AD315" s="76">
        <v>0</v>
      </c>
      <c r="AE315" s="76">
        <f t="shared" si="375"/>
        <v>0</v>
      </c>
      <c r="AF315" s="76">
        <v>0</v>
      </c>
      <c r="AG315" s="76">
        <f t="shared" si="376"/>
        <v>0</v>
      </c>
      <c r="AH315" s="77">
        <v>0</v>
      </c>
      <c r="AI315" s="78">
        <f t="shared" si="366"/>
        <v>0</v>
      </c>
      <c r="AJ315" s="32"/>
      <c r="AK315" s="124">
        <v>0</v>
      </c>
      <c r="AL315" s="76">
        <v>0</v>
      </c>
      <c r="AM315" s="76">
        <f t="shared" si="367"/>
        <v>0</v>
      </c>
      <c r="AN315" s="76">
        <v>0</v>
      </c>
      <c r="AO315" s="76">
        <f t="shared" si="383"/>
        <v>0</v>
      </c>
      <c r="AP315" s="77">
        <v>0</v>
      </c>
      <c r="AQ315" s="77">
        <f t="shared" si="368"/>
        <v>0</v>
      </c>
      <c r="AR315" s="8"/>
      <c r="AS315" s="76">
        <v>0</v>
      </c>
      <c r="AT315" s="76">
        <v>0</v>
      </c>
      <c r="AU315" s="76">
        <f t="shared" si="377"/>
        <v>0</v>
      </c>
      <c r="AV315" s="76">
        <v>0</v>
      </c>
      <c r="AW315" s="76">
        <f t="shared" si="378"/>
        <v>0</v>
      </c>
      <c r="AX315" s="77">
        <v>0</v>
      </c>
      <c r="AY315" s="78">
        <f t="shared" si="369"/>
        <v>0</v>
      </c>
      <c r="AZ315" s="32"/>
      <c r="BA315" s="124">
        <v>0</v>
      </c>
      <c r="BB315" s="76">
        <v>0</v>
      </c>
      <c r="BC315" s="76">
        <f t="shared" si="370"/>
        <v>0</v>
      </c>
      <c r="BD315" s="76">
        <v>0</v>
      </c>
      <c r="BE315" s="76">
        <f t="shared" si="384"/>
        <v>0</v>
      </c>
      <c r="BF315" s="77">
        <v>0</v>
      </c>
      <c r="BG315" s="77">
        <f t="shared" si="371"/>
        <v>0</v>
      </c>
      <c r="BH315" s="8"/>
      <c r="BI315" s="76">
        <v>0</v>
      </c>
      <c r="BJ315" s="76">
        <v>0</v>
      </c>
      <c r="BK315" s="76">
        <f t="shared" si="379"/>
        <v>0</v>
      </c>
      <c r="BL315" s="76">
        <v>0</v>
      </c>
      <c r="BM315" s="76">
        <f t="shared" si="380"/>
        <v>0</v>
      </c>
      <c r="BN315" s="77">
        <v>0</v>
      </c>
      <c r="BO315" s="78">
        <f t="shared" si="372"/>
        <v>0</v>
      </c>
    </row>
    <row r="316" spans="2:67" s="2" customFormat="1" ht="14.25" hidden="1" customHeight="1" outlineLevel="1">
      <c r="B316" s="2" t="str">
        <f t="shared" si="385"/>
        <v>Hide</v>
      </c>
      <c r="C316" s="2">
        <v>1</v>
      </c>
      <c r="D316" s="72" t="s">
        <v>291</v>
      </c>
      <c r="E316" s="124">
        <v>0</v>
      </c>
      <c r="F316" s="76">
        <v>0</v>
      </c>
      <c r="G316" s="76">
        <f t="shared" si="361"/>
        <v>0</v>
      </c>
      <c r="H316" s="76">
        <v>0</v>
      </c>
      <c r="I316" s="76">
        <f t="shared" si="381"/>
        <v>0</v>
      </c>
      <c r="J316" s="77">
        <v>0</v>
      </c>
      <c r="K316" s="77">
        <f t="shared" si="362"/>
        <v>0</v>
      </c>
      <c r="L316" s="8"/>
      <c r="M316" s="76">
        <v>0</v>
      </c>
      <c r="N316" s="76">
        <v>0</v>
      </c>
      <c r="O316" s="76">
        <f t="shared" si="373"/>
        <v>0</v>
      </c>
      <c r="P316" s="76">
        <v>0</v>
      </c>
      <c r="Q316" s="76">
        <f t="shared" si="374"/>
        <v>0</v>
      </c>
      <c r="R316" s="77">
        <v>0</v>
      </c>
      <c r="S316" s="78">
        <f t="shared" si="363"/>
        <v>0</v>
      </c>
      <c r="T316" s="32"/>
      <c r="U316" s="124">
        <v>0</v>
      </c>
      <c r="V316" s="76">
        <v>0</v>
      </c>
      <c r="W316" s="76">
        <f t="shared" si="364"/>
        <v>0</v>
      </c>
      <c r="X316" s="76">
        <v>0</v>
      </c>
      <c r="Y316" s="76">
        <f t="shared" si="382"/>
        <v>0</v>
      </c>
      <c r="Z316" s="77">
        <v>0</v>
      </c>
      <c r="AA316" s="77">
        <f t="shared" si="365"/>
        <v>0</v>
      </c>
      <c r="AB316" s="8"/>
      <c r="AC316" s="76">
        <v>0</v>
      </c>
      <c r="AD316" s="76">
        <v>0</v>
      </c>
      <c r="AE316" s="76">
        <f t="shared" si="375"/>
        <v>0</v>
      </c>
      <c r="AF316" s="76">
        <v>0</v>
      </c>
      <c r="AG316" s="76">
        <f t="shared" si="376"/>
        <v>0</v>
      </c>
      <c r="AH316" s="77">
        <v>0</v>
      </c>
      <c r="AI316" s="78">
        <f t="shared" si="366"/>
        <v>0</v>
      </c>
      <c r="AJ316" s="32"/>
      <c r="AK316" s="124">
        <v>0</v>
      </c>
      <c r="AL316" s="76">
        <v>0</v>
      </c>
      <c r="AM316" s="76">
        <f t="shared" si="367"/>
        <v>0</v>
      </c>
      <c r="AN316" s="76">
        <v>0</v>
      </c>
      <c r="AO316" s="76">
        <f t="shared" si="383"/>
        <v>0</v>
      </c>
      <c r="AP316" s="77">
        <v>0</v>
      </c>
      <c r="AQ316" s="77">
        <f t="shared" si="368"/>
        <v>0</v>
      </c>
      <c r="AR316" s="8"/>
      <c r="AS316" s="76">
        <v>0</v>
      </c>
      <c r="AT316" s="76">
        <v>0</v>
      </c>
      <c r="AU316" s="76">
        <f t="shared" si="377"/>
        <v>0</v>
      </c>
      <c r="AV316" s="76">
        <v>0</v>
      </c>
      <c r="AW316" s="76">
        <f t="shared" si="378"/>
        <v>0</v>
      </c>
      <c r="AX316" s="77">
        <v>0</v>
      </c>
      <c r="AY316" s="78">
        <f t="shared" si="369"/>
        <v>0</v>
      </c>
      <c r="AZ316" s="32"/>
      <c r="BA316" s="124">
        <v>0</v>
      </c>
      <c r="BB316" s="76">
        <v>0</v>
      </c>
      <c r="BC316" s="76">
        <f t="shared" si="370"/>
        <v>0</v>
      </c>
      <c r="BD316" s="76">
        <v>0</v>
      </c>
      <c r="BE316" s="76">
        <f t="shared" si="384"/>
        <v>0</v>
      </c>
      <c r="BF316" s="77">
        <v>0</v>
      </c>
      <c r="BG316" s="77">
        <f t="shared" si="371"/>
        <v>0</v>
      </c>
      <c r="BH316" s="8"/>
      <c r="BI316" s="76">
        <v>0</v>
      </c>
      <c r="BJ316" s="76">
        <v>0</v>
      </c>
      <c r="BK316" s="76">
        <f t="shared" si="379"/>
        <v>0</v>
      </c>
      <c r="BL316" s="76">
        <v>0</v>
      </c>
      <c r="BM316" s="76">
        <f t="shared" si="380"/>
        <v>0</v>
      </c>
      <c r="BN316" s="77">
        <v>0</v>
      </c>
      <c r="BO316" s="78">
        <f t="shared" si="372"/>
        <v>0</v>
      </c>
    </row>
    <row r="317" spans="2:67" s="2" customFormat="1" ht="14.25" hidden="1" customHeight="1" outlineLevel="1">
      <c r="B317" s="2" t="str">
        <f t="shared" si="385"/>
        <v>Hide</v>
      </c>
      <c r="C317" s="2">
        <v>1</v>
      </c>
      <c r="D317" s="72" t="s">
        <v>292</v>
      </c>
      <c r="E317" s="124">
        <v>0</v>
      </c>
      <c r="F317" s="76">
        <v>0</v>
      </c>
      <c r="G317" s="76">
        <f t="shared" si="361"/>
        <v>0</v>
      </c>
      <c r="H317" s="76">
        <v>0</v>
      </c>
      <c r="I317" s="76">
        <f t="shared" si="381"/>
        <v>0</v>
      </c>
      <c r="J317" s="77">
        <v>0</v>
      </c>
      <c r="K317" s="77">
        <f t="shared" si="362"/>
        <v>0</v>
      </c>
      <c r="L317" s="8"/>
      <c r="M317" s="76">
        <v>0</v>
      </c>
      <c r="N317" s="76">
        <v>0</v>
      </c>
      <c r="O317" s="76">
        <f t="shared" si="373"/>
        <v>0</v>
      </c>
      <c r="P317" s="76">
        <v>0</v>
      </c>
      <c r="Q317" s="76">
        <f t="shared" si="374"/>
        <v>0</v>
      </c>
      <c r="R317" s="77">
        <v>0</v>
      </c>
      <c r="S317" s="78">
        <f t="shared" si="363"/>
        <v>0</v>
      </c>
      <c r="T317" s="32"/>
      <c r="U317" s="124">
        <v>0</v>
      </c>
      <c r="V317" s="76">
        <v>0</v>
      </c>
      <c r="W317" s="76">
        <f t="shared" si="364"/>
        <v>0</v>
      </c>
      <c r="X317" s="76">
        <v>0</v>
      </c>
      <c r="Y317" s="76">
        <f t="shared" si="382"/>
        <v>0</v>
      </c>
      <c r="Z317" s="77">
        <v>0</v>
      </c>
      <c r="AA317" s="77">
        <f t="shared" si="365"/>
        <v>0</v>
      </c>
      <c r="AB317" s="8"/>
      <c r="AC317" s="76">
        <v>0</v>
      </c>
      <c r="AD317" s="76">
        <v>0</v>
      </c>
      <c r="AE317" s="76">
        <f t="shared" si="375"/>
        <v>0</v>
      </c>
      <c r="AF317" s="76">
        <v>0</v>
      </c>
      <c r="AG317" s="76">
        <f t="shared" si="376"/>
        <v>0</v>
      </c>
      <c r="AH317" s="77">
        <v>0</v>
      </c>
      <c r="AI317" s="78">
        <f t="shared" si="366"/>
        <v>0</v>
      </c>
      <c r="AJ317" s="32"/>
      <c r="AK317" s="124">
        <v>0</v>
      </c>
      <c r="AL317" s="76">
        <v>0</v>
      </c>
      <c r="AM317" s="76">
        <f t="shared" si="367"/>
        <v>0</v>
      </c>
      <c r="AN317" s="76">
        <v>0</v>
      </c>
      <c r="AO317" s="76">
        <f t="shared" si="383"/>
        <v>0</v>
      </c>
      <c r="AP317" s="77">
        <v>0</v>
      </c>
      <c r="AQ317" s="77">
        <f t="shared" si="368"/>
        <v>0</v>
      </c>
      <c r="AR317" s="8"/>
      <c r="AS317" s="76">
        <v>0</v>
      </c>
      <c r="AT317" s="76">
        <v>0</v>
      </c>
      <c r="AU317" s="76">
        <f t="shared" si="377"/>
        <v>0</v>
      </c>
      <c r="AV317" s="76">
        <v>0</v>
      </c>
      <c r="AW317" s="76">
        <f t="shared" si="378"/>
        <v>0</v>
      </c>
      <c r="AX317" s="77">
        <v>0</v>
      </c>
      <c r="AY317" s="78">
        <f t="shared" si="369"/>
        <v>0</v>
      </c>
      <c r="AZ317" s="32"/>
      <c r="BA317" s="124">
        <v>0</v>
      </c>
      <c r="BB317" s="76">
        <v>0</v>
      </c>
      <c r="BC317" s="76">
        <f t="shared" si="370"/>
        <v>0</v>
      </c>
      <c r="BD317" s="76">
        <v>0</v>
      </c>
      <c r="BE317" s="76">
        <f t="shared" si="384"/>
        <v>0</v>
      </c>
      <c r="BF317" s="77">
        <v>0</v>
      </c>
      <c r="BG317" s="77">
        <f t="shared" si="371"/>
        <v>0</v>
      </c>
      <c r="BH317" s="8"/>
      <c r="BI317" s="76">
        <v>0</v>
      </c>
      <c r="BJ317" s="76">
        <v>0</v>
      </c>
      <c r="BK317" s="76">
        <f t="shared" si="379"/>
        <v>0</v>
      </c>
      <c r="BL317" s="76">
        <v>0</v>
      </c>
      <c r="BM317" s="76">
        <f t="shared" si="380"/>
        <v>0</v>
      </c>
      <c r="BN317" s="77">
        <v>0</v>
      </c>
      <c r="BO317" s="78">
        <f t="shared" si="372"/>
        <v>0</v>
      </c>
    </row>
    <row r="318" spans="2:67" s="2" customFormat="1" ht="14.25" hidden="1" customHeight="1" outlineLevel="1">
      <c r="B318" s="2" t="str">
        <f t="shared" si="385"/>
        <v>Hide</v>
      </c>
      <c r="C318" s="2">
        <v>1</v>
      </c>
      <c r="D318" s="72" t="s">
        <v>293</v>
      </c>
      <c r="E318" s="124">
        <v>0</v>
      </c>
      <c r="F318" s="76">
        <v>0</v>
      </c>
      <c r="G318" s="76">
        <f t="shared" si="361"/>
        <v>0</v>
      </c>
      <c r="H318" s="76">
        <v>0</v>
      </c>
      <c r="I318" s="76">
        <f t="shared" si="381"/>
        <v>0</v>
      </c>
      <c r="J318" s="77">
        <v>0</v>
      </c>
      <c r="K318" s="77">
        <f t="shared" si="362"/>
        <v>0</v>
      </c>
      <c r="L318" s="8"/>
      <c r="M318" s="76">
        <v>0</v>
      </c>
      <c r="N318" s="76">
        <v>0</v>
      </c>
      <c r="O318" s="76">
        <f t="shared" si="373"/>
        <v>0</v>
      </c>
      <c r="P318" s="76">
        <v>0</v>
      </c>
      <c r="Q318" s="76">
        <f t="shared" si="374"/>
        <v>0</v>
      </c>
      <c r="R318" s="77">
        <v>0</v>
      </c>
      <c r="S318" s="78">
        <f t="shared" si="363"/>
        <v>0</v>
      </c>
      <c r="T318" s="32"/>
      <c r="U318" s="124">
        <v>0</v>
      </c>
      <c r="V318" s="76">
        <v>0</v>
      </c>
      <c r="W318" s="76">
        <f t="shared" si="364"/>
        <v>0</v>
      </c>
      <c r="X318" s="76">
        <v>0</v>
      </c>
      <c r="Y318" s="76">
        <f t="shared" si="382"/>
        <v>0</v>
      </c>
      <c r="Z318" s="77">
        <v>0</v>
      </c>
      <c r="AA318" s="77">
        <f t="shared" si="365"/>
        <v>0</v>
      </c>
      <c r="AB318" s="8"/>
      <c r="AC318" s="76">
        <v>0</v>
      </c>
      <c r="AD318" s="76">
        <v>0</v>
      </c>
      <c r="AE318" s="76">
        <f t="shared" si="375"/>
        <v>0</v>
      </c>
      <c r="AF318" s="76">
        <v>0</v>
      </c>
      <c r="AG318" s="76">
        <f t="shared" si="376"/>
        <v>0</v>
      </c>
      <c r="AH318" s="77">
        <v>0</v>
      </c>
      <c r="AI318" s="78">
        <f t="shared" si="366"/>
        <v>0</v>
      </c>
      <c r="AJ318" s="32"/>
      <c r="AK318" s="124">
        <v>0</v>
      </c>
      <c r="AL318" s="76">
        <v>0</v>
      </c>
      <c r="AM318" s="76">
        <f t="shared" si="367"/>
        <v>0</v>
      </c>
      <c r="AN318" s="76">
        <v>0</v>
      </c>
      <c r="AO318" s="76">
        <f t="shared" si="383"/>
        <v>0</v>
      </c>
      <c r="AP318" s="77">
        <v>0</v>
      </c>
      <c r="AQ318" s="77">
        <f t="shared" si="368"/>
        <v>0</v>
      </c>
      <c r="AR318" s="8"/>
      <c r="AS318" s="76">
        <v>0</v>
      </c>
      <c r="AT318" s="76">
        <v>0</v>
      </c>
      <c r="AU318" s="76">
        <f t="shared" si="377"/>
        <v>0</v>
      </c>
      <c r="AV318" s="76">
        <v>0</v>
      </c>
      <c r="AW318" s="76">
        <f t="shared" si="378"/>
        <v>0</v>
      </c>
      <c r="AX318" s="77">
        <v>0</v>
      </c>
      <c r="AY318" s="78">
        <f t="shared" si="369"/>
        <v>0</v>
      </c>
      <c r="AZ318" s="32"/>
      <c r="BA318" s="124">
        <v>0</v>
      </c>
      <c r="BB318" s="76">
        <v>0</v>
      </c>
      <c r="BC318" s="76">
        <f t="shared" si="370"/>
        <v>0</v>
      </c>
      <c r="BD318" s="76">
        <v>0</v>
      </c>
      <c r="BE318" s="76">
        <f t="shared" si="384"/>
        <v>0</v>
      </c>
      <c r="BF318" s="77">
        <v>0</v>
      </c>
      <c r="BG318" s="77">
        <f t="shared" si="371"/>
        <v>0</v>
      </c>
      <c r="BH318" s="8"/>
      <c r="BI318" s="76">
        <v>0</v>
      </c>
      <c r="BJ318" s="76">
        <v>0</v>
      </c>
      <c r="BK318" s="76">
        <f t="shared" si="379"/>
        <v>0</v>
      </c>
      <c r="BL318" s="76">
        <v>0</v>
      </c>
      <c r="BM318" s="76">
        <f t="shared" si="380"/>
        <v>0</v>
      </c>
      <c r="BN318" s="77">
        <v>0</v>
      </c>
      <c r="BO318" s="78">
        <f t="shared" si="372"/>
        <v>0</v>
      </c>
    </row>
    <row r="319" spans="2:67" s="2" customFormat="1" collapsed="1">
      <c r="B319" s="2" t="str">
        <f t="shared" si="385"/>
        <v>Hide</v>
      </c>
      <c r="C319" s="2">
        <v>1</v>
      </c>
      <c r="D319" s="72" t="s">
        <v>294</v>
      </c>
      <c r="E319" s="123">
        <v>1484</v>
      </c>
      <c r="F319" s="73">
        <v>1305.6466159926667</v>
      </c>
      <c r="G319" s="73">
        <f t="shared" si="361"/>
        <v>178.35338400733326</v>
      </c>
      <c r="H319" s="73">
        <v>0</v>
      </c>
      <c r="I319" s="73">
        <f t="shared" si="381"/>
        <v>1484</v>
      </c>
      <c r="J319" s="74">
        <v>918.9</v>
      </c>
      <c r="K319" s="74">
        <f t="shared" si="362"/>
        <v>565.1</v>
      </c>
      <c r="L319" s="35"/>
      <c r="M319" s="73">
        <v>1484</v>
      </c>
      <c r="N319" s="73">
        <v>1305.6466159926667</v>
      </c>
      <c r="O319" s="73">
        <f t="shared" si="373"/>
        <v>178.35338400733326</v>
      </c>
      <c r="P319" s="73">
        <v>0</v>
      </c>
      <c r="Q319" s="73">
        <f t="shared" si="374"/>
        <v>1484</v>
      </c>
      <c r="R319" s="74">
        <v>918.9</v>
      </c>
      <c r="S319" s="75">
        <f t="shared" si="363"/>
        <v>565.1</v>
      </c>
      <c r="T319" s="32"/>
      <c r="U319" s="123">
        <v>914</v>
      </c>
      <c r="V319" s="73">
        <v>908.46208066500003</v>
      </c>
      <c r="W319" s="73">
        <f t="shared" si="364"/>
        <v>5.5379193349999696</v>
      </c>
      <c r="X319" s="73">
        <v>0</v>
      </c>
      <c r="Y319" s="73">
        <f t="shared" si="382"/>
        <v>914</v>
      </c>
      <c r="Z319" s="74">
        <v>457</v>
      </c>
      <c r="AA319" s="74">
        <f t="shared" si="365"/>
        <v>457</v>
      </c>
      <c r="AB319" s="35"/>
      <c r="AC319" s="73">
        <v>914</v>
      </c>
      <c r="AD319" s="73">
        <v>908.46208066500003</v>
      </c>
      <c r="AE319" s="73">
        <f t="shared" si="375"/>
        <v>5.5379193349999696</v>
      </c>
      <c r="AF319" s="73">
        <v>0</v>
      </c>
      <c r="AG319" s="73">
        <f t="shared" si="376"/>
        <v>914</v>
      </c>
      <c r="AH319" s="74">
        <v>457</v>
      </c>
      <c r="AI319" s="75">
        <f t="shared" si="366"/>
        <v>457</v>
      </c>
      <c r="AJ319" s="32"/>
      <c r="AK319" s="123">
        <v>0</v>
      </c>
      <c r="AL319" s="73">
        <v>-9.0083333333333329</v>
      </c>
      <c r="AM319" s="73">
        <f t="shared" si="367"/>
        <v>9.0083333333333329</v>
      </c>
      <c r="AN319" s="73">
        <v>0</v>
      </c>
      <c r="AO319" s="73">
        <f t="shared" si="383"/>
        <v>0</v>
      </c>
      <c r="AP319" s="74">
        <v>-108.1</v>
      </c>
      <c r="AQ319" s="74">
        <f t="shared" si="368"/>
        <v>108.1</v>
      </c>
      <c r="AR319" s="35"/>
      <c r="AS319" s="73">
        <v>0</v>
      </c>
      <c r="AT319" s="73">
        <v>-9.0083333333333329</v>
      </c>
      <c r="AU319" s="73">
        <f t="shared" si="377"/>
        <v>9.0083333333333329</v>
      </c>
      <c r="AV319" s="73">
        <v>0</v>
      </c>
      <c r="AW319" s="73">
        <f t="shared" si="378"/>
        <v>0</v>
      </c>
      <c r="AX319" s="74">
        <v>-108.1</v>
      </c>
      <c r="AY319" s="75">
        <f t="shared" si="369"/>
        <v>108.1</v>
      </c>
      <c r="AZ319" s="32"/>
      <c r="BA319" s="123">
        <v>570</v>
      </c>
      <c r="BB319" s="73">
        <v>406.19286866099998</v>
      </c>
      <c r="BC319" s="73">
        <f t="shared" si="370"/>
        <v>163.80713133900002</v>
      </c>
      <c r="BD319" s="73">
        <v>0</v>
      </c>
      <c r="BE319" s="73">
        <f t="shared" si="384"/>
        <v>570</v>
      </c>
      <c r="BF319" s="74">
        <v>570</v>
      </c>
      <c r="BG319" s="74">
        <f t="shared" si="371"/>
        <v>0</v>
      </c>
      <c r="BH319" s="35"/>
      <c r="BI319" s="73">
        <v>570</v>
      </c>
      <c r="BJ319" s="73">
        <v>406.19286866099998</v>
      </c>
      <c r="BK319" s="73">
        <f t="shared" si="379"/>
        <v>163.80713133900002</v>
      </c>
      <c r="BL319" s="73">
        <v>0</v>
      </c>
      <c r="BM319" s="73">
        <f t="shared" si="380"/>
        <v>570</v>
      </c>
      <c r="BN319" s="74">
        <v>570</v>
      </c>
      <c r="BO319" s="75">
        <f t="shared" si="372"/>
        <v>0</v>
      </c>
    </row>
    <row r="320" spans="2:67" s="2" customFormat="1" ht="14.25" hidden="1" customHeight="1" outlineLevel="1">
      <c r="B320" s="2" t="str">
        <f t="shared" si="385"/>
        <v>Hide</v>
      </c>
      <c r="C320" s="2">
        <v>1</v>
      </c>
      <c r="D320" s="72" t="s">
        <v>295</v>
      </c>
      <c r="E320" s="124">
        <v>1174.08</v>
      </c>
      <c r="F320" s="76">
        <v>2290.70798131425</v>
      </c>
      <c r="G320" s="76">
        <f t="shared" si="361"/>
        <v>-1116.6279813142501</v>
      </c>
      <c r="H320" s="76">
        <v>0</v>
      </c>
      <c r="I320" s="76">
        <f t="shared" si="381"/>
        <v>1174.08</v>
      </c>
      <c r="J320" s="77">
        <v>10801.22</v>
      </c>
      <c r="K320" s="77">
        <f t="shared" si="362"/>
        <v>-9627.14</v>
      </c>
      <c r="L320" s="8"/>
      <c r="M320" s="76">
        <v>1174.08</v>
      </c>
      <c r="N320" s="76">
        <v>2290.70798131425</v>
      </c>
      <c r="O320" s="76">
        <f t="shared" si="373"/>
        <v>-1116.6279813142501</v>
      </c>
      <c r="P320" s="76">
        <v>0</v>
      </c>
      <c r="Q320" s="76">
        <f t="shared" si="374"/>
        <v>1174.08</v>
      </c>
      <c r="R320" s="77">
        <v>10801.22</v>
      </c>
      <c r="S320" s="78">
        <f t="shared" si="363"/>
        <v>-9627.14</v>
      </c>
      <c r="T320" s="32"/>
      <c r="U320" s="124">
        <v>1174.08</v>
      </c>
      <c r="V320" s="76">
        <v>2086.53666615975</v>
      </c>
      <c r="W320" s="76">
        <f t="shared" si="364"/>
        <v>-912.45666615975006</v>
      </c>
      <c r="X320" s="76">
        <v>0</v>
      </c>
      <c r="Y320" s="76">
        <f t="shared" si="382"/>
        <v>1174.08</v>
      </c>
      <c r="Z320" s="77">
        <v>10801.22</v>
      </c>
      <c r="AA320" s="77">
        <f t="shared" si="365"/>
        <v>-9627.14</v>
      </c>
      <c r="AB320" s="8"/>
      <c r="AC320" s="76">
        <v>1174.08</v>
      </c>
      <c r="AD320" s="76">
        <v>2086.53666615975</v>
      </c>
      <c r="AE320" s="76">
        <f t="shared" si="375"/>
        <v>-912.45666615975006</v>
      </c>
      <c r="AF320" s="76">
        <v>0</v>
      </c>
      <c r="AG320" s="76">
        <f t="shared" si="376"/>
        <v>1174.08</v>
      </c>
      <c r="AH320" s="77">
        <v>10801.22</v>
      </c>
      <c r="AI320" s="78">
        <f t="shared" si="366"/>
        <v>-9627.14</v>
      </c>
      <c r="AJ320" s="32"/>
      <c r="AK320" s="124">
        <v>0</v>
      </c>
      <c r="AL320" s="76">
        <v>204.17131515450001</v>
      </c>
      <c r="AM320" s="76">
        <f t="shared" si="367"/>
        <v>-204.17131515450001</v>
      </c>
      <c r="AN320" s="76">
        <v>0</v>
      </c>
      <c r="AO320" s="76">
        <f t="shared" si="383"/>
        <v>0</v>
      </c>
      <c r="AP320" s="77">
        <v>0</v>
      </c>
      <c r="AQ320" s="77">
        <f t="shared" si="368"/>
        <v>0</v>
      </c>
      <c r="AR320" s="8"/>
      <c r="AS320" s="76">
        <v>0</v>
      </c>
      <c r="AT320" s="76">
        <v>204.17131515450001</v>
      </c>
      <c r="AU320" s="76">
        <f t="shared" si="377"/>
        <v>-204.17131515450001</v>
      </c>
      <c r="AV320" s="76">
        <v>0</v>
      </c>
      <c r="AW320" s="76">
        <f t="shared" si="378"/>
        <v>0</v>
      </c>
      <c r="AX320" s="77">
        <v>0</v>
      </c>
      <c r="AY320" s="78">
        <f t="shared" si="369"/>
        <v>0</v>
      </c>
      <c r="AZ320" s="32"/>
      <c r="BA320" s="124">
        <v>0</v>
      </c>
      <c r="BB320" s="76">
        <v>0</v>
      </c>
      <c r="BC320" s="76">
        <f t="shared" si="370"/>
        <v>0</v>
      </c>
      <c r="BD320" s="76">
        <v>0</v>
      </c>
      <c r="BE320" s="76">
        <f t="shared" si="384"/>
        <v>0</v>
      </c>
      <c r="BF320" s="77">
        <v>0</v>
      </c>
      <c r="BG320" s="77">
        <f t="shared" si="371"/>
        <v>0</v>
      </c>
      <c r="BH320" s="8"/>
      <c r="BI320" s="76">
        <v>0</v>
      </c>
      <c r="BJ320" s="76">
        <v>0</v>
      </c>
      <c r="BK320" s="76">
        <f t="shared" si="379"/>
        <v>0</v>
      </c>
      <c r="BL320" s="76">
        <v>0</v>
      </c>
      <c r="BM320" s="76">
        <f t="shared" si="380"/>
        <v>0</v>
      </c>
      <c r="BN320" s="77">
        <v>0</v>
      </c>
      <c r="BO320" s="78">
        <f t="shared" si="372"/>
        <v>0</v>
      </c>
    </row>
    <row r="321" spans="2:67" s="2" customFormat="1" ht="14.25" hidden="1" customHeight="1" outlineLevel="1">
      <c r="B321" s="2" t="str">
        <f t="shared" si="385"/>
        <v>Hide</v>
      </c>
      <c r="C321" s="2">
        <v>1</v>
      </c>
      <c r="D321" s="72" t="s">
        <v>296</v>
      </c>
      <c r="E321" s="124">
        <v>0</v>
      </c>
      <c r="F321" s="76">
        <v>0</v>
      </c>
      <c r="G321" s="76">
        <f t="shared" si="361"/>
        <v>0</v>
      </c>
      <c r="H321" s="76">
        <v>0</v>
      </c>
      <c r="I321" s="76">
        <f t="shared" si="381"/>
        <v>0</v>
      </c>
      <c r="J321" s="77">
        <v>0</v>
      </c>
      <c r="K321" s="77">
        <f t="shared" si="362"/>
        <v>0</v>
      </c>
      <c r="L321" s="8"/>
      <c r="M321" s="76">
        <v>0</v>
      </c>
      <c r="N321" s="76">
        <v>0</v>
      </c>
      <c r="O321" s="76">
        <f t="shared" si="373"/>
        <v>0</v>
      </c>
      <c r="P321" s="76">
        <v>0</v>
      </c>
      <c r="Q321" s="76">
        <f t="shared" si="374"/>
        <v>0</v>
      </c>
      <c r="R321" s="77">
        <v>0</v>
      </c>
      <c r="S321" s="78">
        <f t="shared" si="363"/>
        <v>0</v>
      </c>
      <c r="T321" s="32"/>
      <c r="U321" s="124">
        <v>0</v>
      </c>
      <c r="V321" s="76">
        <v>0</v>
      </c>
      <c r="W321" s="76">
        <f t="shared" si="364"/>
        <v>0</v>
      </c>
      <c r="X321" s="76">
        <v>0</v>
      </c>
      <c r="Y321" s="76">
        <f t="shared" si="382"/>
        <v>0</v>
      </c>
      <c r="Z321" s="77">
        <v>0</v>
      </c>
      <c r="AA321" s="77">
        <f t="shared" si="365"/>
        <v>0</v>
      </c>
      <c r="AB321" s="8"/>
      <c r="AC321" s="76">
        <v>0</v>
      </c>
      <c r="AD321" s="76">
        <v>0</v>
      </c>
      <c r="AE321" s="76">
        <f t="shared" si="375"/>
        <v>0</v>
      </c>
      <c r="AF321" s="76">
        <v>0</v>
      </c>
      <c r="AG321" s="76">
        <f t="shared" si="376"/>
        <v>0</v>
      </c>
      <c r="AH321" s="77">
        <v>0</v>
      </c>
      <c r="AI321" s="78">
        <f t="shared" si="366"/>
        <v>0</v>
      </c>
      <c r="AJ321" s="32"/>
      <c r="AK321" s="124">
        <v>0</v>
      </c>
      <c r="AL321" s="76">
        <v>0</v>
      </c>
      <c r="AM321" s="76">
        <f t="shared" si="367"/>
        <v>0</v>
      </c>
      <c r="AN321" s="76">
        <v>0</v>
      </c>
      <c r="AO321" s="76">
        <f t="shared" si="383"/>
        <v>0</v>
      </c>
      <c r="AP321" s="77">
        <v>0</v>
      </c>
      <c r="AQ321" s="77">
        <f t="shared" si="368"/>
        <v>0</v>
      </c>
      <c r="AR321" s="8"/>
      <c r="AS321" s="76">
        <v>0</v>
      </c>
      <c r="AT321" s="76">
        <v>0</v>
      </c>
      <c r="AU321" s="76">
        <f t="shared" si="377"/>
        <v>0</v>
      </c>
      <c r="AV321" s="76">
        <v>0</v>
      </c>
      <c r="AW321" s="76">
        <f t="shared" si="378"/>
        <v>0</v>
      </c>
      <c r="AX321" s="77">
        <v>0</v>
      </c>
      <c r="AY321" s="78">
        <f t="shared" si="369"/>
        <v>0</v>
      </c>
      <c r="AZ321" s="32"/>
      <c r="BA321" s="124">
        <v>0</v>
      </c>
      <c r="BB321" s="76">
        <v>0</v>
      </c>
      <c r="BC321" s="76">
        <f t="shared" si="370"/>
        <v>0</v>
      </c>
      <c r="BD321" s="76">
        <v>0</v>
      </c>
      <c r="BE321" s="76">
        <f t="shared" si="384"/>
        <v>0</v>
      </c>
      <c r="BF321" s="77">
        <v>0</v>
      </c>
      <c r="BG321" s="77">
        <f t="shared" si="371"/>
        <v>0</v>
      </c>
      <c r="BH321" s="8"/>
      <c r="BI321" s="76">
        <v>0</v>
      </c>
      <c r="BJ321" s="76">
        <v>0</v>
      </c>
      <c r="BK321" s="76">
        <f t="shared" si="379"/>
        <v>0</v>
      </c>
      <c r="BL321" s="76">
        <v>0</v>
      </c>
      <c r="BM321" s="76">
        <f t="shared" si="380"/>
        <v>0</v>
      </c>
      <c r="BN321" s="77">
        <v>0</v>
      </c>
      <c r="BO321" s="78">
        <f t="shared" si="372"/>
        <v>0</v>
      </c>
    </row>
    <row r="322" spans="2:67" s="2" customFormat="1" ht="14.25" hidden="1" customHeight="1" outlineLevel="1">
      <c r="B322" s="2" t="str">
        <f t="shared" si="385"/>
        <v>Hide</v>
      </c>
      <c r="C322" s="2">
        <v>1</v>
      </c>
      <c r="D322" s="72" t="s">
        <v>297</v>
      </c>
      <c r="E322" s="124">
        <v>0</v>
      </c>
      <c r="F322" s="76">
        <v>24.968755184416668</v>
      </c>
      <c r="G322" s="76">
        <f t="shared" si="361"/>
        <v>-24.968755184416668</v>
      </c>
      <c r="H322" s="76">
        <v>0</v>
      </c>
      <c r="I322" s="76">
        <f t="shared" si="381"/>
        <v>0</v>
      </c>
      <c r="J322" s="77">
        <v>0</v>
      </c>
      <c r="K322" s="77">
        <f t="shared" si="362"/>
        <v>0</v>
      </c>
      <c r="L322" s="8"/>
      <c r="M322" s="76">
        <v>0</v>
      </c>
      <c r="N322" s="76">
        <v>24.968755184416668</v>
      </c>
      <c r="O322" s="76">
        <f t="shared" si="373"/>
        <v>-24.968755184416668</v>
      </c>
      <c r="P322" s="76">
        <v>0</v>
      </c>
      <c r="Q322" s="76">
        <f t="shared" si="374"/>
        <v>0</v>
      </c>
      <c r="R322" s="77">
        <v>0</v>
      </c>
      <c r="S322" s="78">
        <f t="shared" si="363"/>
        <v>0</v>
      </c>
      <c r="T322" s="32"/>
      <c r="U322" s="124">
        <v>0</v>
      </c>
      <c r="V322" s="76">
        <v>24.107855744666669</v>
      </c>
      <c r="W322" s="76">
        <f t="shared" si="364"/>
        <v>-24.107855744666669</v>
      </c>
      <c r="X322" s="76">
        <v>0</v>
      </c>
      <c r="Y322" s="76">
        <f t="shared" si="382"/>
        <v>0</v>
      </c>
      <c r="Z322" s="77">
        <v>0</v>
      </c>
      <c r="AA322" s="77">
        <f t="shared" si="365"/>
        <v>0</v>
      </c>
      <c r="AB322" s="8"/>
      <c r="AC322" s="76">
        <v>0</v>
      </c>
      <c r="AD322" s="76">
        <v>24.107855744666669</v>
      </c>
      <c r="AE322" s="76">
        <f t="shared" si="375"/>
        <v>-24.107855744666669</v>
      </c>
      <c r="AF322" s="76">
        <v>0</v>
      </c>
      <c r="AG322" s="76">
        <f t="shared" si="376"/>
        <v>0</v>
      </c>
      <c r="AH322" s="77">
        <v>0</v>
      </c>
      <c r="AI322" s="78">
        <f t="shared" si="366"/>
        <v>0</v>
      </c>
      <c r="AJ322" s="32"/>
      <c r="AK322" s="124">
        <v>0</v>
      </c>
      <c r="AL322" s="76">
        <v>0.86089943975000016</v>
      </c>
      <c r="AM322" s="76">
        <f t="shared" si="367"/>
        <v>-0.86089943975000016</v>
      </c>
      <c r="AN322" s="76">
        <v>0</v>
      </c>
      <c r="AO322" s="76">
        <f t="shared" si="383"/>
        <v>0</v>
      </c>
      <c r="AP322" s="77">
        <v>0</v>
      </c>
      <c r="AQ322" s="77">
        <f t="shared" si="368"/>
        <v>0</v>
      </c>
      <c r="AR322" s="8"/>
      <c r="AS322" s="76">
        <v>0</v>
      </c>
      <c r="AT322" s="76">
        <v>0.86089943975000016</v>
      </c>
      <c r="AU322" s="76">
        <f t="shared" si="377"/>
        <v>-0.86089943975000016</v>
      </c>
      <c r="AV322" s="76">
        <v>0</v>
      </c>
      <c r="AW322" s="76">
        <f t="shared" si="378"/>
        <v>0</v>
      </c>
      <c r="AX322" s="77">
        <v>0</v>
      </c>
      <c r="AY322" s="78">
        <f t="shared" si="369"/>
        <v>0</v>
      </c>
      <c r="AZ322" s="32"/>
      <c r="BA322" s="124">
        <v>0</v>
      </c>
      <c r="BB322" s="76">
        <v>0</v>
      </c>
      <c r="BC322" s="76">
        <f t="shared" si="370"/>
        <v>0</v>
      </c>
      <c r="BD322" s="76">
        <v>0</v>
      </c>
      <c r="BE322" s="76">
        <f t="shared" si="384"/>
        <v>0</v>
      </c>
      <c r="BF322" s="77">
        <v>0</v>
      </c>
      <c r="BG322" s="77">
        <f t="shared" si="371"/>
        <v>0</v>
      </c>
      <c r="BH322" s="8"/>
      <c r="BI322" s="76">
        <v>0</v>
      </c>
      <c r="BJ322" s="76">
        <v>0</v>
      </c>
      <c r="BK322" s="76">
        <f t="shared" si="379"/>
        <v>0</v>
      </c>
      <c r="BL322" s="76">
        <v>0</v>
      </c>
      <c r="BM322" s="76">
        <f t="shared" si="380"/>
        <v>0</v>
      </c>
      <c r="BN322" s="77">
        <v>0</v>
      </c>
      <c r="BO322" s="78">
        <f t="shared" si="372"/>
        <v>0</v>
      </c>
    </row>
    <row r="323" spans="2:67" s="2" customFormat="1" ht="14.25" hidden="1" customHeight="1" outlineLevel="1">
      <c r="B323" s="2" t="str">
        <f t="shared" si="385"/>
        <v>Hide</v>
      </c>
      <c r="C323" s="2">
        <v>1</v>
      </c>
      <c r="D323" s="72" t="s">
        <v>298</v>
      </c>
      <c r="E323" s="124">
        <v>0</v>
      </c>
      <c r="F323" s="76">
        <v>0</v>
      </c>
      <c r="G323" s="76">
        <f t="shared" si="361"/>
        <v>0</v>
      </c>
      <c r="H323" s="76">
        <v>0</v>
      </c>
      <c r="I323" s="76">
        <f t="shared" si="381"/>
        <v>0</v>
      </c>
      <c r="J323" s="77">
        <v>0</v>
      </c>
      <c r="K323" s="77">
        <f t="shared" si="362"/>
        <v>0</v>
      </c>
      <c r="L323" s="8"/>
      <c r="M323" s="76">
        <v>0</v>
      </c>
      <c r="N323" s="76">
        <v>0</v>
      </c>
      <c r="O323" s="76">
        <f t="shared" si="373"/>
        <v>0</v>
      </c>
      <c r="P323" s="76">
        <v>0</v>
      </c>
      <c r="Q323" s="76">
        <f t="shared" si="374"/>
        <v>0</v>
      </c>
      <c r="R323" s="77">
        <v>0</v>
      </c>
      <c r="S323" s="78">
        <f t="shared" si="363"/>
        <v>0</v>
      </c>
      <c r="T323" s="32"/>
      <c r="U323" s="124">
        <v>0</v>
      </c>
      <c r="V323" s="76">
        <v>0</v>
      </c>
      <c r="W323" s="76">
        <f t="shared" si="364"/>
        <v>0</v>
      </c>
      <c r="X323" s="76">
        <v>0</v>
      </c>
      <c r="Y323" s="76">
        <f t="shared" si="382"/>
        <v>0</v>
      </c>
      <c r="Z323" s="77">
        <v>0</v>
      </c>
      <c r="AA323" s="77">
        <f t="shared" si="365"/>
        <v>0</v>
      </c>
      <c r="AB323" s="8"/>
      <c r="AC323" s="76">
        <v>0</v>
      </c>
      <c r="AD323" s="76">
        <v>0</v>
      </c>
      <c r="AE323" s="76">
        <f t="shared" si="375"/>
        <v>0</v>
      </c>
      <c r="AF323" s="76">
        <v>0</v>
      </c>
      <c r="AG323" s="76">
        <f t="shared" si="376"/>
        <v>0</v>
      </c>
      <c r="AH323" s="77">
        <v>0</v>
      </c>
      <c r="AI323" s="78">
        <f t="shared" si="366"/>
        <v>0</v>
      </c>
      <c r="AJ323" s="32"/>
      <c r="AK323" s="124">
        <v>0</v>
      </c>
      <c r="AL323" s="76">
        <v>0</v>
      </c>
      <c r="AM323" s="76">
        <f t="shared" si="367"/>
        <v>0</v>
      </c>
      <c r="AN323" s="76">
        <v>0</v>
      </c>
      <c r="AO323" s="76">
        <f t="shared" si="383"/>
        <v>0</v>
      </c>
      <c r="AP323" s="77">
        <v>0</v>
      </c>
      <c r="AQ323" s="77">
        <f t="shared" si="368"/>
        <v>0</v>
      </c>
      <c r="AR323" s="8"/>
      <c r="AS323" s="76">
        <v>0</v>
      </c>
      <c r="AT323" s="76">
        <v>0</v>
      </c>
      <c r="AU323" s="76">
        <f t="shared" si="377"/>
        <v>0</v>
      </c>
      <c r="AV323" s="76">
        <v>0</v>
      </c>
      <c r="AW323" s="76">
        <f t="shared" si="378"/>
        <v>0</v>
      </c>
      <c r="AX323" s="77">
        <v>0</v>
      </c>
      <c r="AY323" s="78">
        <f t="shared" si="369"/>
        <v>0</v>
      </c>
      <c r="AZ323" s="32"/>
      <c r="BA323" s="124">
        <v>0</v>
      </c>
      <c r="BB323" s="76">
        <v>0</v>
      </c>
      <c r="BC323" s="76">
        <f t="shared" si="370"/>
        <v>0</v>
      </c>
      <c r="BD323" s="76">
        <v>0</v>
      </c>
      <c r="BE323" s="76">
        <f t="shared" si="384"/>
        <v>0</v>
      </c>
      <c r="BF323" s="77">
        <v>0</v>
      </c>
      <c r="BG323" s="77">
        <f t="shared" si="371"/>
        <v>0</v>
      </c>
      <c r="BH323" s="8"/>
      <c r="BI323" s="76">
        <v>0</v>
      </c>
      <c r="BJ323" s="76">
        <v>0</v>
      </c>
      <c r="BK323" s="76">
        <f t="shared" si="379"/>
        <v>0</v>
      </c>
      <c r="BL323" s="76">
        <v>0</v>
      </c>
      <c r="BM323" s="76">
        <f t="shared" si="380"/>
        <v>0</v>
      </c>
      <c r="BN323" s="77">
        <v>0</v>
      </c>
      <c r="BO323" s="78">
        <f t="shared" si="372"/>
        <v>0</v>
      </c>
    </row>
    <row r="324" spans="2:67" s="2" customFormat="1" collapsed="1">
      <c r="B324" s="2" t="str">
        <f t="shared" si="385"/>
        <v>Hide</v>
      </c>
      <c r="C324" s="2">
        <v>1</v>
      </c>
      <c r="D324" s="72" t="s">
        <v>299</v>
      </c>
      <c r="E324" s="123">
        <v>1174.08</v>
      </c>
      <c r="F324" s="73">
        <v>2315.6767364986667</v>
      </c>
      <c r="G324" s="73">
        <f t="shared" si="361"/>
        <v>-1141.5967364986668</v>
      </c>
      <c r="H324" s="73">
        <v>0</v>
      </c>
      <c r="I324" s="73">
        <f t="shared" si="381"/>
        <v>1174.08</v>
      </c>
      <c r="J324" s="74">
        <v>10801.22</v>
      </c>
      <c r="K324" s="74">
        <f t="shared" si="362"/>
        <v>-9627.14</v>
      </c>
      <c r="L324" s="35"/>
      <c r="M324" s="73">
        <v>1174.08</v>
      </c>
      <c r="N324" s="73">
        <v>2315.6767364986667</v>
      </c>
      <c r="O324" s="73">
        <f t="shared" si="373"/>
        <v>-1141.5967364986668</v>
      </c>
      <c r="P324" s="73">
        <v>0</v>
      </c>
      <c r="Q324" s="73">
        <f t="shared" si="374"/>
        <v>1174.08</v>
      </c>
      <c r="R324" s="74">
        <v>10801.22</v>
      </c>
      <c r="S324" s="75">
        <f t="shared" si="363"/>
        <v>-9627.14</v>
      </c>
      <c r="T324" s="32"/>
      <c r="U324" s="123">
        <v>1174.08</v>
      </c>
      <c r="V324" s="73">
        <v>2110.6445219044167</v>
      </c>
      <c r="W324" s="73">
        <f t="shared" si="364"/>
        <v>-936.56452190441678</v>
      </c>
      <c r="X324" s="73">
        <v>0</v>
      </c>
      <c r="Y324" s="73">
        <f t="shared" si="382"/>
        <v>1174.08</v>
      </c>
      <c r="Z324" s="74">
        <v>10801.22</v>
      </c>
      <c r="AA324" s="74">
        <f t="shared" si="365"/>
        <v>-9627.14</v>
      </c>
      <c r="AB324" s="35"/>
      <c r="AC324" s="73">
        <v>1174.08</v>
      </c>
      <c r="AD324" s="73">
        <v>2110.6445219044167</v>
      </c>
      <c r="AE324" s="73">
        <f t="shared" si="375"/>
        <v>-936.56452190441678</v>
      </c>
      <c r="AF324" s="73">
        <v>0</v>
      </c>
      <c r="AG324" s="73">
        <f t="shared" si="376"/>
        <v>1174.08</v>
      </c>
      <c r="AH324" s="74">
        <v>10801.22</v>
      </c>
      <c r="AI324" s="75">
        <f t="shared" si="366"/>
        <v>-9627.14</v>
      </c>
      <c r="AJ324" s="32"/>
      <c r="AK324" s="123">
        <v>0</v>
      </c>
      <c r="AL324" s="73">
        <v>205.03221459425001</v>
      </c>
      <c r="AM324" s="73">
        <f t="shared" si="367"/>
        <v>-205.03221459425001</v>
      </c>
      <c r="AN324" s="73">
        <v>0</v>
      </c>
      <c r="AO324" s="73">
        <f t="shared" si="383"/>
        <v>0</v>
      </c>
      <c r="AP324" s="74">
        <v>0</v>
      </c>
      <c r="AQ324" s="74">
        <f t="shared" si="368"/>
        <v>0</v>
      </c>
      <c r="AR324" s="35"/>
      <c r="AS324" s="73">
        <v>0</v>
      </c>
      <c r="AT324" s="73">
        <v>205.03221459425001</v>
      </c>
      <c r="AU324" s="73">
        <f t="shared" si="377"/>
        <v>-205.03221459425001</v>
      </c>
      <c r="AV324" s="73">
        <v>0</v>
      </c>
      <c r="AW324" s="73">
        <f t="shared" si="378"/>
        <v>0</v>
      </c>
      <c r="AX324" s="74">
        <v>0</v>
      </c>
      <c r="AY324" s="75">
        <f t="shared" si="369"/>
        <v>0</v>
      </c>
      <c r="AZ324" s="32"/>
      <c r="BA324" s="123">
        <v>0</v>
      </c>
      <c r="BB324" s="73">
        <v>0</v>
      </c>
      <c r="BC324" s="73">
        <f t="shared" si="370"/>
        <v>0</v>
      </c>
      <c r="BD324" s="73">
        <v>0</v>
      </c>
      <c r="BE324" s="73">
        <f t="shared" si="384"/>
        <v>0</v>
      </c>
      <c r="BF324" s="74">
        <v>0</v>
      </c>
      <c r="BG324" s="74">
        <f t="shared" si="371"/>
        <v>0</v>
      </c>
      <c r="BH324" s="35"/>
      <c r="BI324" s="73">
        <v>0</v>
      </c>
      <c r="BJ324" s="73">
        <v>0</v>
      </c>
      <c r="BK324" s="73">
        <f t="shared" si="379"/>
        <v>0</v>
      </c>
      <c r="BL324" s="73">
        <v>0</v>
      </c>
      <c r="BM324" s="73">
        <f t="shared" si="380"/>
        <v>0</v>
      </c>
      <c r="BN324" s="74">
        <v>0</v>
      </c>
      <c r="BO324" s="75">
        <f t="shared" si="372"/>
        <v>0</v>
      </c>
    </row>
    <row r="325" spans="2:67" s="2" customFormat="1" ht="14.25" hidden="1" customHeight="1" outlineLevel="1">
      <c r="B325" s="2" t="str">
        <f t="shared" si="385"/>
        <v>Hide</v>
      </c>
      <c r="C325" s="2">
        <v>1</v>
      </c>
      <c r="D325" s="72" t="s">
        <v>300</v>
      </c>
      <c r="E325" s="124">
        <v>763.26</v>
      </c>
      <c r="F325" s="76">
        <v>1029.3034320872807</v>
      </c>
      <c r="G325" s="76">
        <f t="shared" si="361"/>
        <v>-266.04343208728073</v>
      </c>
      <c r="H325" s="76">
        <v>0</v>
      </c>
      <c r="I325" s="76">
        <f t="shared" si="381"/>
        <v>763.26</v>
      </c>
      <c r="J325" s="77">
        <v>763.15000000000009</v>
      </c>
      <c r="K325" s="77">
        <f t="shared" si="362"/>
        <v>0.10999999999989996</v>
      </c>
      <c r="L325" s="8"/>
      <c r="M325" s="76">
        <v>763.26</v>
      </c>
      <c r="N325" s="76">
        <v>1029.3034320872807</v>
      </c>
      <c r="O325" s="76">
        <f t="shared" si="373"/>
        <v>-266.04343208728073</v>
      </c>
      <c r="P325" s="76">
        <v>0</v>
      </c>
      <c r="Q325" s="76">
        <f t="shared" si="374"/>
        <v>763.26</v>
      </c>
      <c r="R325" s="77">
        <v>763.15000000000009</v>
      </c>
      <c r="S325" s="78">
        <f t="shared" si="363"/>
        <v>0.10999999999989996</v>
      </c>
      <c r="T325" s="32"/>
      <c r="U325" s="124">
        <v>533.98</v>
      </c>
      <c r="V325" s="76">
        <v>759.64880132956159</v>
      </c>
      <c r="W325" s="76">
        <f t="shared" si="364"/>
        <v>-225.66880132956157</v>
      </c>
      <c r="X325" s="76">
        <v>0</v>
      </c>
      <c r="Y325" s="76">
        <f t="shared" si="382"/>
        <v>533.98</v>
      </c>
      <c r="Z325" s="77">
        <v>409.54</v>
      </c>
      <c r="AA325" s="77">
        <f t="shared" si="365"/>
        <v>124.44</v>
      </c>
      <c r="AB325" s="8"/>
      <c r="AC325" s="76">
        <v>533.98</v>
      </c>
      <c r="AD325" s="76">
        <v>759.64880132956159</v>
      </c>
      <c r="AE325" s="76">
        <f t="shared" si="375"/>
        <v>-225.66880132956157</v>
      </c>
      <c r="AF325" s="76">
        <v>0</v>
      </c>
      <c r="AG325" s="76">
        <f t="shared" si="376"/>
        <v>533.98</v>
      </c>
      <c r="AH325" s="77">
        <v>409.54</v>
      </c>
      <c r="AI325" s="78">
        <f t="shared" si="366"/>
        <v>124.44</v>
      </c>
      <c r="AJ325" s="32"/>
      <c r="AK325" s="124">
        <v>184.05</v>
      </c>
      <c r="AL325" s="76">
        <v>263.88722226727549</v>
      </c>
      <c r="AM325" s="76">
        <f t="shared" si="367"/>
        <v>-79.837222267275479</v>
      </c>
      <c r="AN325" s="76">
        <v>0</v>
      </c>
      <c r="AO325" s="76">
        <f t="shared" si="383"/>
        <v>184.05</v>
      </c>
      <c r="AP325" s="77">
        <v>292.64999999999998</v>
      </c>
      <c r="AQ325" s="77">
        <f t="shared" si="368"/>
        <v>-108.59999999999997</v>
      </c>
      <c r="AR325" s="8"/>
      <c r="AS325" s="76">
        <v>184.05</v>
      </c>
      <c r="AT325" s="76">
        <v>263.88722226727549</v>
      </c>
      <c r="AU325" s="76">
        <f t="shared" si="377"/>
        <v>-79.837222267275479</v>
      </c>
      <c r="AV325" s="76">
        <v>0</v>
      </c>
      <c r="AW325" s="76">
        <f t="shared" si="378"/>
        <v>184.05</v>
      </c>
      <c r="AX325" s="77">
        <v>292.64999999999998</v>
      </c>
      <c r="AY325" s="78">
        <f t="shared" si="369"/>
        <v>-108.59999999999997</v>
      </c>
      <c r="AZ325" s="32"/>
      <c r="BA325" s="124">
        <v>45.23</v>
      </c>
      <c r="BB325" s="76">
        <v>5.7674084904434926</v>
      </c>
      <c r="BC325" s="76">
        <f t="shared" si="370"/>
        <v>39.462591509556503</v>
      </c>
      <c r="BD325" s="76">
        <v>0</v>
      </c>
      <c r="BE325" s="76">
        <f t="shared" si="384"/>
        <v>45.23</v>
      </c>
      <c r="BF325" s="77">
        <v>60.96</v>
      </c>
      <c r="BG325" s="77">
        <f t="shared" si="371"/>
        <v>-15.730000000000004</v>
      </c>
      <c r="BH325" s="8"/>
      <c r="BI325" s="76">
        <v>45.23</v>
      </c>
      <c r="BJ325" s="76">
        <v>5.7674084904434926</v>
      </c>
      <c r="BK325" s="76">
        <f t="shared" si="379"/>
        <v>39.462591509556503</v>
      </c>
      <c r="BL325" s="76">
        <v>0</v>
      </c>
      <c r="BM325" s="76">
        <f t="shared" si="380"/>
        <v>45.23</v>
      </c>
      <c r="BN325" s="77">
        <v>60.96</v>
      </c>
      <c r="BO325" s="78">
        <f t="shared" si="372"/>
        <v>-15.730000000000004</v>
      </c>
    </row>
    <row r="326" spans="2:67" s="2" customFormat="1" ht="14.25" hidden="1" customHeight="1" outlineLevel="1">
      <c r="B326" s="2" t="str">
        <f t="shared" si="385"/>
        <v>Hide</v>
      </c>
      <c r="C326" s="2">
        <v>1</v>
      </c>
      <c r="D326" s="72" t="s">
        <v>301</v>
      </c>
      <c r="E326" s="124">
        <v>0</v>
      </c>
      <c r="F326" s="76">
        <v>0</v>
      </c>
      <c r="G326" s="76">
        <f t="shared" si="361"/>
        <v>0</v>
      </c>
      <c r="H326" s="76">
        <v>0</v>
      </c>
      <c r="I326" s="76">
        <f t="shared" si="381"/>
        <v>0</v>
      </c>
      <c r="J326" s="77">
        <v>0</v>
      </c>
      <c r="K326" s="77">
        <f t="shared" si="362"/>
        <v>0</v>
      </c>
      <c r="L326" s="8"/>
      <c r="M326" s="76">
        <v>0</v>
      </c>
      <c r="N326" s="76">
        <v>0</v>
      </c>
      <c r="O326" s="76">
        <f t="shared" si="373"/>
        <v>0</v>
      </c>
      <c r="P326" s="76">
        <v>0</v>
      </c>
      <c r="Q326" s="76">
        <f t="shared" si="374"/>
        <v>0</v>
      </c>
      <c r="R326" s="77">
        <v>0</v>
      </c>
      <c r="S326" s="78">
        <f t="shared" si="363"/>
        <v>0</v>
      </c>
      <c r="T326" s="32"/>
      <c r="U326" s="124">
        <v>0</v>
      </c>
      <c r="V326" s="76">
        <v>0</v>
      </c>
      <c r="W326" s="76">
        <f t="shared" si="364"/>
        <v>0</v>
      </c>
      <c r="X326" s="76">
        <v>0</v>
      </c>
      <c r="Y326" s="76">
        <f t="shared" si="382"/>
        <v>0</v>
      </c>
      <c r="Z326" s="77">
        <v>0</v>
      </c>
      <c r="AA326" s="77">
        <f t="shared" si="365"/>
        <v>0</v>
      </c>
      <c r="AB326" s="8"/>
      <c r="AC326" s="76">
        <v>0</v>
      </c>
      <c r="AD326" s="76">
        <v>0</v>
      </c>
      <c r="AE326" s="76">
        <f t="shared" si="375"/>
        <v>0</v>
      </c>
      <c r="AF326" s="76">
        <v>0</v>
      </c>
      <c r="AG326" s="76">
        <f t="shared" si="376"/>
        <v>0</v>
      </c>
      <c r="AH326" s="77">
        <v>0</v>
      </c>
      <c r="AI326" s="78">
        <f t="shared" si="366"/>
        <v>0</v>
      </c>
      <c r="AJ326" s="32"/>
      <c r="AK326" s="124">
        <v>0</v>
      </c>
      <c r="AL326" s="76">
        <v>0</v>
      </c>
      <c r="AM326" s="76">
        <f t="shared" si="367"/>
        <v>0</v>
      </c>
      <c r="AN326" s="76">
        <v>0</v>
      </c>
      <c r="AO326" s="76">
        <f t="shared" si="383"/>
        <v>0</v>
      </c>
      <c r="AP326" s="77">
        <v>0</v>
      </c>
      <c r="AQ326" s="77">
        <f t="shared" si="368"/>
        <v>0</v>
      </c>
      <c r="AR326" s="8"/>
      <c r="AS326" s="76">
        <v>0</v>
      </c>
      <c r="AT326" s="76">
        <v>0</v>
      </c>
      <c r="AU326" s="76">
        <f t="shared" si="377"/>
        <v>0</v>
      </c>
      <c r="AV326" s="76">
        <v>0</v>
      </c>
      <c r="AW326" s="76">
        <f t="shared" si="378"/>
        <v>0</v>
      </c>
      <c r="AX326" s="77">
        <v>0</v>
      </c>
      <c r="AY326" s="78">
        <f t="shared" si="369"/>
        <v>0</v>
      </c>
      <c r="AZ326" s="32"/>
      <c r="BA326" s="124">
        <v>0</v>
      </c>
      <c r="BB326" s="76">
        <v>0</v>
      </c>
      <c r="BC326" s="76">
        <f t="shared" si="370"/>
        <v>0</v>
      </c>
      <c r="BD326" s="76">
        <v>0</v>
      </c>
      <c r="BE326" s="76">
        <f t="shared" si="384"/>
        <v>0</v>
      </c>
      <c r="BF326" s="77">
        <v>0</v>
      </c>
      <c r="BG326" s="77">
        <f t="shared" si="371"/>
        <v>0</v>
      </c>
      <c r="BH326" s="8"/>
      <c r="BI326" s="76">
        <v>0</v>
      </c>
      <c r="BJ326" s="76">
        <v>0</v>
      </c>
      <c r="BK326" s="76">
        <f t="shared" si="379"/>
        <v>0</v>
      </c>
      <c r="BL326" s="76">
        <v>0</v>
      </c>
      <c r="BM326" s="76">
        <f t="shared" si="380"/>
        <v>0</v>
      </c>
      <c r="BN326" s="77">
        <v>0</v>
      </c>
      <c r="BO326" s="78">
        <f t="shared" si="372"/>
        <v>0</v>
      </c>
    </row>
    <row r="327" spans="2:67" s="2" customFormat="1" ht="14.25" hidden="1" customHeight="1" outlineLevel="1">
      <c r="B327" s="2" t="str">
        <f t="shared" si="385"/>
        <v>Hide</v>
      </c>
      <c r="C327" s="2">
        <v>1</v>
      </c>
      <c r="D327" s="72" t="s">
        <v>302</v>
      </c>
      <c r="E327" s="124">
        <v>0</v>
      </c>
      <c r="F327" s="76">
        <v>0</v>
      </c>
      <c r="G327" s="76">
        <f t="shared" si="361"/>
        <v>0</v>
      </c>
      <c r="H327" s="76">
        <v>0</v>
      </c>
      <c r="I327" s="76">
        <f t="shared" si="381"/>
        <v>0</v>
      </c>
      <c r="J327" s="77">
        <v>0</v>
      </c>
      <c r="K327" s="77">
        <f t="shared" si="362"/>
        <v>0</v>
      </c>
      <c r="L327" s="8"/>
      <c r="M327" s="76">
        <v>0</v>
      </c>
      <c r="N327" s="76">
        <v>0</v>
      </c>
      <c r="O327" s="76">
        <f t="shared" si="373"/>
        <v>0</v>
      </c>
      <c r="P327" s="76">
        <v>0</v>
      </c>
      <c r="Q327" s="76">
        <f t="shared" si="374"/>
        <v>0</v>
      </c>
      <c r="R327" s="77">
        <v>0</v>
      </c>
      <c r="S327" s="78">
        <f t="shared" si="363"/>
        <v>0</v>
      </c>
      <c r="T327" s="32"/>
      <c r="U327" s="124">
        <v>0</v>
      </c>
      <c r="V327" s="76">
        <v>0</v>
      </c>
      <c r="W327" s="76">
        <f t="shared" si="364"/>
        <v>0</v>
      </c>
      <c r="X327" s="76">
        <v>0</v>
      </c>
      <c r="Y327" s="76">
        <f t="shared" si="382"/>
        <v>0</v>
      </c>
      <c r="Z327" s="77">
        <v>0</v>
      </c>
      <c r="AA327" s="77">
        <f t="shared" si="365"/>
        <v>0</v>
      </c>
      <c r="AB327" s="8"/>
      <c r="AC327" s="76">
        <v>0</v>
      </c>
      <c r="AD327" s="76">
        <v>0</v>
      </c>
      <c r="AE327" s="76">
        <f t="shared" si="375"/>
        <v>0</v>
      </c>
      <c r="AF327" s="76">
        <v>0</v>
      </c>
      <c r="AG327" s="76">
        <f t="shared" si="376"/>
        <v>0</v>
      </c>
      <c r="AH327" s="77">
        <v>0</v>
      </c>
      <c r="AI327" s="78">
        <f t="shared" si="366"/>
        <v>0</v>
      </c>
      <c r="AJ327" s="32"/>
      <c r="AK327" s="124">
        <v>0</v>
      </c>
      <c r="AL327" s="76">
        <v>0</v>
      </c>
      <c r="AM327" s="76">
        <f t="shared" si="367"/>
        <v>0</v>
      </c>
      <c r="AN327" s="76">
        <v>0</v>
      </c>
      <c r="AO327" s="76">
        <f t="shared" si="383"/>
        <v>0</v>
      </c>
      <c r="AP327" s="77">
        <v>0</v>
      </c>
      <c r="AQ327" s="77">
        <f t="shared" si="368"/>
        <v>0</v>
      </c>
      <c r="AR327" s="8"/>
      <c r="AS327" s="76">
        <v>0</v>
      </c>
      <c r="AT327" s="76">
        <v>0</v>
      </c>
      <c r="AU327" s="76">
        <f t="shared" si="377"/>
        <v>0</v>
      </c>
      <c r="AV327" s="76">
        <v>0</v>
      </c>
      <c r="AW327" s="76">
        <f t="shared" si="378"/>
        <v>0</v>
      </c>
      <c r="AX327" s="77">
        <v>0</v>
      </c>
      <c r="AY327" s="78">
        <f t="shared" si="369"/>
        <v>0</v>
      </c>
      <c r="AZ327" s="32"/>
      <c r="BA327" s="124">
        <v>0</v>
      </c>
      <c r="BB327" s="76">
        <v>0</v>
      </c>
      <c r="BC327" s="76">
        <f t="shared" si="370"/>
        <v>0</v>
      </c>
      <c r="BD327" s="76">
        <v>0</v>
      </c>
      <c r="BE327" s="76">
        <f t="shared" si="384"/>
        <v>0</v>
      </c>
      <c r="BF327" s="77">
        <v>0</v>
      </c>
      <c r="BG327" s="77">
        <f t="shared" si="371"/>
        <v>0</v>
      </c>
      <c r="BH327" s="8"/>
      <c r="BI327" s="76">
        <v>0</v>
      </c>
      <c r="BJ327" s="76">
        <v>0</v>
      </c>
      <c r="BK327" s="76">
        <f t="shared" si="379"/>
        <v>0</v>
      </c>
      <c r="BL327" s="76">
        <v>0</v>
      </c>
      <c r="BM327" s="76">
        <f t="shared" si="380"/>
        <v>0</v>
      </c>
      <c r="BN327" s="77">
        <v>0</v>
      </c>
      <c r="BO327" s="78">
        <f t="shared" si="372"/>
        <v>0</v>
      </c>
    </row>
    <row r="328" spans="2:67" s="2" customFormat="1" ht="14.25" hidden="1" customHeight="1" outlineLevel="1">
      <c r="B328" s="2" t="str">
        <f t="shared" si="385"/>
        <v>Hide</v>
      </c>
      <c r="C328" s="2">
        <v>1</v>
      </c>
      <c r="D328" s="72" t="s">
        <v>303</v>
      </c>
      <c r="E328" s="124">
        <v>0</v>
      </c>
      <c r="F328" s="76">
        <v>0</v>
      </c>
      <c r="G328" s="76">
        <f t="shared" si="361"/>
        <v>0</v>
      </c>
      <c r="H328" s="76">
        <v>0</v>
      </c>
      <c r="I328" s="76">
        <f t="shared" si="381"/>
        <v>0</v>
      </c>
      <c r="J328" s="77">
        <v>0</v>
      </c>
      <c r="K328" s="77">
        <f t="shared" si="362"/>
        <v>0</v>
      </c>
      <c r="L328" s="8"/>
      <c r="M328" s="76">
        <v>0</v>
      </c>
      <c r="N328" s="76">
        <v>0</v>
      </c>
      <c r="O328" s="76">
        <f t="shared" si="373"/>
        <v>0</v>
      </c>
      <c r="P328" s="76">
        <v>0</v>
      </c>
      <c r="Q328" s="76">
        <f t="shared" si="374"/>
        <v>0</v>
      </c>
      <c r="R328" s="77">
        <v>0</v>
      </c>
      <c r="S328" s="78">
        <f t="shared" si="363"/>
        <v>0</v>
      </c>
      <c r="T328" s="32"/>
      <c r="U328" s="124">
        <v>0</v>
      </c>
      <c r="V328" s="76">
        <v>0</v>
      </c>
      <c r="W328" s="76">
        <f t="shared" si="364"/>
        <v>0</v>
      </c>
      <c r="X328" s="76">
        <v>0</v>
      </c>
      <c r="Y328" s="76">
        <f t="shared" si="382"/>
        <v>0</v>
      </c>
      <c r="Z328" s="77">
        <v>0</v>
      </c>
      <c r="AA328" s="77">
        <f t="shared" si="365"/>
        <v>0</v>
      </c>
      <c r="AB328" s="8"/>
      <c r="AC328" s="76">
        <v>0</v>
      </c>
      <c r="AD328" s="76">
        <v>0</v>
      </c>
      <c r="AE328" s="76">
        <f t="shared" si="375"/>
        <v>0</v>
      </c>
      <c r="AF328" s="76">
        <v>0</v>
      </c>
      <c r="AG328" s="76">
        <f t="shared" si="376"/>
        <v>0</v>
      </c>
      <c r="AH328" s="77">
        <v>0</v>
      </c>
      <c r="AI328" s="78">
        <f t="shared" si="366"/>
        <v>0</v>
      </c>
      <c r="AJ328" s="32"/>
      <c r="AK328" s="124">
        <v>0</v>
      </c>
      <c r="AL328" s="76">
        <v>0</v>
      </c>
      <c r="AM328" s="76">
        <f t="shared" si="367"/>
        <v>0</v>
      </c>
      <c r="AN328" s="76">
        <v>0</v>
      </c>
      <c r="AO328" s="76">
        <f t="shared" si="383"/>
        <v>0</v>
      </c>
      <c r="AP328" s="77">
        <v>0</v>
      </c>
      <c r="AQ328" s="77">
        <f t="shared" si="368"/>
        <v>0</v>
      </c>
      <c r="AR328" s="8"/>
      <c r="AS328" s="76">
        <v>0</v>
      </c>
      <c r="AT328" s="76">
        <v>0</v>
      </c>
      <c r="AU328" s="76">
        <f t="shared" si="377"/>
        <v>0</v>
      </c>
      <c r="AV328" s="76">
        <v>0</v>
      </c>
      <c r="AW328" s="76">
        <f t="shared" si="378"/>
        <v>0</v>
      </c>
      <c r="AX328" s="77">
        <v>0</v>
      </c>
      <c r="AY328" s="78">
        <f t="shared" si="369"/>
        <v>0</v>
      </c>
      <c r="AZ328" s="32"/>
      <c r="BA328" s="124">
        <v>0</v>
      </c>
      <c r="BB328" s="76">
        <v>0</v>
      </c>
      <c r="BC328" s="76">
        <f t="shared" si="370"/>
        <v>0</v>
      </c>
      <c r="BD328" s="76">
        <v>0</v>
      </c>
      <c r="BE328" s="76">
        <f t="shared" si="384"/>
        <v>0</v>
      </c>
      <c r="BF328" s="77">
        <v>0</v>
      </c>
      <c r="BG328" s="77">
        <f t="shared" si="371"/>
        <v>0</v>
      </c>
      <c r="BH328" s="8"/>
      <c r="BI328" s="76">
        <v>0</v>
      </c>
      <c r="BJ328" s="76">
        <v>0</v>
      </c>
      <c r="BK328" s="76">
        <f t="shared" si="379"/>
        <v>0</v>
      </c>
      <c r="BL328" s="76">
        <v>0</v>
      </c>
      <c r="BM328" s="76">
        <f t="shared" si="380"/>
        <v>0</v>
      </c>
      <c r="BN328" s="77">
        <v>0</v>
      </c>
      <c r="BO328" s="78">
        <f t="shared" si="372"/>
        <v>0</v>
      </c>
    </row>
    <row r="329" spans="2:67" s="2" customFormat="1" ht="14.25" hidden="1" customHeight="1" outlineLevel="1">
      <c r="B329" s="2" t="str">
        <f t="shared" si="385"/>
        <v>Hide</v>
      </c>
      <c r="C329" s="2">
        <v>1</v>
      </c>
      <c r="D329" s="72" t="s">
        <v>304</v>
      </c>
      <c r="E329" s="124">
        <v>0</v>
      </c>
      <c r="F329" s="76">
        <v>0</v>
      </c>
      <c r="G329" s="76">
        <f t="shared" si="361"/>
        <v>0</v>
      </c>
      <c r="H329" s="76">
        <v>0</v>
      </c>
      <c r="I329" s="76">
        <f t="shared" si="381"/>
        <v>0</v>
      </c>
      <c r="J329" s="77">
        <v>0</v>
      </c>
      <c r="K329" s="77">
        <f t="shared" si="362"/>
        <v>0</v>
      </c>
      <c r="L329" s="8"/>
      <c r="M329" s="76">
        <v>0</v>
      </c>
      <c r="N329" s="76">
        <v>0</v>
      </c>
      <c r="O329" s="76">
        <f t="shared" si="373"/>
        <v>0</v>
      </c>
      <c r="P329" s="76">
        <v>0</v>
      </c>
      <c r="Q329" s="76">
        <f t="shared" si="374"/>
        <v>0</v>
      </c>
      <c r="R329" s="77">
        <v>0</v>
      </c>
      <c r="S329" s="78">
        <f t="shared" si="363"/>
        <v>0</v>
      </c>
      <c r="T329" s="32"/>
      <c r="U329" s="124">
        <v>0</v>
      </c>
      <c r="V329" s="76">
        <v>0</v>
      </c>
      <c r="W329" s="76">
        <f t="shared" si="364"/>
        <v>0</v>
      </c>
      <c r="X329" s="76">
        <v>0</v>
      </c>
      <c r="Y329" s="76">
        <f t="shared" si="382"/>
        <v>0</v>
      </c>
      <c r="Z329" s="77">
        <v>0</v>
      </c>
      <c r="AA329" s="77">
        <f t="shared" si="365"/>
        <v>0</v>
      </c>
      <c r="AB329" s="8"/>
      <c r="AC329" s="76">
        <v>0</v>
      </c>
      <c r="AD329" s="76">
        <v>0</v>
      </c>
      <c r="AE329" s="76">
        <f t="shared" si="375"/>
        <v>0</v>
      </c>
      <c r="AF329" s="76">
        <v>0</v>
      </c>
      <c r="AG329" s="76">
        <f t="shared" si="376"/>
        <v>0</v>
      </c>
      <c r="AH329" s="77">
        <v>0</v>
      </c>
      <c r="AI329" s="78">
        <f t="shared" si="366"/>
        <v>0</v>
      </c>
      <c r="AJ329" s="32"/>
      <c r="AK329" s="124">
        <v>0</v>
      </c>
      <c r="AL329" s="76">
        <v>0</v>
      </c>
      <c r="AM329" s="76">
        <f t="shared" si="367"/>
        <v>0</v>
      </c>
      <c r="AN329" s="76">
        <v>0</v>
      </c>
      <c r="AO329" s="76">
        <f t="shared" si="383"/>
        <v>0</v>
      </c>
      <c r="AP329" s="77">
        <v>0</v>
      </c>
      <c r="AQ329" s="77">
        <f t="shared" si="368"/>
        <v>0</v>
      </c>
      <c r="AR329" s="8"/>
      <c r="AS329" s="76">
        <v>0</v>
      </c>
      <c r="AT329" s="76">
        <v>0</v>
      </c>
      <c r="AU329" s="76">
        <f t="shared" si="377"/>
        <v>0</v>
      </c>
      <c r="AV329" s="76">
        <v>0</v>
      </c>
      <c r="AW329" s="76">
        <f t="shared" si="378"/>
        <v>0</v>
      </c>
      <c r="AX329" s="77">
        <v>0</v>
      </c>
      <c r="AY329" s="78">
        <f t="shared" si="369"/>
        <v>0</v>
      </c>
      <c r="AZ329" s="32"/>
      <c r="BA329" s="124">
        <v>0</v>
      </c>
      <c r="BB329" s="76">
        <v>0</v>
      </c>
      <c r="BC329" s="76">
        <f t="shared" si="370"/>
        <v>0</v>
      </c>
      <c r="BD329" s="76">
        <v>0</v>
      </c>
      <c r="BE329" s="76">
        <f t="shared" si="384"/>
        <v>0</v>
      </c>
      <c r="BF329" s="77">
        <v>0</v>
      </c>
      <c r="BG329" s="77">
        <f t="shared" si="371"/>
        <v>0</v>
      </c>
      <c r="BH329" s="8"/>
      <c r="BI329" s="76">
        <v>0</v>
      </c>
      <c r="BJ329" s="76">
        <v>0</v>
      </c>
      <c r="BK329" s="76">
        <f t="shared" si="379"/>
        <v>0</v>
      </c>
      <c r="BL329" s="76">
        <v>0</v>
      </c>
      <c r="BM329" s="76">
        <f t="shared" si="380"/>
        <v>0</v>
      </c>
      <c r="BN329" s="77">
        <v>0</v>
      </c>
      <c r="BO329" s="78">
        <f t="shared" si="372"/>
        <v>0</v>
      </c>
    </row>
    <row r="330" spans="2:67" s="2" customFormat="1" collapsed="1">
      <c r="B330" s="2" t="str">
        <f t="shared" si="385"/>
        <v>Hide</v>
      </c>
      <c r="C330" s="2">
        <v>1</v>
      </c>
      <c r="D330" s="72" t="s">
        <v>305</v>
      </c>
      <c r="E330" s="123">
        <v>763.26</v>
      </c>
      <c r="F330" s="73">
        <v>1029.3034320872807</v>
      </c>
      <c r="G330" s="73">
        <f t="shared" si="361"/>
        <v>-266.04343208728073</v>
      </c>
      <c r="H330" s="73">
        <v>0</v>
      </c>
      <c r="I330" s="73">
        <f t="shared" si="381"/>
        <v>763.26</v>
      </c>
      <c r="J330" s="74">
        <v>763.15000000000009</v>
      </c>
      <c r="K330" s="74">
        <f t="shared" si="362"/>
        <v>0.10999999999989996</v>
      </c>
      <c r="L330" s="35"/>
      <c r="M330" s="73">
        <v>763.26</v>
      </c>
      <c r="N330" s="73">
        <v>1029.3034320872807</v>
      </c>
      <c r="O330" s="73">
        <f t="shared" si="373"/>
        <v>-266.04343208728073</v>
      </c>
      <c r="P330" s="73">
        <v>0</v>
      </c>
      <c r="Q330" s="73">
        <f t="shared" si="374"/>
        <v>763.26</v>
      </c>
      <c r="R330" s="74">
        <v>763.15000000000009</v>
      </c>
      <c r="S330" s="75">
        <f t="shared" si="363"/>
        <v>0.10999999999989996</v>
      </c>
      <c r="T330" s="32"/>
      <c r="U330" s="123">
        <v>533.98</v>
      </c>
      <c r="V330" s="73">
        <v>759.64880132956159</v>
      </c>
      <c r="W330" s="73">
        <f t="shared" si="364"/>
        <v>-225.66880132956157</v>
      </c>
      <c r="X330" s="73">
        <v>0</v>
      </c>
      <c r="Y330" s="73">
        <f t="shared" si="382"/>
        <v>533.98</v>
      </c>
      <c r="Z330" s="74">
        <v>409.54</v>
      </c>
      <c r="AA330" s="74">
        <f t="shared" si="365"/>
        <v>124.44</v>
      </c>
      <c r="AB330" s="35"/>
      <c r="AC330" s="73">
        <v>533.98</v>
      </c>
      <c r="AD330" s="73">
        <v>759.64880132956159</v>
      </c>
      <c r="AE330" s="73">
        <f t="shared" si="375"/>
        <v>-225.66880132956157</v>
      </c>
      <c r="AF330" s="73">
        <v>0</v>
      </c>
      <c r="AG330" s="73">
        <f t="shared" si="376"/>
        <v>533.98</v>
      </c>
      <c r="AH330" s="74">
        <v>409.54</v>
      </c>
      <c r="AI330" s="75">
        <f t="shared" si="366"/>
        <v>124.44</v>
      </c>
      <c r="AJ330" s="32"/>
      <c r="AK330" s="123">
        <v>184.05</v>
      </c>
      <c r="AL330" s="73">
        <v>263.88722226727549</v>
      </c>
      <c r="AM330" s="73">
        <f t="shared" si="367"/>
        <v>-79.837222267275479</v>
      </c>
      <c r="AN330" s="73">
        <v>0</v>
      </c>
      <c r="AO330" s="73">
        <f t="shared" si="383"/>
        <v>184.05</v>
      </c>
      <c r="AP330" s="74">
        <v>292.64999999999998</v>
      </c>
      <c r="AQ330" s="74">
        <f t="shared" si="368"/>
        <v>-108.59999999999997</v>
      </c>
      <c r="AR330" s="35"/>
      <c r="AS330" s="73">
        <v>184.05</v>
      </c>
      <c r="AT330" s="73">
        <v>263.88722226727549</v>
      </c>
      <c r="AU330" s="73">
        <f t="shared" si="377"/>
        <v>-79.837222267275479</v>
      </c>
      <c r="AV330" s="73">
        <v>0</v>
      </c>
      <c r="AW330" s="73">
        <f t="shared" si="378"/>
        <v>184.05</v>
      </c>
      <c r="AX330" s="74">
        <v>292.64999999999998</v>
      </c>
      <c r="AY330" s="75">
        <f t="shared" si="369"/>
        <v>-108.59999999999997</v>
      </c>
      <c r="AZ330" s="32"/>
      <c r="BA330" s="123">
        <v>45.23</v>
      </c>
      <c r="BB330" s="73">
        <v>5.7674084904434926</v>
      </c>
      <c r="BC330" s="73">
        <f t="shared" si="370"/>
        <v>39.462591509556503</v>
      </c>
      <c r="BD330" s="73">
        <v>0</v>
      </c>
      <c r="BE330" s="73">
        <f t="shared" si="384"/>
        <v>45.23</v>
      </c>
      <c r="BF330" s="74">
        <v>60.96</v>
      </c>
      <c r="BG330" s="74">
        <f t="shared" si="371"/>
        <v>-15.730000000000004</v>
      </c>
      <c r="BH330" s="35"/>
      <c r="BI330" s="73">
        <v>45.23</v>
      </c>
      <c r="BJ330" s="73">
        <v>5.7674084904434926</v>
      </c>
      <c r="BK330" s="73">
        <f t="shared" si="379"/>
        <v>39.462591509556503</v>
      </c>
      <c r="BL330" s="73">
        <v>0</v>
      </c>
      <c r="BM330" s="73">
        <f t="shared" si="380"/>
        <v>45.23</v>
      </c>
      <c r="BN330" s="74">
        <v>60.96</v>
      </c>
      <c r="BO330" s="75">
        <f t="shared" si="372"/>
        <v>-15.730000000000004</v>
      </c>
    </row>
    <row r="331" spans="2:67" s="2" customFormat="1" ht="14.25" hidden="1" customHeight="1" outlineLevel="1">
      <c r="B331" s="2" t="str">
        <f t="shared" si="385"/>
        <v>Hide</v>
      </c>
      <c r="C331" s="2">
        <v>1</v>
      </c>
      <c r="D331" s="72" t="s">
        <v>306</v>
      </c>
      <c r="E331" s="124">
        <v>0</v>
      </c>
      <c r="F331" s="76">
        <v>82.77400901241667</v>
      </c>
      <c r="G331" s="76">
        <f t="shared" si="361"/>
        <v>-82.77400901241667</v>
      </c>
      <c r="H331" s="76">
        <v>0</v>
      </c>
      <c r="I331" s="76">
        <f t="shared" si="381"/>
        <v>0</v>
      </c>
      <c r="J331" s="77">
        <v>20</v>
      </c>
      <c r="K331" s="77">
        <f t="shared" si="362"/>
        <v>-20</v>
      </c>
      <c r="L331" s="8"/>
      <c r="M331" s="76">
        <v>0</v>
      </c>
      <c r="N331" s="76">
        <v>82.77400901241667</v>
      </c>
      <c r="O331" s="76">
        <f t="shared" si="373"/>
        <v>-82.77400901241667</v>
      </c>
      <c r="P331" s="76">
        <v>0</v>
      </c>
      <c r="Q331" s="76">
        <f t="shared" si="374"/>
        <v>0</v>
      </c>
      <c r="R331" s="77">
        <v>20</v>
      </c>
      <c r="S331" s="78">
        <f t="shared" si="363"/>
        <v>-20</v>
      </c>
      <c r="T331" s="32"/>
      <c r="U331" s="124">
        <v>0</v>
      </c>
      <c r="V331" s="76">
        <v>12.702231647416671</v>
      </c>
      <c r="W331" s="76">
        <f t="shared" si="364"/>
        <v>-12.702231647416671</v>
      </c>
      <c r="X331" s="76">
        <v>0</v>
      </c>
      <c r="Y331" s="76">
        <f t="shared" si="382"/>
        <v>0</v>
      </c>
      <c r="Z331" s="77">
        <v>20</v>
      </c>
      <c r="AA331" s="77">
        <f t="shared" si="365"/>
        <v>-20</v>
      </c>
      <c r="AB331" s="8"/>
      <c r="AC331" s="76">
        <v>0</v>
      </c>
      <c r="AD331" s="76">
        <v>12.702231647416671</v>
      </c>
      <c r="AE331" s="76">
        <f t="shared" si="375"/>
        <v>-12.702231647416671</v>
      </c>
      <c r="AF331" s="76">
        <v>0</v>
      </c>
      <c r="AG331" s="76">
        <f t="shared" si="376"/>
        <v>0</v>
      </c>
      <c r="AH331" s="77">
        <v>20</v>
      </c>
      <c r="AI331" s="78">
        <f t="shared" si="366"/>
        <v>-20</v>
      </c>
      <c r="AJ331" s="32"/>
      <c r="AK331" s="124">
        <v>0</v>
      </c>
      <c r="AL331" s="76">
        <v>51.738444031666667</v>
      </c>
      <c r="AM331" s="76">
        <f t="shared" si="367"/>
        <v>-51.738444031666667</v>
      </c>
      <c r="AN331" s="76">
        <v>0</v>
      </c>
      <c r="AO331" s="76">
        <f t="shared" si="383"/>
        <v>0</v>
      </c>
      <c r="AP331" s="77">
        <v>0</v>
      </c>
      <c r="AQ331" s="77">
        <f t="shared" si="368"/>
        <v>0</v>
      </c>
      <c r="AR331" s="8"/>
      <c r="AS331" s="76">
        <v>0</v>
      </c>
      <c r="AT331" s="76">
        <v>51.738444031666667</v>
      </c>
      <c r="AU331" s="76">
        <f t="shared" si="377"/>
        <v>-51.738444031666667</v>
      </c>
      <c r="AV331" s="76">
        <v>0</v>
      </c>
      <c r="AW331" s="76">
        <f t="shared" si="378"/>
        <v>0</v>
      </c>
      <c r="AX331" s="77">
        <v>0</v>
      </c>
      <c r="AY331" s="78">
        <f t="shared" si="369"/>
        <v>0</v>
      </c>
      <c r="AZ331" s="32"/>
      <c r="BA331" s="124">
        <v>0</v>
      </c>
      <c r="BB331" s="76">
        <v>18.333333333333329</v>
      </c>
      <c r="BC331" s="76">
        <f t="shared" si="370"/>
        <v>-18.333333333333329</v>
      </c>
      <c r="BD331" s="76">
        <v>0</v>
      </c>
      <c r="BE331" s="76">
        <f t="shared" si="384"/>
        <v>0</v>
      </c>
      <c r="BF331" s="77">
        <v>0</v>
      </c>
      <c r="BG331" s="77">
        <f t="shared" si="371"/>
        <v>0</v>
      </c>
      <c r="BH331" s="8"/>
      <c r="BI331" s="76">
        <v>0</v>
      </c>
      <c r="BJ331" s="76">
        <v>18.333333333333329</v>
      </c>
      <c r="BK331" s="76">
        <f t="shared" si="379"/>
        <v>-18.333333333333329</v>
      </c>
      <c r="BL331" s="76">
        <v>0</v>
      </c>
      <c r="BM331" s="76">
        <f t="shared" si="380"/>
        <v>0</v>
      </c>
      <c r="BN331" s="77">
        <v>0</v>
      </c>
      <c r="BO331" s="78">
        <f t="shared" si="372"/>
        <v>0</v>
      </c>
    </row>
    <row r="332" spans="2:67" s="2" customFormat="1" ht="14.25" hidden="1" customHeight="1" outlineLevel="1">
      <c r="B332" s="2" t="str">
        <f t="shared" si="385"/>
        <v>Hide</v>
      </c>
      <c r="C332" s="2">
        <v>1</v>
      </c>
      <c r="D332" s="72" t="s">
        <v>307</v>
      </c>
      <c r="E332" s="124">
        <v>153.04</v>
      </c>
      <c r="F332" s="76">
        <v>434.74398698824984</v>
      </c>
      <c r="G332" s="76">
        <f t="shared" si="361"/>
        <v>-281.70398698824988</v>
      </c>
      <c r="H332" s="76">
        <v>0</v>
      </c>
      <c r="I332" s="76">
        <f t="shared" si="381"/>
        <v>153.04</v>
      </c>
      <c r="J332" s="77">
        <v>583.22</v>
      </c>
      <c r="K332" s="77">
        <f t="shared" si="362"/>
        <v>-430.18000000000006</v>
      </c>
      <c r="L332" s="8"/>
      <c r="M332" s="76">
        <v>153.04</v>
      </c>
      <c r="N332" s="76">
        <v>434.74398698824984</v>
      </c>
      <c r="O332" s="76">
        <f t="shared" si="373"/>
        <v>-281.70398698824988</v>
      </c>
      <c r="P332" s="76">
        <v>0</v>
      </c>
      <c r="Q332" s="76">
        <f t="shared" si="374"/>
        <v>153.04</v>
      </c>
      <c r="R332" s="77">
        <v>583.22</v>
      </c>
      <c r="S332" s="78">
        <f t="shared" si="363"/>
        <v>-430.18000000000006</v>
      </c>
      <c r="T332" s="32"/>
      <c r="U332" s="124">
        <v>153.04</v>
      </c>
      <c r="V332" s="76">
        <v>372.16908792374988</v>
      </c>
      <c r="W332" s="76">
        <f t="shared" si="364"/>
        <v>-219.12908792374989</v>
      </c>
      <c r="X332" s="76">
        <v>0</v>
      </c>
      <c r="Y332" s="76">
        <f t="shared" si="382"/>
        <v>153.04</v>
      </c>
      <c r="Z332" s="77">
        <v>583.22</v>
      </c>
      <c r="AA332" s="77">
        <f t="shared" si="365"/>
        <v>-430.18000000000006</v>
      </c>
      <c r="AB332" s="8"/>
      <c r="AC332" s="76">
        <v>153.04</v>
      </c>
      <c r="AD332" s="76">
        <v>372.16908792374988</v>
      </c>
      <c r="AE332" s="76">
        <f t="shared" si="375"/>
        <v>-219.12908792374989</v>
      </c>
      <c r="AF332" s="76">
        <v>0</v>
      </c>
      <c r="AG332" s="76">
        <f t="shared" si="376"/>
        <v>153.04</v>
      </c>
      <c r="AH332" s="77">
        <v>583.22</v>
      </c>
      <c r="AI332" s="78">
        <f t="shared" si="366"/>
        <v>-430.18000000000006</v>
      </c>
      <c r="AJ332" s="32"/>
      <c r="AK332" s="124">
        <v>0</v>
      </c>
      <c r="AL332" s="76">
        <v>62.574899064499988</v>
      </c>
      <c r="AM332" s="76">
        <f t="shared" si="367"/>
        <v>-62.574899064499988</v>
      </c>
      <c r="AN332" s="76">
        <v>0</v>
      </c>
      <c r="AO332" s="76">
        <f t="shared" si="383"/>
        <v>0</v>
      </c>
      <c r="AP332" s="77">
        <v>0</v>
      </c>
      <c r="AQ332" s="77">
        <f t="shared" si="368"/>
        <v>0</v>
      </c>
      <c r="AR332" s="8"/>
      <c r="AS332" s="76">
        <v>0</v>
      </c>
      <c r="AT332" s="76">
        <v>62.574899064499988</v>
      </c>
      <c r="AU332" s="76">
        <f t="shared" si="377"/>
        <v>-62.574899064499988</v>
      </c>
      <c r="AV332" s="76">
        <v>0</v>
      </c>
      <c r="AW332" s="76">
        <f t="shared" si="378"/>
        <v>0</v>
      </c>
      <c r="AX332" s="77">
        <v>0</v>
      </c>
      <c r="AY332" s="78">
        <f t="shared" si="369"/>
        <v>0</v>
      </c>
      <c r="AZ332" s="32"/>
      <c r="BA332" s="124">
        <v>0</v>
      </c>
      <c r="BB332" s="76">
        <v>0</v>
      </c>
      <c r="BC332" s="76">
        <f t="shared" si="370"/>
        <v>0</v>
      </c>
      <c r="BD332" s="76">
        <v>0</v>
      </c>
      <c r="BE332" s="76">
        <f t="shared" si="384"/>
        <v>0</v>
      </c>
      <c r="BF332" s="77">
        <v>0</v>
      </c>
      <c r="BG332" s="77">
        <f t="shared" si="371"/>
        <v>0</v>
      </c>
      <c r="BH332" s="8"/>
      <c r="BI332" s="76">
        <v>0</v>
      </c>
      <c r="BJ332" s="76">
        <v>0</v>
      </c>
      <c r="BK332" s="76">
        <f t="shared" si="379"/>
        <v>0</v>
      </c>
      <c r="BL332" s="76">
        <v>0</v>
      </c>
      <c r="BM332" s="76">
        <f t="shared" si="380"/>
        <v>0</v>
      </c>
      <c r="BN332" s="77">
        <v>0</v>
      </c>
      <c r="BO332" s="78">
        <f t="shared" si="372"/>
        <v>0</v>
      </c>
    </row>
    <row r="333" spans="2:67" s="2" customFormat="1" ht="14.25" hidden="1" customHeight="1" outlineLevel="1">
      <c r="B333" s="2" t="str">
        <f t="shared" si="385"/>
        <v>Hide</v>
      </c>
      <c r="C333" s="2">
        <v>1</v>
      </c>
      <c r="D333" s="72" t="s">
        <v>308</v>
      </c>
      <c r="E333" s="124">
        <v>0</v>
      </c>
      <c r="F333" s="76">
        <v>0</v>
      </c>
      <c r="G333" s="76">
        <f t="shared" si="361"/>
        <v>0</v>
      </c>
      <c r="H333" s="76">
        <v>0</v>
      </c>
      <c r="I333" s="76">
        <f t="shared" si="381"/>
        <v>0</v>
      </c>
      <c r="J333" s="77">
        <v>0</v>
      </c>
      <c r="K333" s="77">
        <f t="shared" si="362"/>
        <v>0</v>
      </c>
      <c r="L333" s="8"/>
      <c r="M333" s="76">
        <v>0</v>
      </c>
      <c r="N333" s="76">
        <v>0</v>
      </c>
      <c r="O333" s="76">
        <f t="shared" si="373"/>
        <v>0</v>
      </c>
      <c r="P333" s="76">
        <v>0</v>
      </c>
      <c r="Q333" s="76">
        <f t="shared" si="374"/>
        <v>0</v>
      </c>
      <c r="R333" s="77">
        <v>0</v>
      </c>
      <c r="S333" s="78">
        <f t="shared" si="363"/>
        <v>0</v>
      </c>
      <c r="T333" s="32"/>
      <c r="U333" s="124">
        <v>0</v>
      </c>
      <c r="V333" s="76">
        <v>0</v>
      </c>
      <c r="W333" s="76">
        <f t="shared" si="364"/>
        <v>0</v>
      </c>
      <c r="X333" s="76">
        <v>0</v>
      </c>
      <c r="Y333" s="76">
        <f t="shared" si="382"/>
        <v>0</v>
      </c>
      <c r="Z333" s="77">
        <v>0</v>
      </c>
      <c r="AA333" s="77">
        <f t="shared" si="365"/>
        <v>0</v>
      </c>
      <c r="AB333" s="8"/>
      <c r="AC333" s="76">
        <v>0</v>
      </c>
      <c r="AD333" s="76">
        <v>0</v>
      </c>
      <c r="AE333" s="76">
        <f t="shared" si="375"/>
        <v>0</v>
      </c>
      <c r="AF333" s="76">
        <v>0</v>
      </c>
      <c r="AG333" s="76">
        <f t="shared" si="376"/>
        <v>0</v>
      </c>
      <c r="AH333" s="77">
        <v>0</v>
      </c>
      <c r="AI333" s="78">
        <f t="shared" si="366"/>
        <v>0</v>
      </c>
      <c r="AJ333" s="32"/>
      <c r="AK333" s="124">
        <v>0</v>
      </c>
      <c r="AL333" s="76">
        <v>0</v>
      </c>
      <c r="AM333" s="76">
        <f t="shared" si="367"/>
        <v>0</v>
      </c>
      <c r="AN333" s="76">
        <v>0</v>
      </c>
      <c r="AO333" s="76">
        <f t="shared" si="383"/>
        <v>0</v>
      </c>
      <c r="AP333" s="77">
        <v>0</v>
      </c>
      <c r="AQ333" s="77">
        <f t="shared" si="368"/>
        <v>0</v>
      </c>
      <c r="AR333" s="8"/>
      <c r="AS333" s="76">
        <v>0</v>
      </c>
      <c r="AT333" s="76">
        <v>0</v>
      </c>
      <c r="AU333" s="76">
        <f t="shared" si="377"/>
        <v>0</v>
      </c>
      <c r="AV333" s="76">
        <v>0</v>
      </c>
      <c r="AW333" s="76">
        <f t="shared" si="378"/>
        <v>0</v>
      </c>
      <c r="AX333" s="77">
        <v>0</v>
      </c>
      <c r="AY333" s="78">
        <f t="shared" si="369"/>
        <v>0</v>
      </c>
      <c r="AZ333" s="32"/>
      <c r="BA333" s="124">
        <v>0</v>
      </c>
      <c r="BB333" s="76">
        <v>0</v>
      </c>
      <c r="BC333" s="76">
        <f t="shared" si="370"/>
        <v>0</v>
      </c>
      <c r="BD333" s="76">
        <v>0</v>
      </c>
      <c r="BE333" s="76">
        <f t="shared" si="384"/>
        <v>0</v>
      </c>
      <c r="BF333" s="77">
        <v>0</v>
      </c>
      <c r="BG333" s="77">
        <f t="shared" si="371"/>
        <v>0</v>
      </c>
      <c r="BH333" s="8"/>
      <c r="BI333" s="76">
        <v>0</v>
      </c>
      <c r="BJ333" s="76">
        <v>0</v>
      </c>
      <c r="BK333" s="76">
        <f t="shared" si="379"/>
        <v>0</v>
      </c>
      <c r="BL333" s="76">
        <v>0</v>
      </c>
      <c r="BM333" s="76">
        <f t="shared" si="380"/>
        <v>0</v>
      </c>
      <c r="BN333" s="77">
        <v>0</v>
      </c>
      <c r="BO333" s="78">
        <f t="shared" si="372"/>
        <v>0</v>
      </c>
    </row>
    <row r="334" spans="2:67" s="2" customFormat="1" ht="14.25" hidden="1" customHeight="1" outlineLevel="1">
      <c r="B334" s="2" t="str">
        <f t="shared" si="385"/>
        <v>Hide</v>
      </c>
      <c r="C334" s="2">
        <v>1</v>
      </c>
      <c r="D334" s="72" t="s">
        <v>309</v>
      </c>
      <c r="E334" s="124">
        <v>9.1300000000000008</v>
      </c>
      <c r="F334" s="76">
        <v>980.1117180274166</v>
      </c>
      <c r="G334" s="76">
        <f t="shared" si="361"/>
        <v>-970.9817180274166</v>
      </c>
      <c r="H334" s="76">
        <v>0</v>
      </c>
      <c r="I334" s="76">
        <f t="shared" si="381"/>
        <v>9.1300000000000008</v>
      </c>
      <c r="J334" s="77">
        <v>596.07999999999993</v>
      </c>
      <c r="K334" s="77">
        <f t="shared" si="362"/>
        <v>-586.94999999999993</v>
      </c>
      <c r="L334" s="8"/>
      <c r="M334" s="76">
        <v>9.1300000000000008</v>
      </c>
      <c r="N334" s="76">
        <v>980.1117180274166</v>
      </c>
      <c r="O334" s="76">
        <f t="shared" si="373"/>
        <v>-970.9817180274166</v>
      </c>
      <c r="P334" s="76">
        <v>0</v>
      </c>
      <c r="Q334" s="76">
        <f t="shared" si="374"/>
        <v>9.1300000000000008</v>
      </c>
      <c r="R334" s="77">
        <v>596.07999999999993</v>
      </c>
      <c r="S334" s="78">
        <f t="shared" si="363"/>
        <v>-586.94999999999993</v>
      </c>
      <c r="T334" s="32"/>
      <c r="U334" s="124">
        <v>0</v>
      </c>
      <c r="V334" s="76">
        <v>839.14143645241654</v>
      </c>
      <c r="W334" s="76">
        <f t="shared" si="364"/>
        <v>-839.14143645241654</v>
      </c>
      <c r="X334" s="76">
        <v>0</v>
      </c>
      <c r="Y334" s="76">
        <f t="shared" si="382"/>
        <v>0</v>
      </c>
      <c r="Z334" s="77">
        <v>200.45</v>
      </c>
      <c r="AA334" s="77">
        <f t="shared" si="365"/>
        <v>-200.45</v>
      </c>
      <c r="AB334" s="8"/>
      <c r="AC334" s="76">
        <v>0</v>
      </c>
      <c r="AD334" s="76">
        <v>839.14143645241654</v>
      </c>
      <c r="AE334" s="76">
        <f t="shared" si="375"/>
        <v>-839.14143645241654</v>
      </c>
      <c r="AF334" s="76">
        <v>0</v>
      </c>
      <c r="AG334" s="76">
        <f t="shared" si="376"/>
        <v>0</v>
      </c>
      <c r="AH334" s="77">
        <v>200.45</v>
      </c>
      <c r="AI334" s="78">
        <f t="shared" si="366"/>
        <v>-200.45</v>
      </c>
      <c r="AJ334" s="32"/>
      <c r="AK334" s="124">
        <v>9.1300000000000008</v>
      </c>
      <c r="AL334" s="76">
        <v>140.970281575</v>
      </c>
      <c r="AM334" s="76">
        <f t="shared" si="367"/>
        <v>-131.84028157500001</v>
      </c>
      <c r="AN334" s="76">
        <v>0</v>
      </c>
      <c r="AO334" s="76">
        <f t="shared" si="383"/>
        <v>9.1300000000000008</v>
      </c>
      <c r="AP334" s="77">
        <v>395.63</v>
      </c>
      <c r="AQ334" s="77">
        <f t="shared" si="368"/>
        <v>-386.5</v>
      </c>
      <c r="AR334" s="8"/>
      <c r="AS334" s="76">
        <v>9.1300000000000008</v>
      </c>
      <c r="AT334" s="76">
        <v>140.970281575</v>
      </c>
      <c r="AU334" s="76">
        <f t="shared" si="377"/>
        <v>-131.84028157500001</v>
      </c>
      <c r="AV334" s="76">
        <v>0</v>
      </c>
      <c r="AW334" s="76">
        <f t="shared" si="378"/>
        <v>9.1300000000000008</v>
      </c>
      <c r="AX334" s="77">
        <v>395.63</v>
      </c>
      <c r="AY334" s="78">
        <f t="shared" si="369"/>
        <v>-386.5</v>
      </c>
      <c r="AZ334" s="32"/>
      <c r="BA334" s="124">
        <v>0</v>
      </c>
      <c r="BB334" s="76">
        <v>0</v>
      </c>
      <c r="BC334" s="76">
        <f t="shared" si="370"/>
        <v>0</v>
      </c>
      <c r="BD334" s="76">
        <v>0</v>
      </c>
      <c r="BE334" s="76">
        <f t="shared" si="384"/>
        <v>0</v>
      </c>
      <c r="BF334" s="77">
        <v>0</v>
      </c>
      <c r="BG334" s="77">
        <f t="shared" si="371"/>
        <v>0</v>
      </c>
      <c r="BH334" s="8"/>
      <c r="BI334" s="76">
        <v>0</v>
      </c>
      <c r="BJ334" s="76">
        <v>0</v>
      </c>
      <c r="BK334" s="76">
        <f t="shared" si="379"/>
        <v>0</v>
      </c>
      <c r="BL334" s="76">
        <v>0</v>
      </c>
      <c r="BM334" s="76">
        <f t="shared" si="380"/>
        <v>0</v>
      </c>
      <c r="BN334" s="77">
        <v>0</v>
      </c>
      <c r="BO334" s="78">
        <f t="shared" si="372"/>
        <v>0</v>
      </c>
    </row>
    <row r="335" spans="2:67" s="2" customFormat="1" ht="14.25" hidden="1" customHeight="1" outlineLevel="1">
      <c r="B335" s="2" t="str">
        <f t="shared" si="385"/>
        <v>Hide</v>
      </c>
      <c r="C335" s="2">
        <v>1</v>
      </c>
      <c r="D335" s="72" t="s">
        <v>310</v>
      </c>
      <c r="E335" s="124">
        <v>50.62</v>
      </c>
      <c r="F335" s="76">
        <v>81.207960162250004</v>
      </c>
      <c r="G335" s="76">
        <f t="shared" si="361"/>
        <v>-30.587960162250006</v>
      </c>
      <c r="H335" s="76">
        <v>0</v>
      </c>
      <c r="I335" s="76">
        <f t="shared" si="381"/>
        <v>50.62</v>
      </c>
      <c r="J335" s="77">
        <v>48.62</v>
      </c>
      <c r="K335" s="77">
        <f t="shared" si="362"/>
        <v>2</v>
      </c>
      <c r="L335" s="8"/>
      <c r="M335" s="76">
        <v>50.62</v>
      </c>
      <c r="N335" s="76">
        <v>81.207960162250004</v>
      </c>
      <c r="O335" s="76">
        <f t="shared" si="373"/>
        <v>-30.587960162250006</v>
      </c>
      <c r="P335" s="76">
        <v>0</v>
      </c>
      <c r="Q335" s="76">
        <f t="shared" si="374"/>
        <v>50.62</v>
      </c>
      <c r="R335" s="77">
        <v>48.62</v>
      </c>
      <c r="S335" s="78">
        <f t="shared" si="363"/>
        <v>2</v>
      </c>
      <c r="T335" s="32"/>
      <c r="U335" s="124">
        <v>0</v>
      </c>
      <c r="V335" s="76">
        <v>23.488028194583329</v>
      </c>
      <c r="W335" s="76">
        <f t="shared" si="364"/>
        <v>-23.488028194583329</v>
      </c>
      <c r="X335" s="76">
        <v>0</v>
      </c>
      <c r="Y335" s="76">
        <f t="shared" si="382"/>
        <v>0</v>
      </c>
      <c r="Z335" s="77">
        <v>0</v>
      </c>
      <c r="AA335" s="77">
        <f t="shared" si="365"/>
        <v>0</v>
      </c>
      <c r="AB335" s="8"/>
      <c r="AC335" s="76">
        <v>0</v>
      </c>
      <c r="AD335" s="76">
        <v>23.488028194583329</v>
      </c>
      <c r="AE335" s="76">
        <f t="shared" si="375"/>
        <v>-23.488028194583329</v>
      </c>
      <c r="AF335" s="76">
        <v>0</v>
      </c>
      <c r="AG335" s="76">
        <f t="shared" si="376"/>
        <v>0</v>
      </c>
      <c r="AH335" s="77">
        <v>0</v>
      </c>
      <c r="AI335" s="78">
        <f t="shared" si="366"/>
        <v>0</v>
      </c>
      <c r="AJ335" s="32"/>
      <c r="AK335" s="124">
        <v>50.62</v>
      </c>
      <c r="AL335" s="76">
        <v>57.719931967666682</v>
      </c>
      <c r="AM335" s="76">
        <f t="shared" si="367"/>
        <v>-7.0999319676666843</v>
      </c>
      <c r="AN335" s="76">
        <v>0</v>
      </c>
      <c r="AO335" s="76">
        <f t="shared" si="383"/>
        <v>50.62</v>
      </c>
      <c r="AP335" s="77">
        <v>48.62</v>
      </c>
      <c r="AQ335" s="77">
        <f t="shared" si="368"/>
        <v>2</v>
      </c>
      <c r="AR335" s="8"/>
      <c r="AS335" s="76">
        <v>50.62</v>
      </c>
      <c r="AT335" s="76">
        <v>57.719931967666682</v>
      </c>
      <c r="AU335" s="76">
        <f t="shared" si="377"/>
        <v>-7.0999319676666843</v>
      </c>
      <c r="AV335" s="76">
        <v>0</v>
      </c>
      <c r="AW335" s="76">
        <f t="shared" si="378"/>
        <v>50.62</v>
      </c>
      <c r="AX335" s="77">
        <v>48.62</v>
      </c>
      <c r="AY335" s="78">
        <f t="shared" si="369"/>
        <v>2</v>
      </c>
      <c r="AZ335" s="32"/>
      <c r="BA335" s="124">
        <v>0</v>
      </c>
      <c r="BB335" s="76">
        <v>0</v>
      </c>
      <c r="BC335" s="76">
        <f t="shared" si="370"/>
        <v>0</v>
      </c>
      <c r="BD335" s="76">
        <v>0</v>
      </c>
      <c r="BE335" s="76">
        <f t="shared" si="384"/>
        <v>0</v>
      </c>
      <c r="BF335" s="77">
        <v>0</v>
      </c>
      <c r="BG335" s="77">
        <f t="shared" si="371"/>
        <v>0</v>
      </c>
      <c r="BH335" s="8"/>
      <c r="BI335" s="76">
        <v>0</v>
      </c>
      <c r="BJ335" s="76">
        <v>0</v>
      </c>
      <c r="BK335" s="76">
        <f t="shared" si="379"/>
        <v>0</v>
      </c>
      <c r="BL335" s="76">
        <v>0</v>
      </c>
      <c r="BM335" s="76">
        <f t="shared" si="380"/>
        <v>0</v>
      </c>
      <c r="BN335" s="77">
        <v>0</v>
      </c>
      <c r="BO335" s="78">
        <f t="shared" si="372"/>
        <v>0</v>
      </c>
    </row>
    <row r="336" spans="2:67" s="2" customFormat="1" ht="14.25" hidden="1" customHeight="1" outlineLevel="1">
      <c r="B336" s="2" t="str">
        <f t="shared" si="385"/>
        <v>Hide</v>
      </c>
      <c r="C336" s="2">
        <v>1</v>
      </c>
      <c r="D336" s="72" t="s">
        <v>311</v>
      </c>
      <c r="E336" s="124">
        <v>0</v>
      </c>
      <c r="F336" s="76">
        <v>494.91322864225015</v>
      </c>
      <c r="G336" s="76">
        <f t="shared" si="361"/>
        <v>-494.91322864225015</v>
      </c>
      <c r="H336" s="76">
        <v>0</v>
      </c>
      <c r="I336" s="76">
        <f t="shared" si="381"/>
        <v>0</v>
      </c>
      <c r="J336" s="77">
        <v>446.3</v>
      </c>
      <c r="K336" s="77">
        <f t="shared" si="362"/>
        <v>-446.3</v>
      </c>
      <c r="L336" s="8"/>
      <c r="M336" s="76">
        <v>0</v>
      </c>
      <c r="N336" s="76">
        <v>494.91322864225015</v>
      </c>
      <c r="O336" s="76">
        <f t="shared" si="373"/>
        <v>-494.91322864225015</v>
      </c>
      <c r="P336" s="76">
        <v>0</v>
      </c>
      <c r="Q336" s="76">
        <f t="shared" si="374"/>
        <v>0</v>
      </c>
      <c r="R336" s="77">
        <v>446.3</v>
      </c>
      <c r="S336" s="78">
        <f t="shared" si="363"/>
        <v>-446.3</v>
      </c>
      <c r="T336" s="32"/>
      <c r="U336" s="124">
        <v>0</v>
      </c>
      <c r="V336" s="76">
        <v>248.23649995891671</v>
      </c>
      <c r="W336" s="76">
        <f t="shared" si="364"/>
        <v>-248.23649995891671</v>
      </c>
      <c r="X336" s="76">
        <v>0</v>
      </c>
      <c r="Y336" s="76">
        <f t="shared" si="382"/>
        <v>0</v>
      </c>
      <c r="Z336" s="77">
        <v>224</v>
      </c>
      <c r="AA336" s="77">
        <f t="shared" si="365"/>
        <v>-224</v>
      </c>
      <c r="AB336" s="8"/>
      <c r="AC336" s="76">
        <v>0</v>
      </c>
      <c r="AD336" s="76">
        <v>248.23649995891671</v>
      </c>
      <c r="AE336" s="76">
        <f t="shared" si="375"/>
        <v>-248.23649995891671</v>
      </c>
      <c r="AF336" s="76">
        <v>0</v>
      </c>
      <c r="AG336" s="76">
        <f t="shared" si="376"/>
        <v>0</v>
      </c>
      <c r="AH336" s="77">
        <v>224</v>
      </c>
      <c r="AI336" s="78">
        <f t="shared" si="366"/>
        <v>-224</v>
      </c>
      <c r="AJ336" s="32"/>
      <c r="AK336" s="124">
        <v>0</v>
      </c>
      <c r="AL336" s="76">
        <v>246.67672868333341</v>
      </c>
      <c r="AM336" s="76">
        <f t="shared" si="367"/>
        <v>-246.67672868333341</v>
      </c>
      <c r="AN336" s="76">
        <v>0</v>
      </c>
      <c r="AO336" s="76">
        <f t="shared" si="383"/>
        <v>0</v>
      </c>
      <c r="AP336" s="77">
        <v>222.3</v>
      </c>
      <c r="AQ336" s="77">
        <f t="shared" si="368"/>
        <v>-222.3</v>
      </c>
      <c r="AR336" s="8"/>
      <c r="AS336" s="76">
        <v>0</v>
      </c>
      <c r="AT336" s="76">
        <v>246.67672868333341</v>
      </c>
      <c r="AU336" s="76">
        <f t="shared" si="377"/>
        <v>-246.67672868333341</v>
      </c>
      <c r="AV336" s="76">
        <v>0</v>
      </c>
      <c r="AW336" s="76">
        <f t="shared" si="378"/>
        <v>0</v>
      </c>
      <c r="AX336" s="77">
        <v>222.3</v>
      </c>
      <c r="AY336" s="78">
        <f t="shared" si="369"/>
        <v>-222.3</v>
      </c>
      <c r="AZ336" s="32"/>
      <c r="BA336" s="124">
        <v>0</v>
      </c>
      <c r="BB336" s="76">
        <v>0</v>
      </c>
      <c r="BC336" s="76">
        <f t="shared" si="370"/>
        <v>0</v>
      </c>
      <c r="BD336" s="76">
        <v>0</v>
      </c>
      <c r="BE336" s="76">
        <f t="shared" si="384"/>
        <v>0</v>
      </c>
      <c r="BF336" s="77">
        <v>0</v>
      </c>
      <c r="BG336" s="77">
        <f t="shared" si="371"/>
        <v>0</v>
      </c>
      <c r="BH336" s="8"/>
      <c r="BI336" s="76">
        <v>0</v>
      </c>
      <c r="BJ336" s="76">
        <v>0</v>
      </c>
      <c r="BK336" s="76">
        <f t="shared" si="379"/>
        <v>0</v>
      </c>
      <c r="BL336" s="76">
        <v>0</v>
      </c>
      <c r="BM336" s="76">
        <f t="shared" si="380"/>
        <v>0</v>
      </c>
      <c r="BN336" s="77">
        <v>0</v>
      </c>
      <c r="BO336" s="78">
        <f t="shared" si="372"/>
        <v>0</v>
      </c>
    </row>
    <row r="337" spans="2:67" s="2" customFormat="1" ht="14.25" hidden="1" customHeight="1" outlineLevel="1">
      <c r="B337" s="2" t="str">
        <f t="shared" si="385"/>
        <v>Hide</v>
      </c>
      <c r="C337" s="2">
        <v>1</v>
      </c>
      <c r="D337" s="72" t="s">
        <v>312</v>
      </c>
      <c r="E337" s="124">
        <v>0</v>
      </c>
      <c r="F337" s="76">
        <v>22.691552524416668</v>
      </c>
      <c r="G337" s="76">
        <f t="shared" si="361"/>
        <v>-22.691552524416668</v>
      </c>
      <c r="H337" s="76">
        <v>0</v>
      </c>
      <c r="I337" s="76">
        <f t="shared" si="381"/>
        <v>0</v>
      </c>
      <c r="J337" s="77">
        <v>0</v>
      </c>
      <c r="K337" s="77">
        <f t="shared" si="362"/>
        <v>0</v>
      </c>
      <c r="L337" s="8"/>
      <c r="M337" s="76">
        <v>0</v>
      </c>
      <c r="N337" s="76">
        <v>22.691552524416668</v>
      </c>
      <c r="O337" s="76">
        <f t="shared" si="373"/>
        <v>-22.691552524416668</v>
      </c>
      <c r="P337" s="76">
        <v>0</v>
      </c>
      <c r="Q337" s="76">
        <f t="shared" si="374"/>
        <v>0</v>
      </c>
      <c r="R337" s="77">
        <v>0</v>
      </c>
      <c r="S337" s="78">
        <f t="shared" si="363"/>
        <v>0</v>
      </c>
      <c r="T337" s="32"/>
      <c r="U337" s="124">
        <v>0</v>
      </c>
      <c r="V337" s="76">
        <v>21.356103967416669</v>
      </c>
      <c r="W337" s="76">
        <f t="shared" si="364"/>
        <v>-21.356103967416669</v>
      </c>
      <c r="X337" s="76">
        <v>0</v>
      </c>
      <c r="Y337" s="76">
        <f t="shared" si="382"/>
        <v>0</v>
      </c>
      <c r="Z337" s="77">
        <v>0</v>
      </c>
      <c r="AA337" s="77">
        <f t="shared" si="365"/>
        <v>0</v>
      </c>
      <c r="AB337" s="8"/>
      <c r="AC337" s="76">
        <v>0</v>
      </c>
      <c r="AD337" s="76">
        <v>21.356103967416669</v>
      </c>
      <c r="AE337" s="76">
        <f t="shared" si="375"/>
        <v>-21.356103967416669</v>
      </c>
      <c r="AF337" s="76">
        <v>0</v>
      </c>
      <c r="AG337" s="76">
        <f t="shared" si="376"/>
        <v>0</v>
      </c>
      <c r="AH337" s="77">
        <v>0</v>
      </c>
      <c r="AI337" s="78">
        <f t="shared" si="366"/>
        <v>0</v>
      </c>
      <c r="AJ337" s="32"/>
      <c r="AK337" s="124">
        <v>0</v>
      </c>
      <c r="AL337" s="76">
        <v>1.3354485570000001</v>
      </c>
      <c r="AM337" s="76">
        <f t="shared" si="367"/>
        <v>-1.3354485570000001</v>
      </c>
      <c r="AN337" s="76">
        <v>0</v>
      </c>
      <c r="AO337" s="76">
        <f t="shared" si="383"/>
        <v>0</v>
      </c>
      <c r="AP337" s="77">
        <v>0</v>
      </c>
      <c r="AQ337" s="77">
        <f t="shared" si="368"/>
        <v>0</v>
      </c>
      <c r="AR337" s="8"/>
      <c r="AS337" s="76">
        <v>0</v>
      </c>
      <c r="AT337" s="76">
        <v>1.3354485570000001</v>
      </c>
      <c r="AU337" s="76">
        <f t="shared" si="377"/>
        <v>-1.3354485570000001</v>
      </c>
      <c r="AV337" s="76">
        <v>0</v>
      </c>
      <c r="AW337" s="76">
        <f t="shared" si="378"/>
        <v>0</v>
      </c>
      <c r="AX337" s="77">
        <v>0</v>
      </c>
      <c r="AY337" s="78">
        <f t="shared" si="369"/>
        <v>0</v>
      </c>
      <c r="AZ337" s="32"/>
      <c r="BA337" s="124">
        <v>0</v>
      </c>
      <c r="BB337" s="76">
        <v>0</v>
      </c>
      <c r="BC337" s="76">
        <f t="shared" si="370"/>
        <v>0</v>
      </c>
      <c r="BD337" s="76">
        <v>0</v>
      </c>
      <c r="BE337" s="76">
        <f t="shared" si="384"/>
        <v>0</v>
      </c>
      <c r="BF337" s="77">
        <v>0</v>
      </c>
      <c r="BG337" s="77">
        <f t="shared" si="371"/>
        <v>0</v>
      </c>
      <c r="BH337" s="8"/>
      <c r="BI337" s="76">
        <v>0</v>
      </c>
      <c r="BJ337" s="76">
        <v>0</v>
      </c>
      <c r="BK337" s="76">
        <f t="shared" si="379"/>
        <v>0</v>
      </c>
      <c r="BL337" s="76">
        <v>0</v>
      </c>
      <c r="BM337" s="76">
        <f t="shared" si="380"/>
        <v>0</v>
      </c>
      <c r="BN337" s="77">
        <v>0</v>
      </c>
      <c r="BO337" s="78">
        <f t="shared" si="372"/>
        <v>0</v>
      </c>
    </row>
    <row r="338" spans="2:67" s="2" customFormat="1" ht="14.25" hidden="1" customHeight="1" outlineLevel="1">
      <c r="B338" s="2" t="str">
        <f t="shared" si="385"/>
        <v>Hide</v>
      </c>
      <c r="C338" s="2">
        <v>1</v>
      </c>
      <c r="D338" s="72" t="s">
        <v>313</v>
      </c>
      <c r="E338" s="124">
        <v>0</v>
      </c>
      <c r="F338" s="76">
        <v>0</v>
      </c>
      <c r="G338" s="76">
        <f t="shared" si="361"/>
        <v>0</v>
      </c>
      <c r="H338" s="76">
        <v>0</v>
      </c>
      <c r="I338" s="76">
        <f t="shared" si="381"/>
        <v>0</v>
      </c>
      <c r="J338" s="77">
        <v>0</v>
      </c>
      <c r="K338" s="77">
        <f t="shared" si="362"/>
        <v>0</v>
      </c>
      <c r="L338" s="8"/>
      <c r="M338" s="76">
        <v>0</v>
      </c>
      <c r="N338" s="76">
        <v>0</v>
      </c>
      <c r="O338" s="76">
        <f t="shared" si="373"/>
        <v>0</v>
      </c>
      <c r="P338" s="76">
        <v>0</v>
      </c>
      <c r="Q338" s="76">
        <f t="shared" si="374"/>
        <v>0</v>
      </c>
      <c r="R338" s="77">
        <v>0</v>
      </c>
      <c r="S338" s="78">
        <f t="shared" si="363"/>
        <v>0</v>
      </c>
      <c r="T338" s="32"/>
      <c r="U338" s="124">
        <v>0</v>
      </c>
      <c r="V338" s="76">
        <v>0</v>
      </c>
      <c r="W338" s="76">
        <f t="shared" si="364"/>
        <v>0</v>
      </c>
      <c r="X338" s="76">
        <v>0</v>
      </c>
      <c r="Y338" s="76">
        <f t="shared" si="382"/>
        <v>0</v>
      </c>
      <c r="Z338" s="77">
        <v>0</v>
      </c>
      <c r="AA338" s="77">
        <f t="shared" si="365"/>
        <v>0</v>
      </c>
      <c r="AB338" s="8"/>
      <c r="AC338" s="76">
        <v>0</v>
      </c>
      <c r="AD338" s="76">
        <v>0</v>
      </c>
      <c r="AE338" s="76">
        <f t="shared" si="375"/>
        <v>0</v>
      </c>
      <c r="AF338" s="76">
        <v>0</v>
      </c>
      <c r="AG338" s="76">
        <f t="shared" si="376"/>
        <v>0</v>
      </c>
      <c r="AH338" s="77">
        <v>0</v>
      </c>
      <c r="AI338" s="78">
        <f t="shared" si="366"/>
        <v>0</v>
      </c>
      <c r="AJ338" s="32"/>
      <c r="AK338" s="124">
        <v>0</v>
      </c>
      <c r="AL338" s="76">
        <v>0</v>
      </c>
      <c r="AM338" s="76">
        <f t="shared" si="367"/>
        <v>0</v>
      </c>
      <c r="AN338" s="76">
        <v>0</v>
      </c>
      <c r="AO338" s="76">
        <f t="shared" si="383"/>
        <v>0</v>
      </c>
      <c r="AP338" s="77">
        <v>0</v>
      </c>
      <c r="AQ338" s="77">
        <f t="shared" si="368"/>
        <v>0</v>
      </c>
      <c r="AR338" s="8"/>
      <c r="AS338" s="76">
        <v>0</v>
      </c>
      <c r="AT338" s="76">
        <v>0</v>
      </c>
      <c r="AU338" s="76">
        <f t="shared" si="377"/>
        <v>0</v>
      </c>
      <c r="AV338" s="76">
        <v>0</v>
      </c>
      <c r="AW338" s="76">
        <f t="shared" si="378"/>
        <v>0</v>
      </c>
      <c r="AX338" s="77">
        <v>0</v>
      </c>
      <c r="AY338" s="78">
        <f t="shared" si="369"/>
        <v>0</v>
      </c>
      <c r="AZ338" s="32"/>
      <c r="BA338" s="124">
        <v>0</v>
      </c>
      <c r="BB338" s="76">
        <v>0</v>
      </c>
      <c r="BC338" s="76">
        <f t="shared" si="370"/>
        <v>0</v>
      </c>
      <c r="BD338" s="76">
        <v>0</v>
      </c>
      <c r="BE338" s="76">
        <f t="shared" si="384"/>
        <v>0</v>
      </c>
      <c r="BF338" s="77">
        <v>0</v>
      </c>
      <c r="BG338" s="77">
        <f t="shared" si="371"/>
        <v>0</v>
      </c>
      <c r="BH338" s="8"/>
      <c r="BI338" s="76">
        <v>0</v>
      </c>
      <c r="BJ338" s="76">
        <v>0</v>
      </c>
      <c r="BK338" s="76">
        <f t="shared" si="379"/>
        <v>0</v>
      </c>
      <c r="BL338" s="76">
        <v>0</v>
      </c>
      <c r="BM338" s="76">
        <f t="shared" si="380"/>
        <v>0</v>
      </c>
      <c r="BN338" s="77">
        <v>0</v>
      </c>
      <c r="BO338" s="78">
        <f t="shared" si="372"/>
        <v>0</v>
      </c>
    </row>
    <row r="339" spans="2:67" s="2" customFormat="1" ht="14.25" hidden="1" customHeight="1" outlineLevel="1">
      <c r="B339" s="2" t="str">
        <f t="shared" si="385"/>
        <v>Hide</v>
      </c>
      <c r="C339" s="2">
        <v>1</v>
      </c>
      <c r="D339" s="72" t="s">
        <v>314</v>
      </c>
      <c r="E339" s="124">
        <v>6219.9299999999985</v>
      </c>
      <c r="F339" s="76">
        <v>4653.8694999999989</v>
      </c>
      <c r="G339" s="76">
        <f t="shared" si="361"/>
        <v>1566.0604999999996</v>
      </c>
      <c r="H339" s="76">
        <v>0</v>
      </c>
      <c r="I339" s="76">
        <f t="shared" si="381"/>
        <v>6219.9299999999985</v>
      </c>
      <c r="J339" s="77">
        <v>7188.28</v>
      </c>
      <c r="K339" s="77">
        <f t="shared" si="362"/>
        <v>-968.35000000000127</v>
      </c>
      <c r="L339" s="8"/>
      <c r="M339" s="76">
        <v>6219.9299999999985</v>
      </c>
      <c r="N339" s="76">
        <v>4653.8694999999989</v>
      </c>
      <c r="O339" s="76">
        <f t="shared" si="373"/>
        <v>1566.0604999999996</v>
      </c>
      <c r="P339" s="76">
        <v>0</v>
      </c>
      <c r="Q339" s="76">
        <f t="shared" si="374"/>
        <v>6219.9299999999985</v>
      </c>
      <c r="R339" s="77">
        <v>7188.28</v>
      </c>
      <c r="S339" s="78">
        <f t="shared" si="363"/>
        <v>-968.35000000000127</v>
      </c>
      <c r="T339" s="32"/>
      <c r="U339" s="124">
        <v>5298.7299999999987</v>
      </c>
      <c r="V339" s="76">
        <v>3855.4299999999989</v>
      </c>
      <c r="W339" s="76">
        <f t="shared" si="364"/>
        <v>1443.2999999999997</v>
      </c>
      <c r="X339" s="76">
        <v>0</v>
      </c>
      <c r="Y339" s="76">
        <f t="shared" si="382"/>
        <v>5298.7299999999987</v>
      </c>
      <c r="Z339" s="77">
        <v>1525.03</v>
      </c>
      <c r="AA339" s="77">
        <f t="shared" si="365"/>
        <v>3773.6999999999989</v>
      </c>
      <c r="AB339" s="8"/>
      <c r="AC339" s="76">
        <v>5298.7299999999987</v>
      </c>
      <c r="AD339" s="76">
        <v>3855.4299999999989</v>
      </c>
      <c r="AE339" s="76">
        <f t="shared" si="375"/>
        <v>1443.2999999999997</v>
      </c>
      <c r="AF339" s="76">
        <v>0</v>
      </c>
      <c r="AG339" s="76">
        <f t="shared" si="376"/>
        <v>5298.7299999999987</v>
      </c>
      <c r="AH339" s="77">
        <v>1525.03</v>
      </c>
      <c r="AI339" s="78">
        <f t="shared" si="366"/>
        <v>3773.6999999999989</v>
      </c>
      <c r="AJ339" s="32"/>
      <c r="AK339" s="124">
        <v>921.2</v>
      </c>
      <c r="AL339" s="76">
        <v>798.43950000000007</v>
      </c>
      <c r="AM339" s="76">
        <f t="shared" si="367"/>
        <v>122.76049999999998</v>
      </c>
      <c r="AN339" s="76">
        <v>0</v>
      </c>
      <c r="AO339" s="76">
        <f t="shared" si="383"/>
        <v>921.2</v>
      </c>
      <c r="AP339" s="77">
        <v>5663.25</v>
      </c>
      <c r="AQ339" s="77">
        <f t="shared" si="368"/>
        <v>-4742.05</v>
      </c>
      <c r="AR339" s="8"/>
      <c r="AS339" s="76">
        <v>921.2</v>
      </c>
      <c r="AT339" s="76">
        <v>798.43950000000007</v>
      </c>
      <c r="AU339" s="76">
        <f t="shared" si="377"/>
        <v>122.76049999999998</v>
      </c>
      <c r="AV339" s="76">
        <v>0</v>
      </c>
      <c r="AW339" s="76">
        <f t="shared" si="378"/>
        <v>921.2</v>
      </c>
      <c r="AX339" s="77">
        <v>5663.25</v>
      </c>
      <c r="AY339" s="78">
        <f t="shared" si="369"/>
        <v>-4742.05</v>
      </c>
      <c r="AZ339" s="32"/>
      <c r="BA339" s="124">
        <v>0</v>
      </c>
      <c r="BB339" s="76">
        <v>0</v>
      </c>
      <c r="BC339" s="76">
        <f t="shared" si="370"/>
        <v>0</v>
      </c>
      <c r="BD339" s="76">
        <v>0</v>
      </c>
      <c r="BE339" s="76">
        <f t="shared" si="384"/>
        <v>0</v>
      </c>
      <c r="BF339" s="77">
        <v>0</v>
      </c>
      <c r="BG339" s="77">
        <f t="shared" si="371"/>
        <v>0</v>
      </c>
      <c r="BH339" s="8"/>
      <c r="BI339" s="76">
        <v>0</v>
      </c>
      <c r="BJ339" s="76">
        <v>0</v>
      </c>
      <c r="BK339" s="76">
        <f t="shared" si="379"/>
        <v>0</v>
      </c>
      <c r="BL339" s="76">
        <v>0</v>
      </c>
      <c r="BM339" s="76">
        <f t="shared" si="380"/>
        <v>0</v>
      </c>
      <c r="BN339" s="77">
        <v>0</v>
      </c>
      <c r="BO339" s="78">
        <f t="shared" si="372"/>
        <v>0</v>
      </c>
    </row>
    <row r="340" spans="2:67" s="2" customFormat="1" ht="14.25" hidden="1" customHeight="1" outlineLevel="1">
      <c r="B340" s="2" t="str">
        <f t="shared" si="385"/>
        <v>Hide</v>
      </c>
      <c r="C340" s="2">
        <v>1</v>
      </c>
      <c r="D340" s="72" t="s" vm="6">
        <v>315</v>
      </c>
      <c r="E340" s="124">
        <v>0</v>
      </c>
      <c r="F340" s="76">
        <v>0</v>
      </c>
      <c r="G340" s="76">
        <f t="shared" si="361"/>
        <v>0</v>
      </c>
      <c r="H340" s="76">
        <v>0</v>
      </c>
      <c r="I340" s="76">
        <f t="shared" si="381"/>
        <v>0</v>
      </c>
      <c r="J340" s="77">
        <v>0</v>
      </c>
      <c r="K340" s="77">
        <f t="shared" si="362"/>
        <v>0</v>
      </c>
      <c r="L340" s="8"/>
      <c r="M340" s="76">
        <v>0</v>
      </c>
      <c r="N340" s="76">
        <v>0</v>
      </c>
      <c r="O340" s="76">
        <f t="shared" si="373"/>
        <v>0</v>
      </c>
      <c r="P340" s="76">
        <v>0</v>
      </c>
      <c r="Q340" s="76">
        <f t="shared" si="374"/>
        <v>0</v>
      </c>
      <c r="R340" s="77">
        <v>0</v>
      </c>
      <c r="S340" s="78">
        <f t="shared" si="363"/>
        <v>0</v>
      </c>
      <c r="T340" s="32"/>
      <c r="U340" s="124">
        <v>0</v>
      </c>
      <c r="V340" s="76">
        <v>0</v>
      </c>
      <c r="W340" s="76">
        <f t="shared" si="364"/>
        <v>0</v>
      </c>
      <c r="X340" s="76">
        <v>0</v>
      </c>
      <c r="Y340" s="76">
        <f t="shared" si="382"/>
        <v>0</v>
      </c>
      <c r="Z340" s="77">
        <v>0</v>
      </c>
      <c r="AA340" s="77">
        <f t="shared" si="365"/>
        <v>0</v>
      </c>
      <c r="AB340" s="8"/>
      <c r="AC340" s="76">
        <v>0</v>
      </c>
      <c r="AD340" s="76">
        <v>0</v>
      </c>
      <c r="AE340" s="76">
        <f t="shared" si="375"/>
        <v>0</v>
      </c>
      <c r="AF340" s="76">
        <v>0</v>
      </c>
      <c r="AG340" s="76">
        <f t="shared" si="376"/>
        <v>0</v>
      </c>
      <c r="AH340" s="77">
        <v>0</v>
      </c>
      <c r="AI340" s="78">
        <f t="shared" si="366"/>
        <v>0</v>
      </c>
      <c r="AJ340" s="32"/>
      <c r="AK340" s="124">
        <v>0</v>
      </c>
      <c r="AL340" s="76">
        <v>0</v>
      </c>
      <c r="AM340" s="76">
        <f t="shared" si="367"/>
        <v>0</v>
      </c>
      <c r="AN340" s="76">
        <v>0</v>
      </c>
      <c r="AO340" s="76">
        <f t="shared" si="383"/>
        <v>0</v>
      </c>
      <c r="AP340" s="77">
        <v>0</v>
      </c>
      <c r="AQ340" s="77">
        <f t="shared" si="368"/>
        <v>0</v>
      </c>
      <c r="AR340" s="8"/>
      <c r="AS340" s="76">
        <v>0</v>
      </c>
      <c r="AT340" s="76">
        <v>0</v>
      </c>
      <c r="AU340" s="76">
        <f t="shared" si="377"/>
        <v>0</v>
      </c>
      <c r="AV340" s="76">
        <v>0</v>
      </c>
      <c r="AW340" s="76">
        <f t="shared" si="378"/>
        <v>0</v>
      </c>
      <c r="AX340" s="77">
        <v>0</v>
      </c>
      <c r="AY340" s="78">
        <f t="shared" si="369"/>
        <v>0</v>
      </c>
      <c r="AZ340" s="32"/>
      <c r="BA340" s="124">
        <v>0</v>
      </c>
      <c r="BB340" s="76">
        <v>0</v>
      </c>
      <c r="BC340" s="76">
        <f t="shared" si="370"/>
        <v>0</v>
      </c>
      <c r="BD340" s="76">
        <v>0</v>
      </c>
      <c r="BE340" s="76">
        <f t="shared" si="384"/>
        <v>0</v>
      </c>
      <c r="BF340" s="77">
        <v>0</v>
      </c>
      <c r="BG340" s="77">
        <f t="shared" si="371"/>
        <v>0</v>
      </c>
      <c r="BH340" s="8"/>
      <c r="BI340" s="76">
        <v>0</v>
      </c>
      <c r="BJ340" s="76">
        <v>0</v>
      </c>
      <c r="BK340" s="76">
        <f t="shared" si="379"/>
        <v>0</v>
      </c>
      <c r="BL340" s="76">
        <v>0</v>
      </c>
      <c r="BM340" s="76">
        <f t="shared" si="380"/>
        <v>0</v>
      </c>
      <c r="BN340" s="77">
        <v>0</v>
      </c>
      <c r="BO340" s="78">
        <f t="shared" si="372"/>
        <v>0</v>
      </c>
    </row>
    <row r="341" spans="2:67" s="2" customFormat="1" ht="14.25" hidden="1" customHeight="1" outlineLevel="1">
      <c r="B341" s="2" t="str">
        <f t="shared" si="385"/>
        <v>Hide</v>
      </c>
      <c r="C341" s="2">
        <v>1</v>
      </c>
      <c r="D341" s="72" t="s">
        <v>316</v>
      </c>
      <c r="E341" s="124">
        <v>0</v>
      </c>
      <c r="F341" s="76">
        <v>232.40839742591672</v>
      </c>
      <c r="G341" s="76">
        <f t="shared" si="361"/>
        <v>-232.40839742591672</v>
      </c>
      <c r="H341" s="76">
        <v>0</v>
      </c>
      <c r="I341" s="76">
        <f t="shared" si="381"/>
        <v>0</v>
      </c>
      <c r="J341" s="77">
        <v>215.6</v>
      </c>
      <c r="K341" s="77">
        <f t="shared" si="362"/>
        <v>-215.6</v>
      </c>
      <c r="L341" s="8"/>
      <c r="M341" s="76">
        <v>0</v>
      </c>
      <c r="N341" s="76">
        <v>232.40839742591672</v>
      </c>
      <c r="O341" s="76">
        <f t="shared" si="373"/>
        <v>-232.40839742591672</v>
      </c>
      <c r="P341" s="76">
        <v>0</v>
      </c>
      <c r="Q341" s="76">
        <f t="shared" si="374"/>
        <v>0</v>
      </c>
      <c r="R341" s="77">
        <v>215.6</v>
      </c>
      <c r="S341" s="78">
        <f t="shared" si="363"/>
        <v>-215.6</v>
      </c>
      <c r="T341" s="32"/>
      <c r="U341" s="124">
        <v>0</v>
      </c>
      <c r="V341" s="76">
        <v>1.400659729</v>
      </c>
      <c r="W341" s="76">
        <f t="shared" si="364"/>
        <v>-1.400659729</v>
      </c>
      <c r="X341" s="76">
        <v>0</v>
      </c>
      <c r="Y341" s="76">
        <f t="shared" si="382"/>
        <v>0</v>
      </c>
      <c r="Z341" s="77">
        <v>0</v>
      </c>
      <c r="AA341" s="77">
        <f t="shared" si="365"/>
        <v>0</v>
      </c>
      <c r="AB341" s="8"/>
      <c r="AC341" s="76">
        <v>0</v>
      </c>
      <c r="AD341" s="76">
        <v>1.400659729</v>
      </c>
      <c r="AE341" s="76">
        <f t="shared" si="375"/>
        <v>-1.400659729</v>
      </c>
      <c r="AF341" s="76">
        <v>0</v>
      </c>
      <c r="AG341" s="76">
        <f t="shared" si="376"/>
        <v>0</v>
      </c>
      <c r="AH341" s="77">
        <v>0</v>
      </c>
      <c r="AI341" s="78">
        <f t="shared" si="366"/>
        <v>0</v>
      </c>
      <c r="AJ341" s="32"/>
      <c r="AK341" s="124">
        <v>0</v>
      </c>
      <c r="AL341" s="76">
        <v>231.00773769691671</v>
      </c>
      <c r="AM341" s="76">
        <f t="shared" si="367"/>
        <v>-231.00773769691671</v>
      </c>
      <c r="AN341" s="76">
        <v>0</v>
      </c>
      <c r="AO341" s="76">
        <f t="shared" si="383"/>
        <v>0</v>
      </c>
      <c r="AP341" s="77">
        <v>215.6</v>
      </c>
      <c r="AQ341" s="77">
        <f t="shared" si="368"/>
        <v>-215.6</v>
      </c>
      <c r="AR341" s="8"/>
      <c r="AS341" s="76">
        <v>0</v>
      </c>
      <c r="AT341" s="76">
        <v>231.00773769691671</v>
      </c>
      <c r="AU341" s="76">
        <f t="shared" si="377"/>
        <v>-231.00773769691671</v>
      </c>
      <c r="AV341" s="76">
        <v>0</v>
      </c>
      <c r="AW341" s="76">
        <f t="shared" si="378"/>
        <v>0</v>
      </c>
      <c r="AX341" s="77">
        <v>215.6</v>
      </c>
      <c r="AY341" s="78">
        <f t="shared" si="369"/>
        <v>-215.6</v>
      </c>
      <c r="AZ341" s="32"/>
      <c r="BA341" s="124">
        <v>0</v>
      </c>
      <c r="BB341" s="76">
        <v>0</v>
      </c>
      <c r="BC341" s="76">
        <f t="shared" si="370"/>
        <v>0</v>
      </c>
      <c r="BD341" s="76">
        <v>0</v>
      </c>
      <c r="BE341" s="76">
        <f t="shared" si="384"/>
        <v>0</v>
      </c>
      <c r="BF341" s="77">
        <v>0</v>
      </c>
      <c r="BG341" s="77">
        <f t="shared" si="371"/>
        <v>0</v>
      </c>
      <c r="BH341" s="8"/>
      <c r="BI341" s="76">
        <v>0</v>
      </c>
      <c r="BJ341" s="76">
        <v>0</v>
      </c>
      <c r="BK341" s="76">
        <f t="shared" si="379"/>
        <v>0</v>
      </c>
      <c r="BL341" s="76">
        <v>0</v>
      </c>
      <c r="BM341" s="76">
        <f t="shared" si="380"/>
        <v>0</v>
      </c>
      <c r="BN341" s="77">
        <v>0</v>
      </c>
      <c r="BO341" s="78">
        <f t="shared" si="372"/>
        <v>0</v>
      </c>
    </row>
    <row r="342" spans="2:67" s="2" customFormat="1" ht="14.25" hidden="1" customHeight="1" outlineLevel="1">
      <c r="B342" s="2" t="str">
        <f t="shared" si="385"/>
        <v>Hide</v>
      </c>
      <c r="C342" s="2">
        <v>1</v>
      </c>
      <c r="D342" s="72" t="s">
        <v>317</v>
      </c>
      <c r="E342" s="124">
        <v>0</v>
      </c>
      <c r="F342" s="76">
        <v>0</v>
      </c>
      <c r="G342" s="76">
        <f t="shared" si="361"/>
        <v>0</v>
      </c>
      <c r="H342" s="76">
        <v>0</v>
      </c>
      <c r="I342" s="76">
        <f t="shared" si="381"/>
        <v>0</v>
      </c>
      <c r="J342" s="77">
        <v>0</v>
      </c>
      <c r="K342" s="77">
        <f t="shared" si="362"/>
        <v>0</v>
      </c>
      <c r="L342" s="8"/>
      <c r="M342" s="76">
        <v>0</v>
      </c>
      <c r="N342" s="76">
        <v>0</v>
      </c>
      <c r="O342" s="76">
        <f t="shared" si="373"/>
        <v>0</v>
      </c>
      <c r="P342" s="76">
        <v>0</v>
      </c>
      <c r="Q342" s="76">
        <f t="shared" si="374"/>
        <v>0</v>
      </c>
      <c r="R342" s="77">
        <v>0</v>
      </c>
      <c r="S342" s="78">
        <f t="shared" si="363"/>
        <v>0</v>
      </c>
      <c r="T342" s="32"/>
      <c r="U342" s="124">
        <v>0</v>
      </c>
      <c r="V342" s="76">
        <v>0</v>
      </c>
      <c r="W342" s="76">
        <f t="shared" si="364"/>
        <v>0</v>
      </c>
      <c r="X342" s="76">
        <v>0</v>
      </c>
      <c r="Y342" s="76">
        <f t="shared" si="382"/>
        <v>0</v>
      </c>
      <c r="Z342" s="77">
        <v>0</v>
      </c>
      <c r="AA342" s="77">
        <f t="shared" si="365"/>
        <v>0</v>
      </c>
      <c r="AB342" s="8"/>
      <c r="AC342" s="76">
        <v>0</v>
      </c>
      <c r="AD342" s="76">
        <v>0</v>
      </c>
      <c r="AE342" s="76">
        <f t="shared" si="375"/>
        <v>0</v>
      </c>
      <c r="AF342" s="76">
        <v>0</v>
      </c>
      <c r="AG342" s="76">
        <f t="shared" si="376"/>
        <v>0</v>
      </c>
      <c r="AH342" s="77">
        <v>0</v>
      </c>
      <c r="AI342" s="78">
        <f t="shared" si="366"/>
        <v>0</v>
      </c>
      <c r="AJ342" s="32"/>
      <c r="AK342" s="124">
        <v>0</v>
      </c>
      <c r="AL342" s="76">
        <v>0</v>
      </c>
      <c r="AM342" s="76">
        <f t="shared" si="367"/>
        <v>0</v>
      </c>
      <c r="AN342" s="76">
        <v>0</v>
      </c>
      <c r="AO342" s="76">
        <f t="shared" si="383"/>
        <v>0</v>
      </c>
      <c r="AP342" s="77">
        <v>0</v>
      </c>
      <c r="AQ342" s="77">
        <f t="shared" si="368"/>
        <v>0</v>
      </c>
      <c r="AR342" s="8"/>
      <c r="AS342" s="76">
        <v>0</v>
      </c>
      <c r="AT342" s="76">
        <v>0</v>
      </c>
      <c r="AU342" s="76">
        <f t="shared" si="377"/>
        <v>0</v>
      </c>
      <c r="AV342" s="76">
        <v>0</v>
      </c>
      <c r="AW342" s="76">
        <f t="shared" si="378"/>
        <v>0</v>
      </c>
      <c r="AX342" s="77">
        <v>0</v>
      </c>
      <c r="AY342" s="78">
        <f t="shared" si="369"/>
        <v>0</v>
      </c>
      <c r="AZ342" s="32"/>
      <c r="BA342" s="124">
        <v>0</v>
      </c>
      <c r="BB342" s="76">
        <v>0</v>
      </c>
      <c r="BC342" s="76">
        <f t="shared" si="370"/>
        <v>0</v>
      </c>
      <c r="BD342" s="76">
        <v>0</v>
      </c>
      <c r="BE342" s="76">
        <f t="shared" si="384"/>
        <v>0</v>
      </c>
      <c r="BF342" s="77">
        <v>0</v>
      </c>
      <c r="BG342" s="77">
        <f t="shared" si="371"/>
        <v>0</v>
      </c>
      <c r="BH342" s="8"/>
      <c r="BI342" s="76">
        <v>0</v>
      </c>
      <c r="BJ342" s="76">
        <v>0</v>
      </c>
      <c r="BK342" s="76">
        <f t="shared" si="379"/>
        <v>0</v>
      </c>
      <c r="BL342" s="76">
        <v>0</v>
      </c>
      <c r="BM342" s="76">
        <f t="shared" si="380"/>
        <v>0</v>
      </c>
      <c r="BN342" s="77">
        <v>0</v>
      </c>
      <c r="BO342" s="78">
        <f t="shared" si="372"/>
        <v>0</v>
      </c>
    </row>
    <row r="343" spans="2:67" s="2" customFormat="1" ht="14.25" hidden="1" customHeight="1" outlineLevel="1">
      <c r="B343" s="2" t="str">
        <f t="shared" si="385"/>
        <v>Hide</v>
      </c>
      <c r="C343" s="2">
        <v>1</v>
      </c>
      <c r="D343" s="72" t="s">
        <v>318</v>
      </c>
      <c r="E343" s="124">
        <v>0</v>
      </c>
      <c r="F343" s="76">
        <v>3.58297018825</v>
      </c>
      <c r="G343" s="76">
        <f t="shared" si="361"/>
        <v>-3.58297018825</v>
      </c>
      <c r="H343" s="76">
        <v>0</v>
      </c>
      <c r="I343" s="76">
        <f t="shared" si="381"/>
        <v>0</v>
      </c>
      <c r="J343" s="77">
        <v>0</v>
      </c>
      <c r="K343" s="77">
        <f t="shared" si="362"/>
        <v>0</v>
      </c>
      <c r="L343" s="8"/>
      <c r="M343" s="76">
        <v>0</v>
      </c>
      <c r="N343" s="76">
        <v>3.58297018825</v>
      </c>
      <c r="O343" s="76">
        <f t="shared" si="373"/>
        <v>-3.58297018825</v>
      </c>
      <c r="P343" s="76">
        <v>0</v>
      </c>
      <c r="Q343" s="76">
        <f t="shared" si="374"/>
        <v>0</v>
      </c>
      <c r="R343" s="77">
        <v>0</v>
      </c>
      <c r="S343" s="78">
        <f t="shared" si="363"/>
        <v>0</v>
      </c>
      <c r="T343" s="32"/>
      <c r="U343" s="124">
        <v>0</v>
      </c>
      <c r="V343" s="76">
        <v>3.58297018825</v>
      </c>
      <c r="W343" s="76">
        <f t="shared" si="364"/>
        <v>-3.58297018825</v>
      </c>
      <c r="X343" s="76">
        <v>0</v>
      </c>
      <c r="Y343" s="76">
        <f t="shared" si="382"/>
        <v>0</v>
      </c>
      <c r="Z343" s="77">
        <v>0</v>
      </c>
      <c r="AA343" s="77">
        <f t="shared" si="365"/>
        <v>0</v>
      </c>
      <c r="AB343" s="8"/>
      <c r="AC343" s="76">
        <v>0</v>
      </c>
      <c r="AD343" s="76">
        <v>3.58297018825</v>
      </c>
      <c r="AE343" s="76">
        <f t="shared" si="375"/>
        <v>-3.58297018825</v>
      </c>
      <c r="AF343" s="76">
        <v>0</v>
      </c>
      <c r="AG343" s="76">
        <f t="shared" si="376"/>
        <v>0</v>
      </c>
      <c r="AH343" s="77">
        <v>0</v>
      </c>
      <c r="AI343" s="78">
        <f t="shared" si="366"/>
        <v>0</v>
      </c>
      <c r="AJ343" s="32"/>
      <c r="AK343" s="124">
        <v>0</v>
      </c>
      <c r="AL343" s="76">
        <v>0</v>
      </c>
      <c r="AM343" s="76">
        <f t="shared" si="367"/>
        <v>0</v>
      </c>
      <c r="AN343" s="76">
        <v>0</v>
      </c>
      <c r="AO343" s="76">
        <f t="shared" si="383"/>
        <v>0</v>
      </c>
      <c r="AP343" s="77">
        <v>0</v>
      </c>
      <c r="AQ343" s="77">
        <f t="shared" si="368"/>
        <v>0</v>
      </c>
      <c r="AR343" s="8"/>
      <c r="AS343" s="76">
        <v>0</v>
      </c>
      <c r="AT343" s="76">
        <v>0</v>
      </c>
      <c r="AU343" s="76">
        <f t="shared" si="377"/>
        <v>0</v>
      </c>
      <c r="AV343" s="76">
        <v>0</v>
      </c>
      <c r="AW343" s="76">
        <f t="shared" si="378"/>
        <v>0</v>
      </c>
      <c r="AX343" s="77">
        <v>0</v>
      </c>
      <c r="AY343" s="78">
        <f t="shared" si="369"/>
        <v>0</v>
      </c>
      <c r="AZ343" s="32"/>
      <c r="BA343" s="124">
        <v>0</v>
      </c>
      <c r="BB343" s="76">
        <v>0</v>
      </c>
      <c r="BC343" s="76">
        <f t="shared" si="370"/>
        <v>0</v>
      </c>
      <c r="BD343" s="76">
        <v>0</v>
      </c>
      <c r="BE343" s="76">
        <f t="shared" si="384"/>
        <v>0</v>
      </c>
      <c r="BF343" s="77">
        <v>0</v>
      </c>
      <c r="BG343" s="77">
        <f t="shared" si="371"/>
        <v>0</v>
      </c>
      <c r="BH343" s="8"/>
      <c r="BI343" s="76">
        <v>0</v>
      </c>
      <c r="BJ343" s="76">
        <v>0</v>
      </c>
      <c r="BK343" s="76">
        <f t="shared" si="379"/>
        <v>0</v>
      </c>
      <c r="BL343" s="76">
        <v>0</v>
      </c>
      <c r="BM343" s="76">
        <f t="shared" si="380"/>
        <v>0</v>
      </c>
      <c r="BN343" s="77">
        <v>0</v>
      </c>
      <c r="BO343" s="78">
        <f t="shared" si="372"/>
        <v>0</v>
      </c>
    </row>
    <row r="344" spans="2:67" s="2" customFormat="1" ht="14.25" hidden="1" customHeight="1" outlineLevel="1">
      <c r="B344" s="2" t="str">
        <f t="shared" si="385"/>
        <v>Hide</v>
      </c>
      <c r="C344" s="2">
        <v>1</v>
      </c>
      <c r="D344" s="72" t="s">
        <v>319</v>
      </c>
      <c r="E344" s="124">
        <v>0</v>
      </c>
      <c r="F344" s="76">
        <v>49.78624201125001</v>
      </c>
      <c r="G344" s="76">
        <f t="shared" si="361"/>
        <v>-49.78624201125001</v>
      </c>
      <c r="H344" s="76">
        <v>0</v>
      </c>
      <c r="I344" s="76">
        <f t="shared" si="381"/>
        <v>0</v>
      </c>
      <c r="J344" s="77">
        <v>0</v>
      </c>
      <c r="K344" s="77">
        <f t="shared" si="362"/>
        <v>0</v>
      </c>
      <c r="L344" s="8"/>
      <c r="M344" s="76">
        <v>0</v>
      </c>
      <c r="N344" s="76">
        <v>49.78624201125001</v>
      </c>
      <c r="O344" s="76">
        <f t="shared" si="373"/>
        <v>-49.78624201125001</v>
      </c>
      <c r="P344" s="76">
        <v>0</v>
      </c>
      <c r="Q344" s="76">
        <f t="shared" si="374"/>
        <v>0</v>
      </c>
      <c r="R344" s="77">
        <v>0</v>
      </c>
      <c r="S344" s="78">
        <f t="shared" si="363"/>
        <v>0</v>
      </c>
      <c r="T344" s="32"/>
      <c r="U344" s="124">
        <v>0</v>
      </c>
      <c r="V344" s="76">
        <v>49.78624201125001</v>
      </c>
      <c r="W344" s="76">
        <f t="shared" si="364"/>
        <v>-49.78624201125001</v>
      </c>
      <c r="X344" s="76">
        <v>0</v>
      </c>
      <c r="Y344" s="76">
        <f t="shared" si="382"/>
        <v>0</v>
      </c>
      <c r="Z344" s="77">
        <v>0</v>
      </c>
      <c r="AA344" s="77">
        <f t="shared" si="365"/>
        <v>0</v>
      </c>
      <c r="AB344" s="8"/>
      <c r="AC344" s="76">
        <v>0</v>
      </c>
      <c r="AD344" s="76">
        <v>49.78624201125001</v>
      </c>
      <c r="AE344" s="76">
        <f t="shared" si="375"/>
        <v>-49.78624201125001</v>
      </c>
      <c r="AF344" s="76">
        <v>0</v>
      </c>
      <c r="AG344" s="76">
        <f t="shared" si="376"/>
        <v>0</v>
      </c>
      <c r="AH344" s="77">
        <v>0</v>
      </c>
      <c r="AI344" s="78">
        <f t="shared" si="366"/>
        <v>0</v>
      </c>
      <c r="AJ344" s="32"/>
      <c r="AK344" s="124">
        <v>0</v>
      </c>
      <c r="AL344" s="76">
        <v>0</v>
      </c>
      <c r="AM344" s="76">
        <f t="shared" si="367"/>
        <v>0</v>
      </c>
      <c r="AN344" s="76">
        <v>0</v>
      </c>
      <c r="AO344" s="76">
        <f t="shared" si="383"/>
        <v>0</v>
      </c>
      <c r="AP344" s="77">
        <v>0</v>
      </c>
      <c r="AQ344" s="77">
        <f t="shared" si="368"/>
        <v>0</v>
      </c>
      <c r="AR344" s="8"/>
      <c r="AS344" s="76">
        <v>0</v>
      </c>
      <c r="AT344" s="76">
        <v>0</v>
      </c>
      <c r="AU344" s="76">
        <f t="shared" si="377"/>
        <v>0</v>
      </c>
      <c r="AV344" s="76">
        <v>0</v>
      </c>
      <c r="AW344" s="76">
        <f t="shared" si="378"/>
        <v>0</v>
      </c>
      <c r="AX344" s="77">
        <v>0</v>
      </c>
      <c r="AY344" s="78">
        <f t="shared" si="369"/>
        <v>0</v>
      </c>
      <c r="AZ344" s="32"/>
      <c r="BA344" s="124">
        <v>0</v>
      </c>
      <c r="BB344" s="76">
        <v>0</v>
      </c>
      <c r="BC344" s="76">
        <f t="shared" si="370"/>
        <v>0</v>
      </c>
      <c r="BD344" s="76">
        <v>0</v>
      </c>
      <c r="BE344" s="76">
        <f t="shared" si="384"/>
        <v>0</v>
      </c>
      <c r="BF344" s="77">
        <v>0</v>
      </c>
      <c r="BG344" s="77">
        <f t="shared" si="371"/>
        <v>0</v>
      </c>
      <c r="BH344" s="8"/>
      <c r="BI344" s="76">
        <v>0</v>
      </c>
      <c r="BJ344" s="76">
        <v>0</v>
      </c>
      <c r="BK344" s="76">
        <f t="shared" si="379"/>
        <v>0</v>
      </c>
      <c r="BL344" s="76">
        <v>0</v>
      </c>
      <c r="BM344" s="76">
        <f t="shared" si="380"/>
        <v>0</v>
      </c>
      <c r="BN344" s="77">
        <v>0</v>
      </c>
      <c r="BO344" s="78">
        <f t="shared" si="372"/>
        <v>0</v>
      </c>
    </row>
    <row r="345" spans="2:67" s="2" customFormat="1" ht="14.25" hidden="1" customHeight="1" outlineLevel="1">
      <c r="B345" s="2" t="str">
        <f t="shared" si="385"/>
        <v>Hide</v>
      </c>
      <c r="C345" s="2">
        <v>1</v>
      </c>
      <c r="D345" s="72" t="s">
        <v>320</v>
      </c>
      <c r="E345" s="124">
        <v>0</v>
      </c>
      <c r="F345" s="76">
        <v>0</v>
      </c>
      <c r="G345" s="76">
        <f t="shared" si="361"/>
        <v>0</v>
      </c>
      <c r="H345" s="76">
        <v>0</v>
      </c>
      <c r="I345" s="76">
        <f t="shared" si="381"/>
        <v>0</v>
      </c>
      <c r="J345" s="77">
        <v>0</v>
      </c>
      <c r="K345" s="77">
        <f t="shared" si="362"/>
        <v>0</v>
      </c>
      <c r="L345" s="8"/>
      <c r="M345" s="76">
        <v>0</v>
      </c>
      <c r="N345" s="76">
        <v>0</v>
      </c>
      <c r="O345" s="76">
        <f t="shared" si="373"/>
        <v>0</v>
      </c>
      <c r="P345" s="76">
        <v>0</v>
      </c>
      <c r="Q345" s="76">
        <f t="shared" si="374"/>
        <v>0</v>
      </c>
      <c r="R345" s="77">
        <v>0</v>
      </c>
      <c r="S345" s="78">
        <f t="shared" si="363"/>
        <v>0</v>
      </c>
      <c r="T345" s="32"/>
      <c r="U345" s="124">
        <v>0</v>
      </c>
      <c r="V345" s="76">
        <v>0</v>
      </c>
      <c r="W345" s="76">
        <f t="shared" si="364"/>
        <v>0</v>
      </c>
      <c r="X345" s="76">
        <v>0</v>
      </c>
      <c r="Y345" s="76">
        <f t="shared" si="382"/>
        <v>0</v>
      </c>
      <c r="Z345" s="77">
        <v>0</v>
      </c>
      <c r="AA345" s="77">
        <f t="shared" si="365"/>
        <v>0</v>
      </c>
      <c r="AB345" s="8"/>
      <c r="AC345" s="76">
        <v>0</v>
      </c>
      <c r="AD345" s="76">
        <v>0</v>
      </c>
      <c r="AE345" s="76">
        <f t="shared" si="375"/>
        <v>0</v>
      </c>
      <c r="AF345" s="76">
        <v>0</v>
      </c>
      <c r="AG345" s="76">
        <f t="shared" si="376"/>
        <v>0</v>
      </c>
      <c r="AH345" s="77">
        <v>0</v>
      </c>
      <c r="AI345" s="78">
        <f t="shared" si="366"/>
        <v>0</v>
      </c>
      <c r="AJ345" s="32"/>
      <c r="AK345" s="124">
        <v>0</v>
      </c>
      <c r="AL345" s="76">
        <v>0</v>
      </c>
      <c r="AM345" s="76">
        <f t="shared" si="367"/>
        <v>0</v>
      </c>
      <c r="AN345" s="76">
        <v>0</v>
      </c>
      <c r="AO345" s="76">
        <f t="shared" si="383"/>
        <v>0</v>
      </c>
      <c r="AP345" s="77">
        <v>0</v>
      </c>
      <c r="AQ345" s="77">
        <f t="shared" si="368"/>
        <v>0</v>
      </c>
      <c r="AR345" s="8"/>
      <c r="AS345" s="76">
        <v>0</v>
      </c>
      <c r="AT345" s="76">
        <v>0</v>
      </c>
      <c r="AU345" s="76">
        <f t="shared" si="377"/>
        <v>0</v>
      </c>
      <c r="AV345" s="76">
        <v>0</v>
      </c>
      <c r="AW345" s="76">
        <f t="shared" si="378"/>
        <v>0</v>
      </c>
      <c r="AX345" s="77">
        <v>0</v>
      </c>
      <c r="AY345" s="78">
        <f t="shared" si="369"/>
        <v>0</v>
      </c>
      <c r="AZ345" s="32"/>
      <c r="BA345" s="124">
        <v>0</v>
      </c>
      <c r="BB345" s="76">
        <v>0</v>
      </c>
      <c r="BC345" s="76">
        <f t="shared" si="370"/>
        <v>0</v>
      </c>
      <c r="BD345" s="76">
        <v>0</v>
      </c>
      <c r="BE345" s="76">
        <f t="shared" si="384"/>
        <v>0</v>
      </c>
      <c r="BF345" s="77">
        <v>0</v>
      </c>
      <c r="BG345" s="77">
        <f t="shared" si="371"/>
        <v>0</v>
      </c>
      <c r="BH345" s="8"/>
      <c r="BI345" s="76">
        <v>0</v>
      </c>
      <c r="BJ345" s="76">
        <v>0</v>
      </c>
      <c r="BK345" s="76">
        <f t="shared" si="379"/>
        <v>0</v>
      </c>
      <c r="BL345" s="76">
        <v>0</v>
      </c>
      <c r="BM345" s="76">
        <f t="shared" si="380"/>
        <v>0</v>
      </c>
      <c r="BN345" s="77">
        <v>0</v>
      </c>
      <c r="BO345" s="78">
        <f t="shared" si="372"/>
        <v>0</v>
      </c>
    </row>
    <row r="346" spans="2:67" s="2" customFormat="1" ht="14.25" hidden="1" customHeight="1" outlineLevel="1">
      <c r="B346" s="2" t="str">
        <f t="shared" si="385"/>
        <v>Hide</v>
      </c>
      <c r="C346" s="2">
        <v>1</v>
      </c>
      <c r="D346" s="72" t="s">
        <v>321</v>
      </c>
      <c r="E346" s="124">
        <v>32.450000000000017</v>
      </c>
      <c r="F346" s="76">
        <v>-84.661666666666648</v>
      </c>
      <c r="G346" s="76">
        <f t="shared" si="361"/>
        <v>117.11166666666666</v>
      </c>
      <c r="H346" s="76">
        <v>0</v>
      </c>
      <c r="I346" s="76">
        <f t="shared" si="381"/>
        <v>32.450000000000017</v>
      </c>
      <c r="J346" s="77">
        <v>163.18</v>
      </c>
      <c r="K346" s="77">
        <f t="shared" si="362"/>
        <v>-130.72999999999999</v>
      </c>
      <c r="L346" s="8"/>
      <c r="M346" s="76">
        <v>32.450000000000017</v>
      </c>
      <c r="N346" s="76">
        <v>-84.661666666666648</v>
      </c>
      <c r="O346" s="76">
        <f t="shared" si="373"/>
        <v>117.11166666666666</v>
      </c>
      <c r="P346" s="76">
        <v>0</v>
      </c>
      <c r="Q346" s="76">
        <f t="shared" si="374"/>
        <v>32.450000000000017</v>
      </c>
      <c r="R346" s="77">
        <v>163.18</v>
      </c>
      <c r="S346" s="78">
        <f t="shared" si="363"/>
        <v>-130.72999999999999</v>
      </c>
      <c r="T346" s="32"/>
      <c r="U346" s="124">
        <v>32.450000000000017</v>
      </c>
      <c r="V346" s="76">
        <v>-84.661666666666648</v>
      </c>
      <c r="W346" s="76">
        <f t="shared" si="364"/>
        <v>117.11166666666666</v>
      </c>
      <c r="X346" s="76">
        <v>0</v>
      </c>
      <c r="Y346" s="76">
        <f t="shared" si="382"/>
        <v>32.450000000000017</v>
      </c>
      <c r="Z346" s="77">
        <v>163.18</v>
      </c>
      <c r="AA346" s="77">
        <f t="shared" si="365"/>
        <v>-130.72999999999999</v>
      </c>
      <c r="AB346" s="8"/>
      <c r="AC346" s="76">
        <v>32.450000000000017</v>
      </c>
      <c r="AD346" s="76">
        <v>-84.661666666666648</v>
      </c>
      <c r="AE346" s="76">
        <f t="shared" si="375"/>
        <v>117.11166666666666</v>
      </c>
      <c r="AF346" s="76">
        <v>0</v>
      </c>
      <c r="AG346" s="76">
        <f t="shared" si="376"/>
        <v>32.450000000000017</v>
      </c>
      <c r="AH346" s="77">
        <v>163.18</v>
      </c>
      <c r="AI346" s="78">
        <f t="shared" si="366"/>
        <v>-130.72999999999999</v>
      </c>
      <c r="AJ346" s="32"/>
      <c r="AK346" s="124">
        <v>0</v>
      </c>
      <c r="AL346" s="76">
        <v>0</v>
      </c>
      <c r="AM346" s="76">
        <f t="shared" si="367"/>
        <v>0</v>
      </c>
      <c r="AN346" s="76">
        <v>0</v>
      </c>
      <c r="AO346" s="76">
        <f t="shared" si="383"/>
        <v>0</v>
      </c>
      <c r="AP346" s="77">
        <v>0</v>
      </c>
      <c r="AQ346" s="77">
        <f t="shared" si="368"/>
        <v>0</v>
      </c>
      <c r="AR346" s="8"/>
      <c r="AS346" s="76">
        <v>0</v>
      </c>
      <c r="AT346" s="76">
        <v>0</v>
      </c>
      <c r="AU346" s="76">
        <f t="shared" si="377"/>
        <v>0</v>
      </c>
      <c r="AV346" s="76">
        <v>0</v>
      </c>
      <c r="AW346" s="76">
        <f t="shared" si="378"/>
        <v>0</v>
      </c>
      <c r="AX346" s="77">
        <v>0</v>
      </c>
      <c r="AY346" s="78">
        <f t="shared" si="369"/>
        <v>0</v>
      </c>
      <c r="AZ346" s="32"/>
      <c r="BA346" s="124">
        <v>0</v>
      </c>
      <c r="BB346" s="76">
        <v>0</v>
      </c>
      <c r="BC346" s="76">
        <f t="shared" si="370"/>
        <v>0</v>
      </c>
      <c r="BD346" s="76">
        <v>0</v>
      </c>
      <c r="BE346" s="76">
        <f t="shared" si="384"/>
        <v>0</v>
      </c>
      <c r="BF346" s="77">
        <v>0</v>
      </c>
      <c r="BG346" s="77">
        <f t="shared" si="371"/>
        <v>0</v>
      </c>
      <c r="BH346" s="8"/>
      <c r="BI346" s="76">
        <v>0</v>
      </c>
      <c r="BJ346" s="76">
        <v>0</v>
      </c>
      <c r="BK346" s="76">
        <f t="shared" si="379"/>
        <v>0</v>
      </c>
      <c r="BL346" s="76">
        <v>0</v>
      </c>
      <c r="BM346" s="76">
        <f t="shared" si="380"/>
        <v>0</v>
      </c>
      <c r="BN346" s="77">
        <v>0</v>
      </c>
      <c r="BO346" s="78">
        <f t="shared" si="372"/>
        <v>0</v>
      </c>
    </row>
    <row r="347" spans="2:67" s="2" customFormat="1" ht="14.25" hidden="1" customHeight="1" outlineLevel="1">
      <c r="B347" s="2" t="str">
        <f t="shared" si="385"/>
        <v>Hide</v>
      </c>
      <c r="C347" s="2">
        <v>1</v>
      </c>
      <c r="D347" s="72" t="s">
        <v>322</v>
      </c>
      <c r="E347" s="124">
        <v>0</v>
      </c>
      <c r="F347" s="76">
        <v>0</v>
      </c>
      <c r="G347" s="76">
        <f t="shared" si="361"/>
        <v>0</v>
      </c>
      <c r="H347" s="76">
        <v>0</v>
      </c>
      <c r="I347" s="76">
        <f t="shared" si="381"/>
        <v>0</v>
      </c>
      <c r="J347" s="77">
        <v>0</v>
      </c>
      <c r="K347" s="77">
        <f t="shared" si="362"/>
        <v>0</v>
      </c>
      <c r="L347" s="8"/>
      <c r="M347" s="76">
        <v>0</v>
      </c>
      <c r="N347" s="76">
        <v>0</v>
      </c>
      <c r="O347" s="76">
        <f t="shared" si="373"/>
        <v>0</v>
      </c>
      <c r="P347" s="76">
        <v>0</v>
      </c>
      <c r="Q347" s="76">
        <f t="shared" si="374"/>
        <v>0</v>
      </c>
      <c r="R347" s="77">
        <v>0</v>
      </c>
      <c r="S347" s="78">
        <f t="shared" si="363"/>
        <v>0</v>
      </c>
      <c r="T347" s="32"/>
      <c r="U347" s="124">
        <v>0</v>
      </c>
      <c r="V347" s="76">
        <v>0</v>
      </c>
      <c r="W347" s="76">
        <f t="shared" si="364"/>
        <v>0</v>
      </c>
      <c r="X347" s="76">
        <v>0</v>
      </c>
      <c r="Y347" s="76">
        <f t="shared" si="382"/>
        <v>0</v>
      </c>
      <c r="Z347" s="77">
        <v>0</v>
      </c>
      <c r="AA347" s="77">
        <f t="shared" si="365"/>
        <v>0</v>
      </c>
      <c r="AB347" s="8"/>
      <c r="AC347" s="76">
        <v>0</v>
      </c>
      <c r="AD347" s="76">
        <v>0</v>
      </c>
      <c r="AE347" s="76">
        <f t="shared" si="375"/>
        <v>0</v>
      </c>
      <c r="AF347" s="76">
        <v>0</v>
      </c>
      <c r="AG347" s="76">
        <f t="shared" si="376"/>
        <v>0</v>
      </c>
      <c r="AH347" s="77">
        <v>0</v>
      </c>
      <c r="AI347" s="78">
        <f t="shared" si="366"/>
        <v>0</v>
      </c>
      <c r="AJ347" s="32"/>
      <c r="AK347" s="124">
        <v>0</v>
      </c>
      <c r="AL347" s="76">
        <v>0</v>
      </c>
      <c r="AM347" s="76">
        <f t="shared" si="367"/>
        <v>0</v>
      </c>
      <c r="AN347" s="76">
        <v>0</v>
      </c>
      <c r="AO347" s="76">
        <f t="shared" si="383"/>
        <v>0</v>
      </c>
      <c r="AP347" s="77">
        <v>0</v>
      </c>
      <c r="AQ347" s="77">
        <f t="shared" si="368"/>
        <v>0</v>
      </c>
      <c r="AR347" s="8"/>
      <c r="AS347" s="76">
        <v>0</v>
      </c>
      <c r="AT347" s="76">
        <v>0</v>
      </c>
      <c r="AU347" s="76">
        <f t="shared" si="377"/>
        <v>0</v>
      </c>
      <c r="AV347" s="76">
        <v>0</v>
      </c>
      <c r="AW347" s="76">
        <f t="shared" si="378"/>
        <v>0</v>
      </c>
      <c r="AX347" s="77">
        <v>0</v>
      </c>
      <c r="AY347" s="78">
        <f t="shared" si="369"/>
        <v>0</v>
      </c>
      <c r="AZ347" s="32"/>
      <c r="BA347" s="124">
        <v>0</v>
      </c>
      <c r="BB347" s="76">
        <v>0</v>
      </c>
      <c r="BC347" s="76">
        <f t="shared" si="370"/>
        <v>0</v>
      </c>
      <c r="BD347" s="76">
        <v>0</v>
      </c>
      <c r="BE347" s="76">
        <f t="shared" si="384"/>
        <v>0</v>
      </c>
      <c r="BF347" s="77">
        <v>0</v>
      </c>
      <c r="BG347" s="77">
        <f t="shared" si="371"/>
        <v>0</v>
      </c>
      <c r="BH347" s="8"/>
      <c r="BI347" s="76">
        <v>0</v>
      </c>
      <c r="BJ347" s="76">
        <v>0</v>
      </c>
      <c r="BK347" s="76">
        <f t="shared" si="379"/>
        <v>0</v>
      </c>
      <c r="BL347" s="76">
        <v>0</v>
      </c>
      <c r="BM347" s="76">
        <f t="shared" si="380"/>
        <v>0</v>
      </c>
      <c r="BN347" s="77">
        <v>0</v>
      </c>
      <c r="BO347" s="78">
        <f t="shared" si="372"/>
        <v>0</v>
      </c>
    </row>
    <row r="348" spans="2:67" s="2" customFormat="1" ht="14.25" hidden="1" customHeight="1" outlineLevel="1">
      <c r="B348" s="2" t="str">
        <f t="shared" si="385"/>
        <v>Hide</v>
      </c>
      <c r="C348" s="2">
        <v>1</v>
      </c>
      <c r="D348" s="72" t="s">
        <v>323</v>
      </c>
      <c r="E348" s="124">
        <v>0</v>
      </c>
      <c r="F348" s="76">
        <v>0</v>
      </c>
      <c r="G348" s="76">
        <f t="shared" si="361"/>
        <v>0</v>
      </c>
      <c r="H348" s="76">
        <v>0</v>
      </c>
      <c r="I348" s="76">
        <f t="shared" si="381"/>
        <v>0</v>
      </c>
      <c r="J348" s="77">
        <v>0</v>
      </c>
      <c r="K348" s="77">
        <f t="shared" si="362"/>
        <v>0</v>
      </c>
      <c r="L348" s="8"/>
      <c r="M348" s="76">
        <v>0</v>
      </c>
      <c r="N348" s="76">
        <v>0</v>
      </c>
      <c r="O348" s="76">
        <f t="shared" si="373"/>
        <v>0</v>
      </c>
      <c r="P348" s="76">
        <v>0</v>
      </c>
      <c r="Q348" s="76">
        <f t="shared" si="374"/>
        <v>0</v>
      </c>
      <c r="R348" s="77">
        <v>0</v>
      </c>
      <c r="S348" s="78">
        <f t="shared" si="363"/>
        <v>0</v>
      </c>
      <c r="T348" s="32"/>
      <c r="U348" s="124">
        <v>0</v>
      </c>
      <c r="V348" s="76">
        <v>0</v>
      </c>
      <c r="W348" s="76">
        <f t="shared" si="364"/>
        <v>0</v>
      </c>
      <c r="X348" s="76">
        <v>0</v>
      </c>
      <c r="Y348" s="76">
        <f t="shared" si="382"/>
        <v>0</v>
      </c>
      <c r="Z348" s="77">
        <v>0</v>
      </c>
      <c r="AA348" s="77">
        <f t="shared" si="365"/>
        <v>0</v>
      </c>
      <c r="AB348" s="8"/>
      <c r="AC348" s="76">
        <v>0</v>
      </c>
      <c r="AD348" s="76">
        <v>0</v>
      </c>
      <c r="AE348" s="76">
        <f t="shared" si="375"/>
        <v>0</v>
      </c>
      <c r="AF348" s="76">
        <v>0</v>
      </c>
      <c r="AG348" s="76">
        <f t="shared" si="376"/>
        <v>0</v>
      </c>
      <c r="AH348" s="77">
        <v>0</v>
      </c>
      <c r="AI348" s="78">
        <f t="shared" si="366"/>
        <v>0</v>
      </c>
      <c r="AJ348" s="32"/>
      <c r="AK348" s="124">
        <v>0</v>
      </c>
      <c r="AL348" s="76">
        <v>0</v>
      </c>
      <c r="AM348" s="76">
        <f t="shared" si="367"/>
        <v>0</v>
      </c>
      <c r="AN348" s="76">
        <v>0</v>
      </c>
      <c r="AO348" s="76">
        <f t="shared" si="383"/>
        <v>0</v>
      </c>
      <c r="AP348" s="77">
        <v>0</v>
      </c>
      <c r="AQ348" s="77">
        <f t="shared" si="368"/>
        <v>0</v>
      </c>
      <c r="AR348" s="8"/>
      <c r="AS348" s="76">
        <v>0</v>
      </c>
      <c r="AT348" s="76">
        <v>0</v>
      </c>
      <c r="AU348" s="76">
        <f t="shared" si="377"/>
        <v>0</v>
      </c>
      <c r="AV348" s="76">
        <v>0</v>
      </c>
      <c r="AW348" s="76">
        <f t="shared" si="378"/>
        <v>0</v>
      </c>
      <c r="AX348" s="77">
        <v>0</v>
      </c>
      <c r="AY348" s="78">
        <f t="shared" si="369"/>
        <v>0</v>
      </c>
      <c r="AZ348" s="32"/>
      <c r="BA348" s="124">
        <v>0</v>
      </c>
      <c r="BB348" s="76">
        <v>0</v>
      </c>
      <c r="BC348" s="76">
        <f t="shared" si="370"/>
        <v>0</v>
      </c>
      <c r="BD348" s="76">
        <v>0</v>
      </c>
      <c r="BE348" s="76">
        <f t="shared" si="384"/>
        <v>0</v>
      </c>
      <c r="BF348" s="77">
        <v>0</v>
      </c>
      <c r="BG348" s="77">
        <f t="shared" si="371"/>
        <v>0</v>
      </c>
      <c r="BH348" s="8"/>
      <c r="BI348" s="76">
        <v>0</v>
      </c>
      <c r="BJ348" s="76">
        <v>0</v>
      </c>
      <c r="BK348" s="76">
        <f t="shared" si="379"/>
        <v>0</v>
      </c>
      <c r="BL348" s="76">
        <v>0</v>
      </c>
      <c r="BM348" s="76">
        <f t="shared" si="380"/>
        <v>0</v>
      </c>
      <c r="BN348" s="77">
        <v>0</v>
      </c>
      <c r="BO348" s="78">
        <f t="shared" si="372"/>
        <v>0</v>
      </c>
    </row>
    <row r="349" spans="2:67" s="2" customFormat="1" ht="14.25" hidden="1" customHeight="1" outlineLevel="1">
      <c r="B349" s="2" t="str">
        <f t="shared" si="385"/>
        <v>Hide</v>
      </c>
      <c r="C349" s="2">
        <v>1</v>
      </c>
      <c r="D349" s="72" t="s">
        <v>324</v>
      </c>
      <c r="E349" s="124">
        <v>0</v>
      </c>
      <c r="F349" s="76">
        <v>0</v>
      </c>
      <c r="G349" s="76">
        <f t="shared" si="361"/>
        <v>0</v>
      </c>
      <c r="H349" s="76">
        <v>0</v>
      </c>
      <c r="I349" s="76">
        <f t="shared" si="381"/>
        <v>0</v>
      </c>
      <c r="J349" s="77">
        <v>0</v>
      </c>
      <c r="K349" s="77">
        <f t="shared" si="362"/>
        <v>0</v>
      </c>
      <c r="L349" s="8"/>
      <c r="M349" s="76">
        <v>0</v>
      </c>
      <c r="N349" s="76">
        <v>0</v>
      </c>
      <c r="O349" s="76">
        <f t="shared" si="373"/>
        <v>0</v>
      </c>
      <c r="P349" s="76">
        <v>0</v>
      </c>
      <c r="Q349" s="76">
        <f t="shared" si="374"/>
        <v>0</v>
      </c>
      <c r="R349" s="77">
        <v>0</v>
      </c>
      <c r="S349" s="78">
        <f t="shared" si="363"/>
        <v>0</v>
      </c>
      <c r="T349" s="32"/>
      <c r="U349" s="124">
        <v>0</v>
      </c>
      <c r="V349" s="76">
        <v>0</v>
      </c>
      <c r="W349" s="76">
        <f t="shared" si="364"/>
        <v>0</v>
      </c>
      <c r="X349" s="76">
        <v>0</v>
      </c>
      <c r="Y349" s="76">
        <f t="shared" si="382"/>
        <v>0</v>
      </c>
      <c r="Z349" s="77">
        <v>0</v>
      </c>
      <c r="AA349" s="77">
        <f t="shared" si="365"/>
        <v>0</v>
      </c>
      <c r="AB349" s="8"/>
      <c r="AC349" s="76">
        <v>0</v>
      </c>
      <c r="AD349" s="76">
        <v>0</v>
      </c>
      <c r="AE349" s="76">
        <f t="shared" si="375"/>
        <v>0</v>
      </c>
      <c r="AF349" s="76">
        <v>0</v>
      </c>
      <c r="AG349" s="76">
        <f t="shared" si="376"/>
        <v>0</v>
      </c>
      <c r="AH349" s="77">
        <v>0</v>
      </c>
      <c r="AI349" s="78">
        <f t="shared" si="366"/>
        <v>0</v>
      </c>
      <c r="AJ349" s="32"/>
      <c r="AK349" s="124">
        <v>0</v>
      </c>
      <c r="AL349" s="76">
        <v>0</v>
      </c>
      <c r="AM349" s="76">
        <f t="shared" si="367"/>
        <v>0</v>
      </c>
      <c r="AN349" s="76">
        <v>0</v>
      </c>
      <c r="AO349" s="76">
        <f t="shared" si="383"/>
        <v>0</v>
      </c>
      <c r="AP349" s="77">
        <v>0</v>
      </c>
      <c r="AQ349" s="77">
        <f t="shared" si="368"/>
        <v>0</v>
      </c>
      <c r="AR349" s="8"/>
      <c r="AS349" s="76">
        <v>0</v>
      </c>
      <c r="AT349" s="76">
        <v>0</v>
      </c>
      <c r="AU349" s="76">
        <f t="shared" si="377"/>
        <v>0</v>
      </c>
      <c r="AV349" s="76">
        <v>0</v>
      </c>
      <c r="AW349" s="76">
        <f t="shared" si="378"/>
        <v>0</v>
      </c>
      <c r="AX349" s="77">
        <v>0</v>
      </c>
      <c r="AY349" s="78">
        <f t="shared" si="369"/>
        <v>0</v>
      </c>
      <c r="AZ349" s="32"/>
      <c r="BA349" s="124">
        <v>0</v>
      </c>
      <c r="BB349" s="76">
        <v>0</v>
      </c>
      <c r="BC349" s="76">
        <f t="shared" si="370"/>
        <v>0</v>
      </c>
      <c r="BD349" s="76">
        <v>0</v>
      </c>
      <c r="BE349" s="76">
        <f t="shared" si="384"/>
        <v>0</v>
      </c>
      <c r="BF349" s="77">
        <v>0</v>
      </c>
      <c r="BG349" s="77">
        <f t="shared" si="371"/>
        <v>0</v>
      </c>
      <c r="BH349" s="8"/>
      <c r="BI349" s="76">
        <v>0</v>
      </c>
      <c r="BJ349" s="76">
        <v>0</v>
      </c>
      <c r="BK349" s="76">
        <f t="shared" si="379"/>
        <v>0</v>
      </c>
      <c r="BL349" s="76">
        <v>0</v>
      </c>
      <c r="BM349" s="76">
        <f t="shared" si="380"/>
        <v>0</v>
      </c>
      <c r="BN349" s="77">
        <v>0</v>
      </c>
      <c r="BO349" s="78">
        <f t="shared" si="372"/>
        <v>0</v>
      </c>
    </row>
    <row r="350" spans="2:67" s="2" customFormat="1" ht="14.25" hidden="1" customHeight="1" outlineLevel="1">
      <c r="B350" s="2" t="str">
        <f t="shared" si="385"/>
        <v>Hide</v>
      </c>
      <c r="C350" s="2">
        <v>1</v>
      </c>
      <c r="D350" s="72" t="s">
        <v>325</v>
      </c>
      <c r="E350" s="124">
        <v>0</v>
      </c>
      <c r="F350" s="76">
        <v>0</v>
      </c>
      <c r="G350" s="76">
        <f t="shared" ref="G350:G410" si="386">+E350-F350</f>
        <v>0</v>
      </c>
      <c r="H350" s="76">
        <v>0</v>
      </c>
      <c r="I350" s="76">
        <f t="shared" si="381"/>
        <v>0</v>
      </c>
      <c r="J350" s="77">
        <v>0</v>
      </c>
      <c r="K350" s="77">
        <f t="shared" ref="K350:K410" si="387">+E350-J350</f>
        <v>0</v>
      </c>
      <c r="L350" s="8"/>
      <c r="M350" s="76">
        <v>0</v>
      </c>
      <c r="N350" s="76">
        <v>0</v>
      </c>
      <c r="O350" s="76">
        <f t="shared" si="373"/>
        <v>0</v>
      </c>
      <c r="P350" s="76">
        <v>0</v>
      </c>
      <c r="Q350" s="76">
        <f t="shared" si="374"/>
        <v>0</v>
      </c>
      <c r="R350" s="77">
        <v>0</v>
      </c>
      <c r="S350" s="78">
        <f t="shared" ref="S350:S410" si="388">+M350-R350</f>
        <v>0</v>
      </c>
      <c r="T350" s="32"/>
      <c r="U350" s="124">
        <v>0</v>
      </c>
      <c r="V350" s="76">
        <v>0</v>
      </c>
      <c r="W350" s="76">
        <f t="shared" ref="W350:W410" si="389">+U350-V350</f>
        <v>0</v>
      </c>
      <c r="X350" s="76">
        <v>0</v>
      </c>
      <c r="Y350" s="76">
        <f t="shared" si="382"/>
        <v>0</v>
      </c>
      <c r="Z350" s="77">
        <v>0</v>
      </c>
      <c r="AA350" s="77">
        <f t="shared" ref="AA350:AA410" si="390">+U350-Z350</f>
        <v>0</v>
      </c>
      <c r="AB350" s="8"/>
      <c r="AC350" s="76">
        <v>0</v>
      </c>
      <c r="AD350" s="76">
        <v>0</v>
      </c>
      <c r="AE350" s="76">
        <f t="shared" si="375"/>
        <v>0</v>
      </c>
      <c r="AF350" s="76">
        <v>0</v>
      </c>
      <c r="AG350" s="76">
        <f t="shared" si="376"/>
        <v>0</v>
      </c>
      <c r="AH350" s="77">
        <v>0</v>
      </c>
      <c r="AI350" s="78">
        <f t="shared" ref="AI350:AI410" si="391">+AC350-AH350</f>
        <v>0</v>
      </c>
      <c r="AJ350" s="32"/>
      <c r="AK350" s="124">
        <v>0</v>
      </c>
      <c r="AL350" s="76">
        <v>0</v>
      </c>
      <c r="AM350" s="76">
        <f t="shared" ref="AM350:AM410" si="392">+AK350-AL350</f>
        <v>0</v>
      </c>
      <c r="AN350" s="76">
        <v>0</v>
      </c>
      <c r="AO350" s="76">
        <f t="shared" si="383"/>
        <v>0</v>
      </c>
      <c r="AP350" s="77">
        <v>0</v>
      </c>
      <c r="AQ350" s="77">
        <f t="shared" ref="AQ350:AQ410" si="393">+AK350-AP350</f>
        <v>0</v>
      </c>
      <c r="AR350" s="8"/>
      <c r="AS350" s="76">
        <v>0</v>
      </c>
      <c r="AT350" s="76">
        <v>0</v>
      </c>
      <c r="AU350" s="76">
        <f t="shared" si="377"/>
        <v>0</v>
      </c>
      <c r="AV350" s="76">
        <v>0</v>
      </c>
      <c r="AW350" s="76">
        <f t="shared" si="378"/>
        <v>0</v>
      </c>
      <c r="AX350" s="77">
        <v>0</v>
      </c>
      <c r="AY350" s="78">
        <f t="shared" ref="AY350:AY410" si="394">+AS350-AX350</f>
        <v>0</v>
      </c>
      <c r="AZ350" s="32"/>
      <c r="BA350" s="124">
        <v>0</v>
      </c>
      <c r="BB350" s="76">
        <v>0</v>
      </c>
      <c r="BC350" s="76">
        <f t="shared" ref="BC350:BC410" si="395">+BA350-BB350</f>
        <v>0</v>
      </c>
      <c r="BD350" s="76">
        <v>0</v>
      </c>
      <c r="BE350" s="76">
        <f t="shared" si="384"/>
        <v>0</v>
      </c>
      <c r="BF350" s="77">
        <v>0</v>
      </c>
      <c r="BG350" s="77">
        <f t="shared" ref="BG350:BG410" si="396">+BA350-BF350</f>
        <v>0</v>
      </c>
      <c r="BH350" s="8"/>
      <c r="BI350" s="76">
        <v>0</v>
      </c>
      <c r="BJ350" s="76">
        <v>0</v>
      </c>
      <c r="BK350" s="76">
        <f t="shared" si="379"/>
        <v>0</v>
      </c>
      <c r="BL350" s="76">
        <v>0</v>
      </c>
      <c r="BM350" s="76">
        <f t="shared" si="380"/>
        <v>0</v>
      </c>
      <c r="BN350" s="77">
        <v>0</v>
      </c>
      <c r="BO350" s="78">
        <f t="shared" ref="BO350:BO410" si="397">+BI350-BN350</f>
        <v>0</v>
      </c>
    </row>
    <row r="351" spans="2:67" s="2" customFormat="1" ht="14.25" hidden="1" customHeight="1" outlineLevel="1">
      <c r="B351" s="2" t="str">
        <f t="shared" si="385"/>
        <v>Hide</v>
      </c>
      <c r="C351" s="2">
        <v>1</v>
      </c>
      <c r="D351" s="72" t="s">
        <v>326</v>
      </c>
      <c r="E351" s="124">
        <v>0</v>
      </c>
      <c r="F351" s="76">
        <v>0</v>
      </c>
      <c r="G351" s="76">
        <f t="shared" si="386"/>
        <v>0</v>
      </c>
      <c r="H351" s="76">
        <v>0</v>
      </c>
      <c r="I351" s="76">
        <f t="shared" si="381"/>
        <v>0</v>
      </c>
      <c r="J351" s="77">
        <v>0</v>
      </c>
      <c r="K351" s="77">
        <f t="shared" si="387"/>
        <v>0</v>
      </c>
      <c r="L351" s="8"/>
      <c r="M351" s="76">
        <v>0</v>
      </c>
      <c r="N351" s="76">
        <v>0</v>
      </c>
      <c r="O351" s="76">
        <f t="shared" si="373"/>
        <v>0</v>
      </c>
      <c r="P351" s="76">
        <v>0</v>
      </c>
      <c r="Q351" s="76">
        <f t="shared" si="374"/>
        <v>0</v>
      </c>
      <c r="R351" s="77">
        <v>0</v>
      </c>
      <c r="S351" s="78">
        <f t="shared" si="388"/>
        <v>0</v>
      </c>
      <c r="T351" s="32"/>
      <c r="U351" s="124">
        <v>0</v>
      </c>
      <c r="V351" s="76">
        <v>0</v>
      </c>
      <c r="W351" s="76">
        <f t="shared" si="389"/>
        <v>0</v>
      </c>
      <c r="X351" s="76">
        <v>0</v>
      </c>
      <c r="Y351" s="76">
        <f t="shared" si="382"/>
        <v>0</v>
      </c>
      <c r="Z351" s="77">
        <v>0</v>
      </c>
      <c r="AA351" s="77">
        <f t="shared" si="390"/>
        <v>0</v>
      </c>
      <c r="AB351" s="8"/>
      <c r="AC351" s="76">
        <v>0</v>
      </c>
      <c r="AD351" s="76">
        <v>0</v>
      </c>
      <c r="AE351" s="76">
        <f t="shared" si="375"/>
        <v>0</v>
      </c>
      <c r="AF351" s="76">
        <v>0</v>
      </c>
      <c r="AG351" s="76">
        <f t="shared" si="376"/>
        <v>0</v>
      </c>
      <c r="AH351" s="77">
        <v>0</v>
      </c>
      <c r="AI351" s="78">
        <f t="shared" si="391"/>
        <v>0</v>
      </c>
      <c r="AJ351" s="32"/>
      <c r="AK351" s="124">
        <v>0</v>
      </c>
      <c r="AL351" s="76">
        <v>0</v>
      </c>
      <c r="AM351" s="76">
        <f t="shared" si="392"/>
        <v>0</v>
      </c>
      <c r="AN351" s="76">
        <v>0</v>
      </c>
      <c r="AO351" s="76">
        <f t="shared" si="383"/>
        <v>0</v>
      </c>
      <c r="AP351" s="77">
        <v>0</v>
      </c>
      <c r="AQ351" s="77">
        <f t="shared" si="393"/>
        <v>0</v>
      </c>
      <c r="AR351" s="8"/>
      <c r="AS351" s="76">
        <v>0</v>
      </c>
      <c r="AT351" s="76">
        <v>0</v>
      </c>
      <c r="AU351" s="76">
        <f t="shared" si="377"/>
        <v>0</v>
      </c>
      <c r="AV351" s="76">
        <v>0</v>
      </c>
      <c r="AW351" s="76">
        <f t="shared" si="378"/>
        <v>0</v>
      </c>
      <c r="AX351" s="77">
        <v>0</v>
      </c>
      <c r="AY351" s="78">
        <f t="shared" si="394"/>
        <v>0</v>
      </c>
      <c r="AZ351" s="32"/>
      <c r="BA351" s="124">
        <v>0</v>
      </c>
      <c r="BB351" s="76">
        <v>0</v>
      </c>
      <c r="BC351" s="76">
        <f t="shared" si="395"/>
        <v>0</v>
      </c>
      <c r="BD351" s="76">
        <v>0</v>
      </c>
      <c r="BE351" s="76">
        <f t="shared" si="384"/>
        <v>0</v>
      </c>
      <c r="BF351" s="77">
        <v>0</v>
      </c>
      <c r="BG351" s="77">
        <f t="shared" si="396"/>
        <v>0</v>
      </c>
      <c r="BH351" s="8"/>
      <c r="BI351" s="76">
        <v>0</v>
      </c>
      <c r="BJ351" s="76">
        <v>0</v>
      </c>
      <c r="BK351" s="76">
        <f t="shared" si="379"/>
        <v>0</v>
      </c>
      <c r="BL351" s="76">
        <v>0</v>
      </c>
      <c r="BM351" s="76">
        <f t="shared" si="380"/>
        <v>0</v>
      </c>
      <c r="BN351" s="77">
        <v>0</v>
      </c>
      <c r="BO351" s="78">
        <f t="shared" si="397"/>
        <v>0</v>
      </c>
    </row>
    <row r="352" spans="2:67" s="2" customFormat="1" ht="14.25" hidden="1" customHeight="1" outlineLevel="1">
      <c r="B352" s="2" t="str">
        <f t="shared" si="385"/>
        <v>Hide</v>
      </c>
      <c r="C352" s="2">
        <v>1</v>
      </c>
      <c r="D352" s="72" t="s">
        <v>327</v>
      </c>
      <c r="E352" s="124">
        <v>0</v>
      </c>
      <c r="F352" s="76">
        <v>0</v>
      </c>
      <c r="G352" s="76">
        <f t="shared" si="386"/>
        <v>0</v>
      </c>
      <c r="H352" s="76">
        <v>0</v>
      </c>
      <c r="I352" s="76">
        <f t="shared" si="381"/>
        <v>0</v>
      </c>
      <c r="J352" s="77">
        <v>0</v>
      </c>
      <c r="K352" s="77">
        <f t="shared" si="387"/>
        <v>0</v>
      </c>
      <c r="L352" s="8"/>
      <c r="M352" s="76">
        <v>0</v>
      </c>
      <c r="N352" s="76">
        <v>0</v>
      </c>
      <c r="O352" s="76">
        <f t="shared" si="373"/>
        <v>0</v>
      </c>
      <c r="P352" s="76">
        <v>0</v>
      </c>
      <c r="Q352" s="76">
        <f t="shared" si="374"/>
        <v>0</v>
      </c>
      <c r="R352" s="77">
        <v>0</v>
      </c>
      <c r="S352" s="78">
        <f t="shared" si="388"/>
        <v>0</v>
      </c>
      <c r="T352" s="32"/>
      <c r="U352" s="124">
        <v>0</v>
      </c>
      <c r="V352" s="76">
        <v>0</v>
      </c>
      <c r="W352" s="76">
        <f t="shared" si="389"/>
        <v>0</v>
      </c>
      <c r="X352" s="76">
        <v>0</v>
      </c>
      <c r="Y352" s="76">
        <f t="shared" si="382"/>
        <v>0</v>
      </c>
      <c r="Z352" s="77">
        <v>0</v>
      </c>
      <c r="AA352" s="77">
        <f t="shared" si="390"/>
        <v>0</v>
      </c>
      <c r="AB352" s="8"/>
      <c r="AC352" s="76">
        <v>0</v>
      </c>
      <c r="AD352" s="76">
        <v>0</v>
      </c>
      <c r="AE352" s="76">
        <f t="shared" si="375"/>
        <v>0</v>
      </c>
      <c r="AF352" s="76">
        <v>0</v>
      </c>
      <c r="AG352" s="76">
        <f t="shared" si="376"/>
        <v>0</v>
      </c>
      <c r="AH352" s="77">
        <v>0</v>
      </c>
      <c r="AI352" s="78">
        <f t="shared" si="391"/>
        <v>0</v>
      </c>
      <c r="AJ352" s="32"/>
      <c r="AK352" s="124">
        <v>0</v>
      </c>
      <c r="AL352" s="76">
        <v>0</v>
      </c>
      <c r="AM352" s="76">
        <f t="shared" si="392"/>
        <v>0</v>
      </c>
      <c r="AN352" s="76">
        <v>0</v>
      </c>
      <c r="AO352" s="76">
        <f t="shared" si="383"/>
        <v>0</v>
      </c>
      <c r="AP352" s="77">
        <v>0</v>
      </c>
      <c r="AQ352" s="77">
        <f t="shared" si="393"/>
        <v>0</v>
      </c>
      <c r="AR352" s="8"/>
      <c r="AS352" s="76">
        <v>0</v>
      </c>
      <c r="AT352" s="76">
        <v>0</v>
      </c>
      <c r="AU352" s="76">
        <f t="shared" si="377"/>
        <v>0</v>
      </c>
      <c r="AV352" s="76">
        <v>0</v>
      </c>
      <c r="AW352" s="76">
        <f t="shared" si="378"/>
        <v>0</v>
      </c>
      <c r="AX352" s="77">
        <v>0</v>
      </c>
      <c r="AY352" s="78">
        <f t="shared" si="394"/>
        <v>0</v>
      </c>
      <c r="AZ352" s="32"/>
      <c r="BA352" s="124">
        <v>0</v>
      </c>
      <c r="BB352" s="76">
        <v>0</v>
      </c>
      <c r="BC352" s="76">
        <f t="shared" si="395"/>
        <v>0</v>
      </c>
      <c r="BD352" s="76">
        <v>0</v>
      </c>
      <c r="BE352" s="76">
        <f t="shared" si="384"/>
        <v>0</v>
      </c>
      <c r="BF352" s="77">
        <v>0</v>
      </c>
      <c r="BG352" s="77">
        <f t="shared" si="396"/>
        <v>0</v>
      </c>
      <c r="BH352" s="8"/>
      <c r="BI352" s="76">
        <v>0</v>
      </c>
      <c r="BJ352" s="76">
        <v>0</v>
      </c>
      <c r="BK352" s="76">
        <f t="shared" si="379"/>
        <v>0</v>
      </c>
      <c r="BL352" s="76">
        <v>0</v>
      </c>
      <c r="BM352" s="76">
        <f t="shared" si="380"/>
        <v>0</v>
      </c>
      <c r="BN352" s="77">
        <v>0</v>
      </c>
      <c r="BO352" s="78">
        <f t="shared" si="397"/>
        <v>0</v>
      </c>
    </row>
    <row r="353" spans="2:67" s="2" customFormat="1" collapsed="1">
      <c r="B353" s="2" t="str">
        <f t="shared" si="385"/>
        <v>Hide</v>
      </c>
      <c r="C353" s="2">
        <v>1</v>
      </c>
      <c r="D353" s="72" t="s">
        <v>328</v>
      </c>
      <c r="E353" s="123">
        <v>6465.1699999999983</v>
      </c>
      <c r="F353" s="73">
        <v>6951.4278983157474</v>
      </c>
      <c r="G353" s="73">
        <f t="shared" si="386"/>
        <v>-486.25789831574912</v>
      </c>
      <c r="H353" s="73">
        <v>0</v>
      </c>
      <c r="I353" s="73">
        <f t="shared" si="381"/>
        <v>6465.1699999999983</v>
      </c>
      <c r="J353" s="74">
        <v>9261.2800000000007</v>
      </c>
      <c r="K353" s="74">
        <f t="shared" si="387"/>
        <v>-2796.1100000000024</v>
      </c>
      <c r="L353" s="35"/>
      <c r="M353" s="73">
        <v>6465.1699999999983</v>
      </c>
      <c r="N353" s="73">
        <v>6951.4278983157474</v>
      </c>
      <c r="O353" s="73">
        <f t="shared" si="373"/>
        <v>-486.25789831574912</v>
      </c>
      <c r="P353" s="73">
        <v>0</v>
      </c>
      <c r="Q353" s="73">
        <f t="shared" si="374"/>
        <v>6465.1699999999983</v>
      </c>
      <c r="R353" s="74">
        <v>9261.2800000000007</v>
      </c>
      <c r="S353" s="75">
        <f t="shared" si="388"/>
        <v>-2796.1100000000024</v>
      </c>
      <c r="T353" s="32"/>
      <c r="U353" s="123">
        <v>5484.2199999999984</v>
      </c>
      <c r="V353" s="73">
        <v>5342.6315934063314</v>
      </c>
      <c r="W353" s="73">
        <f t="shared" si="389"/>
        <v>141.58840659366706</v>
      </c>
      <c r="X353" s="73">
        <v>0</v>
      </c>
      <c r="Y353" s="73">
        <f t="shared" si="382"/>
        <v>5484.2199999999984</v>
      </c>
      <c r="Z353" s="74">
        <v>2715.8799999999997</v>
      </c>
      <c r="AA353" s="74">
        <f t="shared" si="390"/>
        <v>2768.3399999999988</v>
      </c>
      <c r="AB353" s="35"/>
      <c r="AC353" s="73">
        <v>5484.2199999999984</v>
      </c>
      <c r="AD353" s="73">
        <v>5342.6315934063314</v>
      </c>
      <c r="AE353" s="73">
        <f t="shared" si="375"/>
        <v>141.58840659366706</v>
      </c>
      <c r="AF353" s="73">
        <v>0</v>
      </c>
      <c r="AG353" s="73">
        <f t="shared" si="376"/>
        <v>5484.2199999999984</v>
      </c>
      <c r="AH353" s="74">
        <v>2715.8799999999997</v>
      </c>
      <c r="AI353" s="75">
        <f t="shared" si="391"/>
        <v>2768.3399999999988</v>
      </c>
      <c r="AJ353" s="32"/>
      <c r="AK353" s="123">
        <v>980.95</v>
      </c>
      <c r="AL353" s="73">
        <v>1590.4629715760834</v>
      </c>
      <c r="AM353" s="73">
        <f t="shared" si="392"/>
        <v>-609.51297157608337</v>
      </c>
      <c r="AN353" s="73">
        <v>0</v>
      </c>
      <c r="AO353" s="73">
        <f t="shared" si="383"/>
        <v>980.95</v>
      </c>
      <c r="AP353" s="74">
        <v>6545.4000000000005</v>
      </c>
      <c r="AQ353" s="74">
        <f t="shared" si="393"/>
        <v>-5564.4500000000007</v>
      </c>
      <c r="AR353" s="35"/>
      <c r="AS353" s="73">
        <v>980.95</v>
      </c>
      <c r="AT353" s="73">
        <v>1590.4629715760834</v>
      </c>
      <c r="AU353" s="73">
        <f t="shared" si="377"/>
        <v>-609.51297157608337</v>
      </c>
      <c r="AV353" s="73">
        <v>0</v>
      </c>
      <c r="AW353" s="73">
        <f t="shared" si="378"/>
        <v>980.95</v>
      </c>
      <c r="AX353" s="74">
        <v>6545.4000000000005</v>
      </c>
      <c r="AY353" s="75">
        <f t="shared" si="394"/>
        <v>-5564.4500000000007</v>
      </c>
      <c r="AZ353" s="32"/>
      <c r="BA353" s="123">
        <v>0</v>
      </c>
      <c r="BB353" s="73">
        <v>18.333333333333329</v>
      </c>
      <c r="BC353" s="73">
        <f t="shared" si="395"/>
        <v>-18.333333333333329</v>
      </c>
      <c r="BD353" s="73">
        <v>0</v>
      </c>
      <c r="BE353" s="73">
        <f t="shared" si="384"/>
        <v>0</v>
      </c>
      <c r="BF353" s="74">
        <v>0</v>
      </c>
      <c r="BG353" s="74">
        <f t="shared" si="396"/>
        <v>0</v>
      </c>
      <c r="BH353" s="35"/>
      <c r="BI353" s="73">
        <v>0</v>
      </c>
      <c r="BJ353" s="73">
        <v>18.333333333333329</v>
      </c>
      <c r="BK353" s="73">
        <f t="shared" si="379"/>
        <v>-18.333333333333329</v>
      </c>
      <c r="BL353" s="73">
        <v>0</v>
      </c>
      <c r="BM353" s="73">
        <f t="shared" si="380"/>
        <v>0</v>
      </c>
      <c r="BN353" s="74">
        <v>0</v>
      </c>
      <c r="BO353" s="75">
        <f t="shared" si="397"/>
        <v>0</v>
      </c>
    </row>
    <row r="354" spans="2:67" s="2" customFormat="1" ht="14.25" hidden="1" customHeight="1" outlineLevel="1">
      <c r="B354" s="2" t="str">
        <f t="shared" si="385"/>
        <v>Hide</v>
      </c>
      <c r="C354" s="2">
        <v>1</v>
      </c>
      <c r="D354" s="72" t="s">
        <v>329</v>
      </c>
      <c r="E354" s="124">
        <v>801.03</v>
      </c>
      <c r="F354" s="76">
        <v>801.03339301833341</v>
      </c>
      <c r="G354" s="76">
        <f t="shared" si="386"/>
        <v>-3.3930183334405228E-3</v>
      </c>
      <c r="H354" s="76">
        <v>0</v>
      </c>
      <c r="I354" s="76">
        <f t="shared" si="381"/>
        <v>801.03</v>
      </c>
      <c r="J354" s="77">
        <v>779.67000000000007</v>
      </c>
      <c r="K354" s="77">
        <f t="shared" si="387"/>
        <v>21.3599999999999</v>
      </c>
      <c r="L354" s="8"/>
      <c r="M354" s="76">
        <v>801.03</v>
      </c>
      <c r="N354" s="76">
        <v>801.03339301833341</v>
      </c>
      <c r="O354" s="76">
        <f t="shared" ref="O354:O415" si="398">+M354-N354</f>
        <v>-3.3930183334405228E-3</v>
      </c>
      <c r="P354" s="76">
        <v>0</v>
      </c>
      <c r="Q354" s="76">
        <f t="shared" ref="Q354:Q410" si="399">+M354-P354</f>
        <v>801.03</v>
      </c>
      <c r="R354" s="77">
        <v>779.67000000000007</v>
      </c>
      <c r="S354" s="78">
        <f t="shared" si="388"/>
        <v>21.3599999999999</v>
      </c>
      <c r="T354" s="32"/>
      <c r="U354" s="124">
        <v>548.83000000000004</v>
      </c>
      <c r="V354" s="76">
        <v>548.83499120291674</v>
      </c>
      <c r="W354" s="76">
        <f t="shared" si="389"/>
        <v>-4.9912029166989669E-3</v>
      </c>
      <c r="X354" s="76">
        <v>0</v>
      </c>
      <c r="Y354" s="76">
        <f t="shared" si="382"/>
        <v>548.83000000000004</v>
      </c>
      <c r="Z354" s="77">
        <v>534.20000000000005</v>
      </c>
      <c r="AA354" s="77">
        <f t="shared" si="390"/>
        <v>14.629999999999995</v>
      </c>
      <c r="AB354" s="8"/>
      <c r="AC354" s="76">
        <v>548.83000000000004</v>
      </c>
      <c r="AD354" s="76">
        <v>548.83499120291674</v>
      </c>
      <c r="AE354" s="76">
        <f t="shared" ref="AE354:AE416" si="400">+AC354-AD354</f>
        <v>-4.9912029166989669E-3</v>
      </c>
      <c r="AF354" s="76">
        <v>0</v>
      </c>
      <c r="AG354" s="76">
        <f t="shared" ref="AG354:AG410" si="401">+AC354-AF354</f>
        <v>548.83000000000004</v>
      </c>
      <c r="AH354" s="77">
        <v>534.20000000000005</v>
      </c>
      <c r="AI354" s="78">
        <f t="shared" si="391"/>
        <v>14.629999999999995</v>
      </c>
      <c r="AJ354" s="32"/>
      <c r="AK354" s="124">
        <v>252.2</v>
      </c>
      <c r="AL354" s="76">
        <v>252.1984018154167</v>
      </c>
      <c r="AM354" s="76">
        <f t="shared" si="392"/>
        <v>1.5981845832868657E-3</v>
      </c>
      <c r="AN354" s="76">
        <v>0</v>
      </c>
      <c r="AO354" s="76">
        <f t="shared" si="383"/>
        <v>252.2</v>
      </c>
      <c r="AP354" s="77">
        <v>245.47</v>
      </c>
      <c r="AQ354" s="77">
        <f t="shared" si="393"/>
        <v>6.7299999999999898</v>
      </c>
      <c r="AR354" s="8"/>
      <c r="AS354" s="76">
        <v>252.2</v>
      </c>
      <c r="AT354" s="76">
        <v>252.1984018154167</v>
      </c>
      <c r="AU354" s="76">
        <f t="shared" ref="AU354:AU416" si="402">+AS354-AT354</f>
        <v>1.5981845832868657E-3</v>
      </c>
      <c r="AV354" s="76">
        <v>0</v>
      </c>
      <c r="AW354" s="76">
        <f t="shared" ref="AW354:AW410" si="403">+AS354-AV354</f>
        <v>252.2</v>
      </c>
      <c r="AX354" s="77">
        <v>245.47</v>
      </c>
      <c r="AY354" s="78">
        <f t="shared" si="394"/>
        <v>6.7299999999999898</v>
      </c>
      <c r="AZ354" s="32"/>
      <c r="BA354" s="124">
        <v>0</v>
      </c>
      <c r="BB354" s="76">
        <v>0</v>
      </c>
      <c r="BC354" s="76">
        <f t="shared" si="395"/>
        <v>0</v>
      </c>
      <c r="BD354" s="76">
        <v>0</v>
      </c>
      <c r="BE354" s="76">
        <f t="shared" si="384"/>
        <v>0</v>
      </c>
      <c r="BF354" s="77">
        <v>0</v>
      </c>
      <c r="BG354" s="77">
        <f t="shared" si="396"/>
        <v>0</v>
      </c>
      <c r="BH354" s="8"/>
      <c r="BI354" s="76">
        <v>0</v>
      </c>
      <c r="BJ354" s="76">
        <v>0</v>
      </c>
      <c r="BK354" s="76">
        <f t="shared" ref="BK354:BK416" si="404">+BI354-BJ354</f>
        <v>0</v>
      </c>
      <c r="BL354" s="76">
        <v>0</v>
      </c>
      <c r="BM354" s="76">
        <f t="shared" ref="BM354:BM410" si="405">+BI354-BL354</f>
        <v>0</v>
      </c>
      <c r="BN354" s="77">
        <v>0</v>
      </c>
      <c r="BO354" s="78">
        <f t="shared" si="397"/>
        <v>0</v>
      </c>
    </row>
    <row r="355" spans="2:67" s="2" customFormat="1" ht="14.25" hidden="1" customHeight="1" outlineLevel="1">
      <c r="B355" s="2" t="str">
        <f t="shared" si="385"/>
        <v>Hide</v>
      </c>
      <c r="C355" s="2">
        <v>1</v>
      </c>
      <c r="D355" s="72" t="s">
        <v>330</v>
      </c>
      <c r="E355" s="124">
        <v>0</v>
      </c>
      <c r="F355" s="76">
        <v>0</v>
      </c>
      <c r="G355" s="76">
        <f t="shared" si="386"/>
        <v>0</v>
      </c>
      <c r="H355" s="76">
        <v>0</v>
      </c>
      <c r="I355" s="76">
        <f t="shared" si="381"/>
        <v>0</v>
      </c>
      <c r="J355" s="77">
        <v>0</v>
      </c>
      <c r="K355" s="77">
        <f t="shared" si="387"/>
        <v>0</v>
      </c>
      <c r="L355" s="8"/>
      <c r="M355" s="76">
        <v>0</v>
      </c>
      <c r="N355" s="76">
        <v>0</v>
      </c>
      <c r="O355" s="76">
        <f t="shared" si="398"/>
        <v>0</v>
      </c>
      <c r="P355" s="76">
        <v>0</v>
      </c>
      <c r="Q355" s="76">
        <f t="shared" si="399"/>
        <v>0</v>
      </c>
      <c r="R355" s="77">
        <v>0</v>
      </c>
      <c r="S355" s="78">
        <f t="shared" si="388"/>
        <v>0</v>
      </c>
      <c r="T355" s="32"/>
      <c r="U355" s="124">
        <v>0</v>
      </c>
      <c r="V355" s="76">
        <v>0</v>
      </c>
      <c r="W355" s="76">
        <f t="shared" si="389"/>
        <v>0</v>
      </c>
      <c r="X355" s="76">
        <v>0</v>
      </c>
      <c r="Y355" s="76">
        <f t="shared" si="382"/>
        <v>0</v>
      </c>
      <c r="Z355" s="77">
        <v>0</v>
      </c>
      <c r="AA355" s="77">
        <f t="shared" si="390"/>
        <v>0</v>
      </c>
      <c r="AB355" s="8"/>
      <c r="AC355" s="76">
        <v>0</v>
      </c>
      <c r="AD355" s="76">
        <v>0</v>
      </c>
      <c r="AE355" s="76">
        <f t="shared" si="400"/>
        <v>0</v>
      </c>
      <c r="AF355" s="76">
        <v>0</v>
      </c>
      <c r="AG355" s="76">
        <f t="shared" si="401"/>
        <v>0</v>
      </c>
      <c r="AH355" s="77">
        <v>0</v>
      </c>
      <c r="AI355" s="78">
        <f t="shared" si="391"/>
        <v>0</v>
      </c>
      <c r="AJ355" s="32"/>
      <c r="AK355" s="124">
        <v>0</v>
      </c>
      <c r="AL355" s="76">
        <v>0</v>
      </c>
      <c r="AM355" s="76">
        <f t="shared" si="392"/>
        <v>0</v>
      </c>
      <c r="AN355" s="76">
        <v>0</v>
      </c>
      <c r="AO355" s="76">
        <f t="shared" si="383"/>
        <v>0</v>
      </c>
      <c r="AP355" s="77">
        <v>0</v>
      </c>
      <c r="AQ355" s="77">
        <f t="shared" si="393"/>
        <v>0</v>
      </c>
      <c r="AR355" s="8"/>
      <c r="AS355" s="76">
        <v>0</v>
      </c>
      <c r="AT355" s="76">
        <v>0</v>
      </c>
      <c r="AU355" s="76">
        <f t="shared" si="402"/>
        <v>0</v>
      </c>
      <c r="AV355" s="76">
        <v>0</v>
      </c>
      <c r="AW355" s="76">
        <f t="shared" si="403"/>
        <v>0</v>
      </c>
      <c r="AX355" s="77">
        <v>0</v>
      </c>
      <c r="AY355" s="78">
        <f t="shared" si="394"/>
        <v>0</v>
      </c>
      <c r="AZ355" s="32"/>
      <c r="BA355" s="124">
        <v>0</v>
      </c>
      <c r="BB355" s="76">
        <v>0</v>
      </c>
      <c r="BC355" s="76">
        <f t="shared" si="395"/>
        <v>0</v>
      </c>
      <c r="BD355" s="76">
        <v>0</v>
      </c>
      <c r="BE355" s="76">
        <f t="shared" si="384"/>
        <v>0</v>
      </c>
      <c r="BF355" s="77">
        <v>0</v>
      </c>
      <c r="BG355" s="77">
        <f t="shared" si="396"/>
        <v>0</v>
      </c>
      <c r="BH355" s="8"/>
      <c r="BI355" s="76">
        <v>0</v>
      </c>
      <c r="BJ355" s="76">
        <v>0</v>
      </c>
      <c r="BK355" s="76">
        <f t="shared" si="404"/>
        <v>0</v>
      </c>
      <c r="BL355" s="76">
        <v>0</v>
      </c>
      <c r="BM355" s="76">
        <f t="shared" si="405"/>
        <v>0</v>
      </c>
      <c r="BN355" s="77">
        <v>0</v>
      </c>
      <c r="BO355" s="78">
        <f t="shared" si="397"/>
        <v>0</v>
      </c>
    </row>
    <row r="356" spans="2:67" s="2" customFormat="1" ht="14.25" hidden="1" customHeight="1" outlineLevel="1">
      <c r="B356" s="2" t="str">
        <f t="shared" si="385"/>
        <v>Hide</v>
      </c>
      <c r="C356" s="2">
        <v>1</v>
      </c>
      <c r="D356" s="72" t="s">
        <v>331</v>
      </c>
      <c r="E356" s="124">
        <v>0</v>
      </c>
      <c r="F356" s="76">
        <v>0</v>
      </c>
      <c r="G356" s="76">
        <f t="shared" si="386"/>
        <v>0</v>
      </c>
      <c r="H356" s="76">
        <v>0</v>
      </c>
      <c r="I356" s="76">
        <f t="shared" ref="I356:I410" si="406">+E356-H356</f>
        <v>0</v>
      </c>
      <c r="J356" s="77">
        <v>0</v>
      </c>
      <c r="K356" s="77">
        <f t="shared" si="387"/>
        <v>0</v>
      </c>
      <c r="L356" s="8"/>
      <c r="M356" s="76">
        <v>0</v>
      </c>
      <c r="N356" s="76">
        <v>0</v>
      </c>
      <c r="O356" s="76">
        <f t="shared" si="398"/>
        <v>0</v>
      </c>
      <c r="P356" s="76">
        <v>0</v>
      </c>
      <c r="Q356" s="76">
        <f t="shared" si="399"/>
        <v>0</v>
      </c>
      <c r="R356" s="77">
        <v>0</v>
      </c>
      <c r="S356" s="78">
        <f t="shared" si="388"/>
        <v>0</v>
      </c>
      <c r="T356" s="32"/>
      <c r="U356" s="124">
        <v>0</v>
      </c>
      <c r="V356" s="76">
        <v>0</v>
      </c>
      <c r="W356" s="76">
        <f t="shared" si="389"/>
        <v>0</v>
      </c>
      <c r="X356" s="76">
        <v>0</v>
      </c>
      <c r="Y356" s="76">
        <f t="shared" ref="Y356:Y410" si="407">+U356-X356</f>
        <v>0</v>
      </c>
      <c r="Z356" s="77">
        <v>0</v>
      </c>
      <c r="AA356" s="77">
        <f t="shared" si="390"/>
        <v>0</v>
      </c>
      <c r="AB356" s="8"/>
      <c r="AC356" s="76">
        <v>0</v>
      </c>
      <c r="AD356" s="76">
        <v>0</v>
      </c>
      <c r="AE356" s="76">
        <f t="shared" si="400"/>
        <v>0</v>
      </c>
      <c r="AF356" s="76">
        <v>0</v>
      </c>
      <c r="AG356" s="76">
        <f t="shared" si="401"/>
        <v>0</v>
      </c>
      <c r="AH356" s="77">
        <v>0</v>
      </c>
      <c r="AI356" s="78">
        <f t="shared" si="391"/>
        <v>0</v>
      </c>
      <c r="AJ356" s="32"/>
      <c r="AK356" s="124">
        <v>0</v>
      </c>
      <c r="AL356" s="76">
        <v>0</v>
      </c>
      <c r="AM356" s="76">
        <f t="shared" si="392"/>
        <v>0</v>
      </c>
      <c r="AN356" s="76">
        <v>0</v>
      </c>
      <c r="AO356" s="76">
        <f t="shared" ref="AO356:AO410" si="408">+AK356-AN356</f>
        <v>0</v>
      </c>
      <c r="AP356" s="77">
        <v>0</v>
      </c>
      <c r="AQ356" s="77">
        <f t="shared" si="393"/>
        <v>0</v>
      </c>
      <c r="AR356" s="8"/>
      <c r="AS356" s="76">
        <v>0</v>
      </c>
      <c r="AT356" s="76">
        <v>0</v>
      </c>
      <c r="AU356" s="76">
        <f t="shared" si="402"/>
        <v>0</v>
      </c>
      <c r="AV356" s="76">
        <v>0</v>
      </c>
      <c r="AW356" s="76">
        <f t="shared" si="403"/>
        <v>0</v>
      </c>
      <c r="AX356" s="77">
        <v>0</v>
      </c>
      <c r="AY356" s="78">
        <f t="shared" si="394"/>
        <v>0</v>
      </c>
      <c r="AZ356" s="32"/>
      <c r="BA356" s="124">
        <v>0</v>
      </c>
      <c r="BB356" s="76">
        <v>0</v>
      </c>
      <c r="BC356" s="76">
        <f t="shared" si="395"/>
        <v>0</v>
      </c>
      <c r="BD356" s="76">
        <v>0</v>
      </c>
      <c r="BE356" s="76">
        <f t="shared" ref="BE356:BE410" si="409">+BA356-BD356</f>
        <v>0</v>
      </c>
      <c r="BF356" s="77">
        <v>0</v>
      </c>
      <c r="BG356" s="77">
        <f t="shared" si="396"/>
        <v>0</v>
      </c>
      <c r="BH356" s="8"/>
      <c r="BI356" s="76">
        <v>0</v>
      </c>
      <c r="BJ356" s="76">
        <v>0</v>
      </c>
      <c r="BK356" s="76">
        <f t="shared" si="404"/>
        <v>0</v>
      </c>
      <c r="BL356" s="76">
        <v>0</v>
      </c>
      <c r="BM356" s="76">
        <f t="shared" si="405"/>
        <v>0</v>
      </c>
      <c r="BN356" s="77">
        <v>0</v>
      </c>
      <c r="BO356" s="78">
        <f t="shared" si="397"/>
        <v>0</v>
      </c>
    </row>
    <row r="357" spans="2:67" s="2" customFormat="1" ht="14.25" hidden="1" customHeight="1" outlineLevel="1">
      <c r="B357" s="2" t="str">
        <f t="shared" si="385"/>
        <v>Hide</v>
      </c>
      <c r="C357" s="2">
        <v>1</v>
      </c>
      <c r="D357" s="72" t="s">
        <v>332</v>
      </c>
      <c r="E357" s="124">
        <v>0</v>
      </c>
      <c r="F357" s="76">
        <v>0</v>
      </c>
      <c r="G357" s="76">
        <f t="shared" si="386"/>
        <v>0</v>
      </c>
      <c r="H357" s="76">
        <v>0</v>
      </c>
      <c r="I357" s="76">
        <f t="shared" si="406"/>
        <v>0</v>
      </c>
      <c r="J357" s="77">
        <v>0</v>
      </c>
      <c r="K357" s="77">
        <f t="shared" si="387"/>
        <v>0</v>
      </c>
      <c r="L357" s="8"/>
      <c r="M357" s="76">
        <v>0</v>
      </c>
      <c r="N357" s="76">
        <v>0</v>
      </c>
      <c r="O357" s="76">
        <f t="shared" si="398"/>
        <v>0</v>
      </c>
      <c r="P357" s="76">
        <v>0</v>
      </c>
      <c r="Q357" s="76">
        <f t="shared" si="399"/>
        <v>0</v>
      </c>
      <c r="R357" s="77">
        <v>0</v>
      </c>
      <c r="S357" s="78">
        <f t="shared" si="388"/>
        <v>0</v>
      </c>
      <c r="T357" s="32"/>
      <c r="U357" s="124">
        <v>0</v>
      </c>
      <c r="V357" s="76">
        <v>0</v>
      </c>
      <c r="W357" s="76">
        <f t="shared" si="389"/>
        <v>0</v>
      </c>
      <c r="X357" s="76">
        <v>0</v>
      </c>
      <c r="Y357" s="76">
        <f t="shared" si="407"/>
        <v>0</v>
      </c>
      <c r="Z357" s="77">
        <v>0</v>
      </c>
      <c r="AA357" s="77">
        <f t="shared" si="390"/>
        <v>0</v>
      </c>
      <c r="AB357" s="8"/>
      <c r="AC357" s="76">
        <v>0</v>
      </c>
      <c r="AD357" s="76">
        <v>0</v>
      </c>
      <c r="AE357" s="76">
        <f t="shared" si="400"/>
        <v>0</v>
      </c>
      <c r="AF357" s="76">
        <v>0</v>
      </c>
      <c r="AG357" s="76">
        <f t="shared" si="401"/>
        <v>0</v>
      </c>
      <c r="AH357" s="77">
        <v>0</v>
      </c>
      <c r="AI357" s="78">
        <f t="shared" si="391"/>
        <v>0</v>
      </c>
      <c r="AJ357" s="32"/>
      <c r="AK357" s="124">
        <v>0</v>
      </c>
      <c r="AL357" s="76">
        <v>0</v>
      </c>
      <c r="AM357" s="76">
        <f t="shared" si="392"/>
        <v>0</v>
      </c>
      <c r="AN357" s="76">
        <v>0</v>
      </c>
      <c r="AO357" s="76">
        <f t="shared" si="408"/>
        <v>0</v>
      </c>
      <c r="AP357" s="77">
        <v>0</v>
      </c>
      <c r="AQ357" s="77">
        <f t="shared" si="393"/>
        <v>0</v>
      </c>
      <c r="AR357" s="8"/>
      <c r="AS357" s="76">
        <v>0</v>
      </c>
      <c r="AT357" s="76">
        <v>0</v>
      </c>
      <c r="AU357" s="76">
        <f t="shared" si="402"/>
        <v>0</v>
      </c>
      <c r="AV357" s="76">
        <v>0</v>
      </c>
      <c r="AW357" s="76">
        <f t="shared" si="403"/>
        <v>0</v>
      </c>
      <c r="AX357" s="77">
        <v>0</v>
      </c>
      <c r="AY357" s="78">
        <f t="shared" si="394"/>
        <v>0</v>
      </c>
      <c r="AZ357" s="32"/>
      <c r="BA357" s="124">
        <v>0</v>
      </c>
      <c r="BB357" s="76">
        <v>0</v>
      </c>
      <c r="BC357" s="76">
        <f t="shared" si="395"/>
        <v>0</v>
      </c>
      <c r="BD357" s="76">
        <v>0</v>
      </c>
      <c r="BE357" s="76">
        <f t="shared" si="409"/>
        <v>0</v>
      </c>
      <c r="BF357" s="77">
        <v>0</v>
      </c>
      <c r="BG357" s="77">
        <f t="shared" si="396"/>
        <v>0</v>
      </c>
      <c r="BH357" s="8"/>
      <c r="BI357" s="76">
        <v>0</v>
      </c>
      <c r="BJ357" s="76">
        <v>0</v>
      </c>
      <c r="BK357" s="76">
        <f t="shared" si="404"/>
        <v>0</v>
      </c>
      <c r="BL357" s="76">
        <v>0</v>
      </c>
      <c r="BM357" s="76">
        <f t="shared" si="405"/>
        <v>0</v>
      </c>
      <c r="BN357" s="77">
        <v>0</v>
      </c>
      <c r="BO357" s="78">
        <f t="shared" si="397"/>
        <v>0</v>
      </c>
    </row>
    <row r="358" spans="2:67" s="2" customFormat="1" ht="14.25" hidden="1" customHeight="1" outlineLevel="1">
      <c r="B358" s="2" t="str">
        <f t="shared" si="385"/>
        <v>Hide</v>
      </c>
      <c r="C358" s="2">
        <v>1</v>
      </c>
      <c r="D358" s="72" t="s">
        <v>333</v>
      </c>
      <c r="E358" s="124">
        <v>0</v>
      </c>
      <c r="F358" s="76">
        <v>0</v>
      </c>
      <c r="G358" s="76">
        <f t="shared" si="386"/>
        <v>0</v>
      </c>
      <c r="H358" s="76">
        <v>0</v>
      </c>
      <c r="I358" s="76">
        <f t="shared" si="406"/>
        <v>0</v>
      </c>
      <c r="J358" s="77">
        <v>0</v>
      </c>
      <c r="K358" s="77">
        <f t="shared" si="387"/>
        <v>0</v>
      </c>
      <c r="L358" s="8"/>
      <c r="M358" s="76">
        <v>0</v>
      </c>
      <c r="N358" s="76">
        <v>0</v>
      </c>
      <c r="O358" s="76">
        <f t="shared" si="398"/>
        <v>0</v>
      </c>
      <c r="P358" s="76">
        <v>0</v>
      </c>
      <c r="Q358" s="76">
        <f t="shared" si="399"/>
        <v>0</v>
      </c>
      <c r="R358" s="77">
        <v>0</v>
      </c>
      <c r="S358" s="78">
        <f t="shared" si="388"/>
        <v>0</v>
      </c>
      <c r="T358" s="32"/>
      <c r="U358" s="124">
        <v>0</v>
      </c>
      <c r="V358" s="76">
        <v>0</v>
      </c>
      <c r="W358" s="76">
        <f t="shared" si="389"/>
        <v>0</v>
      </c>
      <c r="X358" s="76">
        <v>0</v>
      </c>
      <c r="Y358" s="76">
        <f t="shared" si="407"/>
        <v>0</v>
      </c>
      <c r="Z358" s="77">
        <v>0</v>
      </c>
      <c r="AA358" s="77">
        <f t="shared" si="390"/>
        <v>0</v>
      </c>
      <c r="AB358" s="8"/>
      <c r="AC358" s="76">
        <v>0</v>
      </c>
      <c r="AD358" s="76">
        <v>0</v>
      </c>
      <c r="AE358" s="76">
        <f t="shared" si="400"/>
        <v>0</v>
      </c>
      <c r="AF358" s="76">
        <v>0</v>
      </c>
      <c r="AG358" s="76">
        <f t="shared" si="401"/>
        <v>0</v>
      </c>
      <c r="AH358" s="77">
        <v>0</v>
      </c>
      <c r="AI358" s="78">
        <f t="shared" si="391"/>
        <v>0</v>
      </c>
      <c r="AJ358" s="32"/>
      <c r="AK358" s="124">
        <v>0</v>
      </c>
      <c r="AL358" s="76">
        <v>0</v>
      </c>
      <c r="AM358" s="76">
        <f t="shared" si="392"/>
        <v>0</v>
      </c>
      <c r="AN358" s="76">
        <v>0</v>
      </c>
      <c r="AO358" s="76">
        <f t="shared" si="408"/>
        <v>0</v>
      </c>
      <c r="AP358" s="77">
        <v>0</v>
      </c>
      <c r="AQ358" s="77">
        <f t="shared" si="393"/>
        <v>0</v>
      </c>
      <c r="AR358" s="8"/>
      <c r="AS358" s="76">
        <v>0</v>
      </c>
      <c r="AT358" s="76">
        <v>0</v>
      </c>
      <c r="AU358" s="76">
        <f t="shared" si="402"/>
        <v>0</v>
      </c>
      <c r="AV358" s="76">
        <v>0</v>
      </c>
      <c r="AW358" s="76">
        <f t="shared" si="403"/>
        <v>0</v>
      </c>
      <c r="AX358" s="77">
        <v>0</v>
      </c>
      <c r="AY358" s="78">
        <f t="shared" si="394"/>
        <v>0</v>
      </c>
      <c r="AZ358" s="32"/>
      <c r="BA358" s="124">
        <v>0</v>
      </c>
      <c r="BB358" s="76">
        <v>0</v>
      </c>
      <c r="BC358" s="76">
        <f t="shared" si="395"/>
        <v>0</v>
      </c>
      <c r="BD358" s="76">
        <v>0</v>
      </c>
      <c r="BE358" s="76">
        <f t="shared" si="409"/>
        <v>0</v>
      </c>
      <c r="BF358" s="77">
        <v>0</v>
      </c>
      <c r="BG358" s="77">
        <f t="shared" si="396"/>
        <v>0</v>
      </c>
      <c r="BH358" s="8"/>
      <c r="BI358" s="76">
        <v>0</v>
      </c>
      <c r="BJ358" s="76">
        <v>0</v>
      </c>
      <c r="BK358" s="76">
        <f t="shared" si="404"/>
        <v>0</v>
      </c>
      <c r="BL358" s="76">
        <v>0</v>
      </c>
      <c r="BM358" s="76">
        <f t="shared" si="405"/>
        <v>0</v>
      </c>
      <c r="BN358" s="77">
        <v>0</v>
      </c>
      <c r="BO358" s="78">
        <f t="shared" si="397"/>
        <v>0</v>
      </c>
    </row>
    <row r="359" spans="2:67" s="2" customFormat="1" ht="14.25" hidden="1" customHeight="1" outlineLevel="1">
      <c r="B359" s="2" t="str">
        <f t="shared" si="385"/>
        <v>Hide</v>
      </c>
      <c r="C359" s="2">
        <v>1</v>
      </c>
      <c r="D359" s="72" t="s">
        <v>334</v>
      </c>
      <c r="E359" s="124">
        <v>0</v>
      </c>
      <c r="F359" s="76">
        <v>0</v>
      </c>
      <c r="G359" s="76">
        <f t="shared" si="386"/>
        <v>0</v>
      </c>
      <c r="H359" s="76">
        <v>0</v>
      </c>
      <c r="I359" s="76">
        <f t="shared" si="406"/>
        <v>0</v>
      </c>
      <c r="J359" s="77">
        <v>0</v>
      </c>
      <c r="K359" s="77">
        <f t="shared" si="387"/>
        <v>0</v>
      </c>
      <c r="L359" s="8"/>
      <c r="M359" s="76">
        <v>0</v>
      </c>
      <c r="N359" s="76">
        <v>0</v>
      </c>
      <c r="O359" s="76">
        <f t="shared" si="398"/>
        <v>0</v>
      </c>
      <c r="P359" s="76">
        <v>0</v>
      </c>
      <c r="Q359" s="76">
        <f t="shared" si="399"/>
        <v>0</v>
      </c>
      <c r="R359" s="77">
        <v>0</v>
      </c>
      <c r="S359" s="78">
        <f t="shared" si="388"/>
        <v>0</v>
      </c>
      <c r="T359" s="32"/>
      <c r="U359" s="124">
        <v>0</v>
      </c>
      <c r="V359" s="76">
        <v>0</v>
      </c>
      <c r="W359" s="76">
        <f t="shared" si="389"/>
        <v>0</v>
      </c>
      <c r="X359" s="76">
        <v>0</v>
      </c>
      <c r="Y359" s="76">
        <f t="shared" si="407"/>
        <v>0</v>
      </c>
      <c r="Z359" s="77">
        <v>0</v>
      </c>
      <c r="AA359" s="77">
        <f t="shared" si="390"/>
        <v>0</v>
      </c>
      <c r="AB359" s="8"/>
      <c r="AC359" s="76">
        <v>0</v>
      </c>
      <c r="AD359" s="76">
        <v>0</v>
      </c>
      <c r="AE359" s="76">
        <f t="shared" si="400"/>
        <v>0</v>
      </c>
      <c r="AF359" s="76">
        <v>0</v>
      </c>
      <c r="AG359" s="76">
        <f t="shared" si="401"/>
        <v>0</v>
      </c>
      <c r="AH359" s="77">
        <v>0</v>
      </c>
      <c r="AI359" s="78">
        <f t="shared" si="391"/>
        <v>0</v>
      </c>
      <c r="AJ359" s="32"/>
      <c r="AK359" s="124">
        <v>0</v>
      </c>
      <c r="AL359" s="76">
        <v>0</v>
      </c>
      <c r="AM359" s="76">
        <f t="shared" si="392"/>
        <v>0</v>
      </c>
      <c r="AN359" s="76">
        <v>0</v>
      </c>
      <c r="AO359" s="76">
        <f t="shared" si="408"/>
        <v>0</v>
      </c>
      <c r="AP359" s="77">
        <v>0</v>
      </c>
      <c r="AQ359" s="77">
        <f t="shared" si="393"/>
        <v>0</v>
      </c>
      <c r="AR359" s="8"/>
      <c r="AS359" s="76">
        <v>0</v>
      </c>
      <c r="AT359" s="76">
        <v>0</v>
      </c>
      <c r="AU359" s="76">
        <f t="shared" si="402"/>
        <v>0</v>
      </c>
      <c r="AV359" s="76">
        <v>0</v>
      </c>
      <c r="AW359" s="76">
        <f t="shared" si="403"/>
        <v>0</v>
      </c>
      <c r="AX359" s="77">
        <v>0</v>
      </c>
      <c r="AY359" s="78">
        <f t="shared" si="394"/>
        <v>0</v>
      </c>
      <c r="AZ359" s="32"/>
      <c r="BA359" s="124">
        <v>0</v>
      </c>
      <c r="BB359" s="76">
        <v>0</v>
      </c>
      <c r="BC359" s="76">
        <f t="shared" si="395"/>
        <v>0</v>
      </c>
      <c r="BD359" s="76">
        <v>0</v>
      </c>
      <c r="BE359" s="76">
        <f t="shared" si="409"/>
        <v>0</v>
      </c>
      <c r="BF359" s="77">
        <v>0</v>
      </c>
      <c r="BG359" s="77">
        <f t="shared" si="396"/>
        <v>0</v>
      </c>
      <c r="BH359" s="8"/>
      <c r="BI359" s="76">
        <v>0</v>
      </c>
      <c r="BJ359" s="76">
        <v>0</v>
      </c>
      <c r="BK359" s="76">
        <f t="shared" si="404"/>
        <v>0</v>
      </c>
      <c r="BL359" s="76">
        <v>0</v>
      </c>
      <c r="BM359" s="76">
        <f t="shared" si="405"/>
        <v>0</v>
      </c>
      <c r="BN359" s="77">
        <v>0</v>
      </c>
      <c r="BO359" s="78">
        <f t="shared" si="397"/>
        <v>0</v>
      </c>
    </row>
    <row r="360" spans="2:67" s="2" customFormat="1" ht="14.25" hidden="1" customHeight="1" outlineLevel="1">
      <c r="B360" s="2" t="str">
        <f t="shared" si="385"/>
        <v>Hide</v>
      </c>
      <c r="C360" s="2">
        <v>1</v>
      </c>
      <c r="D360" s="72" t="s">
        <v>335</v>
      </c>
      <c r="E360" s="124">
        <v>0</v>
      </c>
      <c r="F360" s="76">
        <v>3.5350000000000001</v>
      </c>
      <c r="G360" s="76">
        <f t="shared" si="386"/>
        <v>-3.5350000000000001</v>
      </c>
      <c r="H360" s="76">
        <v>0</v>
      </c>
      <c r="I360" s="76">
        <f t="shared" si="406"/>
        <v>0</v>
      </c>
      <c r="J360" s="77">
        <v>0</v>
      </c>
      <c r="K360" s="77">
        <f t="shared" si="387"/>
        <v>0</v>
      </c>
      <c r="L360" s="8"/>
      <c r="M360" s="76">
        <v>0</v>
      </c>
      <c r="N360" s="76">
        <v>3.5350000000000001</v>
      </c>
      <c r="O360" s="76">
        <f t="shared" si="398"/>
        <v>-3.5350000000000001</v>
      </c>
      <c r="P360" s="76">
        <v>0</v>
      </c>
      <c r="Q360" s="76">
        <f t="shared" si="399"/>
        <v>0</v>
      </c>
      <c r="R360" s="77">
        <v>0</v>
      </c>
      <c r="S360" s="78">
        <f t="shared" si="388"/>
        <v>0</v>
      </c>
      <c r="T360" s="32"/>
      <c r="U360" s="124">
        <v>0</v>
      </c>
      <c r="V360" s="76">
        <v>0</v>
      </c>
      <c r="W360" s="76">
        <f t="shared" si="389"/>
        <v>0</v>
      </c>
      <c r="X360" s="76">
        <v>0</v>
      </c>
      <c r="Y360" s="76">
        <f t="shared" si="407"/>
        <v>0</v>
      </c>
      <c r="Z360" s="77">
        <v>0</v>
      </c>
      <c r="AA360" s="77">
        <f t="shared" si="390"/>
        <v>0</v>
      </c>
      <c r="AB360" s="8"/>
      <c r="AC360" s="76">
        <v>0</v>
      </c>
      <c r="AD360" s="76">
        <v>0</v>
      </c>
      <c r="AE360" s="76">
        <f t="shared" si="400"/>
        <v>0</v>
      </c>
      <c r="AF360" s="76">
        <v>0</v>
      </c>
      <c r="AG360" s="76">
        <f t="shared" si="401"/>
        <v>0</v>
      </c>
      <c r="AH360" s="77">
        <v>0</v>
      </c>
      <c r="AI360" s="78">
        <f t="shared" si="391"/>
        <v>0</v>
      </c>
      <c r="AJ360" s="32"/>
      <c r="AK360" s="124">
        <v>0</v>
      </c>
      <c r="AL360" s="76">
        <v>3.5350000000000001</v>
      </c>
      <c r="AM360" s="76">
        <f t="shared" si="392"/>
        <v>-3.5350000000000001</v>
      </c>
      <c r="AN360" s="76">
        <v>0</v>
      </c>
      <c r="AO360" s="76">
        <f t="shared" si="408"/>
        <v>0</v>
      </c>
      <c r="AP360" s="77">
        <v>0</v>
      </c>
      <c r="AQ360" s="77">
        <f t="shared" si="393"/>
        <v>0</v>
      </c>
      <c r="AR360" s="8"/>
      <c r="AS360" s="76">
        <v>0</v>
      </c>
      <c r="AT360" s="76">
        <v>3.5350000000000001</v>
      </c>
      <c r="AU360" s="76">
        <f t="shared" si="402"/>
        <v>-3.5350000000000001</v>
      </c>
      <c r="AV360" s="76">
        <v>0</v>
      </c>
      <c r="AW360" s="76">
        <f t="shared" si="403"/>
        <v>0</v>
      </c>
      <c r="AX360" s="77">
        <v>0</v>
      </c>
      <c r="AY360" s="78">
        <f t="shared" si="394"/>
        <v>0</v>
      </c>
      <c r="AZ360" s="32"/>
      <c r="BA360" s="124">
        <v>0</v>
      </c>
      <c r="BB360" s="76">
        <v>0</v>
      </c>
      <c r="BC360" s="76">
        <f t="shared" si="395"/>
        <v>0</v>
      </c>
      <c r="BD360" s="76">
        <v>0</v>
      </c>
      <c r="BE360" s="76">
        <f t="shared" si="409"/>
        <v>0</v>
      </c>
      <c r="BF360" s="77">
        <v>0</v>
      </c>
      <c r="BG360" s="77">
        <f t="shared" si="396"/>
        <v>0</v>
      </c>
      <c r="BH360" s="8"/>
      <c r="BI360" s="76">
        <v>0</v>
      </c>
      <c r="BJ360" s="76">
        <v>0</v>
      </c>
      <c r="BK360" s="76">
        <f t="shared" si="404"/>
        <v>0</v>
      </c>
      <c r="BL360" s="76">
        <v>0</v>
      </c>
      <c r="BM360" s="76">
        <f t="shared" si="405"/>
        <v>0</v>
      </c>
      <c r="BN360" s="77">
        <v>0</v>
      </c>
      <c r="BO360" s="78">
        <f t="shared" si="397"/>
        <v>0</v>
      </c>
    </row>
    <row r="361" spans="2:67" s="2" customFormat="1" ht="14.25" hidden="1" customHeight="1" outlineLevel="1">
      <c r="B361" s="2" t="str">
        <f t="shared" si="385"/>
        <v>Hide</v>
      </c>
      <c r="C361" s="2">
        <v>1</v>
      </c>
      <c r="D361" s="72" t="s">
        <v>336</v>
      </c>
      <c r="E361" s="124">
        <v>0</v>
      </c>
      <c r="F361" s="76">
        <v>0</v>
      </c>
      <c r="G361" s="76">
        <f t="shared" si="386"/>
        <v>0</v>
      </c>
      <c r="H361" s="76">
        <v>0</v>
      </c>
      <c r="I361" s="76">
        <f t="shared" si="406"/>
        <v>0</v>
      </c>
      <c r="J361" s="77">
        <v>0</v>
      </c>
      <c r="K361" s="77">
        <f t="shared" si="387"/>
        <v>0</v>
      </c>
      <c r="L361" s="8"/>
      <c r="M361" s="76">
        <v>0</v>
      </c>
      <c r="N361" s="76">
        <v>0</v>
      </c>
      <c r="O361" s="76">
        <f t="shared" si="398"/>
        <v>0</v>
      </c>
      <c r="P361" s="76">
        <v>0</v>
      </c>
      <c r="Q361" s="76">
        <f t="shared" si="399"/>
        <v>0</v>
      </c>
      <c r="R361" s="77">
        <v>0</v>
      </c>
      <c r="S361" s="78">
        <f t="shared" si="388"/>
        <v>0</v>
      </c>
      <c r="T361" s="32"/>
      <c r="U361" s="124">
        <v>0</v>
      </c>
      <c r="V361" s="76">
        <v>0</v>
      </c>
      <c r="W361" s="76">
        <f t="shared" si="389"/>
        <v>0</v>
      </c>
      <c r="X361" s="76">
        <v>0</v>
      </c>
      <c r="Y361" s="76">
        <f t="shared" si="407"/>
        <v>0</v>
      </c>
      <c r="Z361" s="77">
        <v>0</v>
      </c>
      <c r="AA361" s="77">
        <f t="shared" si="390"/>
        <v>0</v>
      </c>
      <c r="AB361" s="8"/>
      <c r="AC361" s="76">
        <v>0</v>
      </c>
      <c r="AD361" s="76">
        <v>0</v>
      </c>
      <c r="AE361" s="76">
        <f t="shared" si="400"/>
        <v>0</v>
      </c>
      <c r="AF361" s="76">
        <v>0</v>
      </c>
      <c r="AG361" s="76">
        <f t="shared" si="401"/>
        <v>0</v>
      </c>
      <c r="AH361" s="77">
        <v>0</v>
      </c>
      <c r="AI361" s="78">
        <f t="shared" si="391"/>
        <v>0</v>
      </c>
      <c r="AJ361" s="32"/>
      <c r="AK361" s="124">
        <v>0</v>
      </c>
      <c r="AL361" s="76">
        <v>0</v>
      </c>
      <c r="AM361" s="76">
        <f t="shared" si="392"/>
        <v>0</v>
      </c>
      <c r="AN361" s="76">
        <v>0</v>
      </c>
      <c r="AO361" s="76">
        <f t="shared" si="408"/>
        <v>0</v>
      </c>
      <c r="AP361" s="77">
        <v>0</v>
      </c>
      <c r="AQ361" s="77">
        <f t="shared" si="393"/>
        <v>0</v>
      </c>
      <c r="AR361" s="8"/>
      <c r="AS361" s="76">
        <v>0</v>
      </c>
      <c r="AT361" s="76">
        <v>0</v>
      </c>
      <c r="AU361" s="76">
        <f t="shared" si="402"/>
        <v>0</v>
      </c>
      <c r="AV361" s="76">
        <v>0</v>
      </c>
      <c r="AW361" s="76">
        <f t="shared" si="403"/>
        <v>0</v>
      </c>
      <c r="AX361" s="77">
        <v>0</v>
      </c>
      <c r="AY361" s="78">
        <f t="shared" si="394"/>
        <v>0</v>
      </c>
      <c r="AZ361" s="32"/>
      <c r="BA361" s="124">
        <v>0</v>
      </c>
      <c r="BB361" s="76">
        <v>0</v>
      </c>
      <c r="BC361" s="76">
        <f t="shared" si="395"/>
        <v>0</v>
      </c>
      <c r="BD361" s="76">
        <v>0</v>
      </c>
      <c r="BE361" s="76">
        <f t="shared" si="409"/>
        <v>0</v>
      </c>
      <c r="BF361" s="77">
        <v>0</v>
      </c>
      <c r="BG361" s="77">
        <f t="shared" si="396"/>
        <v>0</v>
      </c>
      <c r="BH361" s="8"/>
      <c r="BI361" s="76">
        <v>0</v>
      </c>
      <c r="BJ361" s="76">
        <v>0</v>
      </c>
      <c r="BK361" s="76">
        <f t="shared" si="404"/>
        <v>0</v>
      </c>
      <c r="BL361" s="76">
        <v>0</v>
      </c>
      <c r="BM361" s="76">
        <f t="shared" si="405"/>
        <v>0</v>
      </c>
      <c r="BN361" s="77">
        <v>0</v>
      </c>
      <c r="BO361" s="78">
        <f t="shared" si="397"/>
        <v>0</v>
      </c>
    </row>
    <row r="362" spans="2:67" s="2" customFormat="1" ht="14.25" hidden="1" customHeight="1" outlineLevel="1">
      <c r="B362" s="2" t="str">
        <f t="shared" si="385"/>
        <v>Hide</v>
      </c>
      <c r="C362" s="2">
        <v>1</v>
      </c>
      <c r="D362" s="72" t="s">
        <v>337</v>
      </c>
      <c r="E362" s="124">
        <v>0</v>
      </c>
      <c r="F362" s="76">
        <v>0</v>
      </c>
      <c r="G362" s="76">
        <f t="shared" si="386"/>
        <v>0</v>
      </c>
      <c r="H362" s="76">
        <v>0</v>
      </c>
      <c r="I362" s="76">
        <f t="shared" si="406"/>
        <v>0</v>
      </c>
      <c r="J362" s="77">
        <v>0</v>
      </c>
      <c r="K362" s="77">
        <f t="shared" si="387"/>
        <v>0</v>
      </c>
      <c r="L362" s="8"/>
      <c r="M362" s="76">
        <v>0</v>
      </c>
      <c r="N362" s="76">
        <v>0</v>
      </c>
      <c r="O362" s="76">
        <f t="shared" si="398"/>
        <v>0</v>
      </c>
      <c r="P362" s="76">
        <v>0</v>
      </c>
      <c r="Q362" s="76">
        <f t="shared" si="399"/>
        <v>0</v>
      </c>
      <c r="R362" s="77">
        <v>0</v>
      </c>
      <c r="S362" s="78">
        <f t="shared" si="388"/>
        <v>0</v>
      </c>
      <c r="T362" s="32"/>
      <c r="U362" s="124">
        <v>0</v>
      </c>
      <c r="V362" s="76">
        <v>0</v>
      </c>
      <c r="W362" s="76">
        <f t="shared" si="389"/>
        <v>0</v>
      </c>
      <c r="X362" s="76">
        <v>0</v>
      </c>
      <c r="Y362" s="76">
        <f t="shared" si="407"/>
        <v>0</v>
      </c>
      <c r="Z362" s="77">
        <v>0</v>
      </c>
      <c r="AA362" s="77">
        <f t="shared" si="390"/>
        <v>0</v>
      </c>
      <c r="AB362" s="8"/>
      <c r="AC362" s="76">
        <v>0</v>
      </c>
      <c r="AD362" s="76">
        <v>0</v>
      </c>
      <c r="AE362" s="76">
        <f t="shared" si="400"/>
        <v>0</v>
      </c>
      <c r="AF362" s="76">
        <v>0</v>
      </c>
      <c r="AG362" s="76">
        <f t="shared" si="401"/>
        <v>0</v>
      </c>
      <c r="AH362" s="77">
        <v>0</v>
      </c>
      <c r="AI362" s="78">
        <f t="shared" si="391"/>
        <v>0</v>
      </c>
      <c r="AJ362" s="32"/>
      <c r="AK362" s="124">
        <v>0</v>
      </c>
      <c r="AL362" s="76">
        <v>0</v>
      </c>
      <c r="AM362" s="76">
        <f t="shared" si="392"/>
        <v>0</v>
      </c>
      <c r="AN362" s="76">
        <v>0</v>
      </c>
      <c r="AO362" s="76">
        <f t="shared" si="408"/>
        <v>0</v>
      </c>
      <c r="AP362" s="77">
        <v>0</v>
      </c>
      <c r="AQ362" s="77">
        <f t="shared" si="393"/>
        <v>0</v>
      </c>
      <c r="AR362" s="8"/>
      <c r="AS362" s="76">
        <v>0</v>
      </c>
      <c r="AT362" s="76">
        <v>0</v>
      </c>
      <c r="AU362" s="76">
        <f t="shared" si="402"/>
        <v>0</v>
      </c>
      <c r="AV362" s="76">
        <v>0</v>
      </c>
      <c r="AW362" s="76">
        <f t="shared" si="403"/>
        <v>0</v>
      </c>
      <c r="AX362" s="77">
        <v>0</v>
      </c>
      <c r="AY362" s="78">
        <f t="shared" si="394"/>
        <v>0</v>
      </c>
      <c r="AZ362" s="32"/>
      <c r="BA362" s="124">
        <v>0</v>
      </c>
      <c r="BB362" s="76">
        <v>0</v>
      </c>
      <c r="BC362" s="76">
        <f t="shared" si="395"/>
        <v>0</v>
      </c>
      <c r="BD362" s="76">
        <v>0</v>
      </c>
      <c r="BE362" s="76">
        <f t="shared" si="409"/>
        <v>0</v>
      </c>
      <c r="BF362" s="77">
        <v>0</v>
      </c>
      <c r="BG362" s="77">
        <f t="shared" si="396"/>
        <v>0</v>
      </c>
      <c r="BH362" s="8"/>
      <c r="BI362" s="76">
        <v>0</v>
      </c>
      <c r="BJ362" s="76">
        <v>0</v>
      </c>
      <c r="BK362" s="76">
        <f t="shared" si="404"/>
        <v>0</v>
      </c>
      <c r="BL362" s="76">
        <v>0</v>
      </c>
      <c r="BM362" s="76">
        <f t="shared" si="405"/>
        <v>0</v>
      </c>
      <c r="BN362" s="77">
        <v>0</v>
      </c>
      <c r="BO362" s="78">
        <f t="shared" si="397"/>
        <v>0</v>
      </c>
    </row>
    <row r="363" spans="2:67" s="2" customFormat="1" ht="14.25" hidden="1" customHeight="1" outlineLevel="1">
      <c r="B363" s="2" t="str">
        <f t="shared" si="385"/>
        <v>Hide</v>
      </c>
      <c r="C363" s="2">
        <v>1</v>
      </c>
      <c r="D363" s="72" t="s">
        <v>338</v>
      </c>
      <c r="E363" s="124">
        <v>0</v>
      </c>
      <c r="F363" s="76">
        <v>0</v>
      </c>
      <c r="G363" s="76">
        <f t="shared" si="386"/>
        <v>0</v>
      </c>
      <c r="H363" s="76">
        <v>0</v>
      </c>
      <c r="I363" s="76">
        <f t="shared" si="406"/>
        <v>0</v>
      </c>
      <c r="J363" s="77">
        <v>0</v>
      </c>
      <c r="K363" s="77">
        <f t="shared" si="387"/>
        <v>0</v>
      </c>
      <c r="L363" s="8"/>
      <c r="M363" s="76">
        <v>0</v>
      </c>
      <c r="N363" s="76">
        <v>0</v>
      </c>
      <c r="O363" s="76">
        <f t="shared" si="398"/>
        <v>0</v>
      </c>
      <c r="P363" s="76">
        <v>0</v>
      </c>
      <c r="Q363" s="76">
        <f t="shared" si="399"/>
        <v>0</v>
      </c>
      <c r="R363" s="77">
        <v>0</v>
      </c>
      <c r="S363" s="78">
        <f t="shared" si="388"/>
        <v>0</v>
      </c>
      <c r="T363" s="32"/>
      <c r="U363" s="124">
        <v>0</v>
      </c>
      <c r="V363" s="76">
        <v>0</v>
      </c>
      <c r="W363" s="76">
        <f t="shared" si="389"/>
        <v>0</v>
      </c>
      <c r="X363" s="76">
        <v>0</v>
      </c>
      <c r="Y363" s="76">
        <f t="shared" si="407"/>
        <v>0</v>
      </c>
      <c r="Z363" s="77">
        <v>0</v>
      </c>
      <c r="AA363" s="77">
        <f t="shared" si="390"/>
        <v>0</v>
      </c>
      <c r="AB363" s="8"/>
      <c r="AC363" s="76">
        <v>0</v>
      </c>
      <c r="AD363" s="76">
        <v>0</v>
      </c>
      <c r="AE363" s="76">
        <f t="shared" si="400"/>
        <v>0</v>
      </c>
      <c r="AF363" s="76">
        <v>0</v>
      </c>
      <c r="AG363" s="76">
        <f t="shared" si="401"/>
        <v>0</v>
      </c>
      <c r="AH363" s="77">
        <v>0</v>
      </c>
      <c r="AI363" s="78">
        <f t="shared" si="391"/>
        <v>0</v>
      </c>
      <c r="AJ363" s="32"/>
      <c r="AK363" s="124">
        <v>0</v>
      </c>
      <c r="AL363" s="76">
        <v>0</v>
      </c>
      <c r="AM363" s="76">
        <f t="shared" si="392"/>
        <v>0</v>
      </c>
      <c r="AN363" s="76">
        <v>0</v>
      </c>
      <c r="AO363" s="76">
        <f t="shared" si="408"/>
        <v>0</v>
      </c>
      <c r="AP363" s="77">
        <v>0</v>
      </c>
      <c r="AQ363" s="77">
        <f t="shared" si="393"/>
        <v>0</v>
      </c>
      <c r="AR363" s="8"/>
      <c r="AS363" s="76">
        <v>0</v>
      </c>
      <c r="AT363" s="76">
        <v>0</v>
      </c>
      <c r="AU363" s="76">
        <f t="shared" si="402"/>
        <v>0</v>
      </c>
      <c r="AV363" s="76">
        <v>0</v>
      </c>
      <c r="AW363" s="76">
        <f t="shared" si="403"/>
        <v>0</v>
      </c>
      <c r="AX363" s="77">
        <v>0</v>
      </c>
      <c r="AY363" s="78">
        <f t="shared" si="394"/>
        <v>0</v>
      </c>
      <c r="AZ363" s="32"/>
      <c r="BA363" s="124">
        <v>0</v>
      </c>
      <c r="BB363" s="76">
        <v>0</v>
      </c>
      <c r="BC363" s="76">
        <f t="shared" si="395"/>
        <v>0</v>
      </c>
      <c r="BD363" s="76">
        <v>0</v>
      </c>
      <c r="BE363" s="76">
        <f t="shared" si="409"/>
        <v>0</v>
      </c>
      <c r="BF363" s="77">
        <v>0</v>
      </c>
      <c r="BG363" s="77">
        <f t="shared" si="396"/>
        <v>0</v>
      </c>
      <c r="BH363" s="8"/>
      <c r="BI363" s="76">
        <v>0</v>
      </c>
      <c r="BJ363" s="76">
        <v>0</v>
      </c>
      <c r="BK363" s="76">
        <f t="shared" si="404"/>
        <v>0</v>
      </c>
      <c r="BL363" s="76">
        <v>0</v>
      </c>
      <c r="BM363" s="76">
        <f t="shared" si="405"/>
        <v>0</v>
      </c>
      <c r="BN363" s="77">
        <v>0</v>
      </c>
      <c r="BO363" s="78">
        <f t="shared" si="397"/>
        <v>0</v>
      </c>
    </row>
    <row r="364" spans="2:67" s="2" customFormat="1" collapsed="1">
      <c r="B364" s="2" t="str">
        <f t="shared" si="385"/>
        <v>Hide</v>
      </c>
      <c r="C364" s="2">
        <v>1</v>
      </c>
      <c r="D364" s="72" t="s">
        <v>339</v>
      </c>
      <c r="E364" s="123">
        <v>801.03</v>
      </c>
      <c r="F364" s="73">
        <v>804.56839301833338</v>
      </c>
      <c r="G364" s="73">
        <f t="shared" si="386"/>
        <v>-3.5383930183334087</v>
      </c>
      <c r="H364" s="73">
        <v>0</v>
      </c>
      <c r="I364" s="73">
        <f t="shared" si="406"/>
        <v>801.03</v>
      </c>
      <c r="J364" s="74">
        <v>779.67000000000007</v>
      </c>
      <c r="K364" s="74">
        <f t="shared" si="387"/>
        <v>21.3599999999999</v>
      </c>
      <c r="L364" s="35"/>
      <c r="M364" s="73">
        <v>801.03</v>
      </c>
      <c r="N364" s="73">
        <v>804.56839301833338</v>
      </c>
      <c r="O364" s="73">
        <f t="shared" si="398"/>
        <v>-3.5383930183334087</v>
      </c>
      <c r="P364" s="73">
        <v>0</v>
      </c>
      <c r="Q364" s="73">
        <f t="shared" si="399"/>
        <v>801.03</v>
      </c>
      <c r="R364" s="74">
        <v>779.67000000000007</v>
      </c>
      <c r="S364" s="75">
        <f t="shared" si="388"/>
        <v>21.3599999999999</v>
      </c>
      <c r="T364" s="32"/>
      <c r="U364" s="123">
        <v>548.83000000000004</v>
      </c>
      <c r="V364" s="73">
        <v>548.83499120291674</v>
      </c>
      <c r="W364" s="73">
        <f t="shared" si="389"/>
        <v>-4.9912029166989669E-3</v>
      </c>
      <c r="X364" s="73">
        <v>0</v>
      </c>
      <c r="Y364" s="73">
        <f t="shared" si="407"/>
        <v>548.83000000000004</v>
      </c>
      <c r="Z364" s="74">
        <v>534.20000000000005</v>
      </c>
      <c r="AA364" s="74">
        <f t="shared" si="390"/>
        <v>14.629999999999995</v>
      </c>
      <c r="AB364" s="35"/>
      <c r="AC364" s="73">
        <v>548.83000000000004</v>
      </c>
      <c r="AD364" s="73">
        <v>548.83499120291674</v>
      </c>
      <c r="AE364" s="73">
        <f t="shared" si="400"/>
        <v>-4.9912029166989669E-3</v>
      </c>
      <c r="AF364" s="73">
        <v>0</v>
      </c>
      <c r="AG364" s="73">
        <f t="shared" si="401"/>
        <v>548.83000000000004</v>
      </c>
      <c r="AH364" s="74">
        <v>534.20000000000005</v>
      </c>
      <c r="AI364" s="75">
        <f t="shared" si="391"/>
        <v>14.629999999999995</v>
      </c>
      <c r="AJ364" s="32"/>
      <c r="AK364" s="123">
        <v>252.2</v>
      </c>
      <c r="AL364" s="73">
        <v>255.7334018154167</v>
      </c>
      <c r="AM364" s="73">
        <f t="shared" si="392"/>
        <v>-3.5334018154167097</v>
      </c>
      <c r="AN364" s="73">
        <v>0</v>
      </c>
      <c r="AO364" s="73">
        <f t="shared" si="408"/>
        <v>252.2</v>
      </c>
      <c r="AP364" s="74">
        <v>245.47</v>
      </c>
      <c r="AQ364" s="74">
        <f t="shared" si="393"/>
        <v>6.7299999999999898</v>
      </c>
      <c r="AR364" s="35"/>
      <c r="AS364" s="73">
        <v>252.2</v>
      </c>
      <c r="AT364" s="73">
        <v>255.7334018154167</v>
      </c>
      <c r="AU364" s="73">
        <f t="shared" si="402"/>
        <v>-3.5334018154167097</v>
      </c>
      <c r="AV364" s="73">
        <v>0</v>
      </c>
      <c r="AW364" s="73">
        <f t="shared" si="403"/>
        <v>252.2</v>
      </c>
      <c r="AX364" s="74">
        <v>245.47</v>
      </c>
      <c r="AY364" s="75">
        <f t="shared" si="394"/>
        <v>6.7299999999999898</v>
      </c>
      <c r="AZ364" s="32"/>
      <c r="BA364" s="123">
        <v>0</v>
      </c>
      <c r="BB364" s="73">
        <v>0</v>
      </c>
      <c r="BC364" s="73">
        <f t="shared" si="395"/>
        <v>0</v>
      </c>
      <c r="BD364" s="73">
        <v>0</v>
      </c>
      <c r="BE364" s="73">
        <f t="shared" si="409"/>
        <v>0</v>
      </c>
      <c r="BF364" s="74">
        <v>0</v>
      </c>
      <c r="BG364" s="74">
        <f t="shared" si="396"/>
        <v>0</v>
      </c>
      <c r="BH364" s="35"/>
      <c r="BI364" s="73">
        <v>0</v>
      </c>
      <c r="BJ364" s="73">
        <v>0</v>
      </c>
      <c r="BK364" s="73">
        <f t="shared" si="404"/>
        <v>0</v>
      </c>
      <c r="BL364" s="73">
        <v>0</v>
      </c>
      <c r="BM364" s="73">
        <f t="shared" si="405"/>
        <v>0</v>
      </c>
      <c r="BN364" s="74">
        <v>0</v>
      </c>
      <c r="BO364" s="75">
        <f t="shared" si="397"/>
        <v>0</v>
      </c>
    </row>
    <row r="365" spans="2:67" s="2" customFormat="1" ht="14.25" hidden="1" customHeight="1" outlineLevel="1">
      <c r="B365" s="2" t="str">
        <f t="shared" si="385"/>
        <v>Hide</v>
      </c>
      <c r="C365" s="2">
        <v>1</v>
      </c>
      <c r="D365" s="72" t="s">
        <v>340</v>
      </c>
      <c r="E365" s="124">
        <v>0</v>
      </c>
      <c r="F365" s="76">
        <v>0</v>
      </c>
      <c r="G365" s="76">
        <f t="shared" si="386"/>
        <v>0</v>
      </c>
      <c r="H365" s="76">
        <v>0</v>
      </c>
      <c r="I365" s="76">
        <f t="shared" si="406"/>
        <v>0</v>
      </c>
      <c r="J365" s="77">
        <v>0</v>
      </c>
      <c r="K365" s="77">
        <f t="shared" si="387"/>
        <v>0</v>
      </c>
      <c r="L365" s="8"/>
      <c r="M365" s="76">
        <v>0</v>
      </c>
      <c r="N365" s="76">
        <v>0</v>
      </c>
      <c r="O365" s="76">
        <f t="shared" si="398"/>
        <v>0</v>
      </c>
      <c r="P365" s="76">
        <v>0</v>
      </c>
      <c r="Q365" s="76">
        <f t="shared" si="399"/>
        <v>0</v>
      </c>
      <c r="R365" s="77">
        <v>0</v>
      </c>
      <c r="S365" s="78">
        <f t="shared" si="388"/>
        <v>0</v>
      </c>
      <c r="T365" s="32"/>
      <c r="U365" s="124">
        <v>0</v>
      </c>
      <c r="V365" s="76">
        <v>0</v>
      </c>
      <c r="W365" s="76">
        <f t="shared" si="389"/>
        <v>0</v>
      </c>
      <c r="X365" s="76">
        <v>0</v>
      </c>
      <c r="Y365" s="76">
        <f t="shared" si="407"/>
        <v>0</v>
      </c>
      <c r="Z365" s="77">
        <v>0</v>
      </c>
      <c r="AA365" s="77">
        <f t="shared" si="390"/>
        <v>0</v>
      </c>
      <c r="AB365" s="8"/>
      <c r="AC365" s="76">
        <v>0</v>
      </c>
      <c r="AD365" s="76">
        <v>0</v>
      </c>
      <c r="AE365" s="76">
        <f t="shared" si="400"/>
        <v>0</v>
      </c>
      <c r="AF365" s="76">
        <v>0</v>
      </c>
      <c r="AG365" s="76">
        <f t="shared" si="401"/>
        <v>0</v>
      </c>
      <c r="AH365" s="77">
        <v>0</v>
      </c>
      <c r="AI365" s="78">
        <f t="shared" si="391"/>
        <v>0</v>
      </c>
      <c r="AJ365" s="32"/>
      <c r="AK365" s="124">
        <v>0</v>
      </c>
      <c r="AL365" s="76">
        <v>0</v>
      </c>
      <c r="AM365" s="76">
        <f t="shared" si="392"/>
        <v>0</v>
      </c>
      <c r="AN365" s="76">
        <v>0</v>
      </c>
      <c r="AO365" s="76">
        <f t="shared" si="408"/>
        <v>0</v>
      </c>
      <c r="AP365" s="77">
        <v>0</v>
      </c>
      <c r="AQ365" s="77">
        <f t="shared" si="393"/>
        <v>0</v>
      </c>
      <c r="AR365" s="8"/>
      <c r="AS365" s="76">
        <v>0</v>
      </c>
      <c r="AT365" s="76">
        <v>0</v>
      </c>
      <c r="AU365" s="76">
        <f t="shared" si="402"/>
        <v>0</v>
      </c>
      <c r="AV365" s="76">
        <v>0</v>
      </c>
      <c r="AW365" s="76">
        <f t="shared" si="403"/>
        <v>0</v>
      </c>
      <c r="AX365" s="77">
        <v>0</v>
      </c>
      <c r="AY365" s="78">
        <f t="shared" si="394"/>
        <v>0</v>
      </c>
      <c r="AZ365" s="32"/>
      <c r="BA365" s="124">
        <v>0</v>
      </c>
      <c r="BB365" s="76">
        <v>0</v>
      </c>
      <c r="BC365" s="76">
        <f t="shared" si="395"/>
        <v>0</v>
      </c>
      <c r="BD365" s="76">
        <v>0</v>
      </c>
      <c r="BE365" s="76">
        <f t="shared" si="409"/>
        <v>0</v>
      </c>
      <c r="BF365" s="77">
        <v>0</v>
      </c>
      <c r="BG365" s="77">
        <f t="shared" si="396"/>
        <v>0</v>
      </c>
      <c r="BH365" s="8"/>
      <c r="BI365" s="76">
        <v>0</v>
      </c>
      <c r="BJ365" s="76">
        <v>0</v>
      </c>
      <c r="BK365" s="76">
        <f t="shared" si="404"/>
        <v>0</v>
      </c>
      <c r="BL365" s="76">
        <v>0</v>
      </c>
      <c r="BM365" s="76">
        <f t="shared" si="405"/>
        <v>0</v>
      </c>
      <c r="BN365" s="77">
        <v>0</v>
      </c>
      <c r="BO365" s="78">
        <f t="shared" si="397"/>
        <v>0</v>
      </c>
    </row>
    <row r="366" spans="2:67" s="2" customFormat="1" ht="14.25" hidden="1" customHeight="1" outlineLevel="1">
      <c r="B366" s="2" t="str">
        <f t="shared" si="385"/>
        <v>Hide</v>
      </c>
      <c r="C366" s="2">
        <v>1</v>
      </c>
      <c r="D366" s="72" t="s">
        <v>341</v>
      </c>
      <c r="E366" s="124">
        <v>0</v>
      </c>
      <c r="F366" s="76">
        <v>0</v>
      </c>
      <c r="G366" s="76">
        <f t="shared" si="386"/>
        <v>0</v>
      </c>
      <c r="H366" s="76">
        <v>0</v>
      </c>
      <c r="I366" s="76">
        <f t="shared" si="406"/>
        <v>0</v>
      </c>
      <c r="J366" s="77">
        <v>0</v>
      </c>
      <c r="K366" s="77">
        <f t="shared" si="387"/>
        <v>0</v>
      </c>
      <c r="L366" s="8"/>
      <c r="M366" s="76">
        <v>0</v>
      </c>
      <c r="N366" s="76">
        <v>0</v>
      </c>
      <c r="O366" s="76">
        <f t="shared" si="398"/>
        <v>0</v>
      </c>
      <c r="P366" s="76">
        <v>0</v>
      </c>
      <c r="Q366" s="76">
        <f t="shared" si="399"/>
        <v>0</v>
      </c>
      <c r="R366" s="77">
        <v>0</v>
      </c>
      <c r="S366" s="78">
        <f t="shared" si="388"/>
        <v>0</v>
      </c>
      <c r="T366" s="32"/>
      <c r="U366" s="124">
        <v>0</v>
      </c>
      <c r="V366" s="76">
        <v>0</v>
      </c>
      <c r="W366" s="76">
        <f t="shared" si="389"/>
        <v>0</v>
      </c>
      <c r="X366" s="76">
        <v>0</v>
      </c>
      <c r="Y366" s="76">
        <f t="shared" si="407"/>
        <v>0</v>
      </c>
      <c r="Z366" s="77">
        <v>0</v>
      </c>
      <c r="AA366" s="77">
        <f t="shared" si="390"/>
        <v>0</v>
      </c>
      <c r="AB366" s="8"/>
      <c r="AC366" s="76">
        <v>0</v>
      </c>
      <c r="AD366" s="76">
        <v>0</v>
      </c>
      <c r="AE366" s="76">
        <f t="shared" si="400"/>
        <v>0</v>
      </c>
      <c r="AF366" s="76">
        <v>0</v>
      </c>
      <c r="AG366" s="76">
        <f t="shared" si="401"/>
        <v>0</v>
      </c>
      <c r="AH366" s="77">
        <v>0</v>
      </c>
      <c r="AI366" s="78">
        <f t="shared" si="391"/>
        <v>0</v>
      </c>
      <c r="AJ366" s="32"/>
      <c r="AK366" s="124">
        <v>0</v>
      </c>
      <c r="AL366" s="76">
        <v>0</v>
      </c>
      <c r="AM366" s="76">
        <f t="shared" si="392"/>
        <v>0</v>
      </c>
      <c r="AN366" s="76">
        <v>0</v>
      </c>
      <c r="AO366" s="76">
        <f t="shared" si="408"/>
        <v>0</v>
      </c>
      <c r="AP366" s="77">
        <v>0</v>
      </c>
      <c r="AQ366" s="77">
        <f t="shared" si="393"/>
        <v>0</v>
      </c>
      <c r="AR366" s="8"/>
      <c r="AS366" s="76">
        <v>0</v>
      </c>
      <c r="AT366" s="76">
        <v>0</v>
      </c>
      <c r="AU366" s="76">
        <f t="shared" si="402"/>
        <v>0</v>
      </c>
      <c r="AV366" s="76">
        <v>0</v>
      </c>
      <c r="AW366" s="76">
        <f t="shared" si="403"/>
        <v>0</v>
      </c>
      <c r="AX366" s="77">
        <v>0</v>
      </c>
      <c r="AY366" s="78">
        <f t="shared" si="394"/>
        <v>0</v>
      </c>
      <c r="AZ366" s="32"/>
      <c r="BA366" s="124">
        <v>0</v>
      </c>
      <c r="BB366" s="76">
        <v>0</v>
      </c>
      <c r="BC366" s="76">
        <f t="shared" si="395"/>
        <v>0</v>
      </c>
      <c r="BD366" s="76">
        <v>0</v>
      </c>
      <c r="BE366" s="76">
        <f t="shared" si="409"/>
        <v>0</v>
      </c>
      <c r="BF366" s="77">
        <v>0</v>
      </c>
      <c r="BG366" s="77">
        <f t="shared" si="396"/>
        <v>0</v>
      </c>
      <c r="BH366" s="8"/>
      <c r="BI366" s="76">
        <v>0</v>
      </c>
      <c r="BJ366" s="76">
        <v>0</v>
      </c>
      <c r="BK366" s="76">
        <f t="shared" si="404"/>
        <v>0</v>
      </c>
      <c r="BL366" s="76">
        <v>0</v>
      </c>
      <c r="BM366" s="76">
        <f t="shared" si="405"/>
        <v>0</v>
      </c>
      <c r="BN366" s="77">
        <v>0</v>
      </c>
      <c r="BO366" s="78">
        <f t="shared" si="397"/>
        <v>0</v>
      </c>
    </row>
    <row r="367" spans="2:67" s="2" customFormat="1" ht="14.25" hidden="1" customHeight="1" outlineLevel="1">
      <c r="B367" s="2" t="str">
        <f t="shared" si="385"/>
        <v>Hide</v>
      </c>
      <c r="C367" s="2">
        <v>1</v>
      </c>
      <c r="D367" s="72" t="s">
        <v>342</v>
      </c>
      <c r="E367" s="124">
        <v>0</v>
      </c>
      <c r="F367" s="76">
        <v>0</v>
      </c>
      <c r="G367" s="76">
        <f t="shared" si="386"/>
        <v>0</v>
      </c>
      <c r="H367" s="76">
        <v>0</v>
      </c>
      <c r="I367" s="76">
        <f t="shared" si="406"/>
        <v>0</v>
      </c>
      <c r="J367" s="77">
        <v>0</v>
      </c>
      <c r="K367" s="77">
        <f t="shared" si="387"/>
        <v>0</v>
      </c>
      <c r="L367" s="8"/>
      <c r="M367" s="76">
        <v>0</v>
      </c>
      <c r="N367" s="76">
        <v>0</v>
      </c>
      <c r="O367" s="76">
        <f t="shared" si="398"/>
        <v>0</v>
      </c>
      <c r="P367" s="76">
        <v>0</v>
      </c>
      <c r="Q367" s="76">
        <f t="shared" si="399"/>
        <v>0</v>
      </c>
      <c r="R367" s="77">
        <v>0</v>
      </c>
      <c r="S367" s="78">
        <f t="shared" si="388"/>
        <v>0</v>
      </c>
      <c r="T367" s="32"/>
      <c r="U367" s="124">
        <v>0</v>
      </c>
      <c r="V367" s="76">
        <v>0</v>
      </c>
      <c r="W367" s="76">
        <f t="shared" si="389"/>
        <v>0</v>
      </c>
      <c r="X367" s="76">
        <v>0</v>
      </c>
      <c r="Y367" s="76">
        <f t="shared" si="407"/>
        <v>0</v>
      </c>
      <c r="Z367" s="77">
        <v>0</v>
      </c>
      <c r="AA367" s="77">
        <f t="shared" si="390"/>
        <v>0</v>
      </c>
      <c r="AB367" s="8"/>
      <c r="AC367" s="76">
        <v>0</v>
      </c>
      <c r="AD367" s="76">
        <v>0</v>
      </c>
      <c r="AE367" s="76">
        <f t="shared" si="400"/>
        <v>0</v>
      </c>
      <c r="AF367" s="76">
        <v>0</v>
      </c>
      <c r="AG367" s="76">
        <f t="shared" si="401"/>
        <v>0</v>
      </c>
      <c r="AH367" s="77">
        <v>0</v>
      </c>
      <c r="AI367" s="78">
        <f t="shared" si="391"/>
        <v>0</v>
      </c>
      <c r="AJ367" s="32"/>
      <c r="AK367" s="124">
        <v>0</v>
      </c>
      <c r="AL367" s="76">
        <v>0</v>
      </c>
      <c r="AM367" s="76">
        <f t="shared" si="392"/>
        <v>0</v>
      </c>
      <c r="AN367" s="76">
        <v>0</v>
      </c>
      <c r="AO367" s="76">
        <f t="shared" si="408"/>
        <v>0</v>
      </c>
      <c r="AP367" s="77">
        <v>0</v>
      </c>
      <c r="AQ367" s="77">
        <f t="shared" si="393"/>
        <v>0</v>
      </c>
      <c r="AR367" s="8"/>
      <c r="AS367" s="76">
        <v>0</v>
      </c>
      <c r="AT367" s="76">
        <v>0</v>
      </c>
      <c r="AU367" s="76">
        <f t="shared" si="402"/>
        <v>0</v>
      </c>
      <c r="AV367" s="76">
        <v>0</v>
      </c>
      <c r="AW367" s="76">
        <f t="shared" si="403"/>
        <v>0</v>
      </c>
      <c r="AX367" s="77">
        <v>0</v>
      </c>
      <c r="AY367" s="78">
        <f t="shared" si="394"/>
        <v>0</v>
      </c>
      <c r="AZ367" s="32"/>
      <c r="BA367" s="124">
        <v>0</v>
      </c>
      <c r="BB367" s="76">
        <v>0</v>
      </c>
      <c r="BC367" s="76">
        <f t="shared" si="395"/>
        <v>0</v>
      </c>
      <c r="BD367" s="76">
        <v>0</v>
      </c>
      <c r="BE367" s="76">
        <f t="shared" si="409"/>
        <v>0</v>
      </c>
      <c r="BF367" s="77">
        <v>0</v>
      </c>
      <c r="BG367" s="77">
        <f t="shared" si="396"/>
        <v>0</v>
      </c>
      <c r="BH367" s="8"/>
      <c r="BI367" s="76">
        <v>0</v>
      </c>
      <c r="BJ367" s="76">
        <v>0</v>
      </c>
      <c r="BK367" s="76">
        <f t="shared" si="404"/>
        <v>0</v>
      </c>
      <c r="BL367" s="76">
        <v>0</v>
      </c>
      <c r="BM367" s="76">
        <f t="shared" si="405"/>
        <v>0</v>
      </c>
      <c r="BN367" s="77">
        <v>0</v>
      </c>
      <c r="BO367" s="78">
        <f t="shared" si="397"/>
        <v>0</v>
      </c>
    </row>
    <row r="368" spans="2:67" s="2" customFormat="1" ht="14.25" hidden="1" customHeight="1" outlineLevel="1">
      <c r="B368" s="2" t="str">
        <f t="shared" si="385"/>
        <v>Hide</v>
      </c>
      <c r="C368" s="2">
        <v>1</v>
      </c>
      <c r="D368" s="72" t="s">
        <v>343</v>
      </c>
      <c r="E368" s="124">
        <v>0</v>
      </c>
      <c r="F368" s="76">
        <v>0</v>
      </c>
      <c r="G368" s="76">
        <f t="shared" si="386"/>
        <v>0</v>
      </c>
      <c r="H368" s="76">
        <v>0</v>
      </c>
      <c r="I368" s="76">
        <f t="shared" si="406"/>
        <v>0</v>
      </c>
      <c r="J368" s="77">
        <v>0</v>
      </c>
      <c r="K368" s="77">
        <f t="shared" si="387"/>
        <v>0</v>
      </c>
      <c r="L368" s="8"/>
      <c r="M368" s="76">
        <v>0</v>
      </c>
      <c r="N368" s="76">
        <v>0</v>
      </c>
      <c r="O368" s="76">
        <f t="shared" si="398"/>
        <v>0</v>
      </c>
      <c r="P368" s="76">
        <v>0</v>
      </c>
      <c r="Q368" s="76">
        <f t="shared" si="399"/>
        <v>0</v>
      </c>
      <c r="R368" s="77">
        <v>0</v>
      </c>
      <c r="S368" s="78">
        <f t="shared" si="388"/>
        <v>0</v>
      </c>
      <c r="T368" s="32"/>
      <c r="U368" s="124">
        <v>0</v>
      </c>
      <c r="V368" s="76">
        <v>0</v>
      </c>
      <c r="W368" s="76">
        <f t="shared" si="389"/>
        <v>0</v>
      </c>
      <c r="X368" s="76">
        <v>0</v>
      </c>
      <c r="Y368" s="76">
        <f t="shared" si="407"/>
        <v>0</v>
      </c>
      <c r="Z368" s="77">
        <v>0</v>
      </c>
      <c r="AA368" s="77">
        <f t="shared" si="390"/>
        <v>0</v>
      </c>
      <c r="AB368" s="8"/>
      <c r="AC368" s="76">
        <v>0</v>
      </c>
      <c r="AD368" s="76">
        <v>0</v>
      </c>
      <c r="AE368" s="76">
        <f t="shared" si="400"/>
        <v>0</v>
      </c>
      <c r="AF368" s="76">
        <v>0</v>
      </c>
      <c r="AG368" s="76">
        <f t="shared" si="401"/>
        <v>0</v>
      </c>
      <c r="AH368" s="77">
        <v>0</v>
      </c>
      <c r="AI368" s="78">
        <f t="shared" si="391"/>
        <v>0</v>
      </c>
      <c r="AJ368" s="32"/>
      <c r="AK368" s="124">
        <v>0</v>
      </c>
      <c r="AL368" s="76">
        <v>0</v>
      </c>
      <c r="AM368" s="76">
        <f t="shared" si="392"/>
        <v>0</v>
      </c>
      <c r="AN368" s="76">
        <v>0</v>
      </c>
      <c r="AO368" s="76">
        <f t="shared" si="408"/>
        <v>0</v>
      </c>
      <c r="AP368" s="77">
        <v>0</v>
      </c>
      <c r="AQ368" s="77">
        <f t="shared" si="393"/>
        <v>0</v>
      </c>
      <c r="AR368" s="8"/>
      <c r="AS368" s="76">
        <v>0</v>
      </c>
      <c r="AT368" s="76">
        <v>0</v>
      </c>
      <c r="AU368" s="76">
        <f t="shared" si="402"/>
        <v>0</v>
      </c>
      <c r="AV368" s="76">
        <v>0</v>
      </c>
      <c r="AW368" s="76">
        <f t="shared" si="403"/>
        <v>0</v>
      </c>
      <c r="AX368" s="77">
        <v>0</v>
      </c>
      <c r="AY368" s="78">
        <f t="shared" si="394"/>
        <v>0</v>
      </c>
      <c r="AZ368" s="32"/>
      <c r="BA368" s="124">
        <v>0</v>
      </c>
      <c r="BB368" s="76">
        <v>0</v>
      </c>
      <c r="BC368" s="76">
        <f t="shared" si="395"/>
        <v>0</v>
      </c>
      <c r="BD368" s="76">
        <v>0</v>
      </c>
      <c r="BE368" s="76">
        <f t="shared" si="409"/>
        <v>0</v>
      </c>
      <c r="BF368" s="77">
        <v>0</v>
      </c>
      <c r="BG368" s="77">
        <f t="shared" si="396"/>
        <v>0</v>
      </c>
      <c r="BH368" s="8"/>
      <c r="BI368" s="76">
        <v>0</v>
      </c>
      <c r="BJ368" s="76">
        <v>0</v>
      </c>
      <c r="BK368" s="76">
        <f t="shared" si="404"/>
        <v>0</v>
      </c>
      <c r="BL368" s="76">
        <v>0</v>
      </c>
      <c r="BM368" s="76">
        <f t="shared" si="405"/>
        <v>0</v>
      </c>
      <c r="BN368" s="77">
        <v>0</v>
      </c>
      <c r="BO368" s="78">
        <f t="shared" si="397"/>
        <v>0</v>
      </c>
    </row>
    <row r="369" spans="2:67" s="2" customFormat="1" ht="14.25" hidden="1" customHeight="1" outlineLevel="1">
      <c r="B369" s="2" t="str">
        <f t="shared" ref="B369:B410" si="410">IF(SUM(T369:T369)&lt;&gt;0,"Show","Hide")</f>
        <v>Hide</v>
      </c>
      <c r="C369" s="2">
        <v>1</v>
      </c>
      <c r="D369" s="72" t="s">
        <v>344</v>
      </c>
      <c r="E369" s="124">
        <v>0</v>
      </c>
      <c r="F369" s="76">
        <v>0</v>
      </c>
      <c r="G369" s="76">
        <f t="shared" si="386"/>
        <v>0</v>
      </c>
      <c r="H369" s="76">
        <v>0</v>
      </c>
      <c r="I369" s="76">
        <f t="shared" si="406"/>
        <v>0</v>
      </c>
      <c r="J369" s="77">
        <v>0</v>
      </c>
      <c r="K369" s="77">
        <f t="shared" si="387"/>
        <v>0</v>
      </c>
      <c r="L369" s="8"/>
      <c r="M369" s="76">
        <v>0</v>
      </c>
      <c r="N369" s="76">
        <v>0</v>
      </c>
      <c r="O369" s="76">
        <f t="shared" si="398"/>
        <v>0</v>
      </c>
      <c r="P369" s="76">
        <v>0</v>
      </c>
      <c r="Q369" s="76">
        <f t="shared" si="399"/>
        <v>0</v>
      </c>
      <c r="R369" s="77">
        <v>0</v>
      </c>
      <c r="S369" s="78">
        <f t="shared" si="388"/>
        <v>0</v>
      </c>
      <c r="T369" s="32"/>
      <c r="U369" s="124">
        <v>0</v>
      </c>
      <c r="V369" s="76">
        <v>0</v>
      </c>
      <c r="W369" s="76">
        <f t="shared" si="389"/>
        <v>0</v>
      </c>
      <c r="X369" s="76">
        <v>0</v>
      </c>
      <c r="Y369" s="76">
        <f t="shared" si="407"/>
        <v>0</v>
      </c>
      <c r="Z369" s="77">
        <v>0</v>
      </c>
      <c r="AA369" s="77">
        <f t="shared" si="390"/>
        <v>0</v>
      </c>
      <c r="AB369" s="8"/>
      <c r="AC369" s="76">
        <v>0</v>
      </c>
      <c r="AD369" s="76">
        <v>0</v>
      </c>
      <c r="AE369" s="76">
        <f t="shared" si="400"/>
        <v>0</v>
      </c>
      <c r="AF369" s="76">
        <v>0</v>
      </c>
      <c r="AG369" s="76">
        <f t="shared" si="401"/>
        <v>0</v>
      </c>
      <c r="AH369" s="77">
        <v>0</v>
      </c>
      <c r="AI369" s="78">
        <f t="shared" si="391"/>
        <v>0</v>
      </c>
      <c r="AJ369" s="32"/>
      <c r="AK369" s="124">
        <v>0</v>
      </c>
      <c r="AL369" s="76">
        <v>0</v>
      </c>
      <c r="AM369" s="76">
        <f t="shared" si="392"/>
        <v>0</v>
      </c>
      <c r="AN369" s="76">
        <v>0</v>
      </c>
      <c r="AO369" s="76">
        <f t="shared" si="408"/>
        <v>0</v>
      </c>
      <c r="AP369" s="77">
        <v>0</v>
      </c>
      <c r="AQ369" s="77">
        <f t="shared" si="393"/>
        <v>0</v>
      </c>
      <c r="AR369" s="8"/>
      <c r="AS369" s="76">
        <v>0</v>
      </c>
      <c r="AT369" s="76">
        <v>0</v>
      </c>
      <c r="AU369" s="76">
        <f t="shared" si="402"/>
        <v>0</v>
      </c>
      <c r="AV369" s="76">
        <v>0</v>
      </c>
      <c r="AW369" s="76">
        <f t="shared" si="403"/>
        <v>0</v>
      </c>
      <c r="AX369" s="77">
        <v>0</v>
      </c>
      <c r="AY369" s="78">
        <f t="shared" si="394"/>
        <v>0</v>
      </c>
      <c r="AZ369" s="32"/>
      <c r="BA369" s="124">
        <v>0</v>
      </c>
      <c r="BB369" s="76">
        <v>0</v>
      </c>
      <c r="BC369" s="76">
        <f t="shared" si="395"/>
        <v>0</v>
      </c>
      <c r="BD369" s="76">
        <v>0</v>
      </c>
      <c r="BE369" s="76">
        <f t="shared" si="409"/>
        <v>0</v>
      </c>
      <c r="BF369" s="77">
        <v>0</v>
      </c>
      <c r="BG369" s="77">
        <f t="shared" si="396"/>
        <v>0</v>
      </c>
      <c r="BH369" s="8"/>
      <c r="BI369" s="76">
        <v>0</v>
      </c>
      <c r="BJ369" s="76">
        <v>0</v>
      </c>
      <c r="BK369" s="76">
        <f t="shared" si="404"/>
        <v>0</v>
      </c>
      <c r="BL369" s="76">
        <v>0</v>
      </c>
      <c r="BM369" s="76">
        <f t="shared" si="405"/>
        <v>0</v>
      </c>
      <c r="BN369" s="77">
        <v>0</v>
      </c>
      <c r="BO369" s="78">
        <f t="shared" si="397"/>
        <v>0</v>
      </c>
    </row>
    <row r="370" spans="2:67" s="2" customFormat="1" ht="14.25" hidden="1" customHeight="1" outlineLevel="1">
      <c r="B370" s="2" t="str">
        <f t="shared" si="410"/>
        <v>Hide</v>
      </c>
      <c r="C370" s="2">
        <v>1</v>
      </c>
      <c r="D370" s="72" t="s">
        <v>345</v>
      </c>
      <c r="E370" s="124">
        <v>0</v>
      </c>
      <c r="F370" s="76">
        <v>0</v>
      </c>
      <c r="G370" s="76">
        <f t="shared" si="386"/>
        <v>0</v>
      </c>
      <c r="H370" s="76">
        <v>0</v>
      </c>
      <c r="I370" s="76">
        <f t="shared" si="406"/>
        <v>0</v>
      </c>
      <c r="J370" s="77">
        <v>0</v>
      </c>
      <c r="K370" s="77">
        <f t="shared" si="387"/>
        <v>0</v>
      </c>
      <c r="L370" s="8"/>
      <c r="M370" s="76">
        <v>0</v>
      </c>
      <c r="N370" s="76">
        <v>0</v>
      </c>
      <c r="O370" s="76">
        <f t="shared" si="398"/>
        <v>0</v>
      </c>
      <c r="P370" s="76">
        <v>0</v>
      </c>
      <c r="Q370" s="76">
        <f t="shared" si="399"/>
        <v>0</v>
      </c>
      <c r="R370" s="77">
        <v>0</v>
      </c>
      <c r="S370" s="78">
        <f t="shared" si="388"/>
        <v>0</v>
      </c>
      <c r="T370" s="32"/>
      <c r="U370" s="124">
        <v>0</v>
      </c>
      <c r="V370" s="76">
        <v>0</v>
      </c>
      <c r="W370" s="76">
        <f t="shared" si="389"/>
        <v>0</v>
      </c>
      <c r="X370" s="76">
        <v>0</v>
      </c>
      <c r="Y370" s="76">
        <f t="shared" si="407"/>
        <v>0</v>
      </c>
      <c r="Z370" s="77">
        <v>0</v>
      </c>
      <c r="AA370" s="77">
        <f t="shared" si="390"/>
        <v>0</v>
      </c>
      <c r="AB370" s="8"/>
      <c r="AC370" s="76">
        <v>0</v>
      </c>
      <c r="AD370" s="76">
        <v>0</v>
      </c>
      <c r="AE370" s="76">
        <f t="shared" si="400"/>
        <v>0</v>
      </c>
      <c r="AF370" s="76">
        <v>0</v>
      </c>
      <c r="AG370" s="76">
        <f t="shared" si="401"/>
        <v>0</v>
      </c>
      <c r="AH370" s="77">
        <v>0</v>
      </c>
      <c r="AI370" s="78">
        <f t="shared" si="391"/>
        <v>0</v>
      </c>
      <c r="AJ370" s="32"/>
      <c r="AK370" s="124">
        <v>0</v>
      </c>
      <c r="AL370" s="76">
        <v>0</v>
      </c>
      <c r="AM370" s="76">
        <f t="shared" si="392"/>
        <v>0</v>
      </c>
      <c r="AN370" s="76">
        <v>0</v>
      </c>
      <c r="AO370" s="76">
        <f t="shared" si="408"/>
        <v>0</v>
      </c>
      <c r="AP370" s="77">
        <v>0</v>
      </c>
      <c r="AQ370" s="77">
        <f t="shared" si="393"/>
        <v>0</v>
      </c>
      <c r="AR370" s="8"/>
      <c r="AS370" s="76">
        <v>0</v>
      </c>
      <c r="AT370" s="76">
        <v>0</v>
      </c>
      <c r="AU370" s="76">
        <f t="shared" si="402"/>
        <v>0</v>
      </c>
      <c r="AV370" s="76">
        <v>0</v>
      </c>
      <c r="AW370" s="76">
        <f t="shared" si="403"/>
        <v>0</v>
      </c>
      <c r="AX370" s="77">
        <v>0</v>
      </c>
      <c r="AY370" s="78">
        <f t="shared" si="394"/>
        <v>0</v>
      </c>
      <c r="AZ370" s="32"/>
      <c r="BA370" s="124">
        <v>0</v>
      </c>
      <c r="BB370" s="76">
        <v>0</v>
      </c>
      <c r="BC370" s="76">
        <f t="shared" si="395"/>
        <v>0</v>
      </c>
      <c r="BD370" s="76">
        <v>0</v>
      </c>
      <c r="BE370" s="76">
        <f t="shared" si="409"/>
        <v>0</v>
      </c>
      <c r="BF370" s="77">
        <v>0</v>
      </c>
      <c r="BG370" s="77">
        <f t="shared" si="396"/>
        <v>0</v>
      </c>
      <c r="BH370" s="8"/>
      <c r="BI370" s="76">
        <v>0</v>
      </c>
      <c r="BJ370" s="76">
        <v>0</v>
      </c>
      <c r="BK370" s="76">
        <f t="shared" si="404"/>
        <v>0</v>
      </c>
      <c r="BL370" s="76">
        <v>0</v>
      </c>
      <c r="BM370" s="76">
        <f t="shared" si="405"/>
        <v>0</v>
      </c>
      <c r="BN370" s="77">
        <v>0</v>
      </c>
      <c r="BO370" s="78">
        <f t="shared" si="397"/>
        <v>0</v>
      </c>
    </row>
    <row r="371" spans="2:67" s="2" customFormat="1" collapsed="1">
      <c r="B371" s="2" t="str">
        <f t="shared" si="410"/>
        <v>Hide</v>
      </c>
      <c r="C371" s="2">
        <v>1</v>
      </c>
      <c r="D371" s="72" t="s">
        <v>346</v>
      </c>
      <c r="E371" s="123">
        <v>0</v>
      </c>
      <c r="F371" s="73">
        <v>0</v>
      </c>
      <c r="G371" s="73">
        <f t="shared" si="386"/>
        <v>0</v>
      </c>
      <c r="H371" s="73">
        <v>0</v>
      </c>
      <c r="I371" s="73">
        <f t="shared" si="406"/>
        <v>0</v>
      </c>
      <c r="J371" s="74">
        <v>0</v>
      </c>
      <c r="K371" s="74">
        <f t="shared" si="387"/>
        <v>0</v>
      </c>
      <c r="L371" s="35"/>
      <c r="M371" s="73">
        <v>0</v>
      </c>
      <c r="N371" s="73">
        <v>0</v>
      </c>
      <c r="O371" s="73">
        <f t="shared" si="398"/>
        <v>0</v>
      </c>
      <c r="P371" s="73">
        <v>0</v>
      </c>
      <c r="Q371" s="73">
        <f t="shared" si="399"/>
        <v>0</v>
      </c>
      <c r="R371" s="74">
        <v>0</v>
      </c>
      <c r="S371" s="75">
        <f t="shared" si="388"/>
        <v>0</v>
      </c>
      <c r="T371" s="32"/>
      <c r="U371" s="123">
        <v>0</v>
      </c>
      <c r="V371" s="73">
        <v>0</v>
      </c>
      <c r="W371" s="73">
        <f t="shared" si="389"/>
        <v>0</v>
      </c>
      <c r="X371" s="73">
        <v>0</v>
      </c>
      <c r="Y371" s="73">
        <f t="shared" si="407"/>
        <v>0</v>
      </c>
      <c r="Z371" s="74">
        <v>0</v>
      </c>
      <c r="AA371" s="74">
        <f t="shared" si="390"/>
        <v>0</v>
      </c>
      <c r="AB371" s="35"/>
      <c r="AC371" s="73">
        <v>0</v>
      </c>
      <c r="AD371" s="73">
        <v>0</v>
      </c>
      <c r="AE371" s="73">
        <f t="shared" si="400"/>
        <v>0</v>
      </c>
      <c r="AF371" s="73">
        <v>0</v>
      </c>
      <c r="AG371" s="73">
        <f t="shared" si="401"/>
        <v>0</v>
      </c>
      <c r="AH371" s="74">
        <v>0</v>
      </c>
      <c r="AI371" s="75">
        <f t="shared" si="391"/>
        <v>0</v>
      </c>
      <c r="AJ371" s="32"/>
      <c r="AK371" s="123">
        <v>0</v>
      </c>
      <c r="AL371" s="73">
        <v>0</v>
      </c>
      <c r="AM371" s="73">
        <f t="shared" si="392"/>
        <v>0</v>
      </c>
      <c r="AN371" s="73">
        <v>0</v>
      </c>
      <c r="AO371" s="73">
        <f t="shared" si="408"/>
        <v>0</v>
      </c>
      <c r="AP371" s="74">
        <v>0</v>
      </c>
      <c r="AQ371" s="74">
        <f t="shared" si="393"/>
        <v>0</v>
      </c>
      <c r="AR371" s="35"/>
      <c r="AS371" s="73">
        <v>0</v>
      </c>
      <c r="AT371" s="73">
        <v>0</v>
      </c>
      <c r="AU371" s="73">
        <f t="shared" si="402"/>
        <v>0</v>
      </c>
      <c r="AV371" s="73">
        <v>0</v>
      </c>
      <c r="AW371" s="73">
        <f t="shared" si="403"/>
        <v>0</v>
      </c>
      <c r="AX371" s="74">
        <v>0</v>
      </c>
      <c r="AY371" s="75">
        <f t="shared" si="394"/>
        <v>0</v>
      </c>
      <c r="AZ371" s="32"/>
      <c r="BA371" s="123">
        <v>0</v>
      </c>
      <c r="BB371" s="73">
        <v>0</v>
      </c>
      <c r="BC371" s="73">
        <f t="shared" si="395"/>
        <v>0</v>
      </c>
      <c r="BD371" s="73">
        <v>0</v>
      </c>
      <c r="BE371" s="73">
        <f t="shared" si="409"/>
        <v>0</v>
      </c>
      <c r="BF371" s="74">
        <v>0</v>
      </c>
      <c r="BG371" s="74">
        <f t="shared" si="396"/>
        <v>0</v>
      </c>
      <c r="BH371" s="35"/>
      <c r="BI371" s="73">
        <v>0</v>
      </c>
      <c r="BJ371" s="73">
        <v>0</v>
      </c>
      <c r="BK371" s="73">
        <f t="shared" si="404"/>
        <v>0</v>
      </c>
      <c r="BL371" s="73">
        <v>0</v>
      </c>
      <c r="BM371" s="73">
        <f t="shared" si="405"/>
        <v>0</v>
      </c>
      <c r="BN371" s="74">
        <v>0</v>
      </c>
      <c r="BO371" s="75">
        <f t="shared" si="397"/>
        <v>0</v>
      </c>
    </row>
    <row r="372" spans="2:67" s="2" customFormat="1" ht="14.25" hidden="1" customHeight="1" outlineLevel="1">
      <c r="B372" s="2" t="str">
        <f t="shared" si="410"/>
        <v>Hide</v>
      </c>
      <c r="C372" s="2">
        <v>1</v>
      </c>
      <c r="D372" s="72" t="s">
        <v>347</v>
      </c>
      <c r="E372" s="124">
        <v>31266.530000000002</v>
      </c>
      <c r="F372" s="76">
        <v>29907.351422749609</v>
      </c>
      <c r="G372" s="76">
        <f t="shared" si="386"/>
        <v>1359.1785772503936</v>
      </c>
      <c r="H372" s="76">
        <v>0</v>
      </c>
      <c r="I372" s="76">
        <f t="shared" si="406"/>
        <v>31266.530000000002</v>
      </c>
      <c r="J372" s="77">
        <v>25626.27</v>
      </c>
      <c r="K372" s="77">
        <f t="shared" si="387"/>
        <v>5640.260000000002</v>
      </c>
      <c r="L372" s="8"/>
      <c r="M372" s="76">
        <v>31266.530000000002</v>
      </c>
      <c r="N372" s="76">
        <v>29907.351422749609</v>
      </c>
      <c r="O372" s="76">
        <f t="shared" si="398"/>
        <v>1359.1785772503936</v>
      </c>
      <c r="P372" s="76">
        <v>0</v>
      </c>
      <c r="Q372" s="76">
        <f t="shared" si="399"/>
        <v>31266.530000000002</v>
      </c>
      <c r="R372" s="77">
        <v>25626.27</v>
      </c>
      <c r="S372" s="78">
        <f t="shared" si="388"/>
        <v>5640.260000000002</v>
      </c>
      <c r="T372" s="32"/>
      <c r="U372" s="124">
        <v>21191.49</v>
      </c>
      <c r="V372" s="76">
        <v>20708.046529812102</v>
      </c>
      <c r="W372" s="76">
        <f t="shared" si="389"/>
        <v>483.44347018789995</v>
      </c>
      <c r="X372" s="76">
        <v>0</v>
      </c>
      <c r="Y372" s="76">
        <f t="shared" si="407"/>
        <v>21191.49</v>
      </c>
      <c r="Z372" s="77">
        <v>15658.87</v>
      </c>
      <c r="AA372" s="77">
        <f t="shared" si="390"/>
        <v>5532.6200000000008</v>
      </c>
      <c r="AB372" s="8"/>
      <c r="AC372" s="76">
        <v>21191.49</v>
      </c>
      <c r="AD372" s="76">
        <v>20708.046529812102</v>
      </c>
      <c r="AE372" s="76">
        <f t="shared" si="400"/>
        <v>483.44347018789995</v>
      </c>
      <c r="AF372" s="76">
        <v>0</v>
      </c>
      <c r="AG372" s="76">
        <f t="shared" si="401"/>
        <v>21191.49</v>
      </c>
      <c r="AH372" s="77">
        <v>15658.87</v>
      </c>
      <c r="AI372" s="78">
        <f t="shared" si="391"/>
        <v>5532.6200000000008</v>
      </c>
      <c r="AJ372" s="32"/>
      <c r="AK372" s="124">
        <v>9411.07</v>
      </c>
      <c r="AL372" s="76">
        <v>8575.6733165454498</v>
      </c>
      <c r="AM372" s="76">
        <f t="shared" si="392"/>
        <v>835.39668345454993</v>
      </c>
      <c r="AN372" s="76">
        <v>0</v>
      </c>
      <c r="AO372" s="76">
        <f t="shared" si="408"/>
        <v>9411.07</v>
      </c>
      <c r="AP372" s="77">
        <v>9967.4</v>
      </c>
      <c r="AQ372" s="77">
        <f t="shared" si="393"/>
        <v>-556.32999999999993</v>
      </c>
      <c r="AR372" s="8"/>
      <c r="AS372" s="76">
        <v>9411.07</v>
      </c>
      <c r="AT372" s="76">
        <v>8575.6733165454498</v>
      </c>
      <c r="AU372" s="76">
        <f t="shared" si="402"/>
        <v>835.39668345454993</v>
      </c>
      <c r="AV372" s="76">
        <v>0</v>
      </c>
      <c r="AW372" s="76">
        <f t="shared" si="403"/>
        <v>9411.07</v>
      </c>
      <c r="AX372" s="77">
        <v>9967.4</v>
      </c>
      <c r="AY372" s="78">
        <f t="shared" si="394"/>
        <v>-556.32999999999993</v>
      </c>
      <c r="AZ372" s="32"/>
      <c r="BA372" s="124">
        <v>663.97</v>
      </c>
      <c r="BB372" s="76">
        <v>623.63157639205599</v>
      </c>
      <c r="BC372" s="76">
        <f t="shared" si="395"/>
        <v>40.338423607944037</v>
      </c>
      <c r="BD372" s="76">
        <v>0</v>
      </c>
      <c r="BE372" s="76">
        <f t="shared" si="409"/>
        <v>663.97</v>
      </c>
      <c r="BF372" s="77">
        <v>0</v>
      </c>
      <c r="BG372" s="77">
        <f t="shared" si="396"/>
        <v>663.97</v>
      </c>
      <c r="BH372" s="8"/>
      <c r="BI372" s="76">
        <v>663.97</v>
      </c>
      <c r="BJ372" s="76">
        <v>623.63157639205599</v>
      </c>
      <c r="BK372" s="76">
        <f t="shared" si="404"/>
        <v>40.338423607944037</v>
      </c>
      <c r="BL372" s="76">
        <v>0</v>
      </c>
      <c r="BM372" s="76">
        <f t="shared" si="405"/>
        <v>663.97</v>
      </c>
      <c r="BN372" s="77">
        <v>0</v>
      </c>
      <c r="BO372" s="78">
        <f t="shared" si="397"/>
        <v>663.97</v>
      </c>
    </row>
    <row r="373" spans="2:67" s="2" customFormat="1" ht="14.25" hidden="1" customHeight="1" outlineLevel="1">
      <c r="B373" s="2" t="str">
        <f t="shared" si="410"/>
        <v>Hide</v>
      </c>
      <c r="C373" s="2">
        <v>1</v>
      </c>
      <c r="D373" s="72" t="s">
        <v>348</v>
      </c>
      <c r="E373" s="124">
        <v>36929.810000000005</v>
      </c>
      <c r="F373" s="76">
        <v>36929.810000000005</v>
      </c>
      <c r="G373" s="76">
        <f t="shared" si="386"/>
        <v>0</v>
      </c>
      <c r="H373" s="76">
        <v>0</v>
      </c>
      <c r="I373" s="76">
        <f t="shared" si="406"/>
        <v>36929.810000000005</v>
      </c>
      <c r="J373" s="77">
        <v>30242.68</v>
      </c>
      <c r="K373" s="77">
        <f t="shared" si="387"/>
        <v>6687.1300000000047</v>
      </c>
      <c r="L373" s="8"/>
      <c r="M373" s="76">
        <v>36929.810000000005</v>
      </c>
      <c r="N373" s="76">
        <v>36929.810000000005</v>
      </c>
      <c r="O373" s="76">
        <f t="shared" si="398"/>
        <v>0</v>
      </c>
      <c r="P373" s="76">
        <v>0</v>
      </c>
      <c r="Q373" s="76">
        <f t="shared" si="399"/>
        <v>36929.810000000005</v>
      </c>
      <c r="R373" s="77">
        <v>30242.68</v>
      </c>
      <c r="S373" s="78">
        <f t="shared" si="388"/>
        <v>6687.1300000000047</v>
      </c>
      <c r="T373" s="32"/>
      <c r="U373" s="124">
        <v>27631.84</v>
      </c>
      <c r="V373" s="76">
        <v>27631.84</v>
      </c>
      <c r="W373" s="76">
        <f t="shared" si="389"/>
        <v>0</v>
      </c>
      <c r="X373" s="76">
        <v>0</v>
      </c>
      <c r="Y373" s="76">
        <f t="shared" si="407"/>
        <v>27631.84</v>
      </c>
      <c r="Z373" s="77">
        <v>20309.259999999998</v>
      </c>
      <c r="AA373" s="77">
        <f t="shared" si="390"/>
        <v>7322.5800000000017</v>
      </c>
      <c r="AB373" s="8"/>
      <c r="AC373" s="76">
        <v>27631.84</v>
      </c>
      <c r="AD373" s="76">
        <v>27631.84</v>
      </c>
      <c r="AE373" s="76">
        <f t="shared" si="400"/>
        <v>0</v>
      </c>
      <c r="AF373" s="76">
        <v>0</v>
      </c>
      <c r="AG373" s="76">
        <f t="shared" si="401"/>
        <v>27631.84</v>
      </c>
      <c r="AH373" s="77">
        <v>20309.259999999998</v>
      </c>
      <c r="AI373" s="78">
        <f t="shared" si="391"/>
        <v>7322.5800000000017</v>
      </c>
      <c r="AJ373" s="32"/>
      <c r="AK373" s="124">
        <v>8606.93</v>
      </c>
      <c r="AL373" s="76">
        <v>8606.93</v>
      </c>
      <c r="AM373" s="76">
        <f t="shared" si="392"/>
        <v>0</v>
      </c>
      <c r="AN373" s="76">
        <v>0</v>
      </c>
      <c r="AO373" s="76">
        <f t="shared" si="408"/>
        <v>8606.93</v>
      </c>
      <c r="AP373" s="77">
        <v>9933.42</v>
      </c>
      <c r="AQ373" s="77">
        <f t="shared" si="393"/>
        <v>-1326.4899999999998</v>
      </c>
      <c r="AR373" s="8"/>
      <c r="AS373" s="76">
        <v>8606.93</v>
      </c>
      <c r="AT373" s="76">
        <v>8606.93</v>
      </c>
      <c r="AU373" s="76">
        <f t="shared" si="402"/>
        <v>0</v>
      </c>
      <c r="AV373" s="76">
        <v>0</v>
      </c>
      <c r="AW373" s="76">
        <f t="shared" si="403"/>
        <v>8606.93</v>
      </c>
      <c r="AX373" s="77">
        <v>9933.42</v>
      </c>
      <c r="AY373" s="78">
        <f t="shared" si="394"/>
        <v>-1326.4899999999998</v>
      </c>
      <c r="AZ373" s="32"/>
      <c r="BA373" s="124">
        <v>691.04</v>
      </c>
      <c r="BB373" s="76">
        <v>691.04</v>
      </c>
      <c r="BC373" s="76">
        <f t="shared" si="395"/>
        <v>0</v>
      </c>
      <c r="BD373" s="76">
        <v>0</v>
      </c>
      <c r="BE373" s="76">
        <f t="shared" si="409"/>
        <v>691.04</v>
      </c>
      <c r="BF373" s="77">
        <v>0</v>
      </c>
      <c r="BG373" s="77">
        <f t="shared" si="396"/>
        <v>691.04</v>
      </c>
      <c r="BH373" s="8"/>
      <c r="BI373" s="76">
        <v>691.04</v>
      </c>
      <c r="BJ373" s="76">
        <v>691.04</v>
      </c>
      <c r="BK373" s="76">
        <f t="shared" si="404"/>
        <v>0</v>
      </c>
      <c r="BL373" s="76">
        <v>0</v>
      </c>
      <c r="BM373" s="76">
        <f t="shared" si="405"/>
        <v>691.04</v>
      </c>
      <c r="BN373" s="77">
        <v>0</v>
      </c>
      <c r="BO373" s="78">
        <f t="shared" si="397"/>
        <v>691.04</v>
      </c>
    </row>
    <row r="374" spans="2:67" s="2" customFormat="1" ht="14.25" hidden="1" customHeight="1" outlineLevel="1">
      <c r="B374" s="2" t="str">
        <f t="shared" si="410"/>
        <v>Hide</v>
      </c>
      <c r="C374" s="2">
        <v>1</v>
      </c>
      <c r="D374" s="72" t="s">
        <v>349</v>
      </c>
      <c r="E374" s="124">
        <v>0</v>
      </c>
      <c r="F374" s="76">
        <v>0</v>
      </c>
      <c r="G374" s="76">
        <f t="shared" si="386"/>
        <v>0</v>
      </c>
      <c r="H374" s="76">
        <v>0</v>
      </c>
      <c r="I374" s="76">
        <f t="shared" si="406"/>
        <v>0</v>
      </c>
      <c r="J374" s="77">
        <v>0</v>
      </c>
      <c r="K374" s="77">
        <f t="shared" si="387"/>
        <v>0</v>
      </c>
      <c r="L374" s="8"/>
      <c r="M374" s="76">
        <v>0</v>
      </c>
      <c r="N374" s="76">
        <v>0</v>
      </c>
      <c r="O374" s="76">
        <f t="shared" si="398"/>
        <v>0</v>
      </c>
      <c r="P374" s="76">
        <v>0</v>
      </c>
      <c r="Q374" s="76">
        <f t="shared" si="399"/>
        <v>0</v>
      </c>
      <c r="R374" s="77">
        <v>0</v>
      </c>
      <c r="S374" s="78">
        <f t="shared" si="388"/>
        <v>0</v>
      </c>
      <c r="T374" s="32"/>
      <c r="U374" s="124">
        <v>0</v>
      </c>
      <c r="V374" s="76">
        <v>0</v>
      </c>
      <c r="W374" s="76">
        <f t="shared" si="389"/>
        <v>0</v>
      </c>
      <c r="X374" s="76">
        <v>0</v>
      </c>
      <c r="Y374" s="76">
        <f t="shared" si="407"/>
        <v>0</v>
      </c>
      <c r="Z374" s="77">
        <v>0</v>
      </c>
      <c r="AA374" s="77">
        <f t="shared" si="390"/>
        <v>0</v>
      </c>
      <c r="AB374" s="8"/>
      <c r="AC374" s="76">
        <v>0</v>
      </c>
      <c r="AD374" s="76">
        <v>0</v>
      </c>
      <c r="AE374" s="76">
        <f t="shared" si="400"/>
        <v>0</v>
      </c>
      <c r="AF374" s="76">
        <v>0</v>
      </c>
      <c r="AG374" s="76">
        <f t="shared" si="401"/>
        <v>0</v>
      </c>
      <c r="AH374" s="77">
        <v>0</v>
      </c>
      <c r="AI374" s="78">
        <f t="shared" si="391"/>
        <v>0</v>
      </c>
      <c r="AJ374" s="32"/>
      <c r="AK374" s="124">
        <v>0</v>
      </c>
      <c r="AL374" s="76">
        <v>0</v>
      </c>
      <c r="AM374" s="76">
        <f t="shared" si="392"/>
        <v>0</v>
      </c>
      <c r="AN374" s="76">
        <v>0</v>
      </c>
      <c r="AO374" s="76">
        <f t="shared" si="408"/>
        <v>0</v>
      </c>
      <c r="AP374" s="77">
        <v>0</v>
      </c>
      <c r="AQ374" s="77">
        <f t="shared" si="393"/>
        <v>0</v>
      </c>
      <c r="AR374" s="8"/>
      <c r="AS374" s="76">
        <v>0</v>
      </c>
      <c r="AT374" s="76">
        <v>0</v>
      </c>
      <c r="AU374" s="76">
        <f t="shared" si="402"/>
        <v>0</v>
      </c>
      <c r="AV374" s="76">
        <v>0</v>
      </c>
      <c r="AW374" s="76">
        <f t="shared" si="403"/>
        <v>0</v>
      </c>
      <c r="AX374" s="77">
        <v>0</v>
      </c>
      <c r="AY374" s="78">
        <f t="shared" si="394"/>
        <v>0</v>
      </c>
      <c r="AZ374" s="32"/>
      <c r="BA374" s="124">
        <v>0</v>
      </c>
      <c r="BB374" s="76">
        <v>0</v>
      </c>
      <c r="BC374" s="76">
        <f t="shared" si="395"/>
        <v>0</v>
      </c>
      <c r="BD374" s="76">
        <v>0</v>
      </c>
      <c r="BE374" s="76">
        <f t="shared" si="409"/>
        <v>0</v>
      </c>
      <c r="BF374" s="77">
        <v>0</v>
      </c>
      <c r="BG374" s="77">
        <f t="shared" si="396"/>
        <v>0</v>
      </c>
      <c r="BH374" s="8"/>
      <c r="BI374" s="76">
        <v>0</v>
      </c>
      <c r="BJ374" s="76">
        <v>0</v>
      </c>
      <c r="BK374" s="76">
        <f t="shared" si="404"/>
        <v>0</v>
      </c>
      <c r="BL374" s="76">
        <v>0</v>
      </c>
      <c r="BM374" s="76">
        <f t="shared" si="405"/>
        <v>0</v>
      </c>
      <c r="BN374" s="77">
        <v>0</v>
      </c>
      <c r="BO374" s="78">
        <f t="shared" si="397"/>
        <v>0</v>
      </c>
    </row>
    <row r="375" spans="2:67" s="2" customFormat="1" ht="14.25" hidden="1" customHeight="1" outlineLevel="1">
      <c r="B375" s="2" t="str">
        <f t="shared" si="410"/>
        <v>Hide</v>
      </c>
      <c r="C375" s="2">
        <v>1</v>
      </c>
      <c r="D375" s="72" t="s">
        <v>350</v>
      </c>
      <c r="E375" s="124">
        <v>0</v>
      </c>
      <c r="F375" s="76">
        <v>0</v>
      </c>
      <c r="G375" s="76">
        <f t="shared" si="386"/>
        <v>0</v>
      </c>
      <c r="H375" s="76">
        <v>0</v>
      </c>
      <c r="I375" s="76">
        <f t="shared" si="406"/>
        <v>0</v>
      </c>
      <c r="J375" s="77">
        <v>0</v>
      </c>
      <c r="K375" s="77">
        <f t="shared" si="387"/>
        <v>0</v>
      </c>
      <c r="L375" s="8"/>
      <c r="M375" s="76">
        <v>0</v>
      </c>
      <c r="N375" s="76">
        <v>0</v>
      </c>
      <c r="O375" s="76">
        <f t="shared" si="398"/>
        <v>0</v>
      </c>
      <c r="P375" s="76">
        <v>0</v>
      </c>
      <c r="Q375" s="76">
        <f t="shared" si="399"/>
        <v>0</v>
      </c>
      <c r="R375" s="77">
        <v>0</v>
      </c>
      <c r="S375" s="78">
        <f t="shared" si="388"/>
        <v>0</v>
      </c>
      <c r="T375" s="32"/>
      <c r="U375" s="124">
        <v>0</v>
      </c>
      <c r="V375" s="76">
        <v>0</v>
      </c>
      <c r="W375" s="76">
        <f t="shared" si="389"/>
        <v>0</v>
      </c>
      <c r="X375" s="76">
        <v>0</v>
      </c>
      <c r="Y375" s="76">
        <f t="shared" si="407"/>
        <v>0</v>
      </c>
      <c r="Z375" s="77">
        <v>0</v>
      </c>
      <c r="AA375" s="77">
        <f t="shared" si="390"/>
        <v>0</v>
      </c>
      <c r="AB375" s="8"/>
      <c r="AC375" s="76">
        <v>0</v>
      </c>
      <c r="AD375" s="76">
        <v>0</v>
      </c>
      <c r="AE375" s="76">
        <f t="shared" si="400"/>
        <v>0</v>
      </c>
      <c r="AF375" s="76">
        <v>0</v>
      </c>
      <c r="AG375" s="76">
        <f t="shared" si="401"/>
        <v>0</v>
      </c>
      <c r="AH375" s="77">
        <v>0</v>
      </c>
      <c r="AI375" s="78">
        <f t="shared" si="391"/>
        <v>0</v>
      </c>
      <c r="AJ375" s="32"/>
      <c r="AK375" s="124">
        <v>0</v>
      </c>
      <c r="AL375" s="76">
        <v>0</v>
      </c>
      <c r="AM375" s="76">
        <f t="shared" si="392"/>
        <v>0</v>
      </c>
      <c r="AN375" s="76">
        <v>0</v>
      </c>
      <c r="AO375" s="76">
        <f t="shared" si="408"/>
        <v>0</v>
      </c>
      <c r="AP375" s="77">
        <v>0</v>
      </c>
      <c r="AQ375" s="77">
        <f t="shared" si="393"/>
        <v>0</v>
      </c>
      <c r="AR375" s="8"/>
      <c r="AS375" s="76">
        <v>0</v>
      </c>
      <c r="AT375" s="76">
        <v>0</v>
      </c>
      <c r="AU375" s="76">
        <f t="shared" si="402"/>
        <v>0</v>
      </c>
      <c r="AV375" s="76">
        <v>0</v>
      </c>
      <c r="AW375" s="76">
        <f t="shared" si="403"/>
        <v>0</v>
      </c>
      <c r="AX375" s="77">
        <v>0</v>
      </c>
      <c r="AY375" s="78">
        <f t="shared" si="394"/>
        <v>0</v>
      </c>
      <c r="AZ375" s="32"/>
      <c r="BA375" s="124">
        <v>0</v>
      </c>
      <c r="BB375" s="76">
        <v>0</v>
      </c>
      <c r="BC375" s="76">
        <f t="shared" si="395"/>
        <v>0</v>
      </c>
      <c r="BD375" s="76">
        <v>0</v>
      </c>
      <c r="BE375" s="76">
        <f t="shared" si="409"/>
        <v>0</v>
      </c>
      <c r="BF375" s="77">
        <v>0</v>
      </c>
      <c r="BG375" s="77">
        <f t="shared" si="396"/>
        <v>0</v>
      </c>
      <c r="BH375" s="8"/>
      <c r="BI375" s="76">
        <v>0</v>
      </c>
      <c r="BJ375" s="76">
        <v>0</v>
      </c>
      <c r="BK375" s="76">
        <f t="shared" si="404"/>
        <v>0</v>
      </c>
      <c r="BL375" s="76">
        <v>0</v>
      </c>
      <c r="BM375" s="76">
        <f t="shared" si="405"/>
        <v>0</v>
      </c>
      <c r="BN375" s="77">
        <v>0</v>
      </c>
      <c r="BO375" s="78">
        <f t="shared" si="397"/>
        <v>0</v>
      </c>
    </row>
    <row r="376" spans="2:67" s="2" customFormat="1" ht="14.25" hidden="1" customHeight="1" outlineLevel="1">
      <c r="B376" s="2" t="str">
        <f t="shared" si="410"/>
        <v>Hide</v>
      </c>
      <c r="C376" s="2">
        <v>1</v>
      </c>
      <c r="D376" s="72" t="s">
        <v>351</v>
      </c>
      <c r="E376" s="124">
        <v>0</v>
      </c>
      <c r="F376" s="76">
        <v>0</v>
      </c>
      <c r="G376" s="76">
        <f t="shared" si="386"/>
        <v>0</v>
      </c>
      <c r="H376" s="76">
        <v>0</v>
      </c>
      <c r="I376" s="76">
        <f t="shared" si="406"/>
        <v>0</v>
      </c>
      <c r="J376" s="77">
        <v>0</v>
      </c>
      <c r="K376" s="77">
        <f t="shared" si="387"/>
        <v>0</v>
      </c>
      <c r="L376" s="8"/>
      <c r="M376" s="76">
        <v>0</v>
      </c>
      <c r="N376" s="76">
        <v>0</v>
      </c>
      <c r="O376" s="76">
        <f t="shared" si="398"/>
        <v>0</v>
      </c>
      <c r="P376" s="76">
        <v>0</v>
      </c>
      <c r="Q376" s="76">
        <f t="shared" si="399"/>
        <v>0</v>
      </c>
      <c r="R376" s="77">
        <v>0</v>
      </c>
      <c r="S376" s="78">
        <f t="shared" si="388"/>
        <v>0</v>
      </c>
      <c r="T376" s="32"/>
      <c r="U376" s="124">
        <v>0</v>
      </c>
      <c r="V376" s="76">
        <v>0</v>
      </c>
      <c r="W376" s="76">
        <f t="shared" si="389"/>
        <v>0</v>
      </c>
      <c r="X376" s="76">
        <v>0</v>
      </c>
      <c r="Y376" s="76">
        <f t="shared" si="407"/>
        <v>0</v>
      </c>
      <c r="Z376" s="77">
        <v>0</v>
      </c>
      <c r="AA376" s="77">
        <f t="shared" si="390"/>
        <v>0</v>
      </c>
      <c r="AB376" s="8"/>
      <c r="AC376" s="76">
        <v>0</v>
      </c>
      <c r="AD376" s="76">
        <v>0</v>
      </c>
      <c r="AE376" s="76">
        <f t="shared" si="400"/>
        <v>0</v>
      </c>
      <c r="AF376" s="76">
        <v>0</v>
      </c>
      <c r="AG376" s="76">
        <f t="shared" si="401"/>
        <v>0</v>
      </c>
      <c r="AH376" s="77">
        <v>0</v>
      </c>
      <c r="AI376" s="78">
        <f t="shared" si="391"/>
        <v>0</v>
      </c>
      <c r="AJ376" s="32"/>
      <c r="AK376" s="124">
        <v>0</v>
      </c>
      <c r="AL376" s="76">
        <v>0</v>
      </c>
      <c r="AM376" s="76">
        <f t="shared" si="392"/>
        <v>0</v>
      </c>
      <c r="AN376" s="76">
        <v>0</v>
      </c>
      <c r="AO376" s="76">
        <f t="shared" si="408"/>
        <v>0</v>
      </c>
      <c r="AP376" s="77">
        <v>0</v>
      </c>
      <c r="AQ376" s="77">
        <f t="shared" si="393"/>
        <v>0</v>
      </c>
      <c r="AR376" s="8"/>
      <c r="AS376" s="76">
        <v>0</v>
      </c>
      <c r="AT376" s="76">
        <v>0</v>
      </c>
      <c r="AU376" s="76">
        <f t="shared" si="402"/>
        <v>0</v>
      </c>
      <c r="AV376" s="76">
        <v>0</v>
      </c>
      <c r="AW376" s="76">
        <f t="shared" si="403"/>
        <v>0</v>
      </c>
      <c r="AX376" s="77">
        <v>0</v>
      </c>
      <c r="AY376" s="78">
        <f t="shared" si="394"/>
        <v>0</v>
      </c>
      <c r="AZ376" s="32"/>
      <c r="BA376" s="124">
        <v>0</v>
      </c>
      <c r="BB376" s="76">
        <v>0</v>
      </c>
      <c r="BC376" s="76">
        <f t="shared" si="395"/>
        <v>0</v>
      </c>
      <c r="BD376" s="76">
        <v>0</v>
      </c>
      <c r="BE376" s="76">
        <f t="shared" si="409"/>
        <v>0</v>
      </c>
      <c r="BF376" s="77">
        <v>0</v>
      </c>
      <c r="BG376" s="77">
        <f t="shared" si="396"/>
        <v>0</v>
      </c>
      <c r="BH376" s="8"/>
      <c r="BI376" s="76">
        <v>0</v>
      </c>
      <c r="BJ376" s="76">
        <v>0</v>
      </c>
      <c r="BK376" s="76">
        <f t="shared" si="404"/>
        <v>0</v>
      </c>
      <c r="BL376" s="76">
        <v>0</v>
      </c>
      <c r="BM376" s="76">
        <f t="shared" si="405"/>
        <v>0</v>
      </c>
      <c r="BN376" s="77">
        <v>0</v>
      </c>
      <c r="BO376" s="78">
        <f t="shared" si="397"/>
        <v>0</v>
      </c>
    </row>
    <row r="377" spans="2:67" s="2" customFormat="1" ht="14.25" hidden="1" customHeight="1" outlineLevel="1">
      <c r="B377" s="2" t="str">
        <f t="shared" si="410"/>
        <v>Hide</v>
      </c>
      <c r="C377" s="2">
        <v>1</v>
      </c>
      <c r="D377" s="72" t="s">
        <v>352</v>
      </c>
      <c r="E377" s="124">
        <v>0</v>
      </c>
      <c r="F377" s="76">
        <v>0</v>
      </c>
      <c r="G377" s="76">
        <f t="shared" si="386"/>
        <v>0</v>
      </c>
      <c r="H377" s="76">
        <v>0</v>
      </c>
      <c r="I377" s="76">
        <f t="shared" si="406"/>
        <v>0</v>
      </c>
      <c r="J377" s="77">
        <v>0</v>
      </c>
      <c r="K377" s="77">
        <f t="shared" si="387"/>
        <v>0</v>
      </c>
      <c r="L377" s="8"/>
      <c r="M377" s="76">
        <v>0</v>
      </c>
      <c r="N377" s="76">
        <v>0</v>
      </c>
      <c r="O377" s="76">
        <f t="shared" si="398"/>
        <v>0</v>
      </c>
      <c r="P377" s="76">
        <v>0</v>
      </c>
      <c r="Q377" s="76">
        <f t="shared" si="399"/>
        <v>0</v>
      </c>
      <c r="R377" s="77">
        <v>0</v>
      </c>
      <c r="S377" s="78">
        <f t="shared" si="388"/>
        <v>0</v>
      </c>
      <c r="T377" s="32"/>
      <c r="U377" s="124">
        <v>0</v>
      </c>
      <c r="V377" s="76">
        <v>0</v>
      </c>
      <c r="W377" s="76">
        <f t="shared" si="389"/>
        <v>0</v>
      </c>
      <c r="X377" s="76">
        <v>0</v>
      </c>
      <c r="Y377" s="76">
        <f t="shared" si="407"/>
        <v>0</v>
      </c>
      <c r="Z377" s="77">
        <v>0</v>
      </c>
      <c r="AA377" s="77">
        <f t="shared" si="390"/>
        <v>0</v>
      </c>
      <c r="AB377" s="8"/>
      <c r="AC377" s="76">
        <v>0</v>
      </c>
      <c r="AD377" s="76">
        <v>0</v>
      </c>
      <c r="AE377" s="76">
        <f t="shared" si="400"/>
        <v>0</v>
      </c>
      <c r="AF377" s="76">
        <v>0</v>
      </c>
      <c r="AG377" s="76">
        <f t="shared" si="401"/>
        <v>0</v>
      </c>
      <c r="AH377" s="77">
        <v>0</v>
      </c>
      <c r="AI377" s="78">
        <f t="shared" si="391"/>
        <v>0</v>
      </c>
      <c r="AJ377" s="32"/>
      <c r="AK377" s="124">
        <v>0</v>
      </c>
      <c r="AL377" s="76">
        <v>0</v>
      </c>
      <c r="AM377" s="76">
        <f t="shared" si="392"/>
        <v>0</v>
      </c>
      <c r="AN377" s="76">
        <v>0</v>
      </c>
      <c r="AO377" s="76">
        <f t="shared" si="408"/>
        <v>0</v>
      </c>
      <c r="AP377" s="77">
        <v>0</v>
      </c>
      <c r="AQ377" s="77">
        <f t="shared" si="393"/>
        <v>0</v>
      </c>
      <c r="AR377" s="8"/>
      <c r="AS377" s="76">
        <v>0</v>
      </c>
      <c r="AT377" s="76">
        <v>0</v>
      </c>
      <c r="AU377" s="76">
        <f t="shared" si="402"/>
        <v>0</v>
      </c>
      <c r="AV377" s="76">
        <v>0</v>
      </c>
      <c r="AW377" s="76">
        <f t="shared" si="403"/>
        <v>0</v>
      </c>
      <c r="AX377" s="77">
        <v>0</v>
      </c>
      <c r="AY377" s="78">
        <f t="shared" si="394"/>
        <v>0</v>
      </c>
      <c r="AZ377" s="32"/>
      <c r="BA377" s="124">
        <v>0</v>
      </c>
      <c r="BB377" s="76">
        <v>0</v>
      </c>
      <c r="BC377" s="76">
        <f t="shared" si="395"/>
        <v>0</v>
      </c>
      <c r="BD377" s="76">
        <v>0</v>
      </c>
      <c r="BE377" s="76">
        <f t="shared" si="409"/>
        <v>0</v>
      </c>
      <c r="BF377" s="77">
        <v>0</v>
      </c>
      <c r="BG377" s="77">
        <f t="shared" si="396"/>
        <v>0</v>
      </c>
      <c r="BH377" s="8"/>
      <c r="BI377" s="76">
        <v>0</v>
      </c>
      <c r="BJ377" s="76">
        <v>0</v>
      </c>
      <c r="BK377" s="76">
        <f t="shared" si="404"/>
        <v>0</v>
      </c>
      <c r="BL377" s="76">
        <v>0</v>
      </c>
      <c r="BM377" s="76">
        <f t="shared" si="405"/>
        <v>0</v>
      </c>
      <c r="BN377" s="77">
        <v>0</v>
      </c>
      <c r="BO377" s="78">
        <f t="shared" si="397"/>
        <v>0</v>
      </c>
    </row>
    <row r="378" spans="2:67" s="2" customFormat="1" ht="14.25" hidden="1" customHeight="1" outlineLevel="1">
      <c r="B378" s="2" t="str">
        <f t="shared" si="410"/>
        <v>Hide</v>
      </c>
      <c r="C378" s="2">
        <v>1</v>
      </c>
      <c r="D378" s="72" t="s">
        <v>353</v>
      </c>
      <c r="E378" s="124">
        <v>0</v>
      </c>
      <c r="F378" s="76">
        <v>0</v>
      </c>
      <c r="G378" s="76">
        <f t="shared" si="386"/>
        <v>0</v>
      </c>
      <c r="H378" s="76">
        <v>0</v>
      </c>
      <c r="I378" s="76">
        <f t="shared" si="406"/>
        <v>0</v>
      </c>
      <c r="J378" s="77">
        <v>0</v>
      </c>
      <c r="K378" s="77">
        <f t="shared" si="387"/>
        <v>0</v>
      </c>
      <c r="L378" s="8"/>
      <c r="M378" s="76">
        <v>0</v>
      </c>
      <c r="N378" s="76">
        <v>0</v>
      </c>
      <c r="O378" s="76">
        <f t="shared" si="398"/>
        <v>0</v>
      </c>
      <c r="P378" s="76">
        <v>0</v>
      </c>
      <c r="Q378" s="76">
        <f t="shared" si="399"/>
        <v>0</v>
      </c>
      <c r="R378" s="77">
        <v>0</v>
      </c>
      <c r="S378" s="78">
        <f t="shared" si="388"/>
        <v>0</v>
      </c>
      <c r="T378" s="32"/>
      <c r="U378" s="124">
        <v>0</v>
      </c>
      <c r="V378" s="76">
        <v>0</v>
      </c>
      <c r="W378" s="76">
        <f t="shared" si="389"/>
        <v>0</v>
      </c>
      <c r="X378" s="76">
        <v>0</v>
      </c>
      <c r="Y378" s="76">
        <f t="shared" si="407"/>
        <v>0</v>
      </c>
      <c r="Z378" s="77">
        <v>0</v>
      </c>
      <c r="AA378" s="77">
        <f t="shared" si="390"/>
        <v>0</v>
      </c>
      <c r="AB378" s="8"/>
      <c r="AC378" s="76">
        <v>0</v>
      </c>
      <c r="AD378" s="76">
        <v>0</v>
      </c>
      <c r="AE378" s="76">
        <f t="shared" si="400"/>
        <v>0</v>
      </c>
      <c r="AF378" s="76">
        <v>0</v>
      </c>
      <c r="AG378" s="76">
        <f t="shared" si="401"/>
        <v>0</v>
      </c>
      <c r="AH378" s="77">
        <v>0</v>
      </c>
      <c r="AI378" s="78">
        <f t="shared" si="391"/>
        <v>0</v>
      </c>
      <c r="AJ378" s="32"/>
      <c r="AK378" s="124">
        <v>0</v>
      </c>
      <c r="AL378" s="76">
        <v>0</v>
      </c>
      <c r="AM378" s="76">
        <f t="shared" si="392"/>
        <v>0</v>
      </c>
      <c r="AN378" s="76">
        <v>0</v>
      </c>
      <c r="AO378" s="76">
        <f t="shared" si="408"/>
        <v>0</v>
      </c>
      <c r="AP378" s="77">
        <v>0</v>
      </c>
      <c r="AQ378" s="77">
        <f t="shared" si="393"/>
        <v>0</v>
      </c>
      <c r="AR378" s="8"/>
      <c r="AS378" s="76">
        <v>0</v>
      </c>
      <c r="AT378" s="76">
        <v>0</v>
      </c>
      <c r="AU378" s="76">
        <f t="shared" si="402"/>
        <v>0</v>
      </c>
      <c r="AV378" s="76">
        <v>0</v>
      </c>
      <c r="AW378" s="76">
        <f t="shared" si="403"/>
        <v>0</v>
      </c>
      <c r="AX378" s="77">
        <v>0</v>
      </c>
      <c r="AY378" s="78">
        <f t="shared" si="394"/>
        <v>0</v>
      </c>
      <c r="AZ378" s="32"/>
      <c r="BA378" s="124">
        <v>0</v>
      </c>
      <c r="BB378" s="76">
        <v>0</v>
      </c>
      <c r="BC378" s="76">
        <f t="shared" si="395"/>
        <v>0</v>
      </c>
      <c r="BD378" s="76">
        <v>0</v>
      </c>
      <c r="BE378" s="76">
        <f t="shared" si="409"/>
        <v>0</v>
      </c>
      <c r="BF378" s="77">
        <v>0</v>
      </c>
      <c r="BG378" s="77">
        <f t="shared" si="396"/>
        <v>0</v>
      </c>
      <c r="BH378" s="8"/>
      <c r="BI378" s="76">
        <v>0</v>
      </c>
      <c r="BJ378" s="76">
        <v>0</v>
      </c>
      <c r="BK378" s="76">
        <f t="shared" si="404"/>
        <v>0</v>
      </c>
      <c r="BL378" s="76">
        <v>0</v>
      </c>
      <c r="BM378" s="76">
        <f t="shared" si="405"/>
        <v>0</v>
      </c>
      <c r="BN378" s="77">
        <v>0</v>
      </c>
      <c r="BO378" s="78">
        <f t="shared" si="397"/>
        <v>0</v>
      </c>
    </row>
    <row r="379" spans="2:67" s="2" customFormat="1" ht="14.25" hidden="1" customHeight="1" outlineLevel="1">
      <c r="B379" s="2" t="str">
        <f t="shared" si="410"/>
        <v>Hide</v>
      </c>
      <c r="C379" s="2">
        <v>1</v>
      </c>
      <c r="D379" s="72" t="s">
        <v>354</v>
      </c>
      <c r="E379" s="124">
        <v>0</v>
      </c>
      <c r="F379" s="76">
        <v>0</v>
      </c>
      <c r="G379" s="76">
        <f t="shared" si="386"/>
        <v>0</v>
      </c>
      <c r="H379" s="76">
        <v>0</v>
      </c>
      <c r="I379" s="76">
        <f t="shared" si="406"/>
        <v>0</v>
      </c>
      <c r="J379" s="77">
        <v>0</v>
      </c>
      <c r="K379" s="77">
        <f t="shared" si="387"/>
        <v>0</v>
      </c>
      <c r="L379" s="8"/>
      <c r="M379" s="76">
        <v>0</v>
      </c>
      <c r="N379" s="76">
        <v>0</v>
      </c>
      <c r="O379" s="76">
        <f t="shared" si="398"/>
        <v>0</v>
      </c>
      <c r="P379" s="76">
        <v>0</v>
      </c>
      <c r="Q379" s="76">
        <f t="shared" si="399"/>
        <v>0</v>
      </c>
      <c r="R379" s="77">
        <v>0</v>
      </c>
      <c r="S379" s="78">
        <f t="shared" si="388"/>
        <v>0</v>
      </c>
      <c r="T379" s="32"/>
      <c r="U379" s="124">
        <v>0</v>
      </c>
      <c r="V379" s="76">
        <v>0</v>
      </c>
      <c r="W379" s="76">
        <f t="shared" si="389"/>
        <v>0</v>
      </c>
      <c r="X379" s="76">
        <v>0</v>
      </c>
      <c r="Y379" s="76">
        <f t="shared" si="407"/>
        <v>0</v>
      </c>
      <c r="Z379" s="77">
        <v>0</v>
      </c>
      <c r="AA379" s="77">
        <f t="shared" si="390"/>
        <v>0</v>
      </c>
      <c r="AB379" s="8"/>
      <c r="AC379" s="76">
        <v>0</v>
      </c>
      <c r="AD379" s="76">
        <v>0</v>
      </c>
      <c r="AE379" s="76">
        <f t="shared" si="400"/>
        <v>0</v>
      </c>
      <c r="AF379" s="76">
        <v>0</v>
      </c>
      <c r="AG379" s="76">
        <f t="shared" si="401"/>
        <v>0</v>
      </c>
      <c r="AH379" s="77">
        <v>0</v>
      </c>
      <c r="AI379" s="78">
        <f t="shared" si="391"/>
        <v>0</v>
      </c>
      <c r="AJ379" s="32"/>
      <c r="AK379" s="124">
        <v>0</v>
      </c>
      <c r="AL379" s="76">
        <v>0</v>
      </c>
      <c r="AM379" s="76">
        <f t="shared" si="392"/>
        <v>0</v>
      </c>
      <c r="AN379" s="76">
        <v>0</v>
      </c>
      <c r="AO379" s="76">
        <f t="shared" si="408"/>
        <v>0</v>
      </c>
      <c r="AP379" s="77">
        <v>0</v>
      </c>
      <c r="AQ379" s="77">
        <f t="shared" si="393"/>
        <v>0</v>
      </c>
      <c r="AR379" s="8"/>
      <c r="AS379" s="76">
        <v>0</v>
      </c>
      <c r="AT379" s="76">
        <v>0</v>
      </c>
      <c r="AU379" s="76">
        <f t="shared" si="402"/>
        <v>0</v>
      </c>
      <c r="AV379" s="76">
        <v>0</v>
      </c>
      <c r="AW379" s="76">
        <f t="shared" si="403"/>
        <v>0</v>
      </c>
      <c r="AX379" s="77">
        <v>0</v>
      </c>
      <c r="AY379" s="78">
        <f t="shared" si="394"/>
        <v>0</v>
      </c>
      <c r="AZ379" s="32"/>
      <c r="BA379" s="124">
        <v>0</v>
      </c>
      <c r="BB379" s="76">
        <v>0</v>
      </c>
      <c r="BC379" s="76">
        <f t="shared" si="395"/>
        <v>0</v>
      </c>
      <c r="BD379" s="76">
        <v>0</v>
      </c>
      <c r="BE379" s="76">
        <f t="shared" si="409"/>
        <v>0</v>
      </c>
      <c r="BF379" s="77">
        <v>0</v>
      </c>
      <c r="BG379" s="77">
        <f t="shared" si="396"/>
        <v>0</v>
      </c>
      <c r="BH379" s="8"/>
      <c r="BI379" s="76">
        <v>0</v>
      </c>
      <c r="BJ379" s="76">
        <v>0</v>
      </c>
      <c r="BK379" s="76">
        <f t="shared" si="404"/>
        <v>0</v>
      </c>
      <c r="BL379" s="76">
        <v>0</v>
      </c>
      <c r="BM379" s="76">
        <f t="shared" si="405"/>
        <v>0</v>
      </c>
      <c r="BN379" s="77">
        <v>0</v>
      </c>
      <c r="BO379" s="78">
        <f t="shared" si="397"/>
        <v>0</v>
      </c>
    </row>
    <row r="380" spans="2:67" s="2" customFormat="1" ht="14.25" hidden="1" customHeight="1" outlineLevel="1">
      <c r="B380" s="2" t="str">
        <f t="shared" si="410"/>
        <v>Hide</v>
      </c>
      <c r="C380" s="2">
        <v>1</v>
      </c>
      <c r="D380" s="72" t="s">
        <v>355</v>
      </c>
      <c r="E380" s="124">
        <v>0</v>
      </c>
      <c r="F380" s="76">
        <v>0</v>
      </c>
      <c r="G380" s="76">
        <f t="shared" si="386"/>
        <v>0</v>
      </c>
      <c r="H380" s="76">
        <v>0</v>
      </c>
      <c r="I380" s="76">
        <f t="shared" si="406"/>
        <v>0</v>
      </c>
      <c r="J380" s="77">
        <v>0</v>
      </c>
      <c r="K380" s="77">
        <f t="shared" si="387"/>
        <v>0</v>
      </c>
      <c r="L380" s="8"/>
      <c r="M380" s="76">
        <v>0</v>
      </c>
      <c r="N380" s="76">
        <v>0</v>
      </c>
      <c r="O380" s="76">
        <f t="shared" si="398"/>
        <v>0</v>
      </c>
      <c r="P380" s="76">
        <v>0</v>
      </c>
      <c r="Q380" s="76">
        <f t="shared" si="399"/>
        <v>0</v>
      </c>
      <c r="R380" s="77">
        <v>0</v>
      </c>
      <c r="S380" s="78">
        <f t="shared" si="388"/>
        <v>0</v>
      </c>
      <c r="T380" s="32"/>
      <c r="U380" s="124">
        <v>0</v>
      </c>
      <c r="V380" s="76">
        <v>0</v>
      </c>
      <c r="W380" s="76">
        <f t="shared" si="389"/>
        <v>0</v>
      </c>
      <c r="X380" s="76">
        <v>0</v>
      </c>
      <c r="Y380" s="76">
        <f t="shared" si="407"/>
        <v>0</v>
      </c>
      <c r="Z380" s="77">
        <v>0</v>
      </c>
      <c r="AA380" s="77">
        <f t="shared" si="390"/>
        <v>0</v>
      </c>
      <c r="AB380" s="8"/>
      <c r="AC380" s="76">
        <v>0</v>
      </c>
      <c r="AD380" s="76">
        <v>0</v>
      </c>
      <c r="AE380" s="76">
        <f t="shared" si="400"/>
        <v>0</v>
      </c>
      <c r="AF380" s="76">
        <v>0</v>
      </c>
      <c r="AG380" s="76">
        <f t="shared" si="401"/>
        <v>0</v>
      </c>
      <c r="AH380" s="77">
        <v>0</v>
      </c>
      <c r="AI380" s="78">
        <f t="shared" si="391"/>
        <v>0</v>
      </c>
      <c r="AJ380" s="32"/>
      <c r="AK380" s="124">
        <v>0</v>
      </c>
      <c r="AL380" s="76">
        <v>0</v>
      </c>
      <c r="AM380" s="76">
        <f t="shared" si="392"/>
        <v>0</v>
      </c>
      <c r="AN380" s="76">
        <v>0</v>
      </c>
      <c r="AO380" s="76">
        <f t="shared" si="408"/>
        <v>0</v>
      </c>
      <c r="AP380" s="77">
        <v>0</v>
      </c>
      <c r="AQ380" s="77">
        <f t="shared" si="393"/>
        <v>0</v>
      </c>
      <c r="AR380" s="8"/>
      <c r="AS380" s="76">
        <v>0</v>
      </c>
      <c r="AT380" s="76">
        <v>0</v>
      </c>
      <c r="AU380" s="76">
        <f t="shared" si="402"/>
        <v>0</v>
      </c>
      <c r="AV380" s="76">
        <v>0</v>
      </c>
      <c r="AW380" s="76">
        <f t="shared" si="403"/>
        <v>0</v>
      </c>
      <c r="AX380" s="77">
        <v>0</v>
      </c>
      <c r="AY380" s="78">
        <f t="shared" si="394"/>
        <v>0</v>
      </c>
      <c r="AZ380" s="32"/>
      <c r="BA380" s="124">
        <v>0</v>
      </c>
      <c r="BB380" s="76">
        <v>0</v>
      </c>
      <c r="BC380" s="76">
        <f t="shared" si="395"/>
        <v>0</v>
      </c>
      <c r="BD380" s="76">
        <v>0</v>
      </c>
      <c r="BE380" s="76">
        <f t="shared" si="409"/>
        <v>0</v>
      </c>
      <c r="BF380" s="77">
        <v>0</v>
      </c>
      <c r="BG380" s="77">
        <f t="shared" si="396"/>
        <v>0</v>
      </c>
      <c r="BH380" s="8"/>
      <c r="BI380" s="76">
        <v>0</v>
      </c>
      <c r="BJ380" s="76">
        <v>0</v>
      </c>
      <c r="BK380" s="76">
        <f t="shared" si="404"/>
        <v>0</v>
      </c>
      <c r="BL380" s="76">
        <v>0</v>
      </c>
      <c r="BM380" s="76">
        <f t="shared" si="405"/>
        <v>0</v>
      </c>
      <c r="BN380" s="77">
        <v>0</v>
      </c>
      <c r="BO380" s="78">
        <f t="shared" si="397"/>
        <v>0</v>
      </c>
    </row>
    <row r="381" spans="2:67" s="2" customFormat="1" collapsed="1">
      <c r="B381" s="2" t="str">
        <f t="shared" si="410"/>
        <v>Hide</v>
      </c>
      <c r="C381" s="2">
        <v>1</v>
      </c>
      <c r="D381" s="72" t="s">
        <v>356</v>
      </c>
      <c r="E381" s="123">
        <v>68196.34</v>
      </c>
      <c r="F381" s="73">
        <v>66837.161422749603</v>
      </c>
      <c r="G381" s="73">
        <f t="shared" si="386"/>
        <v>1359.1785772503936</v>
      </c>
      <c r="H381" s="73">
        <v>0</v>
      </c>
      <c r="I381" s="73">
        <f t="shared" si="406"/>
        <v>68196.34</v>
      </c>
      <c r="J381" s="74">
        <v>55868.95</v>
      </c>
      <c r="K381" s="74">
        <f t="shared" si="387"/>
        <v>12327.39</v>
      </c>
      <c r="L381" s="35"/>
      <c r="M381" s="73">
        <v>68196.34</v>
      </c>
      <c r="N381" s="73">
        <v>66837.161422749603</v>
      </c>
      <c r="O381" s="73">
        <f t="shared" si="398"/>
        <v>1359.1785772503936</v>
      </c>
      <c r="P381" s="73">
        <v>0</v>
      </c>
      <c r="Q381" s="73">
        <f t="shared" si="399"/>
        <v>68196.34</v>
      </c>
      <c r="R381" s="74">
        <v>55868.95</v>
      </c>
      <c r="S381" s="75">
        <f t="shared" si="388"/>
        <v>12327.39</v>
      </c>
      <c r="T381" s="32"/>
      <c r="U381" s="123">
        <v>48823.33</v>
      </c>
      <c r="V381" s="73">
        <v>48339.886529812102</v>
      </c>
      <c r="W381" s="73">
        <f t="shared" si="389"/>
        <v>483.44347018789995</v>
      </c>
      <c r="X381" s="73">
        <v>0</v>
      </c>
      <c r="Y381" s="73">
        <f t="shared" si="407"/>
        <v>48823.33</v>
      </c>
      <c r="Z381" s="74">
        <v>35968.129999999997</v>
      </c>
      <c r="AA381" s="74">
        <f t="shared" si="390"/>
        <v>12855.200000000004</v>
      </c>
      <c r="AB381" s="35"/>
      <c r="AC381" s="73">
        <v>48823.33</v>
      </c>
      <c r="AD381" s="73">
        <v>48339.886529812102</v>
      </c>
      <c r="AE381" s="73">
        <f t="shared" si="400"/>
        <v>483.44347018789995</v>
      </c>
      <c r="AF381" s="73">
        <v>0</v>
      </c>
      <c r="AG381" s="73">
        <f t="shared" si="401"/>
        <v>48823.33</v>
      </c>
      <c r="AH381" s="74">
        <v>35968.129999999997</v>
      </c>
      <c r="AI381" s="75">
        <f t="shared" si="391"/>
        <v>12855.200000000004</v>
      </c>
      <c r="AJ381" s="32"/>
      <c r="AK381" s="123">
        <v>18018</v>
      </c>
      <c r="AL381" s="73">
        <v>17182.60331654545</v>
      </c>
      <c r="AM381" s="73">
        <f t="shared" si="392"/>
        <v>835.39668345454993</v>
      </c>
      <c r="AN381" s="73">
        <v>0</v>
      </c>
      <c r="AO381" s="73">
        <f t="shared" si="408"/>
        <v>18018</v>
      </c>
      <c r="AP381" s="74">
        <v>19900.82</v>
      </c>
      <c r="AQ381" s="74">
        <f t="shared" si="393"/>
        <v>-1882.8199999999997</v>
      </c>
      <c r="AR381" s="35"/>
      <c r="AS381" s="73">
        <v>18018</v>
      </c>
      <c r="AT381" s="73">
        <v>17182.60331654545</v>
      </c>
      <c r="AU381" s="73">
        <f t="shared" si="402"/>
        <v>835.39668345454993</v>
      </c>
      <c r="AV381" s="73">
        <v>0</v>
      </c>
      <c r="AW381" s="73">
        <f t="shared" si="403"/>
        <v>18018</v>
      </c>
      <c r="AX381" s="74">
        <v>19900.82</v>
      </c>
      <c r="AY381" s="75">
        <f t="shared" si="394"/>
        <v>-1882.8199999999997</v>
      </c>
      <c r="AZ381" s="32"/>
      <c r="BA381" s="123">
        <v>1355.01</v>
      </c>
      <c r="BB381" s="73">
        <v>1314.6715763920561</v>
      </c>
      <c r="BC381" s="73">
        <f t="shared" si="395"/>
        <v>40.338423607943923</v>
      </c>
      <c r="BD381" s="73">
        <v>0</v>
      </c>
      <c r="BE381" s="73">
        <f t="shared" si="409"/>
        <v>1355.01</v>
      </c>
      <c r="BF381" s="74">
        <v>0</v>
      </c>
      <c r="BG381" s="74">
        <f t="shared" si="396"/>
        <v>1355.01</v>
      </c>
      <c r="BH381" s="35"/>
      <c r="BI381" s="73">
        <v>1355.01</v>
      </c>
      <c r="BJ381" s="73">
        <v>1314.6715763920561</v>
      </c>
      <c r="BK381" s="73">
        <f t="shared" si="404"/>
        <v>40.338423607943923</v>
      </c>
      <c r="BL381" s="73">
        <v>0</v>
      </c>
      <c r="BM381" s="73">
        <f t="shared" si="405"/>
        <v>1355.01</v>
      </c>
      <c r="BN381" s="74">
        <v>0</v>
      </c>
      <c r="BO381" s="75">
        <f t="shared" si="397"/>
        <v>1355.01</v>
      </c>
    </row>
    <row r="382" spans="2:67" s="2" customFormat="1" ht="14.25" hidden="1" customHeight="1" outlineLevel="1">
      <c r="B382" s="2" t="str">
        <f t="shared" si="410"/>
        <v>Hide</v>
      </c>
      <c r="C382" s="2">
        <v>1</v>
      </c>
      <c r="D382" s="62" t="s">
        <v>357</v>
      </c>
      <c r="E382" s="115">
        <v>80806.66</v>
      </c>
      <c r="F382" s="28">
        <v>92325.487934255434</v>
      </c>
      <c r="G382" s="28">
        <f t="shared" si="386"/>
        <v>-11518.827934255431</v>
      </c>
      <c r="H382" s="28">
        <v>0</v>
      </c>
      <c r="I382" s="28">
        <f t="shared" si="406"/>
        <v>80806.66</v>
      </c>
      <c r="J382" s="34">
        <v>130043.69999999998</v>
      </c>
      <c r="K382" s="34">
        <f t="shared" si="387"/>
        <v>-49237.039999999979</v>
      </c>
      <c r="L382" s="35"/>
      <c r="M382" s="28">
        <v>80806.66</v>
      </c>
      <c r="N382" s="28">
        <v>92325.487934255434</v>
      </c>
      <c r="O382" s="28">
        <f t="shared" si="398"/>
        <v>-11518.827934255431</v>
      </c>
      <c r="P382" s="28">
        <v>0</v>
      </c>
      <c r="Q382" s="28">
        <f t="shared" si="399"/>
        <v>80806.66</v>
      </c>
      <c r="R382" s="34">
        <v>130043.69999999998</v>
      </c>
      <c r="S382" s="36">
        <f t="shared" si="388"/>
        <v>-49237.039999999979</v>
      </c>
      <c r="T382" s="32"/>
      <c r="U382" s="115">
        <v>64729.54</v>
      </c>
      <c r="V382" s="28">
        <v>73646.591194158886</v>
      </c>
      <c r="W382" s="28">
        <f t="shared" si="389"/>
        <v>-8917.0511941588848</v>
      </c>
      <c r="X382" s="28">
        <v>0</v>
      </c>
      <c r="Y382" s="28">
        <f t="shared" si="407"/>
        <v>64729.54</v>
      </c>
      <c r="Z382" s="34">
        <v>89431.699999999968</v>
      </c>
      <c r="AA382" s="34">
        <f t="shared" si="390"/>
        <v>-24702.159999999967</v>
      </c>
      <c r="AB382" s="35"/>
      <c r="AC382" s="28">
        <v>64729.54</v>
      </c>
      <c r="AD382" s="28">
        <v>73646.591194158886</v>
      </c>
      <c r="AE382" s="28">
        <f t="shared" si="400"/>
        <v>-8917.0511941588848</v>
      </c>
      <c r="AF382" s="28">
        <v>0</v>
      </c>
      <c r="AG382" s="28">
        <f t="shared" si="401"/>
        <v>64729.54</v>
      </c>
      <c r="AH382" s="34">
        <v>89431.699999999968</v>
      </c>
      <c r="AI382" s="36">
        <f t="shared" si="391"/>
        <v>-24702.159999999967</v>
      </c>
      <c r="AJ382" s="32"/>
      <c r="AK382" s="115">
        <v>15461.89</v>
      </c>
      <c r="AL382" s="28">
        <v>18248.603129611776</v>
      </c>
      <c r="AM382" s="28">
        <f t="shared" si="392"/>
        <v>-2786.7131296117768</v>
      </c>
      <c r="AN382" s="28">
        <v>0</v>
      </c>
      <c r="AO382" s="28">
        <f t="shared" si="408"/>
        <v>15461.89</v>
      </c>
      <c r="AP382" s="34">
        <v>39981.040000000008</v>
      </c>
      <c r="AQ382" s="34">
        <f t="shared" si="393"/>
        <v>-24519.150000000009</v>
      </c>
      <c r="AR382" s="35"/>
      <c r="AS382" s="28">
        <v>15461.89</v>
      </c>
      <c r="AT382" s="28">
        <v>18248.603129611776</v>
      </c>
      <c r="AU382" s="28">
        <f t="shared" si="402"/>
        <v>-2786.7131296117768</v>
      </c>
      <c r="AV382" s="28">
        <v>0</v>
      </c>
      <c r="AW382" s="28">
        <f t="shared" si="403"/>
        <v>15461.89</v>
      </c>
      <c r="AX382" s="34">
        <v>39981.040000000008</v>
      </c>
      <c r="AY382" s="36">
        <f t="shared" si="394"/>
        <v>-24519.150000000009</v>
      </c>
      <c r="AZ382" s="32"/>
      <c r="BA382" s="115">
        <v>615.23</v>
      </c>
      <c r="BB382" s="28">
        <v>430.29361048477676</v>
      </c>
      <c r="BC382" s="28">
        <f t="shared" si="395"/>
        <v>184.93638951522325</v>
      </c>
      <c r="BD382" s="28">
        <v>0</v>
      </c>
      <c r="BE382" s="28">
        <f t="shared" si="409"/>
        <v>615.23</v>
      </c>
      <c r="BF382" s="34">
        <v>630.96</v>
      </c>
      <c r="BG382" s="34">
        <f t="shared" si="396"/>
        <v>-15.730000000000018</v>
      </c>
      <c r="BH382" s="35"/>
      <c r="BI382" s="28">
        <v>615.23</v>
      </c>
      <c r="BJ382" s="28">
        <v>430.29361048477676</v>
      </c>
      <c r="BK382" s="28">
        <f t="shared" si="404"/>
        <v>184.93638951522325</v>
      </c>
      <c r="BL382" s="28">
        <v>0</v>
      </c>
      <c r="BM382" s="28">
        <f t="shared" si="405"/>
        <v>615.23</v>
      </c>
      <c r="BN382" s="34">
        <v>630.96</v>
      </c>
      <c r="BO382" s="36">
        <f t="shared" si="397"/>
        <v>-15.730000000000018</v>
      </c>
    </row>
    <row r="383" spans="2:67" s="67" customFormat="1" collapsed="1">
      <c r="B383" s="67" t="str">
        <f t="shared" si="410"/>
        <v>Hide</v>
      </c>
      <c r="C383" s="67">
        <v>1</v>
      </c>
      <c r="D383" s="68" t="s">
        <v>358</v>
      </c>
      <c r="E383" s="120">
        <v>149003.00000000003</v>
      </c>
      <c r="F383" s="57">
        <v>159162.64935700502</v>
      </c>
      <c r="G383" s="57">
        <f t="shared" si="386"/>
        <v>-10159.649357004993</v>
      </c>
      <c r="H383" s="57">
        <v>0</v>
      </c>
      <c r="I383" s="57">
        <f t="shared" si="406"/>
        <v>149003.00000000003</v>
      </c>
      <c r="J383" s="58">
        <v>185912.64999999994</v>
      </c>
      <c r="K383" s="58">
        <f t="shared" si="387"/>
        <v>-36909.649999999907</v>
      </c>
      <c r="L383" s="45"/>
      <c r="M383" s="57">
        <v>149003.00000000003</v>
      </c>
      <c r="N383" s="57">
        <v>159162.64935700502</v>
      </c>
      <c r="O383" s="57">
        <f t="shared" si="398"/>
        <v>-10159.649357004993</v>
      </c>
      <c r="P383" s="57">
        <v>0</v>
      </c>
      <c r="Q383" s="57">
        <f t="shared" si="399"/>
        <v>149003.00000000003</v>
      </c>
      <c r="R383" s="58">
        <v>185912.64999999994</v>
      </c>
      <c r="S383" s="59">
        <f t="shared" si="388"/>
        <v>-36909.649999999907</v>
      </c>
      <c r="T383" s="32"/>
      <c r="U383" s="120">
        <v>113552.87000000001</v>
      </c>
      <c r="V383" s="57">
        <v>121986.47772397098</v>
      </c>
      <c r="W383" s="57">
        <f t="shared" si="389"/>
        <v>-8433.6077239709703</v>
      </c>
      <c r="X383" s="57">
        <v>0</v>
      </c>
      <c r="Y383" s="57">
        <f t="shared" si="407"/>
        <v>113552.87000000001</v>
      </c>
      <c r="Z383" s="58">
        <v>125399.82999999996</v>
      </c>
      <c r="AA383" s="58">
        <f t="shared" si="390"/>
        <v>-11846.959999999948</v>
      </c>
      <c r="AB383" s="45"/>
      <c r="AC383" s="57">
        <v>113552.87000000001</v>
      </c>
      <c r="AD383" s="57">
        <v>121986.47772397098</v>
      </c>
      <c r="AE383" s="57">
        <f t="shared" si="400"/>
        <v>-8433.6077239709703</v>
      </c>
      <c r="AF383" s="57">
        <v>0</v>
      </c>
      <c r="AG383" s="57">
        <f t="shared" si="401"/>
        <v>113552.87000000001</v>
      </c>
      <c r="AH383" s="58">
        <v>125399.82999999996</v>
      </c>
      <c r="AI383" s="59">
        <f t="shared" si="391"/>
        <v>-11846.959999999948</v>
      </c>
      <c r="AJ383" s="32"/>
      <c r="AK383" s="120">
        <v>33479.89</v>
      </c>
      <c r="AL383" s="57">
        <v>35431.20644615723</v>
      </c>
      <c r="AM383" s="57">
        <f t="shared" si="392"/>
        <v>-1951.3164461572305</v>
      </c>
      <c r="AN383" s="57">
        <v>0</v>
      </c>
      <c r="AO383" s="57">
        <f t="shared" si="408"/>
        <v>33479.89</v>
      </c>
      <c r="AP383" s="58">
        <v>59881.860000000008</v>
      </c>
      <c r="AQ383" s="58">
        <f t="shared" si="393"/>
        <v>-26401.970000000008</v>
      </c>
      <c r="AR383" s="45"/>
      <c r="AS383" s="57">
        <v>33479.89</v>
      </c>
      <c r="AT383" s="57">
        <v>35431.20644615723</v>
      </c>
      <c r="AU383" s="57">
        <f t="shared" si="402"/>
        <v>-1951.3164461572305</v>
      </c>
      <c r="AV383" s="57">
        <v>0</v>
      </c>
      <c r="AW383" s="57">
        <f t="shared" si="403"/>
        <v>33479.89</v>
      </c>
      <c r="AX383" s="58">
        <v>59881.860000000008</v>
      </c>
      <c r="AY383" s="59">
        <f t="shared" si="394"/>
        <v>-26401.970000000008</v>
      </c>
      <c r="AZ383" s="32"/>
      <c r="BA383" s="120">
        <v>1970.24</v>
      </c>
      <c r="BB383" s="57">
        <v>1744.9651868768328</v>
      </c>
      <c r="BC383" s="57">
        <f t="shared" si="395"/>
        <v>225.27481312316718</v>
      </c>
      <c r="BD383" s="57">
        <v>0</v>
      </c>
      <c r="BE383" s="57">
        <f t="shared" si="409"/>
        <v>1970.24</v>
      </c>
      <c r="BF383" s="58">
        <v>630.96</v>
      </c>
      <c r="BG383" s="58">
        <f t="shared" si="396"/>
        <v>1339.28</v>
      </c>
      <c r="BH383" s="45"/>
      <c r="BI383" s="57">
        <v>1970.24</v>
      </c>
      <c r="BJ383" s="57">
        <v>1744.9651868768328</v>
      </c>
      <c r="BK383" s="57">
        <f t="shared" si="404"/>
        <v>225.27481312316718</v>
      </c>
      <c r="BL383" s="57">
        <v>0</v>
      </c>
      <c r="BM383" s="57">
        <f t="shared" si="405"/>
        <v>1970.24</v>
      </c>
      <c r="BN383" s="58">
        <v>630.96</v>
      </c>
      <c r="BO383" s="59">
        <f t="shared" si="397"/>
        <v>1339.28</v>
      </c>
    </row>
    <row r="384" spans="2:67" s="2" customFormat="1" ht="14.25" hidden="1" customHeight="1" outlineLevel="1">
      <c r="B384" s="2" t="str">
        <f t="shared" si="410"/>
        <v>Hide</v>
      </c>
      <c r="C384" s="2">
        <v>-1</v>
      </c>
      <c r="D384" s="88" t="s">
        <v>359</v>
      </c>
      <c r="E384" s="127">
        <v>139794.12999999998</v>
      </c>
      <c r="F384" s="89">
        <v>229253.74438076085</v>
      </c>
      <c r="G384" s="89">
        <f t="shared" si="386"/>
        <v>-89459.614380760875</v>
      </c>
      <c r="H384" s="89">
        <v>0</v>
      </c>
      <c r="I384" s="89">
        <f t="shared" si="406"/>
        <v>139794.12999999998</v>
      </c>
      <c r="J384" s="90">
        <v>164497.5400000001</v>
      </c>
      <c r="K384" s="90">
        <f t="shared" si="387"/>
        <v>-24703.41000000012</v>
      </c>
      <c r="L384" s="35"/>
      <c r="M384" s="89">
        <v>139794.12999999998</v>
      </c>
      <c r="N384" s="89">
        <v>229253.74438076085</v>
      </c>
      <c r="O384" s="89">
        <f t="shared" si="398"/>
        <v>-89459.614380760875</v>
      </c>
      <c r="P384" s="89">
        <v>0</v>
      </c>
      <c r="Q384" s="89">
        <f t="shared" si="399"/>
        <v>139794.12999999998</v>
      </c>
      <c r="R384" s="90">
        <v>164497.5400000001</v>
      </c>
      <c r="S384" s="91">
        <f t="shared" si="388"/>
        <v>-24703.41000000012</v>
      </c>
      <c r="T384" s="32"/>
      <c r="U384" s="127">
        <v>75634.059999999983</v>
      </c>
      <c r="V384" s="89">
        <v>162848.7909510071</v>
      </c>
      <c r="W384" s="89">
        <f t="shared" si="389"/>
        <v>-87214.730951007121</v>
      </c>
      <c r="X384" s="89">
        <v>0</v>
      </c>
      <c r="Y384" s="89">
        <f t="shared" si="407"/>
        <v>75634.059999999983</v>
      </c>
      <c r="Z384" s="90">
        <v>44581.92000000002</v>
      </c>
      <c r="AA384" s="90">
        <f t="shared" si="390"/>
        <v>31052.139999999963</v>
      </c>
      <c r="AB384" s="35"/>
      <c r="AC384" s="89">
        <v>75634.059999999983</v>
      </c>
      <c r="AD384" s="89">
        <v>162848.7909510071</v>
      </c>
      <c r="AE384" s="89">
        <f t="shared" si="400"/>
        <v>-87214.730951007121</v>
      </c>
      <c r="AF384" s="89">
        <v>0</v>
      </c>
      <c r="AG384" s="89">
        <f t="shared" si="401"/>
        <v>75634.059999999983</v>
      </c>
      <c r="AH384" s="90">
        <v>44581.92000000002</v>
      </c>
      <c r="AI384" s="91">
        <f t="shared" si="391"/>
        <v>31052.139999999963</v>
      </c>
      <c r="AJ384" s="32"/>
      <c r="AK384" s="127">
        <v>54372.320000000051</v>
      </c>
      <c r="AL384" s="89">
        <v>58975.871332080351</v>
      </c>
      <c r="AM384" s="89">
        <f t="shared" si="392"/>
        <v>-4603.5513320803002</v>
      </c>
      <c r="AN384" s="89">
        <v>0</v>
      </c>
      <c r="AO384" s="89">
        <f t="shared" si="408"/>
        <v>54372.320000000051</v>
      </c>
      <c r="AP384" s="90">
        <v>85125.380000000077</v>
      </c>
      <c r="AQ384" s="90">
        <f t="shared" si="393"/>
        <v>-30753.060000000027</v>
      </c>
      <c r="AR384" s="35"/>
      <c r="AS384" s="89">
        <v>54372.320000000051</v>
      </c>
      <c r="AT384" s="89">
        <v>58975.871332080351</v>
      </c>
      <c r="AU384" s="89">
        <f t="shared" si="402"/>
        <v>-4603.5513320803002</v>
      </c>
      <c r="AV384" s="89">
        <v>0</v>
      </c>
      <c r="AW384" s="89">
        <f t="shared" si="403"/>
        <v>54372.320000000051</v>
      </c>
      <c r="AX384" s="90">
        <v>85125.380000000077</v>
      </c>
      <c r="AY384" s="91">
        <f t="shared" si="394"/>
        <v>-30753.060000000027</v>
      </c>
      <c r="AZ384" s="32"/>
      <c r="BA384" s="127">
        <v>9787.7500000000055</v>
      </c>
      <c r="BB384" s="89">
        <v>7429.0820976734085</v>
      </c>
      <c r="BC384" s="89">
        <f t="shared" si="395"/>
        <v>2358.667902326597</v>
      </c>
      <c r="BD384" s="89">
        <v>0</v>
      </c>
      <c r="BE384" s="89">
        <f t="shared" si="409"/>
        <v>9787.7500000000055</v>
      </c>
      <c r="BF384" s="90">
        <v>34790.240000000005</v>
      </c>
      <c r="BG384" s="90">
        <f t="shared" si="396"/>
        <v>-25002.489999999998</v>
      </c>
      <c r="BH384" s="35"/>
      <c r="BI384" s="89">
        <v>9787.7500000000055</v>
      </c>
      <c r="BJ384" s="89">
        <v>7429.0820976734085</v>
      </c>
      <c r="BK384" s="89">
        <f t="shared" si="404"/>
        <v>2358.667902326597</v>
      </c>
      <c r="BL384" s="89">
        <v>0</v>
      </c>
      <c r="BM384" s="89">
        <f t="shared" si="405"/>
        <v>9787.7500000000055</v>
      </c>
      <c r="BN384" s="90">
        <v>34790.240000000005</v>
      </c>
      <c r="BO384" s="91">
        <f t="shared" si="397"/>
        <v>-25002.489999999998</v>
      </c>
    </row>
    <row r="385" spans="2:67" s="67" customFormat="1" collapsed="1">
      <c r="B385" s="67" t="str">
        <f t="shared" si="410"/>
        <v>Hide</v>
      </c>
      <c r="C385" s="67">
        <v>-1</v>
      </c>
      <c r="D385" s="68" t="s">
        <v>360</v>
      </c>
      <c r="E385" s="120">
        <v>63350.360000000022</v>
      </c>
      <c r="F385" s="57">
        <v>148887.54075498157</v>
      </c>
      <c r="G385" s="57">
        <f t="shared" si="386"/>
        <v>-85537.180754981557</v>
      </c>
      <c r="H385" s="57">
        <v>0</v>
      </c>
      <c r="I385" s="57">
        <f t="shared" si="406"/>
        <v>63350.360000000022</v>
      </c>
      <c r="J385" s="58">
        <v>101928.23000000008</v>
      </c>
      <c r="K385" s="58">
        <f t="shared" si="387"/>
        <v>-38577.870000000061</v>
      </c>
      <c r="L385" s="45"/>
      <c r="M385" s="57">
        <v>63350.360000000022</v>
      </c>
      <c r="N385" s="57">
        <v>148887.54075498157</v>
      </c>
      <c r="O385" s="57">
        <f t="shared" si="398"/>
        <v>-85537.180754981557</v>
      </c>
      <c r="P385" s="57">
        <v>0</v>
      </c>
      <c r="Q385" s="57">
        <f t="shared" si="399"/>
        <v>63350.360000000022</v>
      </c>
      <c r="R385" s="58">
        <v>101928.23000000008</v>
      </c>
      <c r="S385" s="59">
        <f t="shared" si="388"/>
        <v>-38577.870000000061</v>
      </c>
      <c r="T385" s="32"/>
      <c r="U385" s="120">
        <v>22810.259999999984</v>
      </c>
      <c r="V385" s="57">
        <v>106808.44895466327</v>
      </c>
      <c r="W385" s="57">
        <f t="shared" si="389"/>
        <v>-83998.188954663288</v>
      </c>
      <c r="X385" s="57">
        <v>0</v>
      </c>
      <c r="Y385" s="57">
        <f t="shared" si="407"/>
        <v>22810.259999999984</v>
      </c>
      <c r="Z385" s="58">
        <v>7219.9100000000017</v>
      </c>
      <c r="AA385" s="58">
        <f t="shared" si="390"/>
        <v>15590.349999999982</v>
      </c>
      <c r="AB385" s="45"/>
      <c r="AC385" s="57">
        <v>22810.259999999984</v>
      </c>
      <c r="AD385" s="57">
        <v>106808.44895466327</v>
      </c>
      <c r="AE385" s="57">
        <f t="shared" si="400"/>
        <v>-83998.188954663288</v>
      </c>
      <c r="AF385" s="57">
        <v>0</v>
      </c>
      <c r="AG385" s="57">
        <f t="shared" si="401"/>
        <v>22810.259999999984</v>
      </c>
      <c r="AH385" s="58">
        <v>7219.9100000000017</v>
      </c>
      <c r="AI385" s="59">
        <f t="shared" si="391"/>
        <v>15590.349999999982</v>
      </c>
      <c r="AJ385" s="32"/>
      <c r="AK385" s="120">
        <v>32257.870000000054</v>
      </c>
      <c r="AL385" s="57">
        <v>36170.577883304846</v>
      </c>
      <c r="AM385" s="57">
        <f t="shared" si="392"/>
        <v>-3912.7078833047926</v>
      </c>
      <c r="AN385" s="57">
        <v>0</v>
      </c>
      <c r="AO385" s="57">
        <f t="shared" si="408"/>
        <v>32257.870000000054</v>
      </c>
      <c r="AP385" s="58">
        <v>59918.080000000096</v>
      </c>
      <c r="AQ385" s="58">
        <f t="shared" si="393"/>
        <v>-27660.210000000043</v>
      </c>
      <c r="AR385" s="45"/>
      <c r="AS385" s="57">
        <v>32257.870000000054</v>
      </c>
      <c r="AT385" s="57">
        <v>36170.577883304846</v>
      </c>
      <c r="AU385" s="57">
        <f t="shared" si="402"/>
        <v>-3912.7078833047926</v>
      </c>
      <c r="AV385" s="57">
        <v>0</v>
      </c>
      <c r="AW385" s="57">
        <f t="shared" si="403"/>
        <v>32257.870000000054</v>
      </c>
      <c r="AX385" s="58">
        <v>59918.080000000096</v>
      </c>
      <c r="AY385" s="59">
        <f t="shared" si="394"/>
        <v>-27660.210000000043</v>
      </c>
      <c r="AZ385" s="32"/>
      <c r="BA385" s="120">
        <v>8282.230000000005</v>
      </c>
      <c r="BB385" s="57">
        <v>5908.5139170133689</v>
      </c>
      <c r="BC385" s="57">
        <f t="shared" si="395"/>
        <v>2373.7160829866361</v>
      </c>
      <c r="BD385" s="57">
        <v>0</v>
      </c>
      <c r="BE385" s="57">
        <f t="shared" si="409"/>
        <v>8282.230000000005</v>
      </c>
      <c r="BF385" s="58">
        <v>34790.240000000005</v>
      </c>
      <c r="BG385" s="58">
        <f t="shared" si="396"/>
        <v>-26508.010000000002</v>
      </c>
      <c r="BH385" s="45"/>
      <c r="BI385" s="57">
        <v>8282.230000000005</v>
      </c>
      <c r="BJ385" s="57">
        <v>5908.5139170133689</v>
      </c>
      <c r="BK385" s="57">
        <f t="shared" si="404"/>
        <v>2373.7160829866361</v>
      </c>
      <c r="BL385" s="57">
        <v>0</v>
      </c>
      <c r="BM385" s="57">
        <f t="shared" si="405"/>
        <v>8282.230000000005</v>
      </c>
      <c r="BN385" s="58">
        <v>34790.240000000005</v>
      </c>
      <c r="BO385" s="59">
        <f t="shared" si="397"/>
        <v>-26508.010000000002</v>
      </c>
    </row>
    <row r="386" spans="2:67" s="2" customFormat="1" ht="14.25" hidden="1" customHeight="1" outlineLevel="1">
      <c r="B386" s="2" t="str">
        <f t="shared" si="410"/>
        <v>Hide</v>
      </c>
      <c r="C386" s="2">
        <v>1</v>
      </c>
      <c r="D386" s="62" t="s">
        <v>361</v>
      </c>
      <c r="E386" s="121">
        <v>20790.580000000045</v>
      </c>
      <c r="F386" s="63">
        <v>35834.789393909195</v>
      </c>
      <c r="G386" s="63">
        <f t="shared" si="386"/>
        <v>-15044.20939390915</v>
      </c>
      <c r="H386" s="63">
        <v>0</v>
      </c>
      <c r="I386" s="63">
        <f t="shared" si="406"/>
        <v>20790.580000000045</v>
      </c>
      <c r="J386" s="64">
        <v>27060.03</v>
      </c>
      <c r="K386" s="64">
        <f t="shared" si="387"/>
        <v>-6269.4499999999534</v>
      </c>
      <c r="L386" s="8"/>
      <c r="M386" s="63">
        <v>20790.580000000045</v>
      </c>
      <c r="N386" s="63">
        <v>35834.789393909195</v>
      </c>
      <c r="O386" s="63">
        <f t="shared" si="398"/>
        <v>-15044.20939390915</v>
      </c>
      <c r="P386" s="63">
        <v>0</v>
      </c>
      <c r="Q386" s="63">
        <f t="shared" si="399"/>
        <v>20790.580000000045</v>
      </c>
      <c r="R386" s="64">
        <v>27060.03</v>
      </c>
      <c r="S386" s="65">
        <f t="shared" si="388"/>
        <v>-6269.4499999999534</v>
      </c>
      <c r="T386" s="32"/>
      <c r="U386" s="121">
        <v>19570.420000000046</v>
      </c>
      <c r="V386" s="63">
        <v>34477.891628526238</v>
      </c>
      <c r="W386" s="63">
        <f t="shared" si="389"/>
        <v>-14907.471628526193</v>
      </c>
      <c r="X386" s="63">
        <v>0</v>
      </c>
      <c r="Y386" s="63">
        <f t="shared" si="407"/>
        <v>19570.420000000046</v>
      </c>
      <c r="Z386" s="64">
        <v>24655.359999999997</v>
      </c>
      <c r="AA386" s="64">
        <f t="shared" si="390"/>
        <v>-5084.9399999999514</v>
      </c>
      <c r="AB386" s="8"/>
      <c r="AC386" s="63">
        <v>19570.420000000046</v>
      </c>
      <c r="AD386" s="63">
        <v>34477.891628526238</v>
      </c>
      <c r="AE386" s="63">
        <f t="shared" si="400"/>
        <v>-14907.471628526193</v>
      </c>
      <c r="AF386" s="63">
        <v>0</v>
      </c>
      <c r="AG386" s="63">
        <f t="shared" si="401"/>
        <v>19570.420000000046</v>
      </c>
      <c r="AH386" s="64">
        <v>24655.359999999997</v>
      </c>
      <c r="AI386" s="65">
        <f t="shared" si="391"/>
        <v>-5084.9399999999514</v>
      </c>
      <c r="AJ386" s="32"/>
      <c r="AK386" s="121">
        <v>709.02999999999986</v>
      </c>
      <c r="AL386" s="63">
        <v>815.78237596018914</v>
      </c>
      <c r="AM386" s="63">
        <f t="shared" si="392"/>
        <v>-106.75237596018928</v>
      </c>
      <c r="AN386" s="63">
        <v>0</v>
      </c>
      <c r="AO386" s="63">
        <f t="shared" si="408"/>
        <v>709.02999999999986</v>
      </c>
      <c r="AP386" s="64">
        <v>1770.1100000000001</v>
      </c>
      <c r="AQ386" s="64">
        <f t="shared" si="393"/>
        <v>-1061.0800000000004</v>
      </c>
      <c r="AR386" s="8"/>
      <c r="AS386" s="63">
        <v>709.02999999999986</v>
      </c>
      <c r="AT386" s="63">
        <v>815.78237596018914</v>
      </c>
      <c r="AU386" s="63">
        <f t="shared" si="402"/>
        <v>-106.75237596018928</v>
      </c>
      <c r="AV386" s="63">
        <v>0</v>
      </c>
      <c r="AW386" s="63">
        <f t="shared" si="403"/>
        <v>709.02999999999986</v>
      </c>
      <c r="AX386" s="64">
        <v>1770.1100000000001</v>
      </c>
      <c r="AY386" s="65">
        <f t="shared" si="394"/>
        <v>-1061.0800000000004</v>
      </c>
      <c r="AZ386" s="32"/>
      <c r="BA386" s="121">
        <v>511.13</v>
      </c>
      <c r="BB386" s="63">
        <v>541.11538942276979</v>
      </c>
      <c r="BC386" s="63">
        <f t="shared" si="395"/>
        <v>-29.985389422769799</v>
      </c>
      <c r="BD386" s="63">
        <v>0</v>
      </c>
      <c r="BE386" s="63">
        <f t="shared" si="409"/>
        <v>511.13</v>
      </c>
      <c r="BF386" s="64">
        <v>634.56000000000006</v>
      </c>
      <c r="BG386" s="64">
        <f t="shared" si="396"/>
        <v>-123.43000000000006</v>
      </c>
      <c r="BH386" s="8"/>
      <c r="BI386" s="63">
        <v>511.13</v>
      </c>
      <c r="BJ386" s="63">
        <v>541.11538942276979</v>
      </c>
      <c r="BK386" s="63">
        <f t="shared" si="404"/>
        <v>-29.985389422769799</v>
      </c>
      <c r="BL386" s="63">
        <v>0</v>
      </c>
      <c r="BM386" s="63">
        <f t="shared" si="405"/>
        <v>511.13</v>
      </c>
      <c r="BN386" s="64">
        <v>634.56000000000006</v>
      </c>
      <c r="BO386" s="65">
        <f t="shared" si="397"/>
        <v>-123.43000000000006</v>
      </c>
    </row>
    <row r="387" spans="2:67" s="2" customFormat="1" ht="14.25" hidden="1" customHeight="1" outlineLevel="1">
      <c r="B387" s="2" t="str">
        <f t="shared" si="410"/>
        <v>Hide</v>
      </c>
      <c r="C387" s="2">
        <v>1</v>
      </c>
      <c r="D387" s="92" t="s">
        <v>362</v>
      </c>
      <c r="E387" s="121">
        <v>0</v>
      </c>
      <c r="F387" s="63">
        <v>0</v>
      </c>
      <c r="G387" s="63">
        <f t="shared" si="386"/>
        <v>0</v>
      </c>
      <c r="H387" s="63">
        <v>0</v>
      </c>
      <c r="I387" s="63">
        <f t="shared" si="406"/>
        <v>0</v>
      </c>
      <c r="J387" s="64">
        <v>0</v>
      </c>
      <c r="K387" s="64">
        <f t="shared" si="387"/>
        <v>0</v>
      </c>
      <c r="L387" s="8"/>
      <c r="M387" s="63">
        <v>0</v>
      </c>
      <c r="N387" s="63">
        <v>0</v>
      </c>
      <c r="O387" s="63">
        <f t="shared" si="398"/>
        <v>0</v>
      </c>
      <c r="P387" s="63">
        <v>0</v>
      </c>
      <c r="Q387" s="63">
        <f t="shared" si="399"/>
        <v>0</v>
      </c>
      <c r="R387" s="64">
        <v>0</v>
      </c>
      <c r="S387" s="65">
        <f t="shared" si="388"/>
        <v>0</v>
      </c>
      <c r="T387" s="32"/>
      <c r="U387" s="121">
        <v>0</v>
      </c>
      <c r="V387" s="63">
        <v>0</v>
      </c>
      <c r="W387" s="63">
        <f t="shared" si="389"/>
        <v>0</v>
      </c>
      <c r="X387" s="63">
        <v>0</v>
      </c>
      <c r="Y387" s="63">
        <f t="shared" si="407"/>
        <v>0</v>
      </c>
      <c r="Z387" s="64">
        <v>0</v>
      </c>
      <c r="AA387" s="64">
        <f t="shared" si="390"/>
        <v>0</v>
      </c>
      <c r="AB387" s="8"/>
      <c r="AC387" s="63">
        <v>0</v>
      </c>
      <c r="AD387" s="63">
        <v>0</v>
      </c>
      <c r="AE387" s="63">
        <f t="shared" si="400"/>
        <v>0</v>
      </c>
      <c r="AF387" s="63">
        <v>0</v>
      </c>
      <c r="AG387" s="63">
        <f t="shared" si="401"/>
        <v>0</v>
      </c>
      <c r="AH387" s="64">
        <v>0</v>
      </c>
      <c r="AI387" s="65">
        <f t="shared" si="391"/>
        <v>0</v>
      </c>
      <c r="AJ387" s="32"/>
      <c r="AK387" s="121">
        <v>0</v>
      </c>
      <c r="AL387" s="63">
        <v>0</v>
      </c>
      <c r="AM387" s="63">
        <f t="shared" si="392"/>
        <v>0</v>
      </c>
      <c r="AN387" s="63">
        <v>0</v>
      </c>
      <c r="AO387" s="63">
        <f t="shared" si="408"/>
        <v>0</v>
      </c>
      <c r="AP387" s="64">
        <v>0</v>
      </c>
      <c r="AQ387" s="64">
        <f t="shared" si="393"/>
        <v>0</v>
      </c>
      <c r="AR387" s="8"/>
      <c r="AS387" s="63">
        <v>0</v>
      </c>
      <c r="AT387" s="63">
        <v>0</v>
      </c>
      <c r="AU387" s="63">
        <f t="shared" si="402"/>
        <v>0</v>
      </c>
      <c r="AV387" s="63">
        <v>0</v>
      </c>
      <c r="AW387" s="63">
        <f t="shared" si="403"/>
        <v>0</v>
      </c>
      <c r="AX387" s="64">
        <v>0</v>
      </c>
      <c r="AY387" s="65">
        <f t="shared" si="394"/>
        <v>0</v>
      </c>
      <c r="AZ387" s="32"/>
      <c r="BA387" s="121">
        <v>0</v>
      </c>
      <c r="BB387" s="63">
        <v>0</v>
      </c>
      <c r="BC387" s="63">
        <f t="shared" si="395"/>
        <v>0</v>
      </c>
      <c r="BD387" s="63">
        <v>0</v>
      </c>
      <c r="BE387" s="63">
        <f t="shared" si="409"/>
        <v>0</v>
      </c>
      <c r="BF387" s="64">
        <v>0</v>
      </c>
      <c r="BG387" s="64">
        <f t="shared" si="396"/>
        <v>0</v>
      </c>
      <c r="BH387" s="8"/>
      <c r="BI387" s="63">
        <v>0</v>
      </c>
      <c r="BJ387" s="63">
        <v>0</v>
      </c>
      <c r="BK387" s="63">
        <f t="shared" si="404"/>
        <v>0</v>
      </c>
      <c r="BL387" s="63">
        <v>0</v>
      </c>
      <c r="BM387" s="63">
        <f t="shared" si="405"/>
        <v>0</v>
      </c>
      <c r="BN387" s="64">
        <v>0</v>
      </c>
      <c r="BO387" s="65">
        <f t="shared" si="397"/>
        <v>0</v>
      </c>
    </row>
    <row r="388" spans="2:67" s="2" customFormat="1" ht="14.25" hidden="1" customHeight="1" outlineLevel="1">
      <c r="B388" s="2" t="str">
        <f t="shared" si="410"/>
        <v>Hide</v>
      </c>
      <c r="C388" s="2">
        <v>1</v>
      </c>
      <c r="D388" s="62" t="s">
        <v>363</v>
      </c>
      <c r="E388" s="121">
        <v>0</v>
      </c>
      <c r="F388" s="63">
        <v>0</v>
      </c>
      <c r="G388" s="63">
        <f t="shared" si="386"/>
        <v>0</v>
      </c>
      <c r="H388" s="63">
        <v>0</v>
      </c>
      <c r="I388" s="63">
        <f t="shared" si="406"/>
        <v>0</v>
      </c>
      <c r="J388" s="64">
        <v>0</v>
      </c>
      <c r="K388" s="64">
        <f t="shared" si="387"/>
        <v>0</v>
      </c>
      <c r="L388" s="8"/>
      <c r="M388" s="63">
        <v>0</v>
      </c>
      <c r="N388" s="63">
        <v>0</v>
      </c>
      <c r="O388" s="63">
        <f t="shared" si="398"/>
        <v>0</v>
      </c>
      <c r="P388" s="63">
        <v>0</v>
      </c>
      <c r="Q388" s="63">
        <f t="shared" si="399"/>
        <v>0</v>
      </c>
      <c r="R388" s="64">
        <v>0</v>
      </c>
      <c r="S388" s="65">
        <f t="shared" si="388"/>
        <v>0</v>
      </c>
      <c r="T388" s="32"/>
      <c r="U388" s="121">
        <v>0</v>
      </c>
      <c r="V388" s="63">
        <v>0</v>
      </c>
      <c r="W388" s="63">
        <f t="shared" si="389"/>
        <v>0</v>
      </c>
      <c r="X388" s="63">
        <v>0</v>
      </c>
      <c r="Y388" s="63">
        <f t="shared" si="407"/>
        <v>0</v>
      </c>
      <c r="Z388" s="64">
        <v>0</v>
      </c>
      <c r="AA388" s="64">
        <f t="shared" si="390"/>
        <v>0</v>
      </c>
      <c r="AB388" s="8"/>
      <c r="AC388" s="63">
        <v>0</v>
      </c>
      <c r="AD388" s="63">
        <v>0</v>
      </c>
      <c r="AE388" s="63">
        <f t="shared" si="400"/>
        <v>0</v>
      </c>
      <c r="AF388" s="63">
        <v>0</v>
      </c>
      <c r="AG388" s="63">
        <f t="shared" si="401"/>
        <v>0</v>
      </c>
      <c r="AH388" s="64">
        <v>0</v>
      </c>
      <c r="AI388" s="65">
        <f t="shared" si="391"/>
        <v>0</v>
      </c>
      <c r="AJ388" s="32"/>
      <c r="AK388" s="121">
        <v>0</v>
      </c>
      <c r="AL388" s="63">
        <v>0</v>
      </c>
      <c r="AM388" s="63">
        <f t="shared" si="392"/>
        <v>0</v>
      </c>
      <c r="AN388" s="63">
        <v>0</v>
      </c>
      <c r="AO388" s="63">
        <f t="shared" si="408"/>
        <v>0</v>
      </c>
      <c r="AP388" s="64">
        <v>0</v>
      </c>
      <c r="AQ388" s="64">
        <f t="shared" si="393"/>
        <v>0</v>
      </c>
      <c r="AR388" s="8"/>
      <c r="AS388" s="63">
        <v>0</v>
      </c>
      <c r="AT388" s="63">
        <v>0</v>
      </c>
      <c r="AU388" s="63">
        <f t="shared" si="402"/>
        <v>0</v>
      </c>
      <c r="AV388" s="63">
        <v>0</v>
      </c>
      <c r="AW388" s="63">
        <f t="shared" si="403"/>
        <v>0</v>
      </c>
      <c r="AX388" s="64">
        <v>0</v>
      </c>
      <c r="AY388" s="65">
        <f t="shared" si="394"/>
        <v>0</v>
      </c>
      <c r="AZ388" s="32"/>
      <c r="BA388" s="121">
        <v>0</v>
      </c>
      <c r="BB388" s="63">
        <v>0</v>
      </c>
      <c r="BC388" s="63">
        <f t="shared" si="395"/>
        <v>0</v>
      </c>
      <c r="BD388" s="63">
        <v>0</v>
      </c>
      <c r="BE388" s="63">
        <f t="shared" si="409"/>
        <v>0</v>
      </c>
      <c r="BF388" s="64">
        <v>0</v>
      </c>
      <c r="BG388" s="64">
        <f t="shared" si="396"/>
        <v>0</v>
      </c>
      <c r="BH388" s="8"/>
      <c r="BI388" s="63">
        <v>0</v>
      </c>
      <c r="BJ388" s="63">
        <v>0</v>
      </c>
      <c r="BK388" s="63">
        <f t="shared" si="404"/>
        <v>0</v>
      </c>
      <c r="BL388" s="63">
        <v>0</v>
      </c>
      <c r="BM388" s="63">
        <f t="shared" si="405"/>
        <v>0</v>
      </c>
      <c r="BN388" s="64">
        <v>0</v>
      </c>
      <c r="BO388" s="65">
        <f t="shared" si="397"/>
        <v>0</v>
      </c>
    </row>
    <row r="389" spans="2:67" s="2" customFormat="1" ht="14.25" hidden="1" customHeight="1" outlineLevel="1">
      <c r="B389" s="2" t="str">
        <f t="shared" si="410"/>
        <v>Hide</v>
      </c>
      <c r="C389" s="2">
        <v>1</v>
      </c>
      <c r="D389" s="62" t="s">
        <v>364</v>
      </c>
      <c r="E389" s="121">
        <v>0</v>
      </c>
      <c r="F389" s="63">
        <v>0</v>
      </c>
      <c r="G389" s="63">
        <f t="shared" si="386"/>
        <v>0</v>
      </c>
      <c r="H389" s="63">
        <v>0</v>
      </c>
      <c r="I389" s="63">
        <f t="shared" si="406"/>
        <v>0</v>
      </c>
      <c r="J389" s="64">
        <v>0</v>
      </c>
      <c r="K389" s="64">
        <f t="shared" si="387"/>
        <v>0</v>
      </c>
      <c r="L389" s="8"/>
      <c r="M389" s="63">
        <v>0</v>
      </c>
      <c r="N389" s="63">
        <v>0</v>
      </c>
      <c r="O389" s="63">
        <f t="shared" si="398"/>
        <v>0</v>
      </c>
      <c r="P389" s="63">
        <v>0</v>
      </c>
      <c r="Q389" s="63">
        <f t="shared" si="399"/>
        <v>0</v>
      </c>
      <c r="R389" s="64">
        <v>0</v>
      </c>
      <c r="S389" s="65">
        <f t="shared" si="388"/>
        <v>0</v>
      </c>
      <c r="T389" s="32"/>
      <c r="U389" s="121">
        <v>0</v>
      </c>
      <c r="V389" s="63">
        <v>0</v>
      </c>
      <c r="W389" s="63">
        <f t="shared" si="389"/>
        <v>0</v>
      </c>
      <c r="X389" s="63">
        <v>0</v>
      </c>
      <c r="Y389" s="63">
        <f t="shared" si="407"/>
        <v>0</v>
      </c>
      <c r="Z389" s="64">
        <v>0</v>
      </c>
      <c r="AA389" s="64">
        <f t="shared" si="390"/>
        <v>0</v>
      </c>
      <c r="AB389" s="8"/>
      <c r="AC389" s="63">
        <v>0</v>
      </c>
      <c r="AD389" s="63">
        <v>0</v>
      </c>
      <c r="AE389" s="63">
        <f t="shared" si="400"/>
        <v>0</v>
      </c>
      <c r="AF389" s="63">
        <v>0</v>
      </c>
      <c r="AG389" s="63">
        <f t="shared" si="401"/>
        <v>0</v>
      </c>
      <c r="AH389" s="64">
        <v>0</v>
      </c>
      <c r="AI389" s="65">
        <f t="shared" si="391"/>
        <v>0</v>
      </c>
      <c r="AJ389" s="32"/>
      <c r="AK389" s="121">
        <v>0</v>
      </c>
      <c r="AL389" s="63">
        <v>0</v>
      </c>
      <c r="AM389" s="63">
        <f t="shared" si="392"/>
        <v>0</v>
      </c>
      <c r="AN389" s="63">
        <v>0</v>
      </c>
      <c r="AO389" s="63">
        <f t="shared" si="408"/>
        <v>0</v>
      </c>
      <c r="AP389" s="64">
        <v>0</v>
      </c>
      <c r="AQ389" s="64">
        <f t="shared" si="393"/>
        <v>0</v>
      </c>
      <c r="AR389" s="8"/>
      <c r="AS389" s="63">
        <v>0</v>
      </c>
      <c r="AT389" s="63">
        <v>0</v>
      </c>
      <c r="AU389" s="63">
        <f t="shared" si="402"/>
        <v>0</v>
      </c>
      <c r="AV389" s="63">
        <v>0</v>
      </c>
      <c r="AW389" s="63">
        <f t="shared" si="403"/>
        <v>0</v>
      </c>
      <c r="AX389" s="64">
        <v>0</v>
      </c>
      <c r="AY389" s="65">
        <f t="shared" si="394"/>
        <v>0</v>
      </c>
      <c r="AZ389" s="32"/>
      <c r="BA389" s="121">
        <v>0</v>
      </c>
      <c r="BB389" s="63">
        <v>0</v>
      </c>
      <c r="BC389" s="63">
        <f t="shared" si="395"/>
        <v>0</v>
      </c>
      <c r="BD389" s="63">
        <v>0</v>
      </c>
      <c r="BE389" s="63">
        <f t="shared" si="409"/>
        <v>0</v>
      </c>
      <c r="BF389" s="64">
        <v>0</v>
      </c>
      <c r="BG389" s="64">
        <f t="shared" si="396"/>
        <v>0</v>
      </c>
      <c r="BH389" s="8"/>
      <c r="BI389" s="63">
        <v>0</v>
      </c>
      <c r="BJ389" s="63">
        <v>0</v>
      </c>
      <c r="BK389" s="63">
        <f t="shared" si="404"/>
        <v>0</v>
      </c>
      <c r="BL389" s="63">
        <v>0</v>
      </c>
      <c r="BM389" s="63">
        <f t="shared" si="405"/>
        <v>0</v>
      </c>
      <c r="BN389" s="64">
        <v>0</v>
      </c>
      <c r="BO389" s="65">
        <f t="shared" si="397"/>
        <v>0</v>
      </c>
    </row>
    <row r="390" spans="2:67" s="2" customFormat="1" ht="14.25" hidden="1" customHeight="1" outlineLevel="1">
      <c r="B390" s="2" t="str">
        <f t="shared" si="410"/>
        <v>Hide</v>
      </c>
      <c r="C390" s="2">
        <v>1</v>
      </c>
      <c r="D390" s="62" t="s">
        <v>365</v>
      </c>
      <c r="E390" s="121">
        <v>0</v>
      </c>
      <c r="F390" s="63">
        <v>0</v>
      </c>
      <c r="G390" s="63">
        <f t="shared" si="386"/>
        <v>0</v>
      </c>
      <c r="H390" s="63">
        <v>0</v>
      </c>
      <c r="I390" s="63">
        <f t="shared" si="406"/>
        <v>0</v>
      </c>
      <c r="J390" s="64">
        <v>0</v>
      </c>
      <c r="K390" s="64">
        <f t="shared" si="387"/>
        <v>0</v>
      </c>
      <c r="L390" s="8"/>
      <c r="M390" s="63">
        <v>0</v>
      </c>
      <c r="N390" s="63">
        <v>0</v>
      </c>
      <c r="O390" s="63">
        <f t="shared" si="398"/>
        <v>0</v>
      </c>
      <c r="P390" s="63">
        <v>0</v>
      </c>
      <c r="Q390" s="63">
        <f t="shared" si="399"/>
        <v>0</v>
      </c>
      <c r="R390" s="64">
        <v>0</v>
      </c>
      <c r="S390" s="65">
        <f t="shared" si="388"/>
        <v>0</v>
      </c>
      <c r="T390" s="32"/>
      <c r="U390" s="121">
        <v>0</v>
      </c>
      <c r="V390" s="63">
        <v>0</v>
      </c>
      <c r="W390" s="63">
        <f t="shared" si="389"/>
        <v>0</v>
      </c>
      <c r="X390" s="63">
        <v>0</v>
      </c>
      <c r="Y390" s="63">
        <f t="shared" si="407"/>
        <v>0</v>
      </c>
      <c r="Z390" s="64">
        <v>0</v>
      </c>
      <c r="AA390" s="64">
        <f t="shared" si="390"/>
        <v>0</v>
      </c>
      <c r="AB390" s="8"/>
      <c r="AC390" s="63">
        <v>0</v>
      </c>
      <c r="AD390" s="63">
        <v>0</v>
      </c>
      <c r="AE390" s="63">
        <f t="shared" si="400"/>
        <v>0</v>
      </c>
      <c r="AF390" s="63">
        <v>0</v>
      </c>
      <c r="AG390" s="63">
        <f t="shared" si="401"/>
        <v>0</v>
      </c>
      <c r="AH390" s="64">
        <v>0</v>
      </c>
      <c r="AI390" s="65">
        <f t="shared" si="391"/>
        <v>0</v>
      </c>
      <c r="AJ390" s="32"/>
      <c r="AK390" s="121">
        <v>0</v>
      </c>
      <c r="AL390" s="63">
        <v>0</v>
      </c>
      <c r="AM390" s="63">
        <f t="shared" si="392"/>
        <v>0</v>
      </c>
      <c r="AN390" s="63">
        <v>0</v>
      </c>
      <c r="AO390" s="63">
        <f t="shared" si="408"/>
        <v>0</v>
      </c>
      <c r="AP390" s="64">
        <v>0</v>
      </c>
      <c r="AQ390" s="64">
        <f t="shared" si="393"/>
        <v>0</v>
      </c>
      <c r="AR390" s="8"/>
      <c r="AS390" s="63">
        <v>0</v>
      </c>
      <c r="AT390" s="63">
        <v>0</v>
      </c>
      <c r="AU390" s="63">
        <f t="shared" si="402"/>
        <v>0</v>
      </c>
      <c r="AV390" s="63">
        <v>0</v>
      </c>
      <c r="AW390" s="63">
        <f t="shared" si="403"/>
        <v>0</v>
      </c>
      <c r="AX390" s="64">
        <v>0</v>
      </c>
      <c r="AY390" s="65">
        <f t="shared" si="394"/>
        <v>0</v>
      </c>
      <c r="AZ390" s="32"/>
      <c r="BA390" s="121">
        <v>0</v>
      </c>
      <c r="BB390" s="63">
        <v>0</v>
      </c>
      <c r="BC390" s="63">
        <f t="shared" si="395"/>
        <v>0</v>
      </c>
      <c r="BD390" s="63">
        <v>0</v>
      </c>
      <c r="BE390" s="63">
        <f t="shared" si="409"/>
        <v>0</v>
      </c>
      <c r="BF390" s="64">
        <v>0</v>
      </c>
      <c r="BG390" s="64">
        <f t="shared" si="396"/>
        <v>0</v>
      </c>
      <c r="BH390" s="8"/>
      <c r="BI390" s="63">
        <v>0</v>
      </c>
      <c r="BJ390" s="63">
        <v>0</v>
      </c>
      <c r="BK390" s="63">
        <f t="shared" si="404"/>
        <v>0</v>
      </c>
      <c r="BL390" s="63">
        <v>0</v>
      </c>
      <c r="BM390" s="63">
        <f t="shared" si="405"/>
        <v>0</v>
      </c>
      <c r="BN390" s="64">
        <v>0</v>
      </c>
      <c r="BO390" s="65">
        <f t="shared" si="397"/>
        <v>0</v>
      </c>
    </row>
    <row r="391" spans="2:67" s="2" customFormat="1" ht="14.25" hidden="1" customHeight="1" outlineLevel="1">
      <c r="B391" s="2" t="str">
        <f t="shared" si="410"/>
        <v>Hide</v>
      </c>
      <c r="C391" s="2">
        <v>1</v>
      </c>
      <c r="D391" s="62" t="s">
        <v>366</v>
      </c>
      <c r="E391" s="121">
        <v>0</v>
      </c>
      <c r="F391" s="63">
        <v>0</v>
      </c>
      <c r="G391" s="63">
        <f t="shared" si="386"/>
        <v>0</v>
      </c>
      <c r="H391" s="63">
        <v>0</v>
      </c>
      <c r="I391" s="63">
        <f t="shared" si="406"/>
        <v>0</v>
      </c>
      <c r="J391" s="64">
        <v>0</v>
      </c>
      <c r="K391" s="64">
        <f t="shared" si="387"/>
        <v>0</v>
      </c>
      <c r="L391" s="8"/>
      <c r="M391" s="63">
        <v>0</v>
      </c>
      <c r="N391" s="63">
        <v>0</v>
      </c>
      <c r="O391" s="63">
        <f t="shared" si="398"/>
        <v>0</v>
      </c>
      <c r="P391" s="63">
        <v>0</v>
      </c>
      <c r="Q391" s="63">
        <f t="shared" si="399"/>
        <v>0</v>
      </c>
      <c r="R391" s="64">
        <v>0</v>
      </c>
      <c r="S391" s="65">
        <f t="shared" si="388"/>
        <v>0</v>
      </c>
      <c r="T391" s="32"/>
      <c r="U391" s="121">
        <v>0</v>
      </c>
      <c r="V391" s="63">
        <v>0</v>
      </c>
      <c r="W391" s="63">
        <f t="shared" si="389"/>
        <v>0</v>
      </c>
      <c r="X391" s="63">
        <v>0</v>
      </c>
      <c r="Y391" s="63">
        <f t="shared" si="407"/>
        <v>0</v>
      </c>
      <c r="Z391" s="64">
        <v>0</v>
      </c>
      <c r="AA391" s="64">
        <f t="shared" si="390"/>
        <v>0</v>
      </c>
      <c r="AB391" s="8"/>
      <c r="AC391" s="63">
        <v>0</v>
      </c>
      <c r="AD391" s="63">
        <v>0</v>
      </c>
      <c r="AE391" s="63">
        <f t="shared" si="400"/>
        <v>0</v>
      </c>
      <c r="AF391" s="63">
        <v>0</v>
      </c>
      <c r="AG391" s="63">
        <f t="shared" si="401"/>
        <v>0</v>
      </c>
      <c r="AH391" s="64">
        <v>0</v>
      </c>
      <c r="AI391" s="65">
        <f t="shared" si="391"/>
        <v>0</v>
      </c>
      <c r="AJ391" s="32"/>
      <c r="AK391" s="121">
        <v>0</v>
      </c>
      <c r="AL391" s="63">
        <v>0</v>
      </c>
      <c r="AM391" s="63">
        <f t="shared" si="392"/>
        <v>0</v>
      </c>
      <c r="AN391" s="63">
        <v>0</v>
      </c>
      <c r="AO391" s="63">
        <f t="shared" si="408"/>
        <v>0</v>
      </c>
      <c r="AP391" s="64">
        <v>0</v>
      </c>
      <c r="AQ391" s="64">
        <f t="shared" si="393"/>
        <v>0</v>
      </c>
      <c r="AR391" s="8"/>
      <c r="AS391" s="63">
        <v>0</v>
      </c>
      <c r="AT391" s="63">
        <v>0</v>
      </c>
      <c r="AU391" s="63">
        <f t="shared" si="402"/>
        <v>0</v>
      </c>
      <c r="AV391" s="63">
        <v>0</v>
      </c>
      <c r="AW391" s="63">
        <f t="shared" si="403"/>
        <v>0</v>
      </c>
      <c r="AX391" s="64">
        <v>0</v>
      </c>
      <c r="AY391" s="65">
        <f t="shared" si="394"/>
        <v>0</v>
      </c>
      <c r="AZ391" s="32"/>
      <c r="BA391" s="121">
        <v>0</v>
      </c>
      <c r="BB391" s="63">
        <v>0</v>
      </c>
      <c r="BC391" s="63">
        <f t="shared" si="395"/>
        <v>0</v>
      </c>
      <c r="BD391" s="63">
        <v>0</v>
      </c>
      <c r="BE391" s="63">
        <f t="shared" si="409"/>
        <v>0</v>
      </c>
      <c r="BF391" s="64">
        <v>0</v>
      </c>
      <c r="BG391" s="64">
        <f t="shared" si="396"/>
        <v>0</v>
      </c>
      <c r="BH391" s="8"/>
      <c r="BI391" s="63">
        <v>0</v>
      </c>
      <c r="BJ391" s="63">
        <v>0</v>
      </c>
      <c r="BK391" s="63">
        <f t="shared" si="404"/>
        <v>0</v>
      </c>
      <c r="BL391" s="63">
        <v>0</v>
      </c>
      <c r="BM391" s="63">
        <f t="shared" si="405"/>
        <v>0</v>
      </c>
      <c r="BN391" s="64">
        <v>0</v>
      </c>
      <c r="BO391" s="65">
        <f t="shared" si="397"/>
        <v>0</v>
      </c>
    </row>
    <row r="392" spans="2:67" s="2" customFormat="1" collapsed="1">
      <c r="B392" s="2" t="str">
        <f t="shared" si="410"/>
        <v>Hide</v>
      </c>
      <c r="C392" s="2">
        <v>1</v>
      </c>
      <c r="D392" s="72" t="s">
        <v>367</v>
      </c>
      <c r="E392" s="123">
        <v>20790.580000000045</v>
      </c>
      <c r="F392" s="73">
        <v>35834.789393909195</v>
      </c>
      <c r="G392" s="73">
        <f t="shared" si="386"/>
        <v>-15044.20939390915</v>
      </c>
      <c r="H392" s="73">
        <v>0</v>
      </c>
      <c r="I392" s="73">
        <f t="shared" si="406"/>
        <v>20790.580000000045</v>
      </c>
      <c r="J392" s="74">
        <v>27060.03</v>
      </c>
      <c r="K392" s="74">
        <f t="shared" si="387"/>
        <v>-6269.4499999999534</v>
      </c>
      <c r="L392" s="35"/>
      <c r="M392" s="73">
        <v>20790.580000000045</v>
      </c>
      <c r="N392" s="73">
        <v>35834.789393909195</v>
      </c>
      <c r="O392" s="73">
        <f t="shared" si="398"/>
        <v>-15044.20939390915</v>
      </c>
      <c r="P392" s="73">
        <v>0</v>
      </c>
      <c r="Q392" s="73">
        <f t="shared" si="399"/>
        <v>20790.580000000045</v>
      </c>
      <c r="R392" s="74">
        <v>27060.03</v>
      </c>
      <c r="S392" s="75">
        <f t="shared" si="388"/>
        <v>-6269.4499999999534</v>
      </c>
      <c r="T392" s="32"/>
      <c r="U392" s="123">
        <v>19570.420000000046</v>
      </c>
      <c r="V392" s="73">
        <v>34477.891628526238</v>
      </c>
      <c r="W392" s="73">
        <f t="shared" si="389"/>
        <v>-14907.471628526193</v>
      </c>
      <c r="X392" s="73">
        <v>0</v>
      </c>
      <c r="Y392" s="73">
        <f t="shared" si="407"/>
        <v>19570.420000000046</v>
      </c>
      <c r="Z392" s="74">
        <v>24655.359999999997</v>
      </c>
      <c r="AA392" s="74">
        <f t="shared" si="390"/>
        <v>-5084.9399999999514</v>
      </c>
      <c r="AB392" s="35"/>
      <c r="AC392" s="73">
        <v>19570.420000000046</v>
      </c>
      <c r="AD392" s="73">
        <v>34477.891628526238</v>
      </c>
      <c r="AE392" s="73">
        <f t="shared" si="400"/>
        <v>-14907.471628526193</v>
      </c>
      <c r="AF392" s="73">
        <v>0</v>
      </c>
      <c r="AG392" s="73">
        <f t="shared" si="401"/>
        <v>19570.420000000046</v>
      </c>
      <c r="AH392" s="74">
        <v>24655.359999999997</v>
      </c>
      <c r="AI392" s="75">
        <f t="shared" si="391"/>
        <v>-5084.9399999999514</v>
      </c>
      <c r="AJ392" s="32"/>
      <c r="AK392" s="123">
        <v>709.02999999999986</v>
      </c>
      <c r="AL392" s="73">
        <v>815.78237596018914</v>
      </c>
      <c r="AM392" s="73">
        <f t="shared" si="392"/>
        <v>-106.75237596018928</v>
      </c>
      <c r="AN392" s="73">
        <v>0</v>
      </c>
      <c r="AO392" s="73">
        <f t="shared" si="408"/>
        <v>709.02999999999986</v>
      </c>
      <c r="AP392" s="74">
        <v>1770.1100000000001</v>
      </c>
      <c r="AQ392" s="74">
        <f t="shared" si="393"/>
        <v>-1061.0800000000004</v>
      </c>
      <c r="AR392" s="35"/>
      <c r="AS392" s="73">
        <v>709.02999999999986</v>
      </c>
      <c r="AT392" s="73">
        <v>815.78237596018914</v>
      </c>
      <c r="AU392" s="73">
        <f t="shared" si="402"/>
        <v>-106.75237596018928</v>
      </c>
      <c r="AV392" s="73">
        <v>0</v>
      </c>
      <c r="AW392" s="73">
        <f t="shared" si="403"/>
        <v>709.02999999999986</v>
      </c>
      <c r="AX392" s="74">
        <v>1770.1100000000001</v>
      </c>
      <c r="AY392" s="75">
        <f t="shared" si="394"/>
        <v>-1061.0800000000004</v>
      </c>
      <c r="AZ392" s="32"/>
      <c r="BA392" s="123">
        <v>511.13</v>
      </c>
      <c r="BB392" s="73">
        <v>541.11538942276979</v>
      </c>
      <c r="BC392" s="73">
        <f t="shared" si="395"/>
        <v>-29.985389422769799</v>
      </c>
      <c r="BD392" s="73">
        <v>0</v>
      </c>
      <c r="BE392" s="73">
        <f t="shared" si="409"/>
        <v>511.13</v>
      </c>
      <c r="BF392" s="74">
        <v>634.56000000000006</v>
      </c>
      <c r="BG392" s="74">
        <f t="shared" si="396"/>
        <v>-123.43000000000006</v>
      </c>
      <c r="BH392" s="35"/>
      <c r="BI392" s="73">
        <v>511.13</v>
      </c>
      <c r="BJ392" s="73">
        <v>541.11538942276979</v>
      </c>
      <c r="BK392" s="73">
        <f t="shared" si="404"/>
        <v>-29.985389422769799</v>
      </c>
      <c r="BL392" s="73">
        <v>0</v>
      </c>
      <c r="BM392" s="73">
        <f t="shared" si="405"/>
        <v>511.13</v>
      </c>
      <c r="BN392" s="74">
        <v>634.56000000000006</v>
      </c>
      <c r="BO392" s="75">
        <f t="shared" si="397"/>
        <v>-123.43000000000006</v>
      </c>
    </row>
    <row r="393" spans="2:67" s="2" customFormat="1" ht="14.25" hidden="1" customHeight="1" outlineLevel="1">
      <c r="B393" s="2" t="str">
        <f t="shared" si="410"/>
        <v>Hide</v>
      </c>
      <c r="C393" s="2">
        <v>1</v>
      </c>
      <c r="D393" s="72" t="s">
        <v>368</v>
      </c>
      <c r="E393" s="124">
        <v>0</v>
      </c>
      <c r="F393" s="76">
        <v>0</v>
      </c>
      <c r="G393" s="76">
        <f t="shared" si="386"/>
        <v>0</v>
      </c>
      <c r="H393" s="76">
        <v>0</v>
      </c>
      <c r="I393" s="76">
        <f t="shared" si="406"/>
        <v>0</v>
      </c>
      <c r="J393" s="77">
        <v>0</v>
      </c>
      <c r="K393" s="77">
        <f t="shared" si="387"/>
        <v>0</v>
      </c>
      <c r="L393" s="8"/>
      <c r="M393" s="76">
        <v>0</v>
      </c>
      <c r="N393" s="76">
        <v>0</v>
      </c>
      <c r="O393" s="76">
        <f t="shared" si="398"/>
        <v>0</v>
      </c>
      <c r="P393" s="76">
        <v>0</v>
      </c>
      <c r="Q393" s="76">
        <f t="shared" si="399"/>
        <v>0</v>
      </c>
      <c r="R393" s="77">
        <v>0</v>
      </c>
      <c r="S393" s="78">
        <f t="shared" si="388"/>
        <v>0</v>
      </c>
      <c r="T393" s="32"/>
      <c r="U393" s="124">
        <v>0</v>
      </c>
      <c r="V393" s="76">
        <v>0</v>
      </c>
      <c r="W393" s="76">
        <f t="shared" si="389"/>
        <v>0</v>
      </c>
      <c r="X393" s="76">
        <v>0</v>
      </c>
      <c r="Y393" s="76">
        <f t="shared" si="407"/>
        <v>0</v>
      </c>
      <c r="Z393" s="77">
        <v>0</v>
      </c>
      <c r="AA393" s="77">
        <f t="shared" si="390"/>
        <v>0</v>
      </c>
      <c r="AB393" s="8"/>
      <c r="AC393" s="76">
        <v>0</v>
      </c>
      <c r="AD393" s="76">
        <v>0</v>
      </c>
      <c r="AE393" s="76">
        <f t="shared" si="400"/>
        <v>0</v>
      </c>
      <c r="AF393" s="76">
        <v>0</v>
      </c>
      <c r="AG393" s="76">
        <f t="shared" si="401"/>
        <v>0</v>
      </c>
      <c r="AH393" s="77">
        <v>0</v>
      </c>
      <c r="AI393" s="78">
        <f t="shared" si="391"/>
        <v>0</v>
      </c>
      <c r="AJ393" s="32"/>
      <c r="AK393" s="124">
        <v>0</v>
      </c>
      <c r="AL393" s="76">
        <v>0</v>
      </c>
      <c r="AM393" s="76">
        <f t="shared" si="392"/>
        <v>0</v>
      </c>
      <c r="AN393" s="76">
        <v>0</v>
      </c>
      <c r="AO393" s="76">
        <f t="shared" si="408"/>
        <v>0</v>
      </c>
      <c r="AP393" s="77">
        <v>0</v>
      </c>
      <c r="AQ393" s="77">
        <f t="shared" si="393"/>
        <v>0</v>
      </c>
      <c r="AR393" s="8"/>
      <c r="AS393" s="76">
        <v>0</v>
      </c>
      <c r="AT393" s="76">
        <v>0</v>
      </c>
      <c r="AU393" s="76">
        <f t="shared" si="402"/>
        <v>0</v>
      </c>
      <c r="AV393" s="76">
        <v>0</v>
      </c>
      <c r="AW393" s="76">
        <f t="shared" si="403"/>
        <v>0</v>
      </c>
      <c r="AX393" s="77">
        <v>0</v>
      </c>
      <c r="AY393" s="78">
        <f t="shared" si="394"/>
        <v>0</v>
      </c>
      <c r="AZ393" s="32"/>
      <c r="BA393" s="124">
        <v>0</v>
      </c>
      <c r="BB393" s="76">
        <v>0</v>
      </c>
      <c r="BC393" s="76">
        <f t="shared" si="395"/>
        <v>0</v>
      </c>
      <c r="BD393" s="76">
        <v>0</v>
      </c>
      <c r="BE393" s="76">
        <f t="shared" si="409"/>
        <v>0</v>
      </c>
      <c r="BF393" s="77">
        <v>0</v>
      </c>
      <c r="BG393" s="77">
        <f t="shared" si="396"/>
        <v>0</v>
      </c>
      <c r="BH393" s="8"/>
      <c r="BI393" s="76">
        <v>0</v>
      </c>
      <c r="BJ393" s="76">
        <v>0</v>
      </c>
      <c r="BK393" s="76">
        <f t="shared" si="404"/>
        <v>0</v>
      </c>
      <c r="BL393" s="76">
        <v>0</v>
      </c>
      <c r="BM393" s="76">
        <f t="shared" si="405"/>
        <v>0</v>
      </c>
      <c r="BN393" s="77">
        <v>0</v>
      </c>
      <c r="BO393" s="78">
        <f t="shared" si="397"/>
        <v>0</v>
      </c>
    </row>
    <row r="394" spans="2:67" s="2" customFormat="1" ht="14.25" hidden="1" customHeight="1" outlineLevel="1">
      <c r="B394" s="2" t="str">
        <f t="shared" si="410"/>
        <v>Hide</v>
      </c>
      <c r="C394" s="2">
        <v>1</v>
      </c>
      <c r="D394" s="72" t="s">
        <v>369</v>
      </c>
      <c r="E394" s="124">
        <v>0</v>
      </c>
      <c r="F394" s="76">
        <v>0</v>
      </c>
      <c r="G394" s="76">
        <f t="shared" si="386"/>
        <v>0</v>
      </c>
      <c r="H394" s="76">
        <v>0</v>
      </c>
      <c r="I394" s="76">
        <f t="shared" si="406"/>
        <v>0</v>
      </c>
      <c r="J394" s="77">
        <v>0</v>
      </c>
      <c r="K394" s="77">
        <f t="shared" si="387"/>
        <v>0</v>
      </c>
      <c r="L394" s="8"/>
      <c r="M394" s="76">
        <v>0</v>
      </c>
      <c r="N394" s="76">
        <v>0</v>
      </c>
      <c r="O394" s="76">
        <f t="shared" si="398"/>
        <v>0</v>
      </c>
      <c r="P394" s="76">
        <v>0</v>
      </c>
      <c r="Q394" s="76">
        <f t="shared" si="399"/>
        <v>0</v>
      </c>
      <c r="R394" s="77">
        <v>0</v>
      </c>
      <c r="S394" s="78">
        <f t="shared" si="388"/>
        <v>0</v>
      </c>
      <c r="T394" s="32"/>
      <c r="U394" s="124">
        <v>0</v>
      </c>
      <c r="V394" s="76">
        <v>0</v>
      </c>
      <c r="W394" s="76">
        <f t="shared" si="389"/>
        <v>0</v>
      </c>
      <c r="X394" s="76">
        <v>0</v>
      </c>
      <c r="Y394" s="76">
        <f t="shared" si="407"/>
        <v>0</v>
      </c>
      <c r="Z394" s="77">
        <v>0</v>
      </c>
      <c r="AA394" s="77">
        <f t="shared" si="390"/>
        <v>0</v>
      </c>
      <c r="AB394" s="8"/>
      <c r="AC394" s="76">
        <v>0</v>
      </c>
      <c r="AD394" s="76">
        <v>0</v>
      </c>
      <c r="AE394" s="76">
        <f t="shared" si="400"/>
        <v>0</v>
      </c>
      <c r="AF394" s="76">
        <v>0</v>
      </c>
      <c r="AG394" s="76">
        <f t="shared" si="401"/>
        <v>0</v>
      </c>
      <c r="AH394" s="77">
        <v>0</v>
      </c>
      <c r="AI394" s="78">
        <f t="shared" si="391"/>
        <v>0</v>
      </c>
      <c r="AJ394" s="32"/>
      <c r="AK394" s="124">
        <v>0</v>
      </c>
      <c r="AL394" s="76">
        <v>0</v>
      </c>
      <c r="AM394" s="76">
        <f t="shared" si="392"/>
        <v>0</v>
      </c>
      <c r="AN394" s="76">
        <v>0</v>
      </c>
      <c r="AO394" s="76">
        <f t="shared" si="408"/>
        <v>0</v>
      </c>
      <c r="AP394" s="77">
        <v>0</v>
      </c>
      <c r="AQ394" s="77">
        <f t="shared" si="393"/>
        <v>0</v>
      </c>
      <c r="AR394" s="8"/>
      <c r="AS394" s="76">
        <v>0</v>
      </c>
      <c r="AT394" s="76">
        <v>0</v>
      </c>
      <c r="AU394" s="76">
        <f t="shared" si="402"/>
        <v>0</v>
      </c>
      <c r="AV394" s="76">
        <v>0</v>
      </c>
      <c r="AW394" s="76">
        <f t="shared" si="403"/>
        <v>0</v>
      </c>
      <c r="AX394" s="77">
        <v>0</v>
      </c>
      <c r="AY394" s="78">
        <f t="shared" si="394"/>
        <v>0</v>
      </c>
      <c r="AZ394" s="32"/>
      <c r="BA394" s="124">
        <v>0</v>
      </c>
      <c r="BB394" s="76">
        <v>0</v>
      </c>
      <c r="BC394" s="76">
        <f t="shared" si="395"/>
        <v>0</v>
      </c>
      <c r="BD394" s="76">
        <v>0</v>
      </c>
      <c r="BE394" s="76">
        <f t="shared" si="409"/>
        <v>0</v>
      </c>
      <c r="BF394" s="77">
        <v>0</v>
      </c>
      <c r="BG394" s="77">
        <f t="shared" si="396"/>
        <v>0</v>
      </c>
      <c r="BH394" s="8"/>
      <c r="BI394" s="76">
        <v>0</v>
      </c>
      <c r="BJ394" s="76">
        <v>0</v>
      </c>
      <c r="BK394" s="76">
        <f t="shared" si="404"/>
        <v>0</v>
      </c>
      <c r="BL394" s="76">
        <v>0</v>
      </c>
      <c r="BM394" s="76">
        <f t="shared" si="405"/>
        <v>0</v>
      </c>
      <c r="BN394" s="77">
        <v>0</v>
      </c>
      <c r="BO394" s="78">
        <f t="shared" si="397"/>
        <v>0</v>
      </c>
    </row>
    <row r="395" spans="2:67" s="2" customFormat="1" ht="14.25" hidden="1" customHeight="1" outlineLevel="1">
      <c r="B395" s="2" t="str">
        <f t="shared" si="410"/>
        <v>Hide</v>
      </c>
      <c r="C395" s="2">
        <v>1</v>
      </c>
      <c r="D395" s="72" t="s">
        <v>370</v>
      </c>
      <c r="E395" s="124">
        <v>1956.36</v>
      </c>
      <c r="F395" s="76">
        <v>2037.0799387648781</v>
      </c>
      <c r="G395" s="76">
        <f t="shared" si="386"/>
        <v>-80.719938764878179</v>
      </c>
      <c r="H395" s="76">
        <v>0</v>
      </c>
      <c r="I395" s="76">
        <f t="shared" si="406"/>
        <v>1956.36</v>
      </c>
      <c r="J395" s="77">
        <v>2185.87</v>
      </c>
      <c r="K395" s="77">
        <f t="shared" si="387"/>
        <v>-229.51</v>
      </c>
      <c r="L395" s="8"/>
      <c r="M395" s="76">
        <v>1956.36</v>
      </c>
      <c r="N395" s="76">
        <v>2037.0799387648781</v>
      </c>
      <c r="O395" s="76">
        <f t="shared" si="398"/>
        <v>-80.719938764878179</v>
      </c>
      <c r="P395" s="76">
        <v>0</v>
      </c>
      <c r="Q395" s="76">
        <f t="shared" si="399"/>
        <v>1956.36</v>
      </c>
      <c r="R395" s="77">
        <v>2185.87</v>
      </c>
      <c r="S395" s="78">
        <f t="shared" si="388"/>
        <v>-229.51</v>
      </c>
      <c r="T395" s="32"/>
      <c r="U395" s="124">
        <v>1956.36</v>
      </c>
      <c r="V395" s="76">
        <v>2037.0799387648781</v>
      </c>
      <c r="W395" s="76">
        <f t="shared" si="389"/>
        <v>-80.719938764878179</v>
      </c>
      <c r="X395" s="76">
        <v>0</v>
      </c>
      <c r="Y395" s="76">
        <f t="shared" si="407"/>
        <v>1956.36</v>
      </c>
      <c r="Z395" s="77">
        <v>2184.1799999999998</v>
      </c>
      <c r="AA395" s="77">
        <f t="shared" si="390"/>
        <v>-227.81999999999994</v>
      </c>
      <c r="AB395" s="8"/>
      <c r="AC395" s="76">
        <v>1956.36</v>
      </c>
      <c r="AD395" s="76">
        <v>2037.0799387648781</v>
      </c>
      <c r="AE395" s="76">
        <f t="shared" si="400"/>
        <v>-80.719938764878179</v>
      </c>
      <c r="AF395" s="76">
        <v>0</v>
      </c>
      <c r="AG395" s="76">
        <f t="shared" si="401"/>
        <v>1956.36</v>
      </c>
      <c r="AH395" s="77">
        <v>2184.1799999999998</v>
      </c>
      <c r="AI395" s="78">
        <f t="shared" si="391"/>
        <v>-227.81999999999994</v>
      </c>
      <c r="AJ395" s="32"/>
      <c r="AK395" s="124">
        <v>0</v>
      </c>
      <c r="AL395" s="76">
        <v>0</v>
      </c>
      <c r="AM395" s="76">
        <f t="shared" si="392"/>
        <v>0</v>
      </c>
      <c r="AN395" s="76">
        <v>0</v>
      </c>
      <c r="AO395" s="76">
        <f t="shared" si="408"/>
        <v>0</v>
      </c>
      <c r="AP395" s="77">
        <v>0</v>
      </c>
      <c r="AQ395" s="77">
        <f t="shared" si="393"/>
        <v>0</v>
      </c>
      <c r="AR395" s="8"/>
      <c r="AS395" s="76">
        <v>0</v>
      </c>
      <c r="AT395" s="76">
        <v>0</v>
      </c>
      <c r="AU395" s="76">
        <f t="shared" si="402"/>
        <v>0</v>
      </c>
      <c r="AV395" s="76">
        <v>0</v>
      </c>
      <c r="AW395" s="76">
        <f t="shared" si="403"/>
        <v>0</v>
      </c>
      <c r="AX395" s="77">
        <v>0</v>
      </c>
      <c r="AY395" s="78">
        <f t="shared" si="394"/>
        <v>0</v>
      </c>
      <c r="AZ395" s="32"/>
      <c r="BA395" s="124">
        <v>0</v>
      </c>
      <c r="BB395" s="76">
        <v>0</v>
      </c>
      <c r="BC395" s="76">
        <f t="shared" si="395"/>
        <v>0</v>
      </c>
      <c r="BD395" s="76">
        <v>0</v>
      </c>
      <c r="BE395" s="76">
        <f t="shared" si="409"/>
        <v>0</v>
      </c>
      <c r="BF395" s="77">
        <v>1.69</v>
      </c>
      <c r="BG395" s="77">
        <f t="shared" si="396"/>
        <v>-1.69</v>
      </c>
      <c r="BH395" s="8"/>
      <c r="BI395" s="76">
        <v>0</v>
      </c>
      <c r="BJ395" s="76">
        <v>0</v>
      </c>
      <c r="BK395" s="76">
        <f t="shared" si="404"/>
        <v>0</v>
      </c>
      <c r="BL395" s="76">
        <v>0</v>
      </c>
      <c r="BM395" s="76">
        <f t="shared" si="405"/>
        <v>0</v>
      </c>
      <c r="BN395" s="77">
        <v>1.69</v>
      </c>
      <c r="BO395" s="78">
        <f t="shared" si="397"/>
        <v>-1.69</v>
      </c>
    </row>
    <row r="396" spans="2:67" s="2" customFormat="1" ht="14.25" hidden="1" customHeight="1" outlineLevel="1">
      <c r="B396" s="2" t="str">
        <f t="shared" si="410"/>
        <v>Hide</v>
      </c>
      <c r="C396" s="2">
        <v>1</v>
      </c>
      <c r="D396" s="72" t="s">
        <v>371</v>
      </c>
      <c r="E396" s="124">
        <v>0</v>
      </c>
      <c r="F396" s="76">
        <v>0.86068403753207967</v>
      </c>
      <c r="G396" s="76">
        <f t="shared" si="386"/>
        <v>-0.86068403753207967</v>
      </c>
      <c r="H396" s="76">
        <v>0</v>
      </c>
      <c r="I396" s="76">
        <f t="shared" si="406"/>
        <v>0</v>
      </c>
      <c r="J396" s="77">
        <v>137.5</v>
      </c>
      <c r="K396" s="77">
        <f t="shared" si="387"/>
        <v>-137.5</v>
      </c>
      <c r="L396" s="8"/>
      <c r="M396" s="76">
        <v>0</v>
      </c>
      <c r="N396" s="76">
        <v>0.86068403753207967</v>
      </c>
      <c r="O396" s="76">
        <f t="shared" si="398"/>
        <v>-0.86068403753207967</v>
      </c>
      <c r="P396" s="76">
        <v>0</v>
      </c>
      <c r="Q396" s="76">
        <f t="shared" si="399"/>
        <v>0</v>
      </c>
      <c r="R396" s="77">
        <v>137.5</v>
      </c>
      <c r="S396" s="78">
        <f t="shared" si="388"/>
        <v>-137.5</v>
      </c>
      <c r="T396" s="32"/>
      <c r="U396" s="124">
        <v>0</v>
      </c>
      <c r="V396" s="76">
        <v>0</v>
      </c>
      <c r="W396" s="76">
        <f t="shared" si="389"/>
        <v>0</v>
      </c>
      <c r="X396" s="76">
        <v>0</v>
      </c>
      <c r="Y396" s="76">
        <f t="shared" si="407"/>
        <v>0</v>
      </c>
      <c r="Z396" s="77">
        <v>0</v>
      </c>
      <c r="AA396" s="77">
        <f t="shared" si="390"/>
        <v>0</v>
      </c>
      <c r="AB396" s="8"/>
      <c r="AC396" s="76">
        <v>0</v>
      </c>
      <c r="AD396" s="76">
        <v>0</v>
      </c>
      <c r="AE396" s="76">
        <f t="shared" si="400"/>
        <v>0</v>
      </c>
      <c r="AF396" s="76">
        <v>0</v>
      </c>
      <c r="AG396" s="76">
        <f t="shared" si="401"/>
        <v>0</v>
      </c>
      <c r="AH396" s="77">
        <v>0</v>
      </c>
      <c r="AI396" s="78">
        <f t="shared" si="391"/>
        <v>0</v>
      </c>
      <c r="AJ396" s="32"/>
      <c r="AK396" s="124">
        <v>0</v>
      </c>
      <c r="AL396" s="76">
        <v>0.86068403753207967</v>
      </c>
      <c r="AM396" s="76">
        <f t="shared" si="392"/>
        <v>-0.86068403753207967</v>
      </c>
      <c r="AN396" s="76">
        <v>0</v>
      </c>
      <c r="AO396" s="76">
        <f t="shared" si="408"/>
        <v>0</v>
      </c>
      <c r="AP396" s="77">
        <v>137.5</v>
      </c>
      <c r="AQ396" s="77">
        <f t="shared" si="393"/>
        <v>-137.5</v>
      </c>
      <c r="AR396" s="8"/>
      <c r="AS396" s="76">
        <v>0</v>
      </c>
      <c r="AT396" s="76">
        <v>0.86068403753207967</v>
      </c>
      <c r="AU396" s="76">
        <f t="shared" si="402"/>
        <v>-0.86068403753207967</v>
      </c>
      <c r="AV396" s="76">
        <v>0</v>
      </c>
      <c r="AW396" s="76">
        <f t="shared" si="403"/>
        <v>0</v>
      </c>
      <c r="AX396" s="77">
        <v>137.5</v>
      </c>
      <c r="AY396" s="78">
        <f t="shared" si="394"/>
        <v>-137.5</v>
      </c>
      <c r="AZ396" s="32"/>
      <c r="BA396" s="124">
        <v>0</v>
      </c>
      <c r="BB396" s="76">
        <v>0</v>
      </c>
      <c r="BC396" s="76">
        <f t="shared" si="395"/>
        <v>0</v>
      </c>
      <c r="BD396" s="76">
        <v>0</v>
      </c>
      <c r="BE396" s="76">
        <f t="shared" si="409"/>
        <v>0</v>
      </c>
      <c r="BF396" s="77">
        <v>0</v>
      </c>
      <c r="BG396" s="77">
        <f t="shared" si="396"/>
        <v>0</v>
      </c>
      <c r="BH396" s="8"/>
      <c r="BI396" s="76">
        <v>0</v>
      </c>
      <c r="BJ396" s="76">
        <v>0</v>
      </c>
      <c r="BK396" s="76">
        <f t="shared" si="404"/>
        <v>0</v>
      </c>
      <c r="BL396" s="76">
        <v>0</v>
      </c>
      <c r="BM396" s="76">
        <f t="shared" si="405"/>
        <v>0</v>
      </c>
      <c r="BN396" s="77">
        <v>0</v>
      </c>
      <c r="BO396" s="78">
        <f t="shared" si="397"/>
        <v>0</v>
      </c>
    </row>
    <row r="397" spans="2:67" s="2" customFormat="1" ht="14.25" hidden="1" customHeight="1" outlineLevel="1">
      <c r="B397" s="2" t="str">
        <f t="shared" si="410"/>
        <v>Hide</v>
      </c>
      <c r="C397" s="2">
        <v>1</v>
      </c>
      <c r="D397" s="72" t="s">
        <v>372</v>
      </c>
      <c r="E397" s="124">
        <v>0</v>
      </c>
      <c r="F397" s="76">
        <v>0</v>
      </c>
      <c r="G397" s="76">
        <f t="shared" si="386"/>
        <v>0</v>
      </c>
      <c r="H397" s="76">
        <v>0</v>
      </c>
      <c r="I397" s="76">
        <f t="shared" si="406"/>
        <v>0</v>
      </c>
      <c r="J397" s="77">
        <v>0</v>
      </c>
      <c r="K397" s="77">
        <f t="shared" si="387"/>
        <v>0</v>
      </c>
      <c r="L397" s="8"/>
      <c r="M397" s="76">
        <v>0</v>
      </c>
      <c r="N397" s="76">
        <v>0</v>
      </c>
      <c r="O397" s="76">
        <f t="shared" si="398"/>
        <v>0</v>
      </c>
      <c r="P397" s="76">
        <v>0</v>
      </c>
      <c r="Q397" s="76">
        <f t="shared" si="399"/>
        <v>0</v>
      </c>
      <c r="R397" s="77">
        <v>0</v>
      </c>
      <c r="S397" s="78">
        <f t="shared" si="388"/>
        <v>0</v>
      </c>
      <c r="T397" s="32"/>
      <c r="U397" s="124">
        <v>0</v>
      </c>
      <c r="V397" s="76">
        <v>0</v>
      </c>
      <c r="W397" s="76">
        <f t="shared" si="389"/>
        <v>0</v>
      </c>
      <c r="X397" s="76">
        <v>0</v>
      </c>
      <c r="Y397" s="76">
        <f t="shared" si="407"/>
        <v>0</v>
      </c>
      <c r="Z397" s="77">
        <v>0</v>
      </c>
      <c r="AA397" s="77">
        <f t="shared" si="390"/>
        <v>0</v>
      </c>
      <c r="AB397" s="8"/>
      <c r="AC397" s="76">
        <v>0</v>
      </c>
      <c r="AD397" s="76">
        <v>0</v>
      </c>
      <c r="AE397" s="76">
        <f t="shared" si="400"/>
        <v>0</v>
      </c>
      <c r="AF397" s="76">
        <v>0</v>
      </c>
      <c r="AG397" s="76">
        <f t="shared" si="401"/>
        <v>0</v>
      </c>
      <c r="AH397" s="77">
        <v>0</v>
      </c>
      <c r="AI397" s="78">
        <f t="shared" si="391"/>
        <v>0</v>
      </c>
      <c r="AJ397" s="32"/>
      <c r="AK397" s="124">
        <v>0</v>
      </c>
      <c r="AL397" s="76">
        <v>0</v>
      </c>
      <c r="AM397" s="76">
        <f t="shared" si="392"/>
        <v>0</v>
      </c>
      <c r="AN397" s="76">
        <v>0</v>
      </c>
      <c r="AO397" s="76">
        <f t="shared" si="408"/>
        <v>0</v>
      </c>
      <c r="AP397" s="77">
        <v>0</v>
      </c>
      <c r="AQ397" s="77">
        <f t="shared" si="393"/>
        <v>0</v>
      </c>
      <c r="AR397" s="8"/>
      <c r="AS397" s="76">
        <v>0</v>
      </c>
      <c r="AT397" s="76">
        <v>0</v>
      </c>
      <c r="AU397" s="76">
        <f t="shared" si="402"/>
        <v>0</v>
      </c>
      <c r="AV397" s="76">
        <v>0</v>
      </c>
      <c r="AW397" s="76">
        <f t="shared" si="403"/>
        <v>0</v>
      </c>
      <c r="AX397" s="77">
        <v>0</v>
      </c>
      <c r="AY397" s="78">
        <f t="shared" si="394"/>
        <v>0</v>
      </c>
      <c r="AZ397" s="32"/>
      <c r="BA397" s="124">
        <v>0</v>
      </c>
      <c r="BB397" s="76">
        <v>0</v>
      </c>
      <c r="BC397" s="76">
        <f t="shared" si="395"/>
        <v>0</v>
      </c>
      <c r="BD397" s="76">
        <v>0</v>
      </c>
      <c r="BE397" s="76">
        <f t="shared" si="409"/>
        <v>0</v>
      </c>
      <c r="BF397" s="77">
        <v>0</v>
      </c>
      <c r="BG397" s="77">
        <f t="shared" si="396"/>
        <v>0</v>
      </c>
      <c r="BH397" s="8"/>
      <c r="BI397" s="76">
        <v>0</v>
      </c>
      <c r="BJ397" s="76">
        <v>0</v>
      </c>
      <c r="BK397" s="76">
        <f t="shared" si="404"/>
        <v>0</v>
      </c>
      <c r="BL397" s="76">
        <v>0</v>
      </c>
      <c r="BM397" s="76">
        <f t="shared" si="405"/>
        <v>0</v>
      </c>
      <c r="BN397" s="77">
        <v>0</v>
      </c>
      <c r="BO397" s="78">
        <f t="shared" si="397"/>
        <v>0</v>
      </c>
    </row>
    <row r="398" spans="2:67" s="2" customFormat="1" ht="14.25" hidden="1" customHeight="1" outlineLevel="1">
      <c r="B398" s="2" t="str">
        <f t="shared" si="410"/>
        <v>Hide</v>
      </c>
      <c r="C398" s="2">
        <v>1</v>
      </c>
      <c r="D398" s="72" t="s">
        <v>373</v>
      </c>
      <c r="E398" s="124">
        <v>0</v>
      </c>
      <c r="F398" s="76">
        <v>0</v>
      </c>
      <c r="G398" s="76">
        <f t="shared" si="386"/>
        <v>0</v>
      </c>
      <c r="H398" s="76">
        <v>0</v>
      </c>
      <c r="I398" s="76">
        <f t="shared" si="406"/>
        <v>0</v>
      </c>
      <c r="J398" s="77">
        <v>0</v>
      </c>
      <c r="K398" s="77">
        <f t="shared" si="387"/>
        <v>0</v>
      </c>
      <c r="L398" s="8"/>
      <c r="M398" s="76">
        <v>0</v>
      </c>
      <c r="N398" s="76">
        <v>0</v>
      </c>
      <c r="O398" s="76">
        <f t="shared" si="398"/>
        <v>0</v>
      </c>
      <c r="P398" s="76">
        <v>0</v>
      </c>
      <c r="Q398" s="76">
        <f t="shared" si="399"/>
        <v>0</v>
      </c>
      <c r="R398" s="77">
        <v>0</v>
      </c>
      <c r="S398" s="78">
        <f t="shared" si="388"/>
        <v>0</v>
      </c>
      <c r="T398" s="32"/>
      <c r="U398" s="124">
        <v>0</v>
      </c>
      <c r="V398" s="76">
        <v>0</v>
      </c>
      <c r="W398" s="76">
        <f t="shared" si="389"/>
        <v>0</v>
      </c>
      <c r="X398" s="76">
        <v>0</v>
      </c>
      <c r="Y398" s="76">
        <f t="shared" si="407"/>
        <v>0</v>
      </c>
      <c r="Z398" s="77">
        <v>0</v>
      </c>
      <c r="AA398" s="77">
        <f t="shared" si="390"/>
        <v>0</v>
      </c>
      <c r="AB398" s="8"/>
      <c r="AC398" s="76">
        <v>0</v>
      </c>
      <c r="AD398" s="76">
        <v>0</v>
      </c>
      <c r="AE398" s="76">
        <f t="shared" si="400"/>
        <v>0</v>
      </c>
      <c r="AF398" s="76">
        <v>0</v>
      </c>
      <c r="AG398" s="76">
        <f t="shared" si="401"/>
        <v>0</v>
      </c>
      <c r="AH398" s="77">
        <v>0</v>
      </c>
      <c r="AI398" s="78">
        <f t="shared" si="391"/>
        <v>0</v>
      </c>
      <c r="AJ398" s="32"/>
      <c r="AK398" s="124">
        <v>0</v>
      </c>
      <c r="AL398" s="76">
        <v>0</v>
      </c>
      <c r="AM398" s="76">
        <f t="shared" si="392"/>
        <v>0</v>
      </c>
      <c r="AN398" s="76">
        <v>0</v>
      </c>
      <c r="AO398" s="76">
        <f t="shared" si="408"/>
        <v>0</v>
      </c>
      <c r="AP398" s="77">
        <v>0</v>
      </c>
      <c r="AQ398" s="77">
        <f t="shared" si="393"/>
        <v>0</v>
      </c>
      <c r="AR398" s="8"/>
      <c r="AS398" s="76">
        <v>0</v>
      </c>
      <c r="AT398" s="76">
        <v>0</v>
      </c>
      <c r="AU398" s="76">
        <f t="shared" si="402"/>
        <v>0</v>
      </c>
      <c r="AV398" s="76">
        <v>0</v>
      </c>
      <c r="AW398" s="76">
        <f t="shared" si="403"/>
        <v>0</v>
      </c>
      <c r="AX398" s="77">
        <v>0</v>
      </c>
      <c r="AY398" s="78">
        <f t="shared" si="394"/>
        <v>0</v>
      </c>
      <c r="AZ398" s="32"/>
      <c r="BA398" s="124">
        <v>0</v>
      </c>
      <c r="BB398" s="76">
        <v>0</v>
      </c>
      <c r="BC398" s="76">
        <f t="shared" si="395"/>
        <v>0</v>
      </c>
      <c r="BD398" s="76">
        <v>0</v>
      </c>
      <c r="BE398" s="76">
        <f t="shared" si="409"/>
        <v>0</v>
      </c>
      <c r="BF398" s="77">
        <v>0</v>
      </c>
      <c r="BG398" s="77">
        <f t="shared" si="396"/>
        <v>0</v>
      </c>
      <c r="BH398" s="8"/>
      <c r="BI398" s="76">
        <v>0</v>
      </c>
      <c r="BJ398" s="76">
        <v>0</v>
      </c>
      <c r="BK398" s="76">
        <f t="shared" si="404"/>
        <v>0</v>
      </c>
      <c r="BL398" s="76">
        <v>0</v>
      </c>
      <c r="BM398" s="76">
        <f t="shared" si="405"/>
        <v>0</v>
      </c>
      <c r="BN398" s="77">
        <v>0</v>
      </c>
      <c r="BO398" s="78">
        <f t="shared" si="397"/>
        <v>0</v>
      </c>
    </row>
    <row r="399" spans="2:67" s="2" customFormat="1" ht="14.25" hidden="1" customHeight="1" outlineLevel="1">
      <c r="B399" s="2" t="str">
        <f t="shared" si="410"/>
        <v>Hide</v>
      </c>
      <c r="C399" s="2">
        <v>1</v>
      </c>
      <c r="D399" s="72" t="s">
        <v>374</v>
      </c>
      <c r="E399" s="124">
        <v>0</v>
      </c>
      <c r="F399" s="76">
        <v>0</v>
      </c>
      <c r="G399" s="76">
        <f t="shared" si="386"/>
        <v>0</v>
      </c>
      <c r="H399" s="76">
        <v>0</v>
      </c>
      <c r="I399" s="76">
        <f t="shared" si="406"/>
        <v>0</v>
      </c>
      <c r="J399" s="77">
        <v>0</v>
      </c>
      <c r="K399" s="77">
        <f t="shared" si="387"/>
        <v>0</v>
      </c>
      <c r="L399" s="8"/>
      <c r="M399" s="76">
        <v>0</v>
      </c>
      <c r="N399" s="76">
        <v>0</v>
      </c>
      <c r="O399" s="76">
        <f t="shared" si="398"/>
        <v>0</v>
      </c>
      <c r="P399" s="76">
        <v>0</v>
      </c>
      <c r="Q399" s="76">
        <f t="shared" si="399"/>
        <v>0</v>
      </c>
      <c r="R399" s="77">
        <v>0</v>
      </c>
      <c r="S399" s="78">
        <f t="shared" si="388"/>
        <v>0</v>
      </c>
      <c r="T399" s="32"/>
      <c r="U399" s="124">
        <v>0</v>
      </c>
      <c r="V399" s="76">
        <v>0</v>
      </c>
      <c r="W399" s="76">
        <f t="shared" si="389"/>
        <v>0</v>
      </c>
      <c r="X399" s="76">
        <v>0</v>
      </c>
      <c r="Y399" s="76">
        <f t="shared" si="407"/>
        <v>0</v>
      </c>
      <c r="Z399" s="77">
        <v>0</v>
      </c>
      <c r="AA399" s="77">
        <f t="shared" si="390"/>
        <v>0</v>
      </c>
      <c r="AB399" s="8"/>
      <c r="AC399" s="76">
        <v>0</v>
      </c>
      <c r="AD399" s="76">
        <v>0</v>
      </c>
      <c r="AE399" s="76">
        <f t="shared" si="400"/>
        <v>0</v>
      </c>
      <c r="AF399" s="76">
        <v>0</v>
      </c>
      <c r="AG399" s="76">
        <f t="shared" si="401"/>
        <v>0</v>
      </c>
      <c r="AH399" s="77">
        <v>0</v>
      </c>
      <c r="AI399" s="78">
        <f t="shared" si="391"/>
        <v>0</v>
      </c>
      <c r="AJ399" s="32"/>
      <c r="AK399" s="124">
        <v>0</v>
      </c>
      <c r="AL399" s="76">
        <v>0</v>
      </c>
      <c r="AM399" s="76">
        <f t="shared" si="392"/>
        <v>0</v>
      </c>
      <c r="AN399" s="76">
        <v>0</v>
      </c>
      <c r="AO399" s="76">
        <f t="shared" si="408"/>
        <v>0</v>
      </c>
      <c r="AP399" s="77">
        <v>0</v>
      </c>
      <c r="AQ399" s="77">
        <f t="shared" si="393"/>
        <v>0</v>
      </c>
      <c r="AR399" s="8"/>
      <c r="AS399" s="76">
        <v>0</v>
      </c>
      <c r="AT399" s="76">
        <v>0</v>
      </c>
      <c r="AU399" s="76">
        <f t="shared" si="402"/>
        <v>0</v>
      </c>
      <c r="AV399" s="76">
        <v>0</v>
      </c>
      <c r="AW399" s="76">
        <f t="shared" si="403"/>
        <v>0</v>
      </c>
      <c r="AX399" s="77">
        <v>0</v>
      </c>
      <c r="AY399" s="78">
        <f t="shared" si="394"/>
        <v>0</v>
      </c>
      <c r="AZ399" s="32"/>
      <c r="BA399" s="124">
        <v>0</v>
      </c>
      <c r="BB399" s="76">
        <v>0</v>
      </c>
      <c r="BC399" s="76">
        <f t="shared" si="395"/>
        <v>0</v>
      </c>
      <c r="BD399" s="76">
        <v>0</v>
      </c>
      <c r="BE399" s="76">
        <f t="shared" si="409"/>
        <v>0</v>
      </c>
      <c r="BF399" s="77">
        <v>0</v>
      </c>
      <c r="BG399" s="77">
        <f t="shared" si="396"/>
        <v>0</v>
      </c>
      <c r="BH399" s="8"/>
      <c r="BI399" s="76">
        <v>0</v>
      </c>
      <c r="BJ399" s="76">
        <v>0</v>
      </c>
      <c r="BK399" s="76">
        <f t="shared" si="404"/>
        <v>0</v>
      </c>
      <c r="BL399" s="76">
        <v>0</v>
      </c>
      <c r="BM399" s="76">
        <f t="shared" si="405"/>
        <v>0</v>
      </c>
      <c r="BN399" s="77">
        <v>0</v>
      </c>
      <c r="BO399" s="78">
        <f t="shared" si="397"/>
        <v>0</v>
      </c>
    </row>
    <row r="400" spans="2:67" s="2" customFormat="1" ht="14.25" hidden="1" customHeight="1" outlineLevel="1">
      <c r="B400" s="2" t="str">
        <f t="shared" si="410"/>
        <v>Hide</v>
      </c>
      <c r="C400" s="2">
        <v>1</v>
      </c>
      <c r="D400" s="72" t="s">
        <v>375</v>
      </c>
      <c r="E400" s="124">
        <v>0</v>
      </c>
      <c r="F400" s="76">
        <v>0</v>
      </c>
      <c r="G400" s="76">
        <f t="shared" si="386"/>
        <v>0</v>
      </c>
      <c r="H400" s="76">
        <v>0</v>
      </c>
      <c r="I400" s="76">
        <f t="shared" si="406"/>
        <v>0</v>
      </c>
      <c r="J400" s="77">
        <v>0</v>
      </c>
      <c r="K400" s="77">
        <f t="shared" si="387"/>
        <v>0</v>
      </c>
      <c r="L400" s="8"/>
      <c r="M400" s="76">
        <v>0</v>
      </c>
      <c r="N400" s="76">
        <v>0</v>
      </c>
      <c r="O400" s="76">
        <f t="shared" si="398"/>
        <v>0</v>
      </c>
      <c r="P400" s="76">
        <v>0</v>
      </c>
      <c r="Q400" s="76">
        <f t="shared" si="399"/>
        <v>0</v>
      </c>
      <c r="R400" s="77">
        <v>0</v>
      </c>
      <c r="S400" s="78">
        <f t="shared" si="388"/>
        <v>0</v>
      </c>
      <c r="T400" s="32"/>
      <c r="U400" s="124">
        <v>0</v>
      </c>
      <c r="V400" s="76">
        <v>0</v>
      </c>
      <c r="W400" s="76">
        <f t="shared" si="389"/>
        <v>0</v>
      </c>
      <c r="X400" s="76">
        <v>0</v>
      </c>
      <c r="Y400" s="76">
        <f t="shared" si="407"/>
        <v>0</v>
      </c>
      <c r="Z400" s="77">
        <v>0</v>
      </c>
      <c r="AA400" s="77">
        <f t="shared" si="390"/>
        <v>0</v>
      </c>
      <c r="AB400" s="8"/>
      <c r="AC400" s="76">
        <v>0</v>
      </c>
      <c r="AD400" s="76">
        <v>0</v>
      </c>
      <c r="AE400" s="76">
        <f t="shared" si="400"/>
        <v>0</v>
      </c>
      <c r="AF400" s="76">
        <v>0</v>
      </c>
      <c r="AG400" s="76">
        <f t="shared" si="401"/>
        <v>0</v>
      </c>
      <c r="AH400" s="77">
        <v>0</v>
      </c>
      <c r="AI400" s="78">
        <f t="shared" si="391"/>
        <v>0</v>
      </c>
      <c r="AJ400" s="32"/>
      <c r="AK400" s="124">
        <v>0</v>
      </c>
      <c r="AL400" s="76">
        <v>0</v>
      </c>
      <c r="AM400" s="76">
        <f t="shared" si="392"/>
        <v>0</v>
      </c>
      <c r="AN400" s="76">
        <v>0</v>
      </c>
      <c r="AO400" s="76">
        <f t="shared" si="408"/>
        <v>0</v>
      </c>
      <c r="AP400" s="77">
        <v>0</v>
      </c>
      <c r="AQ400" s="77">
        <f t="shared" si="393"/>
        <v>0</v>
      </c>
      <c r="AR400" s="8"/>
      <c r="AS400" s="76">
        <v>0</v>
      </c>
      <c r="AT400" s="76">
        <v>0</v>
      </c>
      <c r="AU400" s="76">
        <f t="shared" si="402"/>
        <v>0</v>
      </c>
      <c r="AV400" s="76">
        <v>0</v>
      </c>
      <c r="AW400" s="76">
        <f t="shared" si="403"/>
        <v>0</v>
      </c>
      <c r="AX400" s="77">
        <v>0</v>
      </c>
      <c r="AY400" s="78">
        <f t="shared" si="394"/>
        <v>0</v>
      </c>
      <c r="AZ400" s="32"/>
      <c r="BA400" s="124">
        <v>0</v>
      </c>
      <c r="BB400" s="76">
        <v>0</v>
      </c>
      <c r="BC400" s="76">
        <f t="shared" si="395"/>
        <v>0</v>
      </c>
      <c r="BD400" s="76">
        <v>0</v>
      </c>
      <c r="BE400" s="76">
        <f t="shared" si="409"/>
        <v>0</v>
      </c>
      <c r="BF400" s="77">
        <v>0</v>
      </c>
      <c r="BG400" s="77">
        <f t="shared" si="396"/>
        <v>0</v>
      </c>
      <c r="BH400" s="8"/>
      <c r="BI400" s="76">
        <v>0</v>
      </c>
      <c r="BJ400" s="76">
        <v>0</v>
      </c>
      <c r="BK400" s="76">
        <f t="shared" si="404"/>
        <v>0</v>
      </c>
      <c r="BL400" s="76">
        <v>0</v>
      </c>
      <c r="BM400" s="76">
        <f t="shared" si="405"/>
        <v>0</v>
      </c>
      <c r="BN400" s="77">
        <v>0</v>
      </c>
      <c r="BO400" s="78">
        <f t="shared" si="397"/>
        <v>0</v>
      </c>
    </row>
    <row r="401" spans="2:67" s="2" customFormat="1" ht="14.25" hidden="1" customHeight="1" outlineLevel="1">
      <c r="B401" s="2" t="str">
        <f t="shared" si="410"/>
        <v>Hide</v>
      </c>
      <c r="C401" s="2">
        <v>1</v>
      </c>
      <c r="D401" s="72" t="s">
        <v>376</v>
      </c>
      <c r="E401" s="124">
        <v>0</v>
      </c>
      <c r="F401" s="76">
        <v>0</v>
      </c>
      <c r="G401" s="76">
        <f t="shared" si="386"/>
        <v>0</v>
      </c>
      <c r="H401" s="76">
        <v>0</v>
      </c>
      <c r="I401" s="76">
        <f t="shared" si="406"/>
        <v>0</v>
      </c>
      <c r="J401" s="77">
        <v>0</v>
      </c>
      <c r="K401" s="77">
        <f t="shared" si="387"/>
        <v>0</v>
      </c>
      <c r="L401" s="8"/>
      <c r="M401" s="76">
        <v>0</v>
      </c>
      <c r="N401" s="76">
        <v>0</v>
      </c>
      <c r="O401" s="76">
        <f t="shared" si="398"/>
        <v>0</v>
      </c>
      <c r="P401" s="76">
        <v>0</v>
      </c>
      <c r="Q401" s="76">
        <f t="shared" si="399"/>
        <v>0</v>
      </c>
      <c r="R401" s="77">
        <v>0</v>
      </c>
      <c r="S401" s="78">
        <f t="shared" si="388"/>
        <v>0</v>
      </c>
      <c r="T401" s="32"/>
      <c r="U401" s="124">
        <v>0</v>
      </c>
      <c r="V401" s="76">
        <v>0</v>
      </c>
      <c r="W401" s="76">
        <f t="shared" si="389"/>
        <v>0</v>
      </c>
      <c r="X401" s="76">
        <v>0</v>
      </c>
      <c r="Y401" s="76">
        <f t="shared" si="407"/>
        <v>0</v>
      </c>
      <c r="Z401" s="77">
        <v>0</v>
      </c>
      <c r="AA401" s="77">
        <f t="shared" si="390"/>
        <v>0</v>
      </c>
      <c r="AB401" s="8"/>
      <c r="AC401" s="76">
        <v>0</v>
      </c>
      <c r="AD401" s="76">
        <v>0</v>
      </c>
      <c r="AE401" s="76">
        <f t="shared" si="400"/>
        <v>0</v>
      </c>
      <c r="AF401" s="76">
        <v>0</v>
      </c>
      <c r="AG401" s="76">
        <f t="shared" si="401"/>
        <v>0</v>
      </c>
      <c r="AH401" s="77">
        <v>0</v>
      </c>
      <c r="AI401" s="78">
        <f t="shared" si="391"/>
        <v>0</v>
      </c>
      <c r="AJ401" s="32"/>
      <c r="AK401" s="124">
        <v>0</v>
      </c>
      <c r="AL401" s="76">
        <v>0</v>
      </c>
      <c r="AM401" s="76">
        <f t="shared" si="392"/>
        <v>0</v>
      </c>
      <c r="AN401" s="76">
        <v>0</v>
      </c>
      <c r="AO401" s="76">
        <f t="shared" si="408"/>
        <v>0</v>
      </c>
      <c r="AP401" s="77">
        <v>0</v>
      </c>
      <c r="AQ401" s="77">
        <f t="shared" si="393"/>
        <v>0</v>
      </c>
      <c r="AR401" s="8"/>
      <c r="AS401" s="76">
        <v>0</v>
      </c>
      <c r="AT401" s="76">
        <v>0</v>
      </c>
      <c r="AU401" s="76">
        <f t="shared" si="402"/>
        <v>0</v>
      </c>
      <c r="AV401" s="76">
        <v>0</v>
      </c>
      <c r="AW401" s="76">
        <f t="shared" si="403"/>
        <v>0</v>
      </c>
      <c r="AX401" s="77">
        <v>0</v>
      </c>
      <c r="AY401" s="78">
        <f t="shared" si="394"/>
        <v>0</v>
      </c>
      <c r="AZ401" s="32"/>
      <c r="BA401" s="124">
        <v>0</v>
      </c>
      <c r="BB401" s="76">
        <v>0</v>
      </c>
      <c r="BC401" s="76">
        <f t="shared" si="395"/>
        <v>0</v>
      </c>
      <c r="BD401" s="76">
        <v>0</v>
      </c>
      <c r="BE401" s="76">
        <f t="shared" si="409"/>
        <v>0</v>
      </c>
      <c r="BF401" s="77">
        <v>0</v>
      </c>
      <c r="BG401" s="77">
        <f t="shared" si="396"/>
        <v>0</v>
      </c>
      <c r="BH401" s="8"/>
      <c r="BI401" s="76">
        <v>0</v>
      </c>
      <c r="BJ401" s="76">
        <v>0</v>
      </c>
      <c r="BK401" s="76">
        <f t="shared" si="404"/>
        <v>0</v>
      </c>
      <c r="BL401" s="76">
        <v>0</v>
      </c>
      <c r="BM401" s="76">
        <f t="shared" si="405"/>
        <v>0</v>
      </c>
      <c r="BN401" s="77">
        <v>0</v>
      </c>
      <c r="BO401" s="78">
        <f t="shared" si="397"/>
        <v>0</v>
      </c>
    </row>
    <row r="402" spans="2:67" s="2" customFormat="1" ht="14.25" hidden="1" customHeight="1" outlineLevel="1">
      <c r="B402" s="2" t="str">
        <f t="shared" si="410"/>
        <v>Hide</v>
      </c>
      <c r="C402" s="2">
        <v>1</v>
      </c>
      <c r="D402" s="72" t="s">
        <v>377</v>
      </c>
      <c r="E402" s="124">
        <v>0</v>
      </c>
      <c r="F402" s="76">
        <v>0</v>
      </c>
      <c r="G402" s="76">
        <f t="shared" si="386"/>
        <v>0</v>
      </c>
      <c r="H402" s="76">
        <v>0</v>
      </c>
      <c r="I402" s="76">
        <f t="shared" si="406"/>
        <v>0</v>
      </c>
      <c r="J402" s="77">
        <v>0</v>
      </c>
      <c r="K402" s="77">
        <f t="shared" si="387"/>
        <v>0</v>
      </c>
      <c r="L402" s="8"/>
      <c r="M402" s="76">
        <v>0</v>
      </c>
      <c r="N402" s="76">
        <v>0</v>
      </c>
      <c r="O402" s="76">
        <f t="shared" si="398"/>
        <v>0</v>
      </c>
      <c r="P402" s="76">
        <v>0</v>
      </c>
      <c r="Q402" s="76">
        <f t="shared" si="399"/>
        <v>0</v>
      </c>
      <c r="R402" s="77">
        <v>0</v>
      </c>
      <c r="S402" s="78">
        <f t="shared" si="388"/>
        <v>0</v>
      </c>
      <c r="T402" s="32"/>
      <c r="U402" s="124">
        <v>0</v>
      </c>
      <c r="V402" s="76">
        <v>0</v>
      </c>
      <c r="W402" s="76">
        <f t="shared" si="389"/>
        <v>0</v>
      </c>
      <c r="X402" s="76">
        <v>0</v>
      </c>
      <c r="Y402" s="76">
        <f t="shared" si="407"/>
        <v>0</v>
      </c>
      <c r="Z402" s="77">
        <v>0</v>
      </c>
      <c r="AA402" s="77">
        <f t="shared" si="390"/>
        <v>0</v>
      </c>
      <c r="AB402" s="8"/>
      <c r="AC402" s="76">
        <v>0</v>
      </c>
      <c r="AD402" s="76">
        <v>0</v>
      </c>
      <c r="AE402" s="76">
        <f t="shared" si="400"/>
        <v>0</v>
      </c>
      <c r="AF402" s="76">
        <v>0</v>
      </c>
      <c r="AG402" s="76">
        <f t="shared" si="401"/>
        <v>0</v>
      </c>
      <c r="AH402" s="77">
        <v>0</v>
      </c>
      <c r="AI402" s="78">
        <f t="shared" si="391"/>
        <v>0</v>
      </c>
      <c r="AJ402" s="32"/>
      <c r="AK402" s="124">
        <v>0</v>
      </c>
      <c r="AL402" s="76">
        <v>0</v>
      </c>
      <c r="AM402" s="76">
        <f t="shared" si="392"/>
        <v>0</v>
      </c>
      <c r="AN402" s="76">
        <v>0</v>
      </c>
      <c r="AO402" s="76">
        <f t="shared" si="408"/>
        <v>0</v>
      </c>
      <c r="AP402" s="77">
        <v>0</v>
      </c>
      <c r="AQ402" s="77">
        <f t="shared" si="393"/>
        <v>0</v>
      </c>
      <c r="AR402" s="8"/>
      <c r="AS402" s="76">
        <v>0</v>
      </c>
      <c r="AT402" s="76">
        <v>0</v>
      </c>
      <c r="AU402" s="76">
        <f t="shared" si="402"/>
        <v>0</v>
      </c>
      <c r="AV402" s="76">
        <v>0</v>
      </c>
      <c r="AW402" s="76">
        <f t="shared" si="403"/>
        <v>0</v>
      </c>
      <c r="AX402" s="77">
        <v>0</v>
      </c>
      <c r="AY402" s="78">
        <f t="shared" si="394"/>
        <v>0</v>
      </c>
      <c r="AZ402" s="32"/>
      <c r="BA402" s="124">
        <v>0</v>
      </c>
      <c r="BB402" s="76">
        <v>0</v>
      </c>
      <c r="BC402" s="76">
        <f t="shared" si="395"/>
        <v>0</v>
      </c>
      <c r="BD402" s="76">
        <v>0</v>
      </c>
      <c r="BE402" s="76">
        <f t="shared" si="409"/>
        <v>0</v>
      </c>
      <c r="BF402" s="77">
        <v>0</v>
      </c>
      <c r="BG402" s="77">
        <f t="shared" si="396"/>
        <v>0</v>
      </c>
      <c r="BH402" s="8"/>
      <c r="BI402" s="76">
        <v>0</v>
      </c>
      <c r="BJ402" s="76">
        <v>0</v>
      </c>
      <c r="BK402" s="76">
        <f t="shared" si="404"/>
        <v>0</v>
      </c>
      <c r="BL402" s="76">
        <v>0</v>
      </c>
      <c r="BM402" s="76">
        <f t="shared" si="405"/>
        <v>0</v>
      </c>
      <c r="BN402" s="77">
        <v>0</v>
      </c>
      <c r="BO402" s="78">
        <f t="shared" si="397"/>
        <v>0</v>
      </c>
    </row>
    <row r="403" spans="2:67" s="2" customFormat="1" ht="14.25" hidden="1" customHeight="1" outlineLevel="1">
      <c r="B403" s="2" t="str">
        <f t="shared" si="410"/>
        <v>Hide</v>
      </c>
      <c r="C403" s="2">
        <v>1</v>
      </c>
      <c r="D403" s="72" t="s">
        <v>378</v>
      </c>
      <c r="E403" s="124">
        <v>0</v>
      </c>
      <c r="F403" s="76">
        <v>0</v>
      </c>
      <c r="G403" s="76">
        <f t="shared" si="386"/>
        <v>0</v>
      </c>
      <c r="H403" s="76">
        <v>0</v>
      </c>
      <c r="I403" s="76">
        <f t="shared" si="406"/>
        <v>0</v>
      </c>
      <c r="J403" s="77">
        <v>0</v>
      </c>
      <c r="K403" s="77">
        <f t="shared" si="387"/>
        <v>0</v>
      </c>
      <c r="L403" s="8"/>
      <c r="M403" s="76">
        <v>0</v>
      </c>
      <c r="N403" s="76">
        <v>0</v>
      </c>
      <c r="O403" s="76">
        <f t="shared" si="398"/>
        <v>0</v>
      </c>
      <c r="P403" s="76">
        <v>0</v>
      </c>
      <c r="Q403" s="76">
        <f t="shared" si="399"/>
        <v>0</v>
      </c>
      <c r="R403" s="77">
        <v>0</v>
      </c>
      <c r="S403" s="78">
        <f t="shared" si="388"/>
        <v>0</v>
      </c>
      <c r="T403" s="32"/>
      <c r="U403" s="124">
        <v>0</v>
      </c>
      <c r="V403" s="76">
        <v>0</v>
      </c>
      <c r="W403" s="76">
        <f t="shared" si="389"/>
        <v>0</v>
      </c>
      <c r="X403" s="76">
        <v>0</v>
      </c>
      <c r="Y403" s="76">
        <f t="shared" si="407"/>
        <v>0</v>
      </c>
      <c r="Z403" s="77">
        <v>0</v>
      </c>
      <c r="AA403" s="77">
        <f t="shared" si="390"/>
        <v>0</v>
      </c>
      <c r="AB403" s="8"/>
      <c r="AC403" s="76">
        <v>0</v>
      </c>
      <c r="AD403" s="76">
        <v>0</v>
      </c>
      <c r="AE403" s="76">
        <f t="shared" si="400"/>
        <v>0</v>
      </c>
      <c r="AF403" s="76">
        <v>0</v>
      </c>
      <c r="AG403" s="76">
        <f t="shared" si="401"/>
        <v>0</v>
      </c>
      <c r="AH403" s="77">
        <v>0</v>
      </c>
      <c r="AI403" s="78">
        <f t="shared" si="391"/>
        <v>0</v>
      </c>
      <c r="AJ403" s="32"/>
      <c r="AK403" s="124">
        <v>0</v>
      </c>
      <c r="AL403" s="76">
        <v>0</v>
      </c>
      <c r="AM403" s="76">
        <f t="shared" si="392"/>
        <v>0</v>
      </c>
      <c r="AN403" s="76">
        <v>0</v>
      </c>
      <c r="AO403" s="76">
        <f t="shared" si="408"/>
        <v>0</v>
      </c>
      <c r="AP403" s="77">
        <v>0</v>
      </c>
      <c r="AQ403" s="77">
        <f t="shared" si="393"/>
        <v>0</v>
      </c>
      <c r="AR403" s="8"/>
      <c r="AS403" s="76">
        <v>0</v>
      </c>
      <c r="AT403" s="76">
        <v>0</v>
      </c>
      <c r="AU403" s="76">
        <f t="shared" si="402"/>
        <v>0</v>
      </c>
      <c r="AV403" s="76">
        <v>0</v>
      </c>
      <c r="AW403" s="76">
        <f t="shared" si="403"/>
        <v>0</v>
      </c>
      <c r="AX403" s="77">
        <v>0</v>
      </c>
      <c r="AY403" s="78">
        <f t="shared" si="394"/>
        <v>0</v>
      </c>
      <c r="AZ403" s="32"/>
      <c r="BA403" s="124">
        <v>0</v>
      </c>
      <c r="BB403" s="76">
        <v>0</v>
      </c>
      <c r="BC403" s="76">
        <f t="shared" si="395"/>
        <v>0</v>
      </c>
      <c r="BD403" s="76">
        <v>0</v>
      </c>
      <c r="BE403" s="76">
        <f t="shared" si="409"/>
        <v>0</v>
      </c>
      <c r="BF403" s="77">
        <v>0</v>
      </c>
      <c r="BG403" s="77">
        <f t="shared" si="396"/>
        <v>0</v>
      </c>
      <c r="BH403" s="8"/>
      <c r="BI403" s="76">
        <v>0</v>
      </c>
      <c r="BJ403" s="76">
        <v>0</v>
      </c>
      <c r="BK403" s="76">
        <f t="shared" si="404"/>
        <v>0</v>
      </c>
      <c r="BL403" s="76">
        <v>0</v>
      </c>
      <c r="BM403" s="76">
        <f t="shared" si="405"/>
        <v>0</v>
      </c>
      <c r="BN403" s="77">
        <v>0</v>
      </c>
      <c r="BO403" s="78">
        <f t="shared" si="397"/>
        <v>0</v>
      </c>
    </row>
    <row r="404" spans="2:67" s="2" customFormat="1" collapsed="1">
      <c r="B404" s="2" t="str">
        <f t="shared" si="410"/>
        <v>Hide</v>
      </c>
      <c r="C404" s="2">
        <v>1</v>
      </c>
      <c r="D404" s="72" t="s">
        <v>379</v>
      </c>
      <c r="E404" s="123">
        <v>1956.36</v>
      </c>
      <c r="F404" s="73">
        <v>2037.9406228024102</v>
      </c>
      <c r="G404" s="73">
        <f t="shared" si="386"/>
        <v>-81.580622802410289</v>
      </c>
      <c r="H404" s="73">
        <v>0</v>
      </c>
      <c r="I404" s="73">
        <f t="shared" si="406"/>
        <v>1956.36</v>
      </c>
      <c r="J404" s="74">
        <v>2323.37</v>
      </c>
      <c r="K404" s="74">
        <f t="shared" si="387"/>
        <v>-367.01</v>
      </c>
      <c r="L404" s="35"/>
      <c r="M404" s="73">
        <v>1956.36</v>
      </c>
      <c r="N404" s="73">
        <v>2037.9406228024102</v>
      </c>
      <c r="O404" s="73">
        <f t="shared" si="398"/>
        <v>-81.580622802410289</v>
      </c>
      <c r="P404" s="73">
        <v>0</v>
      </c>
      <c r="Q404" s="73">
        <f t="shared" si="399"/>
        <v>1956.36</v>
      </c>
      <c r="R404" s="74">
        <v>2323.37</v>
      </c>
      <c r="S404" s="75">
        <f t="shared" si="388"/>
        <v>-367.01</v>
      </c>
      <c r="T404" s="32"/>
      <c r="U404" s="123">
        <v>1956.36</v>
      </c>
      <c r="V404" s="73">
        <v>2037.0799387648781</v>
      </c>
      <c r="W404" s="73">
        <f t="shared" si="389"/>
        <v>-80.719938764878179</v>
      </c>
      <c r="X404" s="73">
        <v>0</v>
      </c>
      <c r="Y404" s="73">
        <f t="shared" si="407"/>
        <v>1956.36</v>
      </c>
      <c r="Z404" s="74">
        <v>2184.1799999999998</v>
      </c>
      <c r="AA404" s="74">
        <f t="shared" si="390"/>
        <v>-227.81999999999994</v>
      </c>
      <c r="AB404" s="35"/>
      <c r="AC404" s="73">
        <v>1956.36</v>
      </c>
      <c r="AD404" s="73">
        <v>2037.0799387648781</v>
      </c>
      <c r="AE404" s="73">
        <f t="shared" si="400"/>
        <v>-80.719938764878179</v>
      </c>
      <c r="AF404" s="73">
        <v>0</v>
      </c>
      <c r="AG404" s="73">
        <f t="shared" si="401"/>
        <v>1956.36</v>
      </c>
      <c r="AH404" s="74">
        <v>2184.1799999999998</v>
      </c>
      <c r="AI404" s="75">
        <f t="shared" si="391"/>
        <v>-227.81999999999994</v>
      </c>
      <c r="AJ404" s="32"/>
      <c r="AK404" s="123">
        <v>0</v>
      </c>
      <c r="AL404" s="73">
        <v>0.86068403753207967</v>
      </c>
      <c r="AM404" s="73">
        <f t="shared" si="392"/>
        <v>-0.86068403753207967</v>
      </c>
      <c r="AN404" s="73">
        <v>0</v>
      </c>
      <c r="AO404" s="73">
        <f t="shared" si="408"/>
        <v>0</v>
      </c>
      <c r="AP404" s="74">
        <v>137.5</v>
      </c>
      <c r="AQ404" s="74">
        <f t="shared" si="393"/>
        <v>-137.5</v>
      </c>
      <c r="AR404" s="35"/>
      <c r="AS404" s="73">
        <v>0</v>
      </c>
      <c r="AT404" s="73">
        <v>0.86068403753207967</v>
      </c>
      <c r="AU404" s="73">
        <f t="shared" si="402"/>
        <v>-0.86068403753207967</v>
      </c>
      <c r="AV404" s="73">
        <v>0</v>
      </c>
      <c r="AW404" s="73">
        <f t="shared" si="403"/>
        <v>0</v>
      </c>
      <c r="AX404" s="74">
        <v>137.5</v>
      </c>
      <c r="AY404" s="75">
        <f t="shared" si="394"/>
        <v>-137.5</v>
      </c>
      <c r="AZ404" s="32"/>
      <c r="BA404" s="123">
        <v>0</v>
      </c>
      <c r="BB404" s="73">
        <v>0</v>
      </c>
      <c r="BC404" s="73">
        <f t="shared" si="395"/>
        <v>0</v>
      </c>
      <c r="BD404" s="73">
        <v>0</v>
      </c>
      <c r="BE404" s="73">
        <f t="shared" si="409"/>
        <v>0</v>
      </c>
      <c r="BF404" s="74">
        <v>1.69</v>
      </c>
      <c r="BG404" s="74">
        <f t="shared" si="396"/>
        <v>-1.69</v>
      </c>
      <c r="BH404" s="35"/>
      <c r="BI404" s="73">
        <v>0</v>
      </c>
      <c r="BJ404" s="73">
        <v>0</v>
      </c>
      <c r="BK404" s="73">
        <f t="shared" si="404"/>
        <v>0</v>
      </c>
      <c r="BL404" s="73">
        <v>0</v>
      </c>
      <c r="BM404" s="73">
        <f t="shared" si="405"/>
        <v>0</v>
      </c>
      <c r="BN404" s="74">
        <v>1.69</v>
      </c>
      <c r="BO404" s="75">
        <f t="shared" si="397"/>
        <v>-1.69</v>
      </c>
    </row>
    <row r="405" spans="2:67" s="2" customFormat="1" ht="14.25" hidden="1" customHeight="1" outlineLevel="1">
      <c r="B405" s="2" t="str">
        <f t="shared" si="410"/>
        <v>Hide</v>
      </c>
      <c r="C405" s="2">
        <v>1</v>
      </c>
      <c r="D405" s="72" t="s">
        <v>380</v>
      </c>
      <c r="E405" s="124">
        <v>3749.2700000000004</v>
      </c>
      <c r="F405" s="76">
        <v>3657.2679014873324</v>
      </c>
      <c r="G405" s="76">
        <f t="shared" si="386"/>
        <v>92.002098512667999</v>
      </c>
      <c r="H405" s="76">
        <v>0</v>
      </c>
      <c r="I405" s="76">
        <f t="shared" si="406"/>
        <v>3749.2700000000004</v>
      </c>
      <c r="J405" s="77">
        <v>3162.1800000000003</v>
      </c>
      <c r="K405" s="77">
        <f t="shared" si="387"/>
        <v>587.09000000000015</v>
      </c>
      <c r="L405" s="8"/>
      <c r="M405" s="76">
        <v>3749.2700000000004</v>
      </c>
      <c r="N405" s="76">
        <v>3657.2679014873324</v>
      </c>
      <c r="O405" s="76">
        <f t="shared" si="398"/>
        <v>92.002098512667999</v>
      </c>
      <c r="P405" s="76">
        <v>0</v>
      </c>
      <c r="Q405" s="76">
        <f t="shared" si="399"/>
        <v>3749.2700000000004</v>
      </c>
      <c r="R405" s="77">
        <v>3162.1800000000003</v>
      </c>
      <c r="S405" s="78">
        <f t="shared" si="388"/>
        <v>587.09000000000015</v>
      </c>
      <c r="T405" s="32"/>
      <c r="U405" s="124">
        <v>2700.36</v>
      </c>
      <c r="V405" s="76">
        <v>2714.9031964120099</v>
      </c>
      <c r="W405" s="76">
        <f t="shared" si="389"/>
        <v>-14.54319641200982</v>
      </c>
      <c r="X405" s="76">
        <v>0</v>
      </c>
      <c r="Y405" s="76">
        <f t="shared" si="407"/>
        <v>2700.36</v>
      </c>
      <c r="Z405" s="77">
        <v>2059.13</v>
      </c>
      <c r="AA405" s="77">
        <f t="shared" si="390"/>
        <v>641.23</v>
      </c>
      <c r="AB405" s="8"/>
      <c r="AC405" s="76">
        <v>2700.36</v>
      </c>
      <c r="AD405" s="76">
        <v>2714.9031964120099</v>
      </c>
      <c r="AE405" s="76">
        <f t="shared" si="400"/>
        <v>-14.54319641200982</v>
      </c>
      <c r="AF405" s="76">
        <v>0</v>
      </c>
      <c r="AG405" s="76">
        <f t="shared" si="401"/>
        <v>2700.36</v>
      </c>
      <c r="AH405" s="77">
        <v>2059.13</v>
      </c>
      <c r="AI405" s="78">
        <f t="shared" si="391"/>
        <v>641.23</v>
      </c>
      <c r="AJ405" s="32"/>
      <c r="AK405" s="124">
        <v>980.90000000000009</v>
      </c>
      <c r="AL405" s="76">
        <v>874.46844930524799</v>
      </c>
      <c r="AM405" s="76">
        <f t="shared" si="392"/>
        <v>106.4315506947521</v>
      </c>
      <c r="AN405" s="76">
        <v>0</v>
      </c>
      <c r="AO405" s="76">
        <f t="shared" si="408"/>
        <v>980.90000000000009</v>
      </c>
      <c r="AP405" s="77">
        <v>1103.05</v>
      </c>
      <c r="AQ405" s="77">
        <f t="shared" si="393"/>
        <v>-122.14999999999986</v>
      </c>
      <c r="AR405" s="8"/>
      <c r="AS405" s="76">
        <v>980.90000000000009</v>
      </c>
      <c r="AT405" s="76">
        <v>874.46844930524799</v>
      </c>
      <c r="AU405" s="76">
        <f t="shared" si="402"/>
        <v>106.4315506947521</v>
      </c>
      <c r="AV405" s="76">
        <v>0</v>
      </c>
      <c r="AW405" s="76">
        <f t="shared" si="403"/>
        <v>980.90000000000009</v>
      </c>
      <c r="AX405" s="77">
        <v>1103.05</v>
      </c>
      <c r="AY405" s="78">
        <f t="shared" si="394"/>
        <v>-122.14999999999986</v>
      </c>
      <c r="AZ405" s="32"/>
      <c r="BA405" s="124">
        <v>68.009999999999991</v>
      </c>
      <c r="BB405" s="76">
        <v>67.896255770074902</v>
      </c>
      <c r="BC405" s="76">
        <f t="shared" si="395"/>
        <v>0.11374422992508926</v>
      </c>
      <c r="BD405" s="76">
        <v>0</v>
      </c>
      <c r="BE405" s="76">
        <f t="shared" si="409"/>
        <v>68.009999999999991</v>
      </c>
      <c r="BF405" s="77">
        <v>0</v>
      </c>
      <c r="BG405" s="77">
        <f t="shared" si="396"/>
        <v>68.009999999999991</v>
      </c>
      <c r="BH405" s="8"/>
      <c r="BI405" s="76">
        <v>68.009999999999991</v>
      </c>
      <c r="BJ405" s="76">
        <v>67.896255770074902</v>
      </c>
      <c r="BK405" s="76">
        <f t="shared" si="404"/>
        <v>0.11374422992508926</v>
      </c>
      <c r="BL405" s="76">
        <v>0</v>
      </c>
      <c r="BM405" s="76">
        <f t="shared" si="405"/>
        <v>68.009999999999991</v>
      </c>
      <c r="BN405" s="77">
        <v>0</v>
      </c>
      <c r="BO405" s="78">
        <f t="shared" si="397"/>
        <v>68.009999999999991</v>
      </c>
    </row>
    <row r="406" spans="2:67" s="2" customFormat="1" collapsed="1">
      <c r="B406" s="2" t="str">
        <f t="shared" si="410"/>
        <v>Hide</v>
      </c>
      <c r="C406" s="2">
        <v>1</v>
      </c>
      <c r="D406" s="72" t="s">
        <v>381</v>
      </c>
      <c r="E406" s="123">
        <v>22746.940000000046</v>
      </c>
      <c r="F406" s="73">
        <v>37872.730016711605</v>
      </c>
      <c r="G406" s="73">
        <f t="shared" si="386"/>
        <v>-15125.790016711559</v>
      </c>
      <c r="H406" s="73">
        <v>0</v>
      </c>
      <c r="I406" s="73">
        <f t="shared" si="406"/>
        <v>22746.940000000046</v>
      </c>
      <c r="J406" s="74">
        <v>29383.399999999998</v>
      </c>
      <c r="K406" s="74">
        <f t="shared" si="387"/>
        <v>-6636.4599999999518</v>
      </c>
      <c r="L406" s="35"/>
      <c r="M406" s="73">
        <v>22746.940000000046</v>
      </c>
      <c r="N406" s="73">
        <v>37872.730016711605</v>
      </c>
      <c r="O406" s="73">
        <f t="shared" si="398"/>
        <v>-15125.790016711559</v>
      </c>
      <c r="P406" s="73">
        <v>0</v>
      </c>
      <c r="Q406" s="73">
        <f t="shared" si="399"/>
        <v>22746.940000000046</v>
      </c>
      <c r="R406" s="74">
        <v>29383.399999999998</v>
      </c>
      <c r="S406" s="75">
        <f t="shared" si="388"/>
        <v>-6636.4599999999518</v>
      </c>
      <c r="T406" s="32"/>
      <c r="U406" s="123">
        <v>21526.780000000046</v>
      </c>
      <c r="V406" s="73">
        <v>36514.971567291119</v>
      </c>
      <c r="W406" s="73">
        <f t="shared" si="389"/>
        <v>-14988.191567291073</v>
      </c>
      <c r="X406" s="73">
        <v>0</v>
      </c>
      <c r="Y406" s="73">
        <f t="shared" si="407"/>
        <v>21526.780000000046</v>
      </c>
      <c r="Z406" s="74">
        <v>26839.539999999997</v>
      </c>
      <c r="AA406" s="74">
        <f t="shared" si="390"/>
        <v>-5312.7599999999511</v>
      </c>
      <c r="AB406" s="35"/>
      <c r="AC406" s="73">
        <v>21526.780000000046</v>
      </c>
      <c r="AD406" s="73">
        <v>36514.971567291119</v>
      </c>
      <c r="AE406" s="73">
        <f t="shared" si="400"/>
        <v>-14988.191567291073</v>
      </c>
      <c r="AF406" s="73">
        <v>0</v>
      </c>
      <c r="AG406" s="73">
        <f t="shared" si="401"/>
        <v>21526.780000000046</v>
      </c>
      <c r="AH406" s="74">
        <v>26839.539999999997</v>
      </c>
      <c r="AI406" s="75">
        <f t="shared" si="391"/>
        <v>-5312.7599999999511</v>
      </c>
      <c r="AJ406" s="32"/>
      <c r="AK406" s="123">
        <v>709.02999999999986</v>
      </c>
      <c r="AL406" s="73">
        <v>816.64305999772125</v>
      </c>
      <c r="AM406" s="73">
        <f t="shared" si="392"/>
        <v>-107.61305999772139</v>
      </c>
      <c r="AN406" s="73">
        <v>0</v>
      </c>
      <c r="AO406" s="73">
        <f t="shared" si="408"/>
        <v>709.02999999999986</v>
      </c>
      <c r="AP406" s="74">
        <v>1907.6100000000001</v>
      </c>
      <c r="AQ406" s="74">
        <f t="shared" si="393"/>
        <v>-1198.5800000000004</v>
      </c>
      <c r="AR406" s="35"/>
      <c r="AS406" s="73">
        <v>709.02999999999986</v>
      </c>
      <c r="AT406" s="73">
        <v>816.64305999772125</v>
      </c>
      <c r="AU406" s="73">
        <f t="shared" si="402"/>
        <v>-107.61305999772139</v>
      </c>
      <c r="AV406" s="73">
        <v>0</v>
      </c>
      <c r="AW406" s="73">
        <f t="shared" si="403"/>
        <v>709.02999999999986</v>
      </c>
      <c r="AX406" s="74">
        <v>1907.6100000000001</v>
      </c>
      <c r="AY406" s="75">
        <f t="shared" si="394"/>
        <v>-1198.5800000000004</v>
      </c>
      <c r="AZ406" s="32"/>
      <c r="BA406" s="123">
        <v>511.13</v>
      </c>
      <c r="BB406" s="73">
        <v>541.11538942276979</v>
      </c>
      <c r="BC406" s="73">
        <f t="shared" si="395"/>
        <v>-29.985389422769799</v>
      </c>
      <c r="BD406" s="73">
        <v>0</v>
      </c>
      <c r="BE406" s="73">
        <f t="shared" si="409"/>
        <v>511.13</v>
      </c>
      <c r="BF406" s="74">
        <v>636.25000000000011</v>
      </c>
      <c r="BG406" s="74">
        <f t="shared" si="396"/>
        <v>-125.12000000000012</v>
      </c>
      <c r="BH406" s="35"/>
      <c r="BI406" s="73">
        <v>511.13</v>
      </c>
      <c r="BJ406" s="73">
        <v>541.11538942276979</v>
      </c>
      <c r="BK406" s="73">
        <f t="shared" si="404"/>
        <v>-29.985389422769799</v>
      </c>
      <c r="BL406" s="73">
        <v>0</v>
      </c>
      <c r="BM406" s="73">
        <f t="shared" si="405"/>
        <v>511.13</v>
      </c>
      <c r="BN406" s="74">
        <v>636.25000000000011</v>
      </c>
      <c r="BO406" s="75">
        <f t="shared" si="397"/>
        <v>-125.12000000000012</v>
      </c>
    </row>
    <row r="407" spans="2:67" s="2" customFormat="1">
      <c r="B407" s="2" t="str">
        <f t="shared" si="410"/>
        <v>Hide</v>
      </c>
      <c r="C407" s="2">
        <v>1</v>
      </c>
      <c r="D407" s="72" t="s">
        <v>382</v>
      </c>
      <c r="E407" s="123">
        <v>3749.2700000000004</v>
      </c>
      <c r="F407" s="73">
        <v>3657.2679014873324</v>
      </c>
      <c r="G407" s="73">
        <f t="shared" si="386"/>
        <v>92.002098512667999</v>
      </c>
      <c r="H407" s="73">
        <v>0</v>
      </c>
      <c r="I407" s="73">
        <f t="shared" si="406"/>
        <v>3749.2700000000004</v>
      </c>
      <c r="J407" s="74">
        <v>3162.1800000000003</v>
      </c>
      <c r="K407" s="74">
        <f t="shared" si="387"/>
        <v>587.09000000000015</v>
      </c>
      <c r="L407" s="35"/>
      <c r="M407" s="73">
        <v>3749.2700000000004</v>
      </c>
      <c r="N407" s="73">
        <v>3657.2679014873324</v>
      </c>
      <c r="O407" s="73">
        <f t="shared" si="398"/>
        <v>92.002098512667999</v>
      </c>
      <c r="P407" s="73">
        <v>0</v>
      </c>
      <c r="Q407" s="73">
        <f t="shared" si="399"/>
        <v>3749.2700000000004</v>
      </c>
      <c r="R407" s="74">
        <v>3162.1800000000003</v>
      </c>
      <c r="S407" s="75">
        <f t="shared" si="388"/>
        <v>587.09000000000015</v>
      </c>
      <c r="T407" s="32"/>
      <c r="U407" s="123">
        <v>2700.36</v>
      </c>
      <c r="V407" s="73">
        <v>2714.9031964120099</v>
      </c>
      <c r="W407" s="73">
        <f t="shared" si="389"/>
        <v>-14.54319641200982</v>
      </c>
      <c r="X407" s="73">
        <v>0</v>
      </c>
      <c r="Y407" s="73">
        <f t="shared" si="407"/>
        <v>2700.36</v>
      </c>
      <c r="Z407" s="74">
        <v>2059.13</v>
      </c>
      <c r="AA407" s="74">
        <f t="shared" si="390"/>
        <v>641.23</v>
      </c>
      <c r="AB407" s="35"/>
      <c r="AC407" s="73">
        <v>2700.36</v>
      </c>
      <c r="AD407" s="73">
        <v>2714.9031964120099</v>
      </c>
      <c r="AE407" s="73">
        <f t="shared" si="400"/>
        <v>-14.54319641200982</v>
      </c>
      <c r="AF407" s="73">
        <v>0</v>
      </c>
      <c r="AG407" s="73">
        <f t="shared" si="401"/>
        <v>2700.36</v>
      </c>
      <c r="AH407" s="74">
        <v>2059.13</v>
      </c>
      <c r="AI407" s="75">
        <f t="shared" si="391"/>
        <v>641.23</v>
      </c>
      <c r="AJ407" s="32"/>
      <c r="AK407" s="123">
        <v>980.90000000000009</v>
      </c>
      <c r="AL407" s="73">
        <v>874.46844930524799</v>
      </c>
      <c r="AM407" s="73">
        <f t="shared" si="392"/>
        <v>106.4315506947521</v>
      </c>
      <c r="AN407" s="73">
        <v>0</v>
      </c>
      <c r="AO407" s="73">
        <f t="shared" si="408"/>
        <v>980.90000000000009</v>
      </c>
      <c r="AP407" s="74">
        <v>1103.05</v>
      </c>
      <c r="AQ407" s="74">
        <f t="shared" si="393"/>
        <v>-122.14999999999986</v>
      </c>
      <c r="AR407" s="35"/>
      <c r="AS407" s="73">
        <v>980.90000000000009</v>
      </c>
      <c r="AT407" s="73">
        <v>874.46844930524799</v>
      </c>
      <c r="AU407" s="73">
        <f t="shared" si="402"/>
        <v>106.4315506947521</v>
      </c>
      <c r="AV407" s="73">
        <v>0</v>
      </c>
      <c r="AW407" s="73">
        <f t="shared" si="403"/>
        <v>980.90000000000009</v>
      </c>
      <c r="AX407" s="74">
        <v>1103.05</v>
      </c>
      <c r="AY407" s="75">
        <f t="shared" si="394"/>
        <v>-122.14999999999986</v>
      </c>
      <c r="AZ407" s="32"/>
      <c r="BA407" s="123">
        <v>68.009999999999991</v>
      </c>
      <c r="BB407" s="73">
        <v>67.896255770074902</v>
      </c>
      <c r="BC407" s="73">
        <f t="shared" si="395"/>
        <v>0.11374422992508926</v>
      </c>
      <c r="BD407" s="73">
        <v>0</v>
      </c>
      <c r="BE407" s="73">
        <f t="shared" si="409"/>
        <v>68.009999999999991</v>
      </c>
      <c r="BF407" s="74">
        <v>0</v>
      </c>
      <c r="BG407" s="74">
        <f t="shared" si="396"/>
        <v>68.009999999999991</v>
      </c>
      <c r="BH407" s="35"/>
      <c r="BI407" s="73">
        <v>68.009999999999991</v>
      </c>
      <c r="BJ407" s="73">
        <v>67.896255770074902</v>
      </c>
      <c r="BK407" s="73">
        <f t="shared" si="404"/>
        <v>0.11374422992508926</v>
      </c>
      <c r="BL407" s="73">
        <v>0</v>
      </c>
      <c r="BM407" s="73">
        <f t="shared" si="405"/>
        <v>68.009999999999991</v>
      </c>
      <c r="BN407" s="74">
        <v>0</v>
      </c>
      <c r="BO407" s="75">
        <f t="shared" si="397"/>
        <v>68.009999999999991</v>
      </c>
    </row>
    <row r="408" spans="2:67" s="67" customFormat="1">
      <c r="B408" s="67" t="str">
        <f t="shared" si="410"/>
        <v>Hide</v>
      </c>
      <c r="C408" s="67">
        <v>1</v>
      </c>
      <c r="D408" s="68" t="s">
        <v>383</v>
      </c>
      <c r="E408" s="120">
        <v>26496.210000000046</v>
      </c>
      <c r="F408" s="57">
        <v>41529.997918198933</v>
      </c>
      <c r="G408" s="57">
        <f t="shared" si="386"/>
        <v>-15033.787918198886</v>
      </c>
      <c r="H408" s="57">
        <v>0</v>
      </c>
      <c r="I408" s="57">
        <f t="shared" si="406"/>
        <v>26496.210000000046</v>
      </c>
      <c r="J408" s="58">
        <v>32545.579999999998</v>
      </c>
      <c r="K408" s="58">
        <f t="shared" si="387"/>
        <v>-6049.3699999999517</v>
      </c>
      <c r="L408" s="45"/>
      <c r="M408" s="57">
        <v>26496.210000000046</v>
      </c>
      <c r="N408" s="57">
        <v>41529.997918198933</v>
      </c>
      <c r="O408" s="57">
        <f t="shared" si="398"/>
        <v>-15033.787918198886</v>
      </c>
      <c r="P408" s="57">
        <v>0</v>
      </c>
      <c r="Q408" s="57">
        <f t="shared" si="399"/>
        <v>26496.210000000046</v>
      </c>
      <c r="R408" s="58">
        <v>32545.579999999998</v>
      </c>
      <c r="S408" s="59">
        <f t="shared" si="388"/>
        <v>-6049.3699999999517</v>
      </c>
      <c r="T408" s="32"/>
      <c r="U408" s="120">
        <v>24227.140000000047</v>
      </c>
      <c r="V408" s="57">
        <v>39229.874763703127</v>
      </c>
      <c r="W408" s="57">
        <f t="shared" si="389"/>
        <v>-15002.73476370308</v>
      </c>
      <c r="X408" s="57">
        <v>0</v>
      </c>
      <c r="Y408" s="57">
        <f t="shared" si="407"/>
        <v>24227.140000000047</v>
      </c>
      <c r="Z408" s="58">
        <v>28898.67</v>
      </c>
      <c r="AA408" s="58">
        <f t="shared" si="390"/>
        <v>-4671.5299999999515</v>
      </c>
      <c r="AB408" s="45"/>
      <c r="AC408" s="57">
        <v>24227.140000000047</v>
      </c>
      <c r="AD408" s="57">
        <v>39229.874763703127</v>
      </c>
      <c r="AE408" s="57">
        <f t="shared" si="400"/>
        <v>-15002.73476370308</v>
      </c>
      <c r="AF408" s="57">
        <v>0</v>
      </c>
      <c r="AG408" s="57">
        <f t="shared" si="401"/>
        <v>24227.140000000047</v>
      </c>
      <c r="AH408" s="58">
        <v>28898.67</v>
      </c>
      <c r="AI408" s="59">
        <f t="shared" si="391"/>
        <v>-4671.5299999999515</v>
      </c>
      <c r="AJ408" s="32"/>
      <c r="AK408" s="120">
        <v>1689.9299999999998</v>
      </c>
      <c r="AL408" s="57">
        <v>1691.1115093029694</v>
      </c>
      <c r="AM408" s="57">
        <f t="shared" si="392"/>
        <v>-1.1815093029695163</v>
      </c>
      <c r="AN408" s="57">
        <v>0</v>
      </c>
      <c r="AO408" s="57">
        <f t="shared" si="408"/>
        <v>1689.9299999999998</v>
      </c>
      <c r="AP408" s="58">
        <v>3010.66</v>
      </c>
      <c r="AQ408" s="58">
        <f t="shared" si="393"/>
        <v>-1320.73</v>
      </c>
      <c r="AR408" s="45"/>
      <c r="AS408" s="57">
        <v>1689.9299999999998</v>
      </c>
      <c r="AT408" s="57">
        <v>1691.1115093029694</v>
      </c>
      <c r="AU408" s="57">
        <f t="shared" si="402"/>
        <v>-1.1815093029695163</v>
      </c>
      <c r="AV408" s="57">
        <v>0</v>
      </c>
      <c r="AW408" s="57">
        <f t="shared" si="403"/>
        <v>1689.9299999999998</v>
      </c>
      <c r="AX408" s="58">
        <v>3010.66</v>
      </c>
      <c r="AY408" s="59">
        <f t="shared" si="394"/>
        <v>-1320.73</v>
      </c>
      <c r="AZ408" s="32"/>
      <c r="BA408" s="120">
        <v>579.14</v>
      </c>
      <c r="BB408" s="57">
        <v>609.01164519284475</v>
      </c>
      <c r="BC408" s="57">
        <f t="shared" si="395"/>
        <v>-29.871645192844767</v>
      </c>
      <c r="BD408" s="57">
        <v>0</v>
      </c>
      <c r="BE408" s="57">
        <f t="shared" si="409"/>
        <v>579.14</v>
      </c>
      <c r="BF408" s="58">
        <v>636.25000000000011</v>
      </c>
      <c r="BG408" s="58">
        <f t="shared" si="396"/>
        <v>-57.110000000000127</v>
      </c>
      <c r="BH408" s="45"/>
      <c r="BI408" s="57">
        <v>579.14</v>
      </c>
      <c r="BJ408" s="57">
        <v>609.01164519284475</v>
      </c>
      <c r="BK408" s="57">
        <f t="shared" si="404"/>
        <v>-29.871645192844767</v>
      </c>
      <c r="BL408" s="57">
        <v>0</v>
      </c>
      <c r="BM408" s="57">
        <f t="shared" si="405"/>
        <v>579.14</v>
      </c>
      <c r="BN408" s="58">
        <v>636.25000000000011</v>
      </c>
      <c r="BO408" s="59">
        <f t="shared" si="397"/>
        <v>-57.110000000000127</v>
      </c>
    </row>
    <row r="409" spans="2:67" s="2" customFormat="1" ht="14.25" hidden="1" customHeight="1" outlineLevel="1">
      <c r="B409" s="2" t="str">
        <f t="shared" si="410"/>
        <v>Hide</v>
      </c>
      <c r="C409" s="6">
        <v>-1</v>
      </c>
      <c r="D409" s="88" t="s">
        <v>384</v>
      </c>
      <c r="E409" s="127">
        <v>117047.18999999992</v>
      </c>
      <c r="F409" s="89">
        <v>191381.0143640493</v>
      </c>
      <c r="G409" s="89">
        <f t="shared" si="386"/>
        <v>-74333.824364049389</v>
      </c>
      <c r="H409" s="89">
        <v>0</v>
      </c>
      <c r="I409" s="89">
        <f t="shared" si="406"/>
        <v>117047.18999999992</v>
      </c>
      <c r="J409" s="90">
        <v>135114.14000000007</v>
      </c>
      <c r="K409" s="90">
        <f t="shared" si="387"/>
        <v>-18066.950000000157</v>
      </c>
      <c r="L409" s="35"/>
      <c r="M409" s="89">
        <v>117047.18999999992</v>
      </c>
      <c r="N409" s="89">
        <v>191381.0143640493</v>
      </c>
      <c r="O409" s="89">
        <f t="shared" si="398"/>
        <v>-74333.824364049389</v>
      </c>
      <c r="P409" s="89">
        <v>0</v>
      </c>
      <c r="Q409" s="89">
        <f t="shared" si="399"/>
        <v>117047.18999999992</v>
      </c>
      <c r="R409" s="90">
        <v>135114.14000000007</v>
      </c>
      <c r="S409" s="91">
        <f t="shared" si="388"/>
        <v>-18066.950000000157</v>
      </c>
      <c r="T409" s="32"/>
      <c r="U409" s="127">
        <v>54107.279999999941</v>
      </c>
      <c r="V409" s="89">
        <v>126333.81938371599</v>
      </c>
      <c r="W409" s="89">
        <f t="shared" si="389"/>
        <v>-72226.539383716052</v>
      </c>
      <c r="X409" s="89">
        <v>0</v>
      </c>
      <c r="Y409" s="89">
        <f t="shared" si="407"/>
        <v>54107.279999999941</v>
      </c>
      <c r="Z409" s="90">
        <v>17742.380000000023</v>
      </c>
      <c r="AA409" s="90">
        <f t="shared" si="390"/>
        <v>36364.899999999921</v>
      </c>
      <c r="AB409" s="35"/>
      <c r="AC409" s="89">
        <v>54107.279999999941</v>
      </c>
      <c r="AD409" s="89">
        <v>126333.81938371599</v>
      </c>
      <c r="AE409" s="89">
        <f t="shared" si="400"/>
        <v>-72226.539383716052</v>
      </c>
      <c r="AF409" s="89">
        <v>0</v>
      </c>
      <c r="AG409" s="89">
        <f t="shared" si="401"/>
        <v>54107.279999999941</v>
      </c>
      <c r="AH409" s="90">
        <v>17742.380000000023</v>
      </c>
      <c r="AI409" s="91">
        <f t="shared" si="391"/>
        <v>36364.899999999921</v>
      </c>
      <c r="AJ409" s="32"/>
      <c r="AK409" s="127">
        <v>53663.290000000052</v>
      </c>
      <c r="AL409" s="89">
        <v>58159.228272082633</v>
      </c>
      <c r="AM409" s="89">
        <f t="shared" si="392"/>
        <v>-4495.9382720825815</v>
      </c>
      <c r="AN409" s="89">
        <v>0</v>
      </c>
      <c r="AO409" s="89">
        <f t="shared" si="408"/>
        <v>53663.290000000052</v>
      </c>
      <c r="AP409" s="90">
        <v>83217.770000000077</v>
      </c>
      <c r="AQ409" s="90">
        <f t="shared" si="393"/>
        <v>-29554.480000000025</v>
      </c>
      <c r="AR409" s="35"/>
      <c r="AS409" s="89">
        <v>53663.290000000052</v>
      </c>
      <c r="AT409" s="89">
        <v>58159.228272082633</v>
      </c>
      <c r="AU409" s="89">
        <f t="shared" si="402"/>
        <v>-4495.9382720825815</v>
      </c>
      <c r="AV409" s="89">
        <v>0</v>
      </c>
      <c r="AW409" s="89">
        <f t="shared" si="403"/>
        <v>53663.290000000052</v>
      </c>
      <c r="AX409" s="90">
        <v>83217.770000000077</v>
      </c>
      <c r="AY409" s="91">
        <f t="shared" si="394"/>
        <v>-29554.480000000025</v>
      </c>
      <c r="AZ409" s="32"/>
      <c r="BA409" s="127">
        <v>9276.6200000000063</v>
      </c>
      <c r="BB409" s="89">
        <v>6887.9667082506385</v>
      </c>
      <c r="BC409" s="89">
        <f t="shared" si="395"/>
        <v>2388.6532917493678</v>
      </c>
      <c r="BD409" s="89">
        <v>0</v>
      </c>
      <c r="BE409" s="89">
        <f t="shared" si="409"/>
        <v>9276.6200000000063</v>
      </c>
      <c r="BF409" s="90">
        <v>34153.990000000005</v>
      </c>
      <c r="BG409" s="90">
        <f t="shared" si="396"/>
        <v>-24877.37</v>
      </c>
      <c r="BH409" s="35"/>
      <c r="BI409" s="89">
        <v>9276.6200000000063</v>
      </c>
      <c r="BJ409" s="89">
        <v>6887.9667082506385</v>
      </c>
      <c r="BK409" s="89">
        <f t="shared" si="404"/>
        <v>2388.6532917493678</v>
      </c>
      <c r="BL409" s="89">
        <v>0</v>
      </c>
      <c r="BM409" s="89">
        <f t="shared" si="405"/>
        <v>9276.6200000000063</v>
      </c>
      <c r="BN409" s="90">
        <v>34153.990000000005</v>
      </c>
      <c r="BO409" s="91">
        <f t="shared" si="397"/>
        <v>-24877.37</v>
      </c>
    </row>
    <row r="410" spans="2:67" s="67" customFormat="1" ht="15" collapsed="1" thickBot="1">
      <c r="B410" s="67" t="str">
        <f t="shared" si="410"/>
        <v>Hide</v>
      </c>
      <c r="C410" s="93">
        <v>-1</v>
      </c>
      <c r="D410" s="94" t="s">
        <v>385</v>
      </c>
      <c r="E410" s="128">
        <v>36854.149999999994</v>
      </c>
      <c r="F410" s="343">
        <v>107357.54283678257</v>
      </c>
      <c r="G410" s="343">
        <f t="shared" si="386"/>
        <v>-70503.392836782572</v>
      </c>
      <c r="H410" s="343">
        <v>0</v>
      </c>
      <c r="I410" s="343">
        <f t="shared" si="406"/>
        <v>36854.149999999994</v>
      </c>
      <c r="J410" s="351">
        <v>69382.650000000052</v>
      </c>
      <c r="K410" s="351">
        <f t="shared" si="387"/>
        <v>-32528.500000000058</v>
      </c>
      <c r="L410" s="352"/>
      <c r="M410" s="343">
        <v>36854.149999999994</v>
      </c>
      <c r="N410" s="343">
        <v>107357.54283678257</v>
      </c>
      <c r="O410" s="343">
        <f t="shared" si="398"/>
        <v>-70503.392836782572</v>
      </c>
      <c r="P410" s="343">
        <v>0</v>
      </c>
      <c r="Q410" s="343">
        <f t="shared" si="399"/>
        <v>36854.149999999994</v>
      </c>
      <c r="R410" s="351">
        <v>69382.650000000052</v>
      </c>
      <c r="S410" s="95">
        <f t="shared" si="388"/>
        <v>-32528.500000000058</v>
      </c>
      <c r="T410" s="60"/>
      <c r="U410" s="128">
        <v>-1416.8800000000617</v>
      </c>
      <c r="V410" s="343">
        <v>67578.574190960149</v>
      </c>
      <c r="W410" s="343">
        <f t="shared" si="389"/>
        <v>-68995.454190960212</v>
      </c>
      <c r="X410" s="343">
        <v>0</v>
      </c>
      <c r="Y410" s="343">
        <f t="shared" si="407"/>
        <v>-1416.8800000000617</v>
      </c>
      <c r="Z410" s="351">
        <v>-21678.76</v>
      </c>
      <c r="AA410" s="351">
        <f t="shared" si="390"/>
        <v>20261.879999999936</v>
      </c>
      <c r="AB410" s="352"/>
      <c r="AC410" s="343">
        <v>-1416.8800000000617</v>
      </c>
      <c r="AD410" s="343">
        <v>67578.574190960149</v>
      </c>
      <c r="AE410" s="343">
        <f t="shared" si="400"/>
        <v>-68995.454190960212</v>
      </c>
      <c r="AF410" s="343">
        <v>0</v>
      </c>
      <c r="AG410" s="343">
        <f t="shared" si="401"/>
        <v>-1416.8800000000617</v>
      </c>
      <c r="AH410" s="351">
        <v>-21678.76</v>
      </c>
      <c r="AI410" s="95">
        <f t="shared" si="391"/>
        <v>20261.879999999936</v>
      </c>
      <c r="AJ410" s="60"/>
      <c r="AK410" s="128">
        <v>30567.940000000053</v>
      </c>
      <c r="AL410" s="343">
        <v>34479.46637400188</v>
      </c>
      <c r="AM410" s="343">
        <f t="shared" si="392"/>
        <v>-3911.5263740018272</v>
      </c>
      <c r="AN410" s="343">
        <v>0</v>
      </c>
      <c r="AO410" s="343">
        <f t="shared" si="408"/>
        <v>30567.940000000053</v>
      </c>
      <c r="AP410" s="351">
        <v>56907.420000000093</v>
      </c>
      <c r="AQ410" s="351">
        <f t="shared" si="393"/>
        <v>-26339.48000000004</v>
      </c>
      <c r="AR410" s="352"/>
      <c r="AS410" s="343">
        <v>30567.940000000053</v>
      </c>
      <c r="AT410" s="343">
        <v>34479.46637400188</v>
      </c>
      <c r="AU410" s="343">
        <f t="shared" si="402"/>
        <v>-3911.5263740018272</v>
      </c>
      <c r="AV410" s="343">
        <v>0</v>
      </c>
      <c r="AW410" s="343">
        <f t="shared" si="403"/>
        <v>30567.940000000053</v>
      </c>
      <c r="AX410" s="351">
        <v>56907.420000000093</v>
      </c>
      <c r="AY410" s="95">
        <f t="shared" si="394"/>
        <v>-26339.48000000004</v>
      </c>
      <c r="AZ410" s="60"/>
      <c r="BA410" s="128">
        <v>7703.0900000000047</v>
      </c>
      <c r="BB410" s="343">
        <v>5299.5022718205237</v>
      </c>
      <c r="BC410" s="343">
        <f t="shared" si="395"/>
        <v>2403.587728179481</v>
      </c>
      <c r="BD410" s="343">
        <v>0</v>
      </c>
      <c r="BE410" s="343">
        <f t="shared" si="409"/>
        <v>7703.0900000000047</v>
      </c>
      <c r="BF410" s="351">
        <v>34153.990000000005</v>
      </c>
      <c r="BG410" s="351">
        <f t="shared" si="396"/>
        <v>-26450.9</v>
      </c>
      <c r="BH410" s="352"/>
      <c r="BI410" s="343">
        <v>7703.0900000000047</v>
      </c>
      <c r="BJ410" s="343">
        <v>5299.5022718205237</v>
      </c>
      <c r="BK410" s="343">
        <f t="shared" si="404"/>
        <v>2403.587728179481</v>
      </c>
      <c r="BL410" s="343">
        <v>0</v>
      </c>
      <c r="BM410" s="343">
        <f t="shared" si="405"/>
        <v>7703.0900000000047</v>
      </c>
      <c r="BN410" s="351">
        <v>34153.990000000005</v>
      </c>
      <c r="BO410" s="95">
        <f t="shared" si="397"/>
        <v>-26450.9</v>
      </c>
    </row>
    <row r="411" spans="2:67" s="2" customFormat="1" ht="15" thickBot="1">
      <c r="E411" s="96">
        <f>+E410-U410-AK410-BA410</f>
        <v>0</v>
      </c>
      <c r="F411" s="96">
        <f t="shared" ref="F411:S411" si="411">+F410-V410-AL410-BB410</f>
        <v>1.2732925824820995E-11</v>
      </c>
      <c r="G411" s="96">
        <f t="shared" si="411"/>
        <v>-1.3642420526593924E-11</v>
      </c>
      <c r="H411" s="96">
        <f t="shared" si="411"/>
        <v>0</v>
      </c>
      <c r="I411" s="96">
        <f t="shared" si="411"/>
        <v>0</v>
      </c>
      <c r="J411" s="96">
        <f t="shared" si="411"/>
        <v>0</v>
      </c>
      <c r="K411" s="96">
        <f t="shared" si="411"/>
        <v>5.0931703299283981E-11</v>
      </c>
      <c r="L411" s="96"/>
      <c r="M411" s="96">
        <f t="shared" si="411"/>
        <v>0</v>
      </c>
      <c r="N411" s="96">
        <f t="shared" si="411"/>
        <v>1.2732925824820995E-11</v>
      </c>
      <c r="O411" s="96">
        <f t="shared" si="411"/>
        <v>-1.3642420526593924E-11</v>
      </c>
      <c r="P411" s="96">
        <f t="shared" si="411"/>
        <v>0</v>
      </c>
      <c r="Q411" s="96">
        <f t="shared" si="411"/>
        <v>0</v>
      </c>
      <c r="R411" s="96">
        <f t="shared" si="411"/>
        <v>0</v>
      </c>
      <c r="S411" s="96">
        <f t="shared" si="411"/>
        <v>5.0931703299283981E-11</v>
      </c>
      <c r="T411" s="32"/>
      <c r="U411" s="96"/>
      <c r="V411" s="96"/>
      <c r="W411" s="96"/>
      <c r="X411" s="96"/>
      <c r="Y411" s="96"/>
      <c r="Z411" s="96"/>
      <c r="AA411" s="96"/>
      <c r="AB411" s="96"/>
      <c r="AC411" s="96"/>
      <c r="AD411" s="96"/>
      <c r="AE411" s="96"/>
      <c r="AF411" s="96"/>
      <c r="AG411" s="96"/>
      <c r="AH411" s="96"/>
      <c r="AI411" s="96"/>
      <c r="AJ411" s="32"/>
      <c r="AK411" s="96"/>
      <c r="AL411" s="96"/>
      <c r="AM411" s="96"/>
      <c r="AN411" s="96"/>
      <c r="AO411" s="96"/>
      <c r="AP411" s="96"/>
      <c r="AQ411" s="96"/>
      <c r="AR411" s="96"/>
      <c r="AS411" s="96"/>
      <c r="AT411" s="96"/>
      <c r="AU411" s="96"/>
      <c r="AV411" s="96"/>
      <c r="AW411" s="96"/>
      <c r="AX411" s="96"/>
      <c r="AY411" s="96"/>
      <c r="AZ411" s="32"/>
      <c r="BA411" s="96"/>
      <c r="BB411" s="96"/>
      <c r="BC411" s="96"/>
      <c r="BD411" s="96"/>
      <c r="BE411" s="96"/>
      <c r="BF411" s="96"/>
      <c r="BG411" s="96"/>
      <c r="BH411" s="96"/>
      <c r="BI411" s="96"/>
      <c r="BJ411" s="96"/>
      <c r="BK411" s="96"/>
      <c r="BL411" s="96"/>
      <c r="BM411" s="96"/>
      <c r="BN411" s="96"/>
      <c r="BO411" s="96"/>
    </row>
    <row r="412" spans="2:67" s="2" customFormat="1">
      <c r="D412" s="98" t="s">
        <v>405</v>
      </c>
      <c r="E412" s="247">
        <f>+INDEX('ROC Calculation'!$B$4:$N$21,MATCH(E$2,'ROC Calculation'!$A$4:$A$21,0),MATCH(E$5,'ROC Calculation'!$B$3:$N$3,0))</f>
        <v>0.10760836012947528</v>
      </c>
      <c r="F412" s="247">
        <f>+INDEX('Budget FU&amp;ROC'!$D$5:$BC$41,MATCH(E$2&amp;$D412,'Budget FU&amp;ROC'!$A$5:$A$41,0),MATCH(E$5&amp;" MTD",'Budget FU&amp;ROC'!$D$4:$BC$4,0))</f>
        <v>0.20228640674550361</v>
      </c>
      <c r="G412" s="247">
        <f>+E412-F412</f>
        <v>-9.4678046616028327E-2</v>
      </c>
      <c r="H412" s="247"/>
      <c r="I412" s="247"/>
      <c r="J412" s="247">
        <f>+INDEX('LY ROC Calculation'!$B$4:$N$21,MATCH(J2,'LY ROC Calculation'!$A$4:$A$21,0),MATCH(J5,'LY ROC Calculation'!$B$3:$N$3,0))</f>
        <v>0.17987957049513806</v>
      </c>
      <c r="K412" s="247">
        <f>+E412-J412</f>
        <v>-7.227121036566278E-2</v>
      </c>
      <c r="L412" s="248"/>
      <c r="M412" s="247">
        <f>+INDEX('ROC Calculation'!$B$25:$N$41,MATCH(M$2,'ROC Calculation'!$A$25:$A$41,0),MATCH(E$5,'ROC Calculation'!$B$24:$N$24,0))</f>
        <v>0.10760836012947528</v>
      </c>
      <c r="N412" s="247">
        <f>+INDEX('Budget FU&amp;ROC'!$D$5:$BC$41,MATCH(M$2&amp;$D412,'Budget FU&amp;ROC'!$A$5:$A$41,0),MATCH(M$5,'Budget FU&amp;ROC'!$D$4:$BC$4,0))</f>
        <v>0.20228640674550361</v>
      </c>
      <c r="O412" s="247">
        <f t="shared" si="398"/>
        <v>-9.4678046616028327E-2</v>
      </c>
      <c r="P412" s="247"/>
      <c r="Q412" s="247"/>
      <c r="R412" s="247">
        <f>+INDEX('LY ROC Calculation'!$B$25:$N$41,MATCH(M$2,'LY ROC Calculation'!$A$25:$A$41,0),MATCH(E$5,'LY ROC Calculation'!$B$24:$N$24,0))</f>
        <v>0.17987957049513806</v>
      </c>
      <c r="S412" s="274">
        <f>+M412-R412</f>
        <v>-7.227121036566278E-2</v>
      </c>
      <c r="T412" s="32"/>
      <c r="U412" s="246">
        <f>+INDEX('ROC Calculation'!$B$4:$N$21,MATCH(U$2,'ROC Calculation'!$A$4:$A$21,0),MATCH(U$5,'ROC Calculation'!$B$3:$N$3,0))</f>
        <v>-5.3670015393155208E-3</v>
      </c>
      <c r="V412" s="247">
        <f>+INDEX('Budget FU&amp;ROC'!$D$5:$BC$41,MATCH(U$2&amp;$D412,'Budget FU&amp;ROC'!$A$5:$A$41,0),MATCH(U$5&amp;" MTD",'Budget FU&amp;ROC'!$D$4:$BC$4,0))</f>
        <v>0.14288298847808212</v>
      </c>
      <c r="W412" s="247">
        <f>+U412-V412</f>
        <v>-0.14824999001739764</v>
      </c>
      <c r="X412" s="247"/>
      <c r="Y412" s="247"/>
      <c r="Z412" s="247">
        <f>+INDEX('LY ROC Calculation'!$B$4:$N$21,MATCH(Z2,'LY ROC Calculation'!$A$4:$A$21,0),MATCH(Z5,'LY ROC Calculation'!$B$3:$N$3,0))</f>
        <v>-7.4304834630185598E-2</v>
      </c>
      <c r="AA412" s="247">
        <f>+U412-Z412</f>
        <v>6.8937833090870079E-2</v>
      </c>
      <c r="AB412" s="248"/>
      <c r="AC412" s="247">
        <f>+INDEX('ROC Calculation'!$B$25:$N$41,MATCH(AC$2,'ROC Calculation'!$A$25:$A$41,0),MATCH(U$5,'ROC Calculation'!$B$24:$N$24,0))</f>
        <v>-5.3670015393155208E-3</v>
      </c>
      <c r="AD412" s="247">
        <f>+INDEX('Budget FU&amp;ROC'!$D$5:$BC$41,MATCH(AC$2&amp;$D412,'Budget FU&amp;ROC'!$A$5:$A$41,0),MATCH(AC$5,'Budget FU&amp;ROC'!$D$4:$BC$4,0))</f>
        <v>0.14288298847808212</v>
      </c>
      <c r="AE412" s="247">
        <f t="shared" si="400"/>
        <v>-0.14824999001739764</v>
      </c>
      <c r="AF412" s="247"/>
      <c r="AG412" s="247"/>
      <c r="AH412" s="247">
        <f>+INDEX('LY ROC Calculation'!$B$25:$N$41,MATCH(AC$2,'LY ROC Calculation'!$A$25:$A$41,0),MATCH(U$5,'LY ROC Calculation'!$B$24:$N$24,0))</f>
        <v>-7.4304834630185598E-2</v>
      </c>
      <c r="AI412" s="274">
        <f>+AC412-AH412</f>
        <v>6.8937833090870079E-2</v>
      </c>
      <c r="AJ412" s="32"/>
      <c r="AK412" s="246">
        <f>+INDEX('ROC Calculation'!$B$4:$N$21,MATCH(AK$2,'ROC Calculation'!$A$4:$A$21,0),MATCH(AK$5,'ROC Calculation'!$B$3:$N$3,0))</f>
        <v>0.44915560580541447</v>
      </c>
      <c r="AL412" s="247">
        <f>+INDEX('Budget FU&amp;ROC'!$D$5:$BC$41,MATCH(AK$2&amp;$D412,'Budget FU&amp;ROC'!$A$5:$A$41,0),MATCH(AK$5&amp;" MTD",'Budget FU&amp;ROC'!$D$4:$BC$4,0))</f>
        <v>0.45698103535905604</v>
      </c>
      <c r="AM412" s="247">
        <f>+AK412-AL412</f>
        <v>-7.8254295536415719E-3</v>
      </c>
      <c r="AN412" s="247"/>
      <c r="AO412" s="247"/>
      <c r="AP412" s="247">
        <f>+INDEX('LY ROC Calculation'!$B$4:$N$21,MATCH(AP2,'LY ROC Calculation'!$A$4:$A$21,0),MATCH(AP5,'LY ROC Calculation'!$B$3:$N$3,0))</f>
        <v>0.67512623696839968</v>
      </c>
      <c r="AQ412" s="247">
        <f>+AK412-AP412</f>
        <v>-0.22597063116298521</v>
      </c>
      <c r="AR412" s="248"/>
      <c r="AS412" s="247">
        <f>+INDEX('ROC Calculation'!$B$25:$N$41,MATCH(AS$2,'ROC Calculation'!$A$25:$A$41,0),MATCH(AK$5,'ROC Calculation'!$B$24:$N$24,0))</f>
        <v>0.44915560580541447</v>
      </c>
      <c r="AT412" s="247">
        <f>+INDEX('Budget FU&amp;ROC'!$D$5:$BC$41,MATCH(AS$2&amp;$D412,'Budget FU&amp;ROC'!$A$5:$A$41,0),MATCH(AS$5,'Budget FU&amp;ROC'!$D$4:$BC$4,0))</f>
        <v>0.45698103535905604</v>
      </c>
      <c r="AU412" s="247">
        <f t="shared" si="402"/>
        <v>-7.8254295536415719E-3</v>
      </c>
      <c r="AV412" s="247"/>
      <c r="AW412" s="247"/>
      <c r="AX412" s="247">
        <f>+INDEX('LY ROC Calculation'!$B$25:$N$41,MATCH(AS$2,'LY ROC Calculation'!$A$25:$A$41,0),MATCH(AK$5,'LY ROC Calculation'!$B$24:$N$24,0))</f>
        <v>0.67512623696839968</v>
      </c>
      <c r="AY412" s="274">
        <f>+AS412-AX412</f>
        <v>-0.22597063116298521</v>
      </c>
      <c r="AZ412" s="32"/>
      <c r="BA412" s="246">
        <f>+INDEX('ROC Calculation'!$B$4:$N$21,MATCH(BA$2,'ROC Calculation'!$A$4:$A$21,0),MATCH(BA$5,'ROC Calculation'!$B$3:$N$3,0))</f>
        <v>0.73860897884289622</v>
      </c>
      <c r="BB412" s="247">
        <f>+INDEX('Budget FU&amp;ROC'!$D$5:$BC$41,MATCH(BA$2&amp;$D412,'Budget FU&amp;ROC'!$A$5:$A$41,0),MATCH(BA$5&amp;" MTD",'Budget FU&amp;ROC'!$D$4:$BC$4,0))</f>
        <v>-1.8089902043340982E-2</v>
      </c>
      <c r="BC412" s="247">
        <f>+BA412-BB412</f>
        <v>0.75669888088623716</v>
      </c>
      <c r="BD412" s="247"/>
      <c r="BE412" s="247"/>
      <c r="BF412" s="247">
        <f>+INDEX('LY ROC Calculation'!$B$4:$N$21,MATCH(BF2,'LY ROC Calculation'!$A$4:$A$21,0),MATCH(BF5,'LY ROC Calculation'!$B$3:$N$3,0))</f>
        <v>3.5314641416809001</v>
      </c>
      <c r="BG412" s="247">
        <f>+BA412-BF412</f>
        <v>-2.7928551628380038</v>
      </c>
      <c r="BH412" s="248"/>
      <c r="BI412" s="247">
        <f>+INDEX('ROC Calculation'!$B$25:$N$41,MATCH(BI$2,'ROC Calculation'!$A$25:$A$41,0),MATCH(BA$5,'ROC Calculation'!$B$24:$N$24,0))</f>
        <v>0.73860897884289622</v>
      </c>
      <c r="BJ412" s="247">
        <f>+INDEX('Budget FU&amp;ROC'!$D$5:$BC$41,MATCH(BI$2&amp;$D412,'Budget FU&amp;ROC'!$A$5:$A$41,0),MATCH(BI$5,'Budget FU&amp;ROC'!$D$4:$BC$4,0))</f>
        <v>-1.8089902043340982E-2</v>
      </c>
      <c r="BK412" s="247">
        <f t="shared" si="404"/>
        <v>0.75669888088623716</v>
      </c>
      <c r="BL412" s="247"/>
      <c r="BM412" s="247"/>
      <c r="BN412" s="247">
        <f>+INDEX('LY ROC Calculation'!$B$25:$N$41,MATCH(BI$2,'LY ROC Calculation'!$A$25:$A$41,0),MATCH(BA$5,'LY ROC Calculation'!$B$24:$N$24,0))</f>
        <v>3.5314641416809001</v>
      </c>
      <c r="BO412" s="274">
        <f>+BI412-BN412</f>
        <v>-2.7928551628380038</v>
      </c>
    </row>
    <row r="413" spans="2:67" s="2" customFormat="1">
      <c r="D413" s="79" t="s">
        <v>406</v>
      </c>
      <c r="E413" s="243">
        <f>+_xlfn.XLOOKUP(E$2,TU_FU_Redline!$A:$A,TU_FU_Redline!$B:$B)</f>
        <v>0.91721336335676529</v>
      </c>
      <c r="F413" s="243">
        <f>+INDEX('Budget FU&amp;ROC'!$D$5:$BC$41,MATCH(E$2&amp;$D413,'Budget FU&amp;ROC'!$A$5:$A$41,0),MATCH(E$5&amp;" MTD",'Budget FU&amp;ROC'!$D$4:$BC$4,0))</f>
        <v>0.74089979611996115</v>
      </c>
      <c r="G413" s="243">
        <f>+E413-F413</f>
        <v>0.17631356723680414</v>
      </c>
      <c r="H413" s="243"/>
      <c r="I413" s="243"/>
      <c r="J413" s="243">
        <f>+_xlfn.XLOOKUP(J2,'LY TU_FU_Redline'!$A:$A,'LY TU_FU_Redline'!$B:$B)</f>
        <v>0.88693481535416674</v>
      </c>
      <c r="K413" s="243">
        <f>+E413-J413</f>
        <v>3.0278548002598549E-2</v>
      </c>
      <c r="L413" s="35"/>
      <c r="M413" s="243">
        <f>+_xlfn.XLOOKUP(M$2,TU_FU_Redline!$O:$O,TU_FU_Redline!$P:$P)</f>
        <v>0.91721336335676529</v>
      </c>
      <c r="N413" s="243">
        <f>+INDEX('Budget FU&amp;ROC'!$D$5:$BC$41,MATCH(M$2&amp;$D413,'Budget FU&amp;ROC'!$A$5:$A$41,0),MATCH(M$5,'Budget FU&amp;ROC'!$D$4:$BC$4,0))</f>
        <v>0.74089979611996115</v>
      </c>
      <c r="O413" s="243">
        <f t="shared" si="398"/>
        <v>0.17631356723680414</v>
      </c>
      <c r="P413" s="243"/>
      <c r="Q413" s="243"/>
      <c r="R413" s="243">
        <f>+_xlfn.XLOOKUP(R$2,'LY TU_FU_Redline'!$O:$O,'LY TU_FU_Redline'!$P:$P)</f>
        <v>0.88693481535416674</v>
      </c>
      <c r="S413" s="275">
        <f t="shared" ref="S413:S415" si="412">+M413-R413</f>
        <v>3.0278548002598549E-2</v>
      </c>
      <c r="T413" s="32"/>
      <c r="U413" s="249">
        <f>+_xlfn.XLOOKUP(U$2,TU_FU_Redline!$A:$A,TU_FU_Redline!$B:$B)</f>
        <v>0.70284789653367941</v>
      </c>
      <c r="V413" s="243">
        <f>+INDEX('Budget FU&amp;ROC'!$D$5:$BC$41,MATCH(U$2&amp;$D413,'Budget FU&amp;ROC'!$A$5:$A$41,0),MATCH(U$5&amp;" MTD",'Budget FU&amp;ROC'!$D$4:$BC$4,0))</f>
        <v>0.64983409890153632</v>
      </c>
      <c r="W413" s="243">
        <f>+U413-V413</f>
        <v>5.3013797632143089E-2</v>
      </c>
      <c r="X413" s="243"/>
      <c r="Y413" s="243"/>
      <c r="Z413" s="243">
        <f>+_xlfn.XLOOKUP(Z2,'LY TU_FU_Redline'!$A:$A,'LY TU_FU_Redline'!$B:$B)</f>
        <v>0.76526551955860889</v>
      </c>
      <c r="AA413" s="243">
        <f>+U413-Z413</f>
        <v>-6.2417623024929481E-2</v>
      </c>
      <c r="AB413" s="35"/>
      <c r="AC413" s="243">
        <f>+_xlfn.XLOOKUP(AC$2,TU_FU_Redline!$O:$O,TU_FU_Redline!$P:$P)</f>
        <v>0.70284789653367941</v>
      </c>
      <c r="AD413" s="243">
        <f>+INDEX('Budget FU&amp;ROC'!$D$5:$BC$41,MATCH(AC$2&amp;$D413,'Budget FU&amp;ROC'!$A$5:$A$41,0),MATCH(AC$5,'Budget FU&amp;ROC'!$D$4:$BC$4,0))</f>
        <v>0.64983409890153632</v>
      </c>
      <c r="AE413" s="243">
        <f t="shared" si="400"/>
        <v>5.3013797632143089E-2</v>
      </c>
      <c r="AF413" s="243"/>
      <c r="AG413" s="243"/>
      <c r="AH413" s="243">
        <f>+_xlfn.XLOOKUP(AH$2,'LY TU_FU_Redline'!$O:$O,'LY TU_FU_Redline'!$P:$P)</f>
        <v>0.76526551955860889</v>
      </c>
      <c r="AI413" s="275">
        <f t="shared" ref="AI413:AI416" si="413">+AC413-AH413</f>
        <v>-6.2417623024929481E-2</v>
      </c>
      <c r="AJ413" s="32"/>
      <c r="AK413" s="249">
        <f>+_xlfn.XLOOKUP(AK$2,TU_FU_Redline!$A:$A,TU_FU_Redline!$B:$B)</f>
        <v>1.0519486740081254</v>
      </c>
      <c r="AL413" s="243">
        <f>+INDEX('Budget FU&amp;ROC'!$D$5:$BC$41,MATCH(AK$2&amp;$D413,'Budget FU&amp;ROC'!$A$5:$A$41,0),MATCH(AK$5&amp;" MTD",'Budget FU&amp;ROC'!$D$4:$BC$4,0))</f>
        <v>1.1834419996142993</v>
      </c>
      <c r="AM413" s="243">
        <f>+AK413-AL413</f>
        <v>-0.13149332560617388</v>
      </c>
      <c r="AN413" s="243"/>
      <c r="AO413" s="243"/>
      <c r="AP413" s="243">
        <f>+_xlfn.XLOOKUP(AP2,'LY TU_FU_Redline'!$A:$A,'LY TU_FU_Redline'!$B:$B)</f>
        <v>1.17145673082986</v>
      </c>
      <c r="AQ413" s="243">
        <f>+AK413-AP413</f>
        <v>-0.1195080568217346</v>
      </c>
      <c r="AR413" s="35"/>
      <c r="AS413" s="243">
        <f>+_xlfn.XLOOKUP(AS$2,TU_FU_Redline!$O:$O,TU_FU_Redline!$P:$P)</f>
        <v>1.0519486740081254</v>
      </c>
      <c r="AT413" s="243">
        <f>+INDEX('Budget FU&amp;ROC'!$D$5:$BC$41,MATCH(AS$2&amp;$D413,'Budget FU&amp;ROC'!$A$5:$A$41,0),MATCH(AS$5,'Budget FU&amp;ROC'!$D$4:$BC$4,0))</f>
        <v>1.1834419996142993</v>
      </c>
      <c r="AU413" s="243">
        <f t="shared" si="402"/>
        <v>-0.13149332560617388</v>
      </c>
      <c r="AV413" s="243"/>
      <c r="AW413" s="243"/>
      <c r="AX413" s="243">
        <f>+_xlfn.XLOOKUP(AX$2,'LY TU_FU_Redline'!$O:$O,'LY TU_FU_Redline'!$P:$P)</f>
        <v>1.17145673082986</v>
      </c>
      <c r="AY413" s="275">
        <f t="shared" ref="AY413:AY416" si="414">+AS413-AX413</f>
        <v>-0.1195080568217346</v>
      </c>
      <c r="AZ413" s="32"/>
      <c r="BA413" s="249">
        <f>+_xlfn.XLOOKUP(BA$2,TU_FU_Redline!$A:$A,TU_FU_Redline!$B:$B)</f>
        <v>1.2291856089955506</v>
      </c>
      <c r="BB413" s="243">
        <f>+INDEX('Budget FU&amp;ROC'!$D$5:$BC$41,MATCH(BA$2&amp;$D413,'Budget FU&amp;ROC'!$A$5:$A$41,0),MATCH(BA$5&amp;" MTD",'Budget FU&amp;ROC'!$D$4:$BC$4,0))</f>
        <v>0</v>
      </c>
      <c r="BC413" s="243">
        <f>+BA413-BB413</f>
        <v>1.2291856089955506</v>
      </c>
      <c r="BD413" s="243"/>
      <c r="BE413" s="243"/>
      <c r="BF413" s="243">
        <f>+_xlfn.XLOOKUP(BF2,'LY TU_FU_Redline'!$A:$A,'LY TU_FU_Redline'!$B:$B)</f>
        <v>1.4005656544948011</v>
      </c>
      <c r="BG413" s="243">
        <f>+BA413-BF413</f>
        <v>-0.17138004549925046</v>
      </c>
      <c r="BH413" s="35"/>
      <c r="BI413" s="243">
        <f>+_xlfn.XLOOKUP(BI$2,TU_FU_Redline!$O:$O,TU_FU_Redline!$P:$P)</f>
        <v>1.2291856089955506</v>
      </c>
      <c r="BJ413" s="243">
        <f>+INDEX('Budget FU&amp;ROC'!$D$5:$BC$41,MATCH(BI$2&amp;$D413,'Budget FU&amp;ROC'!$A$5:$A$41,0),MATCH(BI$5,'Budget FU&amp;ROC'!$D$4:$BC$4,0))</f>
        <v>0</v>
      </c>
      <c r="BK413" s="243">
        <f t="shared" si="404"/>
        <v>1.2291856089955506</v>
      </c>
      <c r="BL413" s="243"/>
      <c r="BM413" s="243"/>
      <c r="BN413" s="243">
        <f>+_xlfn.XLOOKUP(BN$2,'LY TU_FU_Redline'!$O:$O,'LY TU_FU_Redline'!$P:$P)</f>
        <v>1.4005656544948011</v>
      </c>
      <c r="BO413" s="275">
        <f t="shared" ref="BO413:BO416" si="415">+BI413-BN413</f>
        <v>-0.17138004549925046</v>
      </c>
    </row>
    <row r="414" spans="2:67" s="2" customFormat="1">
      <c r="D414" s="79" t="s">
        <v>407</v>
      </c>
      <c r="E414" s="243">
        <f>+_xlfn.XLOOKUP(E$2,TU_FU_Redline!$A:$A,TU_FU_Redline!$C:$C)</f>
        <v>0.16807617939604863</v>
      </c>
      <c r="F414" s="243"/>
      <c r="G414" s="243"/>
      <c r="H414" s="243"/>
      <c r="I414" s="243"/>
      <c r="J414" s="243">
        <f>+_xlfn.XLOOKUP(J$2,'LY TU_FU_Redline'!$A:$A,'LY TU_FU_Redline'!$C:$C)</f>
        <v>0.13863694299782309</v>
      </c>
      <c r="K414" s="243">
        <f t="shared" ref="K414:K416" si="416">+E414-J414</f>
        <v>2.9439236398225543E-2</v>
      </c>
      <c r="L414" s="35"/>
      <c r="M414" s="243">
        <f>+_xlfn.XLOOKUP(M$2,TU_FU_Redline!$H:$H,TU_FU_Redline!$J:$J)</f>
        <v>0.16807617939604866</v>
      </c>
      <c r="N414" s="243"/>
      <c r="O414" s="243">
        <f t="shared" si="398"/>
        <v>0.16807617939604866</v>
      </c>
      <c r="P414" s="243"/>
      <c r="Q414" s="243"/>
      <c r="R414" s="243">
        <f>+_xlfn.XLOOKUP(R$2,'LY TU_FU_Redline'!$H:$H,'LY TU_FU_Redline'!$J:$J)</f>
        <v>0.13863694299782317</v>
      </c>
      <c r="S414" s="275">
        <f t="shared" si="412"/>
        <v>2.9439236398225488E-2</v>
      </c>
      <c r="T414" s="32"/>
      <c r="U414" s="249">
        <f>+_xlfn.XLOOKUP(U$2,TU_FU_Redline!$A:$A,TU_FU_Redline!$C:$C)</f>
        <v>0.17959401783830092</v>
      </c>
      <c r="V414" s="243"/>
      <c r="W414" s="243"/>
      <c r="X414" s="243"/>
      <c r="Y414" s="243"/>
      <c r="Z414" s="243">
        <f>+_xlfn.XLOOKUP(Z$2,'LY TU_FU_Redline'!$A:$A,'LY TU_FU_Redline'!$C:$C)</f>
        <v>0.12964721201509621</v>
      </c>
      <c r="AA414" s="243">
        <f t="shared" ref="AA414:AA416" si="417">+U414-Z414</f>
        <v>4.994680582320471E-2</v>
      </c>
      <c r="AB414" s="35"/>
      <c r="AC414" s="243">
        <f>+_xlfn.XLOOKUP(AC$2,TU_FU_Redline!$H:$H,TU_FU_Redline!$J:$J)</f>
        <v>0.17959401783830095</v>
      </c>
      <c r="AD414" s="243"/>
      <c r="AE414" s="243">
        <f t="shared" si="400"/>
        <v>0.17959401783830095</v>
      </c>
      <c r="AF414" s="243"/>
      <c r="AG414" s="243"/>
      <c r="AH414" s="243">
        <f>+_xlfn.XLOOKUP(AH$2,'LY TU_FU_Redline'!$H:$H,'LY TU_FU_Redline'!$J:$J)</f>
        <v>0.12964721201509619</v>
      </c>
      <c r="AI414" s="275">
        <f t="shared" si="413"/>
        <v>4.9946805823204765E-2</v>
      </c>
      <c r="AJ414" s="32"/>
      <c r="AK414" s="249">
        <f>+_xlfn.XLOOKUP(AK$2,TU_FU_Redline!$A:$A,TU_FU_Redline!$C:$C)</f>
        <v>0.1029704748166215</v>
      </c>
      <c r="AL414" s="243"/>
      <c r="AM414" s="243"/>
      <c r="AN414" s="243"/>
      <c r="AO414" s="243"/>
      <c r="AP414" s="243">
        <f>+_xlfn.XLOOKUP(AP$2,'LY TU_FU_Redline'!$A:$A,'LY TU_FU_Redline'!$C:$C)</f>
        <v>0.13340983169233492</v>
      </c>
      <c r="AQ414" s="243">
        <f t="shared" ref="AQ414:AQ416" si="418">+AK414-AP414</f>
        <v>-3.0439356875713419E-2</v>
      </c>
      <c r="AR414" s="35"/>
      <c r="AS414" s="243">
        <f>+_xlfn.XLOOKUP(AS$2,TU_FU_Redline!$H:$H,TU_FU_Redline!$J:$J)</f>
        <v>0.1029704748166215</v>
      </c>
      <c r="AT414" s="243"/>
      <c r="AU414" s="243">
        <f t="shared" si="402"/>
        <v>0.1029704748166215</v>
      </c>
      <c r="AV414" s="243"/>
      <c r="AW414" s="243"/>
      <c r="AX414" s="243">
        <f>+_xlfn.XLOOKUP(AX$2,'LY TU_FU_Redline'!$H:$H,'LY TU_FU_Redline'!$J:$J)</f>
        <v>0.13340983169233497</v>
      </c>
      <c r="AY414" s="275">
        <f t="shared" si="414"/>
        <v>-3.0439356875713475E-2</v>
      </c>
      <c r="AZ414" s="32"/>
      <c r="BA414" s="249">
        <f>+_xlfn.XLOOKUP(BA$2,TU_FU_Redline!$A:$A,TU_FU_Redline!$C:$C)</f>
        <v>0.27381478402971532</v>
      </c>
      <c r="BB414" s="243"/>
      <c r="BC414" s="243"/>
      <c r="BD414" s="243"/>
      <c r="BE414" s="243"/>
      <c r="BF414" s="243">
        <f>+_xlfn.XLOOKUP(BF$2,'LY TU_FU_Redline'!$A:$A,'LY TU_FU_Redline'!$C:$C)</f>
        <v>0.56860937320014437</v>
      </c>
      <c r="BG414" s="243">
        <f t="shared" ref="BG414:BG416" si="419">+BA414-BF414</f>
        <v>-0.29479458917042906</v>
      </c>
      <c r="BH414" s="35"/>
      <c r="BI414" s="243">
        <f>+_xlfn.XLOOKUP(BI$2,TU_FU_Redline!$H:$H,TU_FU_Redline!$J:$J)</f>
        <v>0.27381478402971521</v>
      </c>
      <c r="BJ414" s="243"/>
      <c r="BK414" s="243">
        <f t="shared" si="404"/>
        <v>0.27381478402971521</v>
      </c>
      <c r="BL414" s="243"/>
      <c r="BM414" s="243"/>
      <c r="BN414" s="243">
        <f>+_xlfn.XLOOKUP(BN$2,'LY TU_FU_Redline'!$H:$H,'LY TU_FU_Redline'!$J:$J)</f>
        <v>0.56860937320014449</v>
      </c>
      <c r="BO414" s="275">
        <f t="shared" si="415"/>
        <v>-0.29479458917042928</v>
      </c>
    </row>
    <row r="415" spans="2:67" s="2" customFormat="1">
      <c r="D415" s="79" t="s">
        <v>408</v>
      </c>
      <c r="E415" s="243">
        <f>+_xlfn.XLOOKUP(E$2,TU_FU_Redline!$A:$A,TU_FU_Redline!$D:$D)</f>
        <v>0.260440455229765</v>
      </c>
      <c r="F415" s="243"/>
      <c r="G415" s="243"/>
      <c r="H415" s="243"/>
      <c r="I415" s="243"/>
      <c r="J415" s="243">
        <f>+_xlfn.XLOOKUP(J$2,'LY TU_FU_Redline'!$A:$A,'LY TU_FU_Redline'!$D:$D)</f>
        <v>0.43671526747164852</v>
      </c>
      <c r="K415" s="243">
        <f t="shared" si="416"/>
        <v>-0.17627481224188352</v>
      </c>
      <c r="L415" s="35"/>
      <c r="M415" s="243">
        <f>+_xlfn.XLOOKUP(M$2,TU_FU_Redline!$H:$H,TU_FU_Redline!$K:$K)</f>
        <v>0.260440455229765</v>
      </c>
      <c r="N415" s="243"/>
      <c r="O415" s="243">
        <f t="shared" si="398"/>
        <v>0.260440455229765</v>
      </c>
      <c r="P415" s="243"/>
      <c r="Q415" s="243"/>
      <c r="R415" s="243">
        <f>+_xlfn.XLOOKUP(R$2,'LY TU_FU_Redline'!$H:$H,'LY TU_FU_Redline'!$K:$K)</f>
        <v>0.43671526747164852</v>
      </c>
      <c r="S415" s="275">
        <f t="shared" si="412"/>
        <v>-0.17627481224188352</v>
      </c>
      <c r="T415" s="32"/>
      <c r="U415" s="249">
        <f>+_xlfn.XLOOKUP(U$2,TU_FU_Redline!$A:$A,TU_FU_Redline!$D:$D)</f>
        <v>0.24247592293874157</v>
      </c>
      <c r="V415" s="243"/>
      <c r="W415" s="243"/>
      <c r="X415" s="243"/>
      <c r="Y415" s="243"/>
      <c r="Z415" s="243">
        <f>+_xlfn.XLOOKUP(Z$2,'LY TU_FU_Redline'!$A:$A,'LY TU_FU_Redline'!$D:$D)</f>
        <v>0.50063561699263048</v>
      </c>
      <c r="AA415" s="243">
        <f t="shared" si="417"/>
        <v>-0.25815969405388894</v>
      </c>
      <c r="AB415" s="35"/>
      <c r="AC415" s="243">
        <f>+_xlfn.XLOOKUP(AC$2,TU_FU_Redline!$H:$H,TU_FU_Redline!$K:$K)</f>
        <v>0.24247592293874151</v>
      </c>
      <c r="AD415" s="243"/>
      <c r="AE415" s="243">
        <f t="shared" si="400"/>
        <v>0.24247592293874151</v>
      </c>
      <c r="AF415" s="243"/>
      <c r="AG415" s="243"/>
      <c r="AH415" s="243">
        <f>+_xlfn.XLOOKUP(AH$2,'LY TU_FU_Redline'!$H:$H,'LY TU_FU_Redline'!$K:$K)</f>
        <v>0.50063561699263048</v>
      </c>
      <c r="AI415" s="275">
        <f t="shared" si="413"/>
        <v>-0.25815969405388894</v>
      </c>
      <c r="AJ415" s="32"/>
      <c r="AK415" s="249">
        <f>+_xlfn.XLOOKUP(AK$2,TU_FU_Redline!$A:$A,TU_FU_Redline!$D:$D)</f>
        <v>0.25054776633932724</v>
      </c>
      <c r="AL415" s="243"/>
      <c r="AM415" s="243"/>
      <c r="AN415" s="243"/>
      <c r="AO415" s="243"/>
      <c r="AP415" s="243">
        <f>+_xlfn.XLOOKUP(AP$2,'LY TU_FU_Redline'!$A:$A,'LY TU_FU_Redline'!$D:$D)</f>
        <v>0.26947854158779849</v>
      </c>
      <c r="AQ415" s="243">
        <f t="shared" si="418"/>
        <v>-1.8930775248471254E-2</v>
      </c>
      <c r="AR415" s="35"/>
      <c r="AS415" s="243">
        <f>+_xlfn.XLOOKUP(AS$2,TU_FU_Redline!$H:$H,TU_FU_Redline!$K:$K)</f>
        <v>0.25054776633932724</v>
      </c>
      <c r="AT415" s="243"/>
      <c r="AU415" s="243">
        <f t="shared" si="402"/>
        <v>0.25054776633932724</v>
      </c>
      <c r="AV415" s="243"/>
      <c r="AW415" s="243"/>
      <c r="AX415" s="243">
        <f>+_xlfn.XLOOKUP(AX$2,'LY TU_FU_Redline'!$H:$H,'LY TU_FU_Redline'!$K:$K)</f>
        <v>0.26947854158779849</v>
      </c>
      <c r="AY415" s="275">
        <f t="shared" si="414"/>
        <v>-1.8930775248471254E-2</v>
      </c>
      <c r="AZ415" s="32"/>
      <c r="BA415" s="249">
        <f>+_xlfn.XLOOKUP(BA$2,TU_FU_Redline!$A:$A,TU_FU_Redline!$D:$D)</f>
        <v>0.67692280251031833</v>
      </c>
      <c r="BB415" s="243"/>
      <c r="BC415" s="243"/>
      <c r="BD415" s="243"/>
      <c r="BE415" s="243"/>
      <c r="BF415" s="243">
        <f>+_xlfn.XLOOKUP(BF$2,'LY TU_FU_Redline'!$A:$A,'LY TU_FU_Redline'!$D:$D)</f>
        <v>0.31329428105372076</v>
      </c>
      <c r="BG415" s="243">
        <f t="shared" si="419"/>
        <v>0.36362852145659758</v>
      </c>
      <c r="BH415" s="35"/>
      <c r="BI415" s="243">
        <f>+_xlfn.XLOOKUP(BI$2,TU_FU_Redline!$H:$H,TU_FU_Redline!$K:$K)</f>
        <v>0.67692280251031833</v>
      </c>
      <c r="BJ415" s="243"/>
      <c r="BK415" s="243">
        <f t="shared" si="404"/>
        <v>0.67692280251031833</v>
      </c>
      <c r="BL415" s="243"/>
      <c r="BM415" s="243"/>
      <c r="BN415" s="243">
        <f>+_xlfn.XLOOKUP(BN$2,'LY TU_FU_Redline'!$H:$H,'LY TU_FU_Redline'!$K:$K)</f>
        <v>0.31329428105372076</v>
      </c>
      <c r="BO415" s="275">
        <f t="shared" si="415"/>
        <v>0.36362852145659758</v>
      </c>
    </row>
    <row r="416" spans="2:67" s="2" customFormat="1" ht="15" thickBot="1">
      <c r="D416" s="100" t="s">
        <v>454</v>
      </c>
      <c r="E416" s="251">
        <f>+INDEX('ROC Calculation'!$B$65:$N$81,MATCH(E$2,'ROC Calculation'!$A$65:$A$81,0),MATCH($E$5,'ROC Calculation'!$B$64:$N$64,0))/1000</f>
        <v>3930.6610495000018</v>
      </c>
      <c r="F416" s="251"/>
      <c r="G416" s="251"/>
      <c r="H416" s="251"/>
      <c r="I416" s="251"/>
      <c r="J416" s="251">
        <f>+INDEX('LY ROC Calculation'!$B$65:$N$81,MATCH(J$2,'LY ROC Calculation'!$A$65:$A$81,0),MATCH($J$5,'LY ROC Calculation'!$B$64:$N$64,0))/1000</f>
        <v>4527.1830110999999</v>
      </c>
      <c r="K416" s="251">
        <f t="shared" si="416"/>
        <v>-596.52196159999812</v>
      </c>
      <c r="L416" s="252"/>
      <c r="M416" s="251">
        <f>+E416</f>
        <v>3930.6610495000018</v>
      </c>
      <c r="N416" s="251"/>
      <c r="O416" s="251"/>
      <c r="P416" s="251"/>
      <c r="Q416" s="251"/>
      <c r="R416" s="251">
        <f>+J416</f>
        <v>4527.1830110999999</v>
      </c>
      <c r="S416" s="276">
        <f>+M416-R416</f>
        <v>-596.52196159999812</v>
      </c>
      <c r="T416" s="32"/>
      <c r="U416" s="250">
        <f>+INDEX('ROC Calculation'!$B$65:$N$81,MATCH(U$2,'ROC Calculation'!$A$65:$A$81,0),MATCH($E$5,'ROC Calculation'!$B$64:$N$64,0))/1000</f>
        <v>2946.0572494000012</v>
      </c>
      <c r="V416" s="251"/>
      <c r="W416" s="251"/>
      <c r="X416" s="251"/>
      <c r="Y416" s="251"/>
      <c r="Z416" s="251">
        <f>+INDEX('LY ROC Calculation'!$B$65:$N$81,MATCH(Z$2,'LY ROC Calculation'!$A$65:$A$81,0),MATCH($J$5,'LY ROC Calculation'!$B$64:$N$64,0))/1000</f>
        <v>3351.0855898</v>
      </c>
      <c r="AA416" s="251">
        <f t="shared" si="417"/>
        <v>-405.0283403999988</v>
      </c>
      <c r="AB416" s="252"/>
      <c r="AC416" s="251">
        <f>+U416</f>
        <v>2946.0572494000012</v>
      </c>
      <c r="AD416" s="251"/>
      <c r="AE416" s="251">
        <f t="shared" si="400"/>
        <v>2946.0572494000012</v>
      </c>
      <c r="AF416" s="251"/>
      <c r="AG416" s="251"/>
      <c r="AH416" s="251">
        <f>+Z416</f>
        <v>3351.0855898</v>
      </c>
      <c r="AI416" s="276">
        <f t="shared" si="413"/>
        <v>-405.0283403999988</v>
      </c>
      <c r="AJ416" s="32"/>
      <c r="AK416" s="250">
        <f>+INDEX('ROC Calculation'!$B$65:$N$81,MATCH(AK$2,'ROC Calculation'!$A$65:$A$81,0),MATCH($E$5,'ROC Calculation'!$B$64:$N$64,0))/1000</f>
        <v>829.85115600000017</v>
      </c>
      <c r="AL416" s="251"/>
      <c r="AM416" s="251"/>
      <c r="AN416" s="251"/>
      <c r="AO416" s="251"/>
      <c r="AP416" s="251">
        <f>+INDEX('LY ROC Calculation'!$B$65:$N$81,MATCH(AP$2,'LY ROC Calculation'!$A$65:$A$81,0),MATCH($J$5,'LY ROC Calculation'!$B$64:$N$64,0))/1000</f>
        <v>1068.7892342</v>
      </c>
      <c r="AQ416" s="251">
        <f t="shared" si="418"/>
        <v>-238.93807819999984</v>
      </c>
      <c r="AR416" s="252"/>
      <c r="AS416" s="251">
        <f>+AK416</f>
        <v>829.85115600000017</v>
      </c>
      <c r="AT416" s="251"/>
      <c r="AU416" s="251">
        <f t="shared" si="402"/>
        <v>829.85115600000017</v>
      </c>
      <c r="AV416" s="251"/>
      <c r="AW416" s="251"/>
      <c r="AX416" s="251">
        <f>+AP416</f>
        <v>1068.7892342</v>
      </c>
      <c r="AY416" s="276">
        <f t="shared" si="414"/>
        <v>-238.93807819999984</v>
      </c>
      <c r="AZ416" s="32"/>
      <c r="BA416" s="250">
        <f>+INDEX('ROC Calculation'!$B$65:$N$81,MATCH(BA$2,'ROC Calculation'!$A$65:$A$81,0),MATCH($E$5,'ROC Calculation'!$B$64:$N$64,0))/1000</f>
        <v>154.75264410000003</v>
      </c>
      <c r="BB416" s="251"/>
      <c r="BC416" s="251"/>
      <c r="BD416" s="251"/>
      <c r="BE416" s="251"/>
      <c r="BF416" s="251">
        <f>+INDEX('LY ROC Calculation'!$B$65:$N$81,MATCH(BF$2,'LY ROC Calculation'!$A$65:$A$81,0),MATCH($J$5,'LY ROC Calculation'!$B$64:$N$64,0))/1000</f>
        <v>107.3081871</v>
      </c>
      <c r="BG416" s="251">
        <f t="shared" si="419"/>
        <v>47.444457000000028</v>
      </c>
      <c r="BH416" s="252"/>
      <c r="BI416" s="251">
        <f>+BA416</f>
        <v>154.75264410000003</v>
      </c>
      <c r="BJ416" s="251"/>
      <c r="BK416" s="251">
        <f t="shared" si="404"/>
        <v>154.75264410000003</v>
      </c>
      <c r="BL416" s="251"/>
      <c r="BM416" s="251"/>
      <c r="BN416" s="251">
        <f>+BF416</f>
        <v>107.3081871</v>
      </c>
      <c r="BO416" s="276">
        <f t="shared" si="415"/>
        <v>47.444457000000028</v>
      </c>
    </row>
    <row r="417" spans="1:67">
      <c r="A417" s="2"/>
      <c r="B417" s="2"/>
      <c r="C417" s="2"/>
      <c r="D417" s="2"/>
      <c r="E417" s="96"/>
      <c r="F417" s="96"/>
      <c r="G417" s="96"/>
      <c r="H417" s="96"/>
      <c r="I417" s="96"/>
      <c r="J417" s="96"/>
      <c r="K417" s="97"/>
      <c r="L417" s="49"/>
      <c r="M417" s="96"/>
      <c r="N417" s="96"/>
      <c r="O417" s="96"/>
      <c r="P417" s="96"/>
      <c r="Q417" s="96"/>
      <c r="R417" s="97"/>
      <c r="S417" s="97"/>
      <c r="T417" s="32"/>
      <c r="U417" s="96"/>
      <c r="V417" s="96"/>
      <c r="W417" s="96"/>
      <c r="X417" s="96"/>
      <c r="Y417" s="96"/>
      <c r="Z417" s="96"/>
      <c r="AA417" s="97"/>
      <c r="AB417" s="49"/>
      <c r="AC417" s="96"/>
      <c r="AD417" s="96"/>
      <c r="AE417" s="96"/>
      <c r="AF417" s="96"/>
      <c r="AG417" s="96"/>
      <c r="AH417" s="97"/>
      <c r="AI417" s="97"/>
      <c r="AJ417" s="32"/>
      <c r="AK417" s="96"/>
      <c r="AL417" s="96"/>
      <c r="AM417" s="96"/>
      <c r="AN417" s="96"/>
      <c r="AO417" s="96"/>
      <c r="AP417" s="96"/>
      <c r="AQ417" s="97"/>
      <c r="AR417" s="49"/>
      <c r="AS417" s="96"/>
      <c r="AT417" s="96"/>
      <c r="AU417" s="96"/>
      <c r="AV417" s="96"/>
      <c r="AW417" s="96"/>
      <c r="AX417" s="97"/>
      <c r="AY417" s="97"/>
      <c r="AZ417" s="32"/>
      <c r="BA417" s="96"/>
      <c r="BB417" s="96"/>
      <c r="BC417" s="96"/>
      <c r="BD417" s="96"/>
      <c r="BE417" s="96"/>
      <c r="BF417" s="96"/>
      <c r="BG417" s="97"/>
      <c r="BH417" s="49"/>
      <c r="BI417" s="96"/>
      <c r="BJ417" s="96"/>
      <c r="BK417" s="96"/>
      <c r="BL417" s="96"/>
      <c r="BM417" s="96"/>
      <c r="BN417" s="97"/>
      <c r="BO417" s="97"/>
    </row>
    <row r="418" spans="1:67" ht="15" thickBot="1">
      <c r="A418" s="2"/>
      <c r="B418" s="2"/>
      <c r="C418" s="2"/>
      <c r="D418" s="67" t="s">
        <v>409</v>
      </c>
      <c r="E418" s="96"/>
      <c r="F418" s="96"/>
      <c r="G418" s="96"/>
      <c r="H418" s="96"/>
      <c r="I418" s="96"/>
      <c r="J418" s="97"/>
      <c r="K418" s="97"/>
      <c r="L418" s="49"/>
      <c r="M418" s="96"/>
      <c r="N418" s="96"/>
      <c r="O418" s="96"/>
      <c r="P418" s="96"/>
      <c r="Q418" s="96"/>
      <c r="R418" s="97"/>
      <c r="S418" s="97"/>
      <c r="T418" s="32"/>
      <c r="U418" s="96"/>
      <c r="V418" s="96"/>
      <c r="W418" s="96"/>
      <c r="X418" s="96"/>
      <c r="Y418" s="96"/>
      <c r="Z418" s="97"/>
      <c r="AA418" s="97"/>
      <c r="AB418" s="49"/>
      <c r="AC418" s="96"/>
      <c r="AD418" s="96"/>
      <c r="AE418" s="96"/>
      <c r="AF418" s="96"/>
      <c r="AG418" s="96"/>
      <c r="AH418" s="97"/>
      <c r="AI418" s="97"/>
      <c r="AJ418" s="32"/>
      <c r="AK418" s="96"/>
      <c r="AL418" s="96"/>
      <c r="AM418" s="96"/>
      <c r="AN418" s="96"/>
      <c r="AO418" s="96"/>
      <c r="AP418" s="97"/>
      <c r="AQ418" s="97"/>
      <c r="AR418" s="49"/>
      <c r="AS418" s="96"/>
      <c r="AT418" s="96"/>
      <c r="AU418" s="96"/>
      <c r="AV418" s="96"/>
      <c r="AW418" s="96"/>
      <c r="AX418" s="97"/>
      <c r="AY418" s="97"/>
      <c r="AZ418" s="32"/>
      <c r="BA418" s="96"/>
      <c r="BB418" s="96"/>
      <c r="BC418" s="96"/>
      <c r="BD418" s="96"/>
      <c r="BE418" s="96"/>
      <c r="BF418" s="97"/>
      <c r="BG418" s="97"/>
      <c r="BH418" s="49"/>
      <c r="BI418" s="96"/>
      <c r="BJ418" s="96"/>
      <c r="BK418" s="96"/>
      <c r="BL418" s="96"/>
      <c r="BM418" s="96"/>
      <c r="BN418" s="97"/>
      <c r="BO418" s="97"/>
    </row>
    <row r="419" spans="1:67" s="2" customFormat="1">
      <c r="B419" s="2" t="s">
        <v>539</v>
      </c>
      <c r="C419" s="2">
        <v>1</v>
      </c>
      <c r="D419" s="102" t="s">
        <v>410</v>
      </c>
      <c r="E419" s="103">
        <v>91321.37</v>
      </c>
      <c r="F419" s="103">
        <v>101119.27848565581</v>
      </c>
      <c r="G419" s="103">
        <f t="shared" ref="G419" si="420">+E419-F419</f>
        <v>-9797.9084856558184</v>
      </c>
      <c r="H419" s="344">
        <v>0</v>
      </c>
      <c r="I419" s="344">
        <f t="shared" ref="I419:I423" si="421">+E419-H419</f>
        <v>91321.37</v>
      </c>
      <c r="J419" s="104">
        <v>134988.74999999994</v>
      </c>
      <c r="K419" s="104">
        <f t="shared" ref="K419" si="422">+E419-J419</f>
        <v>-43667.379999999946</v>
      </c>
      <c r="L419" s="99"/>
      <c r="M419" s="103">
        <v>91321.37</v>
      </c>
      <c r="N419" s="103">
        <v>101119.27848565581</v>
      </c>
      <c r="O419" s="344">
        <f t="shared" ref="O419:O442" si="423">+M419-N419</f>
        <v>-9797.9084856558184</v>
      </c>
      <c r="P419" s="344">
        <v>0</v>
      </c>
      <c r="Q419" s="103">
        <f t="shared" ref="Q419:Q442" si="424">+M419-P419</f>
        <v>91321.37</v>
      </c>
      <c r="R419" s="104">
        <v>134988.74999999994</v>
      </c>
      <c r="S419" s="105">
        <f t="shared" ref="S419" si="425">+M419-R419</f>
        <v>-43667.379999999946</v>
      </c>
      <c r="T419" s="32"/>
      <c r="U419" s="129">
        <v>82572.98</v>
      </c>
      <c r="V419" s="344">
        <v>91452.62263990147</v>
      </c>
      <c r="W419" s="344">
        <f t="shared" ref="W419:W423" si="426">+U419-V419</f>
        <v>-8879.6426399014745</v>
      </c>
      <c r="X419" s="344">
        <v>0</v>
      </c>
      <c r="Y419" s="344">
        <f t="shared" ref="Y419:Y423" si="427">+U419-X419</f>
        <v>82572.98</v>
      </c>
      <c r="Z419" s="353">
        <v>98987.199999999968</v>
      </c>
      <c r="AA419" s="353">
        <f t="shared" ref="AA419:AA423" si="428">+U419-Z419</f>
        <v>-16414.219999999972</v>
      </c>
      <c r="AB419" s="248"/>
      <c r="AC419" s="344">
        <v>82572.98</v>
      </c>
      <c r="AD419" s="344">
        <v>91452.62263990147</v>
      </c>
      <c r="AE419" s="344">
        <f t="shared" ref="AE419:AE423" si="429">+AC419-AD419</f>
        <v>-8879.6426399014745</v>
      </c>
      <c r="AF419" s="344">
        <v>0</v>
      </c>
      <c r="AG419" s="344">
        <f t="shared" ref="AG419:AG423" si="430">+AC419-AF419</f>
        <v>82572.98</v>
      </c>
      <c r="AH419" s="353">
        <v>98987.199999999968</v>
      </c>
      <c r="AI419" s="105">
        <f t="shared" ref="AI419:AI423" si="431">+AC419-AH419</f>
        <v>-16414.219999999972</v>
      </c>
      <c r="AJ419" s="32"/>
      <c r="AK419" s="129">
        <v>8748.3899999999976</v>
      </c>
      <c r="AL419" s="344">
        <v>9666.6558457543415</v>
      </c>
      <c r="AM419" s="344">
        <f t="shared" ref="AM419:AM423" si="432">+AK419-AL419</f>
        <v>-918.2658457543439</v>
      </c>
      <c r="AN419" s="344">
        <v>0</v>
      </c>
      <c r="AO419" s="344">
        <f t="shared" ref="AO419:AO423" si="433">+AK419-AN419</f>
        <v>8748.3899999999976</v>
      </c>
      <c r="AP419" s="353">
        <v>36001.550000000003</v>
      </c>
      <c r="AQ419" s="353">
        <f t="shared" ref="AQ419:AQ423" si="434">+AK419-AP419</f>
        <v>-27253.160000000003</v>
      </c>
      <c r="AR419" s="248"/>
      <c r="AS419" s="344">
        <v>8748.3899999999976</v>
      </c>
      <c r="AT419" s="344">
        <v>9666.6558457543415</v>
      </c>
      <c r="AU419" s="344">
        <f t="shared" ref="AU419:AU423" si="435">+AS419-AT419</f>
        <v>-918.2658457543439</v>
      </c>
      <c r="AV419" s="344">
        <v>0</v>
      </c>
      <c r="AW419" s="344">
        <f t="shared" ref="AW419:AW423" si="436">+AS419-AV419</f>
        <v>8748.3899999999976</v>
      </c>
      <c r="AX419" s="353">
        <v>36001.550000000003</v>
      </c>
      <c r="AY419" s="105">
        <f t="shared" ref="AY419:AY423" si="437">+AS419-AX419</f>
        <v>-27253.160000000003</v>
      </c>
      <c r="AZ419" s="32"/>
      <c r="BA419" s="129">
        <v>0</v>
      </c>
      <c r="BB419" s="344">
        <v>0</v>
      </c>
      <c r="BC419" s="344">
        <f t="shared" ref="BC419:BC423" si="438">+BA419-BB419</f>
        <v>0</v>
      </c>
      <c r="BD419" s="344">
        <v>0</v>
      </c>
      <c r="BE419" s="344">
        <f t="shared" ref="BE419:BE423" si="439">+BA419-BD419</f>
        <v>0</v>
      </c>
      <c r="BF419" s="353">
        <v>0</v>
      </c>
      <c r="BG419" s="353">
        <f t="shared" ref="BG419:BG423" si="440">+BA419-BF419</f>
        <v>0</v>
      </c>
      <c r="BH419" s="248"/>
      <c r="BI419" s="344">
        <v>0</v>
      </c>
      <c r="BJ419" s="344">
        <v>0</v>
      </c>
      <c r="BK419" s="344">
        <f t="shared" ref="BK419:BK423" si="441">+BI419-BJ419</f>
        <v>0</v>
      </c>
      <c r="BL419" s="344">
        <v>0</v>
      </c>
      <c r="BM419" s="344">
        <f t="shared" ref="BM419:BM423" si="442">+BI419-BL419</f>
        <v>0</v>
      </c>
      <c r="BN419" s="353">
        <v>0</v>
      </c>
      <c r="BO419" s="105">
        <f t="shared" ref="BO419:BO423" si="443">+BI419-BN419</f>
        <v>0</v>
      </c>
    </row>
    <row r="420" spans="1:67" s="2" customFormat="1">
      <c r="B420" s="2" t="s">
        <v>411</v>
      </c>
      <c r="C420" s="2">
        <v>1</v>
      </c>
      <c r="D420" s="62" t="s">
        <v>411</v>
      </c>
      <c r="E420" s="28">
        <v>0</v>
      </c>
      <c r="F420" s="28">
        <v>0</v>
      </c>
      <c r="G420" s="28">
        <f t="shared" ref="G420:G423" si="444">+E420-F420</f>
        <v>0</v>
      </c>
      <c r="H420" s="28">
        <v>0</v>
      </c>
      <c r="I420" s="28">
        <f t="shared" si="421"/>
        <v>0</v>
      </c>
      <c r="J420" s="34">
        <v>0</v>
      </c>
      <c r="K420" s="34">
        <f t="shared" ref="K420:K423" si="445">+E420-J420</f>
        <v>0</v>
      </c>
      <c r="L420" s="35"/>
      <c r="M420" s="28">
        <v>0</v>
      </c>
      <c r="N420" s="28">
        <v>0</v>
      </c>
      <c r="O420" s="28">
        <f t="shared" si="423"/>
        <v>0</v>
      </c>
      <c r="P420" s="28">
        <v>0</v>
      </c>
      <c r="Q420" s="28">
        <f t="shared" si="424"/>
        <v>0</v>
      </c>
      <c r="R420" s="34">
        <v>0</v>
      </c>
      <c r="S420" s="36">
        <f t="shared" ref="S420:S423" si="446">+M420-R420</f>
        <v>0</v>
      </c>
      <c r="T420" s="32"/>
      <c r="U420" s="115">
        <v>0</v>
      </c>
      <c r="V420" s="28">
        <v>0</v>
      </c>
      <c r="W420" s="28">
        <f t="shared" si="426"/>
        <v>0</v>
      </c>
      <c r="X420" s="28">
        <v>0</v>
      </c>
      <c r="Y420" s="28">
        <f t="shared" si="427"/>
        <v>0</v>
      </c>
      <c r="Z420" s="34">
        <v>0</v>
      </c>
      <c r="AA420" s="34">
        <f t="shared" si="428"/>
        <v>0</v>
      </c>
      <c r="AB420" s="35"/>
      <c r="AC420" s="28">
        <v>0</v>
      </c>
      <c r="AD420" s="28">
        <v>0</v>
      </c>
      <c r="AE420" s="28">
        <f t="shared" si="429"/>
        <v>0</v>
      </c>
      <c r="AF420" s="28">
        <v>0</v>
      </c>
      <c r="AG420" s="28">
        <f t="shared" si="430"/>
        <v>0</v>
      </c>
      <c r="AH420" s="34">
        <v>0</v>
      </c>
      <c r="AI420" s="36">
        <f t="shared" si="431"/>
        <v>0</v>
      </c>
      <c r="AJ420" s="32"/>
      <c r="AK420" s="115">
        <v>0</v>
      </c>
      <c r="AL420" s="28">
        <v>0</v>
      </c>
      <c r="AM420" s="28">
        <f t="shared" si="432"/>
        <v>0</v>
      </c>
      <c r="AN420" s="28">
        <v>0</v>
      </c>
      <c r="AO420" s="28">
        <f t="shared" si="433"/>
        <v>0</v>
      </c>
      <c r="AP420" s="34">
        <v>0</v>
      </c>
      <c r="AQ420" s="34">
        <f t="shared" si="434"/>
        <v>0</v>
      </c>
      <c r="AR420" s="35"/>
      <c r="AS420" s="28">
        <v>0</v>
      </c>
      <c r="AT420" s="28">
        <v>0</v>
      </c>
      <c r="AU420" s="28">
        <f t="shared" si="435"/>
        <v>0</v>
      </c>
      <c r="AV420" s="28">
        <v>0</v>
      </c>
      <c r="AW420" s="28">
        <f t="shared" si="436"/>
        <v>0</v>
      </c>
      <c r="AX420" s="34">
        <v>0</v>
      </c>
      <c r="AY420" s="36">
        <f t="shared" si="437"/>
        <v>0</v>
      </c>
      <c r="AZ420" s="32"/>
      <c r="BA420" s="115">
        <v>0</v>
      </c>
      <c r="BB420" s="28">
        <v>0</v>
      </c>
      <c r="BC420" s="28">
        <f t="shared" si="438"/>
        <v>0</v>
      </c>
      <c r="BD420" s="28">
        <v>0</v>
      </c>
      <c r="BE420" s="28">
        <f t="shared" si="439"/>
        <v>0</v>
      </c>
      <c r="BF420" s="34">
        <v>0</v>
      </c>
      <c r="BG420" s="34">
        <f t="shared" si="440"/>
        <v>0</v>
      </c>
      <c r="BH420" s="35"/>
      <c r="BI420" s="28">
        <v>0</v>
      </c>
      <c r="BJ420" s="28">
        <v>0</v>
      </c>
      <c r="BK420" s="28">
        <f t="shared" si="441"/>
        <v>0</v>
      </c>
      <c r="BL420" s="28">
        <v>0</v>
      </c>
      <c r="BM420" s="28">
        <f t="shared" si="442"/>
        <v>0</v>
      </c>
      <c r="BN420" s="34">
        <v>0</v>
      </c>
      <c r="BO420" s="36">
        <f t="shared" si="443"/>
        <v>0</v>
      </c>
    </row>
    <row r="421" spans="1:67" s="2" customFormat="1">
      <c r="B421" s="2" t="s">
        <v>540</v>
      </c>
      <c r="C421" s="2">
        <v>1</v>
      </c>
      <c r="D421" s="62" t="s">
        <v>412</v>
      </c>
      <c r="E421" s="28">
        <v>3571.4399999999996</v>
      </c>
      <c r="F421" s="28">
        <v>13994.543782603081</v>
      </c>
      <c r="G421" s="28">
        <f t="shared" si="444"/>
        <v>-10423.103782603081</v>
      </c>
      <c r="H421" s="28">
        <v>0</v>
      </c>
      <c r="I421" s="28">
        <f t="shared" si="421"/>
        <v>3571.4399999999996</v>
      </c>
      <c r="J421" s="34">
        <v>771.68000000000006</v>
      </c>
      <c r="K421" s="34">
        <f t="shared" si="445"/>
        <v>2799.7599999999993</v>
      </c>
      <c r="L421" s="35"/>
      <c r="M421" s="28">
        <v>3571.4399999999996</v>
      </c>
      <c r="N421" s="28">
        <v>13994.543782603081</v>
      </c>
      <c r="O421" s="28">
        <f t="shared" si="423"/>
        <v>-10423.103782603081</v>
      </c>
      <c r="P421" s="28">
        <v>0</v>
      </c>
      <c r="Q421" s="28">
        <f t="shared" si="424"/>
        <v>3571.4399999999996</v>
      </c>
      <c r="R421" s="34">
        <v>771.68000000000006</v>
      </c>
      <c r="S421" s="36">
        <f t="shared" si="446"/>
        <v>2799.7599999999993</v>
      </c>
      <c r="T421" s="32"/>
      <c r="U421" s="115">
        <v>2473.9999999999995</v>
      </c>
      <c r="V421" s="28">
        <v>13928.309615936414</v>
      </c>
      <c r="W421" s="28">
        <f t="shared" si="426"/>
        <v>-11454.309615936414</v>
      </c>
      <c r="X421" s="28">
        <v>0</v>
      </c>
      <c r="Y421" s="28">
        <f t="shared" si="427"/>
        <v>2473.9999999999995</v>
      </c>
      <c r="Z421" s="34">
        <v>627.77</v>
      </c>
      <c r="AA421" s="34">
        <f t="shared" si="428"/>
        <v>1846.2299999999996</v>
      </c>
      <c r="AB421" s="35"/>
      <c r="AC421" s="28">
        <v>2473.9999999999995</v>
      </c>
      <c r="AD421" s="28">
        <v>13928.309615936414</v>
      </c>
      <c r="AE421" s="28">
        <f t="shared" si="429"/>
        <v>-11454.309615936414</v>
      </c>
      <c r="AF421" s="28">
        <v>0</v>
      </c>
      <c r="AG421" s="28">
        <f t="shared" si="430"/>
        <v>2473.9999999999995</v>
      </c>
      <c r="AH421" s="34">
        <v>627.77</v>
      </c>
      <c r="AI421" s="36">
        <f t="shared" si="431"/>
        <v>1846.2299999999996</v>
      </c>
      <c r="AJ421" s="32"/>
      <c r="AK421" s="115">
        <v>1097.44</v>
      </c>
      <c r="AL421" s="28">
        <v>66.234166666666681</v>
      </c>
      <c r="AM421" s="28">
        <f t="shared" si="432"/>
        <v>1031.2058333333334</v>
      </c>
      <c r="AN421" s="28">
        <v>0</v>
      </c>
      <c r="AO421" s="28">
        <f t="shared" si="433"/>
        <v>1097.44</v>
      </c>
      <c r="AP421" s="34">
        <v>143.91</v>
      </c>
      <c r="AQ421" s="34">
        <f t="shared" si="434"/>
        <v>953.53000000000009</v>
      </c>
      <c r="AR421" s="35"/>
      <c r="AS421" s="28">
        <v>1097.44</v>
      </c>
      <c r="AT421" s="28">
        <v>66.234166666666681</v>
      </c>
      <c r="AU421" s="28">
        <f t="shared" si="435"/>
        <v>1031.2058333333334</v>
      </c>
      <c r="AV421" s="28">
        <v>0</v>
      </c>
      <c r="AW421" s="28">
        <f t="shared" si="436"/>
        <v>1097.44</v>
      </c>
      <c r="AX421" s="34">
        <v>143.91</v>
      </c>
      <c r="AY421" s="36">
        <f t="shared" si="437"/>
        <v>953.53000000000009</v>
      </c>
      <c r="AZ421" s="32"/>
      <c r="BA421" s="115">
        <v>0</v>
      </c>
      <c r="BB421" s="28">
        <v>0</v>
      </c>
      <c r="BC421" s="28">
        <f t="shared" si="438"/>
        <v>0</v>
      </c>
      <c r="BD421" s="28">
        <v>0</v>
      </c>
      <c r="BE421" s="28">
        <f t="shared" si="439"/>
        <v>0</v>
      </c>
      <c r="BF421" s="34">
        <v>0</v>
      </c>
      <c r="BG421" s="34">
        <f t="shared" si="440"/>
        <v>0</v>
      </c>
      <c r="BH421" s="35"/>
      <c r="BI421" s="28">
        <v>0</v>
      </c>
      <c r="BJ421" s="28">
        <v>0</v>
      </c>
      <c r="BK421" s="28">
        <f t="shared" si="441"/>
        <v>0</v>
      </c>
      <c r="BL421" s="28">
        <v>0</v>
      </c>
      <c r="BM421" s="28">
        <f t="shared" si="442"/>
        <v>0</v>
      </c>
      <c r="BN421" s="34">
        <v>0</v>
      </c>
      <c r="BO421" s="36">
        <f t="shared" si="443"/>
        <v>0</v>
      </c>
    </row>
    <row r="422" spans="1:67" s="2" customFormat="1">
      <c r="B422" s="2" t="s">
        <v>413</v>
      </c>
      <c r="C422" s="2">
        <v>1</v>
      </c>
      <c r="D422" s="62" t="s">
        <v>413</v>
      </c>
      <c r="E422" s="28">
        <v>0</v>
      </c>
      <c r="F422" s="28">
        <v>440.68514468078132</v>
      </c>
      <c r="G422" s="28">
        <f t="shared" si="444"/>
        <v>-440.68514468078132</v>
      </c>
      <c r="H422" s="28">
        <v>0</v>
      </c>
      <c r="I422" s="28">
        <f t="shared" si="421"/>
        <v>0</v>
      </c>
      <c r="J422" s="34">
        <v>468.75</v>
      </c>
      <c r="K422" s="34">
        <f t="shared" si="445"/>
        <v>-468.75</v>
      </c>
      <c r="L422" s="35"/>
      <c r="M422" s="28">
        <v>0</v>
      </c>
      <c r="N422" s="28">
        <v>440.68514468078132</v>
      </c>
      <c r="O422" s="28">
        <f t="shared" si="423"/>
        <v>-440.68514468078132</v>
      </c>
      <c r="P422" s="28">
        <v>0</v>
      </c>
      <c r="Q422" s="28">
        <f t="shared" si="424"/>
        <v>0</v>
      </c>
      <c r="R422" s="34">
        <v>468.75</v>
      </c>
      <c r="S422" s="36">
        <f t="shared" si="446"/>
        <v>-468.75</v>
      </c>
      <c r="T422" s="32"/>
      <c r="U422" s="115">
        <v>0</v>
      </c>
      <c r="V422" s="28">
        <v>440.68514468078132</v>
      </c>
      <c r="W422" s="28">
        <f t="shared" si="426"/>
        <v>-440.68514468078132</v>
      </c>
      <c r="X422" s="28">
        <v>0</v>
      </c>
      <c r="Y422" s="28">
        <f t="shared" si="427"/>
        <v>0</v>
      </c>
      <c r="Z422" s="34">
        <v>468.75</v>
      </c>
      <c r="AA422" s="34">
        <f t="shared" si="428"/>
        <v>-468.75</v>
      </c>
      <c r="AB422" s="35"/>
      <c r="AC422" s="28">
        <v>0</v>
      </c>
      <c r="AD422" s="28">
        <v>440.68514468078132</v>
      </c>
      <c r="AE422" s="28">
        <f t="shared" si="429"/>
        <v>-440.68514468078132</v>
      </c>
      <c r="AF422" s="28">
        <v>0</v>
      </c>
      <c r="AG422" s="28">
        <f t="shared" si="430"/>
        <v>0</v>
      </c>
      <c r="AH422" s="34">
        <v>468.75</v>
      </c>
      <c r="AI422" s="36">
        <f t="shared" si="431"/>
        <v>-468.75</v>
      </c>
      <c r="AJ422" s="32"/>
      <c r="AK422" s="115">
        <v>0</v>
      </c>
      <c r="AL422" s="28">
        <v>0</v>
      </c>
      <c r="AM422" s="28">
        <f t="shared" si="432"/>
        <v>0</v>
      </c>
      <c r="AN422" s="28">
        <v>0</v>
      </c>
      <c r="AO422" s="28">
        <f t="shared" si="433"/>
        <v>0</v>
      </c>
      <c r="AP422" s="34">
        <v>0</v>
      </c>
      <c r="AQ422" s="34">
        <f t="shared" si="434"/>
        <v>0</v>
      </c>
      <c r="AR422" s="35"/>
      <c r="AS422" s="28">
        <v>0</v>
      </c>
      <c r="AT422" s="28">
        <v>0</v>
      </c>
      <c r="AU422" s="28">
        <f t="shared" si="435"/>
        <v>0</v>
      </c>
      <c r="AV422" s="28">
        <v>0</v>
      </c>
      <c r="AW422" s="28">
        <f t="shared" si="436"/>
        <v>0</v>
      </c>
      <c r="AX422" s="34">
        <v>0</v>
      </c>
      <c r="AY422" s="36">
        <f t="shared" si="437"/>
        <v>0</v>
      </c>
      <c r="AZ422" s="32"/>
      <c r="BA422" s="115">
        <v>0</v>
      </c>
      <c r="BB422" s="28">
        <v>0</v>
      </c>
      <c r="BC422" s="28">
        <f t="shared" si="438"/>
        <v>0</v>
      </c>
      <c r="BD422" s="28">
        <v>0</v>
      </c>
      <c r="BE422" s="28">
        <f t="shared" si="439"/>
        <v>0</v>
      </c>
      <c r="BF422" s="34">
        <v>0</v>
      </c>
      <c r="BG422" s="34">
        <f t="shared" si="440"/>
        <v>0</v>
      </c>
      <c r="BH422" s="35"/>
      <c r="BI422" s="28">
        <v>0</v>
      </c>
      <c r="BJ422" s="28">
        <v>0</v>
      </c>
      <c r="BK422" s="28">
        <f t="shared" si="441"/>
        <v>0</v>
      </c>
      <c r="BL422" s="28">
        <v>0</v>
      </c>
      <c r="BM422" s="28">
        <f t="shared" si="442"/>
        <v>0</v>
      </c>
      <c r="BN422" s="34">
        <v>0</v>
      </c>
      <c r="BO422" s="36">
        <f t="shared" si="443"/>
        <v>0</v>
      </c>
    </row>
    <row r="423" spans="1:67" s="2" customFormat="1" ht="15" thickBot="1">
      <c r="B423" s="2" t="s">
        <v>414</v>
      </c>
      <c r="C423" s="2">
        <v>1</v>
      </c>
      <c r="D423" s="106" t="s">
        <v>414</v>
      </c>
      <c r="E423" s="107">
        <v>94892.81</v>
      </c>
      <c r="F423" s="107">
        <v>115554.50741293965</v>
      </c>
      <c r="G423" s="107">
        <f t="shared" si="444"/>
        <v>-20661.697412939655</v>
      </c>
      <c r="H423" s="345">
        <v>0</v>
      </c>
      <c r="I423" s="345">
        <f t="shared" si="421"/>
        <v>94892.81</v>
      </c>
      <c r="J423" s="108">
        <v>136229.17999999993</v>
      </c>
      <c r="K423" s="108">
        <f t="shared" si="445"/>
        <v>-41336.369999999937</v>
      </c>
      <c r="L423" s="101"/>
      <c r="M423" s="107">
        <v>94892.81</v>
      </c>
      <c r="N423" s="107">
        <v>115554.50741293965</v>
      </c>
      <c r="O423" s="345">
        <f t="shared" si="423"/>
        <v>-20661.697412939655</v>
      </c>
      <c r="P423" s="345">
        <v>0</v>
      </c>
      <c r="Q423" s="107">
        <f t="shared" si="424"/>
        <v>94892.81</v>
      </c>
      <c r="R423" s="108">
        <v>136229.17999999993</v>
      </c>
      <c r="S423" s="109">
        <f t="shared" si="446"/>
        <v>-41336.369999999937</v>
      </c>
      <c r="T423" s="32"/>
      <c r="U423" s="130">
        <v>85046.98</v>
      </c>
      <c r="V423" s="345">
        <v>105821.61740051865</v>
      </c>
      <c r="W423" s="345">
        <f t="shared" si="426"/>
        <v>-20774.637400518652</v>
      </c>
      <c r="X423" s="345">
        <v>0</v>
      </c>
      <c r="Y423" s="345">
        <f t="shared" si="427"/>
        <v>85046.98</v>
      </c>
      <c r="Z423" s="354">
        <v>100083.71999999996</v>
      </c>
      <c r="AA423" s="354">
        <f t="shared" si="428"/>
        <v>-15036.739999999962</v>
      </c>
      <c r="AB423" s="252"/>
      <c r="AC423" s="345">
        <v>85046.98</v>
      </c>
      <c r="AD423" s="345">
        <v>105821.61740051865</v>
      </c>
      <c r="AE423" s="345">
        <f t="shared" si="429"/>
        <v>-20774.637400518652</v>
      </c>
      <c r="AF423" s="345">
        <v>0</v>
      </c>
      <c r="AG423" s="345">
        <f t="shared" si="430"/>
        <v>85046.98</v>
      </c>
      <c r="AH423" s="354">
        <v>100083.71999999996</v>
      </c>
      <c r="AI423" s="109">
        <f t="shared" si="431"/>
        <v>-15036.739999999962</v>
      </c>
      <c r="AJ423" s="32"/>
      <c r="AK423" s="130">
        <v>9845.8299999999981</v>
      </c>
      <c r="AL423" s="345">
        <v>9732.8900124210086</v>
      </c>
      <c r="AM423" s="345">
        <f t="shared" si="432"/>
        <v>112.93998757898953</v>
      </c>
      <c r="AN423" s="345">
        <v>0</v>
      </c>
      <c r="AO423" s="345">
        <f t="shared" si="433"/>
        <v>9845.8299999999981</v>
      </c>
      <c r="AP423" s="354">
        <v>36145.46</v>
      </c>
      <c r="AQ423" s="354">
        <f t="shared" si="434"/>
        <v>-26299.63</v>
      </c>
      <c r="AR423" s="252"/>
      <c r="AS423" s="345">
        <v>9845.8299999999981</v>
      </c>
      <c r="AT423" s="345">
        <v>9732.8900124210086</v>
      </c>
      <c r="AU423" s="345">
        <f t="shared" si="435"/>
        <v>112.93998757898953</v>
      </c>
      <c r="AV423" s="345">
        <v>0</v>
      </c>
      <c r="AW423" s="345">
        <f t="shared" si="436"/>
        <v>9845.8299999999981</v>
      </c>
      <c r="AX423" s="354">
        <v>36145.46</v>
      </c>
      <c r="AY423" s="109">
        <f t="shared" si="437"/>
        <v>-26299.63</v>
      </c>
      <c r="AZ423" s="32"/>
      <c r="BA423" s="130">
        <v>0</v>
      </c>
      <c r="BB423" s="345">
        <v>0</v>
      </c>
      <c r="BC423" s="345">
        <f t="shared" si="438"/>
        <v>0</v>
      </c>
      <c r="BD423" s="345">
        <v>0</v>
      </c>
      <c r="BE423" s="345">
        <f t="shared" si="439"/>
        <v>0</v>
      </c>
      <c r="BF423" s="354">
        <v>0</v>
      </c>
      <c r="BG423" s="354">
        <f t="shared" si="440"/>
        <v>0</v>
      </c>
      <c r="BH423" s="252"/>
      <c r="BI423" s="345">
        <v>0</v>
      </c>
      <c r="BJ423" s="345">
        <v>0</v>
      </c>
      <c r="BK423" s="345">
        <f t="shared" si="441"/>
        <v>0</v>
      </c>
      <c r="BL423" s="345">
        <v>0</v>
      </c>
      <c r="BM423" s="345">
        <f t="shared" si="442"/>
        <v>0</v>
      </c>
      <c r="BN423" s="354">
        <v>0</v>
      </c>
      <c r="BO423" s="109">
        <f t="shared" si="443"/>
        <v>0</v>
      </c>
    </row>
    <row r="424" spans="1:67" s="2" customFormat="1">
      <c r="E424" s="96">
        <f>+E423-U423-AK423-BA423</f>
        <v>3.637978807091713E-12</v>
      </c>
      <c r="F424" s="96">
        <f t="shared" ref="F424" si="447">+F423-V423-AL423-BB423</f>
        <v>-3.637978807091713E-12</v>
      </c>
      <c r="G424" s="96">
        <f t="shared" ref="G424" si="448">+G423-W423-AM423-BC423</f>
        <v>7.2759576141834259E-12</v>
      </c>
      <c r="H424" s="96">
        <f t="shared" ref="H424" si="449">+H423-X423-AN423-BD423</f>
        <v>0</v>
      </c>
      <c r="I424" s="96">
        <f t="shared" ref="I424" si="450">+I423-Y423-AO423-BE423</f>
        <v>3.637978807091713E-12</v>
      </c>
      <c r="J424" s="96">
        <f t="shared" ref="J424" si="451">+J423-Z423-AP423-BF423</f>
        <v>-2.1827872842550278E-11</v>
      </c>
      <c r="K424" s="96">
        <f t="shared" ref="K424" si="452">+K423-AA423-AQ423-BG423</f>
        <v>2.5465851649641991E-11</v>
      </c>
      <c r="L424" s="96"/>
      <c r="M424" s="96">
        <f t="shared" ref="M424" si="453">+M423-AC423-AS423-BI423</f>
        <v>3.637978807091713E-12</v>
      </c>
      <c r="N424" s="96">
        <f t="shared" ref="N424" si="454">+N423-AD423-AT423-BJ423</f>
        <v>-3.637978807091713E-12</v>
      </c>
      <c r="O424" s="96">
        <f t="shared" ref="O424" si="455">+O423-AE423-AU423-BK423</f>
        <v>7.2759576141834259E-12</v>
      </c>
      <c r="P424" s="96">
        <f t="shared" ref="P424" si="456">+P423-AF423-AV423-BL423</f>
        <v>0</v>
      </c>
      <c r="Q424" s="96">
        <f t="shared" ref="Q424" si="457">+Q423-AG423-AW423-BM423</f>
        <v>3.637978807091713E-12</v>
      </c>
      <c r="R424" s="96">
        <f t="shared" ref="R424" si="458">+R423-AH423-AX423-BN423</f>
        <v>-2.1827872842550278E-11</v>
      </c>
      <c r="S424" s="96">
        <f t="shared" ref="S424" si="459">+S423-AI423-AY423-BO423</f>
        <v>2.5465851649641991E-11</v>
      </c>
      <c r="T424" s="5"/>
      <c r="U424" s="96"/>
      <c r="V424" s="96"/>
      <c r="W424" s="96"/>
      <c r="X424" s="96"/>
      <c r="Y424" s="96"/>
      <c r="Z424" s="96"/>
      <c r="AA424" s="96"/>
      <c r="AB424" s="96"/>
      <c r="AC424" s="96"/>
      <c r="AD424" s="96"/>
      <c r="AE424" s="96"/>
      <c r="AF424" s="96"/>
      <c r="AG424" s="96"/>
      <c r="AH424" s="96"/>
      <c r="AI424" s="96"/>
      <c r="AJ424" s="5"/>
      <c r="AK424" s="96"/>
      <c r="AL424" s="96"/>
      <c r="AM424" s="96"/>
      <c r="AN424" s="96"/>
      <c r="AO424" s="96"/>
      <c r="AP424" s="96"/>
      <c r="AQ424" s="96"/>
      <c r="AR424" s="96"/>
      <c r="AS424" s="96"/>
      <c r="AT424" s="96"/>
      <c r="AU424" s="96"/>
      <c r="AV424" s="96"/>
      <c r="AW424" s="96"/>
      <c r="AX424" s="96"/>
      <c r="AY424" s="96"/>
      <c r="AZ424" s="5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</row>
    <row r="425" spans="1:67" s="2" customFormat="1">
      <c r="E425" s="6"/>
      <c r="F425" s="6"/>
      <c r="G425" s="6"/>
      <c r="H425" s="6"/>
      <c r="I425" s="6"/>
      <c r="J425" s="7"/>
      <c r="K425" s="7"/>
      <c r="L425" s="49"/>
      <c r="M425" s="6"/>
      <c r="N425" s="6"/>
      <c r="O425" s="6"/>
      <c r="P425" s="6"/>
      <c r="Q425" s="6"/>
      <c r="R425" s="7"/>
      <c r="S425" s="7"/>
      <c r="T425" s="5"/>
      <c r="U425" s="6"/>
      <c r="V425" s="6"/>
      <c r="W425" s="6"/>
      <c r="X425" s="6"/>
      <c r="Y425" s="6"/>
      <c r="Z425" s="7"/>
      <c r="AA425" s="7"/>
      <c r="AB425" s="49"/>
      <c r="AC425" s="6"/>
      <c r="AD425" s="6"/>
      <c r="AE425" s="6"/>
      <c r="AF425" s="6"/>
      <c r="AG425" s="6"/>
      <c r="AH425" s="7"/>
      <c r="AI425" s="7"/>
      <c r="AJ425" s="5"/>
      <c r="AK425" s="6"/>
      <c r="AL425" s="6"/>
      <c r="AM425" s="6"/>
      <c r="AN425" s="6"/>
      <c r="AO425" s="6"/>
      <c r="AP425" s="7"/>
      <c r="AQ425" s="7"/>
      <c r="AR425" s="49"/>
      <c r="AS425" s="6"/>
      <c r="AT425" s="6"/>
      <c r="AU425" s="6"/>
      <c r="AV425" s="6"/>
      <c r="AW425" s="6"/>
      <c r="AX425" s="7"/>
      <c r="AY425" s="7"/>
      <c r="AZ425" s="5"/>
      <c r="BA425" s="6"/>
      <c r="BB425" s="6"/>
      <c r="BC425" s="6"/>
      <c r="BD425" s="6"/>
      <c r="BE425" s="6"/>
      <c r="BF425" s="7"/>
      <c r="BG425" s="7"/>
      <c r="BH425" s="49"/>
      <c r="BI425" s="6"/>
      <c r="BJ425" s="6"/>
      <c r="BK425" s="6"/>
      <c r="BL425" s="6"/>
      <c r="BM425" s="6"/>
      <c r="BN425" s="7"/>
      <c r="BO425" s="7"/>
    </row>
    <row r="426" spans="1:67" s="2" customFormat="1" ht="15" thickBot="1">
      <c r="D426" s="67" t="s">
        <v>415</v>
      </c>
      <c r="E426" s="6"/>
      <c r="F426" s="6"/>
      <c r="G426" s="6"/>
      <c r="H426" s="6"/>
      <c r="I426" s="6"/>
      <c r="J426" s="7"/>
      <c r="K426" s="7"/>
      <c r="L426" s="49"/>
      <c r="M426" s="6"/>
      <c r="N426" s="6"/>
      <c r="O426" s="6"/>
      <c r="P426" s="6"/>
      <c r="Q426" s="6"/>
      <c r="R426" s="7"/>
      <c r="S426" s="7"/>
      <c r="T426" s="5"/>
      <c r="U426" s="6"/>
      <c r="V426" s="6"/>
      <c r="W426" s="6"/>
      <c r="X426" s="6"/>
      <c r="Y426" s="6"/>
      <c r="Z426" s="7"/>
      <c r="AA426" s="7"/>
      <c r="AB426" s="49"/>
      <c r="AC426" s="6"/>
      <c r="AD426" s="6"/>
      <c r="AE426" s="6"/>
      <c r="AF426" s="6"/>
      <c r="AG426" s="6"/>
      <c r="AH426" s="7"/>
      <c r="AI426" s="7"/>
      <c r="AJ426" s="5"/>
      <c r="AK426" s="6"/>
      <c r="AL426" s="6"/>
      <c r="AM426" s="6"/>
      <c r="AN426" s="6"/>
      <c r="AO426" s="6"/>
      <c r="AP426" s="7"/>
      <c r="AQ426" s="7"/>
      <c r="AR426" s="49"/>
      <c r="AS426" s="6"/>
      <c r="AT426" s="6"/>
      <c r="AU426" s="6"/>
      <c r="AV426" s="6"/>
      <c r="AW426" s="6"/>
      <c r="AX426" s="7"/>
      <c r="AY426" s="7"/>
      <c r="AZ426" s="5"/>
      <c r="BA426" s="6"/>
      <c r="BB426" s="6"/>
      <c r="BC426" s="6"/>
      <c r="BD426" s="6"/>
      <c r="BE426" s="6"/>
      <c r="BF426" s="7"/>
      <c r="BG426" s="7"/>
      <c r="BH426" s="49"/>
      <c r="BI426" s="6"/>
      <c r="BJ426" s="6"/>
      <c r="BK426" s="6"/>
      <c r="BL426" s="6"/>
      <c r="BM426" s="6"/>
      <c r="BN426" s="7"/>
      <c r="BO426" s="7"/>
    </row>
    <row r="427" spans="1:67" s="2" customFormat="1">
      <c r="B427" s="2" t="s">
        <v>535</v>
      </c>
      <c r="C427" s="2">
        <v>1</v>
      </c>
      <c r="D427" s="102" t="s">
        <v>416</v>
      </c>
      <c r="E427" s="288">
        <v>0.96332025642658703</v>
      </c>
      <c r="F427" s="288">
        <v>1.2900000000000003</v>
      </c>
      <c r="G427" s="288">
        <f t="shared" ref="G427:G442" si="460">+E427-F427</f>
        <v>-0.32667974357341323</v>
      </c>
      <c r="H427" s="346">
        <v>0</v>
      </c>
      <c r="I427" s="346">
        <f t="shared" ref="I427:I442" si="461">+E427-H427</f>
        <v>0.96332025642658703</v>
      </c>
      <c r="J427" s="290">
        <v>0.85803055451397303</v>
      </c>
      <c r="K427" s="290">
        <f t="shared" ref="K427:K442" si="462">+E427-J427</f>
        <v>0.105289701912614</v>
      </c>
      <c r="L427" s="291"/>
      <c r="M427" s="288">
        <v>0.96332025642658703</v>
      </c>
      <c r="N427" s="288">
        <v>1.2900000000000003</v>
      </c>
      <c r="O427" s="346">
        <f t="shared" si="423"/>
        <v>-0.32667974357341323</v>
      </c>
      <c r="P427" s="346">
        <v>0</v>
      </c>
      <c r="Q427" s="288">
        <f t="shared" si="424"/>
        <v>0.96332025642658703</v>
      </c>
      <c r="R427" s="290">
        <v>0.85803055451397303</v>
      </c>
      <c r="S427" s="292">
        <f t="shared" ref="S427:S442" si="463">+M427-R427</f>
        <v>0.105289701912614</v>
      </c>
      <c r="T427" s="5"/>
      <c r="U427" s="355">
        <v>0.72706502007415752</v>
      </c>
      <c r="V427" s="346">
        <v>1.2900000000000003</v>
      </c>
      <c r="W427" s="346">
        <f t="shared" ref="W427:W442" si="464">+U427-V427</f>
        <v>-0.56293497992584274</v>
      </c>
      <c r="X427" s="346">
        <v>0</v>
      </c>
      <c r="Y427" s="346">
        <f t="shared" ref="Y427:Y442" si="465">+U427-X427</f>
        <v>0.72706502007415752</v>
      </c>
      <c r="Z427" s="356">
        <v>0.7825019572037013</v>
      </c>
      <c r="AA427" s="356">
        <f t="shared" ref="AA427:AA442" si="466">+U427-Z427</f>
        <v>-5.5436937129543784E-2</v>
      </c>
      <c r="AB427" s="357"/>
      <c r="AC427" s="346">
        <v>0.72706502007415752</v>
      </c>
      <c r="AD427" s="346">
        <v>1.2900000000000003</v>
      </c>
      <c r="AE427" s="346">
        <f t="shared" ref="AE427:AE442" si="467">+AC427-AD427</f>
        <v>-0.56293497992584274</v>
      </c>
      <c r="AF427" s="346">
        <v>0</v>
      </c>
      <c r="AG427" s="346">
        <f t="shared" ref="AG427:AG442" si="468">+AC427-AF427</f>
        <v>0.72706502007415752</v>
      </c>
      <c r="AH427" s="356">
        <v>0.7825019572037013</v>
      </c>
      <c r="AI427" s="292">
        <f t="shared" ref="AI427:AI442" si="469">+AC427-AH427</f>
        <v>-5.5436937129543784E-2</v>
      </c>
      <c r="AJ427" s="5"/>
      <c r="AK427" s="355">
        <v>3.5312542022991247</v>
      </c>
      <c r="AL427" s="346">
        <v>1.29</v>
      </c>
      <c r="AM427" s="346">
        <f t="shared" ref="AM427:AM442" si="470">+AK427-AL427</f>
        <v>2.2412542022991246</v>
      </c>
      <c r="AN427" s="346">
        <v>0</v>
      </c>
      <c r="AO427" s="346">
        <f t="shared" ref="AO427:AO442" si="471">+AK427-AN427</f>
        <v>3.5312542022991247</v>
      </c>
      <c r="AP427" s="356">
        <v>1.0869278939384679</v>
      </c>
      <c r="AQ427" s="356">
        <f t="shared" ref="AQ427:AQ442" si="472">+AK427-AP427</f>
        <v>2.4443263083606568</v>
      </c>
      <c r="AR427" s="357"/>
      <c r="AS427" s="346">
        <v>3.5312542022991247</v>
      </c>
      <c r="AT427" s="346">
        <v>1.29</v>
      </c>
      <c r="AU427" s="346">
        <f t="shared" ref="AU427:AU442" si="473">+AS427-AT427</f>
        <v>2.2412542022991246</v>
      </c>
      <c r="AV427" s="346">
        <v>0</v>
      </c>
      <c r="AW427" s="346">
        <f t="shared" ref="AW427:AW442" si="474">+AS427-AV427</f>
        <v>3.5312542022991247</v>
      </c>
      <c r="AX427" s="356">
        <v>1.0869278939384679</v>
      </c>
      <c r="AY427" s="292">
        <f t="shared" ref="AY427:AY442" si="475">+AS427-AX427</f>
        <v>2.4443263083606568</v>
      </c>
      <c r="AZ427" s="5"/>
      <c r="BA427" s="355">
        <v>0</v>
      </c>
      <c r="BB427" s="346">
        <v>0</v>
      </c>
      <c r="BC427" s="346">
        <f t="shared" ref="BC427:BC442" si="476">+BA427-BB427</f>
        <v>0</v>
      </c>
      <c r="BD427" s="346">
        <v>0</v>
      </c>
      <c r="BE427" s="346">
        <f t="shared" ref="BE427:BE442" si="477">+BA427-BD427</f>
        <v>0</v>
      </c>
      <c r="BF427" s="356">
        <v>0</v>
      </c>
      <c r="BG427" s="356">
        <f t="shared" ref="BG427:BG442" si="478">+BA427-BF427</f>
        <v>0</v>
      </c>
      <c r="BH427" s="357"/>
      <c r="BI427" s="346">
        <v>0</v>
      </c>
      <c r="BJ427" s="346">
        <v>0</v>
      </c>
      <c r="BK427" s="346">
        <f t="shared" ref="BK427:BK442" si="479">+BI427-BJ427</f>
        <v>0</v>
      </c>
      <c r="BL427" s="346">
        <v>0</v>
      </c>
      <c r="BM427" s="346">
        <f t="shared" ref="BM427:BM442" si="480">+BI427-BL427</f>
        <v>0</v>
      </c>
      <c r="BN427" s="356">
        <v>0</v>
      </c>
      <c r="BO427" s="292">
        <f t="shared" ref="BO427:BO442" si="481">+BI427-BN427</f>
        <v>0</v>
      </c>
    </row>
    <row r="428" spans="1:67" s="2" customFormat="1">
      <c r="B428" s="2" t="s">
        <v>536</v>
      </c>
      <c r="C428" s="2">
        <v>1</v>
      </c>
      <c r="D428" s="62" t="s">
        <v>417</v>
      </c>
      <c r="E428" s="293">
        <v>1.0420179959846916</v>
      </c>
      <c r="F428" s="293">
        <v>1.0808695995028574</v>
      </c>
      <c r="G428" s="293">
        <f t="shared" si="460"/>
        <v>-3.8851603518165856E-2</v>
      </c>
      <c r="H428" s="293">
        <v>0</v>
      </c>
      <c r="I428" s="293">
        <f t="shared" si="461"/>
        <v>1.0420179959846916</v>
      </c>
      <c r="J428" s="294">
        <v>0.64327851975738981</v>
      </c>
      <c r="K428" s="294">
        <f t="shared" si="462"/>
        <v>0.39873947622730177</v>
      </c>
      <c r="L428" s="295"/>
      <c r="M428" s="293">
        <v>1.0420179959846916</v>
      </c>
      <c r="N428" s="293">
        <v>1.0808695995028574</v>
      </c>
      <c r="O428" s="293">
        <f t="shared" si="423"/>
        <v>-3.8851603518165856E-2</v>
      </c>
      <c r="P428" s="293">
        <v>0</v>
      </c>
      <c r="Q428" s="293">
        <f t="shared" si="424"/>
        <v>1.0420179959846916</v>
      </c>
      <c r="R428" s="294">
        <v>0.64327851975738981</v>
      </c>
      <c r="S428" s="296">
        <f t="shared" si="463"/>
        <v>0.39873947622730177</v>
      </c>
      <c r="T428" s="5"/>
      <c r="U428" s="358">
        <v>0.91480250304830835</v>
      </c>
      <c r="V428" s="293">
        <v>1.1461349036697033</v>
      </c>
      <c r="W428" s="293">
        <f t="shared" si="464"/>
        <v>-0.23133240062139493</v>
      </c>
      <c r="X428" s="293">
        <v>0</v>
      </c>
      <c r="Y428" s="293">
        <f t="shared" si="465"/>
        <v>0.91480250304830835</v>
      </c>
      <c r="Z428" s="294">
        <v>0.75371918857039755</v>
      </c>
      <c r="AA428" s="294">
        <f t="shared" si="466"/>
        <v>0.1610833144779108</v>
      </c>
      <c r="AB428" s="295"/>
      <c r="AC428" s="293">
        <v>0.91480250304830835</v>
      </c>
      <c r="AD428" s="293">
        <v>1.1461349036697033</v>
      </c>
      <c r="AE428" s="293">
        <f t="shared" si="467"/>
        <v>-0.23133240062139493</v>
      </c>
      <c r="AF428" s="293">
        <v>0</v>
      </c>
      <c r="AG428" s="293">
        <f t="shared" si="468"/>
        <v>0.91480250304830835</v>
      </c>
      <c r="AH428" s="294">
        <v>0.75371918857039755</v>
      </c>
      <c r="AI428" s="296">
        <f t="shared" si="469"/>
        <v>0.1610833144779108</v>
      </c>
      <c r="AJ428" s="5"/>
      <c r="AK428" s="358">
        <v>1.2915442799622847</v>
      </c>
      <c r="AL428" s="293">
        <v>0.95000000000000029</v>
      </c>
      <c r="AM428" s="293">
        <f t="shared" si="470"/>
        <v>0.34154427996228442</v>
      </c>
      <c r="AN428" s="293">
        <v>0</v>
      </c>
      <c r="AO428" s="293">
        <f t="shared" si="471"/>
        <v>1.2915442799622847</v>
      </c>
      <c r="AP428" s="294">
        <v>0.49642747752981059</v>
      </c>
      <c r="AQ428" s="294">
        <f t="shared" si="472"/>
        <v>0.79511680243247418</v>
      </c>
      <c r="AR428" s="295"/>
      <c r="AS428" s="293">
        <v>1.2915442799622847</v>
      </c>
      <c r="AT428" s="293">
        <v>0.95000000000000029</v>
      </c>
      <c r="AU428" s="293">
        <f t="shared" si="473"/>
        <v>0.34154427996228442</v>
      </c>
      <c r="AV428" s="293">
        <v>0</v>
      </c>
      <c r="AW428" s="293">
        <f t="shared" si="474"/>
        <v>1.2915442799622847</v>
      </c>
      <c r="AX428" s="294">
        <v>0.49642747752981059</v>
      </c>
      <c r="AY428" s="296">
        <f t="shared" si="475"/>
        <v>0.79511680243247418</v>
      </c>
      <c r="AZ428" s="5"/>
      <c r="BA428" s="358">
        <v>0</v>
      </c>
      <c r="BB428" s="293">
        <v>0.57337570586703945</v>
      </c>
      <c r="BC428" s="293">
        <f t="shared" si="476"/>
        <v>-0.57337570586703945</v>
      </c>
      <c r="BD428" s="293">
        <v>0</v>
      </c>
      <c r="BE428" s="293">
        <f t="shared" si="477"/>
        <v>0</v>
      </c>
      <c r="BF428" s="294">
        <v>0</v>
      </c>
      <c r="BG428" s="294">
        <f t="shared" si="478"/>
        <v>0</v>
      </c>
      <c r="BH428" s="295"/>
      <c r="BI428" s="293">
        <v>0</v>
      </c>
      <c r="BJ428" s="293">
        <v>0.57337570586703945</v>
      </c>
      <c r="BK428" s="293">
        <f t="shared" si="479"/>
        <v>-0.57337570586703945</v>
      </c>
      <c r="BL428" s="293">
        <v>0</v>
      </c>
      <c r="BM428" s="293">
        <f t="shared" si="480"/>
        <v>0</v>
      </c>
      <c r="BN428" s="294">
        <v>0</v>
      </c>
      <c r="BO428" s="296">
        <f t="shared" si="481"/>
        <v>0</v>
      </c>
    </row>
    <row r="429" spans="1:67" s="2" customFormat="1">
      <c r="B429" s="2" t="s">
        <v>538</v>
      </c>
      <c r="C429" s="2">
        <v>1</v>
      </c>
      <c r="D429" s="62" t="s">
        <v>418</v>
      </c>
      <c r="E429" s="293">
        <v>0.65410447212163936</v>
      </c>
      <c r="F429" s="293">
        <v>1.2700000000000005</v>
      </c>
      <c r="G429" s="293">
        <f t="shared" si="460"/>
        <v>-0.6158955278783611</v>
      </c>
      <c r="H429" s="293">
        <v>0</v>
      </c>
      <c r="I429" s="293">
        <f t="shared" si="461"/>
        <v>0.65410447212163936</v>
      </c>
      <c r="J429" s="294">
        <v>16.084184093206197</v>
      </c>
      <c r="K429" s="294">
        <f t="shared" si="462"/>
        <v>-15.430079621084557</v>
      </c>
      <c r="L429" s="295"/>
      <c r="M429" s="293">
        <v>0.65410447212163936</v>
      </c>
      <c r="N429" s="293">
        <v>1.2700000000000005</v>
      </c>
      <c r="O429" s="293">
        <f t="shared" si="423"/>
        <v>-0.6158955278783611</v>
      </c>
      <c r="P429" s="293">
        <v>0</v>
      </c>
      <c r="Q429" s="294">
        <f t="shared" si="424"/>
        <v>0.65410447212163936</v>
      </c>
      <c r="R429" s="294">
        <v>16.084184093206197</v>
      </c>
      <c r="S429" s="296">
        <f t="shared" si="463"/>
        <v>-15.430079621084557</v>
      </c>
      <c r="T429" s="5"/>
      <c r="U429" s="358">
        <v>6.5081984667802395</v>
      </c>
      <c r="V429" s="293">
        <v>1.2700000000000005</v>
      </c>
      <c r="W429" s="293">
        <f t="shared" si="464"/>
        <v>5.238198466780239</v>
      </c>
      <c r="X429" s="293">
        <v>0</v>
      </c>
      <c r="Y429" s="293">
        <f t="shared" si="465"/>
        <v>6.5081984667802395</v>
      </c>
      <c r="Z429" s="294">
        <v>-8.8346895074946463</v>
      </c>
      <c r="AA429" s="294">
        <f t="shared" si="466"/>
        <v>15.342887974274886</v>
      </c>
      <c r="AB429" s="295"/>
      <c r="AC429" s="293">
        <v>6.5081984667802395</v>
      </c>
      <c r="AD429" s="293">
        <v>1.2700000000000005</v>
      </c>
      <c r="AE429" s="293">
        <f t="shared" si="467"/>
        <v>5.238198466780239</v>
      </c>
      <c r="AF429" s="293">
        <v>0</v>
      </c>
      <c r="AG429" s="294">
        <f t="shared" si="468"/>
        <v>6.5081984667802395</v>
      </c>
      <c r="AH429" s="294">
        <v>-8.8346895074946463</v>
      </c>
      <c r="AI429" s="296">
        <f t="shared" si="469"/>
        <v>15.342887974274886</v>
      </c>
      <c r="AJ429" s="5"/>
      <c r="AK429" s="358">
        <v>0</v>
      </c>
      <c r="AL429" s="293">
        <v>1.27</v>
      </c>
      <c r="AM429" s="293">
        <f t="shared" si="470"/>
        <v>-1.27</v>
      </c>
      <c r="AN429" s="293">
        <v>0</v>
      </c>
      <c r="AO429" s="293">
        <f t="shared" si="471"/>
        <v>0</v>
      </c>
      <c r="AP429" s="294">
        <v>15.204590290322825</v>
      </c>
      <c r="AQ429" s="294">
        <f t="shared" si="472"/>
        <v>-15.204590290322825</v>
      </c>
      <c r="AR429" s="295"/>
      <c r="AS429" s="293">
        <v>0</v>
      </c>
      <c r="AT429" s="293">
        <v>1.27</v>
      </c>
      <c r="AU429" s="293">
        <f t="shared" si="473"/>
        <v>-1.27</v>
      </c>
      <c r="AV429" s="293">
        <v>0</v>
      </c>
      <c r="AW429" s="294">
        <f t="shared" si="474"/>
        <v>0</v>
      </c>
      <c r="AX429" s="294">
        <v>15.204590290322825</v>
      </c>
      <c r="AY429" s="296">
        <f t="shared" si="475"/>
        <v>-15.204590290322825</v>
      </c>
      <c r="AZ429" s="5"/>
      <c r="BA429" s="358">
        <v>0</v>
      </c>
      <c r="BB429" s="293">
        <v>0</v>
      </c>
      <c r="BC429" s="293">
        <f t="shared" si="476"/>
        <v>0</v>
      </c>
      <c r="BD429" s="293">
        <v>0</v>
      </c>
      <c r="BE429" s="293">
        <f t="shared" si="477"/>
        <v>0</v>
      </c>
      <c r="BF429" s="294">
        <v>0</v>
      </c>
      <c r="BG429" s="294">
        <f t="shared" si="478"/>
        <v>0</v>
      </c>
      <c r="BH429" s="295"/>
      <c r="BI429" s="293">
        <v>0</v>
      </c>
      <c r="BJ429" s="293">
        <v>0</v>
      </c>
      <c r="BK429" s="293">
        <f t="shared" si="479"/>
        <v>0</v>
      </c>
      <c r="BL429" s="293">
        <v>0</v>
      </c>
      <c r="BM429" s="294">
        <f t="shared" si="480"/>
        <v>0</v>
      </c>
      <c r="BN429" s="294">
        <v>0</v>
      </c>
      <c r="BO429" s="296">
        <f t="shared" si="481"/>
        <v>0</v>
      </c>
    </row>
    <row r="430" spans="1:67" s="2" customFormat="1">
      <c r="B430" s="2" t="s">
        <v>537</v>
      </c>
      <c r="C430" s="2">
        <v>1</v>
      </c>
      <c r="D430" s="62" t="s">
        <v>511</v>
      </c>
      <c r="E430" s="293">
        <v>0</v>
      </c>
      <c r="F430" s="293">
        <v>1.2799999999999996</v>
      </c>
      <c r="G430" s="293">
        <f t="shared" si="460"/>
        <v>-1.2799999999999996</v>
      </c>
      <c r="H430" s="293">
        <v>0</v>
      </c>
      <c r="I430" s="293">
        <f t="shared" si="461"/>
        <v>0</v>
      </c>
      <c r="J430" s="294">
        <v>-15.157558835261268</v>
      </c>
      <c r="K430" s="294">
        <f t="shared" si="462"/>
        <v>15.157558835261268</v>
      </c>
      <c r="L430" s="295"/>
      <c r="M430" s="293">
        <v>0</v>
      </c>
      <c r="N430" s="293">
        <v>1.2799999999999996</v>
      </c>
      <c r="O430" s="293">
        <f t="shared" si="423"/>
        <v>-1.2799999999999996</v>
      </c>
      <c r="P430" s="293">
        <v>0</v>
      </c>
      <c r="Q430" s="294">
        <f t="shared" si="424"/>
        <v>0</v>
      </c>
      <c r="R430" s="294">
        <v>-15.157558835261268</v>
      </c>
      <c r="S430" s="296">
        <f t="shared" si="463"/>
        <v>15.157558835261268</v>
      </c>
      <c r="T430" s="5"/>
      <c r="U430" s="358">
        <v>0</v>
      </c>
      <c r="V430" s="293">
        <v>1.2799999999999998</v>
      </c>
      <c r="W430" s="293">
        <f t="shared" si="464"/>
        <v>-1.2799999999999998</v>
      </c>
      <c r="X430" s="293">
        <v>0</v>
      </c>
      <c r="Y430" s="293">
        <f t="shared" si="465"/>
        <v>0</v>
      </c>
      <c r="Z430" s="294">
        <v>-15.157558835261268</v>
      </c>
      <c r="AA430" s="294">
        <f t="shared" si="466"/>
        <v>15.157558835261268</v>
      </c>
      <c r="AB430" s="295"/>
      <c r="AC430" s="293">
        <v>0</v>
      </c>
      <c r="AD430" s="293">
        <v>1.2799999999999998</v>
      </c>
      <c r="AE430" s="293">
        <f t="shared" si="467"/>
        <v>-1.2799999999999998</v>
      </c>
      <c r="AF430" s="293">
        <v>0</v>
      </c>
      <c r="AG430" s="294">
        <f t="shared" si="468"/>
        <v>0</v>
      </c>
      <c r="AH430" s="294">
        <v>-15.157558835261268</v>
      </c>
      <c r="AI430" s="296">
        <f t="shared" si="469"/>
        <v>15.157558835261268</v>
      </c>
      <c r="AJ430" s="5"/>
      <c r="AK430" s="358">
        <v>0</v>
      </c>
      <c r="AL430" s="293">
        <v>1.2799999999999998</v>
      </c>
      <c r="AM430" s="293">
        <f t="shared" si="470"/>
        <v>-1.2799999999999998</v>
      </c>
      <c r="AN430" s="293">
        <v>0</v>
      </c>
      <c r="AO430" s="293">
        <f t="shared" si="471"/>
        <v>0</v>
      </c>
      <c r="AP430" s="294">
        <v>0</v>
      </c>
      <c r="AQ430" s="294">
        <f t="shared" si="472"/>
        <v>0</v>
      </c>
      <c r="AR430" s="295"/>
      <c r="AS430" s="293">
        <v>0</v>
      </c>
      <c r="AT430" s="293">
        <v>1.2799999999999998</v>
      </c>
      <c r="AU430" s="293">
        <f t="shared" si="473"/>
        <v>-1.2799999999999998</v>
      </c>
      <c r="AV430" s="293">
        <v>0</v>
      </c>
      <c r="AW430" s="294">
        <f t="shared" si="474"/>
        <v>0</v>
      </c>
      <c r="AX430" s="294">
        <v>0</v>
      </c>
      <c r="AY430" s="296">
        <f t="shared" si="475"/>
        <v>0</v>
      </c>
      <c r="AZ430" s="5"/>
      <c r="BA430" s="358">
        <v>0</v>
      </c>
      <c r="BB430" s="293">
        <v>0</v>
      </c>
      <c r="BC430" s="293">
        <f t="shared" si="476"/>
        <v>0</v>
      </c>
      <c r="BD430" s="293">
        <v>0</v>
      </c>
      <c r="BE430" s="293">
        <f t="shared" si="477"/>
        <v>0</v>
      </c>
      <c r="BF430" s="294">
        <v>0</v>
      </c>
      <c r="BG430" s="294">
        <f t="shared" si="478"/>
        <v>0</v>
      </c>
      <c r="BH430" s="295"/>
      <c r="BI430" s="293">
        <v>0</v>
      </c>
      <c r="BJ430" s="293">
        <v>0</v>
      </c>
      <c r="BK430" s="293">
        <f t="shared" si="479"/>
        <v>0</v>
      </c>
      <c r="BL430" s="293">
        <v>0</v>
      </c>
      <c r="BM430" s="294">
        <f t="shared" si="480"/>
        <v>0</v>
      </c>
      <c r="BN430" s="294">
        <v>0</v>
      </c>
      <c r="BO430" s="296">
        <f t="shared" si="481"/>
        <v>0</v>
      </c>
    </row>
    <row r="431" spans="1:67" s="2" customFormat="1">
      <c r="B431" s="2" t="s">
        <v>541</v>
      </c>
      <c r="C431" s="2">
        <v>1</v>
      </c>
      <c r="D431" s="62" t="s">
        <v>419</v>
      </c>
      <c r="E431" s="293">
        <v>1.3440860215053764E-2</v>
      </c>
      <c r="F431" s="293">
        <v>1.5</v>
      </c>
      <c r="G431" s="293">
        <f t="shared" si="460"/>
        <v>-1.4865591397849462</v>
      </c>
      <c r="H431" s="293">
        <v>0</v>
      </c>
      <c r="I431" s="293">
        <f t="shared" si="461"/>
        <v>1.3440860215053764E-2</v>
      </c>
      <c r="J431" s="294">
        <v>0</v>
      </c>
      <c r="K431" s="294">
        <f t="shared" si="462"/>
        <v>1.3440860215053764E-2</v>
      </c>
      <c r="L431" s="295"/>
      <c r="M431" s="293">
        <v>1.3440860215053764E-2</v>
      </c>
      <c r="N431" s="293">
        <v>1.5</v>
      </c>
      <c r="O431" s="293">
        <f t="shared" si="423"/>
        <v>-1.4865591397849462</v>
      </c>
      <c r="P431" s="293">
        <v>0</v>
      </c>
      <c r="Q431" s="293">
        <f t="shared" si="424"/>
        <v>1.3440860215053764E-2</v>
      </c>
      <c r="R431" s="294">
        <v>0</v>
      </c>
      <c r="S431" s="296">
        <f t="shared" si="463"/>
        <v>1.3440860215053764E-2</v>
      </c>
      <c r="T431" s="5"/>
      <c r="U431" s="358">
        <v>0</v>
      </c>
      <c r="V431" s="293">
        <v>1.5</v>
      </c>
      <c r="W431" s="293">
        <f t="shared" si="464"/>
        <v>-1.5</v>
      </c>
      <c r="X431" s="293">
        <v>0</v>
      </c>
      <c r="Y431" s="293">
        <f t="shared" si="465"/>
        <v>0</v>
      </c>
      <c r="Z431" s="294">
        <v>0</v>
      </c>
      <c r="AA431" s="294">
        <f t="shared" si="466"/>
        <v>0</v>
      </c>
      <c r="AB431" s="295"/>
      <c r="AC431" s="293">
        <v>0</v>
      </c>
      <c r="AD431" s="293">
        <v>1.5</v>
      </c>
      <c r="AE431" s="293">
        <f t="shared" si="467"/>
        <v>-1.5</v>
      </c>
      <c r="AF431" s="293">
        <v>0</v>
      </c>
      <c r="AG431" s="293">
        <f t="shared" si="468"/>
        <v>0</v>
      </c>
      <c r="AH431" s="294">
        <v>0</v>
      </c>
      <c r="AI431" s="296">
        <f t="shared" si="469"/>
        <v>0</v>
      </c>
      <c r="AJ431" s="5"/>
      <c r="AK431" s="358">
        <v>6.7204301075268818E-3</v>
      </c>
      <c r="AL431" s="293">
        <v>1.5</v>
      </c>
      <c r="AM431" s="293">
        <f t="shared" si="470"/>
        <v>-1.493279569892473</v>
      </c>
      <c r="AN431" s="293">
        <v>0</v>
      </c>
      <c r="AO431" s="293">
        <f t="shared" si="471"/>
        <v>6.7204301075268818E-3</v>
      </c>
      <c r="AP431" s="294">
        <v>0</v>
      </c>
      <c r="AQ431" s="294">
        <f t="shared" si="472"/>
        <v>6.7204301075268818E-3</v>
      </c>
      <c r="AR431" s="295"/>
      <c r="AS431" s="293">
        <v>6.7204301075268818E-3</v>
      </c>
      <c r="AT431" s="293">
        <v>1.5</v>
      </c>
      <c r="AU431" s="293">
        <f t="shared" si="473"/>
        <v>-1.493279569892473</v>
      </c>
      <c r="AV431" s="293">
        <v>0</v>
      </c>
      <c r="AW431" s="293">
        <f t="shared" si="474"/>
        <v>6.7204301075268818E-3</v>
      </c>
      <c r="AX431" s="294">
        <v>0</v>
      </c>
      <c r="AY431" s="296">
        <f t="shared" si="475"/>
        <v>6.7204301075268818E-3</v>
      </c>
      <c r="AZ431" s="5"/>
      <c r="BA431" s="358">
        <v>0</v>
      </c>
      <c r="BB431" s="293">
        <v>0</v>
      </c>
      <c r="BC431" s="293">
        <f t="shared" si="476"/>
        <v>0</v>
      </c>
      <c r="BD431" s="293">
        <v>0</v>
      </c>
      <c r="BE431" s="293">
        <f t="shared" si="477"/>
        <v>0</v>
      </c>
      <c r="BF431" s="294">
        <v>0</v>
      </c>
      <c r="BG431" s="294">
        <f t="shared" si="478"/>
        <v>0</v>
      </c>
      <c r="BH431" s="295"/>
      <c r="BI431" s="293">
        <v>0</v>
      </c>
      <c r="BJ431" s="293">
        <v>0</v>
      </c>
      <c r="BK431" s="293">
        <f t="shared" si="479"/>
        <v>0</v>
      </c>
      <c r="BL431" s="293">
        <v>0</v>
      </c>
      <c r="BM431" s="293">
        <f t="shared" si="480"/>
        <v>0</v>
      </c>
      <c r="BN431" s="294">
        <v>0</v>
      </c>
      <c r="BO431" s="296">
        <f t="shared" si="481"/>
        <v>0</v>
      </c>
    </row>
    <row r="432" spans="1:67" s="2" customFormat="1">
      <c r="B432" s="2" t="s">
        <v>542</v>
      </c>
      <c r="C432" s="2">
        <v>1</v>
      </c>
      <c r="D432" s="62" t="s">
        <v>420</v>
      </c>
      <c r="E432" s="293">
        <v>0.13085946628031969</v>
      </c>
      <c r="F432" s="293">
        <v>1.1499999999999999</v>
      </c>
      <c r="G432" s="293">
        <f t="shared" si="460"/>
        <v>-1.0191405337196802</v>
      </c>
      <c r="H432" s="293">
        <v>0</v>
      </c>
      <c r="I432" s="293">
        <f t="shared" si="461"/>
        <v>0.13085946628031969</v>
      </c>
      <c r="J432" s="293">
        <v>140.23529411764707</v>
      </c>
      <c r="K432" s="293">
        <f t="shared" si="462"/>
        <v>-140.10443465136674</v>
      </c>
      <c r="L432" s="295"/>
      <c r="M432" s="293">
        <v>0.13085946628031969</v>
      </c>
      <c r="N432" s="293">
        <v>1.1499999999999999</v>
      </c>
      <c r="O432" s="293">
        <f t="shared" si="423"/>
        <v>-1.0191405337196802</v>
      </c>
      <c r="P432" s="293">
        <v>0</v>
      </c>
      <c r="Q432" s="293">
        <f t="shared" si="424"/>
        <v>0.13085946628031969</v>
      </c>
      <c r="R432" s="293">
        <v>140.23529411764707</v>
      </c>
      <c r="S432" s="297">
        <f t="shared" si="463"/>
        <v>-140.10443465136674</v>
      </c>
      <c r="T432" s="5"/>
      <c r="U432" s="358">
        <v>0.13596193065941536</v>
      </c>
      <c r="V432" s="293">
        <v>1.1499999999999997</v>
      </c>
      <c r="W432" s="293">
        <f t="shared" si="464"/>
        <v>-1.0140380693405844</v>
      </c>
      <c r="X432" s="293">
        <v>0</v>
      </c>
      <c r="Y432" s="293">
        <f t="shared" si="465"/>
        <v>0.13596193065941536</v>
      </c>
      <c r="Z432" s="293">
        <v>0</v>
      </c>
      <c r="AA432" s="293">
        <f t="shared" si="466"/>
        <v>0.13596193065941536</v>
      </c>
      <c r="AB432" s="295"/>
      <c r="AC432" s="293">
        <v>0.13596193065941536</v>
      </c>
      <c r="AD432" s="293">
        <v>1.1499999999999997</v>
      </c>
      <c r="AE432" s="293">
        <f t="shared" si="467"/>
        <v>-1.0140380693405844</v>
      </c>
      <c r="AF432" s="293">
        <v>0</v>
      </c>
      <c r="AG432" s="293">
        <f t="shared" si="468"/>
        <v>0.13596193065941536</v>
      </c>
      <c r="AH432" s="293">
        <v>0</v>
      </c>
      <c r="AI432" s="297">
        <f t="shared" si="469"/>
        <v>0.13596193065941536</v>
      </c>
      <c r="AJ432" s="5"/>
      <c r="AK432" s="358">
        <v>0</v>
      </c>
      <c r="AL432" s="293">
        <v>1.1500000000000001</v>
      </c>
      <c r="AM432" s="293">
        <f t="shared" si="470"/>
        <v>-1.1500000000000001</v>
      </c>
      <c r="AN432" s="293">
        <v>0</v>
      </c>
      <c r="AO432" s="293">
        <f t="shared" si="471"/>
        <v>0</v>
      </c>
      <c r="AP432" s="293">
        <v>232.94117647058823</v>
      </c>
      <c r="AQ432" s="293">
        <f t="shared" si="472"/>
        <v>-232.94117647058823</v>
      </c>
      <c r="AR432" s="295"/>
      <c r="AS432" s="293">
        <v>0</v>
      </c>
      <c r="AT432" s="293">
        <v>1.1500000000000001</v>
      </c>
      <c r="AU432" s="293">
        <f t="shared" si="473"/>
        <v>-1.1500000000000001</v>
      </c>
      <c r="AV432" s="293">
        <v>0</v>
      </c>
      <c r="AW432" s="293">
        <f t="shared" si="474"/>
        <v>0</v>
      </c>
      <c r="AX432" s="293">
        <v>232.94117647058823</v>
      </c>
      <c r="AY432" s="297">
        <f t="shared" si="475"/>
        <v>-232.94117647058823</v>
      </c>
      <c r="AZ432" s="5"/>
      <c r="BA432" s="358">
        <v>0</v>
      </c>
      <c r="BB432" s="293">
        <v>0</v>
      </c>
      <c r="BC432" s="293">
        <f t="shared" si="476"/>
        <v>0</v>
      </c>
      <c r="BD432" s="293">
        <v>0</v>
      </c>
      <c r="BE432" s="293">
        <f t="shared" si="477"/>
        <v>0</v>
      </c>
      <c r="BF432" s="293">
        <v>0</v>
      </c>
      <c r="BG432" s="293">
        <f t="shared" si="478"/>
        <v>0</v>
      </c>
      <c r="BH432" s="295"/>
      <c r="BI432" s="293">
        <v>0</v>
      </c>
      <c r="BJ432" s="293">
        <v>0</v>
      </c>
      <c r="BK432" s="293">
        <f t="shared" si="479"/>
        <v>0</v>
      </c>
      <c r="BL432" s="293">
        <v>0</v>
      </c>
      <c r="BM432" s="293">
        <f t="shared" si="480"/>
        <v>0</v>
      </c>
      <c r="BN432" s="293">
        <v>0</v>
      </c>
      <c r="BO432" s="297">
        <f t="shared" si="481"/>
        <v>0</v>
      </c>
    </row>
    <row r="433" spans="2:67" s="2" customFormat="1" ht="14.25" hidden="1" customHeight="1" outlineLevel="1">
      <c r="B433" s="2" t="s">
        <v>544</v>
      </c>
      <c r="C433" s="2">
        <v>1</v>
      </c>
      <c r="D433" s="92" t="s">
        <v>421</v>
      </c>
      <c r="E433" s="298">
        <v>0</v>
      </c>
      <c r="F433" s="298">
        <v>0</v>
      </c>
      <c r="G433" s="298">
        <f t="shared" si="460"/>
        <v>0</v>
      </c>
      <c r="H433" s="298">
        <v>0</v>
      </c>
      <c r="I433" s="298">
        <f t="shared" si="461"/>
        <v>0</v>
      </c>
      <c r="J433" s="300">
        <v>0</v>
      </c>
      <c r="K433" s="300">
        <f t="shared" si="462"/>
        <v>0</v>
      </c>
      <c r="L433" s="298"/>
      <c r="M433" s="298">
        <v>0</v>
      </c>
      <c r="N433" s="298">
        <v>0</v>
      </c>
      <c r="O433" s="298">
        <f t="shared" si="423"/>
        <v>0</v>
      </c>
      <c r="P433" s="298">
        <v>0</v>
      </c>
      <c r="Q433" s="298">
        <f t="shared" si="424"/>
        <v>0</v>
      </c>
      <c r="R433" s="300">
        <v>0</v>
      </c>
      <c r="S433" s="299">
        <f t="shared" si="463"/>
        <v>0</v>
      </c>
      <c r="T433" s="5"/>
      <c r="U433" s="359">
        <v>0</v>
      </c>
      <c r="V433" s="298">
        <v>0</v>
      </c>
      <c r="W433" s="298">
        <f t="shared" si="464"/>
        <v>0</v>
      </c>
      <c r="X433" s="298">
        <v>0</v>
      </c>
      <c r="Y433" s="298">
        <f t="shared" si="465"/>
        <v>0</v>
      </c>
      <c r="Z433" s="300">
        <v>0</v>
      </c>
      <c r="AA433" s="300">
        <f t="shared" si="466"/>
        <v>0</v>
      </c>
      <c r="AB433" s="298"/>
      <c r="AC433" s="298">
        <v>0</v>
      </c>
      <c r="AD433" s="298">
        <v>0</v>
      </c>
      <c r="AE433" s="298">
        <f t="shared" si="467"/>
        <v>0</v>
      </c>
      <c r="AF433" s="298">
        <v>0</v>
      </c>
      <c r="AG433" s="298">
        <f t="shared" si="468"/>
        <v>0</v>
      </c>
      <c r="AH433" s="300">
        <v>0</v>
      </c>
      <c r="AI433" s="299">
        <f t="shared" si="469"/>
        <v>0</v>
      </c>
      <c r="AJ433" s="5"/>
      <c r="AK433" s="359">
        <v>0</v>
      </c>
      <c r="AL433" s="298">
        <v>0</v>
      </c>
      <c r="AM433" s="298">
        <f t="shared" si="470"/>
        <v>0</v>
      </c>
      <c r="AN433" s="298">
        <v>0</v>
      </c>
      <c r="AO433" s="298">
        <f t="shared" si="471"/>
        <v>0</v>
      </c>
      <c r="AP433" s="300">
        <v>0</v>
      </c>
      <c r="AQ433" s="300">
        <f t="shared" si="472"/>
        <v>0</v>
      </c>
      <c r="AR433" s="298"/>
      <c r="AS433" s="298">
        <v>0</v>
      </c>
      <c r="AT433" s="298">
        <v>0</v>
      </c>
      <c r="AU433" s="298">
        <f t="shared" si="473"/>
        <v>0</v>
      </c>
      <c r="AV433" s="298">
        <v>0</v>
      </c>
      <c r="AW433" s="298">
        <f t="shared" si="474"/>
        <v>0</v>
      </c>
      <c r="AX433" s="300">
        <v>0</v>
      </c>
      <c r="AY433" s="299">
        <f t="shared" si="475"/>
        <v>0</v>
      </c>
      <c r="AZ433" s="5"/>
      <c r="BA433" s="359">
        <v>0</v>
      </c>
      <c r="BB433" s="298">
        <v>0</v>
      </c>
      <c r="BC433" s="298">
        <f t="shared" si="476"/>
        <v>0</v>
      </c>
      <c r="BD433" s="298">
        <v>0</v>
      </c>
      <c r="BE433" s="298">
        <f t="shared" si="477"/>
        <v>0</v>
      </c>
      <c r="BF433" s="300">
        <v>0</v>
      </c>
      <c r="BG433" s="300">
        <f t="shared" si="478"/>
        <v>0</v>
      </c>
      <c r="BH433" s="298"/>
      <c r="BI433" s="298">
        <v>0</v>
      </c>
      <c r="BJ433" s="298">
        <v>0</v>
      </c>
      <c r="BK433" s="298">
        <f t="shared" si="479"/>
        <v>0</v>
      </c>
      <c r="BL433" s="298">
        <v>0</v>
      </c>
      <c r="BM433" s="298">
        <f t="shared" si="480"/>
        <v>0</v>
      </c>
      <c r="BN433" s="300">
        <v>0</v>
      </c>
      <c r="BO433" s="299">
        <f t="shared" si="481"/>
        <v>0</v>
      </c>
    </row>
    <row r="434" spans="2:67" s="2" customFormat="1" ht="14.25" hidden="1" customHeight="1" outlineLevel="1">
      <c r="B434" s="2" t="s">
        <v>543</v>
      </c>
      <c r="C434" s="2">
        <v>1</v>
      </c>
      <c r="D434" s="92" t="s">
        <v>422</v>
      </c>
      <c r="E434" s="298">
        <v>0</v>
      </c>
      <c r="F434" s="298">
        <v>0</v>
      </c>
      <c r="G434" s="298">
        <f t="shared" si="460"/>
        <v>0</v>
      </c>
      <c r="H434" s="298">
        <v>0</v>
      </c>
      <c r="I434" s="298">
        <f t="shared" si="461"/>
        <v>0</v>
      </c>
      <c r="J434" s="300">
        <v>0</v>
      </c>
      <c r="K434" s="300">
        <f t="shared" si="462"/>
        <v>0</v>
      </c>
      <c r="L434" s="298"/>
      <c r="M434" s="298">
        <v>0</v>
      </c>
      <c r="N434" s="298">
        <v>0</v>
      </c>
      <c r="O434" s="298">
        <f t="shared" si="423"/>
        <v>0</v>
      </c>
      <c r="P434" s="298">
        <v>0</v>
      </c>
      <c r="Q434" s="298">
        <f t="shared" si="424"/>
        <v>0</v>
      </c>
      <c r="R434" s="300">
        <v>0</v>
      </c>
      <c r="S434" s="299">
        <f t="shared" si="463"/>
        <v>0</v>
      </c>
      <c r="T434" s="5"/>
      <c r="U434" s="359">
        <v>0</v>
      </c>
      <c r="V434" s="298">
        <v>0</v>
      </c>
      <c r="W434" s="298">
        <f t="shared" si="464"/>
        <v>0</v>
      </c>
      <c r="X434" s="298">
        <v>0</v>
      </c>
      <c r="Y434" s="298">
        <f t="shared" si="465"/>
        <v>0</v>
      </c>
      <c r="Z434" s="300">
        <v>0</v>
      </c>
      <c r="AA434" s="300">
        <f t="shared" si="466"/>
        <v>0</v>
      </c>
      <c r="AB434" s="298"/>
      <c r="AC434" s="298">
        <v>0</v>
      </c>
      <c r="AD434" s="298">
        <v>0</v>
      </c>
      <c r="AE434" s="298">
        <f t="shared" si="467"/>
        <v>0</v>
      </c>
      <c r="AF434" s="298">
        <v>0</v>
      </c>
      <c r="AG434" s="298">
        <f t="shared" si="468"/>
        <v>0</v>
      </c>
      <c r="AH434" s="300">
        <v>0</v>
      </c>
      <c r="AI434" s="299">
        <f t="shared" si="469"/>
        <v>0</v>
      </c>
      <c r="AJ434" s="5"/>
      <c r="AK434" s="359">
        <v>0</v>
      </c>
      <c r="AL434" s="298">
        <v>0</v>
      </c>
      <c r="AM434" s="298">
        <f t="shared" si="470"/>
        <v>0</v>
      </c>
      <c r="AN434" s="298">
        <v>0</v>
      </c>
      <c r="AO434" s="298">
        <f t="shared" si="471"/>
        <v>0</v>
      </c>
      <c r="AP434" s="300">
        <v>0</v>
      </c>
      <c r="AQ434" s="300">
        <f t="shared" si="472"/>
        <v>0</v>
      </c>
      <c r="AR434" s="298"/>
      <c r="AS434" s="298">
        <v>0</v>
      </c>
      <c r="AT434" s="298">
        <v>0</v>
      </c>
      <c r="AU434" s="298">
        <f t="shared" si="473"/>
        <v>0</v>
      </c>
      <c r="AV434" s="298">
        <v>0</v>
      </c>
      <c r="AW434" s="298">
        <f t="shared" si="474"/>
        <v>0</v>
      </c>
      <c r="AX434" s="300">
        <v>0</v>
      </c>
      <c r="AY434" s="299">
        <f t="shared" si="475"/>
        <v>0</v>
      </c>
      <c r="AZ434" s="5"/>
      <c r="BA434" s="359">
        <v>0</v>
      </c>
      <c r="BB434" s="298">
        <v>0</v>
      </c>
      <c r="BC434" s="298">
        <f t="shared" si="476"/>
        <v>0</v>
      </c>
      <c r="BD434" s="298">
        <v>0</v>
      </c>
      <c r="BE434" s="298">
        <f t="shared" si="477"/>
        <v>0</v>
      </c>
      <c r="BF434" s="300">
        <v>0</v>
      </c>
      <c r="BG434" s="300">
        <f t="shared" si="478"/>
        <v>0</v>
      </c>
      <c r="BH434" s="298"/>
      <c r="BI434" s="298">
        <v>0</v>
      </c>
      <c r="BJ434" s="298">
        <v>0</v>
      </c>
      <c r="BK434" s="298">
        <f t="shared" si="479"/>
        <v>0</v>
      </c>
      <c r="BL434" s="298">
        <v>0</v>
      </c>
      <c r="BM434" s="298">
        <f t="shared" si="480"/>
        <v>0</v>
      </c>
      <c r="BN434" s="300">
        <v>0</v>
      </c>
      <c r="BO434" s="299">
        <f t="shared" si="481"/>
        <v>0</v>
      </c>
    </row>
    <row r="435" spans="2:67" s="2" customFormat="1" ht="14.25" hidden="1" customHeight="1" outlineLevel="1">
      <c r="B435" s="2" t="s">
        <v>544</v>
      </c>
      <c r="C435" s="2">
        <v>1</v>
      </c>
      <c r="D435" s="92" t="s">
        <v>421</v>
      </c>
      <c r="E435" s="298">
        <v>0</v>
      </c>
      <c r="F435" s="298">
        <v>0</v>
      </c>
      <c r="G435" s="298">
        <f t="shared" si="460"/>
        <v>0</v>
      </c>
      <c r="H435" s="298">
        <v>0</v>
      </c>
      <c r="I435" s="298">
        <f t="shared" si="461"/>
        <v>0</v>
      </c>
      <c r="J435" s="300">
        <v>0</v>
      </c>
      <c r="K435" s="300">
        <f t="shared" si="462"/>
        <v>0</v>
      </c>
      <c r="L435" s="298"/>
      <c r="M435" s="298">
        <v>0</v>
      </c>
      <c r="N435" s="298">
        <v>0</v>
      </c>
      <c r="O435" s="298">
        <f t="shared" si="423"/>
        <v>0</v>
      </c>
      <c r="P435" s="298">
        <v>0</v>
      </c>
      <c r="Q435" s="298">
        <f t="shared" si="424"/>
        <v>0</v>
      </c>
      <c r="R435" s="300">
        <v>0</v>
      </c>
      <c r="S435" s="299">
        <f t="shared" si="463"/>
        <v>0</v>
      </c>
      <c r="T435" s="5"/>
      <c r="U435" s="359">
        <v>0</v>
      </c>
      <c r="V435" s="298">
        <v>0</v>
      </c>
      <c r="W435" s="298">
        <f t="shared" si="464"/>
        <v>0</v>
      </c>
      <c r="X435" s="298">
        <v>0</v>
      </c>
      <c r="Y435" s="298">
        <f t="shared" si="465"/>
        <v>0</v>
      </c>
      <c r="Z435" s="300">
        <v>0</v>
      </c>
      <c r="AA435" s="300">
        <f t="shared" si="466"/>
        <v>0</v>
      </c>
      <c r="AB435" s="298"/>
      <c r="AC435" s="298">
        <v>0</v>
      </c>
      <c r="AD435" s="298">
        <v>0</v>
      </c>
      <c r="AE435" s="298">
        <f t="shared" si="467"/>
        <v>0</v>
      </c>
      <c r="AF435" s="298">
        <v>0</v>
      </c>
      <c r="AG435" s="298">
        <f t="shared" si="468"/>
        <v>0</v>
      </c>
      <c r="AH435" s="300">
        <v>0</v>
      </c>
      <c r="AI435" s="299">
        <f t="shared" si="469"/>
        <v>0</v>
      </c>
      <c r="AJ435" s="5"/>
      <c r="AK435" s="359">
        <v>0</v>
      </c>
      <c r="AL435" s="298">
        <v>0</v>
      </c>
      <c r="AM435" s="298">
        <f t="shared" si="470"/>
        <v>0</v>
      </c>
      <c r="AN435" s="298">
        <v>0</v>
      </c>
      <c r="AO435" s="298">
        <f t="shared" si="471"/>
        <v>0</v>
      </c>
      <c r="AP435" s="300">
        <v>0</v>
      </c>
      <c r="AQ435" s="300">
        <f t="shared" si="472"/>
        <v>0</v>
      </c>
      <c r="AR435" s="298"/>
      <c r="AS435" s="298">
        <v>0</v>
      </c>
      <c r="AT435" s="298">
        <v>0</v>
      </c>
      <c r="AU435" s="298">
        <f t="shared" si="473"/>
        <v>0</v>
      </c>
      <c r="AV435" s="298">
        <v>0</v>
      </c>
      <c r="AW435" s="298">
        <f t="shared" si="474"/>
        <v>0</v>
      </c>
      <c r="AX435" s="300">
        <v>0</v>
      </c>
      <c r="AY435" s="299">
        <f t="shared" si="475"/>
        <v>0</v>
      </c>
      <c r="AZ435" s="5"/>
      <c r="BA435" s="359">
        <v>0</v>
      </c>
      <c r="BB435" s="298">
        <v>0</v>
      </c>
      <c r="BC435" s="298">
        <f t="shared" si="476"/>
        <v>0</v>
      </c>
      <c r="BD435" s="298">
        <v>0</v>
      </c>
      <c r="BE435" s="298">
        <f t="shared" si="477"/>
        <v>0</v>
      </c>
      <c r="BF435" s="300">
        <v>0</v>
      </c>
      <c r="BG435" s="300">
        <f t="shared" si="478"/>
        <v>0</v>
      </c>
      <c r="BH435" s="298"/>
      <c r="BI435" s="298">
        <v>0</v>
      </c>
      <c r="BJ435" s="298">
        <v>0</v>
      </c>
      <c r="BK435" s="298">
        <f t="shared" si="479"/>
        <v>0</v>
      </c>
      <c r="BL435" s="298">
        <v>0</v>
      </c>
      <c r="BM435" s="298">
        <f t="shared" si="480"/>
        <v>0</v>
      </c>
      <c r="BN435" s="300">
        <v>0</v>
      </c>
      <c r="BO435" s="299">
        <f t="shared" si="481"/>
        <v>0</v>
      </c>
    </row>
    <row r="436" spans="2:67" s="2" customFormat="1" collapsed="1">
      <c r="B436" s="2" t="s">
        <v>545</v>
      </c>
      <c r="C436" s="2">
        <v>1</v>
      </c>
      <c r="D436" s="62" t="s">
        <v>423</v>
      </c>
      <c r="E436" s="293">
        <v>2.431463132940247E-2</v>
      </c>
      <c r="F436" s="293">
        <v>1.3</v>
      </c>
      <c r="G436" s="293">
        <f t="shared" si="460"/>
        <v>-1.2756853686705976</v>
      </c>
      <c r="H436" s="293">
        <v>0</v>
      </c>
      <c r="I436" s="293">
        <f t="shared" si="461"/>
        <v>2.431463132940247E-2</v>
      </c>
      <c r="J436" s="294">
        <v>0</v>
      </c>
      <c r="K436" s="294">
        <f t="shared" si="462"/>
        <v>2.431463132940247E-2</v>
      </c>
      <c r="L436" s="295"/>
      <c r="M436" s="293">
        <v>2.431463132940247E-2</v>
      </c>
      <c r="N436" s="293">
        <v>1.3</v>
      </c>
      <c r="O436" s="293">
        <f t="shared" si="423"/>
        <v>-1.2756853686705976</v>
      </c>
      <c r="P436" s="293">
        <v>0</v>
      </c>
      <c r="Q436" s="293">
        <f t="shared" si="424"/>
        <v>2.431463132940247E-2</v>
      </c>
      <c r="R436" s="294">
        <v>0</v>
      </c>
      <c r="S436" s="296">
        <f t="shared" si="463"/>
        <v>2.431463132940247E-2</v>
      </c>
      <c r="T436" s="5"/>
      <c r="U436" s="358">
        <v>6.4945659998272391E-3</v>
      </c>
      <c r="V436" s="293">
        <v>1.3</v>
      </c>
      <c r="W436" s="293">
        <f t="shared" si="464"/>
        <v>-1.2935054340001728</v>
      </c>
      <c r="X436" s="293">
        <v>0</v>
      </c>
      <c r="Y436" s="293">
        <f t="shared" si="465"/>
        <v>6.4945659998272391E-3</v>
      </c>
      <c r="Z436" s="294">
        <v>0</v>
      </c>
      <c r="AA436" s="294">
        <f t="shared" si="466"/>
        <v>6.4945659998272391E-3</v>
      </c>
      <c r="AB436" s="295"/>
      <c r="AC436" s="293">
        <v>6.4945659998272391E-3</v>
      </c>
      <c r="AD436" s="293">
        <v>1.3</v>
      </c>
      <c r="AE436" s="293">
        <f t="shared" si="467"/>
        <v>-1.2935054340001728</v>
      </c>
      <c r="AF436" s="293">
        <v>0</v>
      </c>
      <c r="AG436" s="293">
        <f t="shared" si="468"/>
        <v>6.4945659998272391E-3</v>
      </c>
      <c r="AH436" s="294">
        <v>0</v>
      </c>
      <c r="AI436" s="296">
        <f t="shared" si="469"/>
        <v>6.4945659998272391E-3</v>
      </c>
      <c r="AJ436" s="5"/>
      <c r="AK436" s="358">
        <v>0</v>
      </c>
      <c r="AL436" s="293">
        <v>1.2999999999999998</v>
      </c>
      <c r="AM436" s="293">
        <f t="shared" si="470"/>
        <v>-1.2999999999999998</v>
      </c>
      <c r="AN436" s="293">
        <v>0</v>
      </c>
      <c r="AO436" s="293">
        <f t="shared" si="471"/>
        <v>0</v>
      </c>
      <c r="AP436" s="294">
        <v>0</v>
      </c>
      <c r="AQ436" s="294">
        <f t="shared" si="472"/>
        <v>0</v>
      </c>
      <c r="AR436" s="295"/>
      <c r="AS436" s="293">
        <v>0</v>
      </c>
      <c r="AT436" s="293">
        <v>1.2999999999999998</v>
      </c>
      <c r="AU436" s="293">
        <f t="shared" si="473"/>
        <v>-1.2999999999999998</v>
      </c>
      <c r="AV436" s="293">
        <v>0</v>
      </c>
      <c r="AW436" s="293">
        <f t="shared" si="474"/>
        <v>0</v>
      </c>
      <c r="AX436" s="294">
        <v>0</v>
      </c>
      <c r="AY436" s="296">
        <f t="shared" si="475"/>
        <v>0</v>
      </c>
      <c r="AZ436" s="5"/>
      <c r="BA436" s="358">
        <v>0</v>
      </c>
      <c r="BB436" s="293">
        <v>0</v>
      </c>
      <c r="BC436" s="293">
        <f t="shared" si="476"/>
        <v>0</v>
      </c>
      <c r="BD436" s="293">
        <v>0</v>
      </c>
      <c r="BE436" s="293">
        <f t="shared" si="477"/>
        <v>0</v>
      </c>
      <c r="BF436" s="294">
        <v>0</v>
      </c>
      <c r="BG436" s="294">
        <f t="shared" si="478"/>
        <v>0</v>
      </c>
      <c r="BH436" s="295"/>
      <c r="BI436" s="293">
        <v>0</v>
      </c>
      <c r="BJ436" s="293">
        <v>0</v>
      </c>
      <c r="BK436" s="293">
        <f t="shared" si="479"/>
        <v>0</v>
      </c>
      <c r="BL436" s="293">
        <v>0</v>
      </c>
      <c r="BM436" s="293">
        <f t="shared" si="480"/>
        <v>0</v>
      </c>
      <c r="BN436" s="294">
        <v>0</v>
      </c>
      <c r="BO436" s="296">
        <f t="shared" si="481"/>
        <v>0</v>
      </c>
    </row>
    <row r="437" spans="2:67" s="2" customFormat="1">
      <c r="B437" s="2" t="s">
        <v>546</v>
      </c>
      <c r="C437" s="2">
        <v>1</v>
      </c>
      <c r="D437" s="62" t="s">
        <v>424</v>
      </c>
      <c r="E437" s="293">
        <v>0</v>
      </c>
      <c r="F437" s="293">
        <v>0</v>
      </c>
      <c r="G437" s="293">
        <f t="shared" si="460"/>
        <v>0</v>
      </c>
      <c r="H437" s="293">
        <v>0</v>
      </c>
      <c r="I437" s="293">
        <f t="shared" si="461"/>
        <v>0</v>
      </c>
      <c r="J437" s="294">
        <v>0</v>
      </c>
      <c r="K437" s="294">
        <f t="shared" si="462"/>
        <v>0</v>
      </c>
      <c r="L437" s="295"/>
      <c r="M437" s="293">
        <v>0</v>
      </c>
      <c r="N437" s="293">
        <v>0</v>
      </c>
      <c r="O437" s="293">
        <f t="shared" si="423"/>
        <v>0</v>
      </c>
      <c r="P437" s="293">
        <v>0</v>
      </c>
      <c r="Q437" s="293">
        <f t="shared" si="424"/>
        <v>0</v>
      </c>
      <c r="R437" s="294">
        <v>0</v>
      </c>
      <c r="S437" s="296">
        <f t="shared" si="463"/>
        <v>0</v>
      </c>
      <c r="T437" s="5"/>
      <c r="U437" s="358">
        <v>0</v>
      </c>
      <c r="V437" s="293">
        <v>0</v>
      </c>
      <c r="W437" s="293">
        <f t="shared" si="464"/>
        <v>0</v>
      </c>
      <c r="X437" s="293">
        <v>0</v>
      </c>
      <c r="Y437" s="293">
        <f t="shared" si="465"/>
        <v>0</v>
      </c>
      <c r="Z437" s="294">
        <v>0</v>
      </c>
      <c r="AA437" s="294">
        <f t="shared" si="466"/>
        <v>0</v>
      </c>
      <c r="AB437" s="295"/>
      <c r="AC437" s="293">
        <v>0</v>
      </c>
      <c r="AD437" s="293">
        <v>0</v>
      </c>
      <c r="AE437" s="293">
        <f t="shared" si="467"/>
        <v>0</v>
      </c>
      <c r="AF437" s="293">
        <v>0</v>
      </c>
      <c r="AG437" s="293">
        <f t="shared" si="468"/>
        <v>0</v>
      </c>
      <c r="AH437" s="294">
        <v>0</v>
      </c>
      <c r="AI437" s="296">
        <f t="shared" si="469"/>
        <v>0</v>
      </c>
      <c r="AJ437" s="5"/>
      <c r="AK437" s="358">
        <v>0</v>
      </c>
      <c r="AL437" s="293">
        <v>0</v>
      </c>
      <c r="AM437" s="293">
        <f t="shared" si="470"/>
        <v>0</v>
      </c>
      <c r="AN437" s="293">
        <v>0</v>
      </c>
      <c r="AO437" s="293">
        <f t="shared" si="471"/>
        <v>0</v>
      </c>
      <c r="AP437" s="294">
        <v>0</v>
      </c>
      <c r="AQ437" s="294">
        <f t="shared" si="472"/>
        <v>0</v>
      </c>
      <c r="AR437" s="295"/>
      <c r="AS437" s="293">
        <v>0</v>
      </c>
      <c r="AT437" s="293">
        <v>0</v>
      </c>
      <c r="AU437" s="293">
        <f t="shared" si="473"/>
        <v>0</v>
      </c>
      <c r="AV437" s="293">
        <v>0</v>
      </c>
      <c r="AW437" s="293">
        <f t="shared" si="474"/>
        <v>0</v>
      </c>
      <c r="AX437" s="294">
        <v>0</v>
      </c>
      <c r="AY437" s="296">
        <f t="shared" si="475"/>
        <v>0</v>
      </c>
      <c r="AZ437" s="5"/>
      <c r="BA437" s="358">
        <v>0</v>
      </c>
      <c r="BB437" s="293">
        <v>0</v>
      </c>
      <c r="BC437" s="293">
        <f t="shared" si="476"/>
        <v>0</v>
      </c>
      <c r="BD437" s="293">
        <v>0</v>
      </c>
      <c r="BE437" s="293">
        <f t="shared" si="477"/>
        <v>0</v>
      </c>
      <c r="BF437" s="294">
        <v>0</v>
      </c>
      <c r="BG437" s="294">
        <f t="shared" si="478"/>
        <v>0</v>
      </c>
      <c r="BH437" s="295"/>
      <c r="BI437" s="293">
        <v>0</v>
      </c>
      <c r="BJ437" s="293">
        <v>0</v>
      </c>
      <c r="BK437" s="293">
        <f t="shared" si="479"/>
        <v>0</v>
      </c>
      <c r="BL437" s="293">
        <v>0</v>
      </c>
      <c r="BM437" s="293">
        <f t="shared" si="480"/>
        <v>0</v>
      </c>
      <c r="BN437" s="294">
        <v>0</v>
      </c>
      <c r="BO437" s="296">
        <f t="shared" si="481"/>
        <v>0</v>
      </c>
    </row>
    <row r="438" spans="2:67" s="5" customFormat="1">
      <c r="B438" s="2" t="s">
        <v>425</v>
      </c>
      <c r="C438" s="2">
        <v>1</v>
      </c>
      <c r="D438" s="62" t="s">
        <v>425</v>
      </c>
      <c r="E438" s="293">
        <v>0.52992828375776913</v>
      </c>
      <c r="F438" s="293">
        <v>0.57516348883015933</v>
      </c>
      <c r="G438" s="293">
        <f t="shared" si="460"/>
        <v>-4.5235205072390205E-2</v>
      </c>
      <c r="H438" s="293">
        <v>0</v>
      </c>
      <c r="I438" s="293">
        <f t="shared" si="461"/>
        <v>0.52992828375776913</v>
      </c>
      <c r="J438" s="294">
        <v>0.64887940600483962</v>
      </c>
      <c r="K438" s="294">
        <f t="shared" si="462"/>
        <v>-0.1189511222470705</v>
      </c>
      <c r="L438" s="295"/>
      <c r="M438" s="293">
        <v>0.52992828375776913</v>
      </c>
      <c r="N438" s="293">
        <v>0.57516348883015933</v>
      </c>
      <c r="O438" s="293">
        <f t="shared" si="423"/>
        <v>-4.5235205072390205E-2</v>
      </c>
      <c r="P438" s="293">
        <v>0</v>
      </c>
      <c r="Q438" s="293">
        <f t="shared" si="424"/>
        <v>0.52992828375776913</v>
      </c>
      <c r="R438" s="294">
        <v>0.64887940600483962</v>
      </c>
      <c r="S438" s="296">
        <f t="shared" si="463"/>
        <v>-0.1189511222470705</v>
      </c>
      <c r="U438" s="358">
        <v>0.48640428499640576</v>
      </c>
      <c r="V438" s="293">
        <v>0.57093079417036074</v>
      </c>
      <c r="W438" s="293">
        <f t="shared" si="464"/>
        <v>-8.4526509173954989E-2</v>
      </c>
      <c r="X438" s="293">
        <v>0</v>
      </c>
      <c r="Y438" s="293">
        <f t="shared" si="465"/>
        <v>0.48640428499640576</v>
      </c>
      <c r="Z438" s="294">
        <v>0.55709862534321464</v>
      </c>
      <c r="AA438" s="294">
        <f t="shared" si="466"/>
        <v>-7.0694340346808882E-2</v>
      </c>
      <c r="AB438" s="295"/>
      <c r="AC438" s="293">
        <v>0.48640428499640576</v>
      </c>
      <c r="AD438" s="293">
        <v>0.57093079417036074</v>
      </c>
      <c r="AE438" s="293">
        <f t="shared" si="467"/>
        <v>-8.4526509173954989E-2</v>
      </c>
      <c r="AF438" s="293">
        <v>0</v>
      </c>
      <c r="AG438" s="293">
        <f t="shared" si="468"/>
        <v>0.48640428499640576</v>
      </c>
      <c r="AH438" s="294">
        <v>0.55709862534321464</v>
      </c>
      <c r="AI438" s="296">
        <f t="shared" si="469"/>
        <v>-7.0694340346808882E-2</v>
      </c>
      <c r="AK438" s="358">
        <v>0.68032024367347388</v>
      </c>
      <c r="AL438" s="293">
        <v>0.57361748667285783</v>
      </c>
      <c r="AM438" s="293">
        <f t="shared" si="470"/>
        <v>0.10670275700061604</v>
      </c>
      <c r="AN438" s="293">
        <v>0</v>
      </c>
      <c r="AO438" s="293">
        <f t="shared" si="471"/>
        <v>0.68032024367347388</v>
      </c>
      <c r="AP438" s="294">
        <v>0.70425782856745189</v>
      </c>
      <c r="AQ438" s="294">
        <f t="shared" si="472"/>
        <v>-2.3937584893978014E-2</v>
      </c>
      <c r="AR438" s="295"/>
      <c r="AS438" s="293">
        <v>0.68032024367347388</v>
      </c>
      <c r="AT438" s="293">
        <v>0.57361748667285783</v>
      </c>
      <c r="AU438" s="293">
        <f t="shared" si="473"/>
        <v>0.10670275700061604</v>
      </c>
      <c r="AV438" s="293">
        <v>0</v>
      </c>
      <c r="AW438" s="293">
        <f t="shared" si="474"/>
        <v>0.68032024367347388</v>
      </c>
      <c r="AX438" s="294">
        <v>0.70425782856745189</v>
      </c>
      <c r="AY438" s="296">
        <f t="shared" si="475"/>
        <v>-2.3937584893978014E-2</v>
      </c>
      <c r="BA438" s="358">
        <v>0.43179366835538052</v>
      </c>
      <c r="BB438" s="293">
        <v>0.76366784113851538</v>
      </c>
      <c r="BC438" s="293">
        <f t="shared" si="476"/>
        <v>-0.33187417278313486</v>
      </c>
      <c r="BD438" s="293">
        <v>0</v>
      </c>
      <c r="BE438" s="293">
        <f t="shared" si="477"/>
        <v>0.43179366835538052</v>
      </c>
      <c r="BF438" s="294">
        <v>0.99962522379332219</v>
      </c>
      <c r="BG438" s="294">
        <f t="shared" si="478"/>
        <v>-0.56783155543794162</v>
      </c>
      <c r="BH438" s="295"/>
      <c r="BI438" s="293">
        <v>0.43179366835538052</v>
      </c>
      <c r="BJ438" s="293">
        <v>0.76366784113851538</v>
      </c>
      <c r="BK438" s="293">
        <f t="shared" si="479"/>
        <v>-0.33187417278313486</v>
      </c>
      <c r="BL438" s="293">
        <v>0</v>
      </c>
      <c r="BM438" s="293">
        <f t="shared" si="480"/>
        <v>0.43179366835538052</v>
      </c>
      <c r="BN438" s="294">
        <v>0.99962522379332219</v>
      </c>
      <c r="BO438" s="296">
        <f t="shared" si="481"/>
        <v>-0.56783155543794162</v>
      </c>
    </row>
    <row r="439" spans="2:67" s="5" customFormat="1">
      <c r="B439" s="2" t="s">
        <v>426</v>
      </c>
      <c r="C439" s="2">
        <v>1</v>
      </c>
      <c r="D439" s="62" t="s">
        <v>426</v>
      </c>
      <c r="E439" s="293">
        <v>0.28114578600012358</v>
      </c>
      <c r="F439" s="293">
        <v>0.18131097465245299</v>
      </c>
      <c r="G439" s="293">
        <f t="shared" si="460"/>
        <v>9.9834811347670582E-2</v>
      </c>
      <c r="H439" s="293">
        <v>0</v>
      </c>
      <c r="I439" s="293">
        <f t="shared" si="461"/>
        <v>0.28114578600012358</v>
      </c>
      <c r="J439" s="294">
        <v>0.20883658308310207</v>
      </c>
      <c r="K439" s="294">
        <f t="shared" si="462"/>
        <v>7.2309202917021503E-2</v>
      </c>
      <c r="L439" s="295"/>
      <c r="M439" s="293">
        <v>0.28114578600012358</v>
      </c>
      <c r="N439" s="293">
        <v>0.18131097465245299</v>
      </c>
      <c r="O439" s="293">
        <f t="shared" si="423"/>
        <v>9.9834811347670582E-2</v>
      </c>
      <c r="P439" s="293">
        <v>0</v>
      </c>
      <c r="Q439" s="293">
        <f t="shared" si="424"/>
        <v>0.28114578600012358</v>
      </c>
      <c r="R439" s="294">
        <v>0.20883658308310207</v>
      </c>
      <c r="S439" s="296">
        <f t="shared" si="463"/>
        <v>7.2309202917021503E-2</v>
      </c>
      <c r="U439" s="358">
        <v>0.33402064330057701</v>
      </c>
      <c r="V439" s="293">
        <v>0.1879295493450121</v>
      </c>
      <c r="W439" s="293">
        <f t="shared" si="464"/>
        <v>0.14609109395556491</v>
      </c>
      <c r="X439" s="293">
        <v>0</v>
      </c>
      <c r="Y439" s="293">
        <f t="shared" si="465"/>
        <v>0.33402064330057701</v>
      </c>
      <c r="Z439" s="294">
        <v>0.30151358793450644</v>
      </c>
      <c r="AA439" s="294">
        <f t="shared" si="466"/>
        <v>3.250705536607057E-2</v>
      </c>
      <c r="AB439" s="295"/>
      <c r="AC439" s="293">
        <v>0.33402064330057701</v>
      </c>
      <c r="AD439" s="293">
        <v>0.1879295493450121</v>
      </c>
      <c r="AE439" s="293">
        <f t="shared" si="467"/>
        <v>0.14609109395556491</v>
      </c>
      <c r="AF439" s="293">
        <v>0</v>
      </c>
      <c r="AG439" s="293">
        <f t="shared" si="468"/>
        <v>0.33402064330057701</v>
      </c>
      <c r="AH439" s="294">
        <v>0.30151358793450644</v>
      </c>
      <c r="AI439" s="296">
        <f t="shared" si="469"/>
        <v>3.250705536607057E-2</v>
      </c>
      <c r="AK439" s="358">
        <v>0.21393182175618894</v>
      </c>
      <c r="AL439" s="293">
        <v>0.17356836005802612</v>
      </c>
      <c r="AM439" s="293">
        <f t="shared" si="470"/>
        <v>4.0363461698162822E-2</v>
      </c>
      <c r="AN439" s="293">
        <v>0</v>
      </c>
      <c r="AO439" s="293">
        <f t="shared" si="471"/>
        <v>0.21393182175618894</v>
      </c>
      <c r="AP439" s="294">
        <v>0.10833034057511026</v>
      </c>
      <c r="AQ439" s="294">
        <f t="shared" si="472"/>
        <v>0.10560148118107868</v>
      </c>
      <c r="AR439" s="295"/>
      <c r="AS439" s="293">
        <v>0.21393182175618894</v>
      </c>
      <c r="AT439" s="293">
        <v>0.17356836005802612</v>
      </c>
      <c r="AU439" s="293">
        <f t="shared" si="473"/>
        <v>4.0363461698162822E-2</v>
      </c>
      <c r="AV439" s="293">
        <v>0</v>
      </c>
      <c r="AW439" s="293">
        <f t="shared" si="474"/>
        <v>0.21393182175618894</v>
      </c>
      <c r="AX439" s="294">
        <v>0.10833034057511026</v>
      </c>
      <c r="AY439" s="296">
        <f t="shared" si="475"/>
        <v>0.10560148118107868</v>
      </c>
      <c r="BA439" s="358">
        <v>9.6286578919063366E-4</v>
      </c>
      <c r="BB439" s="293">
        <v>6.7626963485622985E-2</v>
      </c>
      <c r="BC439" s="293">
        <f t="shared" si="476"/>
        <v>-6.6664097696432348E-2</v>
      </c>
      <c r="BD439" s="293">
        <v>0</v>
      </c>
      <c r="BE439" s="293">
        <f t="shared" si="477"/>
        <v>9.6286578919063366E-4</v>
      </c>
      <c r="BF439" s="294">
        <v>0</v>
      </c>
      <c r="BG439" s="294">
        <f t="shared" si="478"/>
        <v>9.6286578919063366E-4</v>
      </c>
      <c r="BH439" s="295"/>
      <c r="BI439" s="293">
        <v>9.6286578919063366E-4</v>
      </c>
      <c r="BJ439" s="293">
        <v>6.7626963485622985E-2</v>
      </c>
      <c r="BK439" s="293">
        <f t="shared" si="479"/>
        <v>-6.6664097696432348E-2</v>
      </c>
      <c r="BL439" s="293">
        <v>0</v>
      </c>
      <c r="BM439" s="293">
        <f t="shared" si="480"/>
        <v>9.6286578919063366E-4</v>
      </c>
      <c r="BN439" s="294">
        <v>0</v>
      </c>
      <c r="BO439" s="296">
        <f t="shared" si="481"/>
        <v>9.6286578919063366E-4</v>
      </c>
    </row>
    <row r="440" spans="2:67" s="5" customFormat="1">
      <c r="B440" s="2" t="s">
        <v>427</v>
      </c>
      <c r="C440" s="2">
        <v>1</v>
      </c>
      <c r="D440" s="62" t="s">
        <v>427</v>
      </c>
      <c r="E440" s="293">
        <v>0.23680521911333105</v>
      </c>
      <c r="F440" s="293">
        <v>0.21575293821281349</v>
      </c>
      <c r="G440" s="293">
        <f t="shared" si="460"/>
        <v>2.1052280900517556E-2</v>
      </c>
      <c r="H440" s="293">
        <v>0</v>
      </c>
      <c r="I440" s="293">
        <f t="shared" si="461"/>
        <v>0.23680521911333105</v>
      </c>
      <c r="J440" s="294">
        <v>0.30710130332747149</v>
      </c>
      <c r="K440" s="294">
        <f t="shared" si="462"/>
        <v>-7.0296084214140436E-2</v>
      </c>
      <c r="L440" s="295"/>
      <c r="M440" s="293">
        <v>0.23680521911333105</v>
      </c>
      <c r="N440" s="293">
        <v>0.21575293821281349</v>
      </c>
      <c r="O440" s="293">
        <f t="shared" si="423"/>
        <v>2.1052280900517556E-2</v>
      </c>
      <c r="P440" s="293">
        <v>0</v>
      </c>
      <c r="Q440" s="293">
        <f t="shared" si="424"/>
        <v>0.23680521911333105</v>
      </c>
      <c r="R440" s="294">
        <v>0.30710130332747149</v>
      </c>
      <c r="S440" s="296">
        <f t="shared" si="463"/>
        <v>-7.0296084214140436E-2</v>
      </c>
      <c r="U440" s="358">
        <v>0.30336070679811789</v>
      </c>
      <c r="V440" s="293">
        <v>0.26406538352894399</v>
      </c>
      <c r="W440" s="293">
        <f t="shared" si="464"/>
        <v>3.9295323269173899E-2</v>
      </c>
      <c r="X440" s="293">
        <v>0</v>
      </c>
      <c r="Y440" s="293">
        <f t="shared" si="465"/>
        <v>0.30336070679811789</v>
      </c>
      <c r="Z440" s="294">
        <v>0.42042385870485932</v>
      </c>
      <c r="AA440" s="294">
        <f t="shared" si="466"/>
        <v>-0.11706315190674144</v>
      </c>
      <c r="AB440" s="295"/>
      <c r="AC440" s="293">
        <v>0.30336070679811789</v>
      </c>
      <c r="AD440" s="293">
        <v>0.26406538352894399</v>
      </c>
      <c r="AE440" s="293">
        <f t="shared" si="467"/>
        <v>3.9295323269173899E-2</v>
      </c>
      <c r="AF440" s="293">
        <v>0</v>
      </c>
      <c r="AG440" s="293">
        <f t="shared" si="468"/>
        <v>0.30336070679811789</v>
      </c>
      <c r="AH440" s="294">
        <v>0.42042385870485932</v>
      </c>
      <c r="AI440" s="296">
        <f t="shared" si="469"/>
        <v>-0.11706315190674144</v>
      </c>
      <c r="AK440" s="358">
        <v>0.10189451944769025</v>
      </c>
      <c r="AL440" s="293">
        <v>7.7972301378683287E-2</v>
      </c>
      <c r="AM440" s="293">
        <f t="shared" si="470"/>
        <v>2.3922218069006962E-2</v>
      </c>
      <c r="AN440" s="293">
        <v>0</v>
      </c>
      <c r="AO440" s="293">
        <f t="shared" si="471"/>
        <v>0.10189451944769025</v>
      </c>
      <c r="AP440" s="294">
        <v>0.21248527480207141</v>
      </c>
      <c r="AQ440" s="294">
        <f t="shared" si="472"/>
        <v>-0.11059075535438116</v>
      </c>
      <c r="AR440" s="295"/>
      <c r="AS440" s="293">
        <v>0.10189451944769025</v>
      </c>
      <c r="AT440" s="293">
        <v>7.7972301378683287E-2</v>
      </c>
      <c r="AU440" s="293">
        <f t="shared" si="473"/>
        <v>2.3922218069006962E-2</v>
      </c>
      <c r="AV440" s="293">
        <v>0</v>
      </c>
      <c r="AW440" s="293">
        <f t="shared" si="474"/>
        <v>0.10189451944769025</v>
      </c>
      <c r="AX440" s="294">
        <v>0.21248527480207141</v>
      </c>
      <c r="AY440" s="296">
        <f t="shared" si="475"/>
        <v>-0.11059075535438116</v>
      </c>
      <c r="BA440" s="358">
        <v>0</v>
      </c>
      <c r="BB440" s="293">
        <v>0</v>
      </c>
      <c r="BC440" s="293">
        <f t="shared" si="476"/>
        <v>0</v>
      </c>
      <c r="BD440" s="293">
        <v>0</v>
      </c>
      <c r="BE440" s="293">
        <f t="shared" si="477"/>
        <v>0</v>
      </c>
      <c r="BF440" s="294">
        <v>0</v>
      </c>
      <c r="BG440" s="294">
        <f t="shared" si="478"/>
        <v>0</v>
      </c>
      <c r="BH440" s="295"/>
      <c r="BI440" s="293">
        <v>0</v>
      </c>
      <c r="BJ440" s="293">
        <v>0</v>
      </c>
      <c r="BK440" s="293">
        <f t="shared" si="479"/>
        <v>0</v>
      </c>
      <c r="BL440" s="293">
        <v>0</v>
      </c>
      <c r="BM440" s="293">
        <f t="shared" si="480"/>
        <v>0</v>
      </c>
      <c r="BN440" s="294">
        <v>0</v>
      </c>
      <c r="BO440" s="296">
        <f t="shared" si="481"/>
        <v>0</v>
      </c>
    </row>
    <row r="441" spans="2:67" s="5" customFormat="1">
      <c r="B441" s="2" t="s">
        <v>428</v>
      </c>
      <c r="C441" s="2">
        <v>1</v>
      </c>
      <c r="D441" s="62" t="s">
        <v>428</v>
      </c>
      <c r="E441" s="293">
        <v>0.15809096474968348</v>
      </c>
      <c r="F441" s="293">
        <v>0.27798936709906469</v>
      </c>
      <c r="G441" s="293">
        <f t="shared" si="460"/>
        <v>-0.11989840234938121</v>
      </c>
      <c r="H441" s="293">
        <v>0</v>
      </c>
      <c r="I441" s="293">
        <f t="shared" si="461"/>
        <v>0.15809096474968348</v>
      </c>
      <c r="J441" s="294">
        <v>0.22977670627439961</v>
      </c>
      <c r="K441" s="294">
        <f t="shared" si="462"/>
        <v>-7.1685741524716129E-2</v>
      </c>
      <c r="L441" s="295"/>
      <c r="M441" s="293">
        <v>0.15809096474968348</v>
      </c>
      <c r="N441" s="293">
        <v>0.27798936709906469</v>
      </c>
      <c r="O441" s="293">
        <f t="shared" si="423"/>
        <v>-0.11989840234938121</v>
      </c>
      <c r="P441" s="293">
        <v>0</v>
      </c>
      <c r="Q441" s="293">
        <f t="shared" si="424"/>
        <v>0.15809096474968348</v>
      </c>
      <c r="R441" s="294">
        <v>0.22977670627439961</v>
      </c>
      <c r="S441" s="296">
        <f t="shared" si="463"/>
        <v>-7.1685741524716129E-2</v>
      </c>
      <c r="U441" s="358">
        <v>8.1363695640325293E-2</v>
      </c>
      <c r="V441" s="293">
        <v>0.26652790545239347</v>
      </c>
      <c r="W441" s="293">
        <f t="shared" si="464"/>
        <v>-0.18516420981206816</v>
      </c>
      <c r="X441" s="293">
        <v>0</v>
      </c>
      <c r="Y441" s="293">
        <f t="shared" si="465"/>
        <v>8.1363695640325293E-2</v>
      </c>
      <c r="Z441" s="294">
        <v>3.0328832918098996E-2</v>
      </c>
      <c r="AA441" s="294">
        <f t="shared" si="466"/>
        <v>5.1034862722226293E-2</v>
      </c>
      <c r="AB441" s="295"/>
      <c r="AC441" s="293">
        <v>8.1363695640325293E-2</v>
      </c>
      <c r="AD441" s="293">
        <v>0.26652790545239347</v>
      </c>
      <c r="AE441" s="293">
        <f t="shared" si="467"/>
        <v>-0.18516420981206816</v>
      </c>
      <c r="AF441" s="293">
        <v>0</v>
      </c>
      <c r="AG441" s="293">
        <f t="shared" si="468"/>
        <v>8.1363695640325293E-2</v>
      </c>
      <c r="AH441" s="294">
        <v>3.0328832918098996E-2</v>
      </c>
      <c r="AI441" s="296">
        <f t="shared" si="469"/>
        <v>5.1034862722226293E-2</v>
      </c>
      <c r="AK441" s="358">
        <v>0.33383677780908971</v>
      </c>
      <c r="AL441" s="293">
        <v>0.28977037613277673</v>
      </c>
      <c r="AM441" s="293">
        <f t="shared" si="470"/>
        <v>4.4066401676312983E-2</v>
      </c>
      <c r="AN441" s="293">
        <v>0</v>
      </c>
      <c r="AO441" s="293">
        <f t="shared" si="471"/>
        <v>0.33383677780908971</v>
      </c>
      <c r="AP441" s="294">
        <v>0.35223537601714072</v>
      </c>
      <c r="AQ441" s="294">
        <f t="shared" si="472"/>
        <v>-1.8398598208051009E-2</v>
      </c>
      <c r="AR441" s="295"/>
      <c r="AS441" s="293">
        <v>0.33383677780908971</v>
      </c>
      <c r="AT441" s="293">
        <v>0.28977037613277673</v>
      </c>
      <c r="AU441" s="293">
        <f t="shared" si="473"/>
        <v>4.4066401676312983E-2</v>
      </c>
      <c r="AV441" s="293">
        <v>0</v>
      </c>
      <c r="AW441" s="293">
        <f t="shared" si="474"/>
        <v>0.33383677780908971</v>
      </c>
      <c r="AX441" s="294">
        <v>0.35223537601714072</v>
      </c>
      <c r="AY441" s="296">
        <f t="shared" si="475"/>
        <v>-1.8398598208051009E-2</v>
      </c>
      <c r="BA441" s="358">
        <v>0.34881491717244562</v>
      </c>
      <c r="BB441" s="293">
        <v>0.58955437208275485</v>
      </c>
      <c r="BC441" s="293">
        <f t="shared" si="476"/>
        <v>-0.24073945491030924</v>
      </c>
      <c r="BD441" s="293">
        <v>0</v>
      </c>
      <c r="BE441" s="293">
        <f t="shared" si="477"/>
        <v>0.34881491717244562</v>
      </c>
      <c r="BF441" s="294">
        <v>0.98181883860014318</v>
      </c>
      <c r="BG441" s="294">
        <f t="shared" si="478"/>
        <v>-0.63300392142769757</v>
      </c>
      <c r="BH441" s="295"/>
      <c r="BI441" s="293">
        <v>0.34881491717244562</v>
      </c>
      <c r="BJ441" s="293">
        <v>0.58955437208275485</v>
      </c>
      <c r="BK441" s="293">
        <f t="shared" si="479"/>
        <v>-0.24073945491030924</v>
      </c>
      <c r="BL441" s="293">
        <v>0</v>
      </c>
      <c r="BM441" s="293">
        <f t="shared" si="480"/>
        <v>0.34881491717244562</v>
      </c>
      <c r="BN441" s="294">
        <v>0.98181883860014318</v>
      </c>
      <c r="BO441" s="296">
        <f t="shared" si="481"/>
        <v>-0.63300392142769757</v>
      </c>
    </row>
    <row r="442" spans="2:67" s="5" customFormat="1" ht="15" thickBot="1">
      <c r="B442" s="2" t="s">
        <v>429</v>
      </c>
      <c r="C442" s="2"/>
      <c r="D442" s="106" t="s">
        <v>429</v>
      </c>
      <c r="E442" s="301">
        <v>0</v>
      </c>
      <c r="F442" s="301">
        <v>0</v>
      </c>
      <c r="G442" s="301">
        <f t="shared" si="460"/>
        <v>0</v>
      </c>
      <c r="H442" s="347">
        <v>0</v>
      </c>
      <c r="I442" s="347">
        <f t="shared" si="461"/>
        <v>0</v>
      </c>
      <c r="J442" s="303">
        <v>0</v>
      </c>
      <c r="K442" s="303">
        <f t="shared" si="462"/>
        <v>0</v>
      </c>
      <c r="L442" s="304"/>
      <c r="M442" s="301">
        <v>0</v>
      </c>
      <c r="N442" s="301">
        <v>0</v>
      </c>
      <c r="O442" s="347">
        <f t="shared" si="423"/>
        <v>0</v>
      </c>
      <c r="P442" s="347">
        <v>0</v>
      </c>
      <c r="Q442" s="301">
        <f t="shared" si="424"/>
        <v>0</v>
      </c>
      <c r="R442" s="303">
        <v>0</v>
      </c>
      <c r="S442" s="305">
        <f t="shared" si="463"/>
        <v>0</v>
      </c>
      <c r="U442" s="360">
        <v>0</v>
      </c>
      <c r="V442" s="347">
        <v>0</v>
      </c>
      <c r="W442" s="347">
        <f t="shared" si="464"/>
        <v>0</v>
      </c>
      <c r="X442" s="347">
        <v>0</v>
      </c>
      <c r="Y442" s="347">
        <f t="shared" si="465"/>
        <v>0</v>
      </c>
      <c r="Z442" s="361">
        <v>0</v>
      </c>
      <c r="AA442" s="361">
        <f t="shared" si="466"/>
        <v>0</v>
      </c>
      <c r="AB442" s="362"/>
      <c r="AC442" s="347">
        <v>0</v>
      </c>
      <c r="AD442" s="347">
        <v>0</v>
      </c>
      <c r="AE442" s="347">
        <f t="shared" si="467"/>
        <v>0</v>
      </c>
      <c r="AF442" s="347">
        <v>0</v>
      </c>
      <c r="AG442" s="347">
        <f t="shared" si="468"/>
        <v>0</v>
      </c>
      <c r="AH442" s="361">
        <v>0</v>
      </c>
      <c r="AI442" s="305">
        <f t="shared" si="469"/>
        <v>0</v>
      </c>
      <c r="AK442" s="360">
        <v>0</v>
      </c>
      <c r="AL442" s="347">
        <v>0</v>
      </c>
      <c r="AM442" s="347">
        <f t="shared" si="470"/>
        <v>0</v>
      </c>
      <c r="AN442" s="347">
        <v>0</v>
      </c>
      <c r="AO442" s="347">
        <f t="shared" si="471"/>
        <v>0</v>
      </c>
      <c r="AP442" s="361">
        <v>0</v>
      </c>
      <c r="AQ442" s="361">
        <f t="shared" si="472"/>
        <v>0</v>
      </c>
      <c r="AR442" s="362"/>
      <c r="AS442" s="347">
        <v>0</v>
      </c>
      <c r="AT442" s="347">
        <v>0</v>
      </c>
      <c r="AU442" s="347">
        <f t="shared" si="473"/>
        <v>0</v>
      </c>
      <c r="AV442" s="347">
        <v>0</v>
      </c>
      <c r="AW442" s="347">
        <f t="shared" si="474"/>
        <v>0</v>
      </c>
      <c r="AX442" s="361">
        <v>0</v>
      </c>
      <c r="AY442" s="305">
        <f t="shared" si="475"/>
        <v>0</v>
      </c>
      <c r="BA442" s="360">
        <v>0</v>
      </c>
      <c r="BB442" s="347">
        <v>0</v>
      </c>
      <c r="BC442" s="347">
        <f t="shared" si="476"/>
        <v>0</v>
      </c>
      <c r="BD442" s="347">
        <v>0</v>
      </c>
      <c r="BE442" s="347">
        <f t="shared" si="477"/>
        <v>0</v>
      </c>
      <c r="BF442" s="361">
        <v>0</v>
      </c>
      <c r="BG442" s="361">
        <f t="shared" si="478"/>
        <v>0</v>
      </c>
      <c r="BH442" s="362"/>
      <c r="BI442" s="347">
        <v>0</v>
      </c>
      <c r="BJ442" s="347">
        <v>0</v>
      </c>
      <c r="BK442" s="347">
        <f t="shared" si="479"/>
        <v>0</v>
      </c>
      <c r="BL442" s="347">
        <v>0</v>
      </c>
      <c r="BM442" s="347">
        <f t="shared" si="480"/>
        <v>0</v>
      </c>
      <c r="BN442" s="361">
        <v>0</v>
      </c>
      <c r="BO442" s="305">
        <f t="shared" si="481"/>
        <v>0</v>
      </c>
    </row>
  </sheetData>
  <sheetProtection sort="0" autoFilter="0" pivotTables="0"/>
  <mergeCells count="16">
    <mergeCell ref="BI6:BO6"/>
    <mergeCell ref="BA7:BG7"/>
    <mergeCell ref="BI7:BO7"/>
    <mergeCell ref="E6:K6"/>
    <mergeCell ref="M6:S6"/>
    <mergeCell ref="E7:K7"/>
    <mergeCell ref="M7:S7"/>
    <mergeCell ref="U6:AA6"/>
    <mergeCell ref="AC6:AI6"/>
    <mergeCell ref="U7:AA7"/>
    <mergeCell ref="AC7:AI7"/>
    <mergeCell ref="AK6:AQ6"/>
    <mergeCell ref="AS6:AY6"/>
    <mergeCell ref="AK7:AQ7"/>
    <mergeCell ref="AS7:AY7"/>
    <mergeCell ref="BA6:BG6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4C114-1251-45EC-AEA8-0B19FE49CD5F}">
  <dimension ref="A1:BP442"/>
  <sheetViews>
    <sheetView showGridLines="0" topLeftCell="D6" zoomScale="70" zoomScaleNormal="70" workbookViewId="0">
      <selection activeCell="BQ7" sqref="BQ7"/>
    </sheetView>
  </sheetViews>
  <sheetFormatPr defaultColWidth="9.81640625" defaultRowHeight="14.5" outlineLevelRow="1" outlineLevelCol="1"/>
  <cols>
    <col min="1" max="3" width="59.1796875" hidden="1" customWidth="1" outlineLevel="1"/>
    <col min="4" max="4" width="59.1796875" customWidth="1" collapsed="1"/>
    <col min="5" max="8" width="13.453125" customWidth="1"/>
    <col min="9" max="9" width="16.7265625" bestFit="1" customWidth="1"/>
    <col min="10" max="11" width="13.453125" customWidth="1"/>
    <col min="12" max="12" width="2.1796875" customWidth="1"/>
    <col min="13" max="16" width="13.453125" customWidth="1"/>
    <col min="17" max="17" width="16.7265625" bestFit="1" customWidth="1"/>
    <col min="18" max="18" width="13.453125" customWidth="1"/>
    <col min="19" max="19" width="16.453125" bestFit="1" customWidth="1"/>
    <col min="20" max="20" width="3.453125" customWidth="1"/>
    <col min="21" max="21" width="10.453125" bestFit="1" customWidth="1"/>
    <col min="22" max="22" width="12.54296875" bestFit="1" customWidth="1"/>
    <col min="23" max="23" width="9.81640625" bestFit="1" customWidth="1"/>
    <col min="24" max="24" width="16.81640625" bestFit="1" customWidth="1"/>
    <col min="25" max="25" width="16.7265625" bestFit="1" customWidth="1"/>
    <col min="26" max="26" width="12.1796875" bestFit="1" customWidth="1"/>
    <col min="27" max="27" width="10.81640625" bestFit="1" customWidth="1"/>
    <col min="28" max="28" width="1.54296875" customWidth="1"/>
    <col min="29" max="29" width="10.453125" bestFit="1" customWidth="1"/>
    <col min="30" max="30" width="12.54296875" bestFit="1" customWidth="1"/>
    <col min="31" max="31" width="9.81640625" bestFit="1" customWidth="1"/>
    <col min="32" max="32" width="15.1796875" bestFit="1" customWidth="1"/>
    <col min="33" max="33" width="16.7265625" bestFit="1" customWidth="1"/>
    <col min="34" max="34" width="12.1796875" bestFit="1" customWidth="1"/>
    <col min="35" max="35" width="9.26953125" bestFit="1" customWidth="1"/>
    <col min="36" max="36" width="3.453125" customWidth="1"/>
    <col min="37" max="37" width="10.453125" bestFit="1" customWidth="1"/>
    <col min="38" max="38" width="12.54296875" bestFit="1" customWidth="1"/>
    <col min="39" max="39" width="9.81640625" bestFit="1" customWidth="1"/>
    <col min="40" max="40" width="16.81640625" bestFit="1" customWidth="1"/>
    <col min="41" max="41" width="16.7265625" bestFit="1" customWidth="1"/>
    <col min="42" max="42" width="12.1796875" bestFit="1" customWidth="1"/>
    <col min="43" max="43" width="10.81640625" bestFit="1" customWidth="1"/>
    <col min="44" max="44" width="1.54296875" customWidth="1"/>
    <col min="45" max="45" width="10.453125" bestFit="1" customWidth="1"/>
    <col min="46" max="46" width="12.54296875" bestFit="1" customWidth="1"/>
    <col min="47" max="47" width="9.81640625" bestFit="1" customWidth="1"/>
    <col min="48" max="48" width="15.1796875" bestFit="1" customWidth="1"/>
    <col min="49" max="49" width="16.7265625" bestFit="1" customWidth="1"/>
    <col min="50" max="50" width="12.1796875" bestFit="1" customWidth="1"/>
    <col min="51" max="51" width="11.453125" bestFit="1" customWidth="1"/>
    <col min="52" max="52" width="3.453125" customWidth="1"/>
    <col min="53" max="53" width="10.453125" bestFit="1" customWidth="1"/>
    <col min="54" max="54" width="12.54296875" bestFit="1" customWidth="1"/>
    <col min="55" max="55" width="9.81640625" bestFit="1" customWidth="1"/>
    <col min="56" max="56" width="16.81640625" bestFit="1" customWidth="1"/>
    <col min="57" max="57" width="16.7265625" bestFit="1" customWidth="1"/>
    <col min="58" max="58" width="12.1796875" bestFit="1" customWidth="1"/>
    <col min="59" max="59" width="10.81640625" bestFit="1" customWidth="1"/>
    <col min="60" max="60" width="1.54296875" customWidth="1"/>
    <col min="61" max="61" width="10.453125" bestFit="1" customWidth="1"/>
    <col min="62" max="62" width="12.54296875" bestFit="1" customWidth="1"/>
    <col min="63" max="63" width="9.81640625" bestFit="1" customWidth="1"/>
    <col min="64" max="64" width="15.1796875" bestFit="1" customWidth="1"/>
    <col min="65" max="65" width="16.7265625" bestFit="1" customWidth="1"/>
    <col min="66" max="66" width="12.1796875" bestFit="1" customWidth="1"/>
    <col min="67" max="67" width="9.26953125" bestFit="1" customWidth="1"/>
    <col min="68" max="68" width="3.453125" customWidth="1"/>
  </cols>
  <sheetData>
    <row r="1" spans="1:68" s="2" customFormat="1" ht="14.25" hidden="1" customHeight="1" outlineLevel="1">
      <c r="E1" s="2">
        <v>1</v>
      </c>
      <c r="F1" s="2">
        <v>1</v>
      </c>
      <c r="G1" s="2">
        <v>1</v>
      </c>
      <c r="J1" s="3">
        <v>1</v>
      </c>
      <c r="K1" s="3">
        <v>1</v>
      </c>
      <c r="L1" s="4">
        <v>1</v>
      </c>
      <c r="M1" s="2">
        <v>1</v>
      </c>
      <c r="N1" s="2">
        <v>1</v>
      </c>
      <c r="Q1" s="2">
        <v>1</v>
      </c>
      <c r="R1" s="3">
        <v>1</v>
      </c>
      <c r="S1" s="3">
        <v>1</v>
      </c>
      <c r="T1" s="5"/>
      <c r="U1" s="2">
        <v>2</v>
      </c>
      <c r="V1" s="2">
        <f>+U1</f>
        <v>2</v>
      </c>
      <c r="W1" s="2">
        <f t="shared" ref="W1:AI2" si="0">+V1</f>
        <v>2</v>
      </c>
      <c r="X1" s="2">
        <f t="shared" si="0"/>
        <v>2</v>
      </c>
      <c r="Y1" s="2">
        <f t="shared" si="0"/>
        <v>2</v>
      </c>
      <c r="Z1" s="2">
        <f t="shared" si="0"/>
        <v>2</v>
      </c>
      <c r="AA1" s="2">
        <f t="shared" si="0"/>
        <v>2</v>
      </c>
      <c r="AB1" s="2">
        <f t="shared" si="0"/>
        <v>2</v>
      </c>
      <c r="AC1" s="2">
        <f t="shared" si="0"/>
        <v>2</v>
      </c>
      <c r="AD1" s="2">
        <f t="shared" si="0"/>
        <v>2</v>
      </c>
      <c r="AE1" s="2">
        <f t="shared" si="0"/>
        <v>2</v>
      </c>
      <c r="AF1" s="2">
        <f t="shared" si="0"/>
        <v>2</v>
      </c>
      <c r="AG1" s="2">
        <f t="shared" si="0"/>
        <v>2</v>
      </c>
      <c r="AH1" s="2">
        <f t="shared" si="0"/>
        <v>2</v>
      </c>
      <c r="AI1" s="2">
        <f t="shared" si="0"/>
        <v>2</v>
      </c>
      <c r="AJ1" s="5"/>
      <c r="AK1" s="2">
        <v>3</v>
      </c>
      <c r="AL1" s="2">
        <f>+AK1</f>
        <v>3</v>
      </c>
      <c r="AM1" s="2">
        <f t="shared" ref="AM1:AY2" si="1">+AL1</f>
        <v>3</v>
      </c>
      <c r="AN1" s="2">
        <f t="shared" si="1"/>
        <v>3</v>
      </c>
      <c r="AO1" s="2">
        <f t="shared" si="1"/>
        <v>3</v>
      </c>
      <c r="AP1" s="2">
        <f t="shared" si="1"/>
        <v>3</v>
      </c>
      <c r="AQ1" s="2">
        <f t="shared" si="1"/>
        <v>3</v>
      </c>
      <c r="AR1" s="2">
        <f t="shared" si="1"/>
        <v>3</v>
      </c>
      <c r="AS1" s="2">
        <f t="shared" si="1"/>
        <v>3</v>
      </c>
      <c r="AT1" s="2">
        <f t="shared" si="1"/>
        <v>3</v>
      </c>
      <c r="AU1" s="2">
        <f t="shared" si="1"/>
        <v>3</v>
      </c>
      <c r="AV1" s="2">
        <f t="shared" si="1"/>
        <v>3</v>
      </c>
      <c r="AW1" s="2">
        <f t="shared" si="1"/>
        <v>3</v>
      </c>
      <c r="AX1" s="2">
        <f t="shared" si="1"/>
        <v>3</v>
      </c>
      <c r="AY1" s="2">
        <f t="shared" si="1"/>
        <v>3</v>
      </c>
      <c r="AZ1" s="5"/>
      <c r="BA1" s="2">
        <v>4</v>
      </c>
      <c r="BB1" s="2">
        <f>+BA1</f>
        <v>4</v>
      </c>
      <c r="BC1" s="2">
        <f t="shared" ref="BC1:BO2" si="2">+BB1</f>
        <v>4</v>
      </c>
      <c r="BD1" s="2">
        <f t="shared" si="2"/>
        <v>4</v>
      </c>
      <c r="BE1" s="2">
        <f t="shared" si="2"/>
        <v>4</v>
      </c>
      <c r="BF1" s="2">
        <f t="shared" si="2"/>
        <v>4</v>
      </c>
      <c r="BG1" s="2">
        <f t="shared" si="2"/>
        <v>4</v>
      </c>
      <c r="BH1" s="2">
        <f t="shared" si="2"/>
        <v>4</v>
      </c>
      <c r="BI1" s="2">
        <f t="shared" si="2"/>
        <v>4</v>
      </c>
      <c r="BJ1" s="2">
        <f t="shared" si="2"/>
        <v>4</v>
      </c>
      <c r="BK1" s="2">
        <f t="shared" si="2"/>
        <v>4</v>
      </c>
      <c r="BL1" s="2">
        <f t="shared" si="2"/>
        <v>4</v>
      </c>
      <c r="BM1" s="2">
        <f t="shared" si="2"/>
        <v>4</v>
      </c>
      <c r="BN1" s="2">
        <f t="shared" si="2"/>
        <v>4</v>
      </c>
      <c r="BO1" s="2">
        <f t="shared" si="2"/>
        <v>4</v>
      </c>
      <c r="BP1" s="5"/>
    </row>
    <row r="2" spans="1:68" s="2" customFormat="1" ht="14.25" hidden="1" customHeight="1" outlineLevel="1">
      <c r="E2" s="6" t="str" cm="1">
        <f t="array" ref="E2">INDEX(North_List,E1)</f>
        <v>IS_NORTH BU</v>
      </c>
      <c r="F2" s="6" t="str">
        <f>+E2</f>
        <v>IS_NORTH BU</v>
      </c>
      <c r="G2" s="6" t="str">
        <f t="shared" ref="G2:K2" si="3">+F2</f>
        <v>IS_NORTH BU</v>
      </c>
      <c r="H2" s="6" t="str">
        <f t="shared" si="3"/>
        <v>IS_NORTH BU</v>
      </c>
      <c r="I2" s="6" t="str">
        <f t="shared" si="3"/>
        <v>IS_NORTH BU</v>
      </c>
      <c r="J2" s="6" t="str">
        <f t="shared" si="3"/>
        <v>IS_NORTH BU</v>
      </c>
      <c r="K2" s="6" t="str">
        <f t="shared" si="3"/>
        <v>IS_NORTH BU</v>
      </c>
      <c r="L2" s="6" t="str" cm="1">
        <f t="array" ref="L2">INDEX(East_List,L1)</f>
        <v>IS_EAST BU</v>
      </c>
      <c r="M2" s="6" t="str">
        <f>+E2</f>
        <v>IS_NORTH BU</v>
      </c>
      <c r="N2" s="6" t="str">
        <f>+M2</f>
        <v>IS_NORTH BU</v>
      </c>
      <c r="O2" s="6" t="str">
        <f t="shared" ref="O2:S2" si="4">+N2</f>
        <v>IS_NORTH BU</v>
      </c>
      <c r="P2" s="6" t="str">
        <f t="shared" si="4"/>
        <v>IS_NORTH BU</v>
      </c>
      <c r="Q2" s="6" t="str">
        <f t="shared" si="4"/>
        <v>IS_NORTH BU</v>
      </c>
      <c r="R2" s="6" t="str">
        <f t="shared" si="4"/>
        <v>IS_NORTH BU</v>
      </c>
      <c r="S2" s="6" t="str">
        <f t="shared" si="4"/>
        <v>IS_NORTH BU</v>
      </c>
      <c r="T2" s="6"/>
      <c r="U2" s="6" t="str" cm="1">
        <f t="array" ref="U2">INDEX(North_List,U1)</f>
        <v>NOIS</v>
      </c>
      <c r="V2" s="6" t="str">
        <f>+U2</f>
        <v>NOIS</v>
      </c>
      <c r="W2" s="6" t="str">
        <f t="shared" si="0"/>
        <v>NOIS</v>
      </c>
      <c r="X2" s="6" t="str">
        <f t="shared" si="0"/>
        <v>NOIS</v>
      </c>
      <c r="Y2" s="6" t="str">
        <f t="shared" si="0"/>
        <v>NOIS</v>
      </c>
      <c r="Z2" s="6" t="str">
        <f t="shared" si="0"/>
        <v>NOIS</v>
      </c>
      <c r="AA2" s="6" t="str">
        <f t="shared" si="0"/>
        <v>NOIS</v>
      </c>
      <c r="AB2" s="6" t="str" cm="1">
        <f t="array" ref="AB2">INDEX(East_List,AB1)</f>
        <v>EAIS</v>
      </c>
      <c r="AC2" s="6" t="str">
        <f>+U2</f>
        <v>NOIS</v>
      </c>
      <c r="AD2" s="6" t="str">
        <f t="shared" ref="AD2:AI2" si="5">+V2</f>
        <v>NOIS</v>
      </c>
      <c r="AE2" s="6" t="str">
        <f t="shared" si="5"/>
        <v>NOIS</v>
      </c>
      <c r="AF2" s="6" t="str">
        <f t="shared" si="5"/>
        <v>NOIS</v>
      </c>
      <c r="AG2" s="6" t="str">
        <f t="shared" si="5"/>
        <v>NOIS</v>
      </c>
      <c r="AH2" s="6" t="str">
        <f t="shared" si="5"/>
        <v>NOIS</v>
      </c>
      <c r="AI2" s="6" t="str">
        <f t="shared" si="5"/>
        <v>NOIS</v>
      </c>
      <c r="AJ2" s="6"/>
      <c r="AK2" s="6" t="str" cm="1">
        <f t="array" ref="AK2">INDEX(North_List,AK1)</f>
        <v>PHOS</v>
      </c>
      <c r="AL2" s="6" t="str">
        <f>+AK2</f>
        <v>PHOS</v>
      </c>
      <c r="AM2" s="6" t="str">
        <f t="shared" si="1"/>
        <v>PHOS</v>
      </c>
      <c r="AN2" s="6" t="str">
        <f t="shared" si="1"/>
        <v>PHOS</v>
      </c>
      <c r="AO2" s="6" t="str">
        <f t="shared" si="1"/>
        <v>PHOS</v>
      </c>
      <c r="AP2" s="6" t="str">
        <f t="shared" si="1"/>
        <v>PHOS</v>
      </c>
      <c r="AQ2" s="6" t="str">
        <f t="shared" si="1"/>
        <v>PHOS</v>
      </c>
      <c r="AR2" s="6" t="str" cm="1">
        <f t="array" ref="AR2">INDEX(East_List,AR1)</f>
        <v>THOR</v>
      </c>
      <c r="AS2" s="6" t="str">
        <f>+AK2</f>
        <v>PHOS</v>
      </c>
      <c r="AT2" s="6" t="str">
        <f t="shared" ref="AT2" si="6">+AL2</f>
        <v>PHOS</v>
      </c>
      <c r="AU2" s="6" t="str">
        <f t="shared" ref="AU2" si="7">+AM2</f>
        <v>PHOS</v>
      </c>
      <c r="AV2" s="6" t="str">
        <f t="shared" ref="AV2" si="8">+AN2</f>
        <v>PHOS</v>
      </c>
      <c r="AW2" s="6" t="str">
        <f t="shared" ref="AW2" si="9">+AO2</f>
        <v>PHOS</v>
      </c>
      <c r="AX2" s="6" t="str">
        <f t="shared" ref="AX2" si="10">+AP2</f>
        <v>PHOS</v>
      </c>
      <c r="AY2" s="6" t="str">
        <f t="shared" ref="AY2" si="11">+AQ2</f>
        <v>PHOS</v>
      </c>
      <c r="AZ2" s="6"/>
      <c r="BA2" s="6" t="str" cm="1">
        <f t="array" ref="BA2">INDEX(North_List,BA1)</f>
        <v>GLST</v>
      </c>
      <c r="BB2" s="6" t="str">
        <f>+BA2</f>
        <v>GLST</v>
      </c>
      <c r="BC2" s="6" t="str">
        <f t="shared" si="2"/>
        <v>GLST</v>
      </c>
      <c r="BD2" s="6" t="str">
        <f t="shared" si="2"/>
        <v>GLST</v>
      </c>
      <c r="BE2" s="6" t="str">
        <f t="shared" si="2"/>
        <v>GLST</v>
      </c>
      <c r="BF2" s="6" t="str">
        <f t="shared" si="2"/>
        <v>GLST</v>
      </c>
      <c r="BG2" s="6" t="str">
        <f t="shared" si="2"/>
        <v>GLST</v>
      </c>
      <c r="BH2" s="6" t="str" cm="1">
        <f t="array" ref="BH2">INDEX(East_List,BH1)</f>
        <v>ISNS</v>
      </c>
      <c r="BI2" s="6" t="str">
        <f>+BA2</f>
        <v>GLST</v>
      </c>
      <c r="BJ2" s="6" t="str">
        <f t="shared" ref="BJ2" si="12">+BB2</f>
        <v>GLST</v>
      </c>
      <c r="BK2" s="6" t="str">
        <f t="shared" ref="BK2" si="13">+BC2</f>
        <v>GLST</v>
      </c>
      <c r="BL2" s="6" t="str">
        <f t="shared" ref="BL2" si="14">+BD2</f>
        <v>GLST</v>
      </c>
      <c r="BM2" s="6" t="str">
        <f t="shared" ref="BM2" si="15">+BE2</f>
        <v>GLST</v>
      </c>
      <c r="BN2" s="6" t="str">
        <f t="shared" ref="BN2" si="16">+BF2</f>
        <v>GLST</v>
      </c>
      <c r="BO2" s="6" t="str">
        <f t="shared" ref="BO2" si="17">+BG2</f>
        <v>GLST</v>
      </c>
      <c r="BP2" s="6"/>
    </row>
    <row r="3" spans="1:68" s="10" customFormat="1" ht="15.75" hidden="1" customHeight="1" outlineLevel="1">
      <c r="A3" s="9" t="s">
        <v>35</v>
      </c>
      <c r="D3" s="11"/>
      <c r="E3" s="11" t="str">
        <f>+Parameters!$B$5</f>
        <v>Actual</v>
      </c>
      <c r="F3" s="12" t="str">
        <f>+Parameters!$B$6</f>
        <v>Target Budget</v>
      </c>
      <c r="G3" s="11"/>
      <c r="H3" s="11" t="str">
        <f>+Parameters!$B$7</f>
        <v>Forecast Current</v>
      </c>
      <c r="I3" s="11"/>
      <c r="J3" s="13" t="str">
        <f>+Parameters!$B$5</f>
        <v>Actual</v>
      </c>
      <c r="K3" s="13"/>
      <c r="L3" s="14"/>
      <c r="M3" s="11" t="str">
        <f>+Parameters!$B$5</f>
        <v>Actual</v>
      </c>
      <c r="N3" s="12" t="str">
        <f>+Parameters!$B$6</f>
        <v>Target Budget</v>
      </c>
      <c r="O3" s="12"/>
      <c r="P3" s="12" t="str">
        <f>+Parameters!$B$7</f>
        <v>Forecast Current</v>
      </c>
      <c r="Q3" s="11"/>
      <c r="R3" s="13" t="str">
        <f>+Parameters!$B$5</f>
        <v>Actual</v>
      </c>
      <c r="S3" s="13"/>
      <c r="T3" s="15"/>
      <c r="U3" s="11" t="str">
        <f>+Parameters!$B$5</f>
        <v>Actual</v>
      </c>
      <c r="V3" s="12" t="str">
        <f>+Parameters!$B$6</f>
        <v>Target Budget</v>
      </c>
      <c r="W3" s="11"/>
      <c r="X3" s="11" t="str">
        <f>+Parameters!$B$7</f>
        <v>Forecast Current</v>
      </c>
      <c r="Y3" s="11"/>
      <c r="Z3" s="13" t="str">
        <f>+Parameters!$B$5</f>
        <v>Actual</v>
      </c>
      <c r="AA3" s="13"/>
      <c r="AB3" s="14"/>
      <c r="AC3" s="11" t="str">
        <f>+Parameters!$B$5</f>
        <v>Actual</v>
      </c>
      <c r="AD3" s="12" t="str">
        <f>+Parameters!$B$6</f>
        <v>Target Budget</v>
      </c>
      <c r="AE3" s="12"/>
      <c r="AF3" s="12" t="str">
        <f>+Parameters!$B$7</f>
        <v>Forecast Current</v>
      </c>
      <c r="AG3" s="11"/>
      <c r="AH3" s="13" t="str">
        <f>+Parameters!$B$5</f>
        <v>Actual</v>
      </c>
      <c r="AI3" s="13"/>
      <c r="AJ3" s="15"/>
      <c r="AK3" s="11" t="str">
        <f>+Parameters!$B$5</f>
        <v>Actual</v>
      </c>
      <c r="AL3" s="12" t="str">
        <f>+Parameters!$B$6</f>
        <v>Target Budget</v>
      </c>
      <c r="AM3" s="11"/>
      <c r="AN3" s="11" t="str">
        <f>+Parameters!$B$7</f>
        <v>Forecast Current</v>
      </c>
      <c r="AO3" s="11"/>
      <c r="AP3" s="13" t="str">
        <f>+Parameters!$B$5</f>
        <v>Actual</v>
      </c>
      <c r="AQ3" s="13"/>
      <c r="AR3" s="14"/>
      <c r="AS3" s="11" t="str">
        <f>+Parameters!$B$5</f>
        <v>Actual</v>
      </c>
      <c r="AT3" s="12" t="str">
        <f>+Parameters!$B$6</f>
        <v>Target Budget</v>
      </c>
      <c r="AU3" s="12"/>
      <c r="AV3" s="12" t="str">
        <f>+Parameters!$B$7</f>
        <v>Forecast Current</v>
      </c>
      <c r="AW3" s="11"/>
      <c r="AX3" s="13" t="str">
        <f>+Parameters!$B$5</f>
        <v>Actual</v>
      </c>
      <c r="AY3" s="13"/>
      <c r="AZ3" s="15"/>
      <c r="BA3" s="11" t="str">
        <f>+Parameters!$B$5</f>
        <v>Actual</v>
      </c>
      <c r="BB3" s="12" t="str">
        <f>+Parameters!$B$6</f>
        <v>Target Budget</v>
      </c>
      <c r="BC3" s="11"/>
      <c r="BD3" s="11" t="str">
        <f>+Parameters!$B$7</f>
        <v>Forecast Current</v>
      </c>
      <c r="BE3" s="11"/>
      <c r="BF3" s="13" t="str">
        <f>+Parameters!$B$5</f>
        <v>Actual</v>
      </c>
      <c r="BG3" s="13"/>
      <c r="BH3" s="14"/>
      <c r="BI3" s="11" t="str">
        <f>+Parameters!$B$5</f>
        <v>Actual</v>
      </c>
      <c r="BJ3" s="12" t="str">
        <f>+Parameters!$B$6</f>
        <v>Target Budget</v>
      </c>
      <c r="BK3" s="12"/>
      <c r="BL3" s="12" t="str">
        <f>+Parameters!$B$7</f>
        <v>Forecast Current</v>
      </c>
      <c r="BM3" s="11"/>
      <c r="BN3" s="13" t="str">
        <f>+Parameters!$B$5</f>
        <v>Actual</v>
      </c>
      <c r="BO3" s="13"/>
      <c r="BP3" s="15"/>
    </row>
    <row r="4" spans="1:68" s="2" customFormat="1" ht="15.75" hidden="1" customHeight="1" outlineLevel="1">
      <c r="A4" s="16" t="s">
        <v>384</v>
      </c>
      <c r="D4" s="15"/>
      <c r="E4" s="245">
        <f>+Parameters!$B$10</f>
        <v>2026</v>
      </c>
      <c r="F4" s="245">
        <f>+Parameters!$B$10</f>
        <v>2026</v>
      </c>
      <c r="G4" s="245"/>
      <c r="H4" s="245">
        <f>+Parameters!$B$10</f>
        <v>2026</v>
      </c>
      <c r="I4" s="245"/>
      <c r="J4" s="245">
        <f>+E4-1</f>
        <v>2025</v>
      </c>
      <c r="K4" s="245"/>
      <c r="L4" s="245"/>
      <c r="M4" s="245">
        <f>+E4</f>
        <v>2026</v>
      </c>
      <c r="N4" s="245">
        <f>+F4</f>
        <v>2026</v>
      </c>
      <c r="O4" s="245"/>
      <c r="P4" s="245">
        <f>+H4</f>
        <v>2026</v>
      </c>
      <c r="Q4" s="245"/>
      <c r="R4" s="245">
        <f>+J4</f>
        <v>2025</v>
      </c>
      <c r="S4" s="17"/>
      <c r="T4" s="18"/>
      <c r="U4" s="245">
        <f>+Parameters!$B$10</f>
        <v>2026</v>
      </c>
      <c r="V4" s="245">
        <f>+Parameters!$B$10</f>
        <v>2026</v>
      </c>
      <c r="W4" s="245"/>
      <c r="X4" s="245">
        <f>+Parameters!$B$10</f>
        <v>2026</v>
      </c>
      <c r="Y4" s="245"/>
      <c r="Z4" s="245">
        <f>+U4-1</f>
        <v>2025</v>
      </c>
      <c r="AA4" s="245"/>
      <c r="AB4" s="245"/>
      <c r="AC4" s="245">
        <f>+U4</f>
        <v>2026</v>
      </c>
      <c r="AD4" s="245">
        <f>+V4</f>
        <v>2026</v>
      </c>
      <c r="AE4" s="245"/>
      <c r="AF4" s="245">
        <f>+X4</f>
        <v>2026</v>
      </c>
      <c r="AG4" s="245"/>
      <c r="AH4" s="245">
        <f>+Z4</f>
        <v>2025</v>
      </c>
      <c r="AI4" s="17"/>
      <c r="AJ4" s="18"/>
      <c r="AK4" s="245">
        <f>+Parameters!$B$10</f>
        <v>2026</v>
      </c>
      <c r="AL4" s="245">
        <f>+Parameters!$B$10</f>
        <v>2026</v>
      </c>
      <c r="AM4" s="245"/>
      <c r="AN4" s="245">
        <f>+Parameters!$B$10</f>
        <v>2026</v>
      </c>
      <c r="AO4" s="245"/>
      <c r="AP4" s="245">
        <f>+AK4-1</f>
        <v>2025</v>
      </c>
      <c r="AQ4" s="245"/>
      <c r="AR4" s="245"/>
      <c r="AS4" s="245">
        <f>+AK4</f>
        <v>2026</v>
      </c>
      <c r="AT4" s="245">
        <f>+AL4</f>
        <v>2026</v>
      </c>
      <c r="AU4" s="245"/>
      <c r="AV4" s="245">
        <f>+AN4</f>
        <v>2026</v>
      </c>
      <c r="AW4" s="245"/>
      <c r="AX4" s="245">
        <f>+AP4</f>
        <v>2025</v>
      </c>
      <c r="AY4" s="17"/>
      <c r="AZ4" s="18"/>
      <c r="BA4" s="245">
        <f>+Parameters!$B$10</f>
        <v>2026</v>
      </c>
      <c r="BB4" s="245">
        <f>+Parameters!$B$10</f>
        <v>2026</v>
      </c>
      <c r="BC4" s="245"/>
      <c r="BD4" s="245">
        <f>+Parameters!$B$10</f>
        <v>2026</v>
      </c>
      <c r="BE4" s="245"/>
      <c r="BF4" s="245">
        <f>+BA4-1</f>
        <v>2025</v>
      </c>
      <c r="BG4" s="245"/>
      <c r="BH4" s="245"/>
      <c r="BI4" s="245">
        <f>+BA4</f>
        <v>2026</v>
      </c>
      <c r="BJ4" s="245">
        <f>+BB4</f>
        <v>2026</v>
      </c>
      <c r="BK4" s="245"/>
      <c r="BL4" s="245">
        <f>+BD4</f>
        <v>2026</v>
      </c>
      <c r="BM4" s="245"/>
      <c r="BN4" s="245">
        <f>+BF4</f>
        <v>2025</v>
      </c>
      <c r="BO4" s="17"/>
      <c r="BP4" s="18"/>
    </row>
    <row r="5" spans="1:68" s="15" customFormat="1" ht="15.75" hidden="1" customHeight="1" outlineLevel="1" thickBot="1">
      <c r="A5" s="9" t="s">
        <v>393</v>
      </c>
      <c r="D5" s="10"/>
      <c r="E5" s="245" t="str">
        <f>+Parameters!$B$9</f>
        <v>Jul</v>
      </c>
      <c r="F5" s="245" t="str">
        <f>+Parameters!$B$9</f>
        <v>Jul</v>
      </c>
      <c r="G5" s="245"/>
      <c r="H5" s="245" t="str">
        <f>+Month</f>
        <v>Jul</v>
      </c>
      <c r="I5" s="245"/>
      <c r="J5" s="245" t="str">
        <f>+F5</f>
        <v>Jul</v>
      </c>
      <c r="K5" s="245"/>
      <c r="L5" s="245"/>
      <c r="M5" s="245" t="str">
        <f>CONCATENATE(E5," ","YTD")</f>
        <v>Jul YTD</v>
      </c>
      <c r="N5" s="245" t="str">
        <f>CONCATENATE(F5," ","YTD")</f>
        <v>Jul YTD</v>
      </c>
      <c r="O5" s="245"/>
      <c r="P5" s="245" t="str">
        <f>CONCATENATE(H5," ","YTD")</f>
        <v>Jul YTD</v>
      </c>
      <c r="Q5" s="245"/>
      <c r="R5" s="245" t="str">
        <f>CONCATENATE(J5," ","YTD")</f>
        <v>Jul YTD</v>
      </c>
      <c r="S5" s="19"/>
      <c r="U5" s="245" t="str">
        <f>+Parameters!$B$9</f>
        <v>Jul</v>
      </c>
      <c r="V5" s="245" t="str">
        <f>+Parameters!$B$9</f>
        <v>Jul</v>
      </c>
      <c r="W5" s="245"/>
      <c r="X5" s="245" t="str">
        <f>+Month</f>
        <v>Jul</v>
      </c>
      <c r="Y5" s="245"/>
      <c r="Z5" s="245" t="str">
        <f>+V5</f>
        <v>Jul</v>
      </c>
      <c r="AA5" s="245"/>
      <c r="AB5" s="245"/>
      <c r="AC5" s="245" t="str">
        <f>CONCATENATE(U5," ","YTD")</f>
        <v>Jul YTD</v>
      </c>
      <c r="AD5" s="245" t="str">
        <f>CONCATENATE(V5," ","YTD")</f>
        <v>Jul YTD</v>
      </c>
      <c r="AE5" s="245"/>
      <c r="AF5" s="245" t="str">
        <f>CONCATENATE(X5," ","YTD")</f>
        <v>Jul YTD</v>
      </c>
      <c r="AG5" s="245"/>
      <c r="AH5" s="245" t="str">
        <f>CONCATENATE(Z5," ","YTD")</f>
        <v>Jul YTD</v>
      </c>
      <c r="AI5" s="19"/>
      <c r="AK5" s="245" t="str">
        <f>+Parameters!$B$9</f>
        <v>Jul</v>
      </c>
      <c r="AL5" s="245" t="str">
        <f>+Parameters!$B$9</f>
        <v>Jul</v>
      </c>
      <c r="AM5" s="245"/>
      <c r="AN5" s="245" t="str">
        <f>+Month</f>
        <v>Jul</v>
      </c>
      <c r="AO5" s="245"/>
      <c r="AP5" s="245" t="str">
        <f>+AL5</f>
        <v>Jul</v>
      </c>
      <c r="AQ5" s="245"/>
      <c r="AR5" s="245"/>
      <c r="AS5" s="245" t="str">
        <f>CONCATENATE(AK5," ","YTD")</f>
        <v>Jul YTD</v>
      </c>
      <c r="AT5" s="245" t="str">
        <f>CONCATENATE(AL5," ","YTD")</f>
        <v>Jul YTD</v>
      </c>
      <c r="AU5" s="245"/>
      <c r="AV5" s="245" t="str">
        <f>CONCATENATE(AN5," ","YTD")</f>
        <v>Jul YTD</v>
      </c>
      <c r="AW5" s="245"/>
      <c r="AX5" s="245" t="str">
        <f>CONCATENATE(AP5," ","YTD")</f>
        <v>Jul YTD</v>
      </c>
      <c r="AY5" s="19"/>
      <c r="BA5" s="245" t="str">
        <f>+Parameters!$B$9</f>
        <v>Jul</v>
      </c>
      <c r="BB5" s="245" t="str">
        <f>+Parameters!$B$9</f>
        <v>Jul</v>
      </c>
      <c r="BC5" s="245"/>
      <c r="BD5" s="245" t="str">
        <f>+Month</f>
        <v>Jul</v>
      </c>
      <c r="BE5" s="245"/>
      <c r="BF5" s="245" t="str">
        <f>+BB5</f>
        <v>Jul</v>
      </c>
      <c r="BG5" s="245"/>
      <c r="BH5" s="245"/>
      <c r="BI5" s="245" t="str">
        <f>CONCATENATE(BA5," ","YTD")</f>
        <v>Jul YTD</v>
      </c>
      <c r="BJ5" s="245" t="str">
        <f>CONCATENATE(BB5," ","YTD")</f>
        <v>Jul YTD</v>
      </c>
      <c r="BK5" s="245"/>
      <c r="BL5" s="245" t="str">
        <f>CONCATENATE(BD5," ","YTD")</f>
        <v>Jul YTD</v>
      </c>
      <c r="BM5" s="245"/>
      <c r="BN5" s="245" t="str">
        <f>CONCATENATE(BF5," ","YTD")</f>
        <v>Jul YTD</v>
      </c>
      <c r="BO5" s="19"/>
    </row>
    <row r="6" spans="1:68" s="15" customFormat="1" ht="45.75" customHeight="1" collapsed="1">
      <c r="A6" s="9"/>
      <c r="D6" s="10"/>
      <c r="E6" s="393" t="s">
        <v>499</v>
      </c>
      <c r="F6" s="394"/>
      <c r="G6" s="394"/>
      <c r="H6" s="394"/>
      <c r="I6" s="394"/>
      <c r="J6" s="394"/>
      <c r="K6" s="394"/>
      <c r="L6" s="348"/>
      <c r="M6" s="394" t="str">
        <f>+E6</f>
        <v>North - Industrial Solutions</v>
      </c>
      <c r="N6" s="394"/>
      <c r="O6" s="394"/>
      <c r="P6" s="394"/>
      <c r="Q6" s="394"/>
      <c r="R6" s="394"/>
      <c r="S6" s="395"/>
      <c r="U6" s="393" t="str">
        <f>+U2</f>
        <v>NOIS</v>
      </c>
      <c r="V6" s="394"/>
      <c r="W6" s="394"/>
      <c r="X6" s="394"/>
      <c r="Y6" s="394"/>
      <c r="Z6" s="394"/>
      <c r="AA6" s="394"/>
      <c r="AB6" s="348"/>
      <c r="AC6" s="394" t="str">
        <f>+U6</f>
        <v>NOIS</v>
      </c>
      <c r="AD6" s="394"/>
      <c r="AE6" s="394"/>
      <c r="AF6" s="394"/>
      <c r="AG6" s="394"/>
      <c r="AH6" s="394"/>
      <c r="AI6" s="395"/>
      <c r="AK6" s="393" t="str">
        <f>+AK2</f>
        <v>PHOS</v>
      </c>
      <c r="AL6" s="394"/>
      <c r="AM6" s="394"/>
      <c r="AN6" s="394"/>
      <c r="AO6" s="394"/>
      <c r="AP6" s="394"/>
      <c r="AQ6" s="394"/>
      <c r="AR6" s="348"/>
      <c r="AS6" s="394" t="str">
        <f>+AK6</f>
        <v>PHOS</v>
      </c>
      <c r="AT6" s="394"/>
      <c r="AU6" s="394"/>
      <c r="AV6" s="394"/>
      <c r="AW6" s="394"/>
      <c r="AX6" s="394"/>
      <c r="AY6" s="395"/>
      <c r="BA6" s="393" t="str">
        <f>+BA2</f>
        <v>GLST</v>
      </c>
      <c r="BB6" s="394"/>
      <c r="BC6" s="394"/>
      <c r="BD6" s="394"/>
      <c r="BE6" s="394"/>
      <c r="BF6" s="394"/>
      <c r="BG6" s="394"/>
      <c r="BH6" s="348"/>
      <c r="BI6" s="394" t="str">
        <f>+BA6</f>
        <v>GLST</v>
      </c>
      <c r="BJ6" s="394"/>
      <c r="BK6" s="394"/>
      <c r="BL6" s="394"/>
      <c r="BM6" s="394"/>
      <c r="BN6" s="394"/>
      <c r="BO6" s="395"/>
    </row>
    <row r="7" spans="1:68" s="15" customFormat="1" ht="15.5" thickBot="1">
      <c r="A7" s="9"/>
      <c r="D7" s="10"/>
      <c r="E7" s="396" t="str">
        <f>+"MTD "&amp;E5&amp;" "&amp;YEAR</f>
        <v>MTD Jul 2026</v>
      </c>
      <c r="F7" s="397"/>
      <c r="G7" s="397"/>
      <c r="H7" s="397"/>
      <c r="I7" s="397"/>
      <c r="J7" s="397"/>
      <c r="K7" s="397"/>
      <c r="L7" s="380"/>
      <c r="M7" s="397" t="str">
        <f>+"YTD "&amp;E5&amp;" "&amp;YEAR</f>
        <v>YTD Jul 2026</v>
      </c>
      <c r="N7" s="397"/>
      <c r="O7" s="397"/>
      <c r="P7" s="397"/>
      <c r="Q7" s="397"/>
      <c r="R7" s="397"/>
      <c r="S7" s="398"/>
      <c r="U7" s="396" t="str">
        <f>+"MTD "&amp;E5&amp;" "&amp;YEAR</f>
        <v>MTD Jul 2026</v>
      </c>
      <c r="V7" s="397"/>
      <c r="W7" s="397"/>
      <c r="X7" s="397"/>
      <c r="Y7" s="397"/>
      <c r="Z7" s="397"/>
      <c r="AA7" s="397"/>
      <c r="AB7" s="20"/>
      <c r="AC7" s="397" t="str">
        <f>+"YTD "&amp;E5&amp;" "&amp;YEAR</f>
        <v>YTD Jul 2026</v>
      </c>
      <c r="AD7" s="397"/>
      <c r="AE7" s="397"/>
      <c r="AF7" s="397"/>
      <c r="AG7" s="397"/>
      <c r="AH7" s="397"/>
      <c r="AI7" s="398"/>
      <c r="AK7" s="396" t="str">
        <f>+"MTD "&amp;E5&amp;" "&amp;YEAR</f>
        <v>MTD Jul 2026</v>
      </c>
      <c r="AL7" s="397"/>
      <c r="AM7" s="397"/>
      <c r="AN7" s="397"/>
      <c r="AO7" s="397"/>
      <c r="AP7" s="397"/>
      <c r="AQ7" s="397"/>
      <c r="AR7" s="20"/>
      <c r="AS7" s="397" t="str">
        <f>+"YTD "&amp;E5&amp;" "&amp;YEAR</f>
        <v>YTD Jul 2026</v>
      </c>
      <c r="AT7" s="397"/>
      <c r="AU7" s="397"/>
      <c r="AV7" s="397"/>
      <c r="AW7" s="397"/>
      <c r="AX7" s="397"/>
      <c r="AY7" s="398"/>
      <c r="BA7" s="396" t="str">
        <f>+"MTD "&amp;E5&amp;" "&amp;YEAR</f>
        <v>MTD Jul 2026</v>
      </c>
      <c r="BB7" s="397"/>
      <c r="BC7" s="397"/>
      <c r="BD7" s="397"/>
      <c r="BE7" s="397"/>
      <c r="BF7" s="397"/>
      <c r="BG7" s="397"/>
      <c r="BH7" s="20"/>
      <c r="BI7" s="397" t="str">
        <f>+"YTD "&amp;E5&amp;" "&amp;YEAR</f>
        <v>YTD Jul 2026</v>
      </c>
      <c r="BJ7" s="397"/>
      <c r="BK7" s="397"/>
      <c r="BL7" s="397"/>
      <c r="BM7" s="397"/>
      <c r="BN7" s="397"/>
      <c r="BO7" s="398"/>
    </row>
    <row r="8" spans="1:68" s="22" customFormat="1" ht="15">
      <c r="A8" s="21"/>
      <c r="D8" s="23"/>
      <c r="E8" s="378" t="s">
        <v>0</v>
      </c>
      <c r="F8" s="375" t="s">
        <v>1</v>
      </c>
      <c r="G8" s="375" t="s">
        <v>558</v>
      </c>
      <c r="H8" s="375" t="s">
        <v>559</v>
      </c>
      <c r="I8" s="375" t="s">
        <v>560</v>
      </c>
      <c r="J8" s="376" t="s">
        <v>2</v>
      </c>
      <c r="K8" s="376" t="s">
        <v>561</v>
      </c>
      <c r="L8" s="377"/>
      <c r="M8" s="375" t="s">
        <v>0</v>
      </c>
      <c r="N8" s="375" t="s">
        <v>1</v>
      </c>
      <c r="O8" s="375" t="s">
        <v>558</v>
      </c>
      <c r="P8" s="375" t="s">
        <v>559</v>
      </c>
      <c r="Q8" s="375" t="s">
        <v>560</v>
      </c>
      <c r="R8" s="376" t="s">
        <v>2</v>
      </c>
      <c r="S8" s="379" t="s">
        <v>561</v>
      </c>
      <c r="U8" s="114" t="s">
        <v>0</v>
      </c>
      <c r="V8" s="342" t="s">
        <v>1</v>
      </c>
      <c r="W8" s="342" t="s">
        <v>558</v>
      </c>
      <c r="X8" s="342" t="s">
        <v>559</v>
      </c>
      <c r="Y8" s="342" t="s">
        <v>560</v>
      </c>
      <c r="Z8" s="349" t="s">
        <v>2</v>
      </c>
      <c r="AA8" s="349" t="s">
        <v>561</v>
      </c>
      <c r="AB8" s="350"/>
      <c r="AC8" s="342" t="s">
        <v>0</v>
      </c>
      <c r="AD8" s="342" t="s">
        <v>1</v>
      </c>
      <c r="AE8" s="342" t="s">
        <v>558</v>
      </c>
      <c r="AF8" s="342" t="s">
        <v>559</v>
      </c>
      <c r="AG8" s="342" t="s">
        <v>560</v>
      </c>
      <c r="AH8" s="349" t="s">
        <v>2</v>
      </c>
      <c r="AI8" s="24" t="s">
        <v>561</v>
      </c>
      <c r="AK8" s="114" t="s">
        <v>0</v>
      </c>
      <c r="AL8" s="342" t="s">
        <v>1</v>
      </c>
      <c r="AM8" s="342" t="s">
        <v>558</v>
      </c>
      <c r="AN8" s="342" t="s">
        <v>559</v>
      </c>
      <c r="AO8" s="342" t="s">
        <v>560</v>
      </c>
      <c r="AP8" s="349" t="s">
        <v>2</v>
      </c>
      <c r="AQ8" s="349" t="s">
        <v>561</v>
      </c>
      <c r="AR8" s="350"/>
      <c r="AS8" s="342" t="s">
        <v>0</v>
      </c>
      <c r="AT8" s="342" t="s">
        <v>1</v>
      </c>
      <c r="AU8" s="342" t="s">
        <v>558</v>
      </c>
      <c r="AV8" s="342" t="s">
        <v>559</v>
      </c>
      <c r="AW8" s="342" t="s">
        <v>560</v>
      </c>
      <c r="AX8" s="349" t="s">
        <v>2</v>
      </c>
      <c r="AY8" s="24" t="s">
        <v>561</v>
      </c>
      <c r="BA8" s="114" t="s">
        <v>0</v>
      </c>
      <c r="BB8" s="342" t="s">
        <v>1</v>
      </c>
      <c r="BC8" s="342" t="s">
        <v>558</v>
      </c>
      <c r="BD8" s="342" t="s">
        <v>559</v>
      </c>
      <c r="BE8" s="342" t="s">
        <v>560</v>
      </c>
      <c r="BF8" s="349" t="s">
        <v>2</v>
      </c>
      <c r="BG8" s="349" t="s">
        <v>561</v>
      </c>
      <c r="BH8" s="350"/>
      <c r="BI8" s="342" t="s">
        <v>0</v>
      </c>
      <c r="BJ8" s="342" t="s">
        <v>1</v>
      </c>
      <c r="BK8" s="342" t="s">
        <v>558</v>
      </c>
      <c r="BL8" s="342" t="s">
        <v>559</v>
      </c>
      <c r="BM8" s="342" t="s">
        <v>560</v>
      </c>
      <c r="BN8" s="349" t="s">
        <v>2</v>
      </c>
      <c r="BO8" s="24" t="s">
        <v>561</v>
      </c>
    </row>
    <row r="9" spans="1:68" s="26" customFormat="1">
      <c r="A9" s="25" t="s">
        <v>394</v>
      </c>
      <c r="D9" s="27" t="s">
        <v>3</v>
      </c>
      <c r="E9" s="115"/>
      <c r="J9" s="29"/>
      <c r="K9" s="29"/>
      <c r="L9" s="30"/>
      <c r="M9" s="28"/>
      <c r="R9" s="29"/>
      <c r="S9" s="31"/>
      <c r="T9" s="32"/>
      <c r="U9" s="115"/>
      <c r="Z9" s="29"/>
      <c r="AA9" s="29"/>
      <c r="AB9" s="30"/>
      <c r="AC9" s="28"/>
      <c r="AH9" s="29"/>
      <c r="AI9" s="31"/>
      <c r="AJ9" s="32"/>
      <c r="AK9" s="115"/>
      <c r="AP9" s="29"/>
      <c r="AQ9" s="29"/>
      <c r="AR9" s="30"/>
      <c r="AS9" s="28"/>
      <c r="AX9" s="29"/>
      <c r="AY9" s="31"/>
      <c r="AZ9" s="32"/>
      <c r="BA9" s="115"/>
      <c r="BF9" s="29"/>
      <c r="BG9" s="29"/>
      <c r="BH9" s="30"/>
      <c r="BI9" s="28"/>
      <c r="BN9" s="29"/>
      <c r="BO9" s="31"/>
      <c r="BP9" s="32"/>
    </row>
    <row r="10" spans="1:68" s="26" customFormat="1" ht="14.25" hidden="1" customHeight="1" outlineLevel="1">
      <c r="A10" s="25" t="s">
        <v>213</v>
      </c>
      <c r="B10" s="26" t="str">
        <f t="shared" ref="B10:B66" si="18">IF(SUM(T10:T10)&lt;&gt;0,"Show","Hide")</f>
        <v>Hide</v>
      </c>
      <c r="C10" s="26">
        <v>-1</v>
      </c>
      <c r="D10" s="33" t="s">
        <v>4</v>
      </c>
      <c r="E10" s="115">
        <v>803682.07999999984</v>
      </c>
      <c r="F10" s="28">
        <v>744245.11886217596</v>
      </c>
      <c r="G10" s="28">
        <f>+E10-F10</f>
        <v>59436.961137823877</v>
      </c>
      <c r="H10" s="28"/>
      <c r="I10" s="28"/>
      <c r="J10" s="309">
        <v>686180.64999999991</v>
      </c>
      <c r="K10" s="34">
        <f>+E10-J10</f>
        <v>117501.42999999993</v>
      </c>
      <c r="L10" s="35"/>
      <c r="M10" s="28">
        <v>803682.07999999984</v>
      </c>
      <c r="N10" s="28">
        <v>744245.11886217596</v>
      </c>
      <c r="O10" s="28"/>
      <c r="P10" s="28"/>
      <c r="Q10" s="28">
        <f>+M10-N10</f>
        <v>59436.961137823877</v>
      </c>
      <c r="R10" s="34">
        <v>686180.64999999991</v>
      </c>
      <c r="S10" s="36">
        <f>+M10-R10</f>
        <v>117501.42999999993</v>
      </c>
      <c r="T10" s="32"/>
      <c r="U10" s="115">
        <v>229690.19</v>
      </c>
      <c r="V10" s="28">
        <v>299874.48177166178</v>
      </c>
      <c r="W10" s="28">
        <f>+U10-V10</f>
        <v>-70184.291771661781</v>
      </c>
      <c r="X10" s="28"/>
      <c r="Y10" s="28"/>
      <c r="Z10" s="309">
        <v>307103.65999999997</v>
      </c>
      <c r="AA10" s="34">
        <f>+U10-Z10</f>
        <v>-77413.469999999972</v>
      </c>
      <c r="AB10" s="35"/>
      <c r="AC10" s="28">
        <v>229690.19</v>
      </c>
      <c r="AD10" s="28">
        <v>299874.48177166178</v>
      </c>
      <c r="AE10" s="28"/>
      <c r="AF10" s="28"/>
      <c r="AG10" s="28">
        <f>+AC10-AD10</f>
        <v>-70184.291771661781</v>
      </c>
      <c r="AH10" s="34">
        <v>307103.65999999997</v>
      </c>
      <c r="AI10" s="36">
        <f>+AC10-AH10</f>
        <v>-77413.469999999972</v>
      </c>
      <c r="AJ10" s="32"/>
      <c r="AK10" s="115">
        <v>162342.75000000003</v>
      </c>
      <c r="AL10" s="28">
        <v>110180.5022116484</v>
      </c>
      <c r="AM10" s="28">
        <f>+AK10-AL10</f>
        <v>52162.247788351626</v>
      </c>
      <c r="AN10" s="28"/>
      <c r="AO10" s="28"/>
      <c r="AP10" s="309">
        <v>97189.91</v>
      </c>
      <c r="AQ10" s="34">
        <f>+AK10-AP10</f>
        <v>65152.840000000026</v>
      </c>
      <c r="AR10" s="35"/>
      <c r="AS10" s="28">
        <v>162342.75000000003</v>
      </c>
      <c r="AT10" s="28">
        <v>110180.5022116484</v>
      </c>
      <c r="AU10" s="28"/>
      <c r="AV10" s="28"/>
      <c r="AW10" s="28">
        <f>+AS10-AT10</f>
        <v>52162.247788351626</v>
      </c>
      <c r="AX10" s="34">
        <v>97189.91</v>
      </c>
      <c r="AY10" s="36">
        <f>+AS10-AX10</f>
        <v>65152.840000000026</v>
      </c>
      <c r="AZ10" s="32"/>
      <c r="BA10" s="115">
        <v>411649.1399999999</v>
      </c>
      <c r="BB10" s="28">
        <v>334190.13487886579</v>
      </c>
      <c r="BC10" s="28">
        <f>+BA10-BB10</f>
        <v>77459.005121134105</v>
      </c>
      <c r="BD10" s="28"/>
      <c r="BE10" s="28"/>
      <c r="BF10" s="309">
        <v>281887.08</v>
      </c>
      <c r="BG10" s="34">
        <f>+BA10-BF10</f>
        <v>129762.05999999988</v>
      </c>
      <c r="BH10" s="35"/>
      <c r="BI10" s="28">
        <v>411649.1399999999</v>
      </c>
      <c r="BJ10" s="28">
        <v>334190.13487886579</v>
      </c>
      <c r="BK10" s="28"/>
      <c r="BL10" s="28"/>
      <c r="BM10" s="28">
        <f>+BI10-BJ10</f>
        <v>77459.005121134105</v>
      </c>
      <c r="BN10" s="34">
        <v>281887.08</v>
      </c>
      <c r="BO10" s="36">
        <f>+BI10-BN10</f>
        <v>129762.05999999988</v>
      </c>
      <c r="BP10" s="32"/>
    </row>
    <row r="11" spans="1:68" s="26" customFormat="1" ht="14.25" hidden="1" customHeight="1" outlineLevel="1">
      <c r="A11" s="25" t="s">
        <v>395</v>
      </c>
      <c r="B11" s="26" t="str">
        <f t="shared" si="18"/>
        <v>Hide</v>
      </c>
      <c r="C11" s="26">
        <v>-1</v>
      </c>
      <c r="D11" s="33" t="s">
        <v>5</v>
      </c>
      <c r="E11" s="115">
        <v>0</v>
      </c>
      <c r="F11" s="28">
        <v>0</v>
      </c>
      <c r="G11" s="28">
        <f t="shared" ref="G11:G76" si="19">+E11-F11</f>
        <v>0</v>
      </c>
      <c r="H11" s="28"/>
      <c r="I11" s="28"/>
      <c r="J11" s="34">
        <v>0</v>
      </c>
      <c r="K11" s="34">
        <f t="shared" ref="K11:K76" si="20">+E11-J11</f>
        <v>0</v>
      </c>
      <c r="L11" s="35"/>
      <c r="M11" s="28">
        <v>0</v>
      </c>
      <c r="N11" s="28">
        <v>0</v>
      </c>
      <c r="O11" s="28"/>
      <c r="P11" s="28"/>
      <c r="Q11" s="28">
        <f t="shared" ref="Q11:Q13" si="21">+M11-N11</f>
        <v>0</v>
      </c>
      <c r="R11" s="34">
        <v>0</v>
      </c>
      <c r="S11" s="36">
        <f t="shared" ref="S11:S76" si="22">+M11-R11</f>
        <v>0</v>
      </c>
      <c r="T11" s="32"/>
      <c r="U11" s="115">
        <v>0</v>
      </c>
      <c r="V11" s="28">
        <v>0</v>
      </c>
      <c r="W11" s="28">
        <f t="shared" ref="W11:W76" si="23">+U11-V11</f>
        <v>0</v>
      </c>
      <c r="X11" s="28"/>
      <c r="Y11" s="28"/>
      <c r="Z11" s="34">
        <v>0</v>
      </c>
      <c r="AA11" s="34">
        <f t="shared" ref="AA11:AA76" si="24">+U11-Z11</f>
        <v>0</v>
      </c>
      <c r="AB11" s="35"/>
      <c r="AC11" s="28">
        <v>0</v>
      </c>
      <c r="AD11" s="28">
        <v>0</v>
      </c>
      <c r="AE11" s="28"/>
      <c r="AF11" s="28"/>
      <c r="AG11" s="28">
        <f t="shared" ref="AG11:AG13" si="25">+AC11-AD11</f>
        <v>0</v>
      </c>
      <c r="AH11" s="34">
        <v>0</v>
      </c>
      <c r="AI11" s="36">
        <f t="shared" ref="AI11:AI76" si="26">+AC11-AH11</f>
        <v>0</v>
      </c>
      <c r="AJ11" s="32"/>
      <c r="AK11" s="115">
        <v>0</v>
      </c>
      <c r="AL11" s="28">
        <v>0</v>
      </c>
      <c r="AM11" s="28">
        <f t="shared" ref="AM11:AM76" si="27">+AK11-AL11</f>
        <v>0</v>
      </c>
      <c r="AN11" s="28"/>
      <c r="AO11" s="28"/>
      <c r="AP11" s="34">
        <v>0</v>
      </c>
      <c r="AQ11" s="34">
        <f t="shared" ref="AQ11:AQ76" si="28">+AK11-AP11</f>
        <v>0</v>
      </c>
      <c r="AR11" s="35"/>
      <c r="AS11" s="28">
        <v>0</v>
      </c>
      <c r="AT11" s="28">
        <v>0</v>
      </c>
      <c r="AU11" s="28"/>
      <c r="AV11" s="28"/>
      <c r="AW11" s="28">
        <f t="shared" ref="AW11:AW13" si="29">+AS11-AT11</f>
        <v>0</v>
      </c>
      <c r="AX11" s="34">
        <v>0</v>
      </c>
      <c r="AY11" s="36">
        <f t="shared" ref="AY11:AY76" si="30">+AS11-AX11</f>
        <v>0</v>
      </c>
      <c r="AZ11" s="32"/>
      <c r="BA11" s="115">
        <v>0</v>
      </c>
      <c r="BB11" s="28">
        <v>0</v>
      </c>
      <c r="BC11" s="28">
        <f t="shared" ref="BC11:BC76" si="31">+BA11-BB11</f>
        <v>0</v>
      </c>
      <c r="BD11" s="28"/>
      <c r="BE11" s="28"/>
      <c r="BF11" s="34">
        <v>0</v>
      </c>
      <c r="BG11" s="34">
        <f t="shared" ref="BG11:BG76" si="32">+BA11-BF11</f>
        <v>0</v>
      </c>
      <c r="BH11" s="35"/>
      <c r="BI11" s="28">
        <v>0</v>
      </c>
      <c r="BJ11" s="28">
        <v>0</v>
      </c>
      <c r="BK11" s="28"/>
      <c r="BL11" s="28"/>
      <c r="BM11" s="28">
        <f t="shared" ref="BM11:BM13" si="33">+BI11-BJ11</f>
        <v>0</v>
      </c>
      <c r="BN11" s="34">
        <v>0</v>
      </c>
      <c r="BO11" s="36">
        <f t="shared" ref="BO11:BO76" si="34">+BI11-BN11</f>
        <v>0</v>
      </c>
      <c r="BP11" s="32"/>
    </row>
    <row r="12" spans="1:68" s="26" customFormat="1" ht="14.25" hidden="1" customHeight="1" outlineLevel="1">
      <c r="A12" s="26" t="s">
        <v>396</v>
      </c>
      <c r="B12" s="26" t="str">
        <f t="shared" si="18"/>
        <v>Hide</v>
      </c>
      <c r="C12" s="26">
        <v>-1</v>
      </c>
      <c r="D12" s="33" t="s">
        <v>6</v>
      </c>
      <c r="E12" s="115">
        <v>-9191.5800000000072</v>
      </c>
      <c r="F12" s="28">
        <v>18994.977462170551</v>
      </c>
      <c r="G12" s="28">
        <f t="shared" si="19"/>
        <v>-28186.55746217056</v>
      </c>
      <c r="H12" s="28"/>
      <c r="I12" s="28"/>
      <c r="J12" s="34">
        <v>19745.43</v>
      </c>
      <c r="K12" s="34">
        <f t="shared" si="20"/>
        <v>-28937.010000000009</v>
      </c>
      <c r="L12" s="35"/>
      <c r="M12" s="28">
        <v>-9191.5800000000072</v>
      </c>
      <c r="N12" s="28">
        <v>18994.977462170551</v>
      </c>
      <c r="O12" s="28"/>
      <c r="P12" s="28"/>
      <c r="Q12" s="28">
        <f t="shared" si="21"/>
        <v>-28186.55746217056</v>
      </c>
      <c r="R12" s="34">
        <v>19745.43</v>
      </c>
      <c r="S12" s="36">
        <f t="shared" si="22"/>
        <v>-28937.010000000009</v>
      </c>
      <c r="T12" s="32"/>
      <c r="U12" s="115">
        <v>2714.679999999993</v>
      </c>
      <c r="V12" s="28">
        <v>21856.499266528201</v>
      </c>
      <c r="W12" s="28">
        <f t="shared" si="23"/>
        <v>-19141.819266528208</v>
      </c>
      <c r="X12" s="28"/>
      <c r="Y12" s="28"/>
      <c r="Z12" s="34">
        <v>22130.31</v>
      </c>
      <c r="AA12" s="34">
        <f t="shared" si="24"/>
        <v>-19415.630000000008</v>
      </c>
      <c r="AB12" s="35"/>
      <c r="AC12" s="28">
        <v>2714.679999999993</v>
      </c>
      <c r="AD12" s="28">
        <v>21856.499266528201</v>
      </c>
      <c r="AE12" s="28"/>
      <c r="AF12" s="28"/>
      <c r="AG12" s="28">
        <f t="shared" si="25"/>
        <v>-19141.819266528208</v>
      </c>
      <c r="AH12" s="34">
        <v>22130.31</v>
      </c>
      <c r="AI12" s="36">
        <f t="shared" si="26"/>
        <v>-19415.630000000008</v>
      </c>
      <c r="AJ12" s="32"/>
      <c r="AK12" s="115">
        <v>-12552.150000000001</v>
      </c>
      <c r="AL12" s="28">
        <v>0</v>
      </c>
      <c r="AM12" s="28">
        <f t="shared" si="27"/>
        <v>-12552.150000000001</v>
      </c>
      <c r="AN12" s="28"/>
      <c r="AO12" s="28"/>
      <c r="AP12" s="34">
        <v>0</v>
      </c>
      <c r="AQ12" s="34">
        <f t="shared" si="28"/>
        <v>-12552.150000000001</v>
      </c>
      <c r="AR12" s="35"/>
      <c r="AS12" s="28">
        <v>-12552.150000000001</v>
      </c>
      <c r="AT12" s="28">
        <v>0</v>
      </c>
      <c r="AU12" s="28"/>
      <c r="AV12" s="28"/>
      <c r="AW12" s="28">
        <f t="shared" si="29"/>
        <v>-12552.150000000001</v>
      </c>
      <c r="AX12" s="34">
        <v>0</v>
      </c>
      <c r="AY12" s="36">
        <f t="shared" si="30"/>
        <v>-12552.150000000001</v>
      </c>
      <c r="AZ12" s="32"/>
      <c r="BA12" s="115">
        <v>645.89000000000078</v>
      </c>
      <c r="BB12" s="28">
        <v>-2861.521804357651</v>
      </c>
      <c r="BC12" s="28">
        <f t="shared" si="31"/>
        <v>3507.4118043576518</v>
      </c>
      <c r="BD12" s="28"/>
      <c r="BE12" s="28"/>
      <c r="BF12" s="34">
        <v>-2384.88</v>
      </c>
      <c r="BG12" s="34">
        <f t="shared" si="32"/>
        <v>3030.7700000000009</v>
      </c>
      <c r="BH12" s="35"/>
      <c r="BI12" s="28">
        <v>645.89000000000078</v>
      </c>
      <c r="BJ12" s="28">
        <v>-2861.521804357651</v>
      </c>
      <c r="BK12" s="28"/>
      <c r="BL12" s="28"/>
      <c r="BM12" s="28">
        <f t="shared" si="33"/>
        <v>3507.4118043576518</v>
      </c>
      <c r="BN12" s="34">
        <v>-2384.88</v>
      </c>
      <c r="BO12" s="36">
        <f t="shared" si="34"/>
        <v>3030.7700000000009</v>
      </c>
      <c r="BP12" s="32"/>
    </row>
    <row r="13" spans="1:68" s="26" customFormat="1" ht="14.25" hidden="1" customHeight="1" outlineLevel="1">
      <c r="A13" s="26" t="s">
        <v>397</v>
      </c>
      <c r="B13" s="26" t="str">
        <f t="shared" si="18"/>
        <v>Hide</v>
      </c>
      <c r="C13" s="26">
        <v>-1</v>
      </c>
      <c r="D13" s="33" t="s">
        <v>7</v>
      </c>
      <c r="E13" s="115">
        <v>-1987.8700000000003</v>
      </c>
      <c r="F13" s="28">
        <v>-2746.1160460306401</v>
      </c>
      <c r="G13" s="28">
        <f t="shared" si="19"/>
        <v>758.24604603063972</v>
      </c>
      <c r="H13" s="28"/>
      <c r="I13" s="28"/>
      <c r="J13" s="34">
        <v>-2454.6099999999997</v>
      </c>
      <c r="K13" s="34">
        <f t="shared" si="20"/>
        <v>466.73999999999933</v>
      </c>
      <c r="L13" s="35"/>
      <c r="M13" s="28">
        <v>-1987.8700000000003</v>
      </c>
      <c r="N13" s="28">
        <v>-2746.1160460306401</v>
      </c>
      <c r="O13" s="28"/>
      <c r="P13" s="28"/>
      <c r="Q13" s="28">
        <f t="shared" si="21"/>
        <v>758.24604603063972</v>
      </c>
      <c r="R13" s="34">
        <v>-2454.6099999999997</v>
      </c>
      <c r="S13" s="36">
        <f t="shared" si="22"/>
        <v>466.73999999999933</v>
      </c>
      <c r="T13" s="32"/>
      <c r="U13" s="115">
        <v>-361.29</v>
      </c>
      <c r="V13" s="28">
        <v>-926.38457152253102</v>
      </c>
      <c r="W13" s="28">
        <f t="shared" si="23"/>
        <v>565.09457152253094</v>
      </c>
      <c r="X13" s="28"/>
      <c r="Y13" s="28"/>
      <c r="Z13" s="34">
        <v>-937.99</v>
      </c>
      <c r="AA13" s="34">
        <f t="shared" si="24"/>
        <v>576.70000000000005</v>
      </c>
      <c r="AB13" s="35"/>
      <c r="AC13" s="28">
        <v>-361.29</v>
      </c>
      <c r="AD13" s="28">
        <v>-926.38457152253102</v>
      </c>
      <c r="AE13" s="28"/>
      <c r="AF13" s="28"/>
      <c r="AG13" s="28">
        <f t="shared" si="25"/>
        <v>565.09457152253094</v>
      </c>
      <c r="AH13" s="34">
        <v>-937.99</v>
      </c>
      <c r="AI13" s="36">
        <f t="shared" si="26"/>
        <v>576.70000000000005</v>
      </c>
      <c r="AJ13" s="32"/>
      <c r="AK13" s="115">
        <v>0</v>
      </c>
      <c r="AL13" s="28">
        <v>0</v>
      </c>
      <c r="AM13" s="28">
        <f t="shared" si="27"/>
        <v>0</v>
      </c>
      <c r="AN13" s="28"/>
      <c r="AO13" s="28"/>
      <c r="AP13" s="34">
        <v>0</v>
      </c>
      <c r="AQ13" s="34">
        <f t="shared" si="28"/>
        <v>0</v>
      </c>
      <c r="AR13" s="35"/>
      <c r="AS13" s="28">
        <v>0</v>
      </c>
      <c r="AT13" s="28">
        <v>0</v>
      </c>
      <c r="AU13" s="28"/>
      <c r="AV13" s="28"/>
      <c r="AW13" s="28">
        <f t="shared" si="29"/>
        <v>0</v>
      </c>
      <c r="AX13" s="34">
        <v>0</v>
      </c>
      <c r="AY13" s="36">
        <f t="shared" si="30"/>
        <v>0</v>
      </c>
      <c r="AZ13" s="32"/>
      <c r="BA13" s="115">
        <v>-1626.5800000000004</v>
      </c>
      <c r="BB13" s="28">
        <v>-1819.7314745081089</v>
      </c>
      <c r="BC13" s="28">
        <f t="shared" si="31"/>
        <v>193.15147450810855</v>
      </c>
      <c r="BD13" s="28"/>
      <c r="BE13" s="28"/>
      <c r="BF13" s="34">
        <v>-1516.62</v>
      </c>
      <c r="BG13" s="34">
        <f t="shared" si="32"/>
        <v>-109.96000000000049</v>
      </c>
      <c r="BH13" s="35"/>
      <c r="BI13" s="28">
        <v>-1626.5800000000004</v>
      </c>
      <c r="BJ13" s="28">
        <v>-1819.7314745081089</v>
      </c>
      <c r="BK13" s="28"/>
      <c r="BL13" s="28"/>
      <c r="BM13" s="28">
        <f t="shared" si="33"/>
        <v>193.15147450810855</v>
      </c>
      <c r="BN13" s="34">
        <v>-1516.62</v>
      </c>
      <c r="BO13" s="36">
        <f t="shared" si="34"/>
        <v>-109.96000000000049</v>
      </c>
      <c r="BP13" s="32"/>
    </row>
    <row r="14" spans="1:68" s="26" customFormat="1" collapsed="1">
      <c r="A14" s="26" t="s">
        <v>398</v>
      </c>
      <c r="B14" s="26" t="str">
        <f t="shared" si="18"/>
        <v>Hide</v>
      </c>
      <c r="C14" s="26">
        <v>-1</v>
      </c>
      <c r="D14" s="37" t="s">
        <v>8</v>
      </c>
      <c r="E14" s="116">
        <v>792502.62999999989</v>
      </c>
      <c r="F14" s="38">
        <v>760493.98027831584</v>
      </c>
      <c r="G14" s="38">
        <f t="shared" si="19"/>
        <v>32008.649721684051</v>
      </c>
      <c r="H14" s="38">
        <v>0</v>
      </c>
      <c r="I14" s="38">
        <f>+E14-H14</f>
        <v>792502.62999999989</v>
      </c>
      <c r="J14" s="39">
        <v>703471.47</v>
      </c>
      <c r="K14" s="39">
        <f t="shared" si="20"/>
        <v>89031.159999999916</v>
      </c>
      <c r="L14" s="35"/>
      <c r="M14" s="38">
        <v>792502.62999999989</v>
      </c>
      <c r="N14" s="38">
        <v>760493.98027831584</v>
      </c>
      <c r="O14" s="38">
        <f>+M14-N14</f>
        <v>32008.649721684051</v>
      </c>
      <c r="P14" s="38">
        <v>0</v>
      </c>
      <c r="Q14" s="38">
        <f>+M14-P14</f>
        <v>792502.62999999989</v>
      </c>
      <c r="R14" s="39">
        <v>703471.47</v>
      </c>
      <c r="S14" s="40">
        <f t="shared" si="22"/>
        <v>89031.159999999916</v>
      </c>
      <c r="T14" s="32"/>
      <c r="U14" s="116">
        <v>232043.58</v>
      </c>
      <c r="V14" s="38">
        <v>320804.59646666743</v>
      </c>
      <c r="W14" s="38">
        <f t="shared" si="23"/>
        <v>-88761.016466667439</v>
      </c>
      <c r="X14" s="38">
        <v>0</v>
      </c>
      <c r="Y14" s="38">
        <f>+U14-X14</f>
        <v>232043.58</v>
      </c>
      <c r="Z14" s="39">
        <v>328295.98</v>
      </c>
      <c r="AA14" s="39">
        <f t="shared" si="24"/>
        <v>-96252.4</v>
      </c>
      <c r="AB14" s="35"/>
      <c r="AC14" s="38">
        <v>232043.58</v>
      </c>
      <c r="AD14" s="38">
        <v>320804.59646666743</v>
      </c>
      <c r="AE14" s="38">
        <f>+AC14-AD14</f>
        <v>-88761.016466667439</v>
      </c>
      <c r="AF14" s="38">
        <v>0</v>
      </c>
      <c r="AG14" s="38">
        <f>+AC14-AF14</f>
        <v>232043.58</v>
      </c>
      <c r="AH14" s="39">
        <v>328295.98</v>
      </c>
      <c r="AI14" s="40">
        <f t="shared" si="26"/>
        <v>-96252.4</v>
      </c>
      <c r="AJ14" s="32"/>
      <c r="AK14" s="116">
        <v>149790.60000000003</v>
      </c>
      <c r="AL14" s="38">
        <v>110180.5022116484</v>
      </c>
      <c r="AM14" s="38">
        <f t="shared" si="27"/>
        <v>39610.097788351632</v>
      </c>
      <c r="AN14" s="38">
        <v>0</v>
      </c>
      <c r="AO14" s="38">
        <f>+AK14-AN14</f>
        <v>149790.60000000003</v>
      </c>
      <c r="AP14" s="39">
        <v>97189.91</v>
      </c>
      <c r="AQ14" s="39">
        <f t="shared" si="28"/>
        <v>52600.690000000031</v>
      </c>
      <c r="AR14" s="35"/>
      <c r="AS14" s="38">
        <v>149790.60000000003</v>
      </c>
      <c r="AT14" s="38">
        <v>110180.5022116484</v>
      </c>
      <c r="AU14" s="38">
        <f>+AS14-AT14</f>
        <v>39610.097788351632</v>
      </c>
      <c r="AV14" s="38">
        <v>0</v>
      </c>
      <c r="AW14" s="38">
        <f>+AS14-AV14</f>
        <v>149790.60000000003</v>
      </c>
      <c r="AX14" s="39">
        <v>97189.91</v>
      </c>
      <c r="AY14" s="40">
        <f t="shared" si="30"/>
        <v>52600.690000000031</v>
      </c>
      <c r="AZ14" s="32"/>
      <c r="BA14" s="116">
        <v>410668.4499999999</v>
      </c>
      <c r="BB14" s="38">
        <v>329508.88160000002</v>
      </c>
      <c r="BC14" s="38">
        <f t="shared" si="31"/>
        <v>81159.568399999873</v>
      </c>
      <c r="BD14" s="38">
        <v>0</v>
      </c>
      <c r="BE14" s="38">
        <f>+BA14-BD14</f>
        <v>410668.4499999999</v>
      </c>
      <c r="BF14" s="39">
        <v>277985.58</v>
      </c>
      <c r="BG14" s="39">
        <f t="shared" si="32"/>
        <v>132682.86999999988</v>
      </c>
      <c r="BH14" s="35"/>
      <c r="BI14" s="38">
        <v>410668.4499999999</v>
      </c>
      <c r="BJ14" s="38">
        <v>329508.88160000002</v>
      </c>
      <c r="BK14" s="38">
        <f>+BI14-BJ14</f>
        <v>81159.568399999873</v>
      </c>
      <c r="BL14" s="38">
        <v>0</v>
      </c>
      <c r="BM14" s="38">
        <f>+BI14-BL14</f>
        <v>410668.4499999999</v>
      </c>
      <c r="BN14" s="39">
        <v>277985.58</v>
      </c>
      <c r="BO14" s="40">
        <f t="shared" si="34"/>
        <v>132682.86999999988</v>
      </c>
      <c r="BP14" s="32"/>
    </row>
    <row r="15" spans="1:68" s="26" customFormat="1" ht="14.25" hidden="1" customHeight="1" outlineLevel="1">
      <c r="A15" s="26" t="s">
        <v>399</v>
      </c>
      <c r="B15" s="26" t="str">
        <f t="shared" si="18"/>
        <v>Hide</v>
      </c>
      <c r="C15" s="26">
        <v>-1</v>
      </c>
      <c r="D15" s="33" t="s">
        <v>9</v>
      </c>
      <c r="E15" s="115">
        <v>164876.21000000002</v>
      </c>
      <c r="F15" s="28">
        <v>122944.80993038655</v>
      </c>
      <c r="G15" s="28">
        <f t="shared" si="19"/>
        <v>41931.400069613475</v>
      </c>
      <c r="H15" s="28">
        <v>0</v>
      </c>
      <c r="I15" s="28"/>
      <c r="J15" s="34">
        <v>97045.5</v>
      </c>
      <c r="K15" s="34">
        <f t="shared" si="20"/>
        <v>67830.710000000021</v>
      </c>
      <c r="L15" s="35"/>
      <c r="M15" s="28">
        <v>164876.21000000002</v>
      </c>
      <c r="N15" s="28">
        <v>122944.80993038655</v>
      </c>
      <c r="O15" s="28">
        <f t="shared" ref="O15:O80" si="35">+M15-N15</f>
        <v>41931.400069613475</v>
      </c>
      <c r="P15" s="28">
        <v>0</v>
      </c>
      <c r="Q15" s="28">
        <f t="shared" ref="Q15:Q80" si="36">+M15-P15</f>
        <v>164876.21000000002</v>
      </c>
      <c r="R15" s="34">
        <v>97045.5</v>
      </c>
      <c r="S15" s="36">
        <f t="shared" si="22"/>
        <v>67830.710000000021</v>
      </c>
      <c r="T15" s="32"/>
      <c r="U15" s="115">
        <v>65456.040000000015</v>
      </c>
      <c r="V15" s="28">
        <v>76054.692868612532</v>
      </c>
      <c r="W15" s="28">
        <f t="shared" si="23"/>
        <v>-10598.652868612517</v>
      </c>
      <c r="X15" s="28">
        <v>0</v>
      </c>
      <c r="Y15" s="28"/>
      <c r="Z15" s="34">
        <v>77007.48</v>
      </c>
      <c r="AA15" s="34">
        <f t="shared" si="24"/>
        <v>-11551.439999999981</v>
      </c>
      <c r="AB15" s="35"/>
      <c r="AC15" s="28">
        <v>65456.040000000015</v>
      </c>
      <c r="AD15" s="28">
        <v>76054.692868612532</v>
      </c>
      <c r="AE15" s="28">
        <f t="shared" ref="AE15:AE80" si="37">+AC15-AD15</f>
        <v>-10598.652868612517</v>
      </c>
      <c r="AF15" s="28">
        <v>0</v>
      </c>
      <c r="AG15" s="28">
        <f t="shared" ref="AG15:AG80" si="38">+AC15-AF15</f>
        <v>65456.040000000015</v>
      </c>
      <c r="AH15" s="34">
        <v>77007.48</v>
      </c>
      <c r="AI15" s="36">
        <f t="shared" si="26"/>
        <v>-11551.439999999981</v>
      </c>
      <c r="AJ15" s="32"/>
      <c r="AK15" s="115">
        <v>5341.86</v>
      </c>
      <c r="AL15" s="28">
        <v>7816.5270617740134</v>
      </c>
      <c r="AM15" s="28">
        <f t="shared" si="27"/>
        <v>-2474.6670617740137</v>
      </c>
      <c r="AN15" s="28">
        <v>0</v>
      </c>
      <c r="AO15" s="28"/>
      <c r="AP15" s="34">
        <v>10357.719999999999</v>
      </c>
      <c r="AQ15" s="34">
        <f t="shared" si="28"/>
        <v>-5015.8599999999997</v>
      </c>
      <c r="AR15" s="35"/>
      <c r="AS15" s="28">
        <v>5341.86</v>
      </c>
      <c r="AT15" s="28">
        <v>7816.5270617740134</v>
      </c>
      <c r="AU15" s="28">
        <f t="shared" ref="AU15:AU80" si="39">+AS15-AT15</f>
        <v>-2474.6670617740137</v>
      </c>
      <c r="AV15" s="28">
        <v>0</v>
      </c>
      <c r="AW15" s="28">
        <f t="shared" ref="AW15:AW80" si="40">+AS15-AV15</f>
        <v>5341.86</v>
      </c>
      <c r="AX15" s="34">
        <v>10357.719999999999</v>
      </c>
      <c r="AY15" s="36">
        <f t="shared" si="30"/>
        <v>-5015.8599999999997</v>
      </c>
      <c r="AZ15" s="32"/>
      <c r="BA15" s="115">
        <v>94078.31</v>
      </c>
      <c r="BB15" s="28">
        <v>39073.589999999997</v>
      </c>
      <c r="BC15" s="28">
        <f t="shared" si="31"/>
        <v>55004.72</v>
      </c>
      <c r="BD15" s="28">
        <v>0</v>
      </c>
      <c r="BE15" s="28"/>
      <c r="BF15" s="34">
        <v>9680.2999999999993</v>
      </c>
      <c r="BG15" s="34">
        <f t="shared" si="32"/>
        <v>84398.01</v>
      </c>
      <c r="BH15" s="35"/>
      <c r="BI15" s="28">
        <v>94078.31</v>
      </c>
      <c r="BJ15" s="28">
        <v>39073.589999999997</v>
      </c>
      <c r="BK15" s="28">
        <f t="shared" ref="BK15:BK80" si="41">+BI15-BJ15</f>
        <v>55004.72</v>
      </c>
      <c r="BL15" s="28">
        <v>0</v>
      </c>
      <c r="BM15" s="28">
        <f t="shared" ref="BM15:BM80" si="42">+BI15-BL15</f>
        <v>94078.31</v>
      </c>
      <c r="BN15" s="34">
        <v>9680.2999999999993</v>
      </c>
      <c r="BO15" s="36">
        <f t="shared" si="34"/>
        <v>84398.01</v>
      </c>
      <c r="BP15" s="32"/>
    </row>
    <row r="16" spans="1:68" s="26" customFormat="1" ht="14.25" hidden="1" customHeight="1" outlineLevel="1">
      <c r="A16" s="26" t="s">
        <v>400</v>
      </c>
      <c r="B16" s="26" t="str">
        <f t="shared" si="18"/>
        <v>Hide</v>
      </c>
      <c r="C16" s="26">
        <v>-1</v>
      </c>
      <c r="D16" s="33" t="s">
        <v>10</v>
      </c>
      <c r="E16" s="115">
        <v>0</v>
      </c>
      <c r="F16" s="28">
        <v>0</v>
      </c>
      <c r="G16" s="28">
        <f t="shared" si="19"/>
        <v>0</v>
      </c>
      <c r="H16" s="28">
        <v>0</v>
      </c>
      <c r="I16" s="28"/>
      <c r="J16" s="34">
        <v>0</v>
      </c>
      <c r="K16" s="34">
        <f t="shared" si="20"/>
        <v>0</v>
      </c>
      <c r="L16" s="35"/>
      <c r="M16" s="28">
        <v>0</v>
      </c>
      <c r="N16" s="28">
        <v>0</v>
      </c>
      <c r="O16" s="28">
        <f t="shared" si="35"/>
        <v>0</v>
      </c>
      <c r="P16" s="28">
        <v>0</v>
      </c>
      <c r="Q16" s="28">
        <f t="shared" si="36"/>
        <v>0</v>
      </c>
      <c r="R16" s="34">
        <v>0</v>
      </c>
      <c r="S16" s="36">
        <f t="shared" si="22"/>
        <v>0</v>
      </c>
      <c r="T16" s="32"/>
      <c r="U16" s="115">
        <v>0</v>
      </c>
      <c r="V16" s="28">
        <v>0</v>
      </c>
      <c r="W16" s="28">
        <f t="shared" si="23"/>
        <v>0</v>
      </c>
      <c r="X16" s="28">
        <v>0</v>
      </c>
      <c r="Y16" s="28"/>
      <c r="Z16" s="34">
        <v>0</v>
      </c>
      <c r="AA16" s="34">
        <f t="shared" si="24"/>
        <v>0</v>
      </c>
      <c r="AB16" s="35"/>
      <c r="AC16" s="28">
        <v>0</v>
      </c>
      <c r="AD16" s="28">
        <v>0</v>
      </c>
      <c r="AE16" s="28">
        <f t="shared" si="37"/>
        <v>0</v>
      </c>
      <c r="AF16" s="28">
        <v>0</v>
      </c>
      <c r="AG16" s="28">
        <f t="shared" si="38"/>
        <v>0</v>
      </c>
      <c r="AH16" s="34">
        <v>0</v>
      </c>
      <c r="AI16" s="36">
        <f t="shared" si="26"/>
        <v>0</v>
      </c>
      <c r="AJ16" s="32"/>
      <c r="AK16" s="115">
        <v>0</v>
      </c>
      <c r="AL16" s="28">
        <v>0</v>
      </c>
      <c r="AM16" s="28">
        <f t="shared" si="27"/>
        <v>0</v>
      </c>
      <c r="AN16" s="28">
        <v>0</v>
      </c>
      <c r="AO16" s="28"/>
      <c r="AP16" s="34">
        <v>0</v>
      </c>
      <c r="AQ16" s="34">
        <f t="shared" si="28"/>
        <v>0</v>
      </c>
      <c r="AR16" s="35"/>
      <c r="AS16" s="28">
        <v>0</v>
      </c>
      <c r="AT16" s="28">
        <v>0</v>
      </c>
      <c r="AU16" s="28">
        <f t="shared" si="39"/>
        <v>0</v>
      </c>
      <c r="AV16" s="28">
        <v>0</v>
      </c>
      <c r="AW16" s="28">
        <f t="shared" si="40"/>
        <v>0</v>
      </c>
      <c r="AX16" s="34">
        <v>0</v>
      </c>
      <c r="AY16" s="36">
        <f t="shared" si="30"/>
        <v>0</v>
      </c>
      <c r="AZ16" s="32"/>
      <c r="BA16" s="115">
        <v>0</v>
      </c>
      <c r="BB16" s="28">
        <v>0</v>
      </c>
      <c r="BC16" s="28">
        <f t="shared" si="31"/>
        <v>0</v>
      </c>
      <c r="BD16" s="28">
        <v>0</v>
      </c>
      <c r="BE16" s="28"/>
      <c r="BF16" s="34">
        <v>0</v>
      </c>
      <c r="BG16" s="34">
        <f t="shared" si="32"/>
        <v>0</v>
      </c>
      <c r="BH16" s="35"/>
      <c r="BI16" s="28">
        <v>0</v>
      </c>
      <c r="BJ16" s="28">
        <v>0</v>
      </c>
      <c r="BK16" s="28">
        <f t="shared" si="41"/>
        <v>0</v>
      </c>
      <c r="BL16" s="28">
        <v>0</v>
      </c>
      <c r="BM16" s="28">
        <f t="shared" si="42"/>
        <v>0</v>
      </c>
      <c r="BN16" s="34">
        <v>0</v>
      </c>
      <c r="BO16" s="36">
        <f t="shared" si="34"/>
        <v>0</v>
      </c>
      <c r="BP16" s="32"/>
    </row>
    <row r="17" spans="1:68" s="26" customFormat="1" collapsed="1">
      <c r="A17" s="26" t="s">
        <v>401</v>
      </c>
      <c r="B17" s="26" t="str">
        <f t="shared" si="18"/>
        <v>Hide</v>
      </c>
      <c r="C17" s="26">
        <v>-1</v>
      </c>
      <c r="D17" s="37" t="s">
        <v>11</v>
      </c>
      <c r="E17" s="116">
        <v>164876.21000000002</v>
      </c>
      <c r="F17" s="38">
        <v>122944.80993038655</v>
      </c>
      <c r="G17" s="38">
        <f t="shared" si="19"/>
        <v>41931.400069613475</v>
      </c>
      <c r="H17" s="38">
        <v>0</v>
      </c>
      <c r="I17" s="38">
        <f t="shared" ref="I17:I82" si="43">+E17-H17</f>
        <v>164876.21000000002</v>
      </c>
      <c r="J17" s="39">
        <v>97045.5</v>
      </c>
      <c r="K17" s="39">
        <f t="shared" si="20"/>
        <v>67830.710000000021</v>
      </c>
      <c r="L17" s="35"/>
      <c r="M17" s="38">
        <v>164876.21000000002</v>
      </c>
      <c r="N17" s="38">
        <v>122944.80993038655</v>
      </c>
      <c r="O17" s="38">
        <f t="shared" si="35"/>
        <v>41931.400069613475</v>
      </c>
      <c r="P17" s="38">
        <v>0</v>
      </c>
      <c r="Q17" s="38">
        <f t="shared" si="36"/>
        <v>164876.21000000002</v>
      </c>
      <c r="R17" s="39">
        <v>97045.5</v>
      </c>
      <c r="S17" s="40">
        <f t="shared" si="22"/>
        <v>67830.710000000021</v>
      </c>
      <c r="T17" s="32"/>
      <c r="U17" s="116">
        <v>65456.040000000015</v>
      </c>
      <c r="V17" s="38">
        <v>76054.692868612532</v>
      </c>
      <c r="W17" s="38">
        <f t="shared" si="23"/>
        <v>-10598.652868612517</v>
      </c>
      <c r="X17" s="38">
        <v>0</v>
      </c>
      <c r="Y17" s="38">
        <f t="shared" ref="Y17:Y82" si="44">+U17-X17</f>
        <v>65456.040000000015</v>
      </c>
      <c r="Z17" s="39">
        <v>77007.48</v>
      </c>
      <c r="AA17" s="39">
        <f t="shared" si="24"/>
        <v>-11551.439999999981</v>
      </c>
      <c r="AB17" s="35"/>
      <c r="AC17" s="38">
        <v>65456.040000000015</v>
      </c>
      <c r="AD17" s="38">
        <v>76054.692868612532</v>
      </c>
      <c r="AE17" s="38">
        <f t="shared" si="37"/>
        <v>-10598.652868612517</v>
      </c>
      <c r="AF17" s="38">
        <v>0</v>
      </c>
      <c r="AG17" s="38">
        <f t="shared" si="38"/>
        <v>65456.040000000015</v>
      </c>
      <c r="AH17" s="39">
        <v>77007.48</v>
      </c>
      <c r="AI17" s="40">
        <f t="shared" si="26"/>
        <v>-11551.439999999981</v>
      </c>
      <c r="AJ17" s="32"/>
      <c r="AK17" s="116">
        <v>5341.86</v>
      </c>
      <c r="AL17" s="38">
        <v>7816.5270617740134</v>
      </c>
      <c r="AM17" s="38">
        <f t="shared" si="27"/>
        <v>-2474.6670617740137</v>
      </c>
      <c r="AN17" s="38">
        <v>0</v>
      </c>
      <c r="AO17" s="38">
        <f t="shared" ref="AO17:AO82" si="45">+AK17-AN17</f>
        <v>5341.86</v>
      </c>
      <c r="AP17" s="39">
        <v>10357.719999999999</v>
      </c>
      <c r="AQ17" s="39">
        <f t="shared" si="28"/>
        <v>-5015.8599999999997</v>
      </c>
      <c r="AR17" s="35"/>
      <c r="AS17" s="38">
        <v>5341.86</v>
      </c>
      <c r="AT17" s="38">
        <v>7816.5270617740134</v>
      </c>
      <c r="AU17" s="38">
        <f t="shared" si="39"/>
        <v>-2474.6670617740137</v>
      </c>
      <c r="AV17" s="38">
        <v>0</v>
      </c>
      <c r="AW17" s="38">
        <f t="shared" si="40"/>
        <v>5341.86</v>
      </c>
      <c r="AX17" s="39">
        <v>10357.719999999999</v>
      </c>
      <c r="AY17" s="40">
        <f t="shared" si="30"/>
        <v>-5015.8599999999997</v>
      </c>
      <c r="AZ17" s="32"/>
      <c r="BA17" s="116">
        <v>94078.31</v>
      </c>
      <c r="BB17" s="38">
        <v>39073.589999999997</v>
      </c>
      <c r="BC17" s="38">
        <f t="shared" si="31"/>
        <v>55004.72</v>
      </c>
      <c r="BD17" s="38">
        <v>0</v>
      </c>
      <c r="BE17" s="38">
        <f t="shared" ref="BE17:BE82" si="46">+BA17-BD17</f>
        <v>94078.31</v>
      </c>
      <c r="BF17" s="39">
        <v>9680.2999999999993</v>
      </c>
      <c r="BG17" s="39">
        <f t="shared" si="32"/>
        <v>84398.01</v>
      </c>
      <c r="BH17" s="35"/>
      <c r="BI17" s="38">
        <v>94078.31</v>
      </c>
      <c r="BJ17" s="38">
        <v>39073.589999999997</v>
      </c>
      <c r="BK17" s="38">
        <f t="shared" si="41"/>
        <v>55004.72</v>
      </c>
      <c r="BL17" s="38">
        <v>0</v>
      </c>
      <c r="BM17" s="38">
        <f t="shared" si="42"/>
        <v>94078.31</v>
      </c>
      <c r="BN17" s="39">
        <v>9680.2999999999993</v>
      </c>
      <c r="BO17" s="40">
        <f t="shared" si="34"/>
        <v>84398.01</v>
      </c>
      <c r="BP17" s="32"/>
    </row>
    <row r="18" spans="1:68" s="41" customFormat="1">
      <c r="A18" s="41" t="s">
        <v>359</v>
      </c>
      <c r="B18" s="41" t="str">
        <f t="shared" si="18"/>
        <v>Hide</v>
      </c>
      <c r="C18" s="41">
        <v>-1</v>
      </c>
      <c r="D18" s="42" t="s">
        <v>12</v>
      </c>
      <c r="E18" s="117">
        <v>957378.83999999985</v>
      </c>
      <c r="F18" s="43">
        <v>883438.79020870244</v>
      </c>
      <c r="G18" s="43">
        <f t="shared" si="19"/>
        <v>73940.04979129741</v>
      </c>
      <c r="H18" s="43">
        <v>0</v>
      </c>
      <c r="I18" s="43">
        <f t="shared" si="43"/>
        <v>957378.83999999985</v>
      </c>
      <c r="J18" s="44">
        <v>800516.97</v>
      </c>
      <c r="K18" s="44">
        <f t="shared" si="20"/>
        <v>156861.86999999988</v>
      </c>
      <c r="L18" s="45"/>
      <c r="M18" s="43">
        <v>957378.83999999985</v>
      </c>
      <c r="N18" s="43">
        <v>883438.79020870244</v>
      </c>
      <c r="O18" s="43">
        <f t="shared" si="35"/>
        <v>73940.04979129741</v>
      </c>
      <c r="P18" s="43">
        <v>0</v>
      </c>
      <c r="Q18" s="43">
        <f t="shared" si="36"/>
        <v>957378.83999999985</v>
      </c>
      <c r="R18" s="44">
        <v>800516.97</v>
      </c>
      <c r="S18" s="46">
        <f t="shared" si="22"/>
        <v>156861.86999999988</v>
      </c>
      <c r="T18" s="32"/>
      <c r="U18" s="117">
        <v>297499.62</v>
      </c>
      <c r="V18" s="43">
        <v>396859.28933527996</v>
      </c>
      <c r="W18" s="43">
        <f t="shared" si="23"/>
        <v>-99359.669335279963</v>
      </c>
      <c r="X18" s="43">
        <v>0</v>
      </c>
      <c r="Y18" s="43">
        <f t="shared" si="44"/>
        <v>297499.62</v>
      </c>
      <c r="Z18" s="44">
        <v>405303.45999999996</v>
      </c>
      <c r="AA18" s="44">
        <f t="shared" si="24"/>
        <v>-107803.83999999997</v>
      </c>
      <c r="AB18" s="45"/>
      <c r="AC18" s="43">
        <v>297499.62</v>
      </c>
      <c r="AD18" s="43">
        <v>396859.28933527996</v>
      </c>
      <c r="AE18" s="43">
        <f t="shared" si="37"/>
        <v>-99359.669335279963</v>
      </c>
      <c r="AF18" s="43">
        <v>0</v>
      </c>
      <c r="AG18" s="43">
        <f t="shared" si="38"/>
        <v>297499.62</v>
      </c>
      <c r="AH18" s="44">
        <v>405303.45999999996</v>
      </c>
      <c r="AI18" s="46">
        <f t="shared" si="26"/>
        <v>-107803.83999999997</v>
      </c>
      <c r="AJ18" s="32"/>
      <c r="AK18" s="117">
        <v>155132.46000000002</v>
      </c>
      <c r="AL18" s="43">
        <v>117997.02927342242</v>
      </c>
      <c r="AM18" s="43">
        <f t="shared" si="27"/>
        <v>37135.430726577601</v>
      </c>
      <c r="AN18" s="43">
        <v>0</v>
      </c>
      <c r="AO18" s="43">
        <f t="shared" si="45"/>
        <v>155132.46000000002</v>
      </c>
      <c r="AP18" s="44">
        <v>107547.63</v>
      </c>
      <c r="AQ18" s="44">
        <f t="shared" si="28"/>
        <v>47584.830000000016</v>
      </c>
      <c r="AR18" s="45"/>
      <c r="AS18" s="43">
        <v>155132.46000000002</v>
      </c>
      <c r="AT18" s="43">
        <v>117997.02927342242</v>
      </c>
      <c r="AU18" s="43">
        <f t="shared" si="39"/>
        <v>37135.430726577601</v>
      </c>
      <c r="AV18" s="43">
        <v>0</v>
      </c>
      <c r="AW18" s="43">
        <f t="shared" si="40"/>
        <v>155132.46000000002</v>
      </c>
      <c r="AX18" s="44">
        <v>107547.63</v>
      </c>
      <c r="AY18" s="46">
        <f t="shared" si="30"/>
        <v>47584.830000000016</v>
      </c>
      <c r="AZ18" s="32"/>
      <c r="BA18" s="117">
        <v>504746.75999999989</v>
      </c>
      <c r="BB18" s="43">
        <v>368582.47160000005</v>
      </c>
      <c r="BC18" s="43">
        <f t="shared" si="31"/>
        <v>136164.28839999984</v>
      </c>
      <c r="BD18" s="43">
        <v>0</v>
      </c>
      <c r="BE18" s="43">
        <f t="shared" si="46"/>
        <v>504746.75999999989</v>
      </c>
      <c r="BF18" s="44">
        <v>287665.88</v>
      </c>
      <c r="BG18" s="44">
        <f t="shared" si="32"/>
        <v>217080.87999999989</v>
      </c>
      <c r="BH18" s="45"/>
      <c r="BI18" s="43">
        <v>504746.75999999989</v>
      </c>
      <c r="BJ18" s="43">
        <v>368582.47160000005</v>
      </c>
      <c r="BK18" s="43">
        <f t="shared" si="41"/>
        <v>136164.28839999984</v>
      </c>
      <c r="BL18" s="43">
        <v>0</v>
      </c>
      <c r="BM18" s="43">
        <f t="shared" si="42"/>
        <v>504746.75999999989</v>
      </c>
      <c r="BN18" s="44">
        <v>287665.88</v>
      </c>
      <c r="BO18" s="46">
        <f t="shared" si="34"/>
        <v>217080.87999999989</v>
      </c>
      <c r="BP18" s="32"/>
    </row>
    <row r="19" spans="1:68" s="26" customFormat="1" ht="14.25" hidden="1" customHeight="1" outlineLevel="1">
      <c r="A19" s="26" t="s">
        <v>402</v>
      </c>
      <c r="B19" s="26" t="str">
        <f t="shared" si="18"/>
        <v>Hide</v>
      </c>
      <c r="C19" s="26">
        <v>-1</v>
      </c>
      <c r="D19" s="33" t="s">
        <v>13</v>
      </c>
      <c r="E19" s="115">
        <v>135341.84</v>
      </c>
      <c r="F19" s="28">
        <v>99488.529126198002</v>
      </c>
      <c r="G19" s="28">
        <f t="shared" si="19"/>
        <v>35853.310873801995</v>
      </c>
      <c r="H19" s="28">
        <v>0</v>
      </c>
      <c r="I19" s="28">
        <f t="shared" si="43"/>
        <v>135341.84</v>
      </c>
      <c r="J19" s="34">
        <v>61846.009999999995</v>
      </c>
      <c r="K19" s="34">
        <f t="shared" si="20"/>
        <v>73495.83</v>
      </c>
      <c r="L19" s="35"/>
      <c r="M19" s="28">
        <v>135341.84</v>
      </c>
      <c r="N19" s="28">
        <v>99488.529126198002</v>
      </c>
      <c r="O19" s="28">
        <f t="shared" si="35"/>
        <v>35853.310873801995</v>
      </c>
      <c r="P19" s="28">
        <v>0</v>
      </c>
      <c r="Q19" s="28">
        <f t="shared" si="36"/>
        <v>135341.84</v>
      </c>
      <c r="R19" s="34">
        <v>61846.009999999995</v>
      </c>
      <c r="S19" s="36">
        <f t="shared" si="22"/>
        <v>73495.83</v>
      </c>
      <c r="T19" s="32"/>
      <c r="U19" s="115">
        <v>10851.84</v>
      </c>
      <c r="V19" s="28">
        <v>21399.919145828761</v>
      </c>
      <c r="W19" s="28">
        <f t="shared" si="23"/>
        <v>-10548.07914582876</v>
      </c>
      <c r="X19" s="28">
        <v>0</v>
      </c>
      <c r="Y19" s="28">
        <f t="shared" si="44"/>
        <v>10851.84</v>
      </c>
      <c r="Z19" s="34">
        <v>21668.01</v>
      </c>
      <c r="AA19" s="34">
        <f t="shared" si="24"/>
        <v>-10816.169999999998</v>
      </c>
      <c r="AB19" s="35"/>
      <c r="AC19" s="28">
        <v>10851.84</v>
      </c>
      <c r="AD19" s="28">
        <v>21399.919145828761</v>
      </c>
      <c r="AE19" s="28">
        <f t="shared" si="37"/>
        <v>-10548.07914582876</v>
      </c>
      <c r="AF19" s="28">
        <v>0</v>
      </c>
      <c r="AG19" s="28">
        <f t="shared" si="38"/>
        <v>10851.84</v>
      </c>
      <c r="AH19" s="34">
        <v>21668.01</v>
      </c>
      <c r="AI19" s="36">
        <f t="shared" si="26"/>
        <v>-10816.169999999998</v>
      </c>
      <c r="AJ19" s="32"/>
      <c r="AK19" s="115">
        <v>64250</v>
      </c>
      <c r="AL19" s="28">
        <v>4168.3091825400843</v>
      </c>
      <c r="AM19" s="28">
        <f t="shared" si="27"/>
        <v>60081.690817459916</v>
      </c>
      <c r="AN19" s="28">
        <v>0</v>
      </c>
      <c r="AO19" s="28">
        <f t="shared" si="45"/>
        <v>64250</v>
      </c>
      <c r="AP19" s="34">
        <v>16000</v>
      </c>
      <c r="AQ19" s="34">
        <f t="shared" si="28"/>
        <v>48250</v>
      </c>
      <c r="AR19" s="35"/>
      <c r="AS19" s="28">
        <v>64250</v>
      </c>
      <c r="AT19" s="28">
        <v>4168.3091825400843</v>
      </c>
      <c r="AU19" s="28">
        <f t="shared" si="39"/>
        <v>60081.690817459916</v>
      </c>
      <c r="AV19" s="28">
        <v>0</v>
      </c>
      <c r="AW19" s="28">
        <f t="shared" si="40"/>
        <v>64250</v>
      </c>
      <c r="AX19" s="34">
        <v>16000</v>
      </c>
      <c r="AY19" s="36">
        <f t="shared" si="30"/>
        <v>48250</v>
      </c>
      <c r="AZ19" s="32"/>
      <c r="BA19" s="115">
        <v>60240</v>
      </c>
      <c r="BB19" s="28">
        <v>73920.300797829172</v>
      </c>
      <c r="BC19" s="28">
        <f t="shared" si="31"/>
        <v>-13680.300797829172</v>
      </c>
      <c r="BD19" s="28">
        <v>0</v>
      </c>
      <c r="BE19" s="28">
        <f t="shared" si="46"/>
        <v>60240</v>
      </c>
      <c r="BF19" s="34">
        <v>24178</v>
      </c>
      <c r="BG19" s="34">
        <f t="shared" si="32"/>
        <v>36062</v>
      </c>
      <c r="BH19" s="35"/>
      <c r="BI19" s="28">
        <v>60240</v>
      </c>
      <c r="BJ19" s="28">
        <v>73920.300797829172</v>
      </c>
      <c r="BK19" s="28">
        <f t="shared" si="41"/>
        <v>-13680.300797829172</v>
      </c>
      <c r="BL19" s="28">
        <v>0</v>
      </c>
      <c r="BM19" s="28">
        <f t="shared" si="42"/>
        <v>60240</v>
      </c>
      <c r="BN19" s="34">
        <v>24178</v>
      </c>
      <c r="BO19" s="36">
        <f t="shared" si="34"/>
        <v>36062</v>
      </c>
      <c r="BP19" s="32"/>
    </row>
    <row r="20" spans="1:68" s="26" customFormat="1" ht="14.25" hidden="1" customHeight="1" outlineLevel="1">
      <c r="B20" s="26" t="str">
        <f t="shared" si="18"/>
        <v>Hide</v>
      </c>
      <c r="C20" s="26">
        <v>-1</v>
      </c>
      <c r="D20" s="33" t="s">
        <v>14</v>
      </c>
      <c r="E20" s="115">
        <v>46249.229999999996</v>
      </c>
      <c r="F20" s="28">
        <v>0</v>
      </c>
      <c r="G20" s="28">
        <f t="shared" si="19"/>
        <v>46249.229999999996</v>
      </c>
      <c r="H20" s="28">
        <v>0</v>
      </c>
      <c r="I20" s="28">
        <f t="shared" si="43"/>
        <v>46249.229999999996</v>
      </c>
      <c r="J20" s="34">
        <v>0</v>
      </c>
      <c r="K20" s="34">
        <f t="shared" si="20"/>
        <v>46249.229999999996</v>
      </c>
      <c r="L20" s="35"/>
      <c r="M20" s="28">
        <v>46249.229999999996</v>
      </c>
      <c r="N20" s="28">
        <v>0</v>
      </c>
      <c r="O20" s="28">
        <f t="shared" si="35"/>
        <v>46249.229999999996</v>
      </c>
      <c r="P20" s="28">
        <v>0</v>
      </c>
      <c r="Q20" s="28">
        <f t="shared" si="36"/>
        <v>46249.229999999996</v>
      </c>
      <c r="R20" s="34">
        <v>0</v>
      </c>
      <c r="S20" s="36">
        <f t="shared" si="22"/>
        <v>46249.229999999996</v>
      </c>
      <c r="T20" s="32"/>
      <c r="U20" s="115">
        <v>13.44999999999991</v>
      </c>
      <c r="V20" s="28">
        <v>0</v>
      </c>
      <c r="W20" s="28">
        <f t="shared" si="23"/>
        <v>13.44999999999991</v>
      </c>
      <c r="X20" s="28">
        <v>0</v>
      </c>
      <c r="Y20" s="28">
        <f t="shared" si="44"/>
        <v>13.44999999999991</v>
      </c>
      <c r="Z20" s="34">
        <v>0</v>
      </c>
      <c r="AA20" s="34">
        <f t="shared" si="24"/>
        <v>13.44999999999991</v>
      </c>
      <c r="AB20" s="35"/>
      <c r="AC20" s="28">
        <v>13.44999999999991</v>
      </c>
      <c r="AD20" s="28">
        <v>0</v>
      </c>
      <c r="AE20" s="28">
        <f t="shared" si="37"/>
        <v>13.44999999999991</v>
      </c>
      <c r="AF20" s="28">
        <v>0</v>
      </c>
      <c r="AG20" s="28">
        <f t="shared" si="38"/>
        <v>13.44999999999991</v>
      </c>
      <c r="AH20" s="34">
        <v>0</v>
      </c>
      <c r="AI20" s="36">
        <f t="shared" si="26"/>
        <v>13.44999999999991</v>
      </c>
      <c r="AJ20" s="32"/>
      <c r="AK20" s="115">
        <v>0</v>
      </c>
      <c r="AL20" s="28">
        <v>0</v>
      </c>
      <c r="AM20" s="28">
        <f t="shared" si="27"/>
        <v>0</v>
      </c>
      <c r="AN20" s="28">
        <v>0</v>
      </c>
      <c r="AO20" s="28">
        <f t="shared" si="45"/>
        <v>0</v>
      </c>
      <c r="AP20" s="34">
        <v>0</v>
      </c>
      <c r="AQ20" s="34">
        <f t="shared" si="28"/>
        <v>0</v>
      </c>
      <c r="AR20" s="35"/>
      <c r="AS20" s="28">
        <v>0</v>
      </c>
      <c r="AT20" s="28">
        <v>0</v>
      </c>
      <c r="AU20" s="28">
        <f t="shared" si="39"/>
        <v>0</v>
      </c>
      <c r="AV20" s="28">
        <v>0</v>
      </c>
      <c r="AW20" s="28">
        <f t="shared" si="40"/>
        <v>0</v>
      </c>
      <c r="AX20" s="34">
        <v>0</v>
      </c>
      <c r="AY20" s="36">
        <f t="shared" si="30"/>
        <v>0</v>
      </c>
      <c r="AZ20" s="32"/>
      <c r="BA20" s="115">
        <v>46235.78</v>
      </c>
      <c r="BB20" s="28">
        <v>0</v>
      </c>
      <c r="BC20" s="28">
        <f t="shared" si="31"/>
        <v>46235.78</v>
      </c>
      <c r="BD20" s="28">
        <v>0</v>
      </c>
      <c r="BE20" s="28">
        <f t="shared" si="46"/>
        <v>46235.78</v>
      </c>
      <c r="BF20" s="34">
        <v>0</v>
      </c>
      <c r="BG20" s="34">
        <f t="shared" si="32"/>
        <v>46235.78</v>
      </c>
      <c r="BH20" s="35"/>
      <c r="BI20" s="28">
        <v>46235.78</v>
      </c>
      <c r="BJ20" s="28">
        <v>0</v>
      </c>
      <c r="BK20" s="28">
        <f t="shared" si="41"/>
        <v>46235.78</v>
      </c>
      <c r="BL20" s="28">
        <v>0</v>
      </c>
      <c r="BM20" s="28">
        <f t="shared" si="42"/>
        <v>46235.78</v>
      </c>
      <c r="BN20" s="34">
        <v>0</v>
      </c>
      <c r="BO20" s="36">
        <f t="shared" si="34"/>
        <v>46235.78</v>
      </c>
      <c r="BP20" s="32"/>
    </row>
    <row r="21" spans="1:68" s="26" customFormat="1" ht="14.25" hidden="1" customHeight="1" outlineLevel="1">
      <c r="B21" s="26" t="str">
        <f t="shared" si="18"/>
        <v>Hide</v>
      </c>
      <c r="C21" s="26">
        <v>-1</v>
      </c>
      <c r="D21" s="33" t="s">
        <v>15</v>
      </c>
      <c r="E21" s="115">
        <v>15314.96</v>
      </c>
      <c r="F21" s="28">
        <v>3821.6716021708348</v>
      </c>
      <c r="G21" s="28">
        <f t="shared" si="19"/>
        <v>11493.288397829165</v>
      </c>
      <c r="H21" s="28">
        <v>0</v>
      </c>
      <c r="I21" s="28">
        <f t="shared" si="43"/>
        <v>15314.96</v>
      </c>
      <c r="J21" s="34">
        <v>1250</v>
      </c>
      <c r="K21" s="34">
        <f t="shared" si="20"/>
        <v>14064.96</v>
      </c>
      <c r="L21" s="35"/>
      <c r="M21" s="28">
        <v>15314.96</v>
      </c>
      <c r="N21" s="28">
        <v>3821.6716021708348</v>
      </c>
      <c r="O21" s="28">
        <f t="shared" si="35"/>
        <v>11493.288397829165</v>
      </c>
      <c r="P21" s="28">
        <v>0</v>
      </c>
      <c r="Q21" s="28">
        <f t="shared" si="36"/>
        <v>15314.96</v>
      </c>
      <c r="R21" s="34">
        <v>1250</v>
      </c>
      <c r="S21" s="36">
        <f t="shared" si="22"/>
        <v>14064.96</v>
      </c>
      <c r="T21" s="32"/>
      <c r="U21" s="115">
        <v>0</v>
      </c>
      <c r="V21" s="28">
        <v>0</v>
      </c>
      <c r="W21" s="28">
        <f t="shared" si="23"/>
        <v>0</v>
      </c>
      <c r="X21" s="28">
        <v>0</v>
      </c>
      <c r="Y21" s="28">
        <f t="shared" si="44"/>
        <v>0</v>
      </c>
      <c r="Z21" s="34">
        <v>0</v>
      </c>
      <c r="AA21" s="34">
        <f t="shared" si="24"/>
        <v>0</v>
      </c>
      <c r="AB21" s="35"/>
      <c r="AC21" s="28">
        <v>0</v>
      </c>
      <c r="AD21" s="28">
        <v>0</v>
      </c>
      <c r="AE21" s="28">
        <f t="shared" si="37"/>
        <v>0</v>
      </c>
      <c r="AF21" s="28">
        <v>0</v>
      </c>
      <c r="AG21" s="28">
        <f t="shared" si="38"/>
        <v>0</v>
      </c>
      <c r="AH21" s="34">
        <v>0</v>
      </c>
      <c r="AI21" s="36">
        <f t="shared" si="26"/>
        <v>0</v>
      </c>
      <c r="AJ21" s="32"/>
      <c r="AK21" s="115">
        <v>0</v>
      </c>
      <c r="AL21" s="28">
        <v>0</v>
      </c>
      <c r="AM21" s="28">
        <f t="shared" si="27"/>
        <v>0</v>
      </c>
      <c r="AN21" s="28">
        <v>0</v>
      </c>
      <c r="AO21" s="28">
        <f t="shared" si="45"/>
        <v>0</v>
      </c>
      <c r="AP21" s="34">
        <v>0</v>
      </c>
      <c r="AQ21" s="34">
        <f t="shared" si="28"/>
        <v>0</v>
      </c>
      <c r="AR21" s="35"/>
      <c r="AS21" s="28">
        <v>0</v>
      </c>
      <c r="AT21" s="28">
        <v>0</v>
      </c>
      <c r="AU21" s="28">
        <f t="shared" si="39"/>
        <v>0</v>
      </c>
      <c r="AV21" s="28">
        <v>0</v>
      </c>
      <c r="AW21" s="28">
        <f t="shared" si="40"/>
        <v>0</v>
      </c>
      <c r="AX21" s="34">
        <v>0</v>
      </c>
      <c r="AY21" s="36">
        <f t="shared" si="30"/>
        <v>0</v>
      </c>
      <c r="AZ21" s="32"/>
      <c r="BA21" s="115">
        <v>15314.96</v>
      </c>
      <c r="BB21" s="28">
        <v>3821.6716021708348</v>
      </c>
      <c r="BC21" s="28">
        <f t="shared" si="31"/>
        <v>11493.288397829165</v>
      </c>
      <c r="BD21" s="28">
        <v>0</v>
      </c>
      <c r="BE21" s="28">
        <f t="shared" si="46"/>
        <v>15314.96</v>
      </c>
      <c r="BF21" s="34">
        <v>1250</v>
      </c>
      <c r="BG21" s="34">
        <f t="shared" si="32"/>
        <v>14064.96</v>
      </c>
      <c r="BH21" s="35"/>
      <c r="BI21" s="28">
        <v>15314.96</v>
      </c>
      <c r="BJ21" s="28">
        <v>3821.6716021708348</v>
      </c>
      <c r="BK21" s="28">
        <f t="shared" si="41"/>
        <v>11493.288397829165</v>
      </c>
      <c r="BL21" s="28">
        <v>0</v>
      </c>
      <c r="BM21" s="28">
        <f t="shared" si="42"/>
        <v>15314.96</v>
      </c>
      <c r="BN21" s="34">
        <v>1250</v>
      </c>
      <c r="BO21" s="36">
        <f t="shared" si="34"/>
        <v>14064.96</v>
      </c>
      <c r="BP21" s="32"/>
    </row>
    <row r="22" spans="1:68" s="26" customFormat="1" collapsed="1">
      <c r="B22" s="26" t="str">
        <f t="shared" si="18"/>
        <v>Hide</v>
      </c>
      <c r="C22" s="26">
        <v>-1</v>
      </c>
      <c r="D22" s="37" t="s">
        <v>16</v>
      </c>
      <c r="E22" s="116">
        <v>196906.03</v>
      </c>
      <c r="F22" s="38">
        <v>103310.20072836886</v>
      </c>
      <c r="G22" s="38">
        <f t="shared" si="19"/>
        <v>93595.829271631141</v>
      </c>
      <c r="H22" s="38">
        <v>0</v>
      </c>
      <c r="I22" s="38">
        <f t="shared" si="43"/>
        <v>196906.03</v>
      </c>
      <c r="J22" s="39">
        <v>63096.009999999995</v>
      </c>
      <c r="K22" s="39">
        <f t="shared" si="20"/>
        <v>133810.02000000002</v>
      </c>
      <c r="L22" s="35"/>
      <c r="M22" s="38">
        <v>196906.03</v>
      </c>
      <c r="N22" s="38">
        <v>103310.20072836886</v>
      </c>
      <c r="O22" s="38">
        <f t="shared" si="35"/>
        <v>93595.829271631141</v>
      </c>
      <c r="P22" s="38">
        <v>0</v>
      </c>
      <c r="Q22" s="38">
        <f t="shared" si="36"/>
        <v>196906.03</v>
      </c>
      <c r="R22" s="39">
        <v>63096.009999999995</v>
      </c>
      <c r="S22" s="40">
        <f t="shared" si="22"/>
        <v>133810.02000000002</v>
      </c>
      <c r="T22" s="32"/>
      <c r="U22" s="116">
        <v>10865.29</v>
      </c>
      <c r="V22" s="38">
        <v>21399.919145828761</v>
      </c>
      <c r="W22" s="38">
        <f t="shared" si="23"/>
        <v>-10534.62914582876</v>
      </c>
      <c r="X22" s="38">
        <v>0</v>
      </c>
      <c r="Y22" s="38">
        <f t="shared" si="44"/>
        <v>10865.29</v>
      </c>
      <c r="Z22" s="39">
        <v>21668.01</v>
      </c>
      <c r="AA22" s="39">
        <f t="shared" si="24"/>
        <v>-10802.719999999998</v>
      </c>
      <c r="AB22" s="35"/>
      <c r="AC22" s="38">
        <v>10865.29</v>
      </c>
      <c r="AD22" s="38">
        <v>21399.919145828761</v>
      </c>
      <c r="AE22" s="38">
        <f t="shared" si="37"/>
        <v>-10534.62914582876</v>
      </c>
      <c r="AF22" s="38">
        <v>0</v>
      </c>
      <c r="AG22" s="38">
        <f t="shared" si="38"/>
        <v>10865.29</v>
      </c>
      <c r="AH22" s="39">
        <v>21668.01</v>
      </c>
      <c r="AI22" s="40">
        <f t="shared" si="26"/>
        <v>-10802.719999999998</v>
      </c>
      <c r="AJ22" s="32"/>
      <c r="AK22" s="116">
        <v>64250</v>
      </c>
      <c r="AL22" s="38">
        <v>4168.3091825400843</v>
      </c>
      <c r="AM22" s="38">
        <f t="shared" si="27"/>
        <v>60081.690817459916</v>
      </c>
      <c r="AN22" s="38">
        <v>0</v>
      </c>
      <c r="AO22" s="38">
        <f t="shared" si="45"/>
        <v>64250</v>
      </c>
      <c r="AP22" s="39">
        <v>16000</v>
      </c>
      <c r="AQ22" s="39">
        <f t="shared" si="28"/>
        <v>48250</v>
      </c>
      <c r="AR22" s="35"/>
      <c r="AS22" s="38">
        <v>64250</v>
      </c>
      <c r="AT22" s="38">
        <v>4168.3091825400843</v>
      </c>
      <c r="AU22" s="38">
        <f t="shared" si="39"/>
        <v>60081.690817459916</v>
      </c>
      <c r="AV22" s="38">
        <v>0</v>
      </c>
      <c r="AW22" s="38">
        <f t="shared" si="40"/>
        <v>64250</v>
      </c>
      <c r="AX22" s="39">
        <v>16000</v>
      </c>
      <c r="AY22" s="40">
        <f t="shared" si="30"/>
        <v>48250</v>
      </c>
      <c r="AZ22" s="32"/>
      <c r="BA22" s="116">
        <v>121790.73999999999</v>
      </c>
      <c r="BB22" s="38">
        <v>77741.972400000013</v>
      </c>
      <c r="BC22" s="38">
        <f t="shared" si="31"/>
        <v>44048.767599999977</v>
      </c>
      <c r="BD22" s="38">
        <v>0</v>
      </c>
      <c r="BE22" s="38">
        <f t="shared" si="46"/>
        <v>121790.73999999999</v>
      </c>
      <c r="BF22" s="39">
        <v>25428</v>
      </c>
      <c r="BG22" s="39">
        <f t="shared" si="32"/>
        <v>96362.739999999991</v>
      </c>
      <c r="BH22" s="35"/>
      <c r="BI22" s="38">
        <v>121790.73999999999</v>
      </c>
      <c r="BJ22" s="38">
        <v>77741.972400000013</v>
      </c>
      <c r="BK22" s="38">
        <f t="shared" si="41"/>
        <v>44048.767599999977</v>
      </c>
      <c r="BL22" s="38">
        <v>0</v>
      </c>
      <c r="BM22" s="38">
        <f t="shared" si="42"/>
        <v>121790.73999999999</v>
      </c>
      <c r="BN22" s="39">
        <v>25428</v>
      </c>
      <c r="BO22" s="40">
        <f t="shared" si="34"/>
        <v>96362.739999999991</v>
      </c>
      <c r="BP22" s="32"/>
    </row>
    <row r="23" spans="1:68" s="26" customFormat="1" ht="14.25" hidden="1" customHeight="1" outlineLevel="1">
      <c r="B23" s="26" t="str">
        <f t="shared" si="18"/>
        <v>Hide</v>
      </c>
      <c r="C23" s="26">
        <v>-1</v>
      </c>
      <c r="D23" s="33" t="s">
        <v>17</v>
      </c>
      <c r="E23" s="115">
        <v>27999</v>
      </c>
      <c r="F23" s="28">
        <v>33178.655166164259</v>
      </c>
      <c r="G23" s="28">
        <f t="shared" si="19"/>
        <v>-5179.6551661642588</v>
      </c>
      <c r="H23" s="28">
        <v>0</v>
      </c>
      <c r="I23" s="28">
        <f t="shared" si="43"/>
        <v>27999</v>
      </c>
      <c r="J23" s="34">
        <v>68.25</v>
      </c>
      <c r="K23" s="34">
        <f t="shared" si="20"/>
        <v>27930.75</v>
      </c>
      <c r="L23" s="35"/>
      <c r="M23" s="28">
        <v>27999</v>
      </c>
      <c r="N23" s="28">
        <v>33178.655166164259</v>
      </c>
      <c r="O23" s="28">
        <f t="shared" si="35"/>
        <v>-5179.6551661642588</v>
      </c>
      <c r="P23" s="28">
        <v>0</v>
      </c>
      <c r="Q23" s="28">
        <f t="shared" si="36"/>
        <v>27999</v>
      </c>
      <c r="R23" s="34">
        <v>68.25</v>
      </c>
      <c r="S23" s="36">
        <f t="shared" si="22"/>
        <v>27930.75</v>
      </c>
      <c r="T23" s="32"/>
      <c r="U23" s="115">
        <v>237</v>
      </c>
      <c r="V23" s="28">
        <v>67.405566164258403</v>
      </c>
      <c r="W23" s="28">
        <f t="shared" si="23"/>
        <v>169.5944338357416</v>
      </c>
      <c r="X23" s="28">
        <v>0</v>
      </c>
      <c r="Y23" s="28">
        <f t="shared" si="44"/>
        <v>237</v>
      </c>
      <c r="Z23" s="34">
        <v>68.25</v>
      </c>
      <c r="AA23" s="34">
        <f t="shared" si="24"/>
        <v>168.75</v>
      </c>
      <c r="AB23" s="35"/>
      <c r="AC23" s="28">
        <v>237</v>
      </c>
      <c r="AD23" s="28">
        <v>67.405566164258403</v>
      </c>
      <c r="AE23" s="28">
        <f t="shared" si="37"/>
        <v>169.5944338357416</v>
      </c>
      <c r="AF23" s="28">
        <v>0</v>
      </c>
      <c r="AG23" s="28">
        <f t="shared" si="38"/>
        <v>237</v>
      </c>
      <c r="AH23" s="34">
        <v>68.25</v>
      </c>
      <c r="AI23" s="36">
        <f t="shared" si="26"/>
        <v>168.75</v>
      </c>
      <c r="AJ23" s="32"/>
      <c r="AK23" s="115">
        <v>27762</v>
      </c>
      <c r="AL23" s="28">
        <v>0</v>
      </c>
      <c r="AM23" s="28">
        <f t="shared" si="27"/>
        <v>27762</v>
      </c>
      <c r="AN23" s="28">
        <v>0</v>
      </c>
      <c r="AO23" s="28">
        <f t="shared" si="45"/>
        <v>27762</v>
      </c>
      <c r="AP23" s="34">
        <v>0</v>
      </c>
      <c r="AQ23" s="34">
        <f t="shared" si="28"/>
        <v>27762</v>
      </c>
      <c r="AR23" s="35"/>
      <c r="AS23" s="28">
        <v>27762</v>
      </c>
      <c r="AT23" s="28">
        <v>0</v>
      </c>
      <c r="AU23" s="28">
        <f t="shared" si="39"/>
        <v>27762</v>
      </c>
      <c r="AV23" s="28">
        <v>0</v>
      </c>
      <c r="AW23" s="28">
        <f t="shared" si="40"/>
        <v>27762</v>
      </c>
      <c r="AX23" s="34">
        <v>0</v>
      </c>
      <c r="AY23" s="36">
        <f t="shared" si="30"/>
        <v>27762</v>
      </c>
      <c r="AZ23" s="32"/>
      <c r="BA23" s="115">
        <v>0</v>
      </c>
      <c r="BB23" s="28">
        <v>33111.249600000003</v>
      </c>
      <c r="BC23" s="28">
        <f t="shared" si="31"/>
        <v>-33111.249600000003</v>
      </c>
      <c r="BD23" s="28">
        <v>0</v>
      </c>
      <c r="BE23" s="28">
        <f t="shared" si="46"/>
        <v>0</v>
      </c>
      <c r="BF23" s="34">
        <v>0</v>
      </c>
      <c r="BG23" s="34">
        <f t="shared" si="32"/>
        <v>0</v>
      </c>
      <c r="BH23" s="35"/>
      <c r="BI23" s="28">
        <v>0</v>
      </c>
      <c r="BJ23" s="28">
        <v>33111.249600000003</v>
      </c>
      <c r="BK23" s="28">
        <f t="shared" si="41"/>
        <v>-33111.249600000003</v>
      </c>
      <c r="BL23" s="28">
        <v>0</v>
      </c>
      <c r="BM23" s="28">
        <f t="shared" si="42"/>
        <v>0</v>
      </c>
      <c r="BN23" s="34">
        <v>0</v>
      </c>
      <c r="BO23" s="36">
        <f t="shared" si="34"/>
        <v>0</v>
      </c>
      <c r="BP23" s="32"/>
    </row>
    <row r="24" spans="1:68" s="26" customFormat="1" collapsed="1">
      <c r="B24" s="26" t="str">
        <f t="shared" si="18"/>
        <v>Hide</v>
      </c>
      <c r="C24" s="26">
        <v>-1</v>
      </c>
      <c r="D24" s="37" t="s">
        <v>18</v>
      </c>
      <c r="E24" s="116">
        <v>27999</v>
      </c>
      <c r="F24" s="38">
        <v>33178.655166164259</v>
      </c>
      <c r="G24" s="38">
        <f t="shared" si="19"/>
        <v>-5179.6551661642588</v>
      </c>
      <c r="H24" s="38">
        <v>0</v>
      </c>
      <c r="I24" s="38">
        <f t="shared" si="43"/>
        <v>27999</v>
      </c>
      <c r="J24" s="39">
        <v>68.25</v>
      </c>
      <c r="K24" s="39">
        <f t="shared" si="20"/>
        <v>27930.75</v>
      </c>
      <c r="L24" s="35"/>
      <c r="M24" s="38">
        <v>27999</v>
      </c>
      <c r="N24" s="38">
        <v>33178.655166164259</v>
      </c>
      <c r="O24" s="38">
        <f t="shared" si="35"/>
        <v>-5179.6551661642588</v>
      </c>
      <c r="P24" s="38">
        <v>0</v>
      </c>
      <c r="Q24" s="38">
        <f t="shared" si="36"/>
        <v>27999</v>
      </c>
      <c r="R24" s="39">
        <v>68.25</v>
      </c>
      <c r="S24" s="40">
        <f t="shared" si="22"/>
        <v>27930.75</v>
      </c>
      <c r="T24" s="32"/>
      <c r="U24" s="116">
        <v>237</v>
      </c>
      <c r="V24" s="38">
        <v>67.405566164258403</v>
      </c>
      <c r="W24" s="38">
        <f t="shared" si="23"/>
        <v>169.5944338357416</v>
      </c>
      <c r="X24" s="38">
        <v>0</v>
      </c>
      <c r="Y24" s="38">
        <f t="shared" si="44"/>
        <v>237</v>
      </c>
      <c r="Z24" s="39">
        <v>68.25</v>
      </c>
      <c r="AA24" s="39">
        <f t="shared" si="24"/>
        <v>168.75</v>
      </c>
      <c r="AB24" s="35"/>
      <c r="AC24" s="38">
        <v>237</v>
      </c>
      <c r="AD24" s="38">
        <v>67.405566164258403</v>
      </c>
      <c r="AE24" s="38">
        <f t="shared" si="37"/>
        <v>169.5944338357416</v>
      </c>
      <c r="AF24" s="38">
        <v>0</v>
      </c>
      <c r="AG24" s="38">
        <f t="shared" si="38"/>
        <v>237</v>
      </c>
      <c r="AH24" s="39">
        <v>68.25</v>
      </c>
      <c r="AI24" s="40">
        <f t="shared" si="26"/>
        <v>168.75</v>
      </c>
      <c r="AJ24" s="32"/>
      <c r="AK24" s="116">
        <v>27762</v>
      </c>
      <c r="AL24" s="38">
        <v>0</v>
      </c>
      <c r="AM24" s="38">
        <f t="shared" si="27"/>
        <v>27762</v>
      </c>
      <c r="AN24" s="38">
        <v>0</v>
      </c>
      <c r="AO24" s="38">
        <f t="shared" si="45"/>
        <v>27762</v>
      </c>
      <c r="AP24" s="39">
        <v>0</v>
      </c>
      <c r="AQ24" s="39">
        <f t="shared" si="28"/>
        <v>27762</v>
      </c>
      <c r="AR24" s="35"/>
      <c r="AS24" s="38">
        <v>27762</v>
      </c>
      <c r="AT24" s="38">
        <v>0</v>
      </c>
      <c r="AU24" s="38">
        <f t="shared" si="39"/>
        <v>27762</v>
      </c>
      <c r="AV24" s="38">
        <v>0</v>
      </c>
      <c r="AW24" s="38">
        <f t="shared" si="40"/>
        <v>27762</v>
      </c>
      <c r="AX24" s="39">
        <v>0</v>
      </c>
      <c r="AY24" s="40">
        <f t="shared" si="30"/>
        <v>27762</v>
      </c>
      <c r="AZ24" s="32"/>
      <c r="BA24" s="116">
        <v>0</v>
      </c>
      <c r="BB24" s="38">
        <v>33111.249600000003</v>
      </c>
      <c r="BC24" s="38">
        <f t="shared" si="31"/>
        <v>-33111.249600000003</v>
      </c>
      <c r="BD24" s="38">
        <v>0</v>
      </c>
      <c r="BE24" s="38">
        <f t="shared" si="46"/>
        <v>0</v>
      </c>
      <c r="BF24" s="39">
        <v>0</v>
      </c>
      <c r="BG24" s="39">
        <f t="shared" si="32"/>
        <v>0</v>
      </c>
      <c r="BH24" s="35"/>
      <c r="BI24" s="38">
        <v>0</v>
      </c>
      <c r="BJ24" s="38">
        <v>33111.249600000003</v>
      </c>
      <c r="BK24" s="38">
        <f t="shared" si="41"/>
        <v>-33111.249600000003</v>
      </c>
      <c r="BL24" s="38">
        <v>0</v>
      </c>
      <c r="BM24" s="38">
        <f t="shared" si="42"/>
        <v>0</v>
      </c>
      <c r="BN24" s="39">
        <v>0</v>
      </c>
      <c r="BO24" s="40">
        <f t="shared" si="34"/>
        <v>0</v>
      </c>
      <c r="BP24" s="32"/>
    </row>
    <row r="25" spans="1:68" s="26" customFormat="1" ht="14.25" hidden="1" customHeight="1" outlineLevel="1">
      <c r="B25" s="26" t="str">
        <f t="shared" si="18"/>
        <v>Hide</v>
      </c>
      <c r="C25" s="26">
        <v>-1</v>
      </c>
      <c r="D25" s="33" t="s">
        <v>19</v>
      </c>
      <c r="E25" s="115">
        <v>118283.03</v>
      </c>
      <c r="F25" s="28">
        <v>90073.791892066642</v>
      </c>
      <c r="G25" s="28">
        <f t="shared" si="19"/>
        <v>28209.238107933357</v>
      </c>
      <c r="H25" s="28">
        <v>0</v>
      </c>
      <c r="I25" s="28">
        <f t="shared" si="43"/>
        <v>118283.03</v>
      </c>
      <c r="J25" s="34">
        <v>22920</v>
      </c>
      <c r="K25" s="34">
        <f t="shared" si="20"/>
        <v>95363.03</v>
      </c>
      <c r="L25" s="35"/>
      <c r="M25" s="28">
        <v>118283.03</v>
      </c>
      <c r="N25" s="28">
        <v>90073.791892066642</v>
      </c>
      <c r="O25" s="28">
        <f t="shared" si="35"/>
        <v>28209.238107933357</v>
      </c>
      <c r="P25" s="28">
        <v>0</v>
      </c>
      <c r="Q25" s="28">
        <f t="shared" si="36"/>
        <v>118283.03</v>
      </c>
      <c r="R25" s="34">
        <v>22920</v>
      </c>
      <c r="S25" s="36">
        <f t="shared" si="22"/>
        <v>95363.03</v>
      </c>
      <c r="T25" s="32"/>
      <c r="U25" s="115">
        <v>58800</v>
      </c>
      <c r="V25" s="28">
        <v>21806.81173489854</v>
      </c>
      <c r="W25" s="28">
        <f t="shared" si="23"/>
        <v>36993.18826510146</v>
      </c>
      <c r="X25" s="28">
        <v>0</v>
      </c>
      <c r="Y25" s="28">
        <f t="shared" si="44"/>
        <v>58800</v>
      </c>
      <c r="Z25" s="34">
        <v>22080</v>
      </c>
      <c r="AA25" s="34">
        <f t="shared" si="24"/>
        <v>36720</v>
      </c>
      <c r="AB25" s="35"/>
      <c r="AC25" s="28">
        <v>58800</v>
      </c>
      <c r="AD25" s="28">
        <v>21806.81173489854</v>
      </c>
      <c r="AE25" s="28">
        <f t="shared" si="37"/>
        <v>36993.18826510146</v>
      </c>
      <c r="AF25" s="28">
        <v>0</v>
      </c>
      <c r="AG25" s="28">
        <f t="shared" si="38"/>
        <v>58800</v>
      </c>
      <c r="AH25" s="34">
        <v>22080</v>
      </c>
      <c r="AI25" s="36">
        <f t="shared" si="26"/>
        <v>36720</v>
      </c>
      <c r="AJ25" s="32"/>
      <c r="AK25" s="115">
        <v>0</v>
      </c>
      <c r="AL25" s="28">
        <v>655.19775716810159</v>
      </c>
      <c r="AM25" s="28">
        <f t="shared" si="27"/>
        <v>-655.19775716810159</v>
      </c>
      <c r="AN25" s="28">
        <v>0</v>
      </c>
      <c r="AO25" s="28">
        <f t="shared" si="45"/>
        <v>0</v>
      </c>
      <c r="AP25" s="34">
        <v>0</v>
      </c>
      <c r="AQ25" s="34">
        <f t="shared" si="28"/>
        <v>0</v>
      </c>
      <c r="AR25" s="35"/>
      <c r="AS25" s="28">
        <v>0</v>
      </c>
      <c r="AT25" s="28">
        <v>655.19775716810159</v>
      </c>
      <c r="AU25" s="28">
        <f t="shared" si="39"/>
        <v>-655.19775716810159</v>
      </c>
      <c r="AV25" s="28">
        <v>0</v>
      </c>
      <c r="AW25" s="28">
        <f t="shared" si="40"/>
        <v>0</v>
      </c>
      <c r="AX25" s="34">
        <v>0</v>
      </c>
      <c r="AY25" s="36">
        <f t="shared" si="30"/>
        <v>0</v>
      </c>
      <c r="AZ25" s="32"/>
      <c r="BA25" s="115">
        <v>59483.03</v>
      </c>
      <c r="BB25" s="28">
        <v>67611.782399999996</v>
      </c>
      <c r="BC25" s="28">
        <f t="shared" si="31"/>
        <v>-8128.7523999999976</v>
      </c>
      <c r="BD25" s="28">
        <v>0</v>
      </c>
      <c r="BE25" s="28">
        <f t="shared" si="46"/>
        <v>59483.03</v>
      </c>
      <c r="BF25" s="34">
        <v>840</v>
      </c>
      <c r="BG25" s="34">
        <f t="shared" si="32"/>
        <v>58643.03</v>
      </c>
      <c r="BH25" s="35"/>
      <c r="BI25" s="28">
        <v>59483.03</v>
      </c>
      <c r="BJ25" s="28">
        <v>67611.782399999996</v>
      </c>
      <c r="BK25" s="28">
        <f t="shared" si="41"/>
        <v>-8128.7523999999976</v>
      </c>
      <c r="BL25" s="28">
        <v>0</v>
      </c>
      <c r="BM25" s="28">
        <f t="shared" si="42"/>
        <v>59483.03</v>
      </c>
      <c r="BN25" s="34">
        <v>840</v>
      </c>
      <c r="BO25" s="36">
        <f t="shared" si="34"/>
        <v>58643.03</v>
      </c>
      <c r="BP25" s="32"/>
    </row>
    <row r="26" spans="1:68" s="26" customFormat="1" collapsed="1">
      <c r="B26" s="26" t="str">
        <f t="shared" si="18"/>
        <v>Hide</v>
      </c>
      <c r="C26" s="26">
        <v>-1</v>
      </c>
      <c r="D26" s="37" t="s">
        <v>20</v>
      </c>
      <c r="E26" s="116">
        <v>118283.03</v>
      </c>
      <c r="F26" s="38">
        <v>90073.791892066642</v>
      </c>
      <c r="G26" s="38">
        <f t="shared" si="19"/>
        <v>28209.238107933357</v>
      </c>
      <c r="H26" s="38">
        <v>0</v>
      </c>
      <c r="I26" s="38">
        <f t="shared" si="43"/>
        <v>118283.03</v>
      </c>
      <c r="J26" s="39">
        <v>22920</v>
      </c>
      <c r="K26" s="39">
        <f t="shared" si="20"/>
        <v>95363.03</v>
      </c>
      <c r="L26" s="35"/>
      <c r="M26" s="38">
        <v>118283.03</v>
      </c>
      <c r="N26" s="38">
        <v>90073.791892066642</v>
      </c>
      <c r="O26" s="38">
        <f t="shared" si="35"/>
        <v>28209.238107933357</v>
      </c>
      <c r="P26" s="38">
        <v>0</v>
      </c>
      <c r="Q26" s="38">
        <f t="shared" si="36"/>
        <v>118283.03</v>
      </c>
      <c r="R26" s="39">
        <v>22920</v>
      </c>
      <c r="S26" s="40">
        <f t="shared" si="22"/>
        <v>95363.03</v>
      </c>
      <c r="T26" s="32"/>
      <c r="U26" s="116">
        <v>58800</v>
      </c>
      <c r="V26" s="38">
        <v>21806.81173489854</v>
      </c>
      <c r="W26" s="38">
        <f t="shared" si="23"/>
        <v>36993.18826510146</v>
      </c>
      <c r="X26" s="38">
        <v>0</v>
      </c>
      <c r="Y26" s="38">
        <f t="shared" si="44"/>
        <v>58800</v>
      </c>
      <c r="Z26" s="39">
        <v>22080</v>
      </c>
      <c r="AA26" s="39">
        <f t="shared" si="24"/>
        <v>36720</v>
      </c>
      <c r="AB26" s="35"/>
      <c r="AC26" s="38">
        <v>58800</v>
      </c>
      <c r="AD26" s="38">
        <v>21806.81173489854</v>
      </c>
      <c r="AE26" s="38">
        <f t="shared" si="37"/>
        <v>36993.18826510146</v>
      </c>
      <c r="AF26" s="38">
        <v>0</v>
      </c>
      <c r="AG26" s="38">
        <f t="shared" si="38"/>
        <v>58800</v>
      </c>
      <c r="AH26" s="39">
        <v>22080</v>
      </c>
      <c r="AI26" s="40">
        <f t="shared" si="26"/>
        <v>36720</v>
      </c>
      <c r="AJ26" s="32"/>
      <c r="AK26" s="116">
        <v>0</v>
      </c>
      <c r="AL26" s="38">
        <v>655.19775716810159</v>
      </c>
      <c r="AM26" s="38">
        <f t="shared" si="27"/>
        <v>-655.19775716810159</v>
      </c>
      <c r="AN26" s="38">
        <v>0</v>
      </c>
      <c r="AO26" s="38">
        <f t="shared" si="45"/>
        <v>0</v>
      </c>
      <c r="AP26" s="39">
        <v>0</v>
      </c>
      <c r="AQ26" s="39">
        <f t="shared" si="28"/>
        <v>0</v>
      </c>
      <c r="AR26" s="35"/>
      <c r="AS26" s="38">
        <v>0</v>
      </c>
      <c r="AT26" s="38">
        <v>655.19775716810159</v>
      </c>
      <c r="AU26" s="38">
        <f t="shared" si="39"/>
        <v>-655.19775716810159</v>
      </c>
      <c r="AV26" s="38">
        <v>0</v>
      </c>
      <c r="AW26" s="38">
        <f t="shared" si="40"/>
        <v>0</v>
      </c>
      <c r="AX26" s="39">
        <v>0</v>
      </c>
      <c r="AY26" s="40">
        <f t="shared" si="30"/>
        <v>0</v>
      </c>
      <c r="AZ26" s="32"/>
      <c r="BA26" s="116">
        <v>59483.03</v>
      </c>
      <c r="BB26" s="38">
        <v>67611.782399999996</v>
      </c>
      <c r="BC26" s="38">
        <f t="shared" si="31"/>
        <v>-8128.7523999999976</v>
      </c>
      <c r="BD26" s="38">
        <v>0</v>
      </c>
      <c r="BE26" s="38">
        <f t="shared" si="46"/>
        <v>59483.03</v>
      </c>
      <c r="BF26" s="39">
        <v>840</v>
      </c>
      <c r="BG26" s="39">
        <f t="shared" si="32"/>
        <v>58643.03</v>
      </c>
      <c r="BH26" s="35"/>
      <c r="BI26" s="38">
        <v>59483.03</v>
      </c>
      <c r="BJ26" s="38">
        <v>67611.782399999996</v>
      </c>
      <c r="BK26" s="38">
        <f t="shared" si="41"/>
        <v>-8128.7523999999976</v>
      </c>
      <c r="BL26" s="38">
        <v>0</v>
      </c>
      <c r="BM26" s="38">
        <f t="shared" si="42"/>
        <v>59483.03</v>
      </c>
      <c r="BN26" s="39">
        <v>840</v>
      </c>
      <c r="BO26" s="40">
        <f t="shared" si="34"/>
        <v>58643.03</v>
      </c>
      <c r="BP26" s="32"/>
    </row>
    <row r="27" spans="1:68" s="26" customFormat="1" ht="14.25" hidden="1" customHeight="1" outlineLevel="1">
      <c r="B27" s="26" t="str">
        <f t="shared" si="18"/>
        <v>Hide</v>
      </c>
      <c r="C27" s="26">
        <v>-1</v>
      </c>
      <c r="D27" s="33" t="s">
        <v>21</v>
      </c>
      <c r="E27" s="115">
        <v>8236.5</v>
      </c>
      <c r="F27" s="28">
        <v>9315.3323106368061</v>
      </c>
      <c r="G27" s="28">
        <f t="shared" si="19"/>
        <v>-1078.8323106368061</v>
      </c>
      <c r="H27" s="28">
        <v>0</v>
      </c>
      <c r="I27" s="28">
        <f t="shared" si="43"/>
        <v>8236.5</v>
      </c>
      <c r="J27" s="34">
        <v>5884</v>
      </c>
      <c r="K27" s="34">
        <f t="shared" si="20"/>
        <v>2352.5</v>
      </c>
      <c r="L27" s="35"/>
      <c r="M27" s="28">
        <v>8236.5</v>
      </c>
      <c r="N27" s="28">
        <v>9315.3323106368061</v>
      </c>
      <c r="O27" s="28">
        <f t="shared" si="35"/>
        <v>-1078.8323106368061</v>
      </c>
      <c r="P27" s="28">
        <v>0</v>
      </c>
      <c r="Q27" s="28">
        <f t="shared" si="36"/>
        <v>8236.5</v>
      </c>
      <c r="R27" s="34">
        <v>5884</v>
      </c>
      <c r="S27" s="36">
        <f t="shared" si="22"/>
        <v>2352.5</v>
      </c>
      <c r="T27" s="32"/>
      <c r="U27" s="115">
        <v>660.25</v>
      </c>
      <c r="V27" s="28">
        <v>1303.668092847196</v>
      </c>
      <c r="W27" s="28">
        <f t="shared" si="23"/>
        <v>-643.41809284719602</v>
      </c>
      <c r="X27" s="28">
        <v>0</v>
      </c>
      <c r="Y27" s="28">
        <f t="shared" si="44"/>
        <v>660.25</v>
      </c>
      <c r="Z27" s="34">
        <v>1320</v>
      </c>
      <c r="AA27" s="34">
        <f t="shared" si="24"/>
        <v>-659.75</v>
      </c>
      <c r="AB27" s="35"/>
      <c r="AC27" s="28">
        <v>660.25</v>
      </c>
      <c r="AD27" s="28">
        <v>1303.668092847196</v>
      </c>
      <c r="AE27" s="28">
        <f t="shared" si="37"/>
        <v>-643.41809284719602</v>
      </c>
      <c r="AF27" s="28">
        <v>0</v>
      </c>
      <c r="AG27" s="28">
        <f t="shared" si="38"/>
        <v>660.25</v>
      </c>
      <c r="AH27" s="34">
        <v>1320</v>
      </c>
      <c r="AI27" s="36">
        <f t="shared" si="26"/>
        <v>-659.75</v>
      </c>
      <c r="AJ27" s="32"/>
      <c r="AK27" s="115">
        <v>0</v>
      </c>
      <c r="AL27" s="28">
        <v>0</v>
      </c>
      <c r="AM27" s="28">
        <f t="shared" si="27"/>
        <v>0</v>
      </c>
      <c r="AN27" s="28">
        <v>0</v>
      </c>
      <c r="AO27" s="28">
        <f t="shared" si="45"/>
        <v>0</v>
      </c>
      <c r="AP27" s="34">
        <v>0</v>
      </c>
      <c r="AQ27" s="34">
        <f t="shared" si="28"/>
        <v>0</v>
      </c>
      <c r="AR27" s="35"/>
      <c r="AS27" s="28">
        <v>0</v>
      </c>
      <c r="AT27" s="28">
        <v>0</v>
      </c>
      <c r="AU27" s="28">
        <f t="shared" si="39"/>
        <v>0</v>
      </c>
      <c r="AV27" s="28">
        <v>0</v>
      </c>
      <c r="AW27" s="28">
        <f t="shared" si="40"/>
        <v>0</v>
      </c>
      <c r="AX27" s="34">
        <v>0</v>
      </c>
      <c r="AY27" s="36">
        <f t="shared" si="30"/>
        <v>0</v>
      </c>
      <c r="AZ27" s="32"/>
      <c r="BA27" s="115">
        <v>7576.25</v>
      </c>
      <c r="BB27" s="28">
        <v>8011.6642177896101</v>
      </c>
      <c r="BC27" s="28">
        <f t="shared" si="31"/>
        <v>-435.41421778961012</v>
      </c>
      <c r="BD27" s="28">
        <v>0</v>
      </c>
      <c r="BE27" s="28">
        <f t="shared" si="46"/>
        <v>7576.25</v>
      </c>
      <c r="BF27" s="34">
        <v>4564</v>
      </c>
      <c r="BG27" s="34">
        <f t="shared" si="32"/>
        <v>3012.25</v>
      </c>
      <c r="BH27" s="35"/>
      <c r="BI27" s="28">
        <v>7576.25</v>
      </c>
      <c r="BJ27" s="28">
        <v>8011.6642177896101</v>
      </c>
      <c r="BK27" s="28">
        <f t="shared" si="41"/>
        <v>-435.41421778961012</v>
      </c>
      <c r="BL27" s="28">
        <v>0</v>
      </c>
      <c r="BM27" s="28">
        <f t="shared" si="42"/>
        <v>7576.25</v>
      </c>
      <c r="BN27" s="34">
        <v>4564</v>
      </c>
      <c r="BO27" s="36">
        <f t="shared" si="34"/>
        <v>3012.25</v>
      </c>
      <c r="BP27" s="32"/>
    </row>
    <row r="28" spans="1:68" s="26" customFormat="1" collapsed="1">
      <c r="B28" s="26" t="str">
        <f t="shared" si="18"/>
        <v>Hide</v>
      </c>
      <c r="C28" s="26">
        <v>-1</v>
      </c>
      <c r="D28" s="37" t="s">
        <v>22</v>
      </c>
      <c r="E28" s="116">
        <v>8236.5</v>
      </c>
      <c r="F28" s="38">
        <v>9315.3323106368061</v>
      </c>
      <c r="G28" s="38">
        <f t="shared" si="19"/>
        <v>-1078.8323106368061</v>
      </c>
      <c r="H28" s="38">
        <v>0</v>
      </c>
      <c r="I28" s="38">
        <f t="shared" si="43"/>
        <v>8236.5</v>
      </c>
      <c r="J28" s="39">
        <v>5884</v>
      </c>
      <c r="K28" s="39">
        <f t="shared" si="20"/>
        <v>2352.5</v>
      </c>
      <c r="L28" s="35"/>
      <c r="M28" s="38">
        <v>8236.5</v>
      </c>
      <c r="N28" s="38">
        <v>9315.3323106368061</v>
      </c>
      <c r="O28" s="38">
        <f t="shared" si="35"/>
        <v>-1078.8323106368061</v>
      </c>
      <c r="P28" s="38">
        <v>0</v>
      </c>
      <c r="Q28" s="38">
        <f t="shared" si="36"/>
        <v>8236.5</v>
      </c>
      <c r="R28" s="39">
        <v>5884</v>
      </c>
      <c r="S28" s="40">
        <f t="shared" si="22"/>
        <v>2352.5</v>
      </c>
      <c r="T28" s="32"/>
      <c r="U28" s="116">
        <v>660.25</v>
      </c>
      <c r="V28" s="38">
        <v>1303.668092847196</v>
      </c>
      <c r="W28" s="38">
        <f t="shared" si="23"/>
        <v>-643.41809284719602</v>
      </c>
      <c r="X28" s="38">
        <v>0</v>
      </c>
      <c r="Y28" s="38">
        <f t="shared" si="44"/>
        <v>660.25</v>
      </c>
      <c r="Z28" s="39">
        <v>1320</v>
      </c>
      <c r="AA28" s="39">
        <f t="shared" si="24"/>
        <v>-659.75</v>
      </c>
      <c r="AB28" s="35"/>
      <c r="AC28" s="38">
        <v>660.25</v>
      </c>
      <c r="AD28" s="38">
        <v>1303.668092847196</v>
      </c>
      <c r="AE28" s="38">
        <f t="shared" si="37"/>
        <v>-643.41809284719602</v>
      </c>
      <c r="AF28" s="38">
        <v>0</v>
      </c>
      <c r="AG28" s="38">
        <f t="shared" si="38"/>
        <v>660.25</v>
      </c>
      <c r="AH28" s="39">
        <v>1320</v>
      </c>
      <c r="AI28" s="40">
        <f t="shared" si="26"/>
        <v>-659.75</v>
      </c>
      <c r="AJ28" s="32"/>
      <c r="AK28" s="116">
        <v>0</v>
      </c>
      <c r="AL28" s="38">
        <v>0</v>
      </c>
      <c r="AM28" s="38">
        <f t="shared" si="27"/>
        <v>0</v>
      </c>
      <c r="AN28" s="38">
        <v>0</v>
      </c>
      <c r="AO28" s="38">
        <f t="shared" si="45"/>
        <v>0</v>
      </c>
      <c r="AP28" s="39">
        <v>0</v>
      </c>
      <c r="AQ28" s="39">
        <f t="shared" si="28"/>
        <v>0</v>
      </c>
      <c r="AR28" s="35"/>
      <c r="AS28" s="38">
        <v>0</v>
      </c>
      <c r="AT28" s="38">
        <v>0</v>
      </c>
      <c r="AU28" s="38">
        <f t="shared" si="39"/>
        <v>0</v>
      </c>
      <c r="AV28" s="38">
        <v>0</v>
      </c>
      <c r="AW28" s="38">
        <f t="shared" si="40"/>
        <v>0</v>
      </c>
      <c r="AX28" s="39">
        <v>0</v>
      </c>
      <c r="AY28" s="40">
        <f t="shared" si="30"/>
        <v>0</v>
      </c>
      <c r="AZ28" s="32"/>
      <c r="BA28" s="116">
        <v>7576.25</v>
      </c>
      <c r="BB28" s="38">
        <v>8011.6642177896101</v>
      </c>
      <c r="BC28" s="38">
        <f t="shared" si="31"/>
        <v>-435.41421778961012</v>
      </c>
      <c r="BD28" s="38">
        <v>0</v>
      </c>
      <c r="BE28" s="38">
        <f t="shared" si="46"/>
        <v>7576.25</v>
      </c>
      <c r="BF28" s="39">
        <v>4564</v>
      </c>
      <c r="BG28" s="39">
        <f t="shared" si="32"/>
        <v>3012.25</v>
      </c>
      <c r="BH28" s="35"/>
      <c r="BI28" s="38">
        <v>7576.25</v>
      </c>
      <c r="BJ28" s="38">
        <v>8011.6642177896101</v>
      </c>
      <c r="BK28" s="38">
        <f t="shared" si="41"/>
        <v>-435.41421778961012</v>
      </c>
      <c r="BL28" s="38">
        <v>0</v>
      </c>
      <c r="BM28" s="38">
        <f t="shared" si="42"/>
        <v>7576.25</v>
      </c>
      <c r="BN28" s="39">
        <v>4564</v>
      </c>
      <c r="BO28" s="40">
        <f t="shared" si="34"/>
        <v>3012.25</v>
      </c>
      <c r="BP28" s="32"/>
    </row>
    <row r="29" spans="1:68" s="26" customFormat="1" ht="14.25" hidden="1" customHeight="1" outlineLevel="1">
      <c r="B29" s="26" t="str">
        <f t="shared" si="18"/>
        <v>Hide</v>
      </c>
      <c r="C29" s="26">
        <v>-1</v>
      </c>
      <c r="D29" s="33" t="s">
        <v>23</v>
      </c>
      <c r="E29" s="115">
        <v>27687.19</v>
      </c>
      <c r="F29" s="28">
        <v>14981.536072143826</v>
      </c>
      <c r="G29" s="28">
        <f t="shared" si="19"/>
        <v>12705.653927856172</v>
      </c>
      <c r="H29" s="28">
        <v>0</v>
      </c>
      <c r="I29" s="28">
        <f t="shared" si="43"/>
        <v>27687.19</v>
      </c>
      <c r="J29" s="34">
        <v>10075.189999999999</v>
      </c>
      <c r="K29" s="34">
        <f t="shared" si="20"/>
        <v>17612</v>
      </c>
      <c r="L29" s="35"/>
      <c r="M29" s="28">
        <v>27687.19</v>
      </c>
      <c r="N29" s="28">
        <v>14981.536072143826</v>
      </c>
      <c r="O29" s="28">
        <f t="shared" si="35"/>
        <v>12705.653927856172</v>
      </c>
      <c r="P29" s="28">
        <v>0</v>
      </c>
      <c r="Q29" s="28">
        <f t="shared" si="36"/>
        <v>27687.19</v>
      </c>
      <c r="R29" s="34">
        <v>10075.189999999999</v>
      </c>
      <c r="S29" s="36">
        <f t="shared" si="22"/>
        <v>17612</v>
      </c>
      <c r="T29" s="32"/>
      <c r="U29" s="115">
        <v>3874.81</v>
      </c>
      <c r="V29" s="28">
        <v>3478.917315950187</v>
      </c>
      <c r="W29" s="28">
        <f t="shared" si="23"/>
        <v>395.89268404981294</v>
      </c>
      <c r="X29" s="28">
        <v>0</v>
      </c>
      <c r="Y29" s="28">
        <f t="shared" si="44"/>
        <v>3874.81</v>
      </c>
      <c r="Z29" s="34">
        <v>3522.5</v>
      </c>
      <c r="AA29" s="34">
        <f t="shared" si="24"/>
        <v>352.30999999999995</v>
      </c>
      <c r="AB29" s="35"/>
      <c r="AC29" s="28">
        <v>3874.81</v>
      </c>
      <c r="AD29" s="28">
        <v>3478.917315950187</v>
      </c>
      <c r="AE29" s="28">
        <f t="shared" si="37"/>
        <v>395.89268404981294</v>
      </c>
      <c r="AF29" s="28">
        <v>0</v>
      </c>
      <c r="AG29" s="28">
        <f t="shared" si="38"/>
        <v>3874.81</v>
      </c>
      <c r="AH29" s="34">
        <v>3522.5</v>
      </c>
      <c r="AI29" s="36">
        <f t="shared" si="26"/>
        <v>352.30999999999995</v>
      </c>
      <c r="AJ29" s="32"/>
      <c r="AK29" s="115">
        <v>18624.7</v>
      </c>
      <c r="AL29" s="28">
        <v>0</v>
      </c>
      <c r="AM29" s="28">
        <f t="shared" si="27"/>
        <v>18624.7</v>
      </c>
      <c r="AN29" s="28">
        <v>0</v>
      </c>
      <c r="AO29" s="28">
        <f t="shared" si="45"/>
        <v>18624.7</v>
      </c>
      <c r="AP29" s="34">
        <v>0</v>
      </c>
      <c r="AQ29" s="34">
        <f t="shared" si="28"/>
        <v>18624.7</v>
      </c>
      <c r="AR29" s="35"/>
      <c r="AS29" s="28">
        <v>18624.7</v>
      </c>
      <c r="AT29" s="28">
        <v>0</v>
      </c>
      <c r="AU29" s="28">
        <f t="shared" si="39"/>
        <v>18624.7</v>
      </c>
      <c r="AV29" s="28">
        <v>0</v>
      </c>
      <c r="AW29" s="28">
        <f t="shared" si="40"/>
        <v>18624.7</v>
      </c>
      <c r="AX29" s="34">
        <v>0</v>
      </c>
      <c r="AY29" s="36">
        <f t="shared" si="30"/>
        <v>18624.7</v>
      </c>
      <c r="AZ29" s="32"/>
      <c r="BA29" s="115">
        <v>5187.6799999999976</v>
      </c>
      <c r="BB29" s="28">
        <v>11502.61875619364</v>
      </c>
      <c r="BC29" s="28">
        <f t="shared" si="31"/>
        <v>-6314.9387561936428</v>
      </c>
      <c r="BD29" s="28">
        <v>0</v>
      </c>
      <c r="BE29" s="28">
        <f t="shared" si="46"/>
        <v>5187.6799999999976</v>
      </c>
      <c r="BF29" s="34">
        <v>6552.69</v>
      </c>
      <c r="BG29" s="34">
        <f t="shared" si="32"/>
        <v>-1365.010000000002</v>
      </c>
      <c r="BH29" s="35"/>
      <c r="BI29" s="28">
        <v>5187.6799999999976</v>
      </c>
      <c r="BJ29" s="28">
        <v>11502.61875619364</v>
      </c>
      <c r="BK29" s="28">
        <f t="shared" si="41"/>
        <v>-6314.9387561936428</v>
      </c>
      <c r="BL29" s="28">
        <v>0</v>
      </c>
      <c r="BM29" s="28">
        <f t="shared" si="42"/>
        <v>5187.6799999999976</v>
      </c>
      <c r="BN29" s="34">
        <v>6552.69</v>
      </c>
      <c r="BO29" s="36">
        <f t="shared" si="34"/>
        <v>-1365.010000000002</v>
      </c>
      <c r="BP29" s="32"/>
    </row>
    <row r="30" spans="1:68" s="26" customFormat="1" ht="14.25" hidden="1" customHeight="1" outlineLevel="1">
      <c r="B30" s="26" t="str">
        <f t="shared" si="18"/>
        <v>Hide</v>
      </c>
      <c r="C30" s="26">
        <v>-1</v>
      </c>
      <c r="D30" s="33" t="s">
        <v>24</v>
      </c>
      <c r="E30" s="115">
        <v>3413.04</v>
      </c>
      <c r="F30" s="28">
        <v>5572.9959923261667</v>
      </c>
      <c r="G30" s="28">
        <f t="shared" si="19"/>
        <v>-2159.9559923261668</v>
      </c>
      <c r="H30" s="28">
        <v>0</v>
      </c>
      <c r="I30" s="28">
        <f t="shared" si="43"/>
        <v>3413.04</v>
      </c>
      <c r="J30" s="34">
        <v>1379.52</v>
      </c>
      <c r="K30" s="34">
        <f t="shared" si="20"/>
        <v>2033.52</v>
      </c>
      <c r="L30" s="35"/>
      <c r="M30" s="28">
        <v>3413.04</v>
      </c>
      <c r="N30" s="28">
        <v>5572.9959923261667</v>
      </c>
      <c r="O30" s="28">
        <f t="shared" si="35"/>
        <v>-2159.9559923261668</v>
      </c>
      <c r="P30" s="28">
        <v>0</v>
      </c>
      <c r="Q30" s="28">
        <f t="shared" si="36"/>
        <v>3413.04</v>
      </c>
      <c r="R30" s="34">
        <v>1379.52</v>
      </c>
      <c r="S30" s="36">
        <f t="shared" si="22"/>
        <v>2033.52</v>
      </c>
      <c r="T30" s="32"/>
      <c r="U30" s="115">
        <v>0</v>
      </c>
      <c r="V30" s="28">
        <v>218.64094120796369</v>
      </c>
      <c r="W30" s="28">
        <f t="shared" si="23"/>
        <v>-218.64094120796369</v>
      </c>
      <c r="X30" s="28">
        <v>0</v>
      </c>
      <c r="Y30" s="28">
        <f t="shared" si="44"/>
        <v>0</v>
      </c>
      <c r="Z30" s="34">
        <v>221.38</v>
      </c>
      <c r="AA30" s="34">
        <f t="shared" si="24"/>
        <v>-221.38</v>
      </c>
      <c r="AB30" s="35"/>
      <c r="AC30" s="28">
        <v>0</v>
      </c>
      <c r="AD30" s="28">
        <v>218.64094120796369</v>
      </c>
      <c r="AE30" s="28">
        <f t="shared" si="37"/>
        <v>-218.64094120796369</v>
      </c>
      <c r="AF30" s="28">
        <v>0</v>
      </c>
      <c r="AG30" s="28">
        <f t="shared" si="38"/>
        <v>0</v>
      </c>
      <c r="AH30" s="34">
        <v>221.38</v>
      </c>
      <c r="AI30" s="36">
        <f t="shared" si="26"/>
        <v>-221.38</v>
      </c>
      <c r="AJ30" s="32"/>
      <c r="AK30" s="115">
        <v>0</v>
      </c>
      <c r="AL30" s="28">
        <v>3321.3513707521079</v>
      </c>
      <c r="AM30" s="28">
        <f t="shared" si="27"/>
        <v>-3321.3513707521079</v>
      </c>
      <c r="AN30" s="28">
        <v>0</v>
      </c>
      <c r="AO30" s="28">
        <f t="shared" si="45"/>
        <v>0</v>
      </c>
      <c r="AP30" s="34">
        <v>0</v>
      </c>
      <c r="AQ30" s="34">
        <f t="shared" si="28"/>
        <v>0</v>
      </c>
      <c r="AR30" s="35"/>
      <c r="AS30" s="28">
        <v>0</v>
      </c>
      <c r="AT30" s="28">
        <v>3321.3513707521079</v>
      </c>
      <c r="AU30" s="28">
        <f t="shared" si="39"/>
        <v>-3321.3513707521079</v>
      </c>
      <c r="AV30" s="28">
        <v>0</v>
      </c>
      <c r="AW30" s="28">
        <f t="shared" si="40"/>
        <v>0</v>
      </c>
      <c r="AX30" s="34">
        <v>0</v>
      </c>
      <c r="AY30" s="36">
        <f t="shared" si="30"/>
        <v>0</v>
      </c>
      <c r="AZ30" s="32"/>
      <c r="BA30" s="115">
        <v>3413.04</v>
      </c>
      <c r="BB30" s="28">
        <v>2033.0036803660951</v>
      </c>
      <c r="BC30" s="28">
        <f t="shared" si="31"/>
        <v>1380.0363196339049</v>
      </c>
      <c r="BD30" s="28">
        <v>0</v>
      </c>
      <c r="BE30" s="28">
        <f t="shared" si="46"/>
        <v>3413.04</v>
      </c>
      <c r="BF30" s="34">
        <v>1158.1400000000001</v>
      </c>
      <c r="BG30" s="34">
        <f t="shared" si="32"/>
        <v>2254.8999999999996</v>
      </c>
      <c r="BH30" s="35"/>
      <c r="BI30" s="28">
        <v>3413.04</v>
      </c>
      <c r="BJ30" s="28">
        <v>2033.0036803660951</v>
      </c>
      <c r="BK30" s="28">
        <f t="shared" si="41"/>
        <v>1380.0363196339049</v>
      </c>
      <c r="BL30" s="28">
        <v>0</v>
      </c>
      <c r="BM30" s="28">
        <f t="shared" si="42"/>
        <v>3413.04</v>
      </c>
      <c r="BN30" s="34">
        <v>1158.1400000000001</v>
      </c>
      <c r="BO30" s="36">
        <f t="shared" si="34"/>
        <v>2254.8999999999996</v>
      </c>
      <c r="BP30" s="32"/>
    </row>
    <row r="31" spans="1:68" s="26" customFormat="1" collapsed="1">
      <c r="B31" s="26" t="str">
        <f t="shared" si="18"/>
        <v>Hide</v>
      </c>
      <c r="C31" s="26">
        <v>-1</v>
      </c>
      <c r="D31" s="37" t="s">
        <v>25</v>
      </c>
      <c r="E31" s="116">
        <v>31100.23</v>
      </c>
      <c r="F31" s="38">
        <v>20554.532064469993</v>
      </c>
      <c r="G31" s="38">
        <f t="shared" si="19"/>
        <v>10545.697935530006</v>
      </c>
      <c r="H31" s="38">
        <v>0</v>
      </c>
      <c r="I31" s="38">
        <f t="shared" si="43"/>
        <v>31100.23</v>
      </c>
      <c r="J31" s="39">
        <v>11454.71</v>
      </c>
      <c r="K31" s="39">
        <f t="shared" si="20"/>
        <v>19645.52</v>
      </c>
      <c r="L31" s="35"/>
      <c r="M31" s="38">
        <v>31100.23</v>
      </c>
      <c r="N31" s="38">
        <v>20554.532064469993</v>
      </c>
      <c r="O31" s="38">
        <f t="shared" si="35"/>
        <v>10545.697935530006</v>
      </c>
      <c r="P31" s="38">
        <v>0</v>
      </c>
      <c r="Q31" s="38">
        <f t="shared" si="36"/>
        <v>31100.23</v>
      </c>
      <c r="R31" s="39">
        <v>11454.71</v>
      </c>
      <c r="S31" s="40">
        <f t="shared" si="22"/>
        <v>19645.52</v>
      </c>
      <c r="T31" s="32"/>
      <c r="U31" s="116">
        <v>3874.81</v>
      </c>
      <c r="V31" s="38">
        <v>3697.5582571581508</v>
      </c>
      <c r="W31" s="38">
        <f t="shared" si="23"/>
        <v>177.25174284184914</v>
      </c>
      <c r="X31" s="38">
        <v>0</v>
      </c>
      <c r="Y31" s="38">
        <f t="shared" si="44"/>
        <v>3874.81</v>
      </c>
      <c r="Z31" s="39">
        <v>3743.88</v>
      </c>
      <c r="AA31" s="39">
        <f t="shared" si="24"/>
        <v>130.92999999999984</v>
      </c>
      <c r="AB31" s="35"/>
      <c r="AC31" s="38">
        <v>3874.81</v>
      </c>
      <c r="AD31" s="38">
        <v>3697.5582571581508</v>
      </c>
      <c r="AE31" s="38">
        <f t="shared" si="37"/>
        <v>177.25174284184914</v>
      </c>
      <c r="AF31" s="38">
        <v>0</v>
      </c>
      <c r="AG31" s="38">
        <f t="shared" si="38"/>
        <v>3874.81</v>
      </c>
      <c r="AH31" s="39">
        <v>3743.88</v>
      </c>
      <c r="AI31" s="40">
        <f t="shared" si="26"/>
        <v>130.92999999999984</v>
      </c>
      <c r="AJ31" s="32"/>
      <c r="AK31" s="116">
        <v>18624.7</v>
      </c>
      <c r="AL31" s="38">
        <v>3321.3513707521079</v>
      </c>
      <c r="AM31" s="38">
        <f t="shared" si="27"/>
        <v>15303.348629247892</v>
      </c>
      <c r="AN31" s="38">
        <v>0</v>
      </c>
      <c r="AO31" s="38">
        <f t="shared" si="45"/>
        <v>18624.7</v>
      </c>
      <c r="AP31" s="39">
        <v>0</v>
      </c>
      <c r="AQ31" s="39">
        <f t="shared" si="28"/>
        <v>18624.7</v>
      </c>
      <c r="AR31" s="35"/>
      <c r="AS31" s="38">
        <v>18624.7</v>
      </c>
      <c r="AT31" s="38">
        <v>3321.3513707521079</v>
      </c>
      <c r="AU31" s="38">
        <f t="shared" si="39"/>
        <v>15303.348629247892</v>
      </c>
      <c r="AV31" s="38">
        <v>0</v>
      </c>
      <c r="AW31" s="38">
        <f t="shared" si="40"/>
        <v>18624.7</v>
      </c>
      <c r="AX31" s="39">
        <v>0</v>
      </c>
      <c r="AY31" s="40">
        <f t="shared" si="30"/>
        <v>18624.7</v>
      </c>
      <c r="AZ31" s="32"/>
      <c r="BA31" s="116">
        <v>8600.7199999999975</v>
      </c>
      <c r="BB31" s="38">
        <v>13535.622436559735</v>
      </c>
      <c r="BC31" s="38">
        <f t="shared" si="31"/>
        <v>-4934.9024365597379</v>
      </c>
      <c r="BD31" s="38">
        <v>0</v>
      </c>
      <c r="BE31" s="38">
        <f t="shared" si="46"/>
        <v>8600.7199999999975</v>
      </c>
      <c r="BF31" s="39">
        <v>7710.83</v>
      </c>
      <c r="BG31" s="39">
        <f t="shared" si="32"/>
        <v>889.8899999999976</v>
      </c>
      <c r="BH31" s="35"/>
      <c r="BI31" s="38">
        <v>8600.7199999999975</v>
      </c>
      <c r="BJ31" s="38">
        <v>13535.622436559735</v>
      </c>
      <c r="BK31" s="38">
        <f t="shared" si="41"/>
        <v>-4934.9024365597379</v>
      </c>
      <c r="BL31" s="38">
        <v>0</v>
      </c>
      <c r="BM31" s="38">
        <f t="shared" si="42"/>
        <v>8600.7199999999975</v>
      </c>
      <c r="BN31" s="39">
        <v>7710.83</v>
      </c>
      <c r="BO31" s="40">
        <f t="shared" si="34"/>
        <v>889.8899999999976</v>
      </c>
      <c r="BP31" s="32"/>
    </row>
    <row r="32" spans="1:68" s="26" customFormat="1" ht="14.25" hidden="1" customHeight="1" outlineLevel="1">
      <c r="B32" s="26" t="str">
        <f t="shared" si="18"/>
        <v>Hide</v>
      </c>
      <c r="C32" s="26">
        <v>-1</v>
      </c>
      <c r="D32" s="33" t="s">
        <v>26</v>
      </c>
      <c r="E32" s="115">
        <v>0</v>
      </c>
      <c r="F32" s="28">
        <v>0</v>
      </c>
      <c r="G32" s="28">
        <f t="shared" si="19"/>
        <v>0</v>
      </c>
      <c r="H32" s="28">
        <v>0</v>
      </c>
      <c r="I32" s="28">
        <f t="shared" si="43"/>
        <v>0</v>
      </c>
      <c r="J32" s="34">
        <v>0</v>
      </c>
      <c r="K32" s="34">
        <f t="shared" si="20"/>
        <v>0</v>
      </c>
      <c r="L32" s="35"/>
      <c r="M32" s="28">
        <v>0</v>
      </c>
      <c r="N32" s="28">
        <v>0</v>
      </c>
      <c r="O32" s="28">
        <f t="shared" si="35"/>
        <v>0</v>
      </c>
      <c r="P32" s="28">
        <v>0</v>
      </c>
      <c r="Q32" s="28">
        <f t="shared" si="36"/>
        <v>0</v>
      </c>
      <c r="R32" s="34">
        <v>0</v>
      </c>
      <c r="S32" s="36">
        <f t="shared" si="22"/>
        <v>0</v>
      </c>
      <c r="T32" s="32"/>
      <c r="U32" s="115">
        <v>0</v>
      </c>
      <c r="V32" s="28">
        <v>0</v>
      </c>
      <c r="W32" s="28">
        <f t="shared" si="23"/>
        <v>0</v>
      </c>
      <c r="X32" s="28">
        <v>0</v>
      </c>
      <c r="Y32" s="28">
        <f t="shared" si="44"/>
        <v>0</v>
      </c>
      <c r="Z32" s="34">
        <v>0</v>
      </c>
      <c r="AA32" s="34">
        <f t="shared" si="24"/>
        <v>0</v>
      </c>
      <c r="AB32" s="35"/>
      <c r="AC32" s="28">
        <v>0</v>
      </c>
      <c r="AD32" s="28">
        <v>0</v>
      </c>
      <c r="AE32" s="28">
        <f t="shared" si="37"/>
        <v>0</v>
      </c>
      <c r="AF32" s="28">
        <v>0</v>
      </c>
      <c r="AG32" s="28">
        <f t="shared" si="38"/>
        <v>0</v>
      </c>
      <c r="AH32" s="34">
        <v>0</v>
      </c>
      <c r="AI32" s="36">
        <f t="shared" si="26"/>
        <v>0</v>
      </c>
      <c r="AJ32" s="32"/>
      <c r="AK32" s="115">
        <v>0</v>
      </c>
      <c r="AL32" s="28">
        <v>0</v>
      </c>
      <c r="AM32" s="28">
        <f t="shared" si="27"/>
        <v>0</v>
      </c>
      <c r="AN32" s="28">
        <v>0</v>
      </c>
      <c r="AO32" s="28">
        <f t="shared" si="45"/>
        <v>0</v>
      </c>
      <c r="AP32" s="34">
        <v>0</v>
      </c>
      <c r="AQ32" s="34">
        <f t="shared" si="28"/>
        <v>0</v>
      </c>
      <c r="AR32" s="35"/>
      <c r="AS32" s="28">
        <v>0</v>
      </c>
      <c r="AT32" s="28">
        <v>0</v>
      </c>
      <c r="AU32" s="28">
        <f t="shared" si="39"/>
        <v>0</v>
      </c>
      <c r="AV32" s="28">
        <v>0</v>
      </c>
      <c r="AW32" s="28">
        <f t="shared" si="40"/>
        <v>0</v>
      </c>
      <c r="AX32" s="34">
        <v>0</v>
      </c>
      <c r="AY32" s="36">
        <f t="shared" si="30"/>
        <v>0</v>
      </c>
      <c r="AZ32" s="32"/>
      <c r="BA32" s="115">
        <v>0</v>
      </c>
      <c r="BB32" s="28">
        <v>0</v>
      </c>
      <c r="BC32" s="28">
        <f t="shared" si="31"/>
        <v>0</v>
      </c>
      <c r="BD32" s="28">
        <v>0</v>
      </c>
      <c r="BE32" s="28">
        <f t="shared" si="46"/>
        <v>0</v>
      </c>
      <c r="BF32" s="34">
        <v>0</v>
      </c>
      <c r="BG32" s="34">
        <f t="shared" si="32"/>
        <v>0</v>
      </c>
      <c r="BH32" s="35"/>
      <c r="BI32" s="28">
        <v>0</v>
      </c>
      <c r="BJ32" s="28">
        <v>0</v>
      </c>
      <c r="BK32" s="28">
        <f t="shared" si="41"/>
        <v>0</v>
      </c>
      <c r="BL32" s="28">
        <v>0</v>
      </c>
      <c r="BM32" s="28">
        <f t="shared" si="42"/>
        <v>0</v>
      </c>
      <c r="BN32" s="34">
        <v>0</v>
      </c>
      <c r="BO32" s="36">
        <f t="shared" si="34"/>
        <v>0</v>
      </c>
      <c r="BP32" s="32"/>
    </row>
    <row r="33" spans="2:68" s="26" customFormat="1" ht="14.25" hidden="1" customHeight="1" outlineLevel="1">
      <c r="B33" s="26" t="str">
        <f t="shared" si="18"/>
        <v>Hide</v>
      </c>
      <c r="C33" s="26">
        <v>-1</v>
      </c>
      <c r="D33" s="33" t="s">
        <v>27</v>
      </c>
      <c r="E33" s="115">
        <v>0</v>
      </c>
      <c r="F33" s="28">
        <v>0</v>
      </c>
      <c r="G33" s="28">
        <f t="shared" si="19"/>
        <v>0</v>
      </c>
      <c r="H33" s="28">
        <v>0</v>
      </c>
      <c r="I33" s="28">
        <f t="shared" si="43"/>
        <v>0</v>
      </c>
      <c r="J33" s="34">
        <v>0</v>
      </c>
      <c r="K33" s="34">
        <f t="shared" si="20"/>
        <v>0</v>
      </c>
      <c r="L33" s="35"/>
      <c r="M33" s="28">
        <v>0</v>
      </c>
      <c r="N33" s="28">
        <v>0</v>
      </c>
      <c r="O33" s="28">
        <f t="shared" si="35"/>
        <v>0</v>
      </c>
      <c r="P33" s="28">
        <v>0</v>
      </c>
      <c r="Q33" s="28">
        <f t="shared" si="36"/>
        <v>0</v>
      </c>
      <c r="R33" s="34">
        <v>0</v>
      </c>
      <c r="S33" s="36">
        <f t="shared" si="22"/>
        <v>0</v>
      </c>
      <c r="T33" s="32"/>
      <c r="U33" s="115">
        <v>0</v>
      </c>
      <c r="V33" s="28">
        <v>0</v>
      </c>
      <c r="W33" s="28">
        <f t="shared" si="23"/>
        <v>0</v>
      </c>
      <c r="X33" s="28">
        <v>0</v>
      </c>
      <c r="Y33" s="28">
        <f t="shared" si="44"/>
        <v>0</v>
      </c>
      <c r="Z33" s="34">
        <v>0</v>
      </c>
      <c r="AA33" s="34">
        <f t="shared" si="24"/>
        <v>0</v>
      </c>
      <c r="AB33" s="35"/>
      <c r="AC33" s="28">
        <v>0</v>
      </c>
      <c r="AD33" s="28">
        <v>0</v>
      </c>
      <c r="AE33" s="28">
        <f t="shared" si="37"/>
        <v>0</v>
      </c>
      <c r="AF33" s="28">
        <v>0</v>
      </c>
      <c r="AG33" s="28">
        <f t="shared" si="38"/>
        <v>0</v>
      </c>
      <c r="AH33" s="34">
        <v>0</v>
      </c>
      <c r="AI33" s="36">
        <f t="shared" si="26"/>
        <v>0</v>
      </c>
      <c r="AJ33" s="32"/>
      <c r="AK33" s="115">
        <v>0</v>
      </c>
      <c r="AL33" s="28">
        <v>0</v>
      </c>
      <c r="AM33" s="28">
        <f t="shared" si="27"/>
        <v>0</v>
      </c>
      <c r="AN33" s="28">
        <v>0</v>
      </c>
      <c r="AO33" s="28">
        <f t="shared" si="45"/>
        <v>0</v>
      </c>
      <c r="AP33" s="34">
        <v>0</v>
      </c>
      <c r="AQ33" s="34">
        <f t="shared" si="28"/>
        <v>0</v>
      </c>
      <c r="AR33" s="35"/>
      <c r="AS33" s="28">
        <v>0</v>
      </c>
      <c r="AT33" s="28">
        <v>0</v>
      </c>
      <c r="AU33" s="28">
        <f t="shared" si="39"/>
        <v>0</v>
      </c>
      <c r="AV33" s="28">
        <v>0</v>
      </c>
      <c r="AW33" s="28">
        <f t="shared" si="40"/>
        <v>0</v>
      </c>
      <c r="AX33" s="34">
        <v>0</v>
      </c>
      <c r="AY33" s="36">
        <f t="shared" si="30"/>
        <v>0</v>
      </c>
      <c r="AZ33" s="32"/>
      <c r="BA33" s="115">
        <v>0</v>
      </c>
      <c r="BB33" s="28">
        <v>0</v>
      </c>
      <c r="BC33" s="28">
        <f t="shared" si="31"/>
        <v>0</v>
      </c>
      <c r="BD33" s="28">
        <v>0</v>
      </c>
      <c r="BE33" s="28">
        <f t="shared" si="46"/>
        <v>0</v>
      </c>
      <c r="BF33" s="34">
        <v>0</v>
      </c>
      <c r="BG33" s="34">
        <f t="shared" si="32"/>
        <v>0</v>
      </c>
      <c r="BH33" s="35"/>
      <c r="BI33" s="28">
        <v>0</v>
      </c>
      <c r="BJ33" s="28">
        <v>0</v>
      </c>
      <c r="BK33" s="28">
        <f t="shared" si="41"/>
        <v>0</v>
      </c>
      <c r="BL33" s="28">
        <v>0</v>
      </c>
      <c r="BM33" s="28">
        <f t="shared" si="42"/>
        <v>0</v>
      </c>
      <c r="BN33" s="34">
        <v>0</v>
      </c>
      <c r="BO33" s="36">
        <f t="shared" si="34"/>
        <v>0</v>
      </c>
      <c r="BP33" s="32"/>
    </row>
    <row r="34" spans="2:68" s="26" customFormat="1" ht="14.25" hidden="1" customHeight="1" outlineLevel="1">
      <c r="B34" s="26" t="str">
        <f t="shared" si="18"/>
        <v>Hide</v>
      </c>
      <c r="C34" s="26">
        <v>-1</v>
      </c>
      <c r="D34" s="33" t="s">
        <v>28</v>
      </c>
      <c r="E34" s="115">
        <v>0</v>
      </c>
      <c r="F34" s="28">
        <v>0</v>
      </c>
      <c r="G34" s="28">
        <f t="shared" si="19"/>
        <v>0</v>
      </c>
      <c r="H34" s="28">
        <v>0</v>
      </c>
      <c r="I34" s="28">
        <f t="shared" si="43"/>
        <v>0</v>
      </c>
      <c r="J34" s="34">
        <v>0</v>
      </c>
      <c r="K34" s="34">
        <f t="shared" si="20"/>
        <v>0</v>
      </c>
      <c r="L34" s="35"/>
      <c r="M34" s="28">
        <v>0</v>
      </c>
      <c r="N34" s="28">
        <v>0</v>
      </c>
      <c r="O34" s="28">
        <f t="shared" si="35"/>
        <v>0</v>
      </c>
      <c r="P34" s="28">
        <v>0</v>
      </c>
      <c r="Q34" s="28">
        <f t="shared" si="36"/>
        <v>0</v>
      </c>
      <c r="R34" s="34">
        <v>0</v>
      </c>
      <c r="S34" s="36">
        <f t="shared" si="22"/>
        <v>0</v>
      </c>
      <c r="T34" s="32"/>
      <c r="U34" s="115">
        <v>0</v>
      </c>
      <c r="V34" s="28">
        <v>0</v>
      </c>
      <c r="W34" s="28">
        <f t="shared" si="23"/>
        <v>0</v>
      </c>
      <c r="X34" s="28">
        <v>0</v>
      </c>
      <c r="Y34" s="28">
        <f t="shared" si="44"/>
        <v>0</v>
      </c>
      <c r="Z34" s="34">
        <v>0</v>
      </c>
      <c r="AA34" s="34">
        <f t="shared" si="24"/>
        <v>0</v>
      </c>
      <c r="AB34" s="35"/>
      <c r="AC34" s="28">
        <v>0</v>
      </c>
      <c r="AD34" s="28">
        <v>0</v>
      </c>
      <c r="AE34" s="28">
        <f t="shared" si="37"/>
        <v>0</v>
      </c>
      <c r="AF34" s="28">
        <v>0</v>
      </c>
      <c r="AG34" s="28">
        <f t="shared" si="38"/>
        <v>0</v>
      </c>
      <c r="AH34" s="34">
        <v>0</v>
      </c>
      <c r="AI34" s="36">
        <f t="shared" si="26"/>
        <v>0</v>
      </c>
      <c r="AJ34" s="32"/>
      <c r="AK34" s="115">
        <v>0</v>
      </c>
      <c r="AL34" s="28">
        <v>0</v>
      </c>
      <c r="AM34" s="28">
        <f t="shared" si="27"/>
        <v>0</v>
      </c>
      <c r="AN34" s="28">
        <v>0</v>
      </c>
      <c r="AO34" s="28">
        <f t="shared" si="45"/>
        <v>0</v>
      </c>
      <c r="AP34" s="34">
        <v>0</v>
      </c>
      <c r="AQ34" s="34">
        <f t="shared" si="28"/>
        <v>0</v>
      </c>
      <c r="AR34" s="35"/>
      <c r="AS34" s="28">
        <v>0</v>
      </c>
      <c r="AT34" s="28">
        <v>0</v>
      </c>
      <c r="AU34" s="28">
        <f t="shared" si="39"/>
        <v>0</v>
      </c>
      <c r="AV34" s="28">
        <v>0</v>
      </c>
      <c r="AW34" s="28">
        <f t="shared" si="40"/>
        <v>0</v>
      </c>
      <c r="AX34" s="34">
        <v>0</v>
      </c>
      <c r="AY34" s="36">
        <f t="shared" si="30"/>
        <v>0</v>
      </c>
      <c r="AZ34" s="32"/>
      <c r="BA34" s="115">
        <v>0</v>
      </c>
      <c r="BB34" s="28">
        <v>0</v>
      </c>
      <c r="BC34" s="28">
        <f t="shared" si="31"/>
        <v>0</v>
      </c>
      <c r="BD34" s="28">
        <v>0</v>
      </c>
      <c r="BE34" s="28">
        <f t="shared" si="46"/>
        <v>0</v>
      </c>
      <c r="BF34" s="34">
        <v>0</v>
      </c>
      <c r="BG34" s="34">
        <f t="shared" si="32"/>
        <v>0</v>
      </c>
      <c r="BH34" s="35"/>
      <c r="BI34" s="28">
        <v>0</v>
      </c>
      <c r="BJ34" s="28">
        <v>0</v>
      </c>
      <c r="BK34" s="28">
        <f t="shared" si="41"/>
        <v>0</v>
      </c>
      <c r="BL34" s="28">
        <v>0</v>
      </c>
      <c r="BM34" s="28">
        <f t="shared" si="42"/>
        <v>0</v>
      </c>
      <c r="BN34" s="34">
        <v>0</v>
      </c>
      <c r="BO34" s="36">
        <f t="shared" si="34"/>
        <v>0</v>
      </c>
      <c r="BP34" s="32"/>
    </row>
    <row r="35" spans="2:68" s="26" customFormat="1" ht="14.25" hidden="1" customHeight="1" outlineLevel="1">
      <c r="B35" s="26" t="str">
        <f t="shared" si="18"/>
        <v>Hide</v>
      </c>
      <c r="C35" s="26">
        <v>-1</v>
      </c>
      <c r="D35" s="33" t="s">
        <v>29</v>
      </c>
      <c r="E35" s="115">
        <v>0</v>
      </c>
      <c r="F35" s="28">
        <v>121.9719768686581</v>
      </c>
      <c r="G35" s="28">
        <f t="shared" si="19"/>
        <v>-121.9719768686581</v>
      </c>
      <c r="H35" s="28">
        <v>0</v>
      </c>
      <c r="I35" s="28">
        <f t="shared" si="43"/>
        <v>0</v>
      </c>
      <c r="J35" s="34">
        <v>123.5</v>
      </c>
      <c r="K35" s="34">
        <f t="shared" si="20"/>
        <v>-123.5</v>
      </c>
      <c r="L35" s="35"/>
      <c r="M35" s="28">
        <v>0</v>
      </c>
      <c r="N35" s="28">
        <v>121.9719768686581</v>
      </c>
      <c r="O35" s="28">
        <f t="shared" si="35"/>
        <v>-121.9719768686581</v>
      </c>
      <c r="P35" s="28">
        <v>0</v>
      </c>
      <c r="Q35" s="28">
        <f t="shared" si="36"/>
        <v>0</v>
      </c>
      <c r="R35" s="34">
        <v>123.5</v>
      </c>
      <c r="S35" s="36">
        <f t="shared" si="22"/>
        <v>-123.5</v>
      </c>
      <c r="T35" s="32"/>
      <c r="U35" s="115">
        <v>0</v>
      </c>
      <c r="V35" s="28">
        <v>121.9719768686581</v>
      </c>
      <c r="W35" s="28">
        <f t="shared" si="23"/>
        <v>-121.9719768686581</v>
      </c>
      <c r="X35" s="28">
        <v>0</v>
      </c>
      <c r="Y35" s="28">
        <f t="shared" si="44"/>
        <v>0</v>
      </c>
      <c r="Z35" s="34">
        <v>123.5</v>
      </c>
      <c r="AA35" s="34">
        <f t="shared" si="24"/>
        <v>-123.5</v>
      </c>
      <c r="AB35" s="35"/>
      <c r="AC35" s="28">
        <v>0</v>
      </c>
      <c r="AD35" s="28">
        <v>121.9719768686581</v>
      </c>
      <c r="AE35" s="28">
        <f t="shared" si="37"/>
        <v>-121.9719768686581</v>
      </c>
      <c r="AF35" s="28">
        <v>0</v>
      </c>
      <c r="AG35" s="28">
        <f t="shared" si="38"/>
        <v>0</v>
      </c>
      <c r="AH35" s="34">
        <v>123.5</v>
      </c>
      <c r="AI35" s="36">
        <f t="shared" si="26"/>
        <v>-123.5</v>
      </c>
      <c r="AJ35" s="32"/>
      <c r="AK35" s="115">
        <v>0</v>
      </c>
      <c r="AL35" s="28">
        <v>0</v>
      </c>
      <c r="AM35" s="28">
        <f t="shared" si="27"/>
        <v>0</v>
      </c>
      <c r="AN35" s="28">
        <v>0</v>
      </c>
      <c r="AO35" s="28">
        <f t="shared" si="45"/>
        <v>0</v>
      </c>
      <c r="AP35" s="34">
        <v>0</v>
      </c>
      <c r="AQ35" s="34">
        <f t="shared" si="28"/>
        <v>0</v>
      </c>
      <c r="AR35" s="35"/>
      <c r="AS35" s="28">
        <v>0</v>
      </c>
      <c r="AT35" s="28">
        <v>0</v>
      </c>
      <c r="AU35" s="28">
        <f t="shared" si="39"/>
        <v>0</v>
      </c>
      <c r="AV35" s="28">
        <v>0</v>
      </c>
      <c r="AW35" s="28">
        <f t="shared" si="40"/>
        <v>0</v>
      </c>
      <c r="AX35" s="34">
        <v>0</v>
      </c>
      <c r="AY35" s="36">
        <f t="shared" si="30"/>
        <v>0</v>
      </c>
      <c r="AZ35" s="32"/>
      <c r="BA35" s="115">
        <v>0</v>
      </c>
      <c r="BB35" s="28">
        <v>0</v>
      </c>
      <c r="BC35" s="28">
        <f t="shared" si="31"/>
        <v>0</v>
      </c>
      <c r="BD35" s="28">
        <v>0</v>
      </c>
      <c r="BE35" s="28">
        <f t="shared" si="46"/>
        <v>0</v>
      </c>
      <c r="BF35" s="34">
        <v>0</v>
      </c>
      <c r="BG35" s="34">
        <f t="shared" si="32"/>
        <v>0</v>
      </c>
      <c r="BH35" s="35"/>
      <c r="BI35" s="28">
        <v>0</v>
      </c>
      <c r="BJ35" s="28">
        <v>0</v>
      </c>
      <c r="BK35" s="28">
        <f t="shared" si="41"/>
        <v>0</v>
      </c>
      <c r="BL35" s="28">
        <v>0</v>
      </c>
      <c r="BM35" s="28">
        <f t="shared" si="42"/>
        <v>0</v>
      </c>
      <c r="BN35" s="34">
        <v>0</v>
      </c>
      <c r="BO35" s="36">
        <f t="shared" si="34"/>
        <v>0</v>
      </c>
      <c r="BP35" s="32"/>
    </row>
    <row r="36" spans="2:68" s="26" customFormat="1" ht="14.25" hidden="1" customHeight="1" outlineLevel="1">
      <c r="B36" s="26" t="str">
        <f t="shared" si="18"/>
        <v>Hide</v>
      </c>
      <c r="C36" s="26">
        <v>-1</v>
      </c>
      <c r="D36" s="33" t="s">
        <v>30</v>
      </c>
      <c r="E36" s="115">
        <v>3369.7400000000002</v>
      </c>
      <c r="F36" s="28">
        <v>2018.1458280145673</v>
      </c>
      <c r="G36" s="28">
        <f t="shared" si="19"/>
        <v>1351.5941719854329</v>
      </c>
      <c r="H36" s="28">
        <v>0</v>
      </c>
      <c r="I36" s="28">
        <f t="shared" si="43"/>
        <v>3369.7400000000002</v>
      </c>
      <c r="J36" s="34">
        <v>1342.7</v>
      </c>
      <c r="K36" s="34">
        <f t="shared" si="20"/>
        <v>2027.0400000000002</v>
      </c>
      <c r="L36" s="35"/>
      <c r="M36" s="28">
        <v>3369.7400000000002</v>
      </c>
      <c r="N36" s="28">
        <v>2018.1458280145673</v>
      </c>
      <c r="O36" s="28">
        <f t="shared" si="35"/>
        <v>1351.5941719854329</v>
      </c>
      <c r="P36" s="28">
        <v>0</v>
      </c>
      <c r="Q36" s="28">
        <f t="shared" si="36"/>
        <v>3369.7400000000002</v>
      </c>
      <c r="R36" s="34">
        <v>1342.7</v>
      </c>
      <c r="S36" s="36">
        <f t="shared" si="22"/>
        <v>2027.0400000000002</v>
      </c>
      <c r="T36" s="32"/>
      <c r="U36" s="115">
        <v>310.23</v>
      </c>
      <c r="V36" s="28">
        <v>435.85969904191239</v>
      </c>
      <c r="W36" s="28">
        <f t="shared" si="23"/>
        <v>-125.62969904191237</v>
      </c>
      <c r="X36" s="28">
        <v>0</v>
      </c>
      <c r="Y36" s="28">
        <f t="shared" si="44"/>
        <v>310.23</v>
      </c>
      <c r="Z36" s="34">
        <v>441.32</v>
      </c>
      <c r="AA36" s="34">
        <f t="shared" si="24"/>
        <v>-131.08999999999997</v>
      </c>
      <c r="AB36" s="35"/>
      <c r="AC36" s="28">
        <v>310.23</v>
      </c>
      <c r="AD36" s="28">
        <v>435.85969904191239</v>
      </c>
      <c r="AE36" s="28">
        <f t="shared" si="37"/>
        <v>-125.62969904191237</v>
      </c>
      <c r="AF36" s="28">
        <v>0</v>
      </c>
      <c r="AG36" s="28">
        <f t="shared" si="38"/>
        <v>310.23</v>
      </c>
      <c r="AH36" s="34">
        <v>441.32</v>
      </c>
      <c r="AI36" s="36">
        <f t="shared" si="26"/>
        <v>-131.08999999999997</v>
      </c>
      <c r="AJ36" s="32"/>
      <c r="AK36" s="115">
        <v>2006.41</v>
      </c>
      <c r="AL36" s="28">
        <v>0</v>
      </c>
      <c r="AM36" s="28">
        <f t="shared" si="27"/>
        <v>2006.41</v>
      </c>
      <c r="AN36" s="28">
        <v>0</v>
      </c>
      <c r="AO36" s="28">
        <f t="shared" si="45"/>
        <v>2006.41</v>
      </c>
      <c r="AP36" s="34">
        <v>0</v>
      </c>
      <c r="AQ36" s="34">
        <f t="shared" si="28"/>
        <v>2006.41</v>
      </c>
      <c r="AR36" s="35"/>
      <c r="AS36" s="28">
        <v>2006.41</v>
      </c>
      <c r="AT36" s="28">
        <v>0</v>
      </c>
      <c r="AU36" s="28">
        <f t="shared" si="39"/>
        <v>2006.41</v>
      </c>
      <c r="AV36" s="28">
        <v>0</v>
      </c>
      <c r="AW36" s="28">
        <f t="shared" si="40"/>
        <v>2006.41</v>
      </c>
      <c r="AX36" s="34">
        <v>0</v>
      </c>
      <c r="AY36" s="36">
        <f t="shared" si="30"/>
        <v>2006.41</v>
      </c>
      <c r="AZ36" s="32"/>
      <c r="BA36" s="115">
        <v>1053.0999999999999</v>
      </c>
      <c r="BB36" s="28">
        <v>1582.286128972655</v>
      </c>
      <c r="BC36" s="28">
        <f t="shared" si="31"/>
        <v>-529.18612897265507</v>
      </c>
      <c r="BD36" s="28">
        <v>0</v>
      </c>
      <c r="BE36" s="28">
        <f t="shared" si="46"/>
        <v>1053.0999999999999</v>
      </c>
      <c r="BF36" s="34">
        <v>901.38</v>
      </c>
      <c r="BG36" s="34">
        <f t="shared" si="32"/>
        <v>151.71999999999991</v>
      </c>
      <c r="BH36" s="35"/>
      <c r="BI36" s="28">
        <v>1053.0999999999999</v>
      </c>
      <c r="BJ36" s="28">
        <v>1582.286128972655</v>
      </c>
      <c r="BK36" s="28">
        <f t="shared" si="41"/>
        <v>-529.18612897265507</v>
      </c>
      <c r="BL36" s="28">
        <v>0</v>
      </c>
      <c r="BM36" s="28">
        <f t="shared" si="42"/>
        <v>1053.0999999999999</v>
      </c>
      <c r="BN36" s="34">
        <v>901.38</v>
      </c>
      <c r="BO36" s="36">
        <f t="shared" si="34"/>
        <v>151.71999999999991</v>
      </c>
      <c r="BP36" s="32"/>
    </row>
    <row r="37" spans="2:68" s="26" customFormat="1" ht="14.25" hidden="1" customHeight="1" outlineLevel="1">
      <c r="B37" s="26" t="str">
        <f t="shared" si="18"/>
        <v>Hide</v>
      </c>
      <c r="C37" s="26">
        <v>-1</v>
      </c>
      <c r="D37" s="33" t="s">
        <v>31</v>
      </c>
      <c r="E37" s="115">
        <v>0</v>
      </c>
      <c r="F37" s="28">
        <v>0</v>
      </c>
      <c r="G37" s="28">
        <f t="shared" si="19"/>
        <v>0</v>
      </c>
      <c r="H37" s="28">
        <v>0</v>
      </c>
      <c r="I37" s="28">
        <f t="shared" si="43"/>
        <v>0</v>
      </c>
      <c r="J37" s="34">
        <v>0</v>
      </c>
      <c r="K37" s="34">
        <f t="shared" si="20"/>
        <v>0</v>
      </c>
      <c r="L37" s="35"/>
      <c r="M37" s="28">
        <v>0</v>
      </c>
      <c r="N37" s="28">
        <v>0</v>
      </c>
      <c r="O37" s="28">
        <f t="shared" si="35"/>
        <v>0</v>
      </c>
      <c r="P37" s="28">
        <v>0</v>
      </c>
      <c r="Q37" s="28">
        <f t="shared" si="36"/>
        <v>0</v>
      </c>
      <c r="R37" s="34">
        <v>0</v>
      </c>
      <c r="S37" s="36">
        <f t="shared" si="22"/>
        <v>0</v>
      </c>
      <c r="T37" s="32"/>
      <c r="U37" s="115">
        <v>0</v>
      </c>
      <c r="V37" s="28">
        <v>0</v>
      </c>
      <c r="W37" s="28">
        <f t="shared" si="23"/>
        <v>0</v>
      </c>
      <c r="X37" s="28">
        <v>0</v>
      </c>
      <c r="Y37" s="28">
        <f t="shared" si="44"/>
        <v>0</v>
      </c>
      <c r="Z37" s="34">
        <v>0</v>
      </c>
      <c r="AA37" s="34">
        <f t="shared" si="24"/>
        <v>0</v>
      </c>
      <c r="AB37" s="35"/>
      <c r="AC37" s="28">
        <v>0</v>
      </c>
      <c r="AD37" s="28">
        <v>0</v>
      </c>
      <c r="AE37" s="28">
        <f t="shared" si="37"/>
        <v>0</v>
      </c>
      <c r="AF37" s="28">
        <v>0</v>
      </c>
      <c r="AG37" s="28">
        <f t="shared" si="38"/>
        <v>0</v>
      </c>
      <c r="AH37" s="34">
        <v>0</v>
      </c>
      <c r="AI37" s="36">
        <f t="shared" si="26"/>
        <v>0</v>
      </c>
      <c r="AJ37" s="32"/>
      <c r="AK37" s="115">
        <v>0</v>
      </c>
      <c r="AL37" s="28">
        <v>0</v>
      </c>
      <c r="AM37" s="28">
        <f t="shared" si="27"/>
        <v>0</v>
      </c>
      <c r="AN37" s="28">
        <v>0</v>
      </c>
      <c r="AO37" s="28">
        <f t="shared" si="45"/>
        <v>0</v>
      </c>
      <c r="AP37" s="34">
        <v>0</v>
      </c>
      <c r="AQ37" s="34">
        <f t="shared" si="28"/>
        <v>0</v>
      </c>
      <c r="AR37" s="35"/>
      <c r="AS37" s="28">
        <v>0</v>
      </c>
      <c r="AT37" s="28">
        <v>0</v>
      </c>
      <c r="AU37" s="28">
        <f t="shared" si="39"/>
        <v>0</v>
      </c>
      <c r="AV37" s="28">
        <v>0</v>
      </c>
      <c r="AW37" s="28">
        <f t="shared" si="40"/>
        <v>0</v>
      </c>
      <c r="AX37" s="34">
        <v>0</v>
      </c>
      <c r="AY37" s="36">
        <f t="shared" si="30"/>
        <v>0</v>
      </c>
      <c r="AZ37" s="32"/>
      <c r="BA37" s="115">
        <v>0</v>
      </c>
      <c r="BB37" s="28">
        <v>0</v>
      </c>
      <c r="BC37" s="28">
        <f t="shared" si="31"/>
        <v>0</v>
      </c>
      <c r="BD37" s="28">
        <v>0</v>
      </c>
      <c r="BE37" s="28">
        <f t="shared" si="46"/>
        <v>0</v>
      </c>
      <c r="BF37" s="34">
        <v>0</v>
      </c>
      <c r="BG37" s="34">
        <f t="shared" si="32"/>
        <v>0</v>
      </c>
      <c r="BH37" s="35"/>
      <c r="BI37" s="28">
        <v>0</v>
      </c>
      <c r="BJ37" s="28">
        <v>0</v>
      </c>
      <c r="BK37" s="28">
        <f t="shared" si="41"/>
        <v>0</v>
      </c>
      <c r="BL37" s="28">
        <v>0</v>
      </c>
      <c r="BM37" s="28">
        <f t="shared" si="42"/>
        <v>0</v>
      </c>
      <c r="BN37" s="34">
        <v>0</v>
      </c>
      <c r="BO37" s="36">
        <f t="shared" si="34"/>
        <v>0</v>
      </c>
      <c r="BP37" s="32"/>
    </row>
    <row r="38" spans="2:68" s="26" customFormat="1" ht="14.25" hidden="1" customHeight="1" outlineLevel="1">
      <c r="B38" s="26" t="str">
        <f t="shared" si="18"/>
        <v>Hide</v>
      </c>
      <c r="C38" s="26">
        <v>-1</v>
      </c>
      <c r="D38" s="33" t="s">
        <v>32</v>
      </c>
      <c r="E38" s="115">
        <v>0</v>
      </c>
      <c r="F38" s="28">
        <v>0</v>
      </c>
      <c r="G38" s="28">
        <f t="shared" si="19"/>
        <v>0</v>
      </c>
      <c r="H38" s="28">
        <v>0</v>
      </c>
      <c r="I38" s="28">
        <f t="shared" si="43"/>
        <v>0</v>
      </c>
      <c r="J38" s="34">
        <v>0</v>
      </c>
      <c r="K38" s="34">
        <f t="shared" si="20"/>
        <v>0</v>
      </c>
      <c r="L38" s="35"/>
      <c r="M38" s="28">
        <v>0</v>
      </c>
      <c r="N38" s="28">
        <v>0</v>
      </c>
      <c r="O38" s="28">
        <f t="shared" si="35"/>
        <v>0</v>
      </c>
      <c r="P38" s="28">
        <v>0</v>
      </c>
      <c r="Q38" s="28">
        <f t="shared" si="36"/>
        <v>0</v>
      </c>
      <c r="R38" s="34">
        <v>0</v>
      </c>
      <c r="S38" s="36">
        <f t="shared" si="22"/>
        <v>0</v>
      </c>
      <c r="T38" s="32"/>
      <c r="U38" s="115">
        <v>0</v>
      </c>
      <c r="V38" s="28">
        <v>0</v>
      </c>
      <c r="W38" s="28">
        <f t="shared" si="23"/>
        <v>0</v>
      </c>
      <c r="X38" s="28">
        <v>0</v>
      </c>
      <c r="Y38" s="28">
        <f t="shared" si="44"/>
        <v>0</v>
      </c>
      <c r="Z38" s="34">
        <v>0</v>
      </c>
      <c r="AA38" s="34">
        <f t="shared" si="24"/>
        <v>0</v>
      </c>
      <c r="AB38" s="35"/>
      <c r="AC38" s="28">
        <v>0</v>
      </c>
      <c r="AD38" s="28">
        <v>0</v>
      </c>
      <c r="AE38" s="28">
        <f t="shared" si="37"/>
        <v>0</v>
      </c>
      <c r="AF38" s="28">
        <v>0</v>
      </c>
      <c r="AG38" s="28">
        <f t="shared" si="38"/>
        <v>0</v>
      </c>
      <c r="AH38" s="34">
        <v>0</v>
      </c>
      <c r="AI38" s="36">
        <f t="shared" si="26"/>
        <v>0</v>
      </c>
      <c r="AJ38" s="32"/>
      <c r="AK38" s="115">
        <v>0</v>
      </c>
      <c r="AL38" s="28">
        <v>0</v>
      </c>
      <c r="AM38" s="28">
        <f t="shared" si="27"/>
        <v>0</v>
      </c>
      <c r="AN38" s="28">
        <v>0</v>
      </c>
      <c r="AO38" s="28">
        <f t="shared" si="45"/>
        <v>0</v>
      </c>
      <c r="AP38" s="34">
        <v>0</v>
      </c>
      <c r="AQ38" s="34">
        <f t="shared" si="28"/>
        <v>0</v>
      </c>
      <c r="AR38" s="35"/>
      <c r="AS38" s="28">
        <v>0</v>
      </c>
      <c r="AT38" s="28">
        <v>0</v>
      </c>
      <c r="AU38" s="28">
        <f t="shared" si="39"/>
        <v>0</v>
      </c>
      <c r="AV38" s="28">
        <v>0</v>
      </c>
      <c r="AW38" s="28">
        <f t="shared" si="40"/>
        <v>0</v>
      </c>
      <c r="AX38" s="34">
        <v>0</v>
      </c>
      <c r="AY38" s="36">
        <f t="shared" si="30"/>
        <v>0</v>
      </c>
      <c r="AZ38" s="32"/>
      <c r="BA38" s="115">
        <v>0</v>
      </c>
      <c r="BB38" s="28">
        <v>0</v>
      </c>
      <c r="BC38" s="28">
        <f t="shared" si="31"/>
        <v>0</v>
      </c>
      <c r="BD38" s="28">
        <v>0</v>
      </c>
      <c r="BE38" s="28">
        <f t="shared" si="46"/>
        <v>0</v>
      </c>
      <c r="BF38" s="34">
        <v>0</v>
      </c>
      <c r="BG38" s="34">
        <f t="shared" si="32"/>
        <v>0</v>
      </c>
      <c r="BH38" s="35"/>
      <c r="BI38" s="28">
        <v>0</v>
      </c>
      <c r="BJ38" s="28">
        <v>0</v>
      </c>
      <c r="BK38" s="28">
        <f t="shared" si="41"/>
        <v>0</v>
      </c>
      <c r="BL38" s="28">
        <v>0</v>
      </c>
      <c r="BM38" s="28">
        <f t="shared" si="42"/>
        <v>0</v>
      </c>
      <c r="BN38" s="34">
        <v>0</v>
      </c>
      <c r="BO38" s="36">
        <f t="shared" si="34"/>
        <v>0</v>
      </c>
      <c r="BP38" s="32"/>
    </row>
    <row r="39" spans="2:68" s="26" customFormat="1" ht="14.25" hidden="1" customHeight="1" outlineLevel="1">
      <c r="B39" s="26" t="str">
        <f t="shared" si="18"/>
        <v>Hide</v>
      </c>
      <c r="C39" s="26">
        <v>-1</v>
      </c>
      <c r="D39" s="33" t="s">
        <v>33</v>
      </c>
      <c r="E39" s="115">
        <v>34047.46</v>
      </c>
      <c r="F39" s="28">
        <v>17811.91225155766</v>
      </c>
      <c r="G39" s="28">
        <f t="shared" si="19"/>
        <v>16235.547748442339</v>
      </c>
      <c r="H39" s="28">
        <v>0</v>
      </c>
      <c r="I39" s="28">
        <f t="shared" si="43"/>
        <v>34047.46</v>
      </c>
      <c r="J39" s="34">
        <v>12048.43</v>
      </c>
      <c r="K39" s="34">
        <f t="shared" si="20"/>
        <v>21999.03</v>
      </c>
      <c r="L39" s="35"/>
      <c r="M39" s="28">
        <v>34047.46</v>
      </c>
      <c r="N39" s="28">
        <v>17811.91225155766</v>
      </c>
      <c r="O39" s="28">
        <f t="shared" si="35"/>
        <v>16235.547748442339</v>
      </c>
      <c r="P39" s="28">
        <v>0</v>
      </c>
      <c r="Q39" s="28">
        <f t="shared" si="36"/>
        <v>34047.46</v>
      </c>
      <c r="R39" s="34">
        <v>12048.43</v>
      </c>
      <c r="S39" s="36">
        <f t="shared" si="22"/>
        <v>21999.03</v>
      </c>
      <c r="T39" s="32"/>
      <c r="U39" s="115">
        <v>4827</v>
      </c>
      <c r="V39" s="28">
        <v>397.02619191255502</v>
      </c>
      <c r="W39" s="28">
        <f t="shared" si="23"/>
        <v>4429.9738080874449</v>
      </c>
      <c r="X39" s="28">
        <v>0</v>
      </c>
      <c r="Y39" s="28">
        <f t="shared" si="44"/>
        <v>4827</v>
      </c>
      <c r="Z39" s="34">
        <v>402</v>
      </c>
      <c r="AA39" s="34">
        <f t="shared" si="24"/>
        <v>4425</v>
      </c>
      <c r="AB39" s="35"/>
      <c r="AC39" s="28">
        <v>4827</v>
      </c>
      <c r="AD39" s="28">
        <v>397.02619191255502</v>
      </c>
      <c r="AE39" s="28">
        <f t="shared" si="37"/>
        <v>4429.9738080874449</v>
      </c>
      <c r="AF39" s="28">
        <v>0</v>
      </c>
      <c r="AG39" s="28">
        <f t="shared" si="38"/>
        <v>4827</v>
      </c>
      <c r="AH39" s="34">
        <v>402</v>
      </c>
      <c r="AI39" s="36">
        <f t="shared" si="26"/>
        <v>4425</v>
      </c>
      <c r="AJ39" s="32"/>
      <c r="AK39" s="115">
        <v>10743</v>
      </c>
      <c r="AL39" s="28">
        <v>12757.272416117239</v>
      </c>
      <c r="AM39" s="28">
        <f t="shared" si="27"/>
        <v>-2014.2724161172391</v>
      </c>
      <c r="AN39" s="28">
        <v>0</v>
      </c>
      <c r="AO39" s="28">
        <f t="shared" si="45"/>
        <v>10743</v>
      </c>
      <c r="AP39" s="34">
        <v>8993.1299999999992</v>
      </c>
      <c r="AQ39" s="34">
        <f t="shared" si="28"/>
        <v>1749.8700000000008</v>
      </c>
      <c r="AR39" s="35"/>
      <c r="AS39" s="28">
        <v>10743</v>
      </c>
      <c r="AT39" s="28">
        <v>12757.272416117239</v>
      </c>
      <c r="AU39" s="28">
        <f t="shared" si="39"/>
        <v>-2014.2724161172391</v>
      </c>
      <c r="AV39" s="28">
        <v>0</v>
      </c>
      <c r="AW39" s="28">
        <f t="shared" si="40"/>
        <v>10743</v>
      </c>
      <c r="AX39" s="34">
        <v>8993.1299999999992</v>
      </c>
      <c r="AY39" s="36">
        <f t="shared" si="30"/>
        <v>1749.8700000000008</v>
      </c>
      <c r="AZ39" s="32"/>
      <c r="BA39" s="115">
        <v>18477.46</v>
      </c>
      <c r="BB39" s="28">
        <v>4657.613643527864</v>
      </c>
      <c r="BC39" s="28">
        <f t="shared" si="31"/>
        <v>13819.846356472135</v>
      </c>
      <c r="BD39" s="28">
        <v>0</v>
      </c>
      <c r="BE39" s="28">
        <f t="shared" si="46"/>
        <v>18477.46</v>
      </c>
      <c r="BF39" s="34">
        <v>2653.3</v>
      </c>
      <c r="BG39" s="34">
        <f t="shared" si="32"/>
        <v>15824.16</v>
      </c>
      <c r="BH39" s="35"/>
      <c r="BI39" s="28">
        <v>18477.46</v>
      </c>
      <c r="BJ39" s="28">
        <v>4657.613643527864</v>
      </c>
      <c r="BK39" s="28">
        <f t="shared" si="41"/>
        <v>13819.846356472135</v>
      </c>
      <c r="BL39" s="28">
        <v>0</v>
      </c>
      <c r="BM39" s="28">
        <f t="shared" si="42"/>
        <v>18477.46</v>
      </c>
      <c r="BN39" s="34">
        <v>2653.3</v>
      </c>
      <c r="BO39" s="36">
        <f t="shared" si="34"/>
        <v>15824.16</v>
      </c>
      <c r="BP39" s="32"/>
    </row>
    <row r="40" spans="2:68" s="26" customFormat="1" collapsed="1">
      <c r="B40" s="26" t="str">
        <f t="shared" si="18"/>
        <v>Hide</v>
      </c>
      <c r="C40" s="26">
        <v>-1</v>
      </c>
      <c r="D40" s="37" t="s">
        <v>34</v>
      </c>
      <c r="E40" s="116">
        <v>37417.200000000004</v>
      </c>
      <c r="F40" s="38">
        <v>19952.030056440886</v>
      </c>
      <c r="G40" s="38">
        <f t="shared" si="19"/>
        <v>17465.169943559118</v>
      </c>
      <c r="H40" s="38">
        <v>0</v>
      </c>
      <c r="I40" s="38">
        <f t="shared" si="43"/>
        <v>37417.200000000004</v>
      </c>
      <c r="J40" s="39">
        <v>13514.63</v>
      </c>
      <c r="K40" s="39">
        <f t="shared" si="20"/>
        <v>23902.570000000007</v>
      </c>
      <c r="L40" s="35"/>
      <c r="M40" s="38">
        <v>37417.200000000004</v>
      </c>
      <c r="N40" s="38">
        <v>19952.030056440886</v>
      </c>
      <c r="O40" s="38">
        <f t="shared" si="35"/>
        <v>17465.169943559118</v>
      </c>
      <c r="P40" s="38">
        <v>0</v>
      </c>
      <c r="Q40" s="38">
        <f t="shared" si="36"/>
        <v>37417.200000000004</v>
      </c>
      <c r="R40" s="39">
        <v>13514.63</v>
      </c>
      <c r="S40" s="40">
        <f t="shared" si="22"/>
        <v>23902.570000000007</v>
      </c>
      <c r="T40" s="32"/>
      <c r="U40" s="116">
        <v>5137.2299999999996</v>
      </c>
      <c r="V40" s="38">
        <v>954.85786782312562</v>
      </c>
      <c r="W40" s="38">
        <f t="shared" si="23"/>
        <v>4182.3721321768735</v>
      </c>
      <c r="X40" s="38">
        <v>0</v>
      </c>
      <c r="Y40" s="38">
        <f t="shared" si="44"/>
        <v>5137.2299999999996</v>
      </c>
      <c r="Z40" s="39">
        <v>966.81999999999994</v>
      </c>
      <c r="AA40" s="39">
        <f t="shared" si="24"/>
        <v>4170.41</v>
      </c>
      <c r="AB40" s="35"/>
      <c r="AC40" s="38">
        <v>5137.2299999999996</v>
      </c>
      <c r="AD40" s="38">
        <v>954.85786782312562</v>
      </c>
      <c r="AE40" s="38">
        <f t="shared" si="37"/>
        <v>4182.3721321768735</v>
      </c>
      <c r="AF40" s="38">
        <v>0</v>
      </c>
      <c r="AG40" s="38">
        <f t="shared" si="38"/>
        <v>5137.2299999999996</v>
      </c>
      <c r="AH40" s="39">
        <v>966.81999999999994</v>
      </c>
      <c r="AI40" s="40">
        <f t="shared" si="26"/>
        <v>4170.41</v>
      </c>
      <c r="AJ40" s="32"/>
      <c r="AK40" s="116">
        <v>12749.41</v>
      </c>
      <c r="AL40" s="38">
        <v>12757.272416117239</v>
      </c>
      <c r="AM40" s="38">
        <f t="shared" si="27"/>
        <v>-7.8624161172392633</v>
      </c>
      <c r="AN40" s="38">
        <v>0</v>
      </c>
      <c r="AO40" s="38">
        <f t="shared" si="45"/>
        <v>12749.41</v>
      </c>
      <c r="AP40" s="39">
        <v>8993.1299999999992</v>
      </c>
      <c r="AQ40" s="39">
        <f t="shared" si="28"/>
        <v>3756.2800000000007</v>
      </c>
      <c r="AR40" s="35"/>
      <c r="AS40" s="38">
        <v>12749.41</v>
      </c>
      <c r="AT40" s="38">
        <v>12757.272416117239</v>
      </c>
      <c r="AU40" s="38">
        <f t="shared" si="39"/>
        <v>-7.8624161172392633</v>
      </c>
      <c r="AV40" s="38">
        <v>0</v>
      </c>
      <c r="AW40" s="38">
        <f t="shared" si="40"/>
        <v>12749.41</v>
      </c>
      <c r="AX40" s="39">
        <v>8993.1299999999992</v>
      </c>
      <c r="AY40" s="40">
        <f t="shared" si="30"/>
        <v>3756.2800000000007</v>
      </c>
      <c r="AZ40" s="32"/>
      <c r="BA40" s="116">
        <v>19530.559999999998</v>
      </c>
      <c r="BB40" s="38">
        <v>6239.8997725005192</v>
      </c>
      <c r="BC40" s="38">
        <f t="shared" si="31"/>
        <v>13290.660227499478</v>
      </c>
      <c r="BD40" s="38">
        <v>0</v>
      </c>
      <c r="BE40" s="38">
        <f t="shared" si="46"/>
        <v>19530.559999999998</v>
      </c>
      <c r="BF40" s="39">
        <v>3554.6800000000003</v>
      </c>
      <c r="BG40" s="39">
        <f t="shared" si="32"/>
        <v>15975.879999999997</v>
      </c>
      <c r="BH40" s="35"/>
      <c r="BI40" s="38">
        <v>19530.559999999998</v>
      </c>
      <c r="BJ40" s="38">
        <v>6239.8997725005192</v>
      </c>
      <c r="BK40" s="38">
        <f t="shared" si="41"/>
        <v>13290.660227499478</v>
      </c>
      <c r="BL40" s="38">
        <v>0</v>
      </c>
      <c r="BM40" s="38">
        <f t="shared" si="42"/>
        <v>19530.559999999998</v>
      </c>
      <c r="BN40" s="39">
        <v>3554.6800000000003</v>
      </c>
      <c r="BO40" s="40">
        <f t="shared" si="34"/>
        <v>15975.879999999997</v>
      </c>
      <c r="BP40" s="32"/>
    </row>
    <row r="41" spans="2:68" s="41" customFormat="1">
      <c r="B41" s="41" t="str">
        <f t="shared" si="18"/>
        <v>Hide</v>
      </c>
      <c r="C41" s="41">
        <v>-1</v>
      </c>
      <c r="D41" s="42" t="s">
        <v>35</v>
      </c>
      <c r="E41" s="117">
        <v>419941.99</v>
      </c>
      <c r="F41" s="43">
        <v>276384.54221814743</v>
      </c>
      <c r="G41" s="43">
        <f t="shared" si="19"/>
        <v>143557.44778185256</v>
      </c>
      <c r="H41" s="43">
        <v>0</v>
      </c>
      <c r="I41" s="43">
        <f t="shared" si="43"/>
        <v>419941.99</v>
      </c>
      <c r="J41" s="44">
        <v>116937.60000000001</v>
      </c>
      <c r="K41" s="44">
        <f t="shared" si="20"/>
        <v>303004.39</v>
      </c>
      <c r="L41" s="45"/>
      <c r="M41" s="43">
        <v>419941.99</v>
      </c>
      <c r="N41" s="43">
        <v>276384.54221814743</v>
      </c>
      <c r="O41" s="43">
        <f t="shared" si="35"/>
        <v>143557.44778185256</v>
      </c>
      <c r="P41" s="43">
        <v>0</v>
      </c>
      <c r="Q41" s="43">
        <f t="shared" si="36"/>
        <v>419941.99</v>
      </c>
      <c r="R41" s="44">
        <v>116937.60000000001</v>
      </c>
      <c r="S41" s="46">
        <f t="shared" si="22"/>
        <v>303004.39</v>
      </c>
      <c r="T41" s="32"/>
      <c r="U41" s="117">
        <v>79574.58</v>
      </c>
      <c r="V41" s="43">
        <v>49230.220664720029</v>
      </c>
      <c r="W41" s="43">
        <f t="shared" si="23"/>
        <v>30344.359335279973</v>
      </c>
      <c r="X41" s="43">
        <v>0</v>
      </c>
      <c r="Y41" s="43">
        <f t="shared" si="44"/>
        <v>79574.58</v>
      </c>
      <c r="Z41" s="44">
        <v>49846.96</v>
      </c>
      <c r="AA41" s="44">
        <f t="shared" si="24"/>
        <v>29727.620000000003</v>
      </c>
      <c r="AB41" s="45"/>
      <c r="AC41" s="43">
        <v>79574.58</v>
      </c>
      <c r="AD41" s="43">
        <v>49230.220664720029</v>
      </c>
      <c r="AE41" s="43">
        <f t="shared" si="37"/>
        <v>30344.359335279973</v>
      </c>
      <c r="AF41" s="43">
        <v>0</v>
      </c>
      <c r="AG41" s="43">
        <f t="shared" si="38"/>
        <v>79574.58</v>
      </c>
      <c r="AH41" s="44">
        <v>49846.96</v>
      </c>
      <c r="AI41" s="46">
        <f t="shared" si="26"/>
        <v>29727.620000000003</v>
      </c>
      <c r="AJ41" s="32"/>
      <c r="AK41" s="117">
        <v>123386.11</v>
      </c>
      <c r="AL41" s="43">
        <v>20902.130726577532</v>
      </c>
      <c r="AM41" s="43">
        <f t="shared" si="27"/>
        <v>102483.97927342248</v>
      </c>
      <c r="AN41" s="43">
        <v>0</v>
      </c>
      <c r="AO41" s="43">
        <f t="shared" si="45"/>
        <v>123386.11</v>
      </c>
      <c r="AP41" s="44">
        <v>24993.129999999997</v>
      </c>
      <c r="AQ41" s="44">
        <f t="shared" si="28"/>
        <v>98392.98000000001</v>
      </c>
      <c r="AR41" s="45"/>
      <c r="AS41" s="43">
        <v>123386.11</v>
      </c>
      <c r="AT41" s="43">
        <v>20902.130726577532</v>
      </c>
      <c r="AU41" s="43">
        <f t="shared" si="39"/>
        <v>102483.97927342248</v>
      </c>
      <c r="AV41" s="43">
        <v>0</v>
      </c>
      <c r="AW41" s="43">
        <f t="shared" si="40"/>
        <v>123386.11</v>
      </c>
      <c r="AX41" s="44">
        <v>24993.129999999997</v>
      </c>
      <c r="AY41" s="46">
        <f t="shared" si="30"/>
        <v>98392.98000000001</v>
      </c>
      <c r="AZ41" s="32"/>
      <c r="BA41" s="117">
        <v>216981.3</v>
      </c>
      <c r="BB41" s="43">
        <v>206252.19082684987</v>
      </c>
      <c r="BC41" s="43">
        <f t="shared" si="31"/>
        <v>10729.109173150122</v>
      </c>
      <c r="BD41" s="43">
        <v>0</v>
      </c>
      <c r="BE41" s="43">
        <f t="shared" si="46"/>
        <v>216981.3</v>
      </c>
      <c r="BF41" s="44">
        <v>42097.51</v>
      </c>
      <c r="BG41" s="44">
        <f t="shared" si="32"/>
        <v>174883.78999999998</v>
      </c>
      <c r="BH41" s="45"/>
      <c r="BI41" s="43">
        <v>216981.3</v>
      </c>
      <c r="BJ41" s="43">
        <v>206252.19082684987</v>
      </c>
      <c r="BK41" s="43">
        <f t="shared" si="41"/>
        <v>10729.109173150122</v>
      </c>
      <c r="BL41" s="43">
        <v>0</v>
      </c>
      <c r="BM41" s="43">
        <f t="shared" si="42"/>
        <v>216981.3</v>
      </c>
      <c r="BN41" s="44">
        <v>42097.51</v>
      </c>
      <c r="BO41" s="46">
        <f t="shared" si="34"/>
        <v>174883.78999999998</v>
      </c>
      <c r="BP41" s="32"/>
    </row>
    <row r="42" spans="2:68" s="26" customFormat="1" ht="14.25" hidden="1" customHeight="1" outlineLevel="1">
      <c r="B42" s="26" t="str">
        <f t="shared" si="18"/>
        <v>Hide</v>
      </c>
      <c r="C42" s="26">
        <v>-1</v>
      </c>
      <c r="D42" s="33" t="s">
        <v>36</v>
      </c>
      <c r="E42" s="115">
        <v>0</v>
      </c>
      <c r="F42" s="28">
        <v>0</v>
      </c>
      <c r="G42" s="28">
        <f t="shared" si="19"/>
        <v>0</v>
      </c>
      <c r="H42" s="28">
        <v>0</v>
      </c>
      <c r="I42" s="28">
        <f t="shared" si="43"/>
        <v>0</v>
      </c>
      <c r="J42" s="34">
        <v>0</v>
      </c>
      <c r="K42" s="34">
        <f t="shared" si="20"/>
        <v>0</v>
      </c>
      <c r="L42" s="35"/>
      <c r="M42" s="28">
        <v>0</v>
      </c>
      <c r="N42" s="28">
        <v>0</v>
      </c>
      <c r="O42" s="28">
        <f t="shared" si="35"/>
        <v>0</v>
      </c>
      <c r="P42" s="28">
        <v>0</v>
      </c>
      <c r="Q42" s="28">
        <f t="shared" si="36"/>
        <v>0</v>
      </c>
      <c r="R42" s="34">
        <v>0</v>
      </c>
      <c r="S42" s="36">
        <f t="shared" si="22"/>
        <v>0</v>
      </c>
      <c r="T42" s="32"/>
      <c r="U42" s="115">
        <v>0</v>
      </c>
      <c r="V42" s="28">
        <v>0</v>
      </c>
      <c r="W42" s="28">
        <f t="shared" si="23"/>
        <v>0</v>
      </c>
      <c r="X42" s="28">
        <v>0</v>
      </c>
      <c r="Y42" s="28">
        <f t="shared" si="44"/>
        <v>0</v>
      </c>
      <c r="Z42" s="34">
        <v>0</v>
      </c>
      <c r="AA42" s="34">
        <f t="shared" si="24"/>
        <v>0</v>
      </c>
      <c r="AB42" s="35"/>
      <c r="AC42" s="28">
        <v>0</v>
      </c>
      <c r="AD42" s="28">
        <v>0</v>
      </c>
      <c r="AE42" s="28">
        <f t="shared" si="37"/>
        <v>0</v>
      </c>
      <c r="AF42" s="28">
        <v>0</v>
      </c>
      <c r="AG42" s="28">
        <f t="shared" si="38"/>
        <v>0</v>
      </c>
      <c r="AH42" s="34">
        <v>0</v>
      </c>
      <c r="AI42" s="36">
        <f t="shared" si="26"/>
        <v>0</v>
      </c>
      <c r="AJ42" s="32"/>
      <c r="AK42" s="115">
        <v>0</v>
      </c>
      <c r="AL42" s="28">
        <v>0</v>
      </c>
      <c r="AM42" s="28">
        <f t="shared" si="27"/>
        <v>0</v>
      </c>
      <c r="AN42" s="28">
        <v>0</v>
      </c>
      <c r="AO42" s="28">
        <f t="shared" si="45"/>
        <v>0</v>
      </c>
      <c r="AP42" s="34">
        <v>0</v>
      </c>
      <c r="AQ42" s="34">
        <f t="shared" si="28"/>
        <v>0</v>
      </c>
      <c r="AR42" s="35"/>
      <c r="AS42" s="28">
        <v>0</v>
      </c>
      <c r="AT42" s="28">
        <v>0</v>
      </c>
      <c r="AU42" s="28">
        <f t="shared" si="39"/>
        <v>0</v>
      </c>
      <c r="AV42" s="28">
        <v>0</v>
      </c>
      <c r="AW42" s="28">
        <f t="shared" si="40"/>
        <v>0</v>
      </c>
      <c r="AX42" s="34">
        <v>0</v>
      </c>
      <c r="AY42" s="36">
        <f t="shared" si="30"/>
        <v>0</v>
      </c>
      <c r="AZ42" s="32"/>
      <c r="BA42" s="115">
        <v>0</v>
      </c>
      <c r="BB42" s="28">
        <v>0</v>
      </c>
      <c r="BC42" s="28">
        <f t="shared" si="31"/>
        <v>0</v>
      </c>
      <c r="BD42" s="28">
        <v>0</v>
      </c>
      <c r="BE42" s="28">
        <f t="shared" si="46"/>
        <v>0</v>
      </c>
      <c r="BF42" s="34">
        <v>0</v>
      </c>
      <c r="BG42" s="34">
        <f t="shared" si="32"/>
        <v>0</v>
      </c>
      <c r="BH42" s="35"/>
      <c r="BI42" s="28">
        <v>0</v>
      </c>
      <c r="BJ42" s="28">
        <v>0</v>
      </c>
      <c r="BK42" s="28">
        <f t="shared" si="41"/>
        <v>0</v>
      </c>
      <c r="BL42" s="28">
        <v>0</v>
      </c>
      <c r="BM42" s="28">
        <f t="shared" si="42"/>
        <v>0</v>
      </c>
      <c r="BN42" s="34">
        <v>0</v>
      </c>
      <c r="BO42" s="36">
        <f t="shared" si="34"/>
        <v>0</v>
      </c>
      <c r="BP42" s="32"/>
    </row>
    <row r="43" spans="2:68" s="26" customFormat="1" ht="14.25" hidden="1" customHeight="1" outlineLevel="1">
      <c r="B43" s="26" t="str">
        <f t="shared" si="18"/>
        <v>Hide</v>
      </c>
      <c r="C43" s="26">
        <v>-1</v>
      </c>
      <c r="D43" s="33" t="s">
        <v>37</v>
      </c>
      <c r="E43" s="115">
        <v>0</v>
      </c>
      <c r="F43" s="28">
        <v>0</v>
      </c>
      <c r="G43" s="28">
        <f t="shared" si="19"/>
        <v>0</v>
      </c>
      <c r="H43" s="28">
        <v>0</v>
      </c>
      <c r="I43" s="28">
        <f t="shared" si="43"/>
        <v>0</v>
      </c>
      <c r="J43" s="34">
        <v>0</v>
      </c>
      <c r="K43" s="34">
        <f t="shared" si="20"/>
        <v>0</v>
      </c>
      <c r="L43" s="35"/>
      <c r="M43" s="28">
        <v>0</v>
      </c>
      <c r="N43" s="28">
        <v>0</v>
      </c>
      <c r="O43" s="28">
        <f t="shared" si="35"/>
        <v>0</v>
      </c>
      <c r="P43" s="28">
        <v>0</v>
      </c>
      <c r="Q43" s="28">
        <f t="shared" si="36"/>
        <v>0</v>
      </c>
      <c r="R43" s="34">
        <v>0</v>
      </c>
      <c r="S43" s="36">
        <f t="shared" si="22"/>
        <v>0</v>
      </c>
      <c r="T43" s="32"/>
      <c r="U43" s="115">
        <v>0</v>
      </c>
      <c r="V43" s="28">
        <v>0</v>
      </c>
      <c r="W43" s="28">
        <f t="shared" si="23"/>
        <v>0</v>
      </c>
      <c r="X43" s="28">
        <v>0</v>
      </c>
      <c r="Y43" s="28">
        <f t="shared" si="44"/>
        <v>0</v>
      </c>
      <c r="Z43" s="34">
        <v>0</v>
      </c>
      <c r="AA43" s="34">
        <f t="shared" si="24"/>
        <v>0</v>
      </c>
      <c r="AB43" s="35"/>
      <c r="AC43" s="28">
        <v>0</v>
      </c>
      <c r="AD43" s="28">
        <v>0</v>
      </c>
      <c r="AE43" s="28">
        <f t="shared" si="37"/>
        <v>0</v>
      </c>
      <c r="AF43" s="28">
        <v>0</v>
      </c>
      <c r="AG43" s="28">
        <f t="shared" si="38"/>
        <v>0</v>
      </c>
      <c r="AH43" s="34">
        <v>0</v>
      </c>
      <c r="AI43" s="36">
        <f t="shared" si="26"/>
        <v>0</v>
      </c>
      <c r="AJ43" s="32"/>
      <c r="AK43" s="115">
        <v>0</v>
      </c>
      <c r="AL43" s="28">
        <v>0</v>
      </c>
      <c r="AM43" s="28">
        <f t="shared" si="27"/>
        <v>0</v>
      </c>
      <c r="AN43" s="28">
        <v>0</v>
      </c>
      <c r="AO43" s="28">
        <f t="shared" si="45"/>
        <v>0</v>
      </c>
      <c r="AP43" s="34">
        <v>0</v>
      </c>
      <c r="AQ43" s="34">
        <f t="shared" si="28"/>
        <v>0</v>
      </c>
      <c r="AR43" s="35"/>
      <c r="AS43" s="28">
        <v>0</v>
      </c>
      <c r="AT43" s="28">
        <v>0</v>
      </c>
      <c r="AU43" s="28">
        <f t="shared" si="39"/>
        <v>0</v>
      </c>
      <c r="AV43" s="28">
        <v>0</v>
      </c>
      <c r="AW43" s="28">
        <f t="shared" si="40"/>
        <v>0</v>
      </c>
      <c r="AX43" s="34">
        <v>0</v>
      </c>
      <c r="AY43" s="36">
        <f t="shared" si="30"/>
        <v>0</v>
      </c>
      <c r="AZ43" s="32"/>
      <c r="BA43" s="115">
        <v>0</v>
      </c>
      <c r="BB43" s="28">
        <v>0</v>
      </c>
      <c r="BC43" s="28">
        <f t="shared" si="31"/>
        <v>0</v>
      </c>
      <c r="BD43" s="28">
        <v>0</v>
      </c>
      <c r="BE43" s="28">
        <f t="shared" si="46"/>
        <v>0</v>
      </c>
      <c r="BF43" s="34">
        <v>0</v>
      </c>
      <c r="BG43" s="34">
        <f t="shared" si="32"/>
        <v>0</v>
      </c>
      <c r="BH43" s="35"/>
      <c r="BI43" s="28">
        <v>0</v>
      </c>
      <c r="BJ43" s="28">
        <v>0</v>
      </c>
      <c r="BK43" s="28">
        <f t="shared" si="41"/>
        <v>0</v>
      </c>
      <c r="BL43" s="28">
        <v>0</v>
      </c>
      <c r="BM43" s="28">
        <f t="shared" si="42"/>
        <v>0</v>
      </c>
      <c r="BN43" s="34">
        <v>0</v>
      </c>
      <c r="BO43" s="36">
        <f t="shared" si="34"/>
        <v>0</v>
      </c>
      <c r="BP43" s="32"/>
    </row>
    <row r="44" spans="2:68" s="26" customFormat="1" collapsed="1">
      <c r="B44" s="26" t="str">
        <f t="shared" si="18"/>
        <v>Hide</v>
      </c>
      <c r="C44" s="26">
        <v>-1</v>
      </c>
      <c r="D44" s="37" t="s">
        <v>38</v>
      </c>
      <c r="E44" s="116">
        <v>0</v>
      </c>
      <c r="F44" s="38">
        <v>0</v>
      </c>
      <c r="G44" s="38">
        <f t="shared" si="19"/>
        <v>0</v>
      </c>
      <c r="H44" s="38">
        <v>0</v>
      </c>
      <c r="I44" s="38">
        <f t="shared" si="43"/>
        <v>0</v>
      </c>
      <c r="J44" s="39">
        <v>0</v>
      </c>
      <c r="K44" s="39">
        <f t="shared" si="20"/>
        <v>0</v>
      </c>
      <c r="L44" s="35"/>
      <c r="M44" s="38">
        <v>0</v>
      </c>
      <c r="N44" s="38">
        <v>0</v>
      </c>
      <c r="O44" s="38">
        <f t="shared" si="35"/>
        <v>0</v>
      </c>
      <c r="P44" s="38">
        <v>0</v>
      </c>
      <c r="Q44" s="38">
        <f t="shared" si="36"/>
        <v>0</v>
      </c>
      <c r="R44" s="39">
        <v>0</v>
      </c>
      <c r="S44" s="40">
        <f t="shared" si="22"/>
        <v>0</v>
      </c>
      <c r="T44" s="32"/>
      <c r="U44" s="116">
        <v>0</v>
      </c>
      <c r="V44" s="38">
        <v>0</v>
      </c>
      <c r="W44" s="38">
        <f t="shared" si="23"/>
        <v>0</v>
      </c>
      <c r="X44" s="38">
        <v>0</v>
      </c>
      <c r="Y44" s="38">
        <f t="shared" si="44"/>
        <v>0</v>
      </c>
      <c r="Z44" s="39">
        <v>0</v>
      </c>
      <c r="AA44" s="39">
        <f t="shared" si="24"/>
        <v>0</v>
      </c>
      <c r="AB44" s="35"/>
      <c r="AC44" s="38">
        <v>0</v>
      </c>
      <c r="AD44" s="38">
        <v>0</v>
      </c>
      <c r="AE44" s="38">
        <f t="shared" si="37"/>
        <v>0</v>
      </c>
      <c r="AF44" s="38">
        <v>0</v>
      </c>
      <c r="AG44" s="38">
        <f t="shared" si="38"/>
        <v>0</v>
      </c>
      <c r="AH44" s="39">
        <v>0</v>
      </c>
      <c r="AI44" s="40">
        <f t="shared" si="26"/>
        <v>0</v>
      </c>
      <c r="AJ44" s="32"/>
      <c r="AK44" s="116">
        <v>0</v>
      </c>
      <c r="AL44" s="38">
        <v>0</v>
      </c>
      <c r="AM44" s="38">
        <f t="shared" si="27"/>
        <v>0</v>
      </c>
      <c r="AN44" s="38">
        <v>0</v>
      </c>
      <c r="AO44" s="38">
        <f t="shared" si="45"/>
        <v>0</v>
      </c>
      <c r="AP44" s="39">
        <v>0</v>
      </c>
      <c r="AQ44" s="39">
        <f t="shared" si="28"/>
        <v>0</v>
      </c>
      <c r="AR44" s="35"/>
      <c r="AS44" s="38">
        <v>0</v>
      </c>
      <c r="AT44" s="38">
        <v>0</v>
      </c>
      <c r="AU44" s="38">
        <f t="shared" si="39"/>
        <v>0</v>
      </c>
      <c r="AV44" s="38">
        <v>0</v>
      </c>
      <c r="AW44" s="38">
        <f t="shared" si="40"/>
        <v>0</v>
      </c>
      <c r="AX44" s="39">
        <v>0</v>
      </c>
      <c r="AY44" s="40">
        <f t="shared" si="30"/>
        <v>0</v>
      </c>
      <c r="AZ44" s="32"/>
      <c r="BA44" s="116">
        <v>0</v>
      </c>
      <c r="BB44" s="38">
        <v>0</v>
      </c>
      <c r="BC44" s="38">
        <f t="shared" si="31"/>
        <v>0</v>
      </c>
      <c r="BD44" s="38">
        <v>0</v>
      </c>
      <c r="BE44" s="38">
        <f t="shared" si="46"/>
        <v>0</v>
      </c>
      <c r="BF44" s="39">
        <v>0</v>
      </c>
      <c r="BG44" s="39">
        <f t="shared" si="32"/>
        <v>0</v>
      </c>
      <c r="BH44" s="35"/>
      <c r="BI44" s="38">
        <v>0</v>
      </c>
      <c r="BJ44" s="38">
        <v>0</v>
      </c>
      <c r="BK44" s="38">
        <f t="shared" si="41"/>
        <v>0</v>
      </c>
      <c r="BL44" s="38">
        <v>0</v>
      </c>
      <c r="BM44" s="38">
        <f t="shared" si="42"/>
        <v>0</v>
      </c>
      <c r="BN44" s="39">
        <v>0</v>
      </c>
      <c r="BO44" s="40">
        <f t="shared" si="34"/>
        <v>0</v>
      </c>
      <c r="BP44" s="32"/>
    </row>
    <row r="45" spans="2:68" s="26" customFormat="1" ht="14.25" hidden="1" customHeight="1" outlineLevel="1">
      <c r="B45" s="26" t="str">
        <f t="shared" si="18"/>
        <v>Hide</v>
      </c>
      <c r="C45" s="26">
        <v>-1</v>
      </c>
      <c r="D45" s="33" t="s">
        <v>39</v>
      </c>
      <c r="E45" s="115">
        <v>2294.5</v>
      </c>
      <c r="F45" s="28">
        <v>0</v>
      </c>
      <c r="G45" s="28">
        <f t="shared" si="19"/>
        <v>2294.5</v>
      </c>
      <c r="H45" s="28">
        <v>0</v>
      </c>
      <c r="I45" s="28">
        <f t="shared" si="43"/>
        <v>2294.5</v>
      </c>
      <c r="J45" s="34">
        <v>0</v>
      </c>
      <c r="K45" s="34">
        <f t="shared" si="20"/>
        <v>2294.5</v>
      </c>
      <c r="L45" s="35"/>
      <c r="M45" s="28">
        <v>2294.5</v>
      </c>
      <c r="N45" s="28">
        <v>0</v>
      </c>
      <c r="O45" s="28">
        <f t="shared" si="35"/>
        <v>2294.5</v>
      </c>
      <c r="P45" s="28">
        <v>0</v>
      </c>
      <c r="Q45" s="28">
        <f t="shared" si="36"/>
        <v>2294.5</v>
      </c>
      <c r="R45" s="34">
        <v>0</v>
      </c>
      <c r="S45" s="36">
        <f t="shared" si="22"/>
        <v>2294.5</v>
      </c>
      <c r="T45" s="32"/>
      <c r="U45" s="115">
        <v>2294.5</v>
      </c>
      <c r="V45" s="28">
        <v>0</v>
      </c>
      <c r="W45" s="28">
        <f t="shared" si="23"/>
        <v>2294.5</v>
      </c>
      <c r="X45" s="28">
        <v>0</v>
      </c>
      <c r="Y45" s="28">
        <f t="shared" si="44"/>
        <v>2294.5</v>
      </c>
      <c r="Z45" s="34">
        <v>0</v>
      </c>
      <c r="AA45" s="34">
        <f t="shared" si="24"/>
        <v>2294.5</v>
      </c>
      <c r="AB45" s="35"/>
      <c r="AC45" s="28">
        <v>2294.5</v>
      </c>
      <c r="AD45" s="28">
        <v>0</v>
      </c>
      <c r="AE45" s="28">
        <f t="shared" si="37"/>
        <v>2294.5</v>
      </c>
      <c r="AF45" s="28">
        <v>0</v>
      </c>
      <c r="AG45" s="28">
        <f t="shared" si="38"/>
        <v>2294.5</v>
      </c>
      <c r="AH45" s="34">
        <v>0</v>
      </c>
      <c r="AI45" s="36">
        <f t="shared" si="26"/>
        <v>2294.5</v>
      </c>
      <c r="AJ45" s="32"/>
      <c r="AK45" s="115">
        <v>0</v>
      </c>
      <c r="AL45" s="28">
        <v>0</v>
      </c>
      <c r="AM45" s="28">
        <f t="shared" si="27"/>
        <v>0</v>
      </c>
      <c r="AN45" s="28">
        <v>0</v>
      </c>
      <c r="AO45" s="28">
        <f t="shared" si="45"/>
        <v>0</v>
      </c>
      <c r="AP45" s="34">
        <v>0</v>
      </c>
      <c r="AQ45" s="34">
        <f t="shared" si="28"/>
        <v>0</v>
      </c>
      <c r="AR45" s="35"/>
      <c r="AS45" s="28">
        <v>0</v>
      </c>
      <c r="AT45" s="28">
        <v>0</v>
      </c>
      <c r="AU45" s="28">
        <f t="shared" si="39"/>
        <v>0</v>
      </c>
      <c r="AV45" s="28">
        <v>0</v>
      </c>
      <c r="AW45" s="28">
        <f t="shared" si="40"/>
        <v>0</v>
      </c>
      <c r="AX45" s="34">
        <v>0</v>
      </c>
      <c r="AY45" s="36">
        <f t="shared" si="30"/>
        <v>0</v>
      </c>
      <c r="AZ45" s="32"/>
      <c r="BA45" s="115">
        <v>0</v>
      </c>
      <c r="BB45" s="28">
        <v>0</v>
      </c>
      <c r="BC45" s="28">
        <f t="shared" si="31"/>
        <v>0</v>
      </c>
      <c r="BD45" s="28">
        <v>0</v>
      </c>
      <c r="BE45" s="28">
        <f t="shared" si="46"/>
        <v>0</v>
      </c>
      <c r="BF45" s="34">
        <v>0</v>
      </c>
      <c r="BG45" s="34">
        <f t="shared" si="32"/>
        <v>0</v>
      </c>
      <c r="BH45" s="35"/>
      <c r="BI45" s="28">
        <v>0</v>
      </c>
      <c r="BJ45" s="28">
        <v>0</v>
      </c>
      <c r="BK45" s="28">
        <f t="shared" si="41"/>
        <v>0</v>
      </c>
      <c r="BL45" s="28">
        <v>0</v>
      </c>
      <c r="BM45" s="28">
        <f t="shared" si="42"/>
        <v>0</v>
      </c>
      <c r="BN45" s="34">
        <v>0</v>
      </c>
      <c r="BO45" s="36">
        <f t="shared" si="34"/>
        <v>0</v>
      </c>
      <c r="BP45" s="32"/>
    </row>
    <row r="46" spans="2:68" s="26" customFormat="1" collapsed="1">
      <c r="B46" s="26" t="str">
        <f t="shared" si="18"/>
        <v>Hide</v>
      </c>
      <c r="C46" s="26">
        <v>-1</v>
      </c>
      <c r="D46" s="37" t="s">
        <v>40</v>
      </c>
      <c r="E46" s="116">
        <v>2294.5</v>
      </c>
      <c r="F46" s="38">
        <v>0</v>
      </c>
      <c r="G46" s="38">
        <f t="shared" si="19"/>
        <v>2294.5</v>
      </c>
      <c r="H46" s="38">
        <v>0</v>
      </c>
      <c r="I46" s="38">
        <f t="shared" si="43"/>
        <v>2294.5</v>
      </c>
      <c r="J46" s="39">
        <v>0</v>
      </c>
      <c r="K46" s="39">
        <f t="shared" si="20"/>
        <v>2294.5</v>
      </c>
      <c r="L46" s="35"/>
      <c r="M46" s="38">
        <v>2294.5</v>
      </c>
      <c r="N46" s="38">
        <v>0</v>
      </c>
      <c r="O46" s="38">
        <f t="shared" si="35"/>
        <v>2294.5</v>
      </c>
      <c r="P46" s="38">
        <v>0</v>
      </c>
      <c r="Q46" s="38">
        <f t="shared" si="36"/>
        <v>2294.5</v>
      </c>
      <c r="R46" s="39">
        <v>0</v>
      </c>
      <c r="S46" s="40">
        <f t="shared" si="22"/>
        <v>2294.5</v>
      </c>
      <c r="T46" s="32"/>
      <c r="U46" s="116">
        <v>2294.5</v>
      </c>
      <c r="V46" s="38">
        <v>0</v>
      </c>
      <c r="W46" s="38">
        <f t="shared" si="23"/>
        <v>2294.5</v>
      </c>
      <c r="X46" s="38">
        <v>0</v>
      </c>
      <c r="Y46" s="38">
        <f t="shared" si="44"/>
        <v>2294.5</v>
      </c>
      <c r="Z46" s="39">
        <v>0</v>
      </c>
      <c r="AA46" s="39">
        <f t="shared" si="24"/>
        <v>2294.5</v>
      </c>
      <c r="AB46" s="35"/>
      <c r="AC46" s="38">
        <v>2294.5</v>
      </c>
      <c r="AD46" s="38">
        <v>0</v>
      </c>
      <c r="AE46" s="38">
        <f t="shared" si="37"/>
        <v>2294.5</v>
      </c>
      <c r="AF46" s="38">
        <v>0</v>
      </c>
      <c r="AG46" s="38">
        <f t="shared" si="38"/>
        <v>2294.5</v>
      </c>
      <c r="AH46" s="39">
        <v>0</v>
      </c>
      <c r="AI46" s="40">
        <f t="shared" si="26"/>
        <v>2294.5</v>
      </c>
      <c r="AJ46" s="32"/>
      <c r="AK46" s="116">
        <v>0</v>
      </c>
      <c r="AL46" s="38">
        <v>0</v>
      </c>
      <c r="AM46" s="38">
        <f t="shared" si="27"/>
        <v>0</v>
      </c>
      <c r="AN46" s="38">
        <v>0</v>
      </c>
      <c r="AO46" s="38">
        <f t="shared" si="45"/>
        <v>0</v>
      </c>
      <c r="AP46" s="39">
        <v>0</v>
      </c>
      <c r="AQ46" s="39">
        <f t="shared" si="28"/>
        <v>0</v>
      </c>
      <c r="AR46" s="35"/>
      <c r="AS46" s="38">
        <v>0</v>
      </c>
      <c r="AT46" s="38">
        <v>0</v>
      </c>
      <c r="AU46" s="38">
        <f t="shared" si="39"/>
        <v>0</v>
      </c>
      <c r="AV46" s="38">
        <v>0</v>
      </c>
      <c r="AW46" s="38">
        <f t="shared" si="40"/>
        <v>0</v>
      </c>
      <c r="AX46" s="39">
        <v>0</v>
      </c>
      <c r="AY46" s="40">
        <f t="shared" si="30"/>
        <v>0</v>
      </c>
      <c r="AZ46" s="32"/>
      <c r="BA46" s="116">
        <v>0</v>
      </c>
      <c r="BB46" s="38">
        <v>0</v>
      </c>
      <c r="BC46" s="38">
        <f t="shared" si="31"/>
        <v>0</v>
      </c>
      <c r="BD46" s="38">
        <v>0</v>
      </c>
      <c r="BE46" s="38">
        <f t="shared" si="46"/>
        <v>0</v>
      </c>
      <c r="BF46" s="39">
        <v>0</v>
      </c>
      <c r="BG46" s="39">
        <f t="shared" si="32"/>
        <v>0</v>
      </c>
      <c r="BH46" s="35"/>
      <c r="BI46" s="38">
        <v>0</v>
      </c>
      <c r="BJ46" s="38">
        <v>0</v>
      </c>
      <c r="BK46" s="38">
        <f t="shared" si="41"/>
        <v>0</v>
      </c>
      <c r="BL46" s="38">
        <v>0</v>
      </c>
      <c r="BM46" s="38">
        <f t="shared" si="42"/>
        <v>0</v>
      </c>
      <c r="BN46" s="39">
        <v>0</v>
      </c>
      <c r="BO46" s="40">
        <f t="shared" si="34"/>
        <v>0</v>
      </c>
      <c r="BP46" s="32"/>
    </row>
    <row r="47" spans="2:68" s="26" customFormat="1" ht="14.25" hidden="1" customHeight="1" outlineLevel="1">
      <c r="B47" s="26" t="str">
        <f t="shared" si="18"/>
        <v>Hide</v>
      </c>
      <c r="C47" s="26">
        <v>-1</v>
      </c>
      <c r="D47" s="33" t="s">
        <v>41</v>
      </c>
      <c r="E47" s="115">
        <v>0</v>
      </c>
      <c r="F47" s="28">
        <v>0</v>
      </c>
      <c r="G47" s="28">
        <f t="shared" si="19"/>
        <v>0</v>
      </c>
      <c r="H47" s="28">
        <v>0</v>
      </c>
      <c r="I47" s="28">
        <f t="shared" si="43"/>
        <v>0</v>
      </c>
      <c r="J47" s="34">
        <v>0</v>
      </c>
      <c r="K47" s="34">
        <f t="shared" si="20"/>
        <v>0</v>
      </c>
      <c r="L47" s="35"/>
      <c r="M47" s="28">
        <v>0</v>
      </c>
      <c r="N47" s="28">
        <v>0</v>
      </c>
      <c r="O47" s="28">
        <f t="shared" si="35"/>
        <v>0</v>
      </c>
      <c r="P47" s="28">
        <v>0</v>
      </c>
      <c r="Q47" s="28">
        <f t="shared" si="36"/>
        <v>0</v>
      </c>
      <c r="R47" s="34">
        <v>0</v>
      </c>
      <c r="S47" s="36">
        <f t="shared" si="22"/>
        <v>0</v>
      </c>
      <c r="T47" s="32"/>
      <c r="U47" s="115">
        <v>0</v>
      </c>
      <c r="V47" s="28">
        <v>0</v>
      </c>
      <c r="W47" s="28">
        <f t="shared" si="23"/>
        <v>0</v>
      </c>
      <c r="X47" s="28">
        <v>0</v>
      </c>
      <c r="Y47" s="28">
        <f t="shared" si="44"/>
        <v>0</v>
      </c>
      <c r="Z47" s="34">
        <v>0</v>
      </c>
      <c r="AA47" s="34">
        <f t="shared" si="24"/>
        <v>0</v>
      </c>
      <c r="AB47" s="35"/>
      <c r="AC47" s="28">
        <v>0</v>
      </c>
      <c r="AD47" s="28">
        <v>0</v>
      </c>
      <c r="AE47" s="28">
        <f t="shared" si="37"/>
        <v>0</v>
      </c>
      <c r="AF47" s="28">
        <v>0</v>
      </c>
      <c r="AG47" s="28">
        <f t="shared" si="38"/>
        <v>0</v>
      </c>
      <c r="AH47" s="34">
        <v>0</v>
      </c>
      <c r="AI47" s="36">
        <f t="shared" si="26"/>
        <v>0</v>
      </c>
      <c r="AJ47" s="32"/>
      <c r="AK47" s="115">
        <v>0</v>
      </c>
      <c r="AL47" s="28">
        <v>0</v>
      </c>
      <c r="AM47" s="28">
        <f t="shared" si="27"/>
        <v>0</v>
      </c>
      <c r="AN47" s="28">
        <v>0</v>
      </c>
      <c r="AO47" s="28">
        <f t="shared" si="45"/>
        <v>0</v>
      </c>
      <c r="AP47" s="34">
        <v>0</v>
      </c>
      <c r="AQ47" s="34">
        <f t="shared" si="28"/>
        <v>0</v>
      </c>
      <c r="AR47" s="35"/>
      <c r="AS47" s="28">
        <v>0</v>
      </c>
      <c r="AT47" s="28">
        <v>0</v>
      </c>
      <c r="AU47" s="28">
        <f t="shared" si="39"/>
        <v>0</v>
      </c>
      <c r="AV47" s="28">
        <v>0</v>
      </c>
      <c r="AW47" s="28">
        <f t="shared" si="40"/>
        <v>0</v>
      </c>
      <c r="AX47" s="34">
        <v>0</v>
      </c>
      <c r="AY47" s="36">
        <f t="shared" si="30"/>
        <v>0</v>
      </c>
      <c r="AZ47" s="32"/>
      <c r="BA47" s="115">
        <v>0</v>
      </c>
      <c r="BB47" s="28">
        <v>0</v>
      </c>
      <c r="BC47" s="28">
        <f t="shared" si="31"/>
        <v>0</v>
      </c>
      <c r="BD47" s="28">
        <v>0</v>
      </c>
      <c r="BE47" s="28">
        <f t="shared" si="46"/>
        <v>0</v>
      </c>
      <c r="BF47" s="34">
        <v>0</v>
      </c>
      <c r="BG47" s="34">
        <f t="shared" si="32"/>
        <v>0</v>
      </c>
      <c r="BH47" s="35"/>
      <c r="BI47" s="28">
        <v>0</v>
      </c>
      <c r="BJ47" s="28">
        <v>0</v>
      </c>
      <c r="BK47" s="28">
        <f t="shared" si="41"/>
        <v>0</v>
      </c>
      <c r="BL47" s="28">
        <v>0</v>
      </c>
      <c r="BM47" s="28">
        <f t="shared" si="42"/>
        <v>0</v>
      </c>
      <c r="BN47" s="34">
        <v>0</v>
      </c>
      <c r="BO47" s="36">
        <f t="shared" si="34"/>
        <v>0</v>
      </c>
      <c r="BP47" s="32"/>
    </row>
    <row r="48" spans="2:68" s="26" customFormat="1" ht="14.25" hidden="1" customHeight="1" outlineLevel="1">
      <c r="B48" s="26" t="str">
        <f t="shared" ref="B48" si="47">IF(SUM(T48:T48)&lt;&gt;0,"Show","Hide")</f>
        <v>Hide</v>
      </c>
      <c r="C48" s="26">
        <v>-1</v>
      </c>
      <c r="D48" s="33" t="s">
        <v>583</v>
      </c>
      <c r="E48" s="115">
        <v>0</v>
      </c>
      <c r="F48" s="28">
        <v>0</v>
      </c>
      <c r="G48" s="28">
        <f t="shared" ref="G48" si="48">+E48-F48</f>
        <v>0</v>
      </c>
      <c r="H48" s="28">
        <v>0</v>
      </c>
      <c r="I48" s="28">
        <f t="shared" ref="I48" si="49">+E48-H48</f>
        <v>0</v>
      </c>
      <c r="J48" s="34">
        <v>0</v>
      </c>
      <c r="K48" s="34">
        <f t="shared" ref="K48" si="50">+E48-J48</f>
        <v>0</v>
      </c>
      <c r="L48" s="35"/>
      <c r="M48" s="28">
        <v>0</v>
      </c>
      <c r="N48" s="28">
        <v>0</v>
      </c>
      <c r="O48" s="28">
        <f t="shared" ref="O48" si="51">+M48-N48</f>
        <v>0</v>
      </c>
      <c r="P48" s="28">
        <v>0</v>
      </c>
      <c r="Q48" s="28">
        <f t="shared" ref="Q48" si="52">+M48-P48</f>
        <v>0</v>
      </c>
      <c r="R48" s="34">
        <v>0</v>
      </c>
      <c r="S48" s="36">
        <f t="shared" ref="S48" si="53">+M48-R48</f>
        <v>0</v>
      </c>
      <c r="T48" s="32"/>
      <c r="U48" s="115">
        <v>0</v>
      </c>
      <c r="V48" s="28">
        <v>0</v>
      </c>
      <c r="W48" s="28">
        <f t="shared" ref="W48" si="54">+U48-V48</f>
        <v>0</v>
      </c>
      <c r="X48" s="28">
        <v>0</v>
      </c>
      <c r="Y48" s="28">
        <f t="shared" ref="Y48" si="55">+U48-X48</f>
        <v>0</v>
      </c>
      <c r="Z48" s="34">
        <v>0</v>
      </c>
      <c r="AA48" s="34">
        <f t="shared" ref="AA48" si="56">+U48-Z48</f>
        <v>0</v>
      </c>
      <c r="AB48" s="35"/>
      <c r="AC48" s="28">
        <v>0</v>
      </c>
      <c r="AD48" s="28">
        <v>0</v>
      </c>
      <c r="AE48" s="28">
        <f t="shared" ref="AE48" si="57">+AC48-AD48</f>
        <v>0</v>
      </c>
      <c r="AF48" s="28">
        <v>0</v>
      </c>
      <c r="AG48" s="28">
        <f t="shared" ref="AG48" si="58">+AC48-AF48</f>
        <v>0</v>
      </c>
      <c r="AH48" s="34">
        <v>0</v>
      </c>
      <c r="AI48" s="36">
        <f t="shared" ref="AI48" si="59">+AC48-AH48</f>
        <v>0</v>
      </c>
      <c r="AJ48" s="32"/>
      <c r="AK48" s="115">
        <v>0</v>
      </c>
      <c r="AL48" s="28">
        <v>0</v>
      </c>
      <c r="AM48" s="28">
        <f t="shared" ref="AM48" si="60">+AK48-AL48</f>
        <v>0</v>
      </c>
      <c r="AN48" s="28">
        <v>0</v>
      </c>
      <c r="AO48" s="28">
        <f t="shared" ref="AO48" si="61">+AK48-AN48</f>
        <v>0</v>
      </c>
      <c r="AP48" s="34">
        <v>0</v>
      </c>
      <c r="AQ48" s="34">
        <f t="shared" ref="AQ48" si="62">+AK48-AP48</f>
        <v>0</v>
      </c>
      <c r="AR48" s="35"/>
      <c r="AS48" s="28">
        <v>0</v>
      </c>
      <c r="AT48" s="28">
        <v>0</v>
      </c>
      <c r="AU48" s="28">
        <f t="shared" ref="AU48" si="63">+AS48-AT48</f>
        <v>0</v>
      </c>
      <c r="AV48" s="28">
        <v>0</v>
      </c>
      <c r="AW48" s="28">
        <f t="shared" ref="AW48" si="64">+AS48-AV48</f>
        <v>0</v>
      </c>
      <c r="AX48" s="34">
        <v>0</v>
      </c>
      <c r="AY48" s="36">
        <f t="shared" ref="AY48" si="65">+AS48-AX48</f>
        <v>0</v>
      </c>
      <c r="AZ48" s="32"/>
      <c r="BA48" s="115">
        <v>0</v>
      </c>
      <c r="BB48" s="28">
        <v>0</v>
      </c>
      <c r="BC48" s="28">
        <f t="shared" ref="BC48" si="66">+BA48-BB48</f>
        <v>0</v>
      </c>
      <c r="BD48" s="28">
        <v>0</v>
      </c>
      <c r="BE48" s="28">
        <f t="shared" ref="BE48" si="67">+BA48-BD48</f>
        <v>0</v>
      </c>
      <c r="BF48" s="34">
        <v>0</v>
      </c>
      <c r="BG48" s="34">
        <f t="shared" ref="BG48" si="68">+BA48-BF48</f>
        <v>0</v>
      </c>
      <c r="BH48" s="35"/>
      <c r="BI48" s="28">
        <v>0</v>
      </c>
      <c r="BJ48" s="28">
        <v>0</v>
      </c>
      <c r="BK48" s="28">
        <f t="shared" ref="BK48" si="69">+BI48-BJ48</f>
        <v>0</v>
      </c>
      <c r="BL48" s="28">
        <v>0</v>
      </c>
      <c r="BM48" s="28">
        <f t="shared" ref="BM48" si="70">+BI48-BL48</f>
        <v>0</v>
      </c>
      <c r="BN48" s="34">
        <v>0</v>
      </c>
      <c r="BO48" s="36">
        <f t="shared" ref="BO48" si="71">+BI48-BN48</f>
        <v>0</v>
      </c>
      <c r="BP48" s="32"/>
    </row>
    <row r="49" spans="2:68" s="26" customFormat="1" ht="14.25" hidden="1" customHeight="1" outlineLevel="1">
      <c r="B49" s="26" t="str">
        <f t="shared" si="18"/>
        <v>Hide</v>
      </c>
      <c r="C49" s="26">
        <v>-1</v>
      </c>
      <c r="D49" s="33" t="s">
        <v>42</v>
      </c>
      <c r="E49" s="115">
        <v>0</v>
      </c>
      <c r="F49" s="28">
        <v>0</v>
      </c>
      <c r="G49" s="28">
        <f t="shared" si="19"/>
        <v>0</v>
      </c>
      <c r="H49" s="28">
        <v>0</v>
      </c>
      <c r="I49" s="28">
        <f t="shared" si="43"/>
        <v>0</v>
      </c>
      <c r="J49" s="34">
        <v>0</v>
      </c>
      <c r="K49" s="34">
        <f t="shared" si="20"/>
        <v>0</v>
      </c>
      <c r="L49" s="35"/>
      <c r="M49" s="28">
        <v>0</v>
      </c>
      <c r="N49" s="28">
        <v>0</v>
      </c>
      <c r="O49" s="28">
        <f t="shared" si="35"/>
        <v>0</v>
      </c>
      <c r="P49" s="28">
        <v>0</v>
      </c>
      <c r="Q49" s="28">
        <f t="shared" si="36"/>
        <v>0</v>
      </c>
      <c r="R49" s="34">
        <v>0</v>
      </c>
      <c r="S49" s="36">
        <f t="shared" si="22"/>
        <v>0</v>
      </c>
      <c r="T49" s="32"/>
      <c r="U49" s="115">
        <v>0</v>
      </c>
      <c r="V49" s="28">
        <v>0</v>
      </c>
      <c r="W49" s="28">
        <f t="shared" si="23"/>
        <v>0</v>
      </c>
      <c r="X49" s="28">
        <v>0</v>
      </c>
      <c r="Y49" s="28">
        <f t="shared" si="44"/>
        <v>0</v>
      </c>
      <c r="Z49" s="34">
        <v>0</v>
      </c>
      <c r="AA49" s="34">
        <f t="shared" si="24"/>
        <v>0</v>
      </c>
      <c r="AB49" s="35"/>
      <c r="AC49" s="28">
        <v>0</v>
      </c>
      <c r="AD49" s="28">
        <v>0</v>
      </c>
      <c r="AE49" s="28">
        <f t="shared" si="37"/>
        <v>0</v>
      </c>
      <c r="AF49" s="28">
        <v>0</v>
      </c>
      <c r="AG49" s="28">
        <f t="shared" si="38"/>
        <v>0</v>
      </c>
      <c r="AH49" s="34">
        <v>0</v>
      </c>
      <c r="AI49" s="36">
        <f t="shared" si="26"/>
        <v>0</v>
      </c>
      <c r="AJ49" s="32"/>
      <c r="AK49" s="115">
        <v>0</v>
      </c>
      <c r="AL49" s="28">
        <v>0</v>
      </c>
      <c r="AM49" s="28">
        <f t="shared" si="27"/>
        <v>0</v>
      </c>
      <c r="AN49" s="28">
        <v>0</v>
      </c>
      <c r="AO49" s="28">
        <f t="shared" si="45"/>
        <v>0</v>
      </c>
      <c r="AP49" s="34">
        <v>0</v>
      </c>
      <c r="AQ49" s="34">
        <f t="shared" si="28"/>
        <v>0</v>
      </c>
      <c r="AR49" s="35"/>
      <c r="AS49" s="28">
        <v>0</v>
      </c>
      <c r="AT49" s="28">
        <v>0</v>
      </c>
      <c r="AU49" s="28">
        <f t="shared" si="39"/>
        <v>0</v>
      </c>
      <c r="AV49" s="28">
        <v>0</v>
      </c>
      <c r="AW49" s="28">
        <f t="shared" si="40"/>
        <v>0</v>
      </c>
      <c r="AX49" s="34">
        <v>0</v>
      </c>
      <c r="AY49" s="36">
        <f t="shared" si="30"/>
        <v>0</v>
      </c>
      <c r="AZ49" s="32"/>
      <c r="BA49" s="115">
        <v>0</v>
      </c>
      <c r="BB49" s="28">
        <v>0</v>
      </c>
      <c r="BC49" s="28">
        <f t="shared" si="31"/>
        <v>0</v>
      </c>
      <c r="BD49" s="28">
        <v>0</v>
      </c>
      <c r="BE49" s="28">
        <f t="shared" si="46"/>
        <v>0</v>
      </c>
      <c r="BF49" s="34">
        <v>0</v>
      </c>
      <c r="BG49" s="34">
        <f t="shared" si="32"/>
        <v>0</v>
      </c>
      <c r="BH49" s="35"/>
      <c r="BI49" s="28">
        <v>0</v>
      </c>
      <c r="BJ49" s="28">
        <v>0</v>
      </c>
      <c r="BK49" s="28">
        <f t="shared" si="41"/>
        <v>0</v>
      </c>
      <c r="BL49" s="28">
        <v>0</v>
      </c>
      <c r="BM49" s="28">
        <f t="shared" si="42"/>
        <v>0</v>
      </c>
      <c r="BN49" s="34">
        <v>0</v>
      </c>
      <c r="BO49" s="36">
        <f t="shared" si="34"/>
        <v>0</v>
      </c>
      <c r="BP49" s="32"/>
    </row>
    <row r="50" spans="2:68" s="26" customFormat="1" ht="14.25" hidden="1" customHeight="1" outlineLevel="1">
      <c r="B50" s="26" t="str">
        <f t="shared" si="18"/>
        <v>Hide</v>
      </c>
      <c r="C50" s="26">
        <v>-1</v>
      </c>
      <c r="D50" s="33" t="s">
        <v>43</v>
      </c>
      <c r="E50" s="115">
        <v>0</v>
      </c>
      <c r="F50" s="28">
        <v>0</v>
      </c>
      <c r="G50" s="28">
        <f t="shared" si="19"/>
        <v>0</v>
      </c>
      <c r="H50" s="28">
        <v>0</v>
      </c>
      <c r="I50" s="28">
        <f t="shared" si="43"/>
        <v>0</v>
      </c>
      <c r="J50" s="34">
        <v>0</v>
      </c>
      <c r="K50" s="34">
        <f t="shared" si="20"/>
        <v>0</v>
      </c>
      <c r="L50" s="35"/>
      <c r="M50" s="28">
        <v>0</v>
      </c>
      <c r="N50" s="28">
        <v>0</v>
      </c>
      <c r="O50" s="28">
        <f t="shared" si="35"/>
        <v>0</v>
      </c>
      <c r="P50" s="28">
        <v>0</v>
      </c>
      <c r="Q50" s="28">
        <f t="shared" si="36"/>
        <v>0</v>
      </c>
      <c r="R50" s="34">
        <v>0</v>
      </c>
      <c r="S50" s="36">
        <f t="shared" si="22"/>
        <v>0</v>
      </c>
      <c r="T50" s="32"/>
      <c r="U50" s="115">
        <v>0</v>
      </c>
      <c r="V50" s="28">
        <v>0</v>
      </c>
      <c r="W50" s="28">
        <f t="shared" si="23"/>
        <v>0</v>
      </c>
      <c r="X50" s="28">
        <v>0</v>
      </c>
      <c r="Y50" s="28">
        <f t="shared" si="44"/>
        <v>0</v>
      </c>
      <c r="Z50" s="34">
        <v>0</v>
      </c>
      <c r="AA50" s="34">
        <f t="shared" si="24"/>
        <v>0</v>
      </c>
      <c r="AB50" s="35"/>
      <c r="AC50" s="28">
        <v>0</v>
      </c>
      <c r="AD50" s="28">
        <v>0</v>
      </c>
      <c r="AE50" s="28">
        <f t="shared" si="37"/>
        <v>0</v>
      </c>
      <c r="AF50" s="28">
        <v>0</v>
      </c>
      <c r="AG50" s="28">
        <f t="shared" si="38"/>
        <v>0</v>
      </c>
      <c r="AH50" s="34">
        <v>0</v>
      </c>
      <c r="AI50" s="36">
        <f t="shared" si="26"/>
        <v>0</v>
      </c>
      <c r="AJ50" s="32"/>
      <c r="AK50" s="115">
        <v>0</v>
      </c>
      <c r="AL50" s="28">
        <v>0</v>
      </c>
      <c r="AM50" s="28">
        <f t="shared" si="27"/>
        <v>0</v>
      </c>
      <c r="AN50" s="28">
        <v>0</v>
      </c>
      <c r="AO50" s="28">
        <f t="shared" si="45"/>
        <v>0</v>
      </c>
      <c r="AP50" s="34">
        <v>0</v>
      </c>
      <c r="AQ50" s="34">
        <f t="shared" si="28"/>
        <v>0</v>
      </c>
      <c r="AR50" s="35"/>
      <c r="AS50" s="28">
        <v>0</v>
      </c>
      <c r="AT50" s="28">
        <v>0</v>
      </c>
      <c r="AU50" s="28">
        <f t="shared" si="39"/>
        <v>0</v>
      </c>
      <c r="AV50" s="28">
        <v>0</v>
      </c>
      <c r="AW50" s="28">
        <f t="shared" si="40"/>
        <v>0</v>
      </c>
      <c r="AX50" s="34">
        <v>0</v>
      </c>
      <c r="AY50" s="36">
        <f t="shared" si="30"/>
        <v>0</v>
      </c>
      <c r="AZ50" s="32"/>
      <c r="BA50" s="115">
        <v>0</v>
      </c>
      <c r="BB50" s="28">
        <v>0</v>
      </c>
      <c r="BC50" s="28">
        <f t="shared" si="31"/>
        <v>0</v>
      </c>
      <c r="BD50" s="28">
        <v>0</v>
      </c>
      <c r="BE50" s="28">
        <f t="shared" si="46"/>
        <v>0</v>
      </c>
      <c r="BF50" s="34">
        <v>0</v>
      </c>
      <c r="BG50" s="34">
        <f t="shared" si="32"/>
        <v>0</v>
      </c>
      <c r="BH50" s="35"/>
      <c r="BI50" s="28">
        <v>0</v>
      </c>
      <c r="BJ50" s="28">
        <v>0</v>
      </c>
      <c r="BK50" s="28">
        <f t="shared" si="41"/>
        <v>0</v>
      </c>
      <c r="BL50" s="28">
        <v>0</v>
      </c>
      <c r="BM50" s="28">
        <f t="shared" si="42"/>
        <v>0</v>
      </c>
      <c r="BN50" s="34">
        <v>0</v>
      </c>
      <c r="BO50" s="36">
        <f t="shared" si="34"/>
        <v>0</v>
      </c>
      <c r="BP50" s="32"/>
    </row>
    <row r="51" spans="2:68" s="26" customFormat="1" ht="14.25" hidden="1" customHeight="1" outlineLevel="1">
      <c r="B51" s="26" t="str">
        <f t="shared" si="18"/>
        <v>Hide</v>
      </c>
      <c r="C51" s="26">
        <v>-1</v>
      </c>
      <c r="D51" s="33" t="s">
        <v>44</v>
      </c>
      <c r="E51" s="115">
        <v>0</v>
      </c>
      <c r="F51" s="28">
        <v>0</v>
      </c>
      <c r="G51" s="28">
        <f t="shared" si="19"/>
        <v>0</v>
      </c>
      <c r="H51" s="28">
        <v>0</v>
      </c>
      <c r="I51" s="28">
        <f t="shared" si="43"/>
        <v>0</v>
      </c>
      <c r="J51" s="34">
        <v>0</v>
      </c>
      <c r="K51" s="34">
        <f t="shared" si="20"/>
        <v>0</v>
      </c>
      <c r="L51" s="35"/>
      <c r="M51" s="28">
        <v>0</v>
      </c>
      <c r="N51" s="28">
        <v>0</v>
      </c>
      <c r="O51" s="28">
        <f t="shared" si="35"/>
        <v>0</v>
      </c>
      <c r="P51" s="28">
        <v>0</v>
      </c>
      <c r="Q51" s="28">
        <f t="shared" si="36"/>
        <v>0</v>
      </c>
      <c r="R51" s="34">
        <v>0</v>
      </c>
      <c r="S51" s="36">
        <f t="shared" si="22"/>
        <v>0</v>
      </c>
      <c r="T51" s="32"/>
      <c r="U51" s="115">
        <v>0</v>
      </c>
      <c r="V51" s="28">
        <v>0</v>
      </c>
      <c r="W51" s="28">
        <f t="shared" si="23"/>
        <v>0</v>
      </c>
      <c r="X51" s="28">
        <v>0</v>
      </c>
      <c r="Y51" s="28">
        <f t="shared" si="44"/>
        <v>0</v>
      </c>
      <c r="Z51" s="34">
        <v>0</v>
      </c>
      <c r="AA51" s="34">
        <f t="shared" si="24"/>
        <v>0</v>
      </c>
      <c r="AB51" s="35"/>
      <c r="AC51" s="28">
        <v>0</v>
      </c>
      <c r="AD51" s="28">
        <v>0</v>
      </c>
      <c r="AE51" s="28">
        <f t="shared" si="37"/>
        <v>0</v>
      </c>
      <c r="AF51" s="28">
        <v>0</v>
      </c>
      <c r="AG51" s="28">
        <f t="shared" si="38"/>
        <v>0</v>
      </c>
      <c r="AH51" s="34">
        <v>0</v>
      </c>
      <c r="AI51" s="36">
        <f t="shared" si="26"/>
        <v>0</v>
      </c>
      <c r="AJ51" s="32"/>
      <c r="AK51" s="115">
        <v>0</v>
      </c>
      <c r="AL51" s="28">
        <v>0</v>
      </c>
      <c r="AM51" s="28">
        <f t="shared" si="27"/>
        <v>0</v>
      </c>
      <c r="AN51" s="28">
        <v>0</v>
      </c>
      <c r="AO51" s="28">
        <f t="shared" si="45"/>
        <v>0</v>
      </c>
      <c r="AP51" s="34">
        <v>0</v>
      </c>
      <c r="AQ51" s="34">
        <f t="shared" si="28"/>
        <v>0</v>
      </c>
      <c r="AR51" s="35"/>
      <c r="AS51" s="28">
        <v>0</v>
      </c>
      <c r="AT51" s="28">
        <v>0</v>
      </c>
      <c r="AU51" s="28">
        <f t="shared" si="39"/>
        <v>0</v>
      </c>
      <c r="AV51" s="28">
        <v>0</v>
      </c>
      <c r="AW51" s="28">
        <f t="shared" si="40"/>
        <v>0</v>
      </c>
      <c r="AX51" s="34">
        <v>0</v>
      </c>
      <c r="AY51" s="36">
        <f t="shared" si="30"/>
        <v>0</v>
      </c>
      <c r="AZ51" s="32"/>
      <c r="BA51" s="115">
        <v>0</v>
      </c>
      <c r="BB51" s="28">
        <v>0</v>
      </c>
      <c r="BC51" s="28">
        <f t="shared" si="31"/>
        <v>0</v>
      </c>
      <c r="BD51" s="28">
        <v>0</v>
      </c>
      <c r="BE51" s="28">
        <f t="shared" si="46"/>
        <v>0</v>
      </c>
      <c r="BF51" s="34">
        <v>0</v>
      </c>
      <c r="BG51" s="34">
        <f t="shared" si="32"/>
        <v>0</v>
      </c>
      <c r="BH51" s="35"/>
      <c r="BI51" s="28">
        <v>0</v>
      </c>
      <c r="BJ51" s="28">
        <v>0</v>
      </c>
      <c r="BK51" s="28">
        <f t="shared" si="41"/>
        <v>0</v>
      </c>
      <c r="BL51" s="28">
        <v>0</v>
      </c>
      <c r="BM51" s="28">
        <f t="shared" si="42"/>
        <v>0</v>
      </c>
      <c r="BN51" s="34">
        <v>0</v>
      </c>
      <c r="BO51" s="36">
        <f t="shared" si="34"/>
        <v>0</v>
      </c>
      <c r="BP51" s="32"/>
    </row>
    <row r="52" spans="2:68" s="26" customFormat="1" ht="14.25" hidden="1" customHeight="1" outlineLevel="1">
      <c r="B52" s="26" t="str">
        <f t="shared" si="18"/>
        <v>Hide</v>
      </c>
      <c r="C52" s="26">
        <v>-1</v>
      </c>
      <c r="D52" s="33" t="s">
        <v>45</v>
      </c>
      <c r="E52" s="115">
        <v>0</v>
      </c>
      <c r="F52" s="28">
        <v>0</v>
      </c>
      <c r="G52" s="28">
        <f t="shared" si="19"/>
        <v>0</v>
      </c>
      <c r="H52" s="28">
        <v>0</v>
      </c>
      <c r="I52" s="28">
        <f t="shared" si="43"/>
        <v>0</v>
      </c>
      <c r="J52" s="34">
        <v>0</v>
      </c>
      <c r="K52" s="34">
        <f t="shared" si="20"/>
        <v>0</v>
      </c>
      <c r="L52" s="35"/>
      <c r="M52" s="28">
        <v>0</v>
      </c>
      <c r="N52" s="28">
        <v>0</v>
      </c>
      <c r="O52" s="28">
        <f t="shared" si="35"/>
        <v>0</v>
      </c>
      <c r="P52" s="28">
        <v>0</v>
      </c>
      <c r="Q52" s="28">
        <f t="shared" si="36"/>
        <v>0</v>
      </c>
      <c r="R52" s="34">
        <v>0</v>
      </c>
      <c r="S52" s="36">
        <f t="shared" si="22"/>
        <v>0</v>
      </c>
      <c r="T52" s="32"/>
      <c r="U52" s="115">
        <v>0</v>
      </c>
      <c r="V52" s="28">
        <v>0</v>
      </c>
      <c r="W52" s="28">
        <f t="shared" si="23"/>
        <v>0</v>
      </c>
      <c r="X52" s="28">
        <v>0</v>
      </c>
      <c r="Y52" s="28">
        <f t="shared" si="44"/>
        <v>0</v>
      </c>
      <c r="Z52" s="34">
        <v>0</v>
      </c>
      <c r="AA52" s="34">
        <f t="shared" si="24"/>
        <v>0</v>
      </c>
      <c r="AB52" s="35"/>
      <c r="AC52" s="28">
        <v>0</v>
      </c>
      <c r="AD52" s="28">
        <v>0</v>
      </c>
      <c r="AE52" s="28">
        <f t="shared" si="37"/>
        <v>0</v>
      </c>
      <c r="AF52" s="28">
        <v>0</v>
      </c>
      <c r="AG52" s="28">
        <f t="shared" si="38"/>
        <v>0</v>
      </c>
      <c r="AH52" s="34">
        <v>0</v>
      </c>
      <c r="AI52" s="36">
        <f t="shared" si="26"/>
        <v>0</v>
      </c>
      <c r="AJ52" s="32"/>
      <c r="AK52" s="115">
        <v>0</v>
      </c>
      <c r="AL52" s="28">
        <v>0</v>
      </c>
      <c r="AM52" s="28">
        <f t="shared" si="27"/>
        <v>0</v>
      </c>
      <c r="AN52" s="28">
        <v>0</v>
      </c>
      <c r="AO52" s="28">
        <f t="shared" si="45"/>
        <v>0</v>
      </c>
      <c r="AP52" s="34">
        <v>0</v>
      </c>
      <c r="AQ52" s="34">
        <f t="shared" si="28"/>
        <v>0</v>
      </c>
      <c r="AR52" s="35"/>
      <c r="AS52" s="28">
        <v>0</v>
      </c>
      <c r="AT52" s="28">
        <v>0</v>
      </c>
      <c r="AU52" s="28">
        <f t="shared" si="39"/>
        <v>0</v>
      </c>
      <c r="AV52" s="28">
        <v>0</v>
      </c>
      <c r="AW52" s="28">
        <f t="shared" si="40"/>
        <v>0</v>
      </c>
      <c r="AX52" s="34">
        <v>0</v>
      </c>
      <c r="AY52" s="36">
        <f t="shared" si="30"/>
        <v>0</v>
      </c>
      <c r="AZ52" s="32"/>
      <c r="BA52" s="115">
        <v>0</v>
      </c>
      <c r="BB52" s="28">
        <v>0</v>
      </c>
      <c r="BC52" s="28">
        <f t="shared" si="31"/>
        <v>0</v>
      </c>
      <c r="BD52" s="28">
        <v>0</v>
      </c>
      <c r="BE52" s="28">
        <f t="shared" si="46"/>
        <v>0</v>
      </c>
      <c r="BF52" s="34">
        <v>0</v>
      </c>
      <c r="BG52" s="34">
        <f t="shared" si="32"/>
        <v>0</v>
      </c>
      <c r="BH52" s="35"/>
      <c r="BI52" s="28">
        <v>0</v>
      </c>
      <c r="BJ52" s="28">
        <v>0</v>
      </c>
      <c r="BK52" s="28">
        <f t="shared" si="41"/>
        <v>0</v>
      </c>
      <c r="BL52" s="28">
        <v>0</v>
      </c>
      <c r="BM52" s="28">
        <f t="shared" si="42"/>
        <v>0</v>
      </c>
      <c r="BN52" s="34">
        <v>0</v>
      </c>
      <c r="BO52" s="36">
        <f t="shared" si="34"/>
        <v>0</v>
      </c>
      <c r="BP52" s="32"/>
    </row>
    <row r="53" spans="2:68" s="26" customFormat="1" ht="14.25" hidden="1" customHeight="1" outlineLevel="1">
      <c r="B53" s="26" t="str">
        <f t="shared" si="18"/>
        <v>Hide</v>
      </c>
      <c r="C53" s="26">
        <v>-1</v>
      </c>
      <c r="D53" s="33" t="s">
        <v>46</v>
      </c>
      <c r="E53" s="115">
        <v>0</v>
      </c>
      <c r="F53" s="28">
        <v>0</v>
      </c>
      <c r="G53" s="28">
        <f t="shared" si="19"/>
        <v>0</v>
      </c>
      <c r="H53" s="28">
        <v>0</v>
      </c>
      <c r="I53" s="28">
        <f t="shared" si="43"/>
        <v>0</v>
      </c>
      <c r="J53" s="34">
        <v>0</v>
      </c>
      <c r="K53" s="34">
        <f t="shared" si="20"/>
        <v>0</v>
      </c>
      <c r="L53" s="35"/>
      <c r="M53" s="28">
        <v>0</v>
      </c>
      <c r="N53" s="28">
        <v>0</v>
      </c>
      <c r="O53" s="28">
        <f t="shared" si="35"/>
        <v>0</v>
      </c>
      <c r="P53" s="28">
        <v>0</v>
      </c>
      <c r="Q53" s="28">
        <f t="shared" si="36"/>
        <v>0</v>
      </c>
      <c r="R53" s="34">
        <v>0</v>
      </c>
      <c r="S53" s="36">
        <f t="shared" si="22"/>
        <v>0</v>
      </c>
      <c r="T53" s="32"/>
      <c r="U53" s="115">
        <v>0</v>
      </c>
      <c r="V53" s="28">
        <v>0</v>
      </c>
      <c r="W53" s="28">
        <f t="shared" si="23"/>
        <v>0</v>
      </c>
      <c r="X53" s="28">
        <v>0</v>
      </c>
      <c r="Y53" s="28">
        <f t="shared" si="44"/>
        <v>0</v>
      </c>
      <c r="Z53" s="34">
        <v>0</v>
      </c>
      <c r="AA53" s="34">
        <f t="shared" si="24"/>
        <v>0</v>
      </c>
      <c r="AB53" s="35"/>
      <c r="AC53" s="28">
        <v>0</v>
      </c>
      <c r="AD53" s="28">
        <v>0</v>
      </c>
      <c r="AE53" s="28">
        <f t="shared" si="37"/>
        <v>0</v>
      </c>
      <c r="AF53" s="28">
        <v>0</v>
      </c>
      <c r="AG53" s="28">
        <f t="shared" si="38"/>
        <v>0</v>
      </c>
      <c r="AH53" s="34">
        <v>0</v>
      </c>
      <c r="AI53" s="36">
        <f t="shared" si="26"/>
        <v>0</v>
      </c>
      <c r="AJ53" s="32"/>
      <c r="AK53" s="115">
        <v>0</v>
      </c>
      <c r="AL53" s="28">
        <v>0</v>
      </c>
      <c r="AM53" s="28">
        <f t="shared" si="27"/>
        <v>0</v>
      </c>
      <c r="AN53" s="28">
        <v>0</v>
      </c>
      <c r="AO53" s="28">
        <f t="shared" si="45"/>
        <v>0</v>
      </c>
      <c r="AP53" s="34">
        <v>0</v>
      </c>
      <c r="AQ53" s="34">
        <f t="shared" si="28"/>
        <v>0</v>
      </c>
      <c r="AR53" s="35"/>
      <c r="AS53" s="28">
        <v>0</v>
      </c>
      <c r="AT53" s="28">
        <v>0</v>
      </c>
      <c r="AU53" s="28">
        <f t="shared" si="39"/>
        <v>0</v>
      </c>
      <c r="AV53" s="28">
        <v>0</v>
      </c>
      <c r="AW53" s="28">
        <f t="shared" si="40"/>
        <v>0</v>
      </c>
      <c r="AX53" s="34">
        <v>0</v>
      </c>
      <c r="AY53" s="36">
        <f t="shared" si="30"/>
        <v>0</v>
      </c>
      <c r="AZ53" s="32"/>
      <c r="BA53" s="115">
        <v>0</v>
      </c>
      <c r="BB53" s="28">
        <v>0</v>
      </c>
      <c r="BC53" s="28">
        <f t="shared" si="31"/>
        <v>0</v>
      </c>
      <c r="BD53" s="28">
        <v>0</v>
      </c>
      <c r="BE53" s="28">
        <f t="shared" si="46"/>
        <v>0</v>
      </c>
      <c r="BF53" s="34">
        <v>0</v>
      </c>
      <c r="BG53" s="34">
        <f t="shared" si="32"/>
        <v>0</v>
      </c>
      <c r="BH53" s="35"/>
      <c r="BI53" s="28">
        <v>0</v>
      </c>
      <c r="BJ53" s="28">
        <v>0</v>
      </c>
      <c r="BK53" s="28">
        <f t="shared" si="41"/>
        <v>0</v>
      </c>
      <c r="BL53" s="28">
        <v>0</v>
      </c>
      <c r="BM53" s="28">
        <f t="shared" si="42"/>
        <v>0</v>
      </c>
      <c r="BN53" s="34">
        <v>0</v>
      </c>
      <c r="BO53" s="36">
        <f t="shared" si="34"/>
        <v>0</v>
      </c>
      <c r="BP53" s="32"/>
    </row>
    <row r="54" spans="2:68" s="26" customFormat="1" ht="14.25" hidden="1" customHeight="1" outlineLevel="1">
      <c r="B54" s="26" t="str">
        <f t="shared" si="18"/>
        <v>Hide</v>
      </c>
      <c r="C54" s="26">
        <v>-1</v>
      </c>
      <c r="D54" s="33" t="s">
        <v>47</v>
      </c>
      <c r="E54" s="115">
        <v>0</v>
      </c>
      <c r="F54" s="28">
        <v>0</v>
      </c>
      <c r="G54" s="28">
        <f t="shared" si="19"/>
        <v>0</v>
      </c>
      <c r="H54" s="28">
        <v>0</v>
      </c>
      <c r="I54" s="28">
        <f t="shared" si="43"/>
        <v>0</v>
      </c>
      <c r="J54" s="34">
        <v>0</v>
      </c>
      <c r="K54" s="34">
        <f t="shared" si="20"/>
        <v>0</v>
      </c>
      <c r="L54" s="35"/>
      <c r="M54" s="28">
        <v>0</v>
      </c>
      <c r="N54" s="28">
        <v>0</v>
      </c>
      <c r="O54" s="28">
        <f t="shared" si="35"/>
        <v>0</v>
      </c>
      <c r="P54" s="28">
        <v>0</v>
      </c>
      <c r="Q54" s="28">
        <f t="shared" si="36"/>
        <v>0</v>
      </c>
      <c r="R54" s="34">
        <v>0</v>
      </c>
      <c r="S54" s="36">
        <f t="shared" si="22"/>
        <v>0</v>
      </c>
      <c r="T54" s="32"/>
      <c r="U54" s="115">
        <v>0</v>
      </c>
      <c r="V54" s="28">
        <v>0</v>
      </c>
      <c r="W54" s="28">
        <f t="shared" si="23"/>
        <v>0</v>
      </c>
      <c r="X54" s="28">
        <v>0</v>
      </c>
      <c r="Y54" s="28">
        <f t="shared" si="44"/>
        <v>0</v>
      </c>
      <c r="Z54" s="34">
        <v>0</v>
      </c>
      <c r="AA54" s="34">
        <f t="shared" si="24"/>
        <v>0</v>
      </c>
      <c r="AB54" s="35"/>
      <c r="AC54" s="28">
        <v>0</v>
      </c>
      <c r="AD54" s="28">
        <v>0</v>
      </c>
      <c r="AE54" s="28">
        <f t="shared" si="37"/>
        <v>0</v>
      </c>
      <c r="AF54" s="28">
        <v>0</v>
      </c>
      <c r="AG54" s="28">
        <f t="shared" si="38"/>
        <v>0</v>
      </c>
      <c r="AH54" s="34">
        <v>0</v>
      </c>
      <c r="AI54" s="36">
        <f t="shared" si="26"/>
        <v>0</v>
      </c>
      <c r="AJ54" s="32"/>
      <c r="AK54" s="115">
        <v>0</v>
      </c>
      <c r="AL54" s="28">
        <v>0</v>
      </c>
      <c r="AM54" s="28">
        <f t="shared" si="27"/>
        <v>0</v>
      </c>
      <c r="AN54" s="28">
        <v>0</v>
      </c>
      <c r="AO54" s="28">
        <f t="shared" si="45"/>
        <v>0</v>
      </c>
      <c r="AP54" s="34">
        <v>0</v>
      </c>
      <c r="AQ54" s="34">
        <f t="shared" si="28"/>
        <v>0</v>
      </c>
      <c r="AR54" s="35"/>
      <c r="AS54" s="28">
        <v>0</v>
      </c>
      <c r="AT54" s="28">
        <v>0</v>
      </c>
      <c r="AU54" s="28">
        <f t="shared" si="39"/>
        <v>0</v>
      </c>
      <c r="AV54" s="28">
        <v>0</v>
      </c>
      <c r="AW54" s="28">
        <f t="shared" si="40"/>
        <v>0</v>
      </c>
      <c r="AX54" s="34">
        <v>0</v>
      </c>
      <c r="AY54" s="36">
        <f t="shared" si="30"/>
        <v>0</v>
      </c>
      <c r="AZ54" s="32"/>
      <c r="BA54" s="115">
        <v>0</v>
      </c>
      <c r="BB54" s="28">
        <v>0</v>
      </c>
      <c r="BC54" s="28">
        <f t="shared" si="31"/>
        <v>0</v>
      </c>
      <c r="BD54" s="28">
        <v>0</v>
      </c>
      <c r="BE54" s="28">
        <f t="shared" si="46"/>
        <v>0</v>
      </c>
      <c r="BF54" s="34">
        <v>0</v>
      </c>
      <c r="BG54" s="34">
        <f t="shared" si="32"/>
        <v>0</v>
      </c>
      <c r="BH54" s="35"/>
      <c r="BI54" s="28">
        <v>0</v>
      </c>
      <c r="BJ54" s="28">
        <v>0</v>
      </c>
      <c r="BK54" s="28">
        <f t="shared" si="41"/>
        <v>0</v>
      </c>
      <c r="BL54" s="28">
        <v>0</v>
      </c>
      <c r="BM54" s="28">
        <f t="shared" si="42"/>
        <v>0</v>
      </c>
      <c r="BN54" s="34">
        <v>0</v>
      </c>
      <c r="BO54" s="36">
        <f t="shared" si="34"/>
        <v>0</v>
      </c>
      <c r="BP54" s="32"/>
    </row>
    <row r="55" spans="2:68" s="26" customFormat="1" ht="14.25" hidden="1" customHeight="1" outlineLevel="1">
      <c r="B55" s="26" t="str">
        <f t="shared" si="18"/>
        <v>Hide</v>
      </c>
      <c r="C55" s="26">
        <v>-1</v>
      </c>
      <c r="D55" s="33" t="s">
        <v>48</v>
      </c>
      <c r="E55" s="115">
        <v>0</v>
      </c>
      <c r="F55" s="28">
        <v>0</v>
      </c>
      <c r="G55" s="28">
        <f t="shared" si="19"/>
        <v>0</v>
      </c>
      <c r="H55" s="28">
        <v>0</v>
      </c>
      <c r="I55" s="28">
        <f t="shared" si="43"/>
        <v>0</v>
      </c>
      <c r="J55" s="34">
        <v>0</v>
      </c>
      <c r="K55" s="34">
        <f t="shared" si="20"/>
        <v>0</v>
      </c>
      <c r="L55" s="35"/>
      <c r="M55" s="28">
        <v>0</v>
      </c>
      <c r="N55" s="28">
        <v>0</v>
      </c>
      <c r="O55" s="28">
        <f t="shared" si="35"/>
        <v>0</v>
      </c>
      <c r="P55" s="28">
        <v>0</v>
      </c>
      <c r="Q55" s="28">
        <f t="shared" si="36"/>
        <v>0</v>
      </c>
      <c r="R55" s="34">
        <v>0</v>
      </c>
      <c r="S55" s="36">
        <f t="shared" si="22"/>
        <v>0</v>
      </c>
      <c r="T55" s="32"/>
      <c r="U55" s="115">
        <v>0</v>
      </c>
      <c r="V55" s="28">
        <v>0</v>
      </c>
      <c r="W55" s="28">
        <f t="shared" si="23"/>
        <v>0</v>
      </c>
      <c r="X55" s="28">
        <v>0</v>
      </c>
      <c r="Y55" s="28">
        <f t="shared" si="44"/>
        <v>0</v>
      </c>
      <c r="Z55" s="34">
        <v>0</v>
      </c>
      <c r="AA55" s="34">
        <f t="shared" si="24"/>
        <v>0</v>
      </c>
      <c r="AB55" s="35"/>
      <c r="AC55" s="28">
        <v>0</v>
      </c>
      <c r="AD55" s="28">
        <v>0</v>
      </c>
      <c r="AE55" s="28">
        <f t="shared" si="37"/>
        <v>0</v>
      </c>
      <c r="AF55" s="28">
        <v>0</v>
      </c>
      <c r="AG55" s="28">
        <f t="shared" si="38"/>
        <v>0</v>
      </c>
      <c r="AH55" s="34">
        <v>0</v>
      </c>
      <c r="AI55" s="36">
        <f t="shared" si="26"/>
        <v>0</v>
      </c>
      <c r="AJ55" s="32"/>
      <c r="AK55" s="115">
        <v>0</v>
      </c>
      <c r="AL55" s="28">
        <v>0</v>
      </c>
      <c r="AM55" s="28">
        <f t="shared" si="27"/>
        <v>0</v>
      </c>
      <c r="AN55" s="28">
        <v>0</v>
      </c>
      <c r="AO55" s="28">
        <f t="shared" si="45"/>
        <v>0</v>
      </c>
      <c r="AP55" s="34">
        <v>0</v>
      </c>
      <c r="AQ55" s="34">
        <f t="shared" si="28"/>
        <v>0</v>
      </c>
      <c r="AR55" s="35"/>
      <c r="AS55" s="28">
        <v>0</v>
      </c>
      <c r="AT55" s="28">
        <v>0</v>
      </c>
      <c r="AU55" s="28">
        <f t="shared" si="39"/>
        <v>0</v>
      </c>
      <c r="AV55" s="28">
        <v>0</v>
      </c>
      <c r="AW55" s="28">
        <f t="shared" si="40"/>
        <v>0</v>
      </c>
      <c r="AX55" s="34">
        <v>0</v>
      </c>
      <c r="AY55" s="36">
        <f t="shared" si="30"/>
        <v>0</v>
      </c>
      <c r="AZ55" s="32"/>
      <c r="BA55" s="115">
        <v>0</v>
      </c>
      <c r="BB55" s="28">
        <v>0</v>
      </c>
      <c r="BC55" s="28">
        <f t="shared" si="31"/>
        <v>0</v>
      </c>
      <c r="BD55" s="28">
        <v>0</v>
      </c>
      <c r="BE55" s="28">
        <f t="shared" si="46"/>
        <v>0</v>
      </c>
      <c r="BF55" s="34">
        <v>0</v>
      </c>
      <c r="BG55" s="34">
        <f t="shared" si="32"/>
        <v>0</v>
      </c>
      <c r="BH55" s="35"/>
      <c r="BI55" s="28">
        <v>0</v>
      </c>
      <c r="BJ55" s="28">
        <v>0</v>
      </c>
      <c r="BK55" s="28">
        <f t="shared" si="41"/>
        <v>0</v>
      </c>
      <c r="BL55" s="28">
        <v>0</v>
      </c>
      <c r="BM55" s="28">
        <f t="shared" si="42"/>
        <v>0</v>
      </c>
      <c r="BN55" s="34">
        <v>0</v>
      </c>
      <c r="BO55" s="36">
        <f t="shared" si="34"/>
        <v>0</v>
      </c>
      <c r="BP55" s="32"/>
    </row>
    <row r="56" spans="2:68" s="26" customFormat="1" ht="14.25" hidden="1" customHeight="1" outlineLevel="1">
      <c r="B56" s="26" t="str">
        <f t="shared" si="18"/>
        <v>Hide</v>
      </c>
      <c r="C56" s="26">
        <v>-1</v>
      </c>
      <c r="D56" s="33" t="s">
        <v>49</v>
      </c>
      <c r="E56" s="115">
        <v>0</v>
      </c>
      <c r="F56" s="28">
        <v>0</v>
      </c>
      <c r="G56" s="28">
        <f t="shared" si="19"/>
        <v>0</v>
      </c>
      <c r="H56" s="28">
        <v>0</v>
      </c>
      <c r="I56" s="28">
        <f t="shared" si="43"/>
        <v>0</v>
      </c>
      <c r="J56" s="34">
        <v>0</v>
      </c>
      <c r="K56" s="34">
        <f t="shared" si="20"/>
        <v>0</v>
      </c>
      <c r="L56" s="35"/>
      <c r="M56" s="28">
        <v>0</v>
      </c>
      <c r="N56" s="28">
        <v>0</v>
      </c>
      <c r="O56" s="28">
        <f t="shared" si="35"/>
        <v>0</v>
      </c>
      <c r="P56" s="28">
        <v>0</v>
      </c>
      <c r="Q56" s="28">
        <f t="shared" si="36"/>
        <v>0</v>
      </c>
      <c r="R56" s="34">
        <v>0</v>
      </c>
      <c r="S56" s="36">
        <f t="shared" si="22"/>
        <v>0</v>
      </c>
      <c r="T56" s="32"/>
      <c r="U56" s="115">
        <v>0</v>
      </c>
      <c r="V56" s="28">
        <v>0</v>
      </c>
      <c r="W56" s="28">
        <f t="shared" si="23"/>
        <v>0</v>
      </c>
      <c r="X56" s="28">
        <v>0</v>
      </c>
      <c r="Y56" s="28">
        <f t="shared" si="44"/>
        <v>0</v>
      </c>
      <c r="Z56" s="34">
        <v>0</v>
      </c>
      <c r="AA56" s="34">
        <f t="shared" si="24"/>
        <v>0</v>
      </c>
      <c r="AB56" s="35"/>
      <c r="AC56" s="28">
        <v>0</v>
      </c>
      <c r="AD56" s="28">
        <v>0</v>
      </c>
      <c r="AE56" s="28">
        <f t="shared" si="37"/>
        <v>0</v>
      </c>
      <c r="AF56" s="28">
        <v>0</v>
      </c>
      <c r="AG56" s="28">
        <f t="shared" si="38"/>
        <v>0</v>
      </c>
      <c r="AH56" s="34">
        <v>0</v>
      </c>
      <c r="AI56" s="36">
        <f t="shared" si="26"/>
        <v>0</v>
      </c>
      <c r="AJ56" s="32"/>
      <c r="AK56" s="115">
        <v>0</v>
      </c>
      <c r="AL56" s="28">
        <v>0</v>
      </c>
      <c r="AM56" s="28">
        <f t="shared" si="27"/>
        <v>0</v>
      </c>
      <c r="AN56" s="28">
        <v>0</v>
      </c>
      <c r="AO56" s="28">
        <f t="shared" si="45"/>
        <v>0</v>
      </c>
      <c r="AP56" s="34">
        <v>0</v>
      </c>
      <c r="AQ56" s="34">
        <f t="shared" si="28"/>
        <v>0</v>
      </c>
      <c r="AR56" s="35"/>
      <c r="AS56" s="28">
        <v>0</v>
      </c>
      <c r="AT56" s="28">
        <v>0</v>
      </c>
      <c r="AU56" s="28">
        <f t="shared" si="39"/>
        <v>0</v>
      </c>
      <c r="AV56" s="28">
        <v>0</v>
      </c>
      <c r="AW56" s="28">
        <f t="shared" si="40"/>
        <v>0</v>
      </c>
      <c r="AX56" s="34">
        <v>0</v>
      </c>
      <c r="AY56" s="36">
        <f t="shared" si="30"/>
        <v>0</v>
      </c>
      <c r="AZ56" s="32"/>
      <c r="BA56" s="115">
        <v>0</v>
      </c>
      <c r="BB56" s="28">
        <v>0</v>
      </c>
      <c r="BC56" s="28">
        <f t="shared" si="31"/>
        <v>0</v>
      </c>
      <c r="BD56" s="28">
        <v>0</v>
      </c>
      <c r="BE56" s="28">
        <f t="shared" si="46"/>
        <v>0</v>
      </c>
      <c r="BF56" s="34">
        <v>0</v>
      </c>
      <c r="BG56" s="34">
        <f t="shared" si="32"/>
        <v>0</v>
      </c>
      <c r="BH56" s="35"/>
      <c r="BI56" s="28">
        <v>0</v>
      </c>
      <c r="BJ56" s="28">
        <v>0</v>
      </c>
      <c r="BK56" s="28">
        <f t="shared" si="41"/>
        <v>0</v>
      </c>
      <c r="BL56" s="28">
        <v>0</v>
      </c>
      <c r="BM56" s="28">
        <f t="shared" si="42"/>
        <v>0</v>
      </c>
      <c r="BN56" s="34">
        <v>0</v>
      </c>
      <c r="BO56" s="36">
        <f t="shared" si="34"/>
        <v>0</v>
      </c>
      <c r="BP56" s="32"/>
    </row>
    <row r="57" spans="2:68" s="26" customFormat="1" collapsed="1">
      <c r="B57" s="26" t="str">
        <f t="shared" si="18"/>
        <v>Hide</v>
      </c>
      <c r="C57" s="26">
        <v>-1</v>
      </c>
      <c r="D57" s="37" t="s">
        <v>50</v>
      </c>
      <c r="E57" s="116">
        <v>0</v>
      </c>
      <c r="F57" s="38">
        <v>0</v>
      </c>
      <c r="G57" s="38">
        <f t="shared" si="19"/>
        <v>0</v>
      </c>
      <c r="H57" s="38">
        <v>0</v>
      </c>
      <c r="I57" s="38">
        <f t="shared" si="43"/>
        <v>0</v>
      </c>
      <c r="J57" s="39">
        <v>0</v>
      </c>
      <c r="K57" s="39">
        <f t="shared" si="20"/>
        <v>0</v>
      </c>
      <c r="L57" s="35"/>
      <c r="M57" s="38">
        <v>0</v>
      </c>
      <c r="N57" s="38">
        <v>0</v>
      </c>
      <c r="O57" s="38">
        <f t="shared" si="35"/>
        <v>0</v>
      </c>
      <c r="P57" s="38">
        <v>0</v>
      </c>
      <c r="Q57" s="38">
        <f t="shared" si="36"/>
        <v>0</v>
      </c>
      <c r="R57" s="39">
        <v>0</v>
      </c>
      <c r="S57" s="40">
        <f t="shared" si="22"/>
        <v>0</v>
      </c>
      <c r="T57" s="32"/>
      <c r="U57" s="116">
        <v>0</v>
      </c>
      <c r="V57" s="38">
        <v>0</v>
      </c>
      <c r="W57" s="38">
        <f t="shared" si="23"/>
        <v>0</v>
      </c>
      <c r="X57" s="38">
        <v>0</v>
      </c>
      <c r="Y57" s="38">
        <f t="shared" si="44"/>
        <v>0</v>
      </c>
      <c r="Z57" s="39">
        <v>0</v>
      </c>
      <c r="AA57" s="39">
        <f t="shared" si="24"/>
        <v>0</v>
      </c>
      <c r="AB57" s="35"/>
      <c r="AC57" s="38">
        <v>0</v>
      </c>
      <c r="AD57" s="38">
        <v>0</v>
      </c>
      <c r="AE57" s="38">
        <f t="shared" si="37"/>
        <v>0</v>
      </c>
      <c r="AF57" s="38">
        <v>0</v>
      </c>
      <c r="AG57" s="38">
        <f t="shared" si="38"/>
        <v>0</v>
      </c>
      <c r="AH57" s="39">
        <v>0</v>
      </c>
      <c r="AI57" s="40">
        <f t="shared" si="26"/>
        <v>0</v>
      </c>
      <c r="AJ57" s="32"/>
      <c r="AK57" s="116">
        <v>0</v>
      </c>
      <c r="AL57" s="38">
        <v>0</v>
      </c>
      <c r="AM57" s="38">
        <f t="shared" si="27"/>
        <v>0</v>
      </c>
      <c r="AN57" s="38">
        <v>0</v>
      </c>
      <c r="AO57" s="38">
        <f t="shared" si="45"/>
        <v>0</v>
      </c>
      <c r="AP57" s="39">
        <v>0</v>
      </c>
      <c r="AQ57" s="39">
        <f t="shared" si="28"/>
        <v>0</v>
      </c>
      <c r="AR57" s="35"/>
      <c r="AS57" s="38">
        <v>0</v>
      </c>
      <c r="AT57" s="38">
        <v>0</v>
      </c>
      <c r="AU57" s="38">
        <f t="shared" si="39"/>
        <v>0</v>
      </c>
      <c r="AV57" s="38">
        <v>0</v>
      </c>
      <c r="AW57" s="38">
        <f t="shared" si="40"/>
        <v>0</v>
      </c>
      <c r="AX57" s="39">
        <v>0</v>
      </c>
      <c r="AY57" s="40">
        <f t="shared" si="30"/>
        <v>0</v>
      </c>
      <c r="AZ57" s="32"/>
      <c r="BA57" s="116">
        <v>0</v>
      </c>
      <c r="BB57" s="38">
        <v>0</v>
      </c>
      <c r="BC57" s="38">
        <f t="shared" si="31"/>
        <v>0</v>
      </c>
      <c r="BD57" s="38">
        <v>0</v>
      </c>
      <c r="BE57" s="38">
        <f t="shared" si="46"/>
        <v>0</v>
      </c>
      <c r="BF57" s="39">
        <v>0</v>
      </c>
      <c r="BG57" s="39">
        <f t="shared" si="32"/>
        <v>0</v>
      </c>
      <c r="BH57" s="35"/>
      <c r="BI57" s="38">
        <v>0</v>
      </c>
      <c r="BJ57" s="38">
        <v>0</v>
      </c>
      <c r="BK57" s="38">
        <f t="shared" si="41"/>
        <v>0</v>
      </c>
      <c r="BL57" s="38">
        <v>0</v>
      </c>
      <c r="BM57" s="38">
        <f t="shared" si="42"/>
        <v>0</v>
      </c>
      <c r="BN57" s="39">
        <v>0</v>
      </c>
      <c r="BO57" s="40">
        <f t="shared" si="34"/>
        <v>0</v>
      </c>
      <c r="BP57" s="32"/>
    </row>
    <row r="58" spans="2:68" s="26" customFormat="1">
      <c r="B58" s="26" t="str">
        <f t="shared" si="18"/>
        <v>Hide</v>
      </c>
      <c r="C58" s="26">
        <v>-1</v>
      </c>
      <c r="D58" s="48" t="s">
        <v>51</v>
      </c>
      <c r="E58" s="118">
        <v>1379615.33</v>
      </c>
      <c r="F58" s="49">
        <v>1159823.3324268498</v>
      </c>
      <c r="G58" s="49">
        <f t="shared" si="19"/>
        <v>219791.99757315032</v>
      </c>
      <c r="H58" s="49">
        <v>0</v>
      </c>
      <c r="I58" s="49">
        <f t="shared" si="43"/>
        <v>1379615.33</v>
      </c>
      <c r="J58" s="50">
        <v>917454.57000000007</v>
      </c>
      <c r="K58" s="50">
        <f t="shared" si="20"/>
        <v>462160.76</v>
      </c>
      <c r="L58" s="35"/>
      <c r="M58" s="49">
        <v>1379615.33</v>
      </c>
      <c r="N58" s="49">
        <v>1159823.3324268498</v>
      </c>
      <c r="O58" s="49">
        <f t="shared" si="35"/>
        <v>219791.99757315032</v>
      </c>
      <c r="P58" s="49">
        <v>0</v>
      </c>
      <c r="Q58" s="49">
        <f t="shared" si="36"/>
        <v>1379615.33</v>
      </c>
      <c r="R58" s="50">
        <v>917454.57000000007</v>
      </c>
      <c r="S58" s="51">
        <f t="shared" si="22"/>
        <v>462160.76</v>
      </c>
      <c r="T58" s="32"/>
      <c r="U58" s="118">
        <v>379368.7</v>
      </c>
      <c r="V58" s="49">
        <v>446089.50999999995</v>
      </c>
      <c r="W58" s="49">
        <f t="shared" si="23"/>
        <v>-66720.809999999939</v>
      </c>
      <c r="X58" s="49">
        <v>0</v>
      </c>
      <c r="Y58" s="49">
        <f t="shared" si="44"/>
        <v>379368.7</v>
      </c>
      <c r="Z58" s="50">
        <v>455150.42</v>
      </c>
      <c r="AA58" s="50">
        <f t="shared" si="24"/>
        <v>-75781.719999999972</v>
      </c>
      <c r="AB58" s="35"/>
      <c r="AC58" s="49">
        <v>379368.7</v>
      </c>
      <c r="AD58" s="49">
        <v>446089.50999999995</v>
      </c>
      <c r="AE58" s="49">
        <f t="shared" si="37"/>
        <v>-66720.809999999939</v>
      </c>
      <c r="AF58" s="49">
        <v>0</v>
      </c>
      <c r="AG58" s="49">
        <f t="shared" si="38"/>
        <v>379368.7</v>
      </c>
      <c r="AH58" s="50">
        <v>455150.42</v>
      </c>
      <c r="AI58" s="51">
        <f t="shared" si="26"/>
        <v>-75781.719999999972</v>
      </c>
      <c r="AJ58" s="32"/>
      <c r="AK58" s="118">
        <v>278518.57</v>
      </c>
      <c r="AL58" s="49">
        <v>138899.15999999997</v>
      </c>
      <c r="AM58" s="49">
        <f t="shared" si="27"/>
        <v>139619.41000000003</v>
      </c>
      <c r="AN58" s="49">
        <v>0</v>
      </c>
      <c r="AO58" s="49">
        <f t="shared" si="45"/>
        <v>278518.57</v>
      </c>
      <c r="AP58" s="50">
        <v>132540.76</v>
      </c>
      <c r="AQ58" s="50">
        <f t="shared" si="28"/>
        <v>145977.81</v>
      </c>
      <c r="AR58" s="35"/>
      <c r="AS58" s="49">
        <v>278518.57</v>
      </c>
      <c r="AT58" s="49">
        <v>138899.15999999997</v>
      </c>
      <c r="AU58" s="49">
        <f t="shared" si="39"/>
        <v>139619.41000000003</v>
      </c>
      <c r="AV58" s="49">
        <v>0</v>
      </c>
      <c r="AW58" s="49">
        <f t="shared" si="40"/>
        <v>278518.57</v>
      </c>
      <c r="AX58" s="50">
        <v>132540.76</v>
      </c>
      <c r="AY58" s="51">
        <f t="shared" si="30"/>
        <v>145977.81</v>
      </c>
      <c r="AZ58" s="32"/>
      <c r="BA58" s="118">
        <v>721728.05999999994</v>
      </c>
      <c r="BB58" s="49">
        <v>574834.66242684994</v>
      </c>
      <c r="BC58" s="49">
        <f t="shared" si="31"/>
        <v>146893.39757315</v>
      </c>
      <c r="BD58" s="49">
        <v>0</v>
      </c>
      <c r="BE58" s="49">
        <f t="shared" si="46"/>
        <v>721728.05999999994</v>
      </c>
      <c r="BF58" s="50">
        <v>329763.39</v>
      </c>
      <c r="BG58" s="50">
        <f t="shared" si="32"/>
        <v>391964.66999999993</v>
      </c>
      <c r="BH58" s="35"/>
      <c r="BI58" s="49">
        <v>721728.05999999994</v>
      </c>
      <c r="BJ58" s="49">
        <v>574834.66242684994</v>
      </c>
      <c r="BK58" s="49">
        <f t="shared" si="41"/>
        <v>146893.39757315</v>
      </c>
      <c r="BL58" s="49">
        <v>0</v>
      </c>
      <c r="BM58" s="49">
        <f t="shared" si="42"/>
        <v>721728.05999999994</v>
      </c>
      <c r="BN58" s="50">
        <v>329763.39</v>
      </c>
      <c r="BO58" s="51">
        <f t="shared" si="34"/>
        <v>391964.66999999993</v>
      </c>
      <c r="BP58" s="32"/>
    </row>
    <row r="59" spans="2:68" s="26" customFormat="1" ht="14.25" hidden="1" customHeight="1" outlineLevel="1">
      <c r="B59" s="26" t="str">
        <f t="shared" si="18"/>
        <v>Hide</v>
      </c>
      <c r="C59" s="26">
        <v>-1</v>
      </c>
      <c r="D59" s="52" t="s">
        <v>52</v>
      </c>
      <c r="E59" s="119">
        <v>0</v>
      </c>
      <c r="F59" s="53">
        <v>0</v>
      </c>
      <c r="G59" s="53">
        <f t="shared" si="19"/>
        <v>0</v>
      </c>
      <c r="H59" s="53">
        <v>0</v>
      </c>
      <c r="I59" s="53">
        <f t="shared" si="43"/>
        <v>0</v>
      </c>
      <c r="J59" s="54">
        <v>0</v>
      </c>
      <c r="K59" s="54">
        <f t="shared" si="20"/>
        <v>0</v>
      </c>
      <c r="L59" s="35"/>
      <c r="M59" s="53">
        <v>0</v>
      </c>
      <c r="N59" s="53">
        <v>0</v>
      </c>
      <c r="O59" s="53">
        <f t="shared" si="35"/>
        <v>0</v>
      </c>
      <c r="P59" s="53">
        <v>0</v>
      </c>
      <c r="Q59" s="53">
        <f t="shared" si="36"/>
        <v>0</v>
      </c>
      <c r="R59" s="54">
        <v>0</v>
      </c>
      <c r="S59" s="55">
        <f t="shared" si="22"/>
        <v>0</v>
      </c>
      <c r="T59" s="32"/>
      <c r="U59" s="119">
        <v>0</v>
      </c>
      <c r="V59" s="53">
        <v>0</v>
      </c>
      <c r="W59" s="53">
        <f t="shared" si="23"/>
        <v>0</v>
      </c>
      <c r="X59" s="53">
        <v>0</v>
      </c>
      <c r="Y59" s="53">
        <f t="shared" si="44"/>
        <v>0</v>
      </c>
      <c r="Z59" s="54">
        <v>0</v>
      </c>
      <c r="AA59" s="54">
        <f t="shared" si="24"/>
        <v>0</v>
      </c>
      <c r="AB59" s="35"/>
      <c r="AC59" s="53">
        <v>0</v>
      </c>
      <c r="AD59" s="53">
        <v>0</v>
      </c>
      <c r="AE59" s="53">
        <f t="shared" si="37"/>
        <v>0</v>
      </c>
      <c r="AF59" s="53">
        <v>0</v>
      </c>
      <c r="AG59" s="53">
        <f t="shared" si="38"/>
        <v>0</v>
      </c>
      <c r="AH59" s="54">
        <v>0</v>
      </c>
      <c r="AI59" s="55">
        <f t="shared" si="26"/>
        <v>0</v>
      </c>
      <c r="AJ59" s="32"/>
      <c r="AK59" s="119">
        <v>0</v>
      </c>
      <c r="AL59" s="53">
        <v>0</v>
      </c>
      <c r="AM59" s="53">
        <f t="shared" si="27"/>
        <v>0</v>
      </c>
      <c r="AN59" s="53">
        <v>0</v>
      </c>
      <c r="AO59" s="53">
        <f t="shared" si="45"/>
        <v>0</v>
      </c>
      <c r="AP59" s="54">
        <v>0</v>
      </c>
      <c r="AQ59" s="54">
        <f t="shared" si="28"/>
        <v>0</v>
      </c>
      <c r="AR59" s="35"/>
      <c r="AS59" s="53">
        <v>0</v>
      </c>
      <c r="AT59" s="53">
        <v>0</v>
      </c>
      <c r="AU59" s="53">
        <f t="shared" si="39"/>
        <v>0</v>
      </c>
      <c r="AV59" s="53">
        <v>0</v>
      </c>
      <c r="AW59" s="53">
        <f t="shared" si="40"/>
        <v>0</v>
      </c>
      <c r="AX59" s="54">
        <v>0</v>
      </c>
      <c r="AY59" s="55">
        <f t="shared" si="30"/>
        <v>0</v>
      </c>
      <c r="AZ59" s="32"/>
      <c r="BA59" s="119">
        <v>0</v>
      </c>
      <c r="BB59" s="53">
        <v>0</v>
      </c>
      <c r="BC59" s="53">
        <f t="shared" si="31"/>
        <v>0</v>
      </c>
      <c r="BD59" s="53">
        <v>0</v>
      </c>
      <c r="BE59" s="53">
        <f t="shared" si="46"/>
        <v>0</v>
      </c>
      <c r="BF59" s="54">
        <v>0</v>
      </c>
      <c r="BG59" s="54">
        <f t="shared" si="32"/>
        <v>0</v>
      </c>
      <c r="BH59" s="35"/>
      <c r="BI59" s="53">
        <v>0</v>
      </c>
      <c r="BJ59" s="53">
        <v>0</v>
      </c>
      <c r="BK59" s="53">
        <f t="shared" si="41"/>
        <v>0</v>
      </c>
      <c r="BL59" s="53">
        <v>0</v>
      </c>
      <c r="BM59" s="53">
        <f t="shared" si="42"/>
        <v>0</v>
      </c>
      <c r="BN59" s="54">
        <v>0</v>
      </c>
      <c r="BO59" s="55">
        <f t="shared" si="34"/>
        <v>0</v>
      </c>
      <c r="BP59" s="32"/>
    </row>
    <row r="60" spans="2:68" s="26" customFormat="1" ht="14.25" hidden="1" customHeight="1" outlineLevel="1">
      <c r="B60" s="26" t="str">
        <f t="shared" si="18"/>
        <v>Hide</v>
      </c>
      <c r="C60" s="26">
        <v>-1</v>
      </c>
      <c r="D60" s="52" t="s">
        <v>53</v>
      </c>
      <c r="E60" s="119">
        <v>0</v>
      </c>
      <c r="F60" s="53">
        <v>0</v>
      </c>
      <c r="G60" s="53">
        <f t="shared" si="19"/>
        <v>0</v>
      </c>
      <c r="H60" s="53">
        <v>0</v>
      </c>
      <c r="I60" s="53">
        <f t="shared" si="43"/>
        <v>0</v>
      </c>
      <c r="J60" s="54">
        <v>0</v>
      </c>
      <c r="K60" s="54">
        <f t="shared" si="20"/>
        <v>0</v>
      </c>
      <c r="L60" s="35"/>
      <c r="M60" s="53">
        <v>0</v>
      </c>
      <c r="N60" s="53">
        <v>0</v>
      </c>
      <c r="O60" s="53">
        <f t="shared" si="35"/>
        <v>0</v>
      </c>
      <c r="P60" s="53">
        <v>0</v>
      </c>
      <c r="Q60" s="53">
        <f t="shared" si="36"/>
        <v>0</v>
      </c>
      <c r="R60" s="54">
        <v>0</v>
      </c>
      <c r="S60" s="55">
        <f t="shared" si="22"/>
        <v>0</v>
      </c>
      <c r="T60" s="32"/>
      <c r="U60" s="119">
        <v>0</v>
      </c>
      <c r="V60" s="53">
        <v>0</v>
      </c>
      <c r="W60" s="53">
        <f t="shared" si="23"/>
        <v>0</v>
      </c>
      <c r="X60" s="53">
        <v>0</v>
      </c>
      <c r="Y60" s="53">
        <f t="shared" si="44"/>
        <v>0</v>
      </c>
      <c r="Z60" s="54">
        <v>0</v>
      </c>
      <c r="AA60" s="54">
        <f t="shared" si="24"/>
        <v>0</v>
      </c>
      <c r="AB60" s="35"/>
      <c r="AC60" s="53">
        <v>0</v>
      </c>
      <c r="AD60" s="53">
        <v>0</v>
      </c>
      <c r="AE60" s="53">
        <f t="shared" si="37"/>
        <v>0</v>
      </c>
      <c r="AF60" s="53">
        <v>0</v>
      </c>
      <c r="AG60" s="53">
        <f t="shared" si="38"/>
        <v>0</v>
      </c>
      <c r="AH60" s="54">
        <v>0</v>
      </c>
      <c r="AI60" s="55">
        <f t="shared" si="26"/>
        <v>0</v>
      </c>
      <c r="AJ60" s="32"/>
      <c r="AK60" s="119">
        <v>0</v>
      </c>
      <c r="AL60" s="53">
        <v>0</v>
      </c>
      <c r="AM60" s="53">
        <f t="shared" si="27"/>
        <v>0</v>
      </c>
      <c r="AN60" s="53">
        <v>0</v>
      </c>
      <c r="AO60" s="53">
        <f t="shared" si="45"/>
        <v>0</v>
      </c>
      <c r="AP60" s="54">
        <v>0</v>
      </c>
      <c r="AQ60" s="54">
        <f t="shared" si="28"/>
        <v>0</v>
      </c>
      <c r="AR60" s="35"/>
      <c r="AS60" s="53">
        <v>0</v>
      </c>
      <c r="AT60" s="53">
        <v>0</v>
      </c>
      <c r="AU60" s="53">
        <f t="shared" si="39"/>
        <v>0</v>
      </c>
      <c r="AV60" s="53">
        <v>0</v>
      </c>
      <c r="AW60" s="53">
        <f t="shared" si="40"/>
        <v>0</v>
      </c>
      <c r="AX60" s="54">
        <v>0</v>
      </c>
      <c r="AY60" s="55">
        <f t="shared" si="30"/>
        <v>0</v>
      </c>
      <c r="AZ60" s="32"/>
      <c r="BA60" s="119">
        <v>0</v>
      </c>
      <c r="BB60" s="53">
        <v>0</v>
      </c>
      <c r="BC60" s="53">
        <f t="shared" si="31"/>
        <v>0</v>
      </c>
      <c r="BD60" s="53">
        <v>0</v>
      </c>
      <c r="BE60" s="53">
        <f t="shared" si="46"/>
        <v>0</v>
      </c>
      <c r="BF60" s="54">
        <v>0</v>
      </c>
      <c r="BG60" s="54">
        <f t="shared" si="32"/>
        <v>0</v>
      </c>
      <c r="BH60" s="35"/>
      <c r="BI60" s="53">
        <v>0</v>
      </c>
      <c r="BJ60" s="53">
        <v>0</v>
      </c>
      <c r="BK60" s="53">
        <f t="shared" si="41"/>
        <v>0</v>
      </c>
      <c r="BL60" s="53">
        <v>0</v>
      </c>
      <c r="BM60" s="53">
        <f t="shared" si="42"/>
        <v>0</v>
      </c>
      <c r="BN60" s="54">
        <v>0</v>
      </c>
      <c r="BO60" s="55">
        <f t="shared" si="34"/>
        <v>0</v>
      </c>
      <c r="BP60" s="32"/>
    </row>
    <row r="61" spans="2:68" s="26" customFormat="1" ht="14.25" hidden="1" customHeight="1" outlineLevel="1">
      <c r="B61" s="26" t="str">
        <f t="shared" si="18"/>
        <v>Hide</v>
      </c>
      <c r="C61" s="26">
        <v>-1</v>
      </c>
      <c r="D61" s="52" t="s">
        <v>54</v>
      </c>
      <c r="E61" s="119">
        <v>0</v>
      </c>
      <c r="F61" s="53">
        <v>0</v>
      </c>
      <c r="G61" s="53">
        <f t="shared" si="19"/>
        <v>0</v>
      </c>
      <c r="H61" s="53">
        <v>0</v>
      </c>
      <c r="I61" s="53">
        <f t="shared" si="43"/>
        <v>0</v>
      </c>
      <c r="J61" s="54">
        <v>0</v>
      </c>
      <c r="K61" s="54">
        <f t="shared" si="20"/>
        <v>0</v>
      </c>
      <c r="L61" s="35"/>
      <c r="M61" s="53">
        <v>0</v>
      </c>
      <c r="N61" s="53">
        <v>0</v>
      </c>
      <c r="O61" s="53">
        <f t="shared" si="35"/>
        <v>0</v>
      </c>
      <c r="P61" s="53">
        <v>0</v>
      </c>
      <c r="Q61" s="53">
        <f t="shared" si="36"/>
        <v>0</v>
      </c>
      <c r="R61" s="54">
        <v>0</v>
      </c>
      <c r="S61" s="55">
        <f t="shared" si="22"/>
        <v>0</v>
      </c>
      <c r="T61" s="32"/>
      <c r="U61" s="119">
        <v>0</v>
      </c>
      <c r="V61" s="53">
        <v>0</v>
      </c>
      <c r="W61" s="53">
        <f t="shared" si="23"/>
        <v>0</v>
      </c>
      <c r="X61" s="53">
        <v>0</v>
      </c>
      <c r="Y61" s="53">
        <f t="shared" si="44"/>
        <v>0</v>
      </c>
      <c r="Z61" s="54">
        <v>0</v>
      </c>
      <c r="AA61" s="54">
        <f t="shared" si="24"/>
        <v>0</v>
      </c>
      <c r="AB61" s="35"/>
      <c r="AC61" s="53">
        <v>0</v>
      </c>
      <c r="AD61" s="53">
        <v>0</v>
      </c>
      <c r="AE61" s="53">
        <f t="shared" si="37"/>
        <v>0</v>
      </c>
      <c r="AF61" s="53">
        <v>0</v>
      </c>
      <c r="AG61" s="53">
        <f t="shared" si="38"/>
        <v>0</v>
      </c>
      <c r="AH61" s="54">
        <v>0</v>
      </c>
      <c r="AI61" s="55">
        <f t="shared" si="26"/>
        <v>0</v>
      </c>
      <c r="AJ61" s="32"/>
      <c r="AK61" s="119">
        <v>0</v>
      </c>
      <c r="AL61" s="53">
        <v>0</v>
      </c>
      <c r="AM61" s="53">
        <f t="shared" si="27"/>
        <v>0</v>
      </c>
      <c r="AN61" s="53">
        <v>0</v>
      </c>
      <c r="AO61" s="53">
        <f t="shared" si="45"/>
        <v>0</v>
      </c>
      <c r="AP61" s="54">
        <v>0</v>
      </c>
      <c r="AQ61" s="54">
        <f t="shared" si="28"/>
        <v>0</v>
      </c>
      <c r="AR61" s="35"/>
      <c r="AS61" s="53">
        <v>0</v>
      </c>
      <c r="AT61" s="53">
        <v>0</v>
      </c>
      <c r="AU61" s="53">
        <f t="shared" si="39"/>
        <v>0</v>
      </c>
      <c r="AV61" s="53">
        <v>0</v>
      </c>
      <c r="AW61" s="53">
        <f t="shared" si="40"/>
        <v>0</v>
      </c>
      <c r="AX61" s="54">
        <v>0</v>
      </c>
      <c r="AY61" s="55">
        <f t="shared" si="30"/>
        <v>0</v>
      </c>
      <c r="AZ61" s="32"/>
      <c r="BA61" s="119">
        <v>0</v>
      </c>
      <c r="BB61" s="53">
        <v>0</v>
      </c>
      <c r="BC61" s="53">
        <f t="shared" si="31"/>
        <v>0</v>
      </c>
      <c r="BD61" s="53">
        <v>0</v>
      </c>
      <c r="BE61" s="53">
        <f t="shared" si="46"/>
        <v>0</v>
      </c>
      <c r="BF61" s="54">
        <v>0</v>
      </c>
      <c r="BG61" s="54">
        <f t="shared" si="32"/>
        <v>0</v>
      </c>
      <c r="BH61" s="35"/>
      <c r="BI61" s="53">
        <v>0</v>
      </c>
      <c r="BJ61" s="53">
        <v>0</v>
      </c>
      <c r="BK61" s="53">
        <f t="shared" si="41"/>
        <v>0</v>
      </c>
      <c r="BL61" s="53">
        <v>0</v>
      </c>
      <c r="BM61" s="53">
        <f t="shared" si="42"/>
        <v>0</v>
      </c>
      <c r="BN61" s="54">
        <v>0</v>
      </c>
      <c r="BO61" s="55">
        <f t="shared" si="34"/>
        <v>0</v>
      </c>
      <c r="BP61" s="32"/>
    </row>
    <row r="62" spans="2:68" s="26" customFormat="1" ht="14.25" hidden="1" customHeight="1" outlineLevel="1">
      <c r="B62" s="26" t="str">
        <f t="shared" si="18"/>
        <v>Hide</v>
      </c>
      <c r="C62" s="26">
        <v>-1</v>
      </c>
      <c r="D62" s="52" t="s">
        <v>55</v>
      </c>
      <c r="E62" s="119">
        <v>0</v>
      </c>
      <c r="F62" s="53">
        <v>0</v>
      </c>
      <c r="G62" s="53">
        <f t="shared" si="19"/>
        <v>0</v>
      </c>
      <c r="H62" s="53">
        <v>0</v>
      </c>
      <c r="I62" s="53">
        <f t="shared" si="43"/>
        <v>0</v>
      </c>
      <c r="J62" s="54">
        <v>0</v>
      </c>
      <c r="K62" s="54">
        <f t="shared" si="20"/>
        <v>0</v>
      </c>
      <c r="L62" s="35"/>
      <c r="M62" s="53">
        <v>0</v>
      </c>
      <c r="N62" s="53">
        <v>0</v>
      </c>
      <c r="O62" s="53">
        <f t="shared" si="35"/>
        <v>0</v>
      </c>
      <c r="P62" s="53">
        <v>0</v>
      </c>
      <c r="Q62" s="53">
        <f t="shared" si="36"/>
        <v>0</v>
      </c>
      <c r="R62" s="54">
        <v>0</v>
      </c>
      <c r="S62" s="55">
        <f t="shared" si="22"/>
        <v>0</v>
      </c>
      <c r="T62" s="32"/>
      <c r="U62" s="119">
        <v>0</v>
      </c>
      <c r="V62" s="53">
        <v>0</v>
      </c>
      <c r="W62" s="53">
        <f t="shared" si="23"/>
        <v>0</v>
      </c>
      <c r="X62" s="53">
        <v>0</v>
      </c>
      <c r="Y62" s="53">
        <f t="shared" si="44"/>
        <v>0</v>
      </c>
      <c r="Z62" s="54">
        <v>0</v>
      </c>
      <c r="AA62" s="54">
        <f t="shared" si="24"/>
        <v>0</v>
      </c>
      <c r="AB62" s="35"/>
      <c r="AC62" s="53">
        <v>0</v>
      </c>
      <c r="AD62" s="53">
        <v>0</v>
      </c>
      <c r="AE62" s="53">
        <f t="shared" si="37"/>
        <v>0</v>
      </c>
      <c r="AF62" s="53">
        <v>0</v>
      </c>
      <c r="AG62" s="53">
        <f t="shared" si="38"/>
        <v>0</v>
      </c>
      <c r="AH62" s="54">
        <v>0</v>
      </c>
      <c r="AI62" s="55">
        <f t="shared" si="26"/>
        <v>0</v>
      </c>
      <c r="AJ62" s="32"/>
      <c r="AK62" s="119">
        <v>0</v>
      </c>
      <c r="AL62" s="53">
        <v>0</v>
      </c>
      <c r="AM62" s="53">
        <f t="shared" si="27"/>
        <v>0</v>
      </c>
      <c r="AN62" s="53">
        <v>0</v>
      </c>
      <c r="AO62" s="53">
        <f t="shared" si="45"/>
        <v>0</v>
      </c>
      <c r="AP62" s="54">
        <v>0</v>
      </c>
      <c r="AQ62" s="54">
        <f t="shared" si="28"/>
        <v>0</v>
      </c>
      <c r="AR62" s="35"/>
      <c r="AS62" s="53">
        <v>0</v>
      </c>
      <c r="AT62" s="53">
        <v>0</v>
      </c>
      <c r="AU62" s="53">
        <f t="shared" si="39"/>
        <v>0</v>
      </c>
      <c r="AV62" s="53">
        <v>0</v>
      </c>
      <c r="AW62" s="53">
        <f t="shared" si="40"/>
        <v>0</v>
      </c>
      <c r="AX62" s="54">
        <v>0</v>
      </c>
      <c r="AY62" s="55">
        <f t="shared" si="30"/>
        <v>0</v>
      </c>
      <c r="AZ62" s="32"/>
      <c r="BA62" s="119">
        <v>0</v>
      </c>
      <c r="BB62" s="53">
        <v>0</v>
      </c>
      <c r="BC62" s="53">
        <f t="shared" si="31"/>
        <v>0</v>
      </c>
      <c r="BD62" s="53">
        <v>0</v>
      </c>
      <c r="BE62" s="53">
        <f t="shared" si="46"/>
        <v>0</v>
      </c>
      <c r="BF62" s="54">
        <v>0</v>
      </c>
      <c r="BG62" s="54">
        <f t="shared" si="32"/>
        <v>0</v>
      </c>
      <c r="BH62" s="35"/>
      <c r="BI62" s="53">
        <v>0</v>
      </c>
      <c r="BJ62" s="53">
        <v>0</v>
      </c>
      <c r="BK62" s="53">
        <f t="shared" si="41"/>
        <v>0</v>
      </c>
      <c r="BL62" s="53">
        <v>0</v>
      </c>
      <c r="BM62" s="53">
        <f t="shared" si="42"/>
        <v>0</v>
      </c>
      <c r="BN62" s="54">
        <v>0</v>
      </c>
      <c r="BO62" s="55">
        <f t="shared" si="34"/>
        <v>0</v>
      </c>
      <c r="BP62" s="32"/>
    </row>
    <row r="63" spans="2:68" s="26" customFormat="1" ht="14.25" hidden="1" customHeight="1" outlineLevel="1">
      <c r="B63" s="26" t="str">
        <f t="shared" si="18"/>
        <v>Hide</v>
      </c>
      <c r="C63" s="26">
        <v>-1</v>
      </c>
      <c r="D63" s="52" t="s">
        <v>56</v>
      </c>
      <c r="E63" s="119">
        <v>0</v>
      </c>
      <c r="F63" s="53">
        <v>0</v>
      </c>
      <c r="G63" s="53">
        <f t="shared" si="19"/>
        <v>0</v>
      </c>
      <c r="H63" s="53">
        <v>0</v>
      </c>
      <c r="I63" s="53">
        <f t="shared" si="43"/>
        <v>0</v>
      </c>
      <c r="J63" s="54">
        <v>0</v>
      </c>
      <c r="K63" s="54">
        <f t="shared" si="20"/>
        <v>0</v>
      </c>
      <c r="L63" s="35"/>
      <c r="M63" s="53">
        <v>0</v>
      </c>
      <c r="N63" s="53">
        <v>0</v>
      </c>
      <c r="O63" s="53">
        <f t="shared" si="35"/>
        <v>0</v>
      </c>
      <c r="P63" s="53">
        <v>0</v>
      </c>
      <c r="Q63" s="53">
        <f t="shared" si="36"/>
        <v>0</v>
      </c>
      <c r="R63" s="54">
        <v>0</v>
      </c>
      <c r="S63" s="55">
        <f t="shared" si="22"/>
        <v>0</v>
      </c>
      <c r="T63" s="32"/>
      <c r="U63" s="119">
        <v>0</v>
      </c>
      <c r="V63" s="53">
        <v>0</v>
      </c>
      <c r="W63" s="53">
        <f t="shared" si="23"/>
        <v>0</v>
      </c>
      <c r="X63" s="53">
        <v>0</v>
      </c>
      <c r="Y63" s="53">
        <f t="shared" si="44"/>
        <v>0</v>
      </c>
      <c r="Z63" s="54">
        <v>0</v>
      </c>
      <c r="AA63" s="54">
        <f t="shared" si="24"/>
        <v>0</v>
      </c>
      <c r="AB63" s="35"/>
      <c r="AC63" s="53">
        <v>0</v>
      </c>
      <c r="AD63" s="53">
        <v>0</v>
      </c>
      <c r="AE63" s="53">
        <f t="shared" si="37"/>
        <v>0</v>
      </c>
      <c r="AF63" s="53">
        <v>0</v>
      </c>
      <c r="AG63" s="53">
        <f t="shared" si="38"/>
        <v>0</v>
      </c>
      <c r="AH63" s="54">
        <v>0</v>
      </c>
      <c r="AI63" s="55">
        <f t="shared" si="26"/>
        <v>0</v>
      </c>
      <c r="AJ63" s="32"/>
      <c r="AK63" s="119">
        <v>0</v>
      </c>
      <c r="AL63" s="53">
        <v>0</v>
      </c>
      <c r="AM63" s="53">
        <f t="shared" si="27"/>
        <v>0</v>
      </c>
      <c r="AN63" s="53">
        <v>0</v>
      </c>
      <c r="AO63" s="53">
        <f t="shared" si="45"/>
        <v>0</v>
      </c>
      <c r="AP63" s="54">
        <v>0</v>
      </c>
      <c r="AQ63" s="54">
        <f t="shared" si="28"/>
        <v>0</v>
      </c>
      <c r="AR63" s="35"/>
      <c r="AS63" s="53">
        <v>0</v>
      </c>
      <c r="AT63" s="53">
        <v>0</v>
      </c>
      <c r="AU63" s="53">
        <f t="shared" si="39"/>
        <v>0</v>
      </c>
      <c r="AV63" s="53">
        <v>0</v>
      </c>
      <c r="AW63" s="53">
        <f t="shared" si="40"/>
        <v>0</v>
      </c>
      <c r="AX63" s="54">
        <v>0</v>
      </c>
      <c r="AY63" s="55">
        <f t="shared" si="30"/>
        <v>0</v>
      </c>
      <c r="AZ63" s="32"/>
      <c r="BA63" s="119">
        <v>0</v>
      </c>
      <c r="BB63" s="53">
        <v>0</v>
      </c>
      <c r="BC63" s="53">
        <f t="shared" si="31"/>
        <v>0</v>
      </c>
      <c r="BD63" s="53">
        <v>0</v>
      </c>
      <c r="BE63" s="53">
        <f t="shared" si="46"/>
        <v>0</v>
      </c>
      <c r="BF63" s="54">
        <v>0</v>
      </c>
      <c r="BG63" s="54">
        <f t="shared" si="32"/>
        <v>0</v>
      </c>
      <c r="BH63" s="35"/>
      <c r="BI63" s="53">
        <v>0</v>
      </c>
      <c r="BJ63" s="53">
        <v>0</v>
      </c>
      <c r="BK63" s="53">
        <f t="shared" si="41"/>
        <v>0</v>
      </c>
      <c r="BL63" s="53">
        <v>0</v>
      </c>
      <c r="BM63" s="53">
        <f t="shared" si="42"/>
        <v>0</v>
      </c>
      <c r="BN63" s="54">
        <v>0</v>
      </c>
      <c r="BO63" s="55">
        <f t="shared" si="34"/>
        <v>0</v>
      </c>
      <c r="BP63" s="32"/>
    </row>
    <row r="64" spans="2:68" s="26" customFormat="1" ht="14.25" hidden="1" customHeight="1" outlineLevel="1">
      <c r="B64" s="26" t="str">
        <f t="shared" si="18"/>
        <v>Hide</v>
      </c>
      <c r="C64" s="26">
        <v>-1</v>
      </c>
      <c r="D64" s="52" t="s">
        <v>57</v>
      </c>
      <c r="E64" s="119">
        <v>0</v>
      </c>
      <c r="F64" s="53">
        <v>0</v>
      </c>
      <c r="G64" s="53">
        <f t="shared" si="19"/>
        <v>0</v>
      </c>
      <c r="H64" s="53">
        <v>0</v>
      </c>
      <c r="I64" s="53">
        <f t="shared" si="43"/>
        <v>0</v>
      </c>
      <c r="J64" s="54">
        <v>0</v>
      </c>
      <c r="K64" s="54">
        <f t="shared" si="20"/>
        <v>0</v>
      </c>
      <c r="L64" s="35"/>
      <c r="M64" s="53">
        <v>0</v>
      </c>
      <c r="N64" s="53">
        <v>0</v>
      </c>
      <c r="O64" s="53">
        <f t="shared" si="35"/>
        <v>0</v>
      </c>
      <c r="P64" s="53">
        <v>0</v>
      </c>
      <c r="Q64" s="53">
        <f t="shared" si="36"/>
        <v>0</v>
      </c>
      <c r="R64" s="54">
        <v>0</v>
      </c>
      <c r="S64" s="55">
        <f t="shared" si="22"/>
        <v>0</v>
      </c>
      <c r="T64" s="32"/>
      <c r="U64" s="119">
        <v>0</v>
      </c>
      <c r="V64" s="53">
        <v>0</v>
      </c>
      <c r="W64" s="53">
        <f t="shared" si="23"/>
        <v>0</v>
      </c>
      <c r="X64" s="53">
        <v>0</v>
      </c>
      <c r="Y64" s="53">
        <f t="shared" si="44"/>
        <v>0</v>
      </c>
      <c r="Z64" s="54">
        <v>0</v>
      </c>
      <c r="AA64" s="54">
        <f t="shared" si="24"/>
        <v>0</v>
      </c>
      <c r="AB64" s="35"/>
      <c r="AC64" s="53">
        <v>0</v>
      </c>
      <c r="AD64" s="53">
        <v>0</v>
      </c>
      <c r="AE64" s="53">
        <f t="shared" si="37"/>
        <v>0</v>
      </c>
      <c r="AF64" s="53">
        <v>0</v>
      </c>
      <c r="AG64" s="53">
        <f t="shared" si="38"/>
        <v>0</v>
      </c>
      <c r="AH64" s="54">
        <v>0</v>
      </c>
      <c r="AI64" s="55">
        <f t="shared" si="26"/>
        <v>0</v>
      </c>
      <c r="AJ64" s="32"/>
      <c r="AK64" s="119">
        <v>0</v>
      </c>
      <c r="AL64" s="53">
        <v>0</v>
      </c>
      <c r="AM64" s="53">
        <f t="shared" si="27"/>
        <v>0</v>
      </c>
      <c r="AN64" s="53">
        <v>0</v>
      </c>
      <c r="AO64" s="53">
        <f t="shared" si="45"/>
        <v>0</v>
      </c>
      <c r="AP64" s="54">
        <v>0</v>
      </c>
      <c r="AQ64" s="54">
        <f t="shared" si="28"/>
        <v>0</v>
      </c>
      <c r="AR64" s="35"/>
      <c r="AS64" s="53">
        <v>0</v>
      </c>
      <c r="AT64" s="53">
        <v>0</v>
      </c>
      <c r="AU64" s="53">
        <f t="shared" si="39"/>
        <v>0</v>
      </c>
      <c r="AV64" s="53">
        <v>0</v>
      </c>
      <c r="AW64" s="53">
        <f t="shared" si="40"/>
        <v>0</v>
      </c>
      <c r="AX64" s="54">
        <v>0</v>
      </c>
      <c r="AY64" s="55">
        <f t="shared" si="30"/>
        <v>0</v>
      </c>
      <c r="AZ64" s="32"/>
      <c r="BA64" s="119">
        <v>0</v>
      </c>
      <c r="BB64" s="53">
        <v>0</v>
      </c>
      <c r="BC64" s="53">
        <f t="shared" si="31"/>
        <v>0</v>
      </c>
      <c r="BD64" s="53">
        <v>0</v>
      </c>
      <c r="BE64" s="53">
        <f t="shared" si="46"/>
        <v>0</v>
      </c>
      <c r="BF64" s="54">
        <v>0</v>
      </c>
      <c r="BG64" s="54">
        <f t="shared" si="32"/>
        <v>0</v>
      </c>
      <c r="BH64" s="35"/>
      <c r="BI64" s="53">
        <v>0</v>
      </c>
      <c r="BJ64" s="53">
        <v>0</v>
      </c>
      <c r="BK64" s="53">
        <f t="shared" si="41"/>
        <v>0</v>
      </c>
      <c r="BL64" s="53">
        <v>0</v>
      </c>
      <c r="BM64" s="53">
        <f t="shared" si="42"/>
        <v>0</v>
      </c>
      <c r="BN64" s="54">
        <v>0</v>
      </c>
      <c r="BO64" s="55">
        <f t="shared" si="34"/>
        <v>0</v>
      </c>
      <c r="BP64" s="32"/>
    </row>
    <row r="65" spans="2:68" s="26" customFormat="1" collapsed="1">
      <c r="B65" s="26" t="str">
        <f t="shared" si="18"/>
        <v>Hide</v>
      </c>
      <c r="C65" s="26">
        <v>-1</v>
      </c>
      <c r="D65" s="48" t="s">
        <v>58</v>
      </c>
      <c r="E65" s="118">
        <v>0</v>
      </c>
      <c r="F65" s="49">
        <v>0</v>
      </c>
      <c r="G65" s="49">
        <f t="shared" si="19"/>
        <v>0</v>
      </c>
      <c r="H65" s="49">
        <v>0</v>
      </c>
      <c r="I65" s="49">
        <f t="shared" si="43"/>
        <v>0</v>
      </c>
      <c r="J65" s="50">
        <v>0</v>
      </c>
      <c r="K65" s="50">
        <f t="shared" si="20"/>
        <v>0</v>
      </c>
      <c r="L65" s="35"/>
      <c r="M65" s="49">
        <v>0</v>
      </c>
      <c r="N65" s="49">
        <v>0</v>
      </c>
      <c r="O65" s="49">
        <f t="shared" si="35"/>
        <v>0</v>
      </c>
      <c r="P65" s="49">
        <v>0</v>
      </c>
      <c r="Q65" s="49">
        <f t="shared" si="36"/>
        <v>0</v>
      </c>
      <c r="R65" s="50">
        <v>0</v>
      </c>
      <c r="S65" s="51">
        <f t="shared" si="22"/>
        <v>0</v>
      </c>
      <c r="T65" s="32"/>
      <c r="U65" s="118">
        <v>0</v>
      </c>
      <c r="V65" s="49">
        <v>0</v>
      </c>
      <c r="W65" s="49">
        <f t="shared" si="23"/>
        <v>0</v>
      </c>
      <c r="X65" s="49">
        <v>0</v>
      </c>
      <c r="Y65" s="49">
        <f t="shared" si="44"/>
        <v>0</v>
      </c>
      <c r="Z65" s="50">
        <v>0</v>
      </c>
      <c r="AA65" s="50">
        <f t="shared" si="24"/>
        <v>0</v>
      </c>
      <c r="AB65" s="35"/>
      <c r="AC65" s="49">
        <v>0</v>
      </c>
      <c r="AD65" s="49">
        <v>0</v>
      </c>
      <c r="AE65" s="49">
        <f t="shared" si="37"/>
        <v>0</v>
      </c>
      <c r="AF65" s="49">
        <v>0</v>
      </c>
      <c r="AG65" s="49">
        <f t="shared" si="38"/>
        <v>0</v>
      </c>
      <c r="AH65" s="50">
        <v>0</v>
      </c>
      <c r="AI65" s="51">
        <f t="shared" si="26"/>
        <v>0</v>
      </c>
      <c r="AJ65" s="32"/>
      <c r="AK65" s="118">
        <v>0</v>
      </c>
      <c r="AL65" s="49">
        <v>0</v>
      </c>
      <c r="AM65" s="49">
        <f t="shared" si="27"/>
        <v>0</v>
      </c>
      <c r="AN65" s="49">
        <v>0</v>
      </c>
      <c r="AO65" s="49">
        <f t="shared" si="45"/>
        <v>0</v>
      </c>
      <c r="AP65" s="50">
        <v>0</v>
      </c>
      <c r="AQ65" s="50">
        <f t="shared" si="28"/>
        <v>0</v>
      </c>
      <c r="AR65" s="35"/>
      <c r="AS65" s="49">
        <v>0</v>
      </c>
      <c r="AT65" s="49">
        <v>0</v>
      </c>
      <c r="AU65" s="49">
        <f t="shared" si="39"/>
        <v>0</v>
      </c>
      <c r="AV65" s="49">
        <v>0</v>
      </c>
      <c r="AW65" s="49">
        <f t="shared" si="40"/>
        <v>0</v>
      </c>
      <c r="AX65" s="50">
        <v>0</v>
      </c>
      <c r="AY65" s="51">
        <f t="shared" si="30"/>
        <v>0</v>
      </c>
      <c r="AZ65" s="32"/>
      <c r="BA65" s="118">
        <v>0</v>
      </c>
      <c r="BB65" s="49">
        <v>0</v>
      </c>
      <c r="BC65" s="49">
        <f t="shared" si="31"/>
        <v>0</v>
      </c>
      <c r="BD65" s="49">
        <v>0</v>
      </c>
      <c r="BE65" s="49">
        <f t="shared" si="46"/>
        <v>0</v>
      </c>
      <c r="BF65" s="50">
        <v>0</v>
      </c>
      <c r="BG65" s="50">
        <f t="shared" si="32"/>
        <v>0</v>
      </c>
      <c r="BH65" s="35"/>
      <c r="BI65" s="49">
        <v>0</v>
      </c>
      <c r="BJ65" s="49">
        <v>0</v>
      </c>
      <c r="BK65" s="49">
        <f t="shared" si="41"/>
        <v>0</v>
      </c>
      <c r="BL65" s="49">
        <v>0</v>
      </c>
      <c r="BM65" s="49">
        <f t="shared" si="42"/>
        <v>0</v>
      </c>
      <c r="BN65" s="50">
        <v>0</v>
      </c>
      <c r="BO65" s="51">
        <f t="shared" si="34"/>
        <v>0</v>
      </c>
      <c r="BP65" s="32"/>
    </row>
    <row r="66" spans="2:68" s="41" customFormat="1">
      <c r="B66" s="41" t="str">
        <f t="shared" si="18"/>
        <v>Hide</v>
      </c>
      <c r="C66" s="41">
        <v>-1</v>
      </c>
      <c r="D66" s="56" t="s">
        <v>59</v>
      </c>
      <c r="E66" s="120">
        <v>1379615.33</v>
      </c>
      <c r="F66" s="57">
        <v>1159823.3324268498</v>
      </c>
      <c r="G66" s="57">
        <f t="shared" si="19"/>
        <v>219791.99757315032</v>
      </c>
      <c r="H66" s="57">
        <v>0</v>
      </c>
      <c r="I66" s="57">
        <f t="shared" si="43"/>
        <v>1379615.33</v>
      </c>
      <c r="J66" s="58">
        <v>917454.57000000007</v>
      </c>
      <c r="K66" s="58">
        <f t="shared" si="20"/>
        <v>462160.76</v>
      </c>
      <c r="L66" s="45"/>
      <c r="M66" s="57">
        <v>1379615.33</v>
      </c>
      <c r="N66" s="57">
        <v>1159823.3324268498</v>
      </c>
      <c r="O66" s="57">
        <f t="shared" si="35"/>
        <v>219791.99757315032</v>
      </c>
      <c r="P66" s="57">
        <v>0</v>
      </c>
      <c r="Q66" s="57">
        <f t="shared" si="36"/>
        <v>1379615.33</v>
      </c>
      <c r="R66" s="58">
        <v>917454.57000000007</v>
      </c>
      <c r="S66" s="59">
        <f t="shared" si="22"/>
        <v>462160.76</v>
      </c>
      <c r="T66" s="60"/>
      <c r="U66" s="120">
        <v>379368.7</v>
      </c>
      <c r="V66" s="57">
        <v>446089.50999999995</v>
      </c>
      <c r="W66" s="57">
        <f t="shared" si="23"/>
        <v>-66720.809999999939</v>
      </c>
      <c r="X66" s="57">
        <v>0</v>
      </c>
      <c r="Y66" s="57">
        <f t="shared" si="44"/>
        <v>379368.7</v>
      </c>
      <c r="Z66" s="58">
        <v>455150.42</v>
      </c>
      <c r="AA66" s="58">
        <f t="shared" si="24"/>
        <v>-75781.719999999972</v>
      </c>
      <c r="AB66" s="45"/>
      <c r="AC66" s="57">
        <v>379368.7</v>
      </c>
      <c r="AD66" s="57">
        <v>446089.50999999995</v>
      </c>
      <c r="AE66" s="57">
        <f t="shared" si="37"/>
        <v>-66720.809999999939</v>
      </c>
      <c r="AF66" s="57">
        <v>0</v>
      </c>
      <c r="AG66" s="57">
        <f t="shared" si="38"/>
        <v>379368.7</v>
      </c>
      <c r="AH66" s="58">
        <v>455150.42</v>
      </c>
      <c r="AI66" s="59">
        <f t="shared" si="26"/>
        <v>-75781.719999999972</v>
      </c>
      <c r="AJ66" s="60"/>
      <c r="AK66" s="120">
        <v>278518.57</v>
      </c>
      <c r="AL66" s="57">
        <v>138899.15999999997</v>
      </c>
      <c r="AM66" s="57">
        <f t="shared" si="27"/>
        <v>139619.41000000003</v>
      </c>
      <c r="AN66" s="57">
        <v>0</v>
      </c>
      <c r="AO66" s="57">
        <f t="shared" si="45"/>
        <v>278518.57</v>
      </c>
      <c r="AP66" s="58">
        <v>132540.76</v>
      </c>
      <c r="AQ66" s="58">
        <f t="shared" si="28"/>
        <v>145977.81</v>
      </c>
      <c r="AR66" s="45"/>
      <c r="AS66" s="57">
        <v>278518.57</v>
      </c>
      <c r="AT66" s="57">
        <v>138899.15999999997</v>
      </c>
      <c r="AU66" s="57">
        <f t="shared" si="39"/>
        <v>139619.41000000003</v>
      </c>
      <c r="AV66" s="57">
        <v>0</v>
      </c>
      <c r="AW66" s="57">
        <f t="shared" si="40"/>
        <v>278518.57</v>
      </c>
      <c r="AX66" s="58">
        <v>132540.76</v>
      </c>
      <c r="AY66" s="59">
        <f t="shared" si="30"/>
        <v>145977.81</v>
      </c>
      <c r="AZ66" s="60"/>
      <c r="BA66" s="120">
        <v>721728.05999999994</v>
      </c>
      <c r="BB66" s="57">
        <v>574834.66242684994</v>
      </c>
      <c r="BC66" s="57">
        <f t="shared" si="31"/>
        <v>146893.39757315</v>
      </c>
      <c r="BD66" s="57">
        <v>0</v>
      </c>
      <c r="BE66" s="57">
        <f t="shared" si="46"/>
        <v>721728.05999999994</v>
      </c>
      <c r="BF66" s="58">
        <v>329763.39</v>
      </c>
      <c r="BG66" s="58">
        <f t="shared" si="32"/>
        <v>391964.66999999993</v>
      </c>
      <c r="BH66" s="45"/>
      <c r="BI66" s="57">
        <v>721728.05999999994</v>
      </c>
      <c r="BJ66" s="57">
        <v>574834.66242684994</v>
      </c>
      <c r="BK66" s="57">
        <f t="shared" si="41"/>
        <v>146893.39757315</v>
      </c>
      <c r="BL66" s="57">
        <v>0</v>
      </c>
      <c r="BM66" s="57">
        <f t="shared" si="42"/>
        <v>721728.05999999994</v>
      </c>
      <c r="BN66" s="58">
        <v>329763.39</v>
      </c>
      <c r="BO66" s="59">
        <f t="shared" si="34"/>
        <v>391964.66999999993</v>
      </c>
      <c r="BP66" s="60"/>
    </row>
    <row r="67" spans="2:68" s="2" customFormat="1">
      <c r="B67" s="2" t="s">
        <v>403</v>
      </c>
      <c r="D67" s="62" t="s">
        <v>60</v>
      </c>
      <c r="E67" s="115">
        <v>0</v>
      </c>
      <c r="F67" s="28">
        <v>0</v>
      </c>
      <c r="G67" s="28">
        <f t="shared" si="19"/>
        <v>0</v>
      </c>
      <c r="H67" s="28">
        <v>0</v>
      </c>
      <c r="I67" s="28">
        <f t="shared" si="43"/>
        <v>0</v>
      </c>
      <c r="J67" s="34">
        <v>0</v>
      </c>
      <c r="K67" s="34">
        <f t="shared" si="20"/>
        <v>0</v>
      </c>
      <c r="L67" s="35"/>
      <c r="M67" s="28">
        <v>0</v>
      </c>
      <c r="N67" s="28">
        <v>0</v>
      </c>
      <c r="O67" s="28">
        <f t="shared" si="35"/>
        <v>0</v>
      </c>
      <c r="P67" s="28">
        <v>0</v>
      </c>
      <c r="Q67" s="28">
        <f t="shared" si="36"/>
        <v>0</v>
      </c>
      <c r="R67" s="34">
        <v>0</v>
      </c>
      <c r="S67" s="36">
        <f t="shared" si="22"/>
        <v>0</v>
      </c>
      <c r="T67" s="32"/>
      <c r="U67" s="115">
        <v>0</v>
      </c>
      <c r="V67" s="28">
        <v>0</v>
      </c>
      <c r="W67" s="28">
        <f t="shared" si="23"/>
        <v>0</v>
      </c>
      <c r="X67" s="28">
        <v>0</v>
      </c>
      <c r="Y67" s="28">
        <f t="shared" si="44"/>
        <v>0</v>
      </c>
      <c r="Z67" s="34">
        <v>0</v>
      </c>
      <c r="AA67" s="34">
        <f t="shared" si="24"/>
        <v>0</v>
      </c>
      <c r="AB67" s="35"/>
      <c r="AC67" s="28">
        <v>0</v>
      </c>
      <c r="AD67" s="28">
        <v>0</v>
      </c>
      <c r="AE67" s="28">
        <f t="shared" si="37"/>
        <v>0</v>
      </c>
      <c r="AF67" s="28">
        <v>0</v>
      </c>
      <c r="AG67" s="28">
        <f t="shared" si="38"/>
        <v>0</v>
      </c>
      <c r="AH67" s="34">
        <v>0</v>
      </c>
      <c r="AI67" s="36">
        <f t="shared" si="26"/>
        <v>0</v>
      </c>
      <c r="AJ67" s="32"/>
      <c r="AK67" s="115">
        <v>0</v>
      </c>
      <c r="AL67" s="28">
        <v>0</v>
      </c>
      <c r="AM67" s="28">
        <f t="shared" si="27"/>
        <v>0</v>
      </c>
      <c r="AN67" s="28">
        <v>0</v>
      </c>
      <c r="AO67" s="28">
        <f t="shared" si="45"/>
        <v>0</v>
      </c>
      <c r="AP67" s="34">
        <v>0</v>
      </c>
      <c r="AQ67" s="34">
        <f t="shared" si="28"/>
        <v>0</v>
      </c>
      <c r="AR67" s="35"/>
      <c r="AS67" s="28">
        <v>0</v>
      </c>
      <c r="AT67" s="28">
        <v>0</v>
      </c>
      <c r="AU67" s="28">
        <f t="shared" si="39"/>
        <v>0</v>
      </c>
      <c r="AV67" s="28">
        <v>0</v>
      </c>
      <c r="AW67" s="28">
        <f t="shared" si="40"/>
        <v>0</v>
      </c>
      <c r="AX67" s="34">
        <v>0</v>
      </c>
      <c r="AY67" s="36">
        <f t="shared" si="30"/>
        <v>0</v>
      </c>
      <c r="AZ67" s="32"/>
      <c r="BA67" s="115">
        <v>0</v>
      </c>
      <c r="BB67" s="28">
        <v>0</v>
      </c>
      <c r="BC67" s="28">
        <f t="shared" si="31"/>
        <v>0</v>
      </c>
      <c r="BD67" s="28">
        <v>0</v>
      </c>
      <c r="BE67" s="28">
        <f t="shared" si="46"/>
        <v>0</v>
      </c>
      <c r="BF67" s="34">
        <v>0</v>
      </c>
      <c r="BG67" s="34">
        <f t="shared" si="32"/>
        <v>0</v>
      </c>
      <c r="BH67" s="35"/>
      <c r="BI67" s="28">
        <v>0</v>
      </c>
      <c r="BJ67" s="28">
        <v>0</v>
      </c>
      <c r="BK67" s="28">
        <f t="shared" si="41"/>
        <v>0</v>
      </c>
      <c r="BL67" s="28">
        <v>0</v>
      </c>
      <c r="BM67" s="28">
        <f t="shared" si="42"/>
        <v>0</v>
      </c>
      <c r="BN67" s="34">
        <v>0</v>
      </c>
      <c r="BO67" s="36">
        <f t="shared" si="34"/>
        <v>0</v>
      </c>
      <c r="BP67" s="32"/>
    </row>
    <row r="68" spans="2:68" s="2" customFormat="1" ht="14.25" hidden="1" customHeight="1" outlineLevel="1">
      <c r="B68" s="2" t="str">
        <f t="shared" ref="B68:B126" si="72">IF(SUM(T68:T68)&lt;&gt;0,"Show","Hide")</f>
        <v>Hide</v>
      </c>
      <c r="C68" s="2">
        <v>1</v>
      </c>
      <c r="D68" s="62" t="s">
        <v>61</v>
      </c>
      <c r="E68" s="121">
        <v>0</v>
      </c>
      <c r="F68" s="63">
        <v>0</v>
      </c>
      <c r="G68" s="63">
        <f t="shared" si="19"/>
        <v>0</v>
      </c>
      <c r="H68" s="63">
        <v>0</v>
      </c>
      <c r="I68" s="63">
        <f t="shared" si="43"/>
        <v>0</v>
      </c>
      <c r="J68" s="64">
        <v>0</v>
      </c>
      <c r="K68" s="64">
        <f t="shared" si="20"/>
        <v>0</v>
      </c>
      <c r="L68" s="8"/>
      <c r="M68" s="63">
        <v>0</v>
      </c>
      <c r="N68" s="63">
        <v>0</v>
      </c>
      <c r="O68" s="63">
        <f t="shared" si="35"/>
        <v>0</v>
      </c>
      <c r="P68" s="63">
        <v>0</v>
      </c>
      <c r="Q68" s="63">
        <f t="shared" si="36"/>
        <v>0</v>
      </c>
      <c r="R68" s="64">
        <v>0</v>
      </c>
      <c r="S68" s="65">
        <f t="shared" si="22"/>
        <v>0</v>
      </c>
      <c r="T68" s="32"/>
      <c r="U68" s="121">
        <v>0</v>
      </c>
      <c r="V68" s="63">
        <v>0</v>
      </c>
      <c r="W68" s="63">
        <f t="shared" si="23"/>
        <v>0</v>
      </c>
      <c r="X68" s="63">
        <v>0</v>
      </c>
      <c r="Y68" s="63">
        <f t="shared" si="44"/>
        <v>0</v>
      </c>
      <c r="Z68" s="64">
        <v>0</v>
      </c>
      <c r="AA68" s="64">
        <f t="shared" si="24"/>
        <v>0</v>
      </c>
      <c r="AB68" s="8"/>
      <c r="AC68" s="63">
        <v>0</v>
      </c>
      <c r="AD68" s="63">
        <v>0</v>
      </c>
      <c r="AE68" s="63">
        <f t="shared" si="37"/>
        <v>0</v>
      </c>
      <c r="AF68" s="63">
        <v>0</v>
      </c>
      <c r="AG68" s="63">
        <f t="shared" si="38"/>
        <v>0</v>
      </c>
      <c r="AH68" s="64">
        <v>0</v>
      </c>
      <c r="AI68" s="65">
        <f t="shared" si="26"/>
        <v>0</v>
      </c>
      <c r="AJ68" s="32"/>
      <c r="AK68" s="121">
        <v>0</v>
      </c>
      <c r="AL68" s="63">
        <v>0</v>
      </c>
      <c r="AM68" s="63">
        <f t="shared" si="27"/>
        <v>0</v>
      </c>
      <c r="AN68" s="63">
        <v>0</v>
      </c>
      <c r="AO68" s="63">
        <f t="shared" si="45"/>
        <v>0</v>
      </c>
      <c r="AP68" s="64">
        <v>0</v>
      </c>
      <c r="AQ68" s="64">
        <f t="shared" si="28"/>
        <v>0</v>
      </c>
      <c r="AR68" s="8"/>
      <c r="AS68" s="63">
        <v>0</v>
      </c>
      <c r="AT68" s="63">
        <v>0</v>
      </c>
      <c r="AU68" s="63">
        <f t="shared" si="39"/>
        <v>0</v>
      </c>
      <c r="AV68" s="63">
        <v>0</v>
      </c>
      <c r="AW68" s="63">
        <f t="shared" si="40"/>
        <v>0</v>
      </c>
      <c r="AX68" s="64">
        <v>0</v>
      </c>
      <c r="AY68" s="65">
        <f t="shared" si="30"/>
        <v>0</v>
      </c>
      <c r="AZ68" s="32"/>
      <c r="BA68" s="121">
        <v>0</v>
      </c>
      <c r="BB68" s="63">
        <v>0</v>
      </c>
      <c r="BC68" s="63">
        <f t="shared" si="31"/>
        <v>0</v>
      </c>
      <c r="BD68" s="63">
        <v>0</v>
      </c>
      <c r="BE68" s="63">
        <f t="shared" si="46"/>
        <v>0</v>
      </c>
      <c r="BF68" s="64">
        <v>0</v>
      </c>
      <c r="BG68" s="64">
        <f t="shared" si="32"/>
        <v>0</v>
      </c>
      <c r="BH68" s="8"/>
      <c r="BI68" s="63">
        <v>0</v>
      </c>
      <c r="BJ68" s="63">
        <v>0</v>
      </c>
      <c r="BK68" s="63">
        <f t="shared" si="41"/>
        <v>0</v>
      </c>
      <c r="BL68" s="63">
        <v>0</v>
      </c>
      <c r="BM68" s="63">
        <f t="shared" si="42"/>
        <v>0</v>
      </c>
      <c r="BN68" s="64">
        <v>0</v>
      </c>
      <c r="BO68" s="65">
        <f t="shared" si="34"/>
        <v>0</v>
      </c>
      <c r="BP68" s="32"/>
    </row>
    <row r="69" spans="2:68" s="2" customFormat="1" ht="14.25" hidden="1" customHeight="1" outlineLevel="1">
      <c r="B69" s="2" t="str">
        <f t="shared" ref="B69" si="73">IF(SUM(T69:T69)&lt;&gt;0,"Show","Hide")</f>
        <v>Hide</v>
      </c>
      <c r="C69" s="2">
        <v>1</v>
      </c>
      <c r="D69" s="62" t="s">
        <v>584</v>
      </c>
      <c r="E69" s="121">
        <v>2298.8000000000002</v>
      </c>
      <c r="F69" s="63">
        <v>0</v>
      </c>
      <c r="G69" s="63">
        <f t="shared" ref="G69" si="74">+E69-F69</f>
        <v>2298.8000000000002</v>
      </c>
      <c r="H69" s="63">
        <v>0</v>
      </c>
      <c r="I69" s="63">
        <f t="shared" ref="I69" si="75">+E69-H69</f>
        <v>2298.8000000000002</v>
      </c>
      <c r="J69" s="64">
        <v>-1675.1</v>
      </c>
      <c r="K69" s="64">
        <f t="shared" ref="K69" si="76">+E69-J69</f>
        <v>3973.9</v>
      </c>
      <c r="L69" s="8"/>
      <c r="M69" s="63">
        <v>2298.8000000000002</v>
      </c>
      <c r="N69" s="63">
        <v>0</v>
      </c>
      <c r="O69" s="63">
        <f t="shared" ref="O69" si="77">+M69-N69</f>
        <v>2298.8000000000002</v>
      </c>
      <c r="P69" s="63">
        <v>0</v>
      </c>
      <c r="Q69" s="63">
        <f t="shared" ref="Q69" si="78">+M69-P69</f>
        <v>2298.8000000000002</v>
      </c>
      <c r="R69" s="64">
        <v>-1675.1</v>
      </c>
      <c r="S69" s="65">
        <f t="shared" ref="S69" si="79">+M69-R69</f>
        <v>3973.9</v>
      </c>
      <c r="T69" s="32"/>
      <c r="U69" s="121">
        <v>3474.5000000000005</v>
      </c>
      <c r="V69" s="63">
        <v>0</v>
      </c>
      <c r="W69" s="63">
        <f t="shared" ref="W69" si="80">+U69-V69</f>
        <v>3474.5000000000005</v>
      </c>
      <c r="X69" s="63">
        <v>0</v>
      </c>
      <c r="Y69" s="63">
        <f t="shared" ref="Y69" si="81">+U69-X69</f>
        <v>3474.5000000000005</v>
      </c>
      <c r="Z69" s="64">
        <v>1699.6</v>
      </c>
      <c r="AA69" s="64">
        <f t="shared" ref="AA69" si="82">+U69-Z69</f>
        <v>1774.9000000000005</v>
      </c>
      <c r="AB69" s="8"/>
      <c r="AC69" s="63">
        <v>3474.5000000000005</v>
      </c>
      <c r="AD69" s="63">
        <v>0</v>
      </c>
      <c r="AE69" s="63">
        <f t="shared" ref="AE69" si="83">+AC69-AD69</f>
        <v>3474.5000000000005</v>
      </c>
      <c r="AF69" s="63">
        <v>0</v>
      </c>
      <c r="AG69" s="63">
        <f t="shared" ref="AG69" si="84">+AC69-AF69</f>
        <v>3474.5000000000005</v>
      </c>
      <c r="AH69" s="64">
        <v>1699.6</v>
      </c>
      <c r="AI69" s="65">
        <f t="shared" ref="AI69" si="85">+AC69-AH69</f>
        <v>1774.9000000000005</v>
      </c>
      <c r="AJ69" s="32"/>
      <c r="AK69" s="121">
        <v>-700</v>
      </c>
      <c r="AL69" s="63">
        <v>0</v>
      </c>
      <c r="AM69" s="63">
        <f t="shared" ref="AM69" si="86">+AK69-AL69</f>
        <v>-700</v>
      </c>
      <c r="AN69" s="63">
        <v>0</v>
      </c>
      <c r="AO69" s="63">
        <f t="shared" ref="AO69" si="87">+AK69-AN69</f>
        <v>-700</v>
      </c>
      <c r="AP69" s="64">
        <v>-2314.75</v>
      </c>
      <c r="AQ69" s="64">
        <f t="shared" ref="AQ69" si="88">+AK69-AP69</f>
        <v>1614.75</v>
      </c>
      <c r="AR69" s="8"/>
      <c r="AS69" s="63">
        <v>-700</v>
      </c>
      <c r="AT69" s="63">
        <v>0</v>
      </c>
      <c r="AU69" s="63">
        <f t="shared" ref="AU69" si="89">+AS69-AT69</f>
        <v>-700</v>
      </c>
      <c r="AV69" s="63">
        <v>0</v>
      </c>
      <c r="AW69" s="63">
        <f t="shared" ref="AW69" si="90">+AS69-AV69</f>
        <v>-700</v>
      </c>
      <c r="AX69" s="64">
        <v>-2314.75</v>
      </c>
      <c r="AY69" s="65">
        <f t="shared" ref="AY69" si="91">+AS69-AX69</f>
        <v>1614.75</v>
      </c>
      <c r="AZ69" s="32"/>
      <c r="BA69" s="121">
        <v>-475.70000000000005</v>
      </c>
      <c r="BB69" s="63">
        <v>0</v>
      </c>
      <c r="BC69" s="63">
        <f t="shared" ref="BC69" si="92">+BA69-BB69</f>
        <v>-475.70000000000005</v>
      </c>
      <c r="BD69" s="63">
        <v>0</v>
      </c>
      <c r="BE69" s="63">
        <f t="shared" ref="BE69" si="93">+BA69-BD69</f>
        <v>-475.70000000000005</v>
      </c>
      <c r="BF69" s="64">
        <v>-1059.95</v>
      </c>
      <c r="BG69" s="64">
        <f t="shared" ref="BG69" si="94">+BA69-BF69</f>
        <v>584.25</v>
      </c>
      <c r="BH69" s="8"/>
      <c r="BI69" s="63">
        <v>-475.70000000000005</v>
      </c>
      <c r="BJ69" s="63">
        <v>0</v>
      </c>
      <c r="BK69" s="63">
        <f t="shared" ref="BK69" si="95">+BI69-BJ69</f>
        <v>-475.70000000000005</v>
      </c>
      <c r="BL69" s="63">
        <v>0</v>
      </c>
      <c r="BM69" s="63">
        <f t="shared" ref="BM69" si="96">+BI69-BL69</f>
        <v>-475.70000000000005</v>
      </c>
      <c r="BN69" s="64">
        <v>-1059.95</v>
      </c>
      <c r="BO69" s="65">
        <f t="shared" ref="BO69" si="97">+BI69-BN69</f>
        <v>584.25</v>
      </c>
      <c r="BP69" s="32"/>
    </row>
    <row r="70" spans="2:68" s="2" customFormat="1" ht="14.25" hidden="1" customHeight="1" outlineLevel="1">
      <c r="B70" s="2" t="str">
        <f t="shared" si="72"/>
        <v>Hide</v>
      </c>
      <c r="C70" s="2">
        <v>1</v>
      </c>
      <c r="D70" s="62" t="s">
        <v>62</v>
      </c>
      <c r="E70" s="121">
        <v>23514.659999999974</v>
      </c>
      <c r="F70" s="63">
        <v>29534.969154822855</v>
      </c>
      <c r="G70" s="63">
        <f t="shared" si="19"/>
        <v>-6020.3091548228804</v>
      </c>
      <c r="H70" s="63">
        <v>0</v>
      </c>
      <c r="I70" s="63">
        <f t="shared" si="43"/>
        <v>23514.659999999974</v>
      </c>
      <c r="J70" s="64">
        <v>3359.67</v>
      </c>
      <c r="K70" s="64">
        <f t="shared" si="20"/>
        <v>20154.989999999976</v>
      </c>
      <c r="L70" s="8"/>
      <c r="M70" s="63">
        <v>23514.659999999974</v>
      </c>
      <c r="N70" s="63">
        <v>29534.969154822855</v>
      </c>
      <c r="O70" s="63">
        <f t="shared" si="35"/>
        <v>-6020.3091548228804</v>
      </c>
      <c r="P70" s="63">
        <v>0</v>
      </c>
      <c r="Q70" s="63">
        <f t="shared" si="36"/>
        <v>23514.659999999974</v>
      </c>
      <c r="R70" s="64">
        <v>3359.67</v>
      </c>
      <c r="S70" s="65">
        <f t="shared" si="22"/>
        <v>20154.989999999976</v>
      </c>
      <c r="T70" s="32"/>
      <c r="U70" s="121">
        <v>11636.209999999995</v>
      </c>
      <c r="V70" s="63">
        <v>5647.1904053675971</v>
      </c>
      <c r="W70" s="63">
        <f t="shared" si="23"/>
        <v>5989.0195946323984</v>
      </c>
      <c r="X70" s="63">
        <v>0</v>
      </c>
      <c r="Y70" s="63">
        <f t="shared" si="44"/>
        <v>11636.209999999995</v>
      </c>
      <c r="Z70" s="64">
        <v>2834.79</v>
      </c>
      <c r="AA70" s="64">
        <f t="shared" si="24"/>
        <v>8801.4199999999946</v>
      </c>
      <c r="AB70" s="8"/>
      <c r="AC70" s="63">
        <v>11636.209999999995</v>
      </c>
      <c r="AD70" s="63">
        <v>5647.1904053675971</v>
      </c>
      <c r="AE70" s="63">
        <f t="shared" si="37"/>
        <v>5989.0195946323984</v>
      </c>
      <c r="AF70" s="63">
        <v>0</v>
      </c>
      <c r="AG70" s="63">
        <f t="shared" si="38"/>
        <v>11636.209999999995</v>
      </c>
      <c r="AH70" s="64">
        <v>2834.79</v>
      </c>
      <c r="AI70" s="65">
        <f t="shared" si="26"/>
        <v>8801.4199999999946</v>
      </c>
      <c r="AJ70" s="32"/>
      <c r="AK70" s="121">
        <v>1788.7900000000004</v>
      </c>
      <c r="AL70" s="63">
        <v>-7087.2100344334722</v>
      </c>
      <c r="AM70" s="63">
        <f t="shared" si="27"/>
        <v>8876.000034433473</v>
      </c>
      <c r="AN70" s="63">
        <v>0</v>
      </c>
      <c r="AO70" s="63">
        <f t="shared" si="45"/>
        <v>1788.7900000000004</v>
      </c>
      <c r="AP70" s="64">
        <v>-2868.37</v>
      </c>
      <c r="AQ70" s="64">
        <f t="shared" si="28"/>
        <v>4657.16</v>
      </c>
      <c r="AR70" s="8"/>
      <c r="AS70" s="63">
        <v>1788.7900000000004</v>
      </c>
      <c r="AT70" s="63">
        <v>-7087.2100344334722</v>
      </c>
      <c r="AU70" s="63">
        <f t="shared" si="39"/>
        <v>8876.000034433473</v>
      </c>
      <c r="AV70" s="63">
        <v>0</v>
      </c>
      <c r="AW70" s="63">
        <f t="shared" si="40"/>
        <v>1788.7900000000004</v>
      </c>
      <c r="AX70" s="64">
        <v>-2868.37</v>
      </c>
      <c r="AY70" s="65">
        <f t="shared" si="30"/>
        <v>4657.16</v>
      </c>
      <c r="AZ70" s="32"/>
      <c r="BA70" s="121">
        <v>10089.65999999998</v>
      </c>
      <c r="BB70" s="63">
        <v>30974.98878388873</v>
      </c>
      <c r="BC70" s="63">
        <f t="shared" si="31"/>
        <v>-20885.328783888748</v>
      </c>
      <c r="BD70" s="63">
        <v>0</v>
      </c>
      <c r="BE70" s="63">
        <f t="shared" si="46"/>
        <v>10089.65999999998</v>
      </c>
      <c r="BF70" s="64">
        <v>3393.25</v>
      </c>
      <c r="BG70" s="64">
        <f t="shared" si="32"/>
        <v>6696.4099999999798</v>
      </c>
      <c r="BH70" s="8"/>
      <c r="BI70" s="63">
        <v>10089.65999999998</v>
      </c>
      <c r="BJ70" s="63">
        <v>30974.98878388873</v>
      </c>
      <c r="BK70" s="63">
        <f t="shared" si="41"/>
        <v>-20885.328783888748</v>
      </c>
      <c r="BL70" s="63">
        <v>0</v>
      </c>
      <c r="BM70" s="63">
        <f t="shared" si="42"/>
        <v>10089.65999999998</v>
      </c>
      <c r="BN70" s="64">
        <v>3393.25</v>
      </c>
      <c r="BO70" s="65">
        <f t="shared" si="34"/>
        <v>6696.4099999999798</v>
      </c>
      <c r="BP70" s="32"/>
    </row>
    <row r="71" spans="2:68" s="2" customFormat="1" ht="14.25" hidden="1" customHeight="1" outlineLevel="1">
      <c r="B71" s="2" t="str">
        <f t="shared" si="72"/>
        <v>Hide</v>
      </c>
      <c r="C71" s="2">
        <v>1</v>
      </c>
      <c r="D71" s="62" t="s">
        <v>63</v>
      </c>
      <c r="E71" s="121">
        <v>2298.8000000000002</v>
      </c>
      <c r="F71" s="63">
        <v>0</v>
      </c>
      <c r="G71" s="63">
        <f t="shared" si="19"/>
        <v>2298.8000000000002</v>
      </c>
      <c r="H71" s="63">
        <v>0</v>
      </c>
      <c r="I71" s="63">
        <f t="shared" si="43"/>
        <v>2298.8000000000002</v>
      </c>
      <c r="J71" s="64">
        <v>-1675.1</v>
      </c>
      <c r="K71" s="64">
        <f t="shared" si="20"/>
        <v>3973.9</v>
      </c>
      <c r="L71" s="8"/>
      <c r="M71" s="63">
        <v>2298.8000000000002</v>
      </c>
      <c r="N71" s="63">
        <v>0</v>
      </c>
      <c r="O71" s="63">
        <f t="shared" si="35"/>
        <v>2298.8000000000002</v>
      </c>
      <c r="P71" s="63">
        <v>0</v>
      </c>
      <c r="Q71" s="63">
        <f t="shared" si="36"/>
        <v>2298.8000000000002</v>
      </c>
      <c r="R71" s="64">
        <v>-1675.1</v>
      </c>
      <c r="S71" s="65">
        <f t="shared" si="22"/>
        <v>3973.9</v>
      </c>
      <c r="T71" s="32"/>
      <c r="U71" s="121">
        <v>3474.5000000000005</v>
      </c>
      <c r="V71" s="63">
        <v>0</v>
      </c>
      <c r="W71" s="63">
        <f t="shared" si="23"/>
        <v>3474.5000000000005</v>
      </c>
      <c r="X71" s="63">
        <v>0</v>
      </c>
      <c r="Y71" s="63">
        <f t="shared" si="44"/>
        <v>3474.5000000000005</v>
      </c>
      <c r="Z71" s="64">
        <v>1699.6</v>
      </c>
      <c r="AA71" s="64">
        <f t="shared" si="24"/>
        <v>1774.9000000000005</v>
      </c>
      <c r="AB71" s="8"/>
      <c r="AC71" s="63">
        <v>3474.5000000000005</v>
      </c>
      <c r="AD71" s="63">
        <v>0</v>
      </c>
      <c r="AE71" s="63">
        <f t="shared" si="37"/>
        <v>3474.5000000000005</v>
      </c>
      <c r="AF71" s="63">
        <v>0</v>
      </c>
      <c r="AG71" s="63">
        <f t="shared" si="38"/>
        <v>3474.5000000000005</v>
      </c>
      <c r="AH71" s="64">
        <v>1699.6</v>
      </c>
      <c r="AI71" s="65">
        <f t="shared" si="26"/>
        <v>1774.9000000000005</v>
      </c>
      <c r="AJ71" s="32"/>
      <c r="AK71" s="121">
        <v>-700</v>
      </c>
      <c r="AL71" s="63">
        <v>0</v>
      </c>
      <c r="AM71" s="63">
        <f t="shared" si="27"/>
        <v>-700</v>
      </c>
      <c r="AN71" s="63">
        <v>0</v>
      </c>
      <c r="AO71" s="63">
        <f t="shared" si="45"/>
        <v>-700</v>
      </c>
      <c r="AP71" s="64">
        <v>-2314.75</v>
      </c>
      <c r="AQ71" s="64">
        <f t="shared" si="28"/>
        <v>1614.75</v>
      </c>
      <c r="AR71" s="8"/>
      <c r="AS71" s="63">
        <v>-700</v>
      </c>
      <c r="AT71" s="63">
        <v>0</v>
      </c>
      <c r="AU71" s="63">
        <f t="shared" si="39"/>
        <v>-700</v>
      </c>
      <c r="AV71" s="63">
        <v>0</v>
      </c>
      <c r="AW71" s="63">
        <f t="shared" si="40"/>
        <v>-700</v>
      </c>
      <c r="AX71" s="64">
        <v>-2314.75</v>
      </c>
      <c r="AY71" s="65">
        <f t="shared" si="30"/>
        <v>1614.75</v>
      </c>
      <c r="AZ71" s="32"/>
      <c r="BA71" s="121">
        <v>-475.70000000000005</v>
      </c>
      <c r="BB71" s="63">
        <v>0</v>
      </c>
      <c r="BC71" s="63">
        <f t="shared" si="31"/>
        <v>-475.70000000000005</v>
      </c>
      <c r="BD71" s="63">
        <v>0</v>
      </c>
      <c r="BE71" s="63">
        <f t="shared" si="46"/>
        <v>-475.70000000000005</v>
      </c>
      <c r="BF71" s="64">
        <v>-1059.95</v>
      </c>
      <c r="BG71" s="64">
        <f t="shared" si="32"/>
        <v>584.25</v>
      </c>
      <c r="BH71" s="8"/>
      <c r="BI71" s="63">
        <v>-475.70000000000005</v>
      </c>
      <c r="BJ71" s="63">
        <v>0</v>
      </c>
      <c r="BK71" s="63">
        <f t="shared" si="41"/>
        <v>-475.70000000000005</v>
      </c>
      <c r="BL71" s="63">
        <v>0</v>
      </c>
      <c r="BM71" s="63">
        <f t="shared" si="42"/>
        <v>-475.70000000000005</v>
      </c>
      <c r="BN71" s="64">
        <v>-1059.95</v>
      </c>
      <c r="BO71" s="65">
        <f t="shared" si="34"/>
        <v>584.25</v>
      </c>
      <c r="BP71" s="32"/>
    </row>
    <row r="72" spans="2:68" s="2" customFormat="1" ht="14.25" hidden="1" customHeight="1" outlineLevel="1">
      <c r="B72" s="2" t="str">
        <f t="shared" si="72"/>
        <v>Hide</v>
      </c>
      <c r="C72" s="2">
        <v>1</v>
      </c>
      <c r="D72" s="62" t="s">
        <v>64</v>
      </c>
      <c r="E72" s="121">
        <v>3610.6499999999996</v>
      </c>
      <c r="F72" s="63">
        <v>0</v>
      </c>
      <c r="G72" s="63">
        <f t="shared" si="19"/>
        <v>3610.6499999999996</v>
      </c>
      <c r="H72" s="63">
        <v>0</v>
      </c>
      <c r="I72" s="63">
        <f t="shared" si="43"/>
        <v>3610.6499999999996</v>
      </c>
      <c r="J72" s="64">
        <v>2206.98</v>
      </c>
      <c r="K72" s="64">
        <f t="shared" si="20"/>
        <v>1403.6699999999996</v>
      </c>
      <c r="L72" s="8"/>
      <c r="M72" s="63">
        <v>3610.6499999999996</v>
      </c>
      <c r="N72" s="63">
        <v>0</v>
      </c>
      <c r="O72" s="63">
        <f t="shared" si="35"/>
        <v>3610.6499999999996</v>
      </c>
      <c r="P72" s="63">
        <v>0</v>
      </c>
      <c r="Q72" s="63">
        <f t="shared" si="36"/>
        <v>3610.6499999999996</v>
      </c>
      <c r="R72" s="64">
        <v>2206.98</v>
      </c>
      <c r="S72" s="65">
        <f t="shared" si="22"/>
        <v>1403.6699999999996</v>
      </c>
      <c r="T72" s="32"/>
      <c r="U72" s="121">
        <v>1688.58</v>
      </c>
      <c r="V72" s="63">
        <v>0</v>
      </c>
      <c r="W72" s="63">
        <f t="shared" si="23"/>
        <v>1688.58</v>
      </c>
      <c r="X72" s="63">
        <v>0</v>
      </c>
      <c r="Y72" s="63">
        <f t="shared" si="44"/>
        <v>1688.58</v>
      </c>
      <c r="Z72" s="64">
        <v>140.97999999999999</v>
      </c>
      <c r="AA72" s="64">
        <f t="shared" si="24"/>
        <v>1547.6</v>
      </c>
      <c r="AB72" s="8"/>
      <c r="AC72" s="63">
        <v>1688.58</v>
      </c>
      <c r="AD72" s="63">
        <v>0</v>
      </c>
      <c r="AE72" s="63">
        <f t="shared" si="37"/>
        <v>1688.58</v>
      </c>
      <c r="AF72" s="63">
        <v>0</v>
      </c>
      <c r="AG72" s="63">
        <f t="shared" si="38"/>
        <v>1688.58</v>
      </c>
      <c r="AH72" s="64">
        <v>140.97999999999999</v>
      </c>
      <c r="AI72" s="65">
        <f t="shared" si="26"/>
        <v>1547.6</v>
      </c>
      <c r="AJ72" s="32"/>
      <c r="AK72" s="121">
        <v>0</v>
      </c>
      <c r="AL72" s="63">
        <v>0</v>
      </c>
      <c r="AM72" s="63">
        <f t="shared" si="27"/>
        <v>0</v>
      </c>
      <c r="AN72" s="63">
        <v>0</v>
      </c>
      <c r="AO72" s="63">
        <f t="shared" si="45"/>
        <v>0</v>
      </c>
      <c r="AP72" s="64">
        <v>0</v>
      </c>
      <c r="AQ72" s="64">
        <f t="shared" si="28"/>
        <v>0</v>
      </c>
      <c r="AR72" s="8"/>
      <c r="AS72" s="63">
        <v>0</v>
      </c>
      <c r="AT72" s="63">
        <v>0</v>
      </c>
      <c r="AU72" s="63">
        <f t="shared" si="39"/>
        <v>0</v>
      </c>
      <c r="AV72" s="63">
        <v>0</v>
      </c>
      <c r="AW72" s="63">
        <f t="shared" si="40"/>
        <v>0</v>
      </c>
      <c r="AX72" s="64">
        <v>0</v>
      </c>
      <c r="AY72" s="65">
        <f t="shared" si="30"/>
        <v>0</v>
      </c>
      <c r="AZ72" s="32"/>
      <c r="BA72" s="121">
        <v>1922.07</v>
      </c>
      <c r="BB72" s="63">
        <v>0</v>
      </c>
      <c r="BC72" s="63">
        <f t="shared" si="31"/>
        <v>1922.07</v>
      </c>
      <c r="BD72" s="63">
        <v>0</v>
      </c>
      <c r="BE72" s="63">
        <f t="shared" si="46"/>
        <v>1922.07</v>
      </c>
      <c r="BF72" s="64">
        <v>2066</v>
      </c>
      <c r="BG72" s="64">
        <f t="shared" si="32"/>
        <v>-143.93000000000006</v>
      </c>
      <c r="BH72" s="8"/>
      <c r="BI72" s="63">
        <v>1922.07</v>
      </c>
      <c r="BJ72" s="63">
        <v>0</v>
      </c>
      <c r="BK72" s="63">
        <f t="shared" si="41"/>
        <v>1922.07</v>
      </c>
      <c r="BL72" s="63">
        <v>0</v>
      </c>
      <c r="BM72" s="63">
        <f t="shared" si="42"/>
        <v>1922.07</v>
      </c>
      <c r="BN72" s="64">
        <v>2066</v>
      </c>
      <c r="BO72" s="65">
        <f t="shared" si="34"/>
        <v>-143.93000000000006</v>
      </c>
      <c r="BP72" s="32"/>
    </row>
    <row r="73" spans="2:68" s="2" customFormat="1" ht="14.25" hidden="1" customHeight="1" outlineLevel="1">
      <c r="B73" s="2" t="str">
        <f t="shared" si="72"/>
        <v>Hide</v>
      </c>
      <c r="C73" s="2">
        <v>1</v>
      </c>
      <c r="D73" s="62" t="s">
        <v>65</v>
      </c>
      <c r="E73" s="121">
        <v>0</v>
      </c>
      <c r="F73" s="63">
        <v>0</v>
      </c>
      <c r="G73" s="63">
        <f t="shared" si="19"/>
        <v>0</v>
      </c>
      <c r="H73" s="63">
        <v>0</v>
      </c>
      <c r="I73" s="63">
        <f t="shared" si="43"/>
        <v>0</v>
      </c>
      <c r="J73" s="64">
        <v>0</v>
      </c>
      <c r="K73" s="64">
        <f t="shared" si="20"/>
        <v>0</v>
      </c>
      <c r="L73" s="8"/>
      <c r="M73" s="63">
        <v>0</v>
      </c>
      <c r="N73" s="63">
        <v>0</v>
      </c>
      <c r="O73" s="63">
        <f t="shared" si="35"/>
        <v>0</v>
      </c>
      <c r="P73" s="63">
        <v>0</v>
      </c>
      <c r="Q73" s="63">
        <f t="shared" si="36"/>
        <v>0</v>
      </c>
      <c r="R73" s="64">
        <v>0</v>
      </c>
      <c r="S73" s="65">
        <f t="shared" si="22"/>
        <v>0</v>
      </c>
      <c r="T73" s="32"/>
      <c r="U73" s="121">
        <v>0</v>
      </c>
      <c r="V73" s="63">
        <v>0</v>
      </c>
      <c r="W73" s="63">
        <f t="shared" si="23"/>
        <v>0</v>
      </c>
      <c r="X73" s="63">
        <v>0</v>
      </c>
      <c r="Y73" s="63">
        <f t="shared" si="44"/>
        <v>0</v>
      </c>
      <c r="Z73" s="64">
        <v>0</v>
      </c>
      <c r="AA73" s="64">
        <f t="shared" si="24"/>
        <v>0</v>
      </c>
      <c r="AB73" s="8"/>
      <c r="AC73" s="63">
        <v>0</v>
      </c>
      <c r="AD73" s="63">
        <v>0</v>
      </c>
      <c r="AE73" s="63">
        <f t="shared" si="37"/>
        <v>0</v>
      </c>
      <c r="AF73" s="63">
        <v>0</v>
      </c>
      <c r="AG73" s="63">
        <f t="shared" si="38"/>
        <v>0</v>
      </c>
      <c r="AH73" s="64">
        <v>0</v>
      </c>
      <c r="AI73" s="65">
        <f t="shared" si="26"/>
        <v>0</v>
      </c>
      <c r="AJ73" s="32"/>
      <c r="AK73" s="121">
        <v>0</v>
      </c>
      <c r="AL73" s="63">
        <v>0</v>
      </c>
      <c r="AM73" s="63">
        <f t="shared" si="27"/>
        <v>0</v>
      </c>
      <c r="AN73" s="63">
        <v>0</v>
      </c>
      <c r="AO73" s="63">
        <f t="shared" si="45"/>
        <v>0</v>
      </c>
      <c r="AP73" s="64">
        <v>0</v>
      </c>
      <c r="AQ73" s="64">
        <f t="shared" si="28"/>
        <v>0</v>
      </c>
      <c r="AR73" s="8"/>
      <c r="AS73" s="63">
        <v>0</v>
      </c>
      <c r="AT73" s="63">
        <v>0</v>
      </c>
      <c r="AU73" s="63">
        <f t="shared" si="39"/>
        <v>0</v>
      </c>
      <c r="AV73" s="63">
        <v>0</v>
      </c>
      <c r="AW73" s="63">
        <f t="shared" si="40"/>
        <v>0</v>
      </c>
      <c r="AX73" s="64">
        <v>0</v>
      </c>
      <c r="AY73" s="65">
        <f t="shared" si="30"/>
        <v>0</v>
      </c>
      <c r="AZ73" s="32"/>
      <c r="BA73" s="121">
        <v>0</v>
      </c>
      <c r="BB73" s="63">
        <v>0</v>
      </c>
      <c r="BC73" s="63">
        <f t="shared" si="31"/>
        <v>0</v>
      </c>
      <c r="BD73" s="63">
        <v>0</v>
      </c>
      <c r="BE73" s="63">
        <f t="shared" si="46"/>
        <v>0</v>
      </c>
      <c r="BF73" s="64">
        <v>0</v>
      </c>
      <c r="BG73" s="64">
        <f t="shared" si="32"/>
        <v>0</v>
      </c>
      <c r="BH73" s="8"/>
      <c r="BI73" s="63">
        <v>0</v>
      </c>
      <c r="BJ73" s="63">
        <v>0</v>
      </c>
      <c r="BK73" s="63">
        <f t="shared" si="41"/>
        <v>0</v>
      </c>
      <c r="BL73" s="63">
        <v>0</v>
      </c>
      <c r="BM73" s="63">
        <f t="shared" si="42"/>
        <v>0</v>
      </c>
      <c r="BN73" s="64">
        <v>0</v>
      </c>
      <c r="BO73" s="65">
        <f t="shared" si="34"/>
        <v>0</v>
      </c>
      <c r="BP73" s="32"/>
    </row>
    <row r="74" spans="2:68" s="2" customFormat="1" ht="14.25" hidden="1" customHeight="1" outlineLevel="1">
      <c r="B74" s="2" t="str">
        <f t="shared" si="72"/>
        <v>Hide</v>
      </c>
      <c r="C74" s="2">
        <v>1</v>
      </c>
      <c r="D74" s="62" t="s">
        <v>66</v>
      </c>
      <c r="E74" s="121">
        <v>10534.179999999997</v>
      </c>
      <c r="F74" s="63">
        <v>0</v>
      </c>
      <c r="G74" s="63">
        <f t="shared" si="19"/>
        <v>10534.179999999997</v>
      </c>
      <c r="H74" s="63">
        <v>0</v>
      </c>
      <c r="I74" s="63">
        <f t="shared" si="43"/>
        <v>10534.179999999997</v>
      </c>
      <c r="J74" s="64">
        <v>4443.2800000000007</v>
      </c>
      <c r="K74" s="64">
        <f t="shared" si="20"/>
        <v>6090.899999999996</v>
      </c>
      <c r="L74" s="8"/>
      <c r="M74" s="63">
        <v>10534.179999999997</v>
      </c>
      <c r="N74" s="63">
        <v>0</v>
      </c>
      <c r="O74" s="63">
        <f t="shared" si="35"/>
        <v>10534.179999999997</v>
      </c>
      <c r="P74" s="63">
        <v>0</v>
      </c>
      <c r="Q74" s="63">
        <f t="shared" si="36"/>
        <v>10534.179999999997</v>
      </c>
      <c r="R74" s="64">
        <v>4443.2800000000007</v>
      </c>
      <c r="S74" s="65">
        <f t="shared" si="22"/>
        <v>6090.899999999996</v>
      </c>
      <c r="T74" s="32"/>
      <c r="U74" s="121">
        <v>0</v>
      </c>
      <c r="V74" s="63">
        <v>0</v>
      </c>
      <c r="W74" s="63">
        <f t="shared" si="23"/>
        <v>0</v>
      </c>
      <c r="X74" s="63">
        <v>0</v>
      </c>
      <c r="Y74" s="63">
        <f t="shared" si="44"/>
        <v>0</v>
      </c>
      <c r="Z74" s="64">
        <v>1448</v>
      </c>
      <c r="AA74" s="64">
        <f t="shared" si="24"/>
        <v>-1448</v>
      </c>
      <c r="AB74" s="8"/>
      <c r="AC74" s="63">
        <v>0</v>
      </c>
      <c r="AD74" s="63">
        <v>0</v>
      </c>
      <c r="AE74" s="63">
        <f t="shared" si="37"/>
        <v>0</v>
      </c>
      <c r="AF74" s="63">
        <v>0</v>
      </c>
      <c r="AG74" s="63">
        <f t="shared" si="38"/>
        <v>0</v>
      </c>
      <c r="AH74" s="64">
        <v>1448</v>
      </c>
      <c r="AI74" s="65">
        <f t="shared" si="26"/>
        <v>-1448</v>
      </c>
      <c r="AJ74" s="32"/>
      <c r="AK74" s="121">
        <v>0</v>
      </c>
      <c r="AL74" s="63">
        <v>0</v>
      </c>
      <c r="AM74" s="63">
        <f t="shared" si="27"/>
        <v>0</v>
      </c>
      <c r="AN74" s="63">
        <v>0</v>
      </c>
      <c r="AO74" s="63">
        <f t="shared" si="45"/>
        <v>0</v>
      </c>
      <c r="AP74" s="64">
        <v>0</v>
      </c>
      <c r="AQ74" s="64">
        <f t="shared" si="28"/>
        <v>0</v>
      </c>
      <c r="AR74" s="8"/>
      <c r="AS74" s="63">
        <v>0</v>
      </c>
      <c r="AT74" s="63">
        <v>0</v>
      </c>
      <c r="AU74" s="63">
        <f t="shared" si="39"/>
        <v>0</v>
      </c>
      <c r="AV74" s="63">
        <v>0</v>
      </c>
      <c r="AW74" s="63">
        <f t="shared" si="40"/>
        <v>0</v>
      </c>
      <c r="AX74" s="64">
        <v>0</v>
      </c>
      <c r="AY74" s="65">
        <f t="shared" si="30"/>
        <v>0</v>
      </c>
      <c r="AZ74" s="32"/>
      <c r="BA74" s="121">
        <v>10534.179999999997</v>
      </c>
      <c r="BB74" s="63">
        <v>0</v>
      </c>
      <c r="BC74" s="63">
        <f t="shared" si="31"/>
        <v>10534.179999999997</v>
      </c>
      <c r="BD74" s="63">
        <v>0</v>
      </c>
      <c r="BE74" s="63">
        <f t="shared" si="46"/>
        <v>10534.179999999997</v>
      </c>
      <c r="BF74" s="64">
        <v>2995.28</v>
      </c>
      <c r="BG74" s="64">
        <f t="shared" si="32"/>
        <v>7538.899999999996</v>
      </c>
      <c r="BH74" s="8"/>
      <c r="BI74" s="63">
        <v>10534.179999999997</v>
      </c>
      <c r="BJ74" s="63">
        <v>0</v>
      </c>
      <c r="BK74" s="63">
        <f t="shared" si="41"/>
        <v>10534.179999999997</v>
      </c>
      <c r="BL74" s="63">
        <v>0</v>
      </c>
      <c r="BM74" s="63">
        <f t="shared" si="42"/>
        <v>10534.179999999997</v>
      </c>
      <c r="BN74" s="64">
        <v>2995.28</v>
      </c>
      <c r="BO74" s="65">
        <f t="shared" si="34"/>
        <v>7538.899999999996</v>
      </c>
      <c r="BP74" s="32"/>
    </row>
    <row r="75" spans="2:68" s="2" customFormat="1" ht="14.25" hidden="1" customHeight="1" outlineLevel="1">
      <c r="B75" s="2" t="str">
        <f t="shared" si="72"/>
        <v>Hide</v>
      </c>
      <c r="C75" s="2">
        <v>1</v>
      </c>
      <c r="D75" s="62" t="s">
        <v>67</v>
      </c>
      <c r="E75" s="121">
        <v>637.23</v>
      </c>
      <c r="F75" s="63">
        <v>0</v>
      </c>
      <c r="G75" s="63">
        <f t="shared" si="19"/>
        <v>637.23</v>
      </c>
      <c r="H75" s="63">
        <v>0</v>
      </c>
      <c r="I75" s="63">
        <f t="shared" si="43"/>
        <v>637.23</v>
      </c>
      <c r="J75" s="64">
        <v>1283.8</v>
      </c>
      <c r="K75" s="64">
        <f t="shared" si="20"/>
        <v>-646.56999999999994</v>
      </c>
      <c r="L75" s="8"/>
      <c r="M75" s="63">
        <v>637.23</v>
      </c>
      <c r="N75" s="63">
        <v>0</v>
      </c>
      <c r="O75" s="63">
        <f t="shared" si="35"/>
        <v>637.23</v>
      </c>
      <c r="P75" s="63">
        <v>0</v>
      </c>
      <c r="Q75" s="63">
        <f t="shared" si="36"/>
        <v>637.23</v>
      </c>
      <c r="R75" s="64">
        <v>1283.8</v>
      </c>
      <c r="S75" s="65">
        <f t="shared" si="22"/>
        <v>-646.56999999999994</v>
      </c>
      <c r="T75" s="32"/>
      <c r="U75" s="121">
        <v>0</v>
      </c>
      <c r="V75" s="63">
        <v>0</v>
      </c>
      <c r="W75" s="63">
        <f t="shared" si="23"/>
        <v>0</v>
      </c>
      <c r="X75" s="63">
        <v>0</v>
      </c>
      <c r="Y75" s="63">
        <f t="shared" si="44"/>
        <v>0</v>
      </c>
      <c r="Z75" s="64">
        <v>0</v>
      </c>
      <c r="AA75" s="64">
        <f t="shared" si="24"/>
        <v>0</v>
      </c>
      <c r="AB75" s="8"/>
      <c r="AC75" s="63">
        <v>0</v>
      </c>
      <c r="AD75" s="63">
        <v>0</v>
      </c>
      <c r="AE75" s="63">
        <f t="shared" si="37"/>
        <v>0</v>
      </c>
      <c r="AF75" s="63">
        <v>0</v>
      </c>
      <c r="AG75" s="63">
        <f t="shared" si="38"/>
        <v>0</v>
      </c>
      <c r="AH75" s="64">
        <v>0</v>
      </c>
      <c r="AI75" s="65">
        <f t="shared" si="26"/>
        <v>0</v>
      </c>
      <c r="AJ75" s="32"/>
      <c r="AK75" s="121">
        <v>0</v>
      </c>
      <c r="AL75" s="63">
        <v>0</v>
      </c>
      <c r="AM75" s="63">
        <f t="shared" si="27"/>
        <v>0</v>
      </c>
      <c r="AN75" s="63">
        <v>0</v>
      </c>
      <c r="AO75" s="63">
        <f t="shared" si="45"/>
        <v>0</v>
      </c>
      <c r="AP75" s="64">
        <v>0</v>
      </c>
      <c r="AQ75" s="64">
        <f t="shared" si="28"/>
        <v>0</v>
      </c>
      <c r="AR75" s="8"/>
      <c r="AS75" s="63">
        <v>0</v>
      </c>
      <c r="AT75" s="63">
        <v>0</v>
      </c>
      <c r="AU75" s="63">
        <f t="shared" si="39"/>
        <v>0</v>
      </c>
      <c r="AV75" s="63">
        <v>0</v>
      </c>
      <c r="AW75" s="63">
        <f t="shared" si="40"/>
        <v>0</v>
      </c>
      <c r="AX75" s="64">
        <v>0</v>
      </c>
      <c r="AY75" s="65">
        <f t="shared" si="30"/>
        <v>0</v>
      </c>
      <c r="AZ75" s="32"/>
      <c r="BA75" s="121">
        <v>637.23</v>
      </c>
      <c r="BB75" s="63">
        <v>0</v>
      </c>
      <c r="BC75" s="63">
        <f t="shared" si="31"/>
        <v>637.23</v>
      </c>
      <c r="BD75" s="63">
        <v>0</v>
      </c>
      <c r="BE75" s="63">
        <f t="shared" si="46"/>
        <v>637.23</v>
      </c>
      <c r="BF75" s="64">
        <v>1283.8</v>
      </c>
      <c r="BG75" s="64">
        <f t="shared" si="32"/>
        <v>-646.56999999999994</v>
      </c>
      <c r="BH75" s="8"/>
      <c r="BI75" s="63">
        <v>637.23</v>
      </c>
      <c r="BJ75" s="63">
        <v>0</v>
      </c>
      <c r="BK75" s="63">
        <f t="shared" si="41"/>
        <v>637.23</v>
      </c>
      <c r="BL75" s="63">
        <v>0</v>
      </c>
      <c r="BM75" s="63">
        <f t="shared" si="42"/>
        <v>637.23</v>
      </c>
      <c r="BN75" s="64">
        <v>1283.8</v>
      </c>
      <c r="BO75" s="65">
        <f t="shared" si="34"/>
        <v>-646.56999999999994</v>
      </c>
      <c r="BP75" s="32"/>
    </row>
    <row r="76" spans="2:68" s="2" customFormat="1" ht="14.25" hidden="1" customHeight="1" outlineLevel="1">
      <c r="B76" s="2" t="str">
        <f t="shared" si="72"/>
        <v>Hide</v>
      </c>
      <c r="C76" s="2">
        <v>1</v>
      </c>
      <c r="D76" s="62" t="s">
        <v>68</v>
      </c>
      <c r="E76" s="121">
        <v>0</v>
      </c>
      <c r="F76" s="63">
        <v>0</v>
      </c>
      <c r="G76" s="63">
        <f t="shared" si="19"/>
        <v>0</v>
      </c>
      <c r="H76" s="63">
        <v>0</v>
      </c>
      <c r="I76" s="63">
        <f t="shared" si="43"/>
        <v>0</v>
      </c>
      <c r="J76" s="64">
        <v>0</v>
      </c>
      <c r="K76" s="64">
        <f t="shared" si="20"/>
        <v>0</v>
      </c>
      <c r="L76" s="8"/>
      <c r="M76" s="63">
        <v>0</v>
      </c>
      <c r="N76" s="63">
        <v>0</v>
      </c>
      <c r="O76" s="63">
        <f t="shared" si="35"/>
        <v>0</v>
      </c>
      <c r="P76" s="63">
        <v>0</v>
      </c>
      <c r="Q76" s="63">
        <f t="shared" si="36"/>
        <v>0</v>
      </c>
      <c r="R76" s="64">
        <v>0</v>
      </c>
      <c r="S76" s="65">
        <f t="shared" si="22"/>
        <v>0</v>
      </c>
      <c r="T76" s="32"/>
      <c r="U76" s="121">
        <v>0</v>
      </c>
      <c r="V76" s="63">
        <v>0</v>
      </c>
      <c r="W76" s="63">
        <f t="shared" si="23"/>
        <v>0</v>
      </c>
      <c r="X76" s="63">
        <v>0</v>
      </c>
      <c r="Y76" s="63">
        <f t="shared" si="44"/>
        <v>0</v>
      </c>
      <c r="Z76" s="64">
        <v>0</v>
      </c>
      <c r="AA76" s="64">
        <f t="shared" si="24"/>
        <v>0</v>
      </c>
      <c r="AB76" s="8"/>
      <c r="AC76" s="63">
        <v>0</v>
      </c>
      <c r="AD76" s="63">
        <v>0</v>
      </c>
      <c r="AE76" s="63">
        <f t="shared" si="37"/>
        <v>0</v>
      </c>
      <c r="AF76" s="63">
        <v>0</v>
      </c>
      <c r="AG76" s="63">
        <f t="shared" si="38"/>
        <v>0</v>
      </c>
      <c r="AH76" s="64">
        <v>0</v>
      </c>
      <c r="AI76" s="65">
        <f t="shared" si="26"/>
        <v>0</v>
      </c>
      <c r="AJ76" s="32"/>
      <c r="AK76" s="121">
        <v>0</v>
      </c>
      <c r="AL76" s="63">
        <v>0</v>
      </c>
      <c r="AM76" s="63">
        <f t="shared" si="27"/>
        <v>0</v>
      </c>
      <c r="AN76" s="63">
        <v>0</v>
      </c>
      <c r="AO76" s="63">
        <f t="shared" si="45"/>
        <v>0</v>
      </c>
      <c r="AP76" s="64">
        <v>0</v>
      </c>
      <c r="AQ76" s="64">
        <f t="shared" si="28"/>
        <v>0</v>
      </c>
      <c r="AR76" s="8"/>
      <c r="AS76" s="63">
        <v>0</v>
      </c>
      <c r="AT76" s="63">
        <v>0</v>
      </c>
      <c r="AU76" s="63">
        <f t="shared" si="39"/>
        <v>0</v>
      </c>
      <c r="AV76" s="63">
        <v>0</v>
      </c>
      <c r="AW76" s="63">
        <f t="shared" si="40"/>
        <v>0</v>
      </c>
      <c r="AX76" s="64">
        <v>0</v>
      </c>
      <c r="AY76" s="65">
        <f t="shared" si="30"/>
        <v>0</v>
      </c>
      <c r="AZ76" s="32"/>
      <c r="BA76" s="121">
        <v>0</v>
      </c>
      <c r="BB76" s="63">
        <v>0</v>
      </c>
      <c r="BC76" s="63">
        <f t="shared" si="31"/>
        <v>0</v>
      </c>
      <c r="BD76" s="63">
        <v>0</v>
      </c>
      <c r="BE76" s="63">
        <f t="shared" si="46"/>
        <v>0</v>
      </c>
      <c r="BF76" s="64">
        <v>0</v>
      </c>
      <c r="BG76" s="64">
        <f t="shared" si="32"/>
        <v>0</v>
      </c>
      <c r="BH76" s="8"/>
      <c r="BI76" s="63">
        <v>0</v>
      </c>
      <c r="BJ76" s="63">
        <v>0</v>
      </c>
      <c r="BK76" s="63">
        <f t="shared" si="41"/>
        <v>0</v>
      </c>
      <c r="BL76" s="63">
        <v>0</v>
      </c>
      <c r="BM76" s="63">
        <f t="shared" si="42"/>
        <v>0</v>
      </c>
      <c r="BN76" s="64">
        <v>0</v>
      </c>
      <c r="BO76" s="65">
        <f t="shared" si="34"/>
        <v>0</v>
      </c>
      <c r="BP76" s="32"/>
    </row>
    <row r="77" spans="2:68" s="2" customFormat="1" ht="14.25" hidden="1" customHeight="1" outlineLevel="1">
      <c r="B77" s="2" t="str">
        <f t="shared" si="72"/>
        <v>Hide</v>
      </c>
      <c r="C77" s="2">
        <v>1</v>
      </c>
      <c r="D77" s="62" t="s">
        <v>69</v>
      </c>
      <c r="E77" s="121">
        <v>1833.98</v>
      </c>
      <c r="F77" s="63">
        <v>0</v>
      </c>
      <c r="G77" s="63">
        <f t="shared" ref="G77:G148" si="98">+E77-F77</f>
        <v>1833.98</v>
      </c>
      <c r="H77" s="63">
        <v>0</v>
      </c>
      <c r="I77" s="63">
        <f t="shared" si="43"/>
        <v>1833.98</v>
      </c>
      <c r="J77" s="64">
        <v>0</v>
      </c>
      <c r="K77" s="64">
        <f t="shared" ref="K77:K148" si="99">+E77-J77</f>
        <v>1833.98</v>
      </c>
      <c r="L77" s="8"/>
      <c r="M77" s="63">
        <v>1833.98</v>
      </c>
      <c r="N77" s="63">
        <v>0</v>
      </c>
      <c r="O77" s="63">
        <f t="shared" si="35"/>
        <v>1833.98</v>
      </c>
      <c r="P77" s="63">
        <v>0</v>
      </c>
      <c r="Q77" s="63">
        <f t="shared" si="36"/>
        <v>1833.98</v>
      </c>
      <c r="R77" s="64">
        <v>0</v>
      </c>
      <c r="S77" s="65">
        <f t="shared" ref="S77:S148" si="100">+M77-R77</f>
        <v>1833.98</v>
      </c>
      <c r="T77" s="32"/>
      <c r="U77" s="121">
        <v>0</v>
      </c>
      <c r="V77" s="63">
        <v>0</v>
      </c>
      <c r="W77" s="63">
        <f t="shared" ref="W77:W148" si="101">+U77-V77</f>
        <v>0</v>
      </c>
      <c r="X77" s="63">
        <v>0</v>
      </c>
      <c r="Y77" s="63">
        <f t="shared" si="44"/>
        <v>0</v>
      </c>
      <c r="Z77" s="64">
        <v>0</v>
      </c>
      <c r="AA77" s="64">
        <f t="shared" ref="AA77:AA148" si="102">+U77-Z77</f>
        <v>0</v>
      </c>
      <c r="AB77" s="8"/>
      <c r="AC77" s="63">
        <v>0</v>
      </c>
      <c r="AD77" s="63">
        <v>0</v>
      </c>
      <c r="AE77" s="63">
        <f t="shared" si="37"/>
        <v>0</v>
      </c>
      <c r="AF77" s="63">
        <v>0</v>
      </c>
      <c r="AG77" s="63">
        <f t="shared" si="38"/>
        <v>0</v>
      </c>
      <c r="AH77" s="64">
        <v>0</v>
      </c>
      <c r="AI77" s="65">
        <f t="shared" ref="AI77:AI148" si="103">+AC77-AH77</f>
        <v>0</v>
      </c>
      <c r="AJ77" s="32"/>
      <c r="AK77" s="121">
        <v>0</v>
      </c>
      <c r="AL77" s="63">
        <v>0</v>
      </c>
      <c r="AM77" s="63">
        <f t="shared" ref="AM77:AM148" si="104">+AK77-AL77</f>
        <v>0</v>
      </c>
      <c r="AN77" s="63">
        <v>0</v>
      </c>
      <c r="AO77" s="63">
        <f t="shared" si="45"/>
        <v>0</v>
      </c>
      <c r="AP77" s="64">
        <v>0</v>
      </c>
      <c r="AQ77" s="64">
        <f t="shared" ref="AQ77:AQ148" si="105">+AK77-AP77</f>
        <v>0</v>
      </c>
      <c r="AR77" s="8"/>
      <c r="AS77" s="63">
        <v>0</v>
      </c>
      <c r="AT77" s="63">
        <v>0</v>
      </c>
      <c r="AU77" s="63">
        <f t="shared" si="39"/>
        <v>0</v>
      </c>
      <c r="AV77" s="63">
        <v>0</v>
      </c>
      <c r="AW77" s="63">
        <f t="shared" si="40"/>
        <v>0</v>
      </c>
      <c r="AX77" s="64">
        <v>0</v>
      </c>
      <c r="AY77" s="65">
        <f t="shared" ref="AY77:AY148" si="106">+AS77-AX77</f>
        <v>0</v>
      </c>
      <c r="AZ77" s="32"/>
      <c r="BA77" s="121">
        <v>1833.98</v>
      </c>
      <c r="BB77" s="63">
        <v>0</v>
      </c>
      <c r="BC77" s="63">
        <f t="shared" ref="BC77:BC148" si="107">+BA77-BB77</f>
        <v>1833.98</v>
      </c>
      <c r="BD77" s="63">
        <v>0</v>
      </c>
      <c r="BE77" s="63">
        <f t="shared" si="46"/>
        <v>1833.98</v>
      </c>
      <c r="BF77" s="64">
        <v>0</v>
      </c>
      <c r="BG77" s="64">
        <f t="shared" ref="BG77:BG148" si="108">+BA77-BF77</f>
        <v>1833.98</v>
      </c>
      <c r="BH77" s="8"/>
      <c r="BI77" s="63">
        <v>1833.98</v>
      </c>
      <c r="BJ77" s="63">
        <v>0</v>
      </c>
      <c r="BK77" s="63">
        <f t="shared" si="41"/>
        <v>1833.98</v>
      </c>
      <c r="BL77" s="63">
        <v>0</v>
      </c>
      <c r="BM77" s="63">
        <f t="shared" si="42"/>
        <v>1833.98</v>
      </c>
      <c r="BN77" s="64">
        <v>0</v>
      </c>
      <c r="BO77" s="65">
        <f t="shared" ref="BO77:BO148" si="109">+BI77-BN77</f>
        <v>1833.98</v>
      </c>
      <c r="BP77" s="32"/>
    </row>
    <row r="78" spans="2:68" s="2" customFormat="1" ht="14.25" hidden="1" customHeight="1" outlineLevel="1">
      <c r="B78" s="2" t="str">
        <f t="shared" si="72"/>
        <v>Hide</v>
      </c>
      <c r="C78" s="2">
        <v>1</v>
      </c>
      <c r="D78" s="62" t="s">
        <v>70</v>
      </c>
      <c r="E78" s="121">
        <v>5683.3000000000011</v>
      </c>
      <c r="F78" s="63">
        <v>0</v>
      </c>
      <c r="G78" s="63">
        <f t="shared" si="98"/>
        <v>5683.3000000000011</v>
      </c>
      <c r="H78" s="63">
        <v>0</v>
      </c>
      <c r="I78" s="63">
        <f t="shared" si="43"/>
        <v>5683.3000000000011</v>
      </c>
      <c r="J78" s="64">
        <v>16073.89</v>
      </c>
      <c r="K78" s="64">
        <f t="shared" si="99"/>
        <v>-10390.589999999998</v>
      </c>
      <c r="L78" s="8"/>
      <c r="M78" s="63">
        <v>5683.3000000000011</v>
      </c>
      <c r="N78" s="63">
        <v>0</v>
      </c>
      <c r="O78" s="63">
        <f t="shared" si="35"/>
        <v>5683.3000000000011</v>
      </c>
      <c r="P78" s="63">
        <v>0</v>
      </c>
      <c r="Q78" s="63">
        <f t="shared" si="36"/>
        <v>5683.3000000000011</v>
      </c>
      <c r="R78" s="64">
        <v>16073.89</v>
      </c>
      <c r="S78" s="65">
        <f t="shared" si="100"/>
        <v>-10390.589999999998</v>
      </c>
      <c r="T78" s="32"/>
      <c r="U78" s="121">
        <v>996.33</v>
      </c>
      <c r="V78" s="63">
        <v>0</v>
      </c>
      <c r="W78" s="63">
        <f t="shared" si="101"/>
        <v>996.33</v>
      </c>
      <c r="X78" s="63">
        <v>0</v>
      </c>
      <c r="Y78" s="63">
        <f t="shared" si="44"/>
        <v>996.33</v>
      </c>
      <c r="Z78" s="64">
        <v>1516.16</v>
      </c>
      <c r="AA78" s="64">
        <f t="shared" si="102"/>
        <v>-519.83000000000004</v>
      </c>
      <c r="AB78" s="8"/>
      <c r="AC78" s="63">
        <v>996.33</v>
      </c>
      <c r="AD78" s="63">
        <v>0</v>
      </c>
      <c r="AE78" s="63">
        <f t="shared" si="37"/>
        <v>996.33</v>
      </c>
      <c r="AF78" s="63">
        <v>0</v>
      </c>
      <c r="AG78" s="63">
        <f t="shared" si="38"/>
        <v>996.33</v>
      </c>
      <c r="AH78" s="64">
        <v>1516.16</v>
      </c>
      <c r="AI78" s="65">
        <f t="shared" si="103"/>
        <v>-519.83000000000004</v>
      </c>
      <c r="AJ78" s="32"/>
      <c r="AK78" s="121">
        <v>893.5</v>
      </c>
      <c r="AL78" s="63">
        <v>0</v>
      </c>
      <c r="AM78" s="63">
        <f t="shared" si="104"/>
        <v>893.5</v>
      </c>
      <c r="AN78" s="63">
        <v>0</v>
      </c>
      <c r="AO78" s="63">
        <f t="shared" si="45"/>
        <v>893.5</v>
      </c>
      <c r="AP78" s="64">
        <v>727.75</v>
      </c>
      <c r="AQ78" s="64">
        <f t="shared" si="105"/>
        <v>165.75</v>
      </c>
      <c r="AR78" s="8"/>
      <c r="AS78" s="63">
        <v>893.5</v>
      </c>
      <c r="AT78" s="63">
        <v>0</v>
      </c>
      <c r="AU78" s="63">
        <f t="shared" si="39"/>
        <v>893.5</v>
      </c>
      <c r="AV78" s="63">
        <v>0</v>
      </c>
      <c r="AW78" s="63">
        <f t="shared" si="40"/>
        <v>893.5</v>
      </c>
      <c r="AX78" s="64">
        <v>727.75</v>
      </c>
      <c r="AY78" s="65">
        <f t="shared" si="106"/>
        <v>165.75</v>
      </c>
      <c r="AZ78" s="32"/>
      <c r="BA78" s="121">
        <v>3793.4700000000007</v>
      </c>
      <c r="BB78" s="63">
        <v>0</v>
      </c>
      <c r="BC78" s="63">
        <f t="shared" si="107"/>
        <v>3793.4700000000007</v>
      </c>
      <c r="BD78" s="63">
        <v>0</v>
      </c>
      <c r="BE78" s="63">
        <f t="shared" si="46"/>
        <v>3793.4700000000007</v>
      </c>
      <c r="BF78" s="64">
        <v>13829.98</v>
      </c>
      <c r="BG78" s="64">
        <f t="shared" si="108"/>
        <v>-10036.509999999998</v>
      </c>
      <c r="BH78" s="8"/>
      <c r="BI78" s="63">
        <v>3793.4700000000007</v>
      </c>
      <c r="BJ78" s="63">
        <v>0</v>
      </c>
      <c r="BK78" s="63">
        <f t="shared" si="41"/>
        <v>3793.4700000000007</v>
      </c>
      <c r="BL78" s="63">
        <v>0</v>
      </c>
      <c r="BM78" s="63">
        <f t="shared" si="42"/>
        <v>3793.4700000000007</v>
      </c>
      <c r="BN78" s="64">
        <v>13829.98</v>
      </c>
      <c r="BO78" s="65">
        <f t="shared" si="109"/>
        <v>-10036.509999999998</v>
      </c>
      <c r="BP78" s="32"/>
    </row>
    <row r="79" spans="2:68" s="2" customFormat="1" collapsed="1">
      <c r="B79" s="2" t="str">
        <f t="shared" si="72"/>
        <v>Hide</v>
      </c>
      <c r="C79" s="2">
        <v>1</v>
      </c>
      <c r="D79" s="66" t="s">
        <v>71</v>
      </c>
      <c r="E79" s="116">
        <v>48112.799999999974</v>
      </c>
      <c r="F79" s="38">
        <v>29534.969154822855</v>
      </c>
      <c r="G79" s="38">
        <f t="shared" si="98"/>
        <v>18577.830845177119</v>
      </c>
      <c r="H79" s="38">
        <v>0</v>
      </c>
      <c r="I79" s="38">
        <f t="shared" si="43"/>
        <v>48112.799999999974</v>
      </c>
      <c r="J79" s="39">
        <v>25692.519999999997</v>
      </c>
      <c r="K79" s="39">
        <f t="shared" si="99"/>
        <v>22420.279999999977</v>
      </c>
      <c r="L79" s="35"/>
      <c r="M79" s="38">
        <v>48112.799999999974</v>
      </c>
      <c r="N79" s="38">
        <v>29534.969154822855</v>
      </c>
      <c r="O79" s="38">
        <f t="shared" si="35"/>
        <v>18577.830845177119</v>
      </c>
      <c r="P79" s="38">
        <v>0</v>
      </c>
      <c r="Q79" s="38">
        <f t="shared" si="36"/>
        <v>48112.799999999974</v>
      </c>
      <c r="R79" s="39">
        <v>25692.519999999997</v>
      </c>
      <c r="S79" s="40">
        <f t="shared" si="100"/>
        <v>22420.279999999977</v>
      </c>
      <c r="T79" s="32"/>
      <c r="U79" s="116">
        <v>17795.62</v>
      </c>
      <c r="V79" s="38">
        <v>5647.1904053675971</v>
      </c>
      <c r="W79" s="38">
        <f t="shared" si="101"/>
        <v>12148.429594632402</v>
      </c>
      <c r="X79" s="38">
        <v>0</v>
      </c>
      <c r="Y79" s="38">
        <f t="shared" si="44"/>
        <v>17795.62</v>
      </c>
      <c r="Z79" s="39">
        <v>7639.53</v>
      </c>
      <c r="AA79" s="39">
        <f t="shared" si="102"/>
        <v>10156.09</v>
      </c>
      <c r="AB79" s="35"/>
      <c r="AC79" s="38">
        <v>17795.62</v>
      </c>
      <c r="AD79" s="38">
        <v>5647.1904053675971</v>
      </c>
      <c r="AE79" s="38">
        <f t="shared" si="37"/>
        <v>12148.429594632402</v>
      </c>
      <c r="AF79" s="38">
        <v>0</v>
      </c>
      <c r="AG79" s="38">
        <f t="shared" si="38"/>
        <v>17795.62</v>
      </c>
      <c r="AH79" s="39">
        <v>7639.53</v>
      </c>
      <c r="AI79" s="40">
        <f t="shared" si="103"/>
        <v>10156.09</v>
      </c>
      <c r="AJ79" s="32"/>
      <c r="AK79" s="116">
        <v>1982.2900000000004</v>
      </c>
      <c r="AL79" s="38">
        <v>-7087.2100344334722</v>
      </c>
      <c r="AM79" s="38">
        <f t="shared" si="104"/>
        <v>9069.500034433473</v>
      </c>
      <c r="AN79" s="38">
        <v>0</v>
      </c>
      <c r="AO79" s="38">
        <f t="shared" si="45"/>
        <v>1982.2900000000004</v>
      </c>
      <c r="AP79" s="39">
        <v>-4455.37</v>
      </c>
      <c r="AQ79" s="39">
        <f t="shared" si="105"/>
        <v>6437.66</v>
      </c>
      <c r="AR79" s="35"/>
      <c r="AS79" s="38">
        <v>1982.2900000000004</v>
      </c>
      <c r="AT79" s="38">
        <v>-7087.2100344334722</v>
      </c>
      <c r="AU79" s="38">
        <f t="shared" si="39"/>
        <v>9069.500034433473</v>
      </c>
      <c r="AV79" s="38">
        <v>0</v>
      </c>
      <c r="AW79" s="38">
        <f t="shared" si="40"/>
        <v>1982.2900000000004</v>
      </c>
      <c r="AX79" s="39">
        <v>-4455.37</v>
      </c>
      <c r="AY79" s="40">
        <f t="shared" si="106"/>
        <v>6437.66</v>
      </c>
      <c r="AZ79" s="32"/>
      <c r="BA79" s="116">
        <v>28334.889999999978</v>
      </c>
      <c r="BB79" s="38">
        <v>30974.98878388873</v>
      </c>
      <c r="BC79" s="38">
        <f t="shared" si="107"/>
        <v>-2640.0987838887522</v>
      </c>
      <c r="BD79" s="38">
        <v>0</v>
      </c>
      <c r="BE79" s="38">
        <f t="shared" si="46"/>
        <v>28334.889999999978</v>
      </c>
      <c r="BF79" s="39">
        <v>22508.359999999997</v>
      </c>
      <c r="BG79" s="39">
        <f t="shared" si="108"/>
        <v>5826.5299999999806</v>
      </c>
      <c r="BH79" s="35"/>
      <c r="BI79" s="38">
        <v>28334.889999999978</v>
      </c>
      <c r="BJ79" s="38">
        <v>30974.98878388873</v>
      </c>
      <c r="BK79" s="38">
        <f t="shared" si="41"/>
        <v>-2640.0987838887522</v>
      </c>
      <c r="BL79" s="38">
        <v>0</v>
      </c>
      <c r="BM79" s="38">
        <f t="shared" si="42"/>
        <v>28334.889999999978</v>
      </c>
      <c r="BN79" s="39">
        <v>22508.359999999997</v>
      </c>
      <c r="BO79" s="40">
        <f t="shared" si="109"/>
        <v>5826.5299999999806</v>
      </c>
      <c r="BP79" s="32"/>
    </row>
    <row r="80" spans="2:68" s="2" customFormat="1" ht="14.25" hidden="1" customHeight="1" outlineLevel="1">
      <c r="B80" s="2" t="str">
        <f t="shared" si="72"/>
        <v>Hide</v>
      </c>
      <c r="C80" s="2">
        <v>1</v>
      </c>
      <c r="D80" s="62" t="s">
        <v>72</v>
      </c>
      <c r="E80" s="121">
        <v>0</v>
      </c>
      <c r="F80" s="63">
        <v>0</v>
      </c>
      <c r="G80" s="63">
        <f t="shared" si="98"/>
        <v>0</v>
      </c>
      <c r="H80" s="63">
        <v>0</v>
      </c>
      <c r="I80" s="63">
        <f t="shared" si="43"/>
        <v>0</v>
      </c>
      <c r="J80" s="64">
        <v>4542.24</v>
      </c>
      <c r="K80" s="64">
        <f t="shared" si="99"/>
        <v>-4542.24</v>
      </c>
      <c r="L80" s="8"/>
      <c r="M80" s="63">
        <v>0</v>
      </c>
      <c r="N80" s="63">
        <v>0</v>
      </c>
      <c r="O80" s="63">
        <f t="shared" si="35"/>
        <v>0</v>
      </c>
      <c r="P80" s="63">
        <v>0</v>
      </c>
      <c r="Q80" s="63">
        <f t="shared" si="36"/>
        <v>0</v>
      </c>
      <c r="R80" s="64">
        <v>4542.24</v>
      </c>
      <c r="S80" s="65">
        <f t="shared" si="100"/>
        <v>-4542.24</v>
      </c>
      <c r="T80" s="32"/>
      <c r="U80" s="121">
        <v>0</v>
      </c>
      <c r="V80" s="63">
        <v>0</v>
      </c>
      <c r="W80" s="63">
        <f t="shared" si="101"/>
        <v>0</v>
      </c>
      <c r="X80" s="63">
        <v>0</v>
      </c>
      <c r="Y80" s="63">
        <f t="shared" si="44"/>
        <v>0</v>
      </c>
      <c r="Z80" s="64">
        <v>4542.24</v>
      </c>
      <c r="AA80" s="64">
        <f t="shared" si="102"/>
        <v>-4542.24</v>
      </c>
      <c r="AB80" s="8"/>
      <c r="AC80" s="63">
        <v>0</v>
      </c>
      <c r="AD80" s="63">
        <v>0</v>
      </c>
      <c r="AE80" s="63">
        <f t="shared" si="37"/>
        <v>0</v>
      </c>
      <c r="AF80" s="63">
        <v>0</v>
      </c>
      <c r="AG80" s="63">
        <f t="shared" si="38"/>
        <v>0</v>
      </c>
      <c r="AH80" s="64">
        <v>4542.24</v>
      </c>
      <c r="AI80" s="65">
        <f t="shared" si="103"/>
        <v>-4542.24</v>
      </c>
      <c r="AJ80" s="32"/>
      <c r="AK80" s="121">
        <v>0</v>
      </c>
      <c r="AL80" s="63">
        <v>0</v>
      </c>
      <c r="AM80" s="63">
        <f t="shared" si="104"/>
        <v>0</v>
      </c>
      <c r="AN80" s="63">
        <v>0</v>
      </c>
      <c r="AO80" s="63">
        <f t="shared" si="45"/>
        <v>0</v>
      </c>
      <c r="AP80" s="64">
        <v>0</v>
      </c>
      <c r="AQ80" s="64">
        <f t="shared" si="105"/>
        <v>0</v>
      </c>
      <c r="AR80" s="8"/>
      <c r="AS80" s="63">
        <v>0</v>
      </c>
      <c r="AT80" s="63">
        <v>0</v>
      </c>
      <c r="AU80" s="63">
        <f t="shared" si="39"/>
        <v>0</v>
      </c>
      <c r="AV80" s="63">
        <v>0</v>
      </c>
      <c r="AW80" s="63">
        <f t="shared" si="40"/>
        <v>0</v>
      </c>
      <c r="AX80" s="64">
        <v>0</v>
      </c>
      <c r="AY80" s="65">
        <f t="shared" si="106"/>
        <v>0</v>
      </c>
      <c r="AZ80" s="32"/>
      <c r="BA80" s="121">
        <v>0</v>
      </c>
      <c r="BB80" s="63">
        <v>0</v>
      </c>
      <c r="BC80" s="63">
        <f t="shared" si="107"/>
        <v>0</v>
      </c>
      <c r="BD80" s="63">
        <v>0</v>
      </c>
      <c r="BE80" s="63">
        <f t="shared" si="46"/>
        <v>0</v>
      </c>
      <c r="BF80" s="64">
        <v>0</v>
      </c>
      <c r="BG80" s="64">
        <f t="shared" si="108"/>
        <v>0</v>
      </c>
      <c r="BH80" s="8"/>
      <c r="BI80" s="63">
        <v>0</v>
      </c>
      <c r="BJ80" s="63">
        <v>0</v>
      </c>
      <c r="BK80" s="63">
        <f t="shared" si="41"/>
        <v>0</v>
      </c>
      <c r="BL80" s="63">
        <v>0</v>
      </c>
      <c r="BM80" s="63">
        <f t="shared" si="42"/>
        <v>0</v>
      </c>
      <c r="BN80" s="64">
        <v>0</v>
      </c>
      <c r="BO80" s="65">
        <f t="shared" si="109"/>
        <v>0</v>
      </c>
      <c r="BP80" s="32"/>
    </row>
    <row r="81" spans="2:68" s="2" customFormat="1" collapsed="1">
      <c r="B81" s="2" t="str">
        <f t="shared" si="72"/>
        <v>Hide</v>
      </c>
      <c r="C81" s="2">
        <v>1</v>
      </c>
      <c r="D81" s="66" t="s">
        <v>73</v>
      </c>
      <c r="E81" s="116">
        <v>0</v>
      </c>
      <c r="F81" s="38">
        <v>0</v>
      </c>
      <c r="G81" s="38">
        <f t="shared" si="98"/>
        <v>0</v>
      </c>
      <c r="H81" s="38">
        <v>0</v>
      </c>
      <c r="I81" s="38">
        <f t="shared" si="43"/>
        <v>0</v>
      </c>
      <c r="J81" s="39">
        <v>4542.24</v>
      </c>
      <c r="K81" s="39">
        <f t="shared" si="99"/>
        <v>-4542.24</v>
      </c>
      <c r="L81" s="35"/>
      <c r="M81" s="38">
        <v>0</v>
      </c>
      <c r="N81" s="38">
        <v>0</v>
      </c>
      <c r="O81" s="38">
        <f t="shared" ref="O81:O152" si="110">+M81-N81</f>
        <v>0</v>
      </c>
      <c r="P81" s="38">
        <v>0</v>
      </c>
      <c r="Q81" s="38">
        <f t="shared" ref="Q81:Q152" si="111">+M81-P81</f>
        <v>0</v>
      </c>
      <c r="R81" s="39">
        <v>4542.24</v>
      </c>
      <c r="S81" s="40">
        <f t="shared" si="100"/>
        <v>-4542.24</v>
      </c>
      <c r="T81" s="32"/>
      <c r="U81" s="116">
        <v>0</v>
      </c>
      <c r="V81" s="38">
        <v>0</v>
      </c>
      <c r="W81" s="38">
        <f t="shared" si="101"/>
        <v>0</v>
      </c>
      <c r="X81" s="38">
        <v>0</v>
      </c>
      <c r="Y81" s="38">
        <f t="shared" si="44"/>
        <v>0</v>
      </c>
      <c r="Z81" s="39">
        <v>4542.24</v>
      </c>
      <c r="AA81" s="39">
        <f t="shared" si="102"/>
        <v>-4542.24</v>
      </c>
      <c r="AB81" s="35"/>
      <c r="AC81" s="38">
        <v>0</v>
      </c>
      <c r="AD81" s="38">
        <v>0</v>
      </c>
      <c r="AE81" s="38">
        <f t="shared" ref="AE81:AE152" si="112">+AC81-AD81</f>
        <v>0</v>
      </c>
      <c r="AF81" s="38">
        <v>0</v>
      </c>
      <c r="AG81" s="38">
        <f t="shared" ref="AG81:AG152" si="113">+AC81-AF81</f>
        <v>0</v>
      </c>
      <c r="AH81" s="39">
        <v>4542.24</v>
      </c>
      <c r="AI81" s="40">
        <f t="shared" si="103"/>
        <v>-4542.24</v>
      </c>
      <c r="AJ81" s="32"/>
      <c r="AK81" s="116">
        <v>0</v>
      </c>
      <c r="AL81" s="38">
        <v>0</v>
      </c>
      <c r="AM81" s="38">
        <f t="shared" si="104"/>
        <v>0</v>
      </c>
      <c r="AN81" s="38">
        <v>0</v>
      </c>
      <c r="AO81" s="38">
        <f t="shared" si="45"/>
        <v>0</v>
      </c>
      <c r="AP81" s="39">
        <v>0</v>
      </c>
      <c r="AQ81" s="39">
        <f t="shared" si="105"/>
        <v>0</v>
      </c>
      <c r="AR81" s="35"/>
      <c r="AS81" s="38">
        <v>0</v>
      </c>
      <c r="AT81" s="38">
        <v>0</v>
      </c>
      <c r="AU81" s="38">
        <f t="shared" ref="AU81:AU152" si="114">+AS81-AT81</f>
        <v>0</v>
      </c>
      <c r="AV81" s="38">
        <v>0</v>
      </c>
      <c r="AW81" s="38">
        <f t="shared" ref="AW81:AW152" si="115">+AS81-AV81</f>
        <v>0</v>
      </c>
      <c r="AX81" s="39">
        <v>0</v>
      </c>
      <c r="AY81" s="40">
        <f t="shared" si="106"/>
        <v>0</v>
      </c>
      <c r="AZ81" s="32"/>
      <c r="BA81" s="116">
        <v>0</v>
      </c>
      <c r="BB81" s="38">
        <v>0</v>
      </c>
      <c r="BC81" s="38">
        <f t="shared" si="107"/>
        <v>0</v>
      </c>
      <c r="BD81" s="38">
        <v>0</v>
      </c>
      <c r="BE81" s="38">
        <f t="shared" si="46"/>
        <v>0</v>
      </c>
      <c r="BF81" s="39">
        <v>0</v>
      </c>
      <c r="BG81" s="39">
        <f t="shared" si="108"/>
        <v>0</v>
      </c>
      <c r="BH81" s="35"/>
      <c r="BI81" s="38">
        <v>0</v>
      </c>
      <c r="BJ81" s="38">
        <v>0</v>
      </c>
      <c r="BK81" s="38">
        <f t="shared" ref="BK81:BK152" si="116">+BI81-BJ81</f>
        <v>0</v>
      </c>
      <c r="BL81" s="38">
        <v>0</v>
      </c>
      <c r="BM81" s="38">
        <f t="shared" ref="BM81:BM152" si="117">+BI81-BL81</f>
        <v>0</v>
      </c>
      <c r="BN81" s="39">
        <v>0</v>
      </c>
      <c r="BO81" s="40">
        <f t="shared" si="109"/>
        <v>0</v>
      </c>
      <c r="BP81" s="32"/>
    </row>
    <row r="82" spans="2:68" s="2" customFormat="1" ht="14.25" hidden="1" customHeight="1" outlineLevel="1">
      <c r="B82" s="2" t="str">
        <f t="shared" si="72"/>
        <v>Hide</v>
      </c>
      <c r="C82" s="2">
        <v>1</v>
      </c>
      <c r="D82" s="62" t="s">
        <v>74</v>
      </c>
      <c r="E82" s="121">
        <v>25213.16</v>
      </c>
      <c r="F82" s="63">
        <v>22342.4704375</v>
      </c>
      <c r="G82" s="63">
        <f t="shared" si="98"/>
        <v>2870.6895624999997</v>
      </c>
      <c r="H82" s="63">
        <v>0</v>
      </c>
      <c r="I82" s="63">
        <f t="shared" si="43"/>
        <v>25213.16</v>
      </c>
      <c r="J82" s="64">
        <v>26026.969999999998</v>
      </c>
      <c r="K82" s="64">
        <f t="shared" si="99"/>
        <v>-813.80999999999767</v>
      </c>
      <c r="L82" s="8"/>
      <c r="M82" s="63">
        <v>25213.16</v>
      </c>
      <c r="N82" s="63">
        <v>22342.4704375</v>
      </c>
      <c r="O82" s="63">
        <f t="shared" si="110"/>
        <v>2870.6895624999997</v>
      </c>
      <c r="P82" s="63">
        <v>0</v>
      </c>
      <c r="Q82" s="63">
        <f t="shared" si="111"/>
        <v>25213.16</v>
      </c>
      <c r="R82" s="64">
        <v>26026.969999999998</v>
      </c>
      <c r="S82" s="65">
        <f t="shared" si="100"/>
        <v>-813.80999999999767</v>
      </c>
      <c r="T82" s="32"/>
      <c r="U82" s="121">
        <v>8813.41</v>
      </c>
      <c r="V82" s="63">
        <v>6869.5370624999987</v>
      </c>
      <c r="W82" s="63">
        <f t="shared" si="101"/>
        <v>1943.8729375000012</v>
      </c>
      <c r="X82" s="63">
        <v>0</v>
      </c>
      <c r="Y82" s="63">
        <f t="shared" si="44"/>
        <v>8813.41</v>
      </c>
      <c r="Z82" s="64">
        <v>7318.69</v>
      </c>
      <c r="AA82" s="64">
        <f t="shared" si="102"/>
        <v>1494.7200000000003</v>
      </c>
      <c r="AB82" s="8"/>
      <c r="AC82" s="63">
        <v>8813.41</v>
      </c>
      <c r="AD82" s="63">
        <v>6869.5370624999987</v>
      </c>
      <c r="AE82" s="63">
        <f t="shared" si="112"/>
        <v>1943.8729375000012</v>
      </c>
      <c r="AF82" s="63">
        <v>0</v>
      </c>
      <c r="AG82" s="63">
        <f t="shared" si="113"/>
        <v>8813.41</v>
      </c>
      <c r="AH82" s="64">
        <v>7318.69</v>
      </c>
      <c r="AI82" s="65">
        <f t="shared" si="103"/>
        <v>1494.7200000000003</v>
      </c>
      <c r="AJ82" s="32"/>
      <c r="AK82" s="121">
        <v>0</v>
      </c>
      <c r="AL82" s="63">
        <v>0</v>
      </c>
      <c r="AM82" s="63">
        <f t="shared" si="104"/>
        <v>0</v>
      </c>
      <c r="AN82" s="63">
        <v>0</v>
      </c>
      <c r="AO82" s="63">
        <f t="shared" si="45"/>
        <v>0</v>
      </c>
      <c r="AP82" s="64">
        <v>0</v>
      </c>
      <c r="AQ82" s="64">
        <f t="shared" si="105"/>
        <v>0</v>
      </c>
      <c r="AR82" s="8"/>
      <c r="AS82" s="63">
        <v>0</v>
      </c>
      <c r="AT82" s="63">
        <v>0</v>
      </c>
      <c r="AU82" s="63">
        <f t="shared" si="114"/>
        <v>0</v>
      </c>
      <c r="AV82" s="63">
        <v>0</v>
      </c>
      <c r="AW82" s="63">
        <f t="shared" si="115"/>
        <v>0</v>
      </c>
      <c r="AX82" s="64">
        <v>0</v>
      </c>
      <c r="AY82" s="65">
        <f t="shared" si="106"/>
        <v>0</v>
      </c>
      <c r="AZ82" s="32"/>
      <c r="BA82" s="121">
        <v>16399.75</v>
      </c>
      <c r="BB82" s="63">
        <v>15472.933375000001</v>
      </c>
      <c r="BC82" s="63">
        <f t="shared" si="107"/>
        <v>926.81662499999948</v>
      </c>
      <c r="BD82" s="63">
        <v>0</v>
      </c>
      <c r="BE82" s="63">
        <f t="shared" si="46"/>
        <v>16399.75</v>
      </c>
      <c r="BF82" s="64">
        <v>18708.28</v>
      </c>
      <c r="BG82" s="64">
        <f t="shared" si="108"/>
        <v>-2308.5299999999988</v>
      </c>
      <c r="BH82" s="8"/>
      <c r="BI82" s="63">
        <v>16399.75</v>
      </c>
      <c r="BJ82" s="63">
        <v>15472.933375000001</v>
      </c>
      <c r="BK82" s="63">
        <f t="shared" si="116"/>
        <v>926.81662499999948</v>
      </c>
      <c r="BL82" s="63">
        <v>0</v>
      </c>
      <c r="BM82" s="63">
        <f t="shared" si="117"/>
        <v>16399.75</v>
      </c>
      <c r="BN82" s="64">
        <v>18708.28</v>
      </c>
      <c r="BO82" s="65">
        <f t="shared" si="109"/>
        <v>-2308.5299999999988</v>
      </c>
      <c r="BP82" s="32"/>
    </row>
    <row r="83" spans="2:68" s="2" customFormat="1" ht="14.25" hidden="1" customHeight="1" outlineLevel="1">
      <c r="B83" s="2" t="str">
        <f t="shared" si="72"/>
        <v>Hide</v>
      </c>
      <c r="C83" s="2">
        <v>1</v>
      </c>
      <c r="D83" s="62" t="s">
        <v>75</v>
      </c>
      <c r="E83" s="121">
        <v>0</v>
      </c>
      <c r="F83" s="63">
        <v>0</v>
      </c>
      <c r="G83" s="63">
        <f t="shared" si="98"/>
        <v>0</v>
      </c>
      <c r="H83" s="63">
        <v>0</v>
      </c>
      <c r="I83" s="63">
        <f t="shared" ref="I83:I154" si="118">+E83-H83</f>
        <v>0</v>
      </c>
      <c r="J83" s="64">
        <v>0</v>
      </c>
      <c r="K83" s="64">
        <f t="shared" si="99"/>
        <v>0</v>
      </c>
      <c r="L83" s="8"/>
      <c r="M83" s="63">
        <v>0</v>
      </c>
      <c r="N83" s="63">
        <v>0</v>
      </c>
      <c r="O83" s="63">
        <f t="shared" si="110"/>
        <v>0</v>
      </c>
      <c r="P83" s="63">
        <v>0</v>
      </c>
      <c r="Q83" s="63">
        <f t="shared" si="111"/>
        <v>0</v>
      </c>
      <c r="R83" s="64">
        <v>0</v>
      </c>
      <c r="S83" s="65">
        <f t="shared" si="100"/>
        <v>0</v>
      </c>
      <c r="T83" s="32"/>
      <c r="U83" s="121">
        <v>0</v>
      </c>
      <c r="V83" s="63">
        <v>0</v>
      </c>
      <c r="W83" s="63">
        <f t="shared" si="101"/>
        <v>0</v>
      </c>
      <c r="X83" s="63">
        <v>0</v>
      </c>
      <c r="Y83" s="63">
        <f t="shared" ref="Y83:Y154" si="119">+U83-X83</f>
        <v>0</v>
      </c>
      <c r="Z83" s="64">
        <v>0</v>
      </c>
      <c r="AA83" s="64">
        <f t="shared" si="102"/>
        <v>0</v>
      </c>
      <c r="AB83" s="8"/>
      <c r="AC83" s="63">
        <v>0</v>
      </c>
      <c r="AD83" s="63">
        <v>0</v>
      </c>
      <c r="AE83" s="63">
        <f t="shared" si="112"/>
        <v>0</v>
      </c>
      <c r="AF83" s="63">
        <v>0</v>
      </c>
      <c r="AG83" s="63">
        <f t="shared" si="113"/>
        <v>0</v>
      </c>
      <c r="AH83" s="64">
        <v>0</v>
      </c>
      <c r="AI83" s="65">
        <f t="shared" si="103"/>
        <v>0</v>
      </c>
      <c r="AJ83" s="32"/>
      <c r="AK83" s="121">
        <v>0</v>
      </c>
      <c r="AL83" s="63">
        <v>0</v>
      </c>
      <c r="AM83" s="63">
        <f t="shared" si="104"/>
        <v>0</v>
      </c>
      <c r="AN83" s="63">
        <v>0</v>
      </c>
      <c r="AO83" s="63">
        <f t="shared" ref="AO83:AO154" si="120">+AK83-AN83</f>
        <v>0</v>
      </c>
      <c r="AP83" s="64">
        <v>0</v>
      </c>
      <c r="AQ83" s="64">
        <f t="shared" si="105"/>
        <v>0</v>
      </c>
      <c r="AR83" s="8"/>
      <c r="AS83" s="63">
        <v>0</v>
      </c>
      <c r="AT83" s="63">
        <v>0</v>
      </c>
      <c r="AU83" s="63">
        <f t="shared" si="114"/>
        <v>0</v>
      </c>
      <c r="AV83" s="63">
        <v>0</v>
      </c>
      <c r="AW83" s="63">
        <f t="shared" si="115"/>
        <v>0</v>
      </c>
      <c r="AX83" s="64">
        <v>0</v>
      </c>
      <c r="AY83" s="65">
        <f t="shared" si="106"/>
        <v>0</v>
      </c>
      <c r="AZ83" s="32"/>
      <c r="BA83" s="121">
        <v>0</v>
      </c>
      <c r="BB83" s="63">
        <v>0</v>
      </c>
      <c r="BC83" s="63">
        <f t="shared" si="107"/>
        <v>0</v>
      </c>
      <c r="BD83" s="63">
        <v>0</v>
      </c>
      <c r="BE83" s="63">
        <f t="shared" ref="BE83:BE154" si="121">+BA83-BD83</f>
        <v>0</v>
      </c>
      <c r="BF83" s="64">
        <v>0</v>
      </c>
      <c r="BG83" s="64">
        <f t="shared" si="108"/>
        <v>0</v>
      </c>
      <c r="BH83" s="8"/>
      <c r="BI83" s="63">
        <v>0</v>
      </c>
      <c r="BJ83" s="63">
        <v>0</v>
      </c>
      <c r="BK83" s="63">
        <f t="shared" si="116"/>
        <v>0</v>
      </c>
      <c r="BL83" s="63">
        <v>0</v>
      </c>
      <c r="BM83" s="63">
        <f t="shared" si="117"/>
        <v>0</v>
      </c>
      <c r="BN83" s="64">
        <v>0</v>
      </c>
      <c r="BO83" s="65">
        <f t="shared" si="109"/>
        <v>0</v>
      </c>
      <c r="BP83" s="32"/>
    </row>
    <row r="84" spans="2:68" s="2" customFormat="1" ht="14.25" hidden="1" customHeight="1" outlineLevel="1">
      <c r="B84" s="2" t="str">
        <f t="shared" si="72"/>
        <v>Hide</v>
      </c>
      <c r="C84" s="2">
        <v>1</v>
      </c>
      <c r="D84" s="62" t="s">
        <v>76</v>
      </c>
      <c r="E84" s="121">
        <v>0</v>
      </c>
      <c r="F84" s="63">
        <v>0</v>
      </c>
      <c r="G84" s="63">
        <f t="shared" si="98"/>
        <v>0</v>
      </c>
      <c r="H84" s="63">
        <v>0</v>
      </c>
      <c r="I84" s="63">
        <f t="shared" si="118"/>
        <v>0</v>
      </c>
      <c r="J84" s="64">
        <v>0</v>
      </c>
      <c r="K84" s="64">
        <f t="shared" si="99"/>
        <v>0</v>
      </c>
      <c r="L84" s="8"/>
      <c r="M84" s="63">
        <v>0</v>
      </c>
      <c r="N84" s="63">
        <v>0</v>
      </c>
      <c r="O84" s="63">
        <f t="shared" si="110"/>
        <v>0</v>
      </c>
      <c r="P84" s="63">
        <v>0</v>
      </c>
      <c r="Q84" s="63">
        <f t="shared" si="111"/>
        <v>0</v>
      </c>
      <c r="R84" s="64">
        <v>0</v>
      </c>
      <c r="S84" s="65">
        <f t="shared" si="100"/>
        <v>0</v>
      </c>
      <c r="T84" s="32"/>
      <c r="U84" s="121">
        <v>0</v>
      </c>
      <c r="V84" s="63">
        <v>0</v>
      </c>
      <c r="W84" s="63">
        <f t="shared" si="101"/>
        <v>0</v>
      </c>
      <c r="X84" s="63">
        <v>0</v>
      </c>
      <c r="Y84" s="63">
        <f t="shared" si="119"/>
        <v>0</v>
      </c>
      <c r="Z84" s="64">
        <v>0</v>
      </c>
      <c r="AA84" s="64">
        <f t="shared" si="102"/>
        <v>0</v>
      </c>
      <c r="AB84" s="8"/>
      <c r="AC84" s="63">
        <v>0</v>
      </c>
      <c r="AD84" s="63">
        <v>0</v>
      </c>
      <c r="AE84" s="63">
        <f t="shared" si="112"/>
        <v>0</v>
      </c>
      <c r="AF84" s="63">
        <v>0</v>
      </c>
      <c r="AG84" s="63">
        <f t="shared" si="113"/>
        <v>0</v>
      </c>
      <c r="AH84" s="64">
        <v>0</v>
      </c>
      <c r="AI84" s="65">
        <f t="shared" si="103"/>
        <v>0</v>
      </c>
      <c r="AJ84" s="32"/>
      <c r="AK84" s="121">
        <v>0</v>
      </c>
      <c r="AL84" s="63">
        <v>0</v>
      </c>
      <c r="AM84" s="63">
        <f t="shared" si="104"/>
        <v>0</v>
      </c>
      <c r="AN84" s="63">
        <v>0</v>
      </c>
      <c r="AO84" s="63">
        <f t="shared" si="120"/>
        <v>0</v>
      </c>
      <c r="AP84" s="64">
        <v>0</v>
      </c>
      <c r="AQ84" s="64">
        <f t="shared" si="105"/>
        <v>0</v>
      </c>
      <c r="AR84" s="8"/>
      <c r="AS84" s="63">
        <v>0</v>
      </c>
      <c r="AT84" s="63">
        <v>0</v>
      </c>
      <c r="AU84" s="63">
        <f t="shared" si="114"/>
        <v>0</v>
      </c>
      <c r="AV84" s="63">
        <v>0</v>
      </c>
      <c r="AW84" s="63">
        <f t="shared" si="115"/>
        <v>0</v>
      </c>
      <c r="AX84" s="64">
        <v>0</v>
      </c>
      <c r="AY84" s="65">
        <f t="shared" si="106"/>
        <v>0</v>
      </c>
      <c r="AZ84" s="32"/>
      <c r="BA84" s="121">
        <v>0</v>
      </c>
      <c r="BB84" s="63">
        <v>0</v>
      </c>
      <c r="BC84" s="63">
        <f t="shared" si="107"/>
        <v>0</v>
      </c>
      <c r="BD84" s="63">
        <v>0</v>
      </c>
      <c r="BE84" s="63">
        <f t="shared" si="121"/>
        <v>0</v>
      </c>
      <c r="BF84" s="64">
        <v>0</v>
      </c>
      <c r="BG84" s="64">
        <f t="shared" si="108"/>
        <v>0</v>
      </c>
      <c r="BH84" s="8"/>
      <c r="BI84" s="63">
        <v>0</v>
      </c>
      <c r="BJ84" s="63">
        <v>0</v>
      </c>
      <c r="BK84" s="63">
        <f t="shared" si="116"/>
        <v>0</v>
      </c>
      <c r="BL84" s="63">
        <v>0</v>
      </c>
      <c r="BM84" s="63">
        <f t="shared" si="117"/>
        <v>0</v>
      </c>
      <c r="BN84" s="64">
        <v>0</v>
      </c>
      <c r="BO84" s="65">
        <f t="shared" si="109"/>
        <v>0</v>
      </c>
      <c r="BP84" s="32"/>
    </row>
    <row r="85" spans="2:68" s="2" customFormat="1" ht="14.25" hidden="1" customHeight="1" outlineLevel="1">
      <c r="B85" s="2" t="str">
        <f t="shared" si="72"/>
        <v>Hide</v>
      </c>
      <c r="C85" s="2">
        <v>1</v>
      </c>
      <c r="D85" s="62" t="s">
        <v>77</v>
      </c>
      <c r="E85" s="121">
        <v>302.65999999999997</v>
      </c>
      <c r="F85" s="63">
        <v>286.48966298333323</v>
      </c>
      <c r="G85" s="63">
        <f t="shared" si="98"/>
        <v>16.170337016666736</v>
      </c>
      <c r="H85" s="63">
        <v>0</v>
      </c>
      <c r="I85" s="63">
        <f t="shared" si="118"/>
        <v>302.65999999999997</v>
      </c>
      <c r="J85" s="64">
        <v>209.13</v>
      </c>
      <c r="K85" s="64">
        <f t="shared" si="99"/>
        <v>93.529999999999973</v>
      </c>
      <c r="L85" s="8"/>
      <c r="M85" s="63">
        <v>302.65999999999997</v>
      </c>
      <c r="N85" s="63">
        <v>286.48966298333323</v>
      </c>
      <c r="O85" s="63">
        <f t="shared" si="110"/>
        <v>16.170337016666736</v>
      </c>
      <c r="P85" s="63">
        <v>0</v>
      </c>
      <c r="Q85" s="63">
        <f t="shared" si="111"/>
        <v>302.65999999999997</v>
      </c>
      <c r="R85" s="64">
        <v>209.13</v>
      </c>
      <c r="S85" s="65">
        <f t="shared" si="100"/>
        <v>93.529999999999973</v>
      </c>
      <c r="T85" s="32"/>
      <c r="U85" s="121">
        <v>0</v>
      </c>
      <c r="V85" s="63">
        <v>0</v>
      </c>
      <c r="W85" s="63">
        <f t="shared" si="101"/>
        <v>0</v>
      </c>
      <c r="X85" s="63">
        <v>0</v>
      </c>
      <c r="Y85" s="63">
        <f t="shared" si="119"/>
        <v>0</v>
      </c>
      <c r="Z85" s="64">
        <v>0</v>
      </c>
      <c r="AA85" s="64">
        <f t="shared" si="102"/>
        <v>0</v>
      </c>
      <c r="AB85" s="8"/>
      <c r="AC85" s="63">
        <v>0</v>
      </c>
      <c r="AD85" s="63">
        <v>0</v>
      </c>
      <c r="AE85" s="63">
        <f t="shared" si="112"/>
        <v>0</v>
      </c>
      <c r="AF85" s="63">
        <v>0</v>
      </c>
      <c r="AG85" s="63">
        <f t="shared" si="113"/>
        <v>0</v>
      </c>
      <c r="AH85" s="64">
        <v>0</v>
      </c>
      <c r="AI85" s="65">
        <f t="shared" si="103"/>
        <v>0</v>
      </c>
      <c r="AJ85" s="32"/>
      <c r="AK85" s="121">
        <v>0</v>
      </c>
      <c r="AL85" s="63">
        <v>0</v>
      </c>
      <c r="AM85" s="63">
        <f t="shared" si="104"/>
        <v>0</v>
      </c>
      <c r="AN85" s="63">
        <v>0</v>
      </c>
      <c r="AO85" s="63">
        <f t="shared" si="120"/>
        <v>0</v>
      </c>
      <c r="AP85" s="64">
        <v>0</v>
      </c>
      <c r="AQ85" s="64">
        <f t="shared" si="105"/>
        <v>0</v>
      </c>
      <c r="AR85" s="8"/>
      <c r="AS85" s="63">
        <v>0</v>
      </c>
      <c r="AT85" s="63">
        <v>0</v>
      </c>
      <c r="AU85" s="63">
        <f t="shared" si="114"/>
        <v>0</v>
      </c>
      <c r="AV85" s="63">
        <v>0</v>
      </c>
      <c r="AW85" s="63">
        <f t="shared" si="115"/>
        <v>0</v>
      </c>
      <c r="AX85" s="64">
        <v>0</v>
      </c>
      <c r="AY85" s="65">
        <f t="shared" si="106"/>
        <v>0</v>
      </c>
      <c r="AZ85" s="32"/>
      <c r="BA85" s="121">
        <v>302.65999999999997</v>
      </c>
      <c r="BB85" s="63">
        <v>286.48966298333323</v>
      </c>
      <c r="BC85" s="63">
        <f t="shared" si="107"/>
        <v>16.170337016666736</v>
      </c>
      <c r="BD85" s="63">
        <v>0</v>
      </c>
      <c r="BE85" s="63">
        <f t="shared" si="121"/>
        <v>302.65999999999997</v>
      </c>
      <c r="BF85" s="64">
        <v>209.13</v>
      </c>
      <c r="BG85" s="64">
        <f t="shared" si="108"/>
        <v>93.529999999999973</v>
      </c>
      <c r="BH85" s="8"/>
      <c r="BI85" s="63">
        <v>302.65999999999997</v>
      </c>
      <c r="BJ85" s="63">
        <v>286.48966298333323</v>
      </c>
      <c r="BK85" s="63">
        <f t="shared" si="116"/>
        <v>16.170337016666736</v>
      </c>
      <c r="BL85" s="63">
        <v>0</v>
      </c>
      <c r="BM85" s="63">
        <f t="shared" si="117"/>
        <v>302.65999999999997</v>
      </c>
      <c r="BN85" s="64">
        <v>209.13</v>
      </c>
      <c r="BO85" s="65">
        <f t="shared" si="109"/>
        <v>93.529999999999973</v>
      </c>
      <c r="BP85" s="32"/>
    </row>
    <row r="86" spans="2:68" s="2" customFormat="1" ht="14.25" hidden="1" customHeight="1" outlineLevel="1">
      <c r="B86" s="2" t="str">
        <f t="shared" si="72"/>
        <v>Hide</v>
      </c>
      <c r="C86" s="2">
        <v>1</v>
      </c>
      <c r="D86" s="62" t="s">
        <v>78</v>
      </c>
      <c r="E86" s="121">
        <v>0</v>
      </c>
      <c r="F86" s="63">
        <v>0</v>
      </c>
      <c r="G86" s="63">
        <f t="shared" si="98"/>
        <v>0</v>
      </c>
      <c r="H86" s="63">
        <v>0</v>
      </c>
      <c r="I86" s="63">
        <f t="shared" si="118"/>
        <v>0</v>
      </c>
      <c r="J86" s="64">
        <v>0</v>
      </c>
      <c r="K86" s="64">
        <f t="shared" si="99"/>
        <v>0</v>
      </c>
      <c r="L86" s="8"/>
      <c r="M86" s="63">
        <v>0</v>
      </c>
      <c r="N86" s="63">
        <v>0</v>
      </c>
      <c r="O86" s="63">
        <f t="shared" si="110"/>
        <v>0</v>
      </c>
      <c r="P86" s="63">
        <v>0</v>
      </c>
      <c r="Q86" s="63">
        <f t="shared" si="111"/>
        <v>0</v>
      </c>
      <c r="R86" s="64">
        <v>0</v>
      </c>
      <c r="S86" s="65">
        <f t="shared" si="100"/>
        <v>0</v>
      </c>
      <c r="T86" s="32"/>
      <c r="U86" s="121">
        <v>0</v>
      </c>
      <c r="V86" s="63">
        <v>0</v>
      </c>
      <c r="W86" s="63">
        <f t="shared" si="101"/>
        <v>0</v>
      </c>
      <c r="X86" s="63">
        <v>0</v>
      </c>
      <c r="Y86" s="63">
        <f t="shared" si="119"/>
        <v>0</v>
      </c>
      <c r="Z86" s="64">
        <v>0</v>
      </c>
      <c r="AA86" s="64">
        <f t="shared" si="102"/>
        <v>0</v>
      </c>
      <c r="AB86" s="8"/>
      <c r="AC86" s="63">
        <v>0</v>
      </c>
      <c r="AD86" s="63">
        <v>0</v>
      </c>
      <c r="AE86" s="63">
        <f t="shared" si="112"/>
        <v>0</v>
      </c>
      <c r="AF86" s="63">
        <v>0</v>
      </c>
      <c r="AG86" s="63">
        <f t="shared" si="113"/>
        <v>0</v>
      </c>
      <c r="AH86" s="64">
        <v>0</v>
      </c>
      <c r="AI86" s="65">
        <f t="shared" si="103"/>
        <v>0</v>
      </c>
      <c r="AJ86" s="32"/>
      <c r="AK86" s="121">
        <v>0</v>
      </c>
      <c r="AL86" s="63">
        <v>0</v>
      </c>
      <c r="AM86" s="63">
        <f t="shared" si="104"/>
        <v>0</v>
      </c>
      <c r="AN86" s="63">
        <v>0</v>
      </c>
      <c r="AO86" s="63">
        <f t="shared" si="120"/>
        <v>0</v>
      </c>
      <c r="AP86" s="64">
        <v>0</v>
      </c>
      <c r="AQ86" s="64">
        <f t="shared" si="105"/>
        <v>0</v>
      </c>
      <c r="AR86" s="8"/>
      <c r="AS86" s="63">
        <v>0</v>
      </c>
      <c r="AT86" s="63">
        <v>0</v>
      </c>
      <c r="AU86" s="63">
        <f t="shared" si="114"/>
        <v>0</v>
      </c>
      <c r="AV86" s="63">
        <v>0</v>
      </c>
      <c r="AW86" s="63">
        <f t="shared" si="115"/>
        <v>0</v>
      </c>
      <c r="AX86" s="64">
        <v>0</v>
      </c>
      <c r="AY86" s="65">
        <f t="shared" si="106"/>
        <v>0</v>
      </c>
      <c r="AZ86" s="32"/>
      <c r="BA86" s="121">
        <v>0</v>
      </c>
      <c r="BB86" s="63">
        <v>0</v>
      </c>
      <c r="BC86" s="63">
        <f t="shared" si="107"/>
        <v>0</v>
      </c>
      <c r="BD86" s="63">
        <v>0</v>
      </c>
      <c r="BE86" s="63">
        <f t="shared" si="121"/>
        <v>0</v>
      </c>
      <c r="BF86" s="64">
        <v>0</v>
      </c>
      <c r="BG86" s="64">
        <f t="shared" si="108"/>
        <v>0</v>
      </c>
      <c r="BH86" s="8"/>
      <c r="BI86" s="63">
        <v>0</v>
      </c>
      <c r="BJ86" s="63">
        <v>0</v>
      </c>
      <c r="BK86" s="63">
        <f t="shared" si="116"/>
        <v>0</v>
      </c>
      <c r="BL86" s="63">
        <v>0</v>
      </c>
      <c r="BM86" s="63">
        <f t="shared" si="117"/>
        <v>0</v>
      </c>
      <c r="BN86" s="64">
        <v>0</v>
      </c>
      <c r="BO86" s="65">
        <f t="shared" si="109"/>
        <v>0</v>
      </c>
      <c r="BP86" s="32"/>
    </row>
    <row r="87" spans="2:68" s="2" customFormat="1" ht="14.25" hidden="1" customHeight="1" outlineLevel="1">
      <c r="B87" s="2" t="str">
        <f t="shared" si="72"/>
        <v>Hide</v>
      </c>
      <c r="C87" s="2">
        <v>1</v>
      </c>
      <c r="D87" s="62" t="s">
        <v>79</v>
      </c>
      <c r="E87" s="121">
        <v>0</v>
      </c>
      <c r="F87" s="63">
        <v>0</v>
      </c>
      <c r="G87" s="63">
        <f t="shared" si="98"/>
        <v>0</v>
      </c>
      <c r="H87" s="63">
        <v>0</v>
      </c>
      <c r="I87" s="63">
        <f t="shared" si="118"/>
        <v>0</v>
      </c>
      <c r="J87" s="64">
        <v>0</v>
      </c>
      <c r="K87" s="64">
        <f t="shared" si="99"/>
        <v>0</v>
      </c>
      <c r="L87" s="8"/>
      <c r="M87" s="63">
        <v>0</v>
      </c>
      <c r="N87" s="63">
        <v>0</v>
      </c>
      <c r="O87" s="63">
        <f t="shared" si="110"/>
        <v>0</v>
      </c>
      <c r="P87" s="63">
        <v>0</v>
      </c>
      <c r="Q87" s="63">
        <f t="shared" si="111"/>
        <v>0</v>
      </c>
      <c r="R87" s="64">
        <v>0</v>
      </c>
      <c r="S87" s="65">
        <f t="shared" si="100"/>
        <v>0</v>
      </c>
      <c r="T87" s="32"/>
      <c r="U87" s="121">
        <v>0</v>
      </c>
      <c r="V87" s="63">
        <v>0</v>
      </c>
      <c r="W87" s="63">
        <f t="shared" si="101"/>
        <v>0</v>
      </c>
      <c r="X87" s="63">
        <v>0</v>
      </c>
      <c r="Y87" s="63">
        <f t="shared" si="119"/>
        <v>0</v>
      </c>
      <c r="Z87" s="64">
        <v>0</v>
      </c>
      <c r="AA87" s="64">
        <f t="shared" si="102"/>
        <v>0</v>
      </c>
      <c r="AB87" s="8"/>
      <c r="AC87" s="63">
        <v>0</v>
      </c>
      <c r="AD87" s="63">
        <v>0</v>
      </c>
      <c r="AE87" s="63">
        <f t="shared" si="112"/>
        <v>0</v>
      </c>
      <c r="AF87" s="63">
        <v>0</v>
      </c>
      <c r="AG87" s="63">
        <f t="shared" si="113"/>
        <v>0</v>
      </c>
      <c r="AH87" s="64">
        <v>0</v>
      </c>
      <c r="AI87" s="65">
        <f t="shared" si="103"/>
        <v>0</v>
      </c>
      <c r="AJ87" s="32"/>
      <c r="AK87" s="121">
        <v>0</v>
      </c>
      <c r="AL87" s="63">
        <v>0</v>
      </c>
      <c r="AM87" s="63">
        <f t="shared" si="104"/>
        <v>0</v>
      </c>
      <c r="AN87" s="63">
        <v>0</v>
      </c>
      <c r="AO87" s="63">
        <f t="shared" si="120"/>
        <v>0</v>
      </c>
      <c r="AP87" s="64">
        <v>0</v>
      </c>
      <c r="AQ87" s="64">
        <f t="shared" si="105"/>
        <v>0</v>
      </c>
      <c r="AR87" s="8"/>
      <c r="AS87" s="63">
        <v>0</v>
      </c>
      <c r="AT87" s="63">
        <v>0</v>
      </c>
      <c r="AU87" s="63">
        <f t="shared" si="114"/>
        <v>0</v>
      </c>
      <c r="AV87" s="63">
        <v>0</v>
      </c>
      <c r="AW87" s="63">
        <f t="shared" si="115"/>
        <v>0</v>
      </c>
      <c r="AX87" s="64">
        <v>0</v>
      </c>
      <c r="AY87" s="65">
        <f t="shared" si="106"/>
        <v>0</v>
      </c>
      <c r="AZ87" s="32"/>
      <c r="BA87" s="121">
        <v>0</v>
      </c>
      <c r="BB87" s="63">
        <v>0</v>
      </c>
      <c r="BC87" s="63">
        <f t="shared" si="107"/>
        <v>0</v>
      </c>
      <c r="BD87" s="63">
        <v>0</v>
      </c>
      <c r="BE87" s="63">
        <f t="shared" si="121"/>
        <v>0</v>
      </c>
      <c r="BF87" s="64">
        <v>0</v>
      </c>
      <c r="BG87" s="64">
        <f t="shared" si="108"/>
        <v>0</v>
      </c>
      <c r="BH87" s="8"/>
      <c r="BI87" s="63">
        <v>0</v>
      </c>
      <c r="BJ87" s="63">
        <v>0</v>
      </c>
      <c r="BK87" s="63">
        <f t="shared" si="116"/>
        <v>0</v>
      </c>
      <c r="BL87" s="63">
        <v>0</v>
      </c>
      <c r="BM87" s="63">
        <f t="shared" si="117"/>
        <v>0</v>
      </c>
      <c r="BN87" s="64">
        <v>0</v>
      </c>
      <c r="BO87" s="65">
        <f t="shared" si="109"/>
        <v>0</v>
      </c>
      <c r="BP87" s="32"/>
    </row>
    <row r="88" spans="2:68" s="2" customFormat="1" ht="14.25" hidden="1" customHeight="1" outlineLevel="1">
      <c r="B88" s="2" t="str">
        <f t="shared" ref="B88:B90" si="122">IF(SUM(T88:T88)&lt;&gt;0,"Show","Hide")</f>
        <v>Hide</v>
      </c>
      <c r="C88" s="2">
        <v>1</v>
      </c>
      <c r="D88" s="62" t="s">
        <v>585</v>
      </c>
      <c r="E88" s="121">
        <v>2119.0500000000002</v>
      </c>
      <c r="F88" s="63">
        <v>5213.3639999999987</v>
      </c>
      <c r="G88" s="63">
        <f t="shared" ref="G88:G90" si="123">+E88-F88</f>
        <v>-3094.3139999999985</v>
      </c>
      <c r="H88" s="63">
        <v>0</v>
      </c>
      <c r="I88" s="63">
        <f t="shared" ref="I88:I90" si="124">+E88-H88</f>
        <v>2119.0500000000002</v>
      </c>
      <c r="J88" s="64">
        <v>7838.01</v>
      </c>
      <c r="K88" s="64">
        <f t="shared" ref="K88:K90" si="125">+E88-J88</f>
        <v>-5718.96</v>
      </c>
      <c r="L88" s="8"/>
      <c r="M88" s="63">
        <v>2119.0500000000002</v>
      </c>
      <c r="N88" s="63">
        <v>5213.3639999999987</v>
      </c>
      <c r="O88" s="63">
        <f t="shared" ref="O88:O90" si="126">+M88-N88</f>
        <v>-3094.3139999999985</v>
      </c>
      <c r="P88" s="63">
        <v>0</v>
      </c>
      <c r="Q88" s="63">
        <f t="shared" ref="Q88:Q90" si="127">+M88-P88</f>
        <v>2119.0500000000002</v>
      </c>
      <c r="R88" s="64">
        <v>7838.01</v>
      </c>
      <c r="S88" s="65">
        <f t="shared" ref="S88:S90" si="128">+M88-R88</f>
        <v>-5718.96</v>
      </c>
      <c r="T88" s="32"/>
      <c r="U88" s="121">
        <v>1325.2600000000002</v>
      </c>
      <c r="V88" s="63">
        <v>1325.26</v>
      </c>
      <c r="W88" s="63">
        <f t="shared" ref="W88:W90" si="129">+U88-V88</f>
        <v>0</v>
      </c>
      <c r="X88" s="63">
        <v>0</v>
      </c>
      <c r="Y88" s="63">
        <f t="shared" ref="Y88:Y90" si="130">+U88-X88</f>
        <v>1325.2600000000002</v>
      </c>
      <c r="Z88" s="64">
        <v>1662.12</v>
      </c>
      <c r="AA88" s="64">
        <f t="shared" ref="AA88:AA90" si="131">+U88-Z88</f>
        <v>-336.85999999999967</v>
      </c>
      <c r="AB88" s="8"/>
      <c r="AC88" s="63">
        <v>1325.2600000000002</v>
      </c>
      <c r="AD88" s="63">
        <v>1325.26</v>
      </c>
      <c r="AE88" s="63">
        <f t="shared" ref="AE88:AE90" si="132">+AC88-AD88</f>
        <v>0</v>
      </c>
      <c r="AF88" s="63">
        <v>0</v>
      </c>
      <c r="AG88" s="63">
        <f t="shared" ref="AG88:AG90" si="133">+AC88-AF88</f>
        <v>1325.2600000000002</v>
      </c>
      <c r="AH88" s="64">
        <v>1662.12</v>
      </c>
      <c r="AI88" s="65">
        <f t="shared" ref="AI88:AI90" si="134">+AC88-AH88</f>
        <v>-336.85999999999967</v>
      </c>
      <c r="AJ88" s="32"/>
      <c r="AK88" s="121">
        <v>0</v>
      </c>
      <c r="AL88" s="63">
        <v>0</v>
      </c>
      <c r="AM88" s="63">
        <f t="shared" ref="AM88:AM90" si="135">+AK88-AL88</f>
        <v>0</v>
      </c>
      <c r="AN88" s="63">
        <v>0</v>
      </c>
      <c r="AO88" s="63">
        <f t="shared" ref="AO88:AO90" si="136">+AK88-AN88</f>
        <v>0</v>
      </c>
      <c r="AP88" s="64">
        <v>0</v>
      </c>
      <c r="AQ88" s="64">
        <f t="shared" ref="AQ88:AQ90" si="137">+AK88-AP88</f>
        <v>0</v>
      </c>
      <c r="AR88" s="8"/>
      <c r="AS88" s="63">
        <v>0</v>
      </c>
      <c r="AT88" s="63">
        <v>0</v>
      </c>
      <c r="AU88" s="63">
        <f t="shared" ref="AU88:AU90" si="138">+AS88-AT88</f>
        <v>0</v>
      </c>
      <c r="AV88" s="63">
        <v>0</v>
      </c>
      <c r="AW88" s="63">
        <f t="shared" ref="AW88:AW90" si="139">+AS88-AV88</f>
        <v>0</v>
      </c>
      <c r="AX88" s="64">
        <v>0</v>
      </c>
      <c r="AY88" s="65">
        <f t="shared" ref="AY88:AY90" si="140">+AS88-AX88</f>
        <v>0</v>
      </c>
      <c r="AZ88" s="32"/>
      <c r="BA88" s="121">
        <v>793.79</v>
      </c>
      <c r="BB88" s="63">
        <v>3888.1039999999989</v>
      </c>
      <c r="BC88" s="63">
        <f t="shared" ref="BC88:BC90" si="141">+BA88-BB88</f>
        <v>-3094.3139999999989</v>
      </c>
      <c r="BD88" s="63">
        <v>0</v>
      </c>
      <c r="BE88" s="63">
        <f t="shared" ref="BE88:BE90" si="142">+BA88-BD88</f>
        <v>793.79</v>
      </c>
      <c r="BF88" s="64">
        <v>6175.89</v>
      </c>
      <c r="BG88" s="64">
        <f t="shared" ref="BG88:BG90" si="143">+BA88-BF88</f>
        <v>-5382.1</v>
      </c>
      <c r="BH88" s="8"/>
      <c r="BI88" s="63">
        <v>793.79</v>
      </c>
      <c r="BJ88" s="63">
        <v>3888.1039999999989</v>
      </c>
      <c r="BK88" s="63">
        <f t="shared" ref="BK88:BK90" si="144">+BI88-BJ88</f>
        <v>-3094.3139999999989</v>
      </c>
      <c r="BL88" s="63">
        <v>0</v>
      </c>
      <c r="BM88" s="63">
        <f t="shared" ref="BM88:BM90" si="145">+BI88-BL88</f>
        <v>793.79</v>
      </c>
      <c r="BN88" s="64">
        <v>6175.89</v>
      </c>
      <c r="BO88" s="65">
        <f t="shared" ref="BO88:BO90" si="146">+BI88-BN88</f>
        <v>-5382.1</v>
      </c>
      <c r="BP88" s="32"/>
    </row>
    <row r="89" spans="2:68" s="2" customFormat="1" ht="14.25" hidden="1" customHeight="1" outlineLevel="1">
      <c r="B89" s="2" t="str">
        <f t="shared" si="122"/>
        <v>Hide</v>
      </c>
      <c r="C89" s="2">
        <v>1</v>
      </c>
      <c r="D89" s="62" t="s">
        <v>586</v>
      </c>
      <c r="E89" s="121">
        <v>1379.74</v>
      </c>
      <c r="F89" s="63">
        <v>0</v>
      </c>
      <c r="G89" s="63">
        <f t="shared" si="123"/>
        <v>1379.74</v>
      </c>
      <c r="H89" s="63">
        <v>0</v>
      </c>
      <c r="I89" s="63">
        <f t="shared" si="124"/>
        <v>1379.74</v>
      </c>
      <c r="J89" s="64">
        <v>0</v>
      </c>
      <c r="K89" s="64">
        <f t="shared" si="125"/>
        <v>1379.74</v>
      </c>
      <c r="L89" s="8"/>
      <c r="M89" s="63">
        <v>1379.74</v>
      </c>
      <c r="N89" s="63">
        <v>0</v>
      </c>
      <c r="O89" s="63">
        <f t="shared" si="126"/>
        <v>1379.74</v>
      </c>
      <c r="P89" s="63">
        <v>0</v>
      </c>
      <c r="Q89" s="63">
        <f t="shared" si="127"/>
        <v>1379.74</v>
      </c>
      <c r="R89" s="64">
        <v>0</v>
      </c>
      <c r="S89" s="65">
        <f t="shared" si="128"/>
        <v>1379.74</v>
      </c>
      <c r="T89" s="32"/>
      <c r="U89" s="121">
        <v>0</v>
      </c>
      <c r="V89" s="63">
        <v>0</v>
      </c>
      <c r="W89" s="63">
        <f t="shared" si="129"/>
        <v>0</v>
      </c>
      <c r="X89" s="63">
        <v>0</v>
      </c>
      <c r="Y89" s="63">
        <f t="shared" si="130"/>
        <v>0</v>
      </c>
      <c r="Z89" s="64">
        <v>0</v>
      </c>
      <c r="AA89" s="64">
        <f t="shared" si="131"/>
        <v>0</v>
      </c>
      <c r="AB89" s="8"/>
      <c r="AC89" s="63">
        <v>0</v>
      </c>
      <c r="AD89" s="63">
        <v>0</v>
      </c>
      <c r="AE89" s="63">
        <f t="shared" si="132"/>
        <v>0</v>
      </c>
      <c r="AF89" s="63">
        <v>0</v>
      </c>
      <c r="AG89" s="63">
        <f t="shared" si="133"/>
        <v>0</v>
      </c>
      <c r="AH89" s="64">
        <v>0</v>
      </c>
      <c r="AI89" s="65">
        <f t="shared" si="134"/>
        <v>0</v>
      </c>
      <c r="AJ89" s="32"/>
      <c r="AK89" s="121">
        <v>0</v>
      </c>
      <c r="AL89" s="63">
        <v>0</v>
      </c>
      <c r="AM89" s="63">
        <f t="shared" si="135"/>
        <v>0</v>
      </c>
      <c r="AN89" s="63">
        <v>0</v>
      </c>
      <c r="AO89" s="63">
        <f t="shared" si="136"/>
        <v>0</v>
      </c>
      <c r="AP89" s="64">
        <v>0</v>
      </c>
      <c r="AQ89" s="64">
        <f t="shared" si="137"/>
        <v>0</v>
      </c>
      <c r="AR89" s="8"/>
      <c r="AS89" s="63">
        <v>0</v>
      </c>
      <c r="AT89" s="63">
        <v>0</v>
      </c>
      <c r="AU89" s="63">
        <f t="shared" si="138"/>
        <v>0</v>
      </c>
      <c r="AV89" s="63">
        <v>0</v>
      </c>
      <c r="AW89" s="63">
        <f t="shared" si="139"/>
        <v>0</v>
      </c>
      <c r="AX89" s="64">
        <v>0</v>
      </c>
      <c r="AY89" s="65">
        <f t="shared" si="140"/>
        <v>0</v>
      </c>
      <c r="AZ89" s="32"/>
      <c r="BA89" s="121">
        <v>1379.74</v>
      </c>
      <c r="BB89" s="63">
        <v>0</v>
      </c>
      <c r="BC89" s="63">
        <f t="shared" si="141"/>
        <v>1379.74</v>
      </c>
      <c r="BD89" s="63">
        <v>0</v>
      </c>
      <c r="BE89" s="63">
        <f t="shared" si="142"/>
        <v>1379.74</v>
      </c>
      <c r="BF89" s="64">
        <v>0</v>
      </c>
      <c r="BG89" s="64">
        <f t="shared" si="143"/>
        <v>1379.74</v>
      </c>
      <c r="BH89" s="8"/>
      <c r="BI89" s="63">
        <v>1379.74</v>
      </c>
      <c r="BJ89" s="63">
        <v>0</v>
      </c>
      <c r="BK89" s="63">
        <f t="shared" si="144"/>
        <v>1379.74</v>
      </c>
      <c r="BL89" s="63">
        <v>0</v>
      </c>
      <c r="BM89" s="63">
        <f t="shared" si="145"/>
        <v>1379.74</v>
      </c>
      <c r="BN89" s="64">
        <v>0</v>
      </c>
      <c r="BO89" s="65">
        <f t="shared" si="146"/>
        <v>1379.74</v>
      </c>
      <c r="BP89" s="32"/>
    </row>
    <row r="90" spans="2:68" s="2" customFormat="1" ht="14.25" hidden="1" customHeight="1" outlineLevel="1">
      <c r="B90" s="2" t="str">
        <f t="shared" si="122"/>
        <v>Hide</v>
      </c>
      <c r="C90" s="2">
        <v>1</v>
      </c>
      <c r="D90" s="62" t="s">
        <v>587</v>
      </c>
      <c r="E90" s="121">
        <v>1771</v>
      </c>
      <c r="F90" s="63">
        <v>0</v>
      </c>
      <c r="G90" s="63">
        <f t="shared" si="123"/>
        <v>1771</v>
      </c>
      <c r="H90" s="63">
        <v>0</v>
      </c>
      <c r="I90" s="63">
        <f t="shared" si="124"/>
        <v>1771</v>
      </c>
      <c r="J90" s="64">
        <v>2540.17</v>
      </c>
      <c r="K90" s="64">
        <f t="shared" si="125"/>
        <v>-769.17000000000007</v>
      </c>
      <c r="L90" s="8"/>
      <c r="M90" s="63">
        <v>1771</v>
      </c>
      <c r="N90" s="63">
        <v>0</v>
      </c>
      <c r="O90" s="63">
        <f t="shared" si="126"/>
        <v>1771</v>
      </c>
      <c r="P90" s="63">
        <v>0</v>
      </c>
      <c r="Q90" s="63">
        <f t="shared" si="127"/>
        <v>1771</v>
      </c>
      <c r="R90" s="64">
        <v>2540.17</v>
      </c>
      <c r="S90" s="65">
        <f t="shared" si="128"/>
        <v>-769.17000000000007</v>
      </c>
      <c r="T90" s="32"/>
      <c r="U90" s="121">
        <v>0</v>
      </c>
      <c r="V90" s="63">
        <v>0</v>
      </c>
      <c r="W90" s="63">
        <f t="shared" si="129"/>
        <v>0</v>
      </c>
      <c r="X90" s="63">
        <v>0</v>
      </c>
      <c r="Y90" s="63">
        <f t="shared" si="130"/>
        <v>0</v>
      </c>
      <c r="Z90" s="64">
        <v>0</v>
      </c>
      <c r="AA90" s="64">
        <f t="shared" si="131"/>
        <v>0</v>
      </c>
      <c r="AB90" s="8"/>
      <c r="AC90" s="63">
        <v>0</v>
      </c>
      <c r="AD90" s="63">
        <v>0</v>
      </c>
      <c r="AE90" s="63">
        <f t="shared" si="132"/>
        <v>0</v>
      </c>
      <c r="AF90" s="63">
        <v>0</v>
      </c>
      <c r="AG90" s="63">
        <f t="shared" si="133"/>
        <v>0</v>
      </c>
      <c r="AH90" s="64">
        <v>0</v>
      </c>
      <c r="AI90" s="65">
        <f t="shared" si="134"/>
        <v>0</v>
      </c>
      <c r="AJ90" s="32"/>
      <c r="AK90" s="121">
        <v>0</v>
      </c>
      <c r="AL90" s="63">
        <v>0</v>
      </c>
      <c r="AM90" s="63">
        <f t="shared" si="135"/>
        <v>0</v>
      </c>
      <c r="AN90" s="63">
        <v>0</v>
      </c>
      <c r="AO90" s="63">
        <f t="shared" si="136"/>
        <v>0</v>
      </c>
      <c r="AP90" s="64">
        <v>0</v>
      </c>
      <c r="AQ90" s="64">
        <f t="shared" si="137"/>
        <v>0</v>
      </c>
      <c r="AR90" s="8"/>
      <c r="AS90" s="63">
        <v>0</v>
      </c>
      <c r="AT90" s="63">
        <v>0</v>
      </c>
      <c r="AU90" s="63">
        <f t="shared" si="138"/>
        <v>0</v>
      </c>
      <c r="AV90" s="63">
        <v>0</v>
      </c>
      <c r="AW90" s="63">
        <f t="shared" si="139"/>
        <v>0</v>
      </c>
      <c r="AX90" s="64">
        <v>0</v>
      </c>
      <c r="AY90" s="65">
        <f t="shared" si="140"/>
        <v>0</v>
      </c>
      <c r="AZ90" s="32"/>
      <c r="BA90" s="121">
        <v>1771</v>
      </c>
      <c r="BB90" s="63">
        <v>0</v>
      </c>
      <c r="BC90" s="63">
        <f t="shared" si="141"/>
        <v>1771</v>
      </c>
      <c r="BD90" s="63">
        <v>0</v>
      </c>
      <c r="BE90" s="63">
        <f t="shared" si="142"/>
        <v>1771</v>
      </c>
      <c r="BF90" s="64">
        <v>2540.17</v>
      </c>
      <c r="BG90" s="64">
        <f t="shared" si="143"/>
        <v>-769.17000000000007</v>
      </c>
      <c r="BH90" s="8"/>
      <c r="BI90" s="63">
        <v>1771</v>
      </c>
      <c r="BJ90" s="63">
        <v>0</v>
      </c>
      <c r="BK90" s="63">
        <f t="shared" si="144"/>
        <v>1771</v>
      </c>
      <c r="BL90" s="63">
        <v>0</v>
      </c>
      <c r="BM90" s="63">
        <f t="shared" si="145"/>
        <v>1771</v>
      </c>
      <c r="BN90" s="64">
        <v>2540.17</v>
      </c>
      <c r="BO90" s="65">
        <f t="shared" si="146"/>
        <v>-769.17000000000007</v>
      </c>
      <c r="BP90" s="32"/>
    </row>
    <row r="91" spans="2:68" s="2" customFormat="1" ht="14.25" hidden="1" customHeight="1" outlineLevel="1">
      <c r="B91" s="2" t="str">
        <f t="shared" si="72"/>
        <v>Hide</v>
      </c>
      <c r="C91" s="2">
        <v>1</v>
      </c>
      <c r="D91" s="62" t="s">
        <v>80</v>
      </c>
      <c r="E91" s="121">
        <v>1316.62</v>
      </c>
      <c r="F91" s="63">
        <v>404.11650492123249</v>
      </c>
      <c r="G91" s="63">
        <f t="shared" si="98"/>
        <v>912.5034950787674</v>
      </c>
      <c r="H91" s="63">
        <v>0</v>
      </c>
      <c r="I91" s="63">
        <f t="shared" si="118"/>
        <v>1316.62</v>
      </c>
      <c r="J91" s="64">
        <v>-2626.4900000000002</v>
      </c>
      <c r="K91" s="64">
        <f t="shared" si="99"/>
        <v>3943.11</v>
      </c>
      <c r="L91" s="8"/>
      <c r="M91" s="63">
        <v>1316.62</v>
      </c>
      <c r="N91" s="63">
        <v>404.11650492123249</v>
      </c>
      <c r="O91" s="63">
        <f t="shared" si="110"/>
        <v>912.5034950787674</v>
      </c>
      <c r="P91" s="63">
        <v>0</v>
      </c>
      <c r="Q91" s="63">
        <f t="shared" si="111"/>
        <v>1316.62</v>
      </c>
      <c r="R91" s="64">
        <v>-2626.4900000000002</v>
      </c>
      <c r="S91" s="65">
        <f t="shared" si="100"/>
        <v>3943.11</v>
      </c>
      <c r="T91" s="32"/>
      <c r="U91" s="121">
        <v>1063.9100000000001</v>
      </c>
      <c r="V91" s="63">
        <v>120.17973017465739</v>
      </c>
      <c r="W91" s="63">
        <f t="shared" si="101"/>
        <v>943.7302698253427</v>
      </c>
      <c r="X91" s="63">
        <v>0</v>
      </c>
      <c r="Y91" s="63">
        <f t="shared" si="119"/>
        <v>1063.9100000000001</v>
      </c>
      <c r="Z91" s="64">
        <v>977.18</v>
      </c>
      <c r="AA91" s="64">
        <f t="shared" si="102"/>
        <v>86.730000000000132</v>
      </c>
      <c r="AB91" s="8"/>
      <c r="AC91" s="63">
        <v>1063.9100000000001</v>
      </c>
      <c r="AD91" s="63">
        <v>120.17973017465739</v>
      </c>
      <c r="AE91" s="63">
        <f t="shared" si="112"/>
        <v>943.7302698253427</v>
      </c>
      <c r="AF91" s="63">
        <v>0</v>
      </c>
      <c r="AG91" s="63">
        <f t="shared" si="113"/>
        <v>1063.9100000000001</v>
      </c>
      <c r="AH91" s="64">
        <v>977.18</v>
      </c>
      <c r="AI91" s="65">
        <f t="shared" si="103"/>
        <v>86.730000000000132</v>
      </c>
      <c r="AJ91" s="32"/>
      <c r="AK91" s="121">
        <v>0</v>
      </c>
      <c r="AL91" s="63">
        <v>0</v>
      </c>
      <c r="AM91" s="63">
        <f t="shared" si="104"/>
        <v>0</v>
      </c>
      <c r="AN91" s="63">
        <v>0</v>
      </c>
      <c r="AO91" s="63">
        <f t="shared" si="120"/>
        <v>0</v>
      </c>
      <c r="AP91" s="64">
        <v>0</v>
      </c>
      <c r="AQ91" s="64">
        <f t="shared" si="105"/>
        <v>0</v>
      </c>
      <c r="AR91" s="8"/>
      <c r="AS91" s="63">
        <v>0</v>
      </c>
      <c r="AT91" s="63">
        <v>0</v>
      </c>
      <c r="AU91" s="63">
        <f t="shared" si="114"/>
        <v>0</v>
      </c>
      <c r="AV91" s="63">
        <v>0</v>
      </c>
      <c r="AW91" s="63">
        <f t="shared" si="115"/>
        <v>0</v>
      </c>
      <c r="AX91" s="64">
        <v>0</v>
      </c>
      <c r="AY91" s="65">
        <f t="shared" si="106"/>
        <v>0</v>
      </c>
      <c r="AZ91" s="32"/>
      <c r="BA91" s="121">
        <v>252.70999999999992</v>
      </c>
      <c r="BB91" s="63">
        <v>283.93677474657511</v>
      </c>
      <c r="BC91" s="63">
        <f t="shared" si="107"/>
        <v>-31.226774746575188</v>
      </c>
      <c r="BD91" s="63">
        <v>0</v>
      </c>
      <c r="BE91" s="63">
        <f t="shared" si="121"/>
        <v>252.70999999999992</v>
      </c>
      <c r="BF91" s="64">
        <v>-3603.67</v>
      </c>
      <c r="BG91" s="64">
        <f t="shared" si="108"/>
        <v>3856.38</v>
      </c>
      <c r="BH91" s="8"/>
      <c r="BI91" s="63">
        <v>252.70999999999992</v>
      </c>
      <c r="BJ91" s="63">
        <v>283.93677474657511</v>
      </c>
      <c r="BK91" s="63">
        <f t="shared" si="116"/>
        <v>-31.226774746575188</v>
      </c>
      <c r="BL91" s="63">
        <v>0</v>
      </c>
      <c r="BM91" s="63">
        <f t="shared" si="117"/>
        <v>252.70999999999992</v>
      </c>
      <c r="BN91" s="64">
        <v>-3603.67</v>
      </c>
      <c r="BO91" s="65">
        <f t="shared" si="109"/>
        <v>3856.38</v>
      </c>
      <c r="BP91" s="32"/>
    </row>
    <row r="92" spans="2:68" s="2" customFormat="1" ht="14.25" hidden="1" customHeight="1" outlineLevel="1">
      <c r="B92" s="2" t="str">
        <f t="shared" si="72"/>
        <v>Hide</v>
      </c>
      <c r="C92" s="2">
        <v>1</v>
      </c>
      <c r="D92" s="62" t="s">
        <v>81</v>
      </c>
      <c r="E92" s="121">
        <v>680.68000000000006</v>
      </c>
      <c r="F92" s="63">
        <v>573.67067333333796</v>
      </c>
      <c r="G92" s="63">
        <f t="shared" si="98"/>
        <v>107.0093266666621</v>
      </c>
      <c r="H92" s="63">
        <v>0</v>
      </c>
      <c r="I92" s="63">
        <f t="shared" si="118"/>
        <v>680.68000000000006</v>
      </c>
      <c r="J92" s="64">
        <v>2606.17</v>
      </c>
      <c r="K92" s="64">
        <f t="shared" si="99"/>
        <v>-1925.49</v>
      </c>
      <c r="L92" s="8"/>
      <c r="M92" s="63">
        <v>680.68000000000006</v>
      </c>
      <c r="N92" s="63">
        <v>573.67067333333796</v>
      </c>
      <c r="O92" s="63">
        <f t="shared" si="110"/>
        <v>107.0093266666621</v>
      </c>
      <c r="P92" s="63">
        <v>0</v>
      </c>
      <c r="Q92" s="63">
        <f t="shared" si="111"/>
        <v>680.68000000000006</v>
      </c>
      <c r="R92" s="64">
        <v>2606.17</v>
      </c>
      <c r="S92" s="65">
        <f t="shared" si="100"/>
        <v>-1925.49</v>
      </c>
      <c r="T92" s="32"/>
      <c r="U92" s="121">
        <v>209.84</v>
      </c>
      <c r="V92" s="63">
        <v>176.48594600000101</v>
      </c>
      <c r="W92" s="63">
        <f t="shared" si="101"/>
        <v>33.354053999998996</v>
      </c>
      <c r="X92" s="63">
        <v>0</v>
      </c>
      <c r="Y92" s="63">
        <f t="shared" si="119"/>
        <v>209.84</v>
      </c>
      <c r="Z92" s="64">
        <v>301.23</v>
      </c>
      <c r="AA92" s="64">
        <f t="shared" si="102"/>
        <v>-91.390000000000015</v>
      </c>
      <c r="AB92" s="8"/>
      <c r="AC92" s="63">
        <v>209.84</v>
      </c>
      <c r="AD92" s="63">
        <v>176.48594600000101</v>
      </c>
      <c r="AE92" s="63">
        <f t="shared" si="112"/>
        <v>33.354053999998996</v>
      </c>
      <c r="AF92" s="63">
        <v>0</v>
      </c>
      <c r="AG92" s="63">
        <f t="shared" si="113"/>
        <v>209.84</v>
      </c>
      <c r="AH92" s="64">
        <v>301.23</v>
      </c>
      <c r="AI92" s="65">
        <f t="shared" si="103"/>
        <v>-91.390000000000015</v>
      </c>
      <c r="AJ92" s="32"/>
      <c r="AK92" s="121">
        <v>0</v>
      </c>
      <c r="AL92" s="63">
        <v>0</v>
      </c>
      <c r="AM92" s="63">
        <f t="shared" si="104"/>
        <v>0</v>
      </c>
      <c r="AN92" s="63">
        <v>0</v>
      </c>
      <c r="AO92" s="63">
        <f t="shared" si="120"/>
        <v>0</v>
      </c>
      <c r="AP92" s="64">
        <v>0</v>
      </c>
      <c r="AQ92" s="64">
        <f t="shared" si="105"/>
        <v>0</v>
      </c>
      <c r="AR92" s="8"/>
      <c r="AS92" s="63">
        <v>0</v>
      </c>
      <c r="AT92" s="63">
        <v>0</v>
      </c>
      <c r="AU92" s="63">
        <f t="shared" si="114"/>
        <v>0</v>
      </c>
      <c r="AV92" s="63">
        <v>0</v>
      </c>
      <c r="AW92" s="63">
        <f t="shared" si="115"/>
        <v>0</v>
      </c>
      <c r="AX92" s="64">
        <v>0</v>
      </c>
      <c r="AY92" s="65">
        <f t="shared" si="106"/>
        <v>0</v>
      </c>
      <c r="AZ92" s="32"/>
      <c r="BA92" s="121">
        <v>470.84000000000003</v>
      </c>
      <c r="BB92" s="63">
        <v>397.18472733333698</v>
      </c>
      <c r="BC92" s="63">
        <f t="shared" si="107"/>
        <v>73.655272666663052</v>
      </c>
      <c r="BD92" s="63">
        <v>0</v>
      </c>
      <c r="BE92" s="63">
        <f t="shared" si="121"/>
        <v>470.84000000000003</v>
      </c>
      <c r="BF92" s="64">
        <v>2304.94</v>
      </c>
      <c r="BG92" s="64">
        <f t="shared" si="108"/>
        <v>-1834.1</v>
      </c>
      <c r="BH92" s="8"/>
      <c r="BI92" s="63">
        <v>470.84000000000003</v>
      </c>
      <c r="BJ92" s="63">
        <v>397.18472733333698</v>
      </c>
      <c r="BK92" s="63">
        <f t="shared" si="116"/>
        <v>73.655272666663052</v>
      </c>
      <c r="BL92" s="63">
        <v>0</v>
      </c>
      <c r="BM92" s="63">
        <f t="shared" si="117"/>
        <v>470.84000000000003</v>
      </c>
      <c r="BN92" s="64">
        <v>2304.94</v>
      </c>
      <c r="BO92" s="65">
        <f t="shared" si="109"/>
        <v>-1834.1</v>
      </c>
      <c r="BP92" s="32"/>
    </row>
    <row r="93" spans="2:68" s="2" customFormat="1" ht="14.25" hidden="1" customHeight="1" outlineLevel="1">
      <c r="B93" s="2" t="str">
        <f t="shared" si="72"/>
        <v>Hide</v>
      </c>
      <c r="C93" s="2">
        <v>1</v>
      </c>
      <c r="D93" s="62" t="s">
        <v>82</v>
      </c>
      <c r="E93" s="121">
        <v>0</v>
      </c>
      <c r="F93" s="63">
        <v>0</v>
      </c>
      <c r="G93" s="63">
        <f t="shared" si="98"/>
        <v>0</v>
      </c>
      <c r="H93" s="63">
        <v>0</v>
      </c>
      <c r="I93" s="63">
        <f t="shared" si="118"/>
        <v>0</v>
      </c>
      <c r="J93" s="64">
        <v>0</v>
      </c>
      <c r="K93" s="64">
        <f t="shared" si="99"/>
        <v>0</v>
      </c>
      <c r="L93" s="8"/>
      <c r="M93" s="63">
        <v>0</v>
      </c>
      <c r="N93" s="63">
        <v>0</v>
      </c>
      <c r="O93" s="63">
        <f t="shared" si="110"/>
        <v>0</v>
      </c>
      <c r="P93" s="63">
        <v>0</v>
      </c>
      <c r="Q93" s="63">
        <f t="shared" si="111"/>
        <v>0</v>
      </c>
      <c r="R93" s="64">
        <v>0</v>
      </c>
      <c r="S93" s="65">
        <f t="shared" si="100"/>
        <v>0</v>
      </c>
      <c r="T93" s="32"/>
      <c r="U93" s="121">
        <v>0</v>
      </c>
      <c r="V93" s="63">
        <v>0</v>
      </c>
      <c r="W93" s="63">
        <f t="shared" si="101"/>
        <v>0</v>
      </c>
      <c r="X93" s="63">
        <v>0</v>
      </c>
      <c r="Y93" s="63">
        <f t="shared" si="119"/>
        <v>0</v>
      </c>
      <c r="Z93" s="64">
        <v>0</v>
      </c>
      <c r="AA93" s="64">
        <f t="shared" si="102"/>
        <v>0</v>
      </c>
      <c r="AB93" s="8"/>
      <c r="AC93" s="63">
        <v>0</v>
      </c>
      <c r="AD93" s="63">
        <v>0</v>
      </c>
      <c r="AE93" s="63">
        <f t="shared" si="112"/>
        <v>0</v>
      </c>
      <c r="AF93" s="63">
        <v>0</v>
      </c>
      <c r="AG93" s="63">
        <f t="shared" si="113"/>
        <v>0</v>
      </c>
      <c r="AH93" s="64">
        <v>0</v>
      </c>
      <c r="AI93" s="65">
        <f t="shared" si="103"/>
        <v>0</v>
      </c>
      <c r="AJ93" s="32"/>
      <c r="AK93" s="121">
        <v>0</v>
      </c>
      <c r="AL93" s="63">
        <v>0</v>
      </c>
      <c r="AM93" s="63">
        <f t="shared" si="104"/>
        <v>0</v>
      </c>
      <c r="AN93" s="63">
        <v>0</v>
      </c>
      <c r="AO93" s="63">
        <f t="shared" si="120"/>
        <v>0</v>
      </c>
      <c r="AP93" s="64">
        <v>0</v>
      </c>
      <c r="AQ93" s="64">
        <f t="shared" si="105"/>
        <v>0</v>
      </c>
      <c r="AR93" s="8"/>
      <c r="AS93" s="63">
        <v>0</v>
      </c>
      <c r="AT93" s="63">
        <v>0</v>
      </c>
      <c r="AU93" s="63">
        <f t="shared" si="114"/>
        <v>0</v>
      </c>
      <c r="AV93" s="63">
        <v>0</v>
      </c>
      <c r="AW93" s="63">
        <f t="shared" si="115"/>
        <v>0</v>
      </c>
      <c r="AX93" s="64">
        <v>0</v>
      </c>
      <c r="AY93" s="65">
        <f t="shared" si="106"/>
        <v>0</v>
      </c>
      <c r="AZ93" s="32"/>
      <c r="BA93" s="121">
        <v>0</v>
      </c>
      <c r="BB93" s="63">
        <v>0</v>
      </c>
      <c r="BC93" s="63">
        <f t="shared" si="107"/>
        <v>0</v>
      </c>
      <c r="BD93" s="63">
        <v>0</v>
      </c>
      <c r="BE93" s="63">
        <f t="shared" si="121"/>
        <v>0</v>
      </c>
      <c r="BF93" s="64">
        <v>0</v>
      </c>
      <c r="BG93" s="64">
        <f t="shared" si="108"/>
        <v>0</v>
      </c>
      <c r="BH93" s="8"/>
      <c r="BI93" s="63">
        <v>0</v>
      </c>
      <c r="BJ93" s="63">
        <v>0</v>
      </c>
      <c r="BK93" s="63">
        <f t="shared" si="116"/>
        <v>0</v>
      </c>
      <c r="BL93" s="63">
        <v>0</v>
      </c>
      <c r="BM93" s="63">
        <f t="shared" si="117"/>
        <v>0</v>
      </c>
      <c r="BN93" s="64">
        <v>0</v>
      </c>
      <c r="BO93" s="65">
        <f t="shared" si="109"/>
        <v>0</v>
      </c>
      <c r="BP93" s="32"/>
    </row>
    <row r="94" spans="2:68" s="2" customFormat="1" ht="14.25" hidden="1" customHeight="1" outlineLevel="1">
      <c r="B94" s="2" t="str">
        <f t="shared" si="72"/>
        <v>Hide</v>
      </c>
      <c r="C94" s="2">
        <v>1</v>
      </c>
      <c r="D94" s="62" t="s">
        <v>83</v>
      </c>
      <c r="E94" s="121">
        <v>0</v>
      </c>
      <c r="F94" s="63">
        <v>0</v>
      </c>
      <c r="G94" s="63">
        <f t="shared" si="98"/>
        <v>0</v>
      </c>
      <c r="H94" s="63">
        <v>0</v>
      </c>
      <c r="I94" s="63">
        <f t="shared" si="118"/>
        <v>0</v>
      </c>
      <c r="J94" s="64">
        <v>0</v>
      </c>
      <c r="K94" s="64">
        <f t="shared" si="99"/>
        <v>0</v>
      </c>
      <c r="L94" s="8"/>
      <c r="M94" s="63">
        <v>0</v>
      </c>
      <c r="N94" s="63">
        <v>0</v>
      </c>
      <c r="O94" s="63">
        <f t="shared" si="110"/>
        <v>0</v>
      </c>
      <c r="P94" s="63">
        <v>0</v>
      </c>
      <c r="Q94" s="63">
        <f t="shared" si="111"/>
        <v>0</v>
      </c>
      <c r="R94" s="64">
        <v>0</v>
      </c>
      <c r="S94" s="65">
        <f t="shared" si="100"/>
        <v>0</v>
      </c>
      <c r="T94" s="32"/>
      <c r="U94" s="121">
        <v>0</v>
      </c>
      <c r="V94" s="63">
        <v>0</v>
      </c>
      <c r="W94" s="63">
        <f t="shared" si="101"/>
        <v>0</v>
      </c>
      <c r="X94" s="63">
        <v>0</v>
      </c>
      <c r="Y94" s="63">
        <f t="shared" si="119"/>
        <v>0</v>
      </c>
      <c r="Z94" s="64">
        <v>0</v>
      </c>
      <c r="AA94" s="64">
        <f t="shared" si="102"/>
        <v>0</v>
      </c>
      <c r="AB94" s="8"/>
      <c r="AC94" s="63">
        <v>0</v>
      </c>
      <c r="AD94" s="63">
        <v>0</v>
      </c>
      <c r="AE94" s="63">
        <f t="shared" si="112"/>
        <v>0</v>
      </c>
      <c r="AF94" s="63">
        <v>0</v>
      </c>
      <c r="AG94" s="63">
        <f t="shared" si="113"/>
        <v>0</v>
      </c>
      <c r="AH94" s="64">
        <v>0</v>
      </c>
      <c r="AI94" s="65">
        <f t="shared" si="103"/>
        <v>0</v>
      </c>
      <c r="AJ94" s="32"/>
      <c r="AK94" s="121">
        <v>0</v>
      </c>
      <c r="AL94" s="63">
        <v>0</v>
      </c>
      <c r="AM94" s="63">
        <f t="shared" si="104"/>
        <v>0</v>
      </c>
      <c r="AN94" s="63">
        <v>0</v>
      </c>
      <c r="AO94" s="63">
        <f t="shared" si="120"/>
        <v>0</v>
      </c>
      <c r="AP94" s="64">
        <v>0</v>
      </c>
      <c r="AQ94" s="64">
        <f t="shared" si="105"/>
        <v>0</v>
      </c>
      <c r="AR94" s="8"/>
      <c r="AS94" s="63">
        <v>0</v>
      </c>
      <c r="AT94" s="63">
        <v>0</v>
      </c>
      <c r="AU94" s="63">
        <f t="shared" si="114"/>
        <v>0</v>
      </c>
      <c r="AV94" s="63">
        <v>0</v>
      </c>
      <c r="AW94" s="63">
        <f t="shared" si="115"/>
        <v>0</v>
      </c>
      <c r="AX94" s="64">
        <v>0</v>
      </c>
      <c r="AY94" s="65">
        <f t="shared" si="106"/>
        <v>0</v>
      </c>
      <c r="AZ94" s="32"/>
      <c r="BA94" s="121">
        <v>0</v>
      </c>
      <c r="BB94" s="63">
        <v>0</v>
      </c>
      <c r="BC94" s="63">
        <f t="shared" si="107"/>
        <v>0</v>
      </c>
      <c r="BD94" s="63">
        <v>0</v>
      </c>
      <c r="BE94" s="63">
        <f t="shared" si="121"/>
        <v>0</v>
      </c>
      <c r="BF94" s="64">
        <v>0</v>
      </c>
      <c r="BG94" s="64">
        <f t="shared" si="108"/>
        <v>0</v>
      </c>
      <c r="BH94" s="8"/>
      <c r="BI94" s="63">
        <v>0</v>
      </c>
      <c r="BJ94" s="63">
        <v>0</v>
      </c>
      <c r="BK94" s="63">
        <f t="shared" si="116"/>
        <v>0</v>
      </c>
      <c r="BL94" s="63">
        <v>0</v>
      </c>
      <c r="BM94" s="63">
        <f t="shared" si="117"/>
        <v>0</v>
      </c>
      <c r="BN94" s="64">
        <v>0</v>
      </c>
      <c r="BO94" s="65">
        <f t="shared" si="109"/>
        <v>0</v>
      </c>
      <c r="BP94" s="32"/>
    </row>
    <row r="95" spans="2:68" s="2" customFormat="1" ht="14.25" hidden="1" customHeight="1" outlineLevel="1">
      <c r="B95" s="2" t="str">
        <f t="shared" si="72"/>
        <v>Hide</v>
      </c>
      <c r="C95" s="2">
        <v>1</v>
      </c>
      <c r="D95" s="62" t="s">
        <v>84</v>
      </c>
      <c r="E95" s="121">
        <v>1882.5700000000002</v>
      </c>
      <c r="F95" s="63">
        <v>1839.3343812799999</v>
      </c>
      <c r="G95" s="63">
        <f t="shared" si="98"/>
        <v>43.235618720000275</v>
      </c>
      <c r="H95" s="63">
        <v>0</v>
      </c>
      <c r="I95" s="63">
        <f t="shared" si="118"/>
        <v>1882.5700000000002</v>
      </c>
      <c r="J95" s="64">
        <v>2438.9</v>
      </c>
      <c r="K95" s="64">
        <f t="shared" si="99"/>
        <v>-556.32999999999993</v>
      </c>
      <c r="L95" s="8"/>
      <c r="M95" s="63">
        <v>1882.5700000000002</v>
      </c>
      <c r="N95" s="63">
        <v>1839.3343812799999</v>
      </c>
      <c r="O95" s="63">
        <f t="shared" si="110"/>
        <v>43.235618720000275</v>
      </c>
      <c r="P95" s="63">
        <v>0</v>
      </c>
      <c r="Q95" s="63">
        <f t="shared" si="111"/>
        <v>1882.5700000000002</v>
      </c>
      <c r="R95" s="64">
        <v>2438.9</v>
      </c>
      <c r="S95" s="65">
        <f t="shared" si="100"/>
        <v>-556.32999999999993</v>
      </c>
      <c r="T95" s="32"/>
      <c r="U95" s="121">
        <v>519.33000000000004</v>
      </c>
      <c r="V95" s="63">
        <v>523.15584446999992</v>
      </c>
      <c r="W95" s="63">
        <f t="shared" si="101"/>
        <v>-3.825844469999879</v>
      </c>
      <c r="X95" s="63">
        <v>0</v>
      </c>
      <c r="Y95" s="63">
        <f t="shared" si="119"/>
        <v>519.33000000000004</v>
      </c>
      <c r="Z95" s="64">
        <v>528.01</v>
      </c>
      <c r="AA95" s="64">
        <f t="shared" si="102"/>
        <v>-8.67999999999995</v>
      </c>
      <c r="AB95" s="8"/>
      <c r="AC95" s="63">
        <v>519.33000000000004</v>
      </c>
      <c r="AD95" s="63">
        <v>523.15584446999992</v>
      </c>
      <c r="AE95" s="63">
        <f t="shared" si="112"/>
        <v>-3.825844469999879</v>
      </c>
      <c r="AF95" s="63">
        <v>0</v>
      </c>
      <c r="AG95" s="63">
        <f t="shared" si="113"/>
        <v>519.33000000000004</v>
      </c>
      <c r="AH95" s="64">
        <v>528.01</v>
      </c>
      <c r="AI95" s="65">
        <f t="shared" si="103"/>
        <v>-8.67999999999995</v>
      </c>
      <c r="AJ95" s="32"/>
      <c r="AK95" s="121">
        <v>0</v>
      </c>
      <c r="AL95" s="63">
        <v>0</v>
      </c>
      <c r="AM95" s="63">
        <f t="shared" si="104"/>
        <v>0</v>
      </c>
      <c r="AN95" s="63">
        <v>0</v>
      </c>
      <c r="AO95" s="63">
        <f t="shared" si="120"/>
        <v>0</v>
      </c>
      <c r="AP95" s="64">
        <v>0</v>
      </c>
      <c r="AQ95" s="64">
        <f t="shared" si="105"/>
        <v>0</v>
      </c>
      <c r="AR95" s="8"/>
      <c r="AS95" s="63">
        <v>0</v>
      </c>
      <c r="AT95" s="63">
        <v>0</v>
      </c>
      <c r="AU95" s="63">
        <f t="shared" si="114"/>
        <v>0</v>
      </c>
      <c r="AV95" s="63">
        <v>0</v>
      </c>
      <c r="AW95" s="63">
        <f t="shared" si="115"/>
        <v>0</v>
      </c>
      <c r="AX95" s="64">
        <v>0</v>
      </c>
      <c r="AY95" s="65">
        <f t="shared" si="106"/>
        <v>0</v>
      </c>
      <c r="AZ95" s="32"/>
      <c r="BA95" s="121">
        <v>1363.24</v>
      </c>
      <c r="BB95" s="63">
        <v>1316.17853681</v>
      </c>
      <c r="BC95" s="63">
        <f t="shared" si="107"/>
        <v>47.06146319000004</v>
      </c>
      <c r="BD95" s="63">
        <v>0</v>
      </c>
      <c r="BE95" s="63">
        <f t="shared" si="121"/>
        <v>1363.24</v>
      </c>
      <c r="BF95" s="64">
        <v>1910.89</v>
      </c>
      <c r="BG95" s="64">
        <f t="shared" si="108"/>
        <v>-547.65000000000009</v>
      </c>
      <c r="BH95" s="8"/>
      <c r="BI95" s="63">
        <v>1363.24</v>
      </c>
      <c r="BJ95" s="63">
        <v>1316.17853681</v>
      </c>
      <c r="BK95" s="63">
        <f t="shared" si="116"/>
        <v>47.06146319000004</v>
      </c>
      <c r="BL95" s="63">
        <v>0</v>
      </c>
      <c r="BM95" s="63">
        <f t="shared" si="117"/>
        <v>1363.24</v>
      </c>
      <c r="BN95" s="64">
        <v>1910.89</v>
      </c>
      <c r="BO95" s="65">
        <f t="shared" si="109"/>
        <v>-547.65000000000009</v>
      </c>
      <c r="BP95" s="32"/>
    </row>
    <row r="96" spans="2:68" s="2" customFormat="1" ht="14.25" hidden="1" customHeight="1" outlineLevel="1">
      <c r="B96" s="2" t="str">
        <f t="shared" si="72"/>
        <v>Hide</v>
      </c>
      <c r="C96" s="2">
        <v>1</v>
      </c>
      <c r="D96" s="62" t="s">
        <v>85</v>
      </c>
      <c r="E96" s="121">
        <v>479.74</v>
      </c>
      <c r="F96" s="63">
        <v>479.73801854999988</v>
      </c>
      <c r="G96" s="63">
        <f t="shared" si="98"/>
        <v>1.9814500001302804E-3</v>
      </c>
      <c r="H96" s="63">
        <v>0</v>
      </c>
      <c r="I96" s="63">
        <f t="shared" si="118"/>
        <v>479.74</v>
      </c>
      <c r="J96" s="64">
        <v>650.41000000000008</v>
      </c>
      <c r="K96" s="64">
        <f t="shared" si="99"/>
        <v>-170.67000000000007</v>
      </c>
      <c r="L96" s="8"/>
      <c r="M96" s="63">
        <v>479.74</v>
      </c>
      <c r="N96" s="63">
        <v>479.73801854999988</v>
      </c>
      <c r="O96" s="63">
        <f t="shared" si="110"/>
        <v>1.9814500001302804E-3</v>
      </c>
      <c r="P96" s="63">
        <v>0</v>
      </c>
      <c r="Q96" s="63">
        <f t="shared" si="111"/>
        <v>479.74</v>
      </c>
      <c r="R96" s="64">
        <v>650.41000000000008</v>
      </c>
      <c r="S96" s="65">
        <f t="shared" si="100"/>
        <v>-170.67000000000007</v>
      </c>
      <c r="T96" s="32"/>
      <c r="U96" s="121">
        <v>137.67000000000002</v>
      </c>
      <c r="V96" s="63">
        <v>137.67259064999999</v>
      </c>
      <c r="W96" s="63">
        <f t="shared" si="101"/>
        <v>-2.5906499999734933E-3</v>
      </c>
      <c r="X96" s="63">
        <v>0</v>
      </c>
      <c r="Y96" s="63">
        <f t="shared" si="119"/>
        <v>137.67000000000002</v>
      </c>
      <c r="Z96" s="64">
        <v>138.22</v>
      </c>
      <c r="AA96" s="64">
        <f t="shared" si="102"/>
        <v>-0.54999999999998295</v>
      </c>
      <c r="AB96" s="8"/>
      <c r="AC96" s="63">
        <v>137.67000000000002</v>
      </c>
      <c r="AD96" s="63">
        <v>137.67259064999999</v>
      </c>
      <c r="AE96" s="63">
        <f t="shared" si="112"/>
        <v>-2.5906499999734933E-3</v>
      </c>
      <c r="AF96" s="63">
        <v>0</v>
      </c>
      <c r="AG96" s="63">
        <f t="shared" si="113"/>
        <v>137.67000000000002</v>
      </c>
      <c r="AH96" s="64">
        <v>138.22</v>
      </c>
      <c r="AI96" s="65">
        <f t="shared" si="103"/>
        <v>-0.54999999999998295</v>
      </c>
      <c r="AJ96" s="32"/>
      <c r="AK96" s="121">
        <v>0</v>
      </c>
      <c r="AL96" s="63">
        <v>0</v>
      </c>
      <c r="AM96" s="63">
        <f t="shared" si="104"/>
        <v>0</v>
      </c>
      <c r="AN96" s="63">
        <v>0</v>
      </c>
      <c r="AO96" s="63">
        <f t="shared" si="120"/>
        <v>0</v>
      </c>
      <c r="AP96" s="64">
        <v>0</v>
      </c>
      <c r="AQ96" s="64">
        <f t="shared" si="105"/>
        <v>0</v>
      </c>
      <c r="AR96" s="8"/>
      <c r="AS96" s="63">
        <v>0</v>
      </c>
      <c r="AT96" s="63">
        <v>0</v>
      </c>
      <c r="AU96" s="63">
        <f t="shared" si="114"/>
        <v>0</v>
      </c>
      <c r="AV96" s="63">
        <v>0</v>
      </c>
      <c r="AW96" s="63">
        <f t="shared" si="115"/>
        <v>0</v>
      </c>
      <c r="AX96" s="64">
        <v>0</v>
      </c>
      <c r="AY96" s="65">
        <f t="shared" si="106"/>
        <v>0</v>
      </c>
      <c r="AZ96" s="32"/>
      <c r="BA96" s="121">
        <v>342.07</v>
      </c>
      <c r="BB96" s="63">
        <v>342.06542789999992</v>
      </c>
      <c r="BC96" s="63">
        <f t="shared" si="107"/>
        <v>4.572100000075352E-3</v>
      </c>
      <c r="BD96" s="63">
        <v>0</v>
      </c>
      <c r="BE96" s="63">
        <f t="shared" si="121"/>
        <v>342.07</v>
      </c>
      <c r="BF96" s="64">
        <v>512.19000000000005</v>
      </c>
      <c r="BG96" s="64">
        <f t="shared" si="108"/>
        <v>-170.12000000000006</v>
      </c>
      <c r="BH96" s="8"/>
      <c r="BI96" s="63">
        <v>342.07</v>
      </c>
      <c r="BJ96" s="63">
        <v>342.06542789999992</v>
      </c>
      <c r="BK96" s="63">
        <f t="shared" si="116"/>
        <v>4.572100000075352E-3</v>
      </c>
      <c r="BL96" s="63">
        <v>0</v>
      </c>
      <c r="BM96" s="63">
        <f t="shared" si="117"/>
        <v>342.07</v>
      </c>
      <c r="BN96" s="64">
        <v>512.19000000000005</v>
      </c>
      <c r="BO96" s="65">
        <f t="shared" si="109"/>
        <v>-170.12000000000006</v>
      </c>
      <c r="BP96" s="32"/>
    </row>
    <row r="97" spans="2:68" s="2" customFormat="1" ht="14.25" hidden="1" customHeight="1" outlineLevel="1">
      <c r="B97" s="2" t="str">
        <f t="shared" si="72"/>
        <v>Hide</v>
      </c>
      <c r="C97" s="2">
        <v>1</v>
      </c>
      <c r="D97" s="62" t="s">
        <v>86</v>
      </c>
      <c r="E97" s="121">
        <v>3618.4799999999996</v>
      </c>
      <c r="F97" s="63">
        <v>3461.0788920600003</v>
      </c>
      <c r="G97" s="63">
        <f t="shared" si="98"/>
        <v>157.40110793999929</v>
      </c>
      <c r="H97" s="63">
        <v>0</v>
      </c>
      <c r="I97" s="63">
        <f t="shared" si="118"/>
        <v>3618.4799999999996</v>
      </c>
      <c r="J97" s="64">
        <v>4464.0600000000004</v>
      </c>
      <c r="K97" s="64">
        <f t="shared" si="99"/>
        <v>-845.58000000000084</v>
      </c>
      <c r="L97" s="8"/>
      <c r="M97" s="63">
        <v>3618.4799999999996</v>
      </c>
      <c r="N97" s="63">
        <v>3461.0788920600003</v>
      </c>
      <c r="O97" s="63">
        <f t="shared" si="110"/>
        <v>157.40110793999929</v>
      </c>
      <c r="P97" s="63">
        <v>0</v>
      </c>
      <c r="Q97" s="63">
        <f t="shared" si="111"/>
        <v>3618.4799999999996</v>
      </c>
      <c r="R97" s="64">
        <v>4464.0600000000004</v>
      </c>
      <c r="S97" s="65">
        <f t="shared" si="100"/>
        <v>-845.58000000000084</v>
      </c>
      <c r="T97" s="32"/>
      <c r="U97" s="121">
        <v>1216.6599999999999</v>
      </c>
      <c r="V97" s="63">
        <v>983.3756474999999</v>
      </c>
      <c r="W97" s="63">
        <f t="shared" si="101"/>
        <v>233.28435249999995</v>
      </c>
      <c r="X97" s="63">
        <v>0</v>
      </c>
      <c r="Y97" s="63">
        <f t="shared" si="119"/>
        <v>1216.6599999999999</v>
      </c>
      <c r="Z97" s="64">
        <v>1129.3900000000001</v>
      </c>
      <c r="AA97" s="64">
        <f t="shared" si="102"/>
        <v>87.269999999999754</v>
      </c>
      <c r="AB97" s="8"/>
      <c r="AC97" s="63">
        <v>1216.6599999999999</v>
      </c>
      <c r="AD97" s="63">
        <v>983.3756474999999</v>
      </c>
      <c r="AE97" s="63">
        <f t="shared" si="112"/>
        <v>233.28435249999995</v>
      </c>
      <c r="AF97" s="63">
        <v>0</v>
      </c>
      <c r="AG97" s="63">
        <f t="shared" si="113"/>
        <v>1216.6599999999999</v>
      </c>
      <c r="AH97" s="64">
        <v>1129.3900000000001</v>
      </c>
      <c r="AI97" s="65">
        <f t="shared" si="103"/>
        <v>87.269999999999754</v>
      </c>
      <c r="AJ97" s="32"/>
      <c r="AK97" s="121">
        <v>0</v>
      </c>
      <c r="AL97" s="63">
        <v>0</v>
      </c>
      <c r="AM97" s="63">
        <f t="shared" si="104"/>
        <v>0</v>
      </c>
      <c r="AN97" s="63">
        <v>0</v>
      </c>
      <c r="AO97" s="63">
        <f t="shared" si="120"/>
        <v>0</v>
      </c>
      <c r="AP97" s="64">
        <v>0</v>
      </c>
      <c r="AQ97" s="64">
        <f t="shared" si="105"/>
        <v>0</v>
      </c>
      <c r="AR97" s="8"/>
      <c r="AS97" s="63">
        <v>0</v>
      </c>
      <c r="AT97" s="63">
        <v>0</v>
      </c>
      <c r="AU97" s="63">
        <f t="shared" si="114"/>
        <v>0</v>
      </c>
      <c r="AV97" s="63">
        <v>0</v>
      </c>
      <c r="AW97" s="63">
        <f t="shared" si="115"/>
        <v>0</v>
      </c>
      <c r="AX97" s="64">
        <v>0</v>
      </c>
      <c r="AY97" s="65">
        <f t="shared" si="106"/>
        <v>0</v>
      </c>
      <c r="AZ97" s="32"/>
      <c r="BA97" s="121">
        <v>2401.8199999999997</v>
      </c>
      <c r="BB97" s="63">
        <v>2477.7032445600003</v>
      </c>
      <c r="BC97" s="63">
        <f t="shared" si="107"/>
        <v>-75.883244560000549</v>
      </c>
      <c r="BD97" s="63">
        <v>0</v>
      </c>
      <c r="BE97" s="63">
        <f t="shared" si="121"/>
        <v>2401.8199999999997</v>
      </c>
      <c r="BF97" s="64">
        <v>3334.67</v>
      </c>
      <c r="BG97" s="64">
        <f t="shared" si="108"/>
        <v>-932.85000000000036</v>
      </c>
      <c r="BH97" s="8"/>
      <c r="BI97" s="63">
        <v>2401.8199999999997</v>
      </c>
      <c r="BJ97" s="63">
        <v>2477.7032445600003</v>
      </c>
      <c r="BK97" s="63">
        <f t="shared" si="116"/>
        <v>-75.883244560000549</v>
      </c>
      <c r="BL97" s="63">
        <v>0</v>
      </c>
      <c r="BM97" s="63">
        <f t="shared" si="117"/>
        <v>2401.8199999999997</v>
      </c>
      <c r="BN97" s="64">
        <v>3334.67</v>
      </c>
      <c r="BO97" s="65">
        <f t="shared" si="109"/>
        <v>-932.85000000000036</v>
      </c>
      <c r="BP97" s="32"/>
    </row>
    <row r="98" spans="2:68" s="2" customFormat="1" ht="14.25" hidden="1" customHeight="1" outlineLevel="1">
      <c r="B98" s="2" t="str">
        <f t="shared" si="72"/>
        <v>Hide</v>
      </c>
      <c r="C98" s="2">
        <v>1</v>
      </c>
      <c r="D98" s="62" t="s">
        <v>87</v>
      </c>
      <c r="E98" s="121">
        <v>290.34000000000003</v>
      </c>
      <c r="F98" s="63">
        <v>316.62709224299999</v>
      </c>
      <c r="G98" s="63">
        <f t="shared" si="98"/>
        <v>-26.287092242999961</v>
      </c>
      <c r="H98" s="63">
        <v>0</v>
      </c>
      <c r="I98" s="63">
        <f t="shared" si="118"/>
        <v>290.34000000000003</v>
      </c>
      <c r="J98" s="64">
        <v>422.48</v>
      </c>
      <c r="K98" s="64">
        <f t="shared" si="99"/>
        <v>-132.13999999999999</v>
      </c>
      <c r="L98" s="8"/>
      <c r="M98" s="63">
        <v>290.34000000000003</v>
      </c>
      <c r="N98" s="63">
        <v>316.62709224299999</v>
      </c>
      <c r="O98" s="63">
        <f t="shared" si="110"/>
        <v>-26.287092242999961</v>
      </c>
      <c r="P98" s="63">
        <v>0</v>
      </c>
      <c r="Q98" s="63">
        <f t="shared" si="111"/>
        <v>290.34000000000003</v>
      </c>
      <c r="R98" s="64">
        <v>422.48</v>
      </c>
      <c r="S98" s="65">
        <f t="shared" si="100"/>
        <v>-132.13999999999999</v>
      </c>
      <c r="T98" s="32"/>
      <c r="U98" s="121">
        <v>84.2</v>
      </c>
      <c r="V98" s="63">
        <v>90.863909828999994</v>
      </c>
      <c r="W98" s="63">
        <f t="shared" si="101"/>
        <v>-6.6639098289999907</v>
      </c>
      <c r="X98" s="63">
        <v>0</v>
      </c>
      <c r="Y98" s="63">
        <f t="shared" si="119"/>
        <v>84.2</v>
      </c>
      <c r="Z98" s="64">
        <v>89.75</v>
      </c>
      <c r="AA98" s="64">
        <f t="shared" si="102"/>
        <v>-5.5499999999999972</v>
      </c>
      <c r="AB98" s="8"/>
      <c r="AC98" s="63">
        <v>84.2</v>
      </c>
      <c r="AD98" s="63">
        <v>90.863909828999994</v>
      </c>
      <c r="AE98" s="63">
        <f t="shared" si="112"/>
        <v>-6.6639098289999907</v>
      </c>
      <c r="AF98" s="63">
        <v>0</v>
      </c>
      <c r="AG98" s="63">
        <f t="shared" si="113"/>
        <v>84.2</v>
      </c>
      <c r="AH98" s="64">
        <v>89.75</v>
      </c>
      <c r="AI98" s="65">
        <f t="shared" si="103"/>
        <v>-5.5499999999999972</v>
      </c>
      <c r="AJ98" s="32"/>
      <c r="AK98" s="121">
        <v>0</v>
      </c>
      <c r="AL98" s="63">
        <v>0</v>
      </c>
      <c r="AM98" s="63">
        <f t="shared" si="104"/>
        <v>0</v>
      </c>
      <c r="AN98" s="63">
        <v>0</v>
      </c>
      <c r="AO98" s="63">
        <f t="shared" si="120"/>
        <v>0</v>
      </c>
      <c r="AP98" s="64">
        <v>0</v>
      </c>
      <c r="AQ98" s="64">
        <f t="shared" si="105"/>
        <v>0</v>
      </c>
      <c r="AR98" s="8"/>
      <c r="AS98" s="63">
        <v>0</v>
      </c>
      <c r="AT98" s="63">
        <v>0</v>
      </c>
      <c r="AU98" s="63">
        <f t="shared" si="114"/>
        <v>0</v>
      </c>
      <c r="AV98" s="63">
        <v>0</v>
      </c>
      <c r="AW98" s="63">
        <f t="shared" si="115"/>
        <v>0</v>
      </c>
      <c r="AX98" s="64">
        <v>0</v>
      </c>
      <c r="AY98" s="65">
        <f t="shared" si="106"/>
        <v>0</v>
      </c>
      <c r="AZ98" s="32"/>
      <c r="BA98" s="121">
        <v>206.14000000000001</v>
      </c>
      <c r="BB98" s="63">
        <v>225.763182414</v>
      </c>
      <c r="BC98" s="63">
        <f t="shared" si="107"/>
        <v>-19.623182413999984</v>
      </c>
      <c r="BD98" s="63">
        <v>0</v>
      </c>
      <c r="BE98" s="63">
        <f t="shared" si="121"/>
        <v>206.14000000000001</v>
      </c>
      <c r="BF98" s="64">
        <v>332.73</v>
      </c>
      <c r="BG98" s="64">
        <f t="shared" si="108"/>
        <v>-126.59</v>
      </c>
      <c r="BH98" s="8"/>
      <c r="BI98" s="63">
        <v>206.14000000000001</v>
      </c>
      <c r="BJ98" s="63">
        <v>225.763182414</v>
      </c>
      <c r="BK98" s="63">
        <f t="shared" si="116"/>
        <v>-19.623182413999984</v>
      </c>
      <c r="BL98" s="63">
        <v>0</v>
      </c>
      <c r="BM98" s="63">
        <f t="shared" si="117"/>
        <v>206.14000000000001</v>
      </c>
      <c r="BN98" s="64">
        <v>332.73</v>
      </c>
      <c r="BO98" s="65">
        <f t="shared" si="109"/>
        <v>-126.59</v>
      </c>
      <c r="BP98" s="32"/>
    </row>
    <row r="99" spans="2:68" s="2" customFormat="1" ht="14.25" hidden="1" customHeight="1" outlineLevel="1">
      <c r="B99" s="2" t="str">
        <f t="shared" si="72"/>
        <v>Hide</v>
      </c>
      <c r="C99" s="2">
        <v>1</v>
      </c>
      <c r="D99" s="62" t="s">
        <v>88</v>
      </c>
      <c r="E99" s="121">
        <v>19820</v>
      </c>
      <c r="F99" s="63">
        <v>13842.115833333337</v>
      </c>
      <c r="G99" s="63">
        <f t="shared" si="98"/>
        <v>5977.8841666666631</v>
      </c>
      <c r="H99" s="63">
        <v>0</v>
      </c>
      <c r="I99" s="63">
        <f t="shared" si="118"/>
        <v>19820</v>
      </c>
      <c r="J99" s="64">
        <v>0</v>
      </c>
      <c r="K99" s="64">
        <f t="shared" si="99"/>
        <v>19820</v>
      </c>
      <c r="L99" s="8"/>
      <c r="M99" s="63">
        <v>19820</v>
      </c>
      <c r="N99" s="63">
        <v>13842.115833333337</v>
      </c>
      <c r="O99" s="63">
        <f t="shared" si="110"/>
        <v>5977.8841666666631</v>
      </c>
      <c r="P99" s="63">
        <v>0</v>
      </c>
      <c r="Q99" s="63">
        <f t="shared" si="111"/>
        <v>19820</v>
      </c>
      <c r="R99" s="64">
        <v>0</v>
      </c>
      <c r="S99" s="65">
        <f t="shared" si="100"/>
        <v>19820</v>
      </c>
      <c r="T99" s="32"/>
      <c r="U99" s="121">
        <v>0</v>
      </c>
      <c r="V99" s="63">
        <v>0</v>
      </c>
      <c r="W99" s="63">
        <f t="shared" si="101"/>
        <v>0</v>
      </c>
      <c r="X99" s="63">
        <v>0</v>
      </c>
      <c r="Y99" s="63">
        <f t="shared" si="119"/>
        <v>0</v>
      </c>
      <c r="Z99" s="64">
        <v>0</v>
      </c>
      <c r="AA99" s="64">
        <f t="shared" si="102"/>
        <v>0</v>
      </c>
      <c r="AB99" s="8"/>
      <c r="AC99" s="63">
        <v>0</v>
      </c>
      <c r="AD99" s="63">
        <v>0</v>
      </c>
      <c r="AE99" s="63">
        <f t="shared" si="112"/>
        <v>0</v>
      </c>
      <c r="AF99" s="63">
        <v>0</v>
      </c>
      <c r="AG99" s="63">
        <f t="shared" si="113"/>
        <v>0</v>
      </c>
      <c r="AH99" s="64">
        <v>0</v>
      </c>
      <c r="AI99" s="65">
        <f t="shared" si="103"/>
        <v>0</v>
      </c>
      <c r="AJ99" s="32"/>
      <c r="AK99" s="121">
        <v>19820</v>
      </c>
      <c r="AL99" s="63">
        <v>13655.449166666671</v>
      </c>
      <c r="AM99" s="63">
        <f t="shared" si="104"/>
        <v>6164.5508333333291</v>
      </c>
      <c r="AN99" s="63">
        <v>0</v>
      </c>
      <c r="AO99" s="63">
        <f t="shared" si="120"/>
        <v>19820</v>
      </c>
      <c r="AP99" s="64">
        <v>0</v>
      </c>
      <c r="AQ99" s="64">
        <f t="shared" si="105"/>
        <v>19820</v>
      </c>
      <c r="AR99" s="8"/>
      <c r="AS99" s="63">
        <v>19820</v>
      </c>
      <c r="AT99" s="63">
        <v>13655.449166666671</v>
      </c>
      <c r="AU99" s="63">
        <f t="shared" si="114"/>
        <v>6164.5508333333291</v>
      </c>
      <c r="AV99" s="63">
        <v>0</v>
      </c>
      <c r="AW99" s="63">
        <f t="shared" si="115"/>
        <v>19820</v>
      </c>
      <c r="AX99" s="64">
        <v>0</v>
      </c>
      <c r="AY99" s="65">
        <f t="shared" si="106"/>
        <v>19820</v>
      </c>
      <c r="AZ99" s="32"/>
      <c r="BA99" s="121">
        <v>0</v>
      </c>
      <c r="BB99" s="63">
        <v>186.66666666666671</v>
      </c>
      <c r="BC99" s="63">
        <f t="shared" si="107"/>
        <v>-186.66666666666671</v>
      </c>
      <c r="BD99" s="63">
        <v>0</v>
      </c>
      <c r="BE99" s="63">
        <f t="shared" si="121"/>
        <v>0</v>
      </c>
      <c r="BF99" s="64">
        <v>0</v>
      </c>
      <c r="BG99" s="64">
        <f t="shared" si="108"/>
        <v>0</v>
      </c>
      <c r="BH99" s="8"/>
      <c r="BI99" s="63">
        <v>0</v>
      </c>
      <c r="BJ99" s="63">
        <v>186.66666666666671</v>
      </c>
      <c r="BK99" s="63">
        <f t="shared" si="116"/>
        <v>-186.66666666666671</v>
      </c>
      <c r="BL99" s="63">
        <v>0</v>
      </c>
      <c r="BM99" s="63">
        <f t="shared" si="117"/>
        <v>0</v>
      </c>
      <c r="BN99" s="64">
        <v>0</v>
      </c>
      <c r="BO99" s="65">
        <f t="shared" si="109"/>
        <v>0</v>
      </c>
      <c r="BP99" s="32"/>
    </row>
    <row r="100" spans="2:68" s="2" customFormat="1" ht="14.25" hidden="1" customHeight="1" outlineLevel="1">
      <c r="B100" s="2" t="str">
        <f t="shared" si="72"/>
        <v>Hide</v>
      </c>
      <c r="C100" s="2">
        <v>1</v>
      </c>
      <c r="D100" s="62" t="s">
        <v>89</v>
      </c>
      <c r="E100" s="121">
        <v>0</v>
      </c>
      <c r="F100" s="63">
        <v>0</v>
      </c>
      <c r="G100" s="63">
        <f t="shared" si="98"/>
        <v>0</v>
      </c>
      <c r="H100" s="63">
        <v>0</v>
      </c>
      <c r="I100" s="63">
        <f t="shared" si="118"/>
        <v>0</v>
      </c>
      <c r="J100" s="64">
        <v>0</v>
      </c>
      <c r="K100" s="64">
        <f t="shared" si="99"/>
        <v>0</v>
      </c>
      <c r="L100" s="8"/>
      <c r="M100" s="63">
        <v>0</v>
      </c>
      <c r="N100" s="63">
        <v>0</v>
      </c>
      <c r="O100" s="63">
        <f t="shared" si="110"/>
        <v>0</v>
      </c>
      <c r="P100" s="63">
        <v>0</v>
      </c>
      <c r="Q100" s="63">
        <f t="shared" si="111"/>
        <v>0</v>
      </c>
      <c r="R100" s="64">
        <v>0</v>
      </c>
      <c r="S100" s="65">
        <f t="shared" si="100"/>
        <v>0</v>
      </c>
      <c r="T100" s="32"/>
      <c r="U100" s="121">
        <v>0</v>
      </c>
      <c r="V100" s="63">
        <v>0</v>
      </c>
      <c r="W100" s="63">
        <f t="shared" si="101"/>
        <v>0</v>
      </c>
      <c r="X100" s="63">
        <v>0</v>
      </c>
      <c r="Y100" s="63">
        <f t="shared" si="119"/>
        <v>0</v>
      </c>
      <c r="Z100" s="64">
        <v>0</v>
      </c>
      <c r="AA100" s="64">
        <f t="shared" si="102"/>
        <v>0</v>
      </c>
      <c r="AB100" s="8"/>
      <c r="AC100" s="63">
        <v>0</v>
      </c>
      <c r="AD100" s="63">
        <v>0</v>
      </c>
      <c r="AE100" s="63">
        <f t="shared" si="112"/>
        <v>0</v>
      </c>
      <c r="AF100" s="63">
        <v>0</v>
      </c>
      <c r="AG100" s="63">
        <f t="shared" si="113"/>
        <v>0</v>
      </c>
      <c r="AH100" s="64">
        <v>0</v>
      </c>
      <c r="AI100" s="65">
        <f t="shared" si="103"/>
        <v>0</v>
      </c>
      <c r="AJ100" s="32"/>
      <c r="AK100" s="121">
        <v>0</v>
      </c>
      <c r="AL100" s="63">
        <v>0</v>
      </c>
      <c r="AM100" s="63">
        <f t="shared" si="104"/>
        <v>0</v>
      </c>
      <c r="AN100" s="63">
        <v>0</v>
      </c>
      <c r="AO100" s="63">
        <f t="shared" si="120"/>
        <v>0</v>
      </c>
      <c r="AP100" s="64">
        <v>0</v>
      </c>
      <c r="AQ100" s="64">
        <f t="shared" si="105"/>
        <v>0</v>
      </c>
      <c r="AR100" s="8"/>
      <c r="AS100" s="63">
        <v>0</v>
      </c>
      <c r="AT100" s="63">
        <v>0</v>
      </c>
      <c r="AU100" s="63">
        <f t="shared" si="114"/>
        <v>0</v>
      </c>
      <c r="AV100" s="63">
        <v>0</v>
      </c>
      <c r="AW100" s="63">
        <f t="shared" si="115"/>
        <v>0</v>
      </c>
      <c r="AX100" s="64">
        <v>0</v>
      </c>
      <c r="AY100" s="65">
        <f t="shared" si="106"/>
        <v>0</v>
      </c>
      <c r="AZ100" s="32"/>
      <c r="BA100" s="121">
        <v>0</v>
      </c>
      <c r="BB100" s="63">
        <v>0</v>
      </c>
      <c r="BC100" s="63">
        <f t="shared" si="107"/>
        <v>0</v>
      </c>
      <c r="BD100" s="63">
        <v>0</v>
      </c>
      <c r="BE100" s="63">
        <f t="shared" si="121"/>
        <v>0</v>
      </c>
      <c r="BF100" s="64">
        <v>0</v>
      </c>
      <c r="BG100" s="64">
        <f t="shared" si="108"/>
        <v>0</v>
      </c>
      <c r="BH100" s="8"/>
      <c r="BI100" s="63">
        <v>0</v>
      </c>
      <c r="BJ100" s="63">
        <v>0</v>
      </c>
      <c r="BK100" s="63">
        <f t="shared" si="116"/>
        <v>0</v>
      </c>
      <c r="BL100" s="63">
        <v>0</v>
      </c>
      <c r="BM100" s="63">
        <f t="shared" si="117"/>
        <v>0</v>
      </c>
      <c r="BN100" s="64">
        <v>0</v>
      </c>
      <c r="BO100" s="65">
        <f t="shared" si="109"/>
        <v>0</v>
      </c>
      <c r="BP100" s="32"/>
    </row>
    <row r="101" spans="2:68" s="2" customFormat="1" ht="14.25" hidden="1" customHeight="1" outlineLevel="1">
      <c r="B101" s="2" t="str">
        <f t="shared" si="72"/>
        <v>Hide</v>
      </c>
      <c r="C101" s="2">
        <v>1</v>
      </c>
      <c r="D101" s="62" t="s">
        <v>90</v>
      </c>
      <c r="E101" s="121">
        <v>0</v>
      </c>
      <c r="F101" s="63">
        <v>0</v>
      </c>
      <c r="G101" s="63">
        <f t="shared" si="98"/>
        <v>0</v>
      </c>
      <c r="H101" s="63">
        <v>0</v>
      </c>
      <c r="I101" s="63">
        <f t="shared" si="118"/>
        <v>0</v>
      </c>
      <c r="J101" s="64">
        <v>0</v>
      </c>
      <c r="K101" s="64">
        <f t="shared" si="99"/>
        <v>0</v>
      </c>
      <c r="L101" s="8"/>
      <c r="M101" s="63">
        <v>0</v>
      </c>
      <c r="N101" s="63">
        <v>0</v>
      </c>
      <c r="O101" s="63">
        <f t="shared" si="110"/>
        <v>0</v>
      </c>
      <c r="P101" s="63">
        <v>0</v>
      </c>
      <c r="Q101" s="63">
        <f t="shared" si="111"/>
        <v>0</v>
      </c>
      <c r="R101" s="64">
        <v>0</v>
      </c>
      <c r="S101" s="65">
        <f t="shared" si="100"/>
        <v>0</v>
      </c>
      <c r="T101" s="32"/>
      <c r="U101" s="121">
        <v>0</v>
      </c>
      <c r="V101" s="63">
        <v>0</v>
      </c>
      <c r="W101" s="63">
        <f t="shared" si="101"/>
        <v>0</v>
      </c>
      <c r="X101" s="63">
        <v>0</v>
      </c>
      <c r="Y101" s="63">
        <f t="shared" si="119"/>
        <v>0</v>
      </c>
      <c r="Z101" s="64">
        <v>0</v>
      </c>
      <c r="AA101" s="64">
        <f t="shared" si="102"/>
        <v>0</v>
      </c>
      <c r="AB101" s="8"/>
      <c r="AC101" s="63">
        <v>0</v>
      </c>
      <c r="AD101" s="63">
        <v>0</v>
      </c>
      <c r="AE101" s="63">
        <f t="shared" si="112"/>
        <v>0</v>
      </c>
      <c r="AF101" s="63">
        <v>0</v>
      </c>
      <c r="AG101" s="63">
        <f t="shared" si="113"/>
        <v>0</v>
      </c>
      <c r="AH101" s="64">
        <v>0</v>
      </c>
      <c r="AI101" s="65">
        <f t="shared" si="103"/>
        <v>0</v>
      </c>
      <c r="AJ101" s="32"/>
      <c r="AK101" s="121">
        <v>0</v>
      </c>
      <c r="AL101" s="63">
        <v>0</v>
      </c>
      <c r="AM101" s="63">
        <f t="shared" si="104"/>
        <v>0</v>
      </c>
      <c r="AN101" s="63">
        <v>0</v>
      </c>
      <c r="AO101" s="63">
        <f t="shared" si="120"/>
        <v>0</v>
      </c>
      <c r="AP101" s="64">
        <v>0</v>
      </c>
      <c r="AQ101" s="64">
        <f t="shared" si="105"/>
        <v>0</v>
      </c>
      <c r="AR101" s="8"/>
      <c r="AS101" s="63">
        <v>0</v>
      </c>
      <c r="AT101" s="63">
        <v>0</v>
      </c>
      <c r="AU101" s="63">
        <f t="shared" si="114"/>
        <v>0</v>
      </c>
      <c r="AV101" s="63">
        <v>0</v>
      </c>
      <c r="AW101" s="63">
        <f t="shared" si="115"/>
        <v>0</v>
      </c>
      <c r="AX101" s="64">
        <v>0</v>
      </c>
      <c r="AY101" s="65">
        <f t="shared" si="106"/>
        <v>0</v>
      </c>
      <c r="AZ101" s="32"/>
      <c r="BA101" s="121">
        <v>0</v>
      </c>
      <c r="BB101" s="63">
        <v>0</v>
      </c>
      <c r="BC101" s="63">
        <f t="shared" si="107"/>
        <v>0</v>
      </c>
      <c r="BD101" s="63">
        <v>0</v>
      </c>
      <c r="BE101" s="63">
        <f t="shared" si="121"/>
        <v>0</v>
      </c>
      <c r="BF101" s="64">
        <v>0</v>
      </c>
      <c r="BG101" s="64">
        <f t="shared" si="108"/>
        <v>0</v>
      </c>
      <c r="BH101" s="8"/>
      <c r="BI101" s="63">
        <v>0</v>
      </c>
      <c r="BJ101" s="63">
        <v>0</v>
      </c>
      <c r="BK101" s="63">
        <f t="shared" si="116"/>
        <v>0</v>
      </c>
      <c r="BL101" s="63">
        <v>0</v>
      </c>
      <c r="BM101" s="63">
        <f t="shared" si="117"/>
        <v>0</v>
      </c>
      <c r="BN101" s="64">
        <v>0</v>
      </c>
      <c r="BO101" s="65">
        <f t="shared" si="109"/>
        <v>0</v>
      </c>
      <c r="BP101" s="32"/>
    </row>
    <row r="102" spans="2:68" s="2" customFormat="1" ht="14.25" hidden="1" customHeight="1" outlineLevel="1">
      <c r="B102" s="2" t="str">
        <f t="shared" ref="B102" si="147">IF(SUM(T102:T102)&lt;&gt;0,"Show","Hide")</f>
        <v>Hide</v>
      </c>
      <c r="C102" s="2">
        <v>1</v>
      </c>
      <c r="D102" s="62" t="s">
        <v>602</v>
      </c>
      <c r="E102" s="121">
        <v>1000</v>
      </c>
      <c r="F102" s="63">
        <v>1000</v>
      </c>
      <c r="G102" s="63">
        <f t="shared" ref="G102" si="148">+E102-F102</f>
        <v>0</v>
      </c>
      <c r="H102" s="63">
        <v>0</v>
      </c>
      <c r="I102" s="63">
        <f t="shared" ref="I102" si="149">+E102-H102</f>
        <v>1000</v>
      </c>
      <c r="J102" s="64">
        <v>0</v>
      </c>
      <c r="K102" s="64">
        <f t="shared" ref="K102" si="150">+E102-J102</f>
        <v>1000</v>
      </c>
      <c r="L102" s="8"/>
      <c r="M102" s="63">
        <v>1000</v>
      </c>
      <c r="N102" s="63">
        <v>1000</v>
      </c>
      <c r="O102" s="63">
        <f t="shared" ref="O102" si="151">+M102-N102</f>
        <v>0</v>
      </c>
      <c r="P102" s="63">
        <v>0</v>
      </c>
      <c r="Q102" s="63">
        <f t="shared" ref="Q102" si="152">+M102-P102</f>
        <v>1000</v>
      </c>
      <c r="R102" s="64">
        <v>0</v>
      </c>
      <c r="S102" s="65">
        <f t="shared" ref="S102" si="153">+M102-R102</f>
        <v>1000</v>
      </c>
      <c r="T102" s="32"/>
      <c r="U102" s="121">
        <v>0</v>
      </c>
      <c r="V102" s="63">
        <v>0</v>
      </c>
      <c r="W102" s="63">
        <f t="shared" ref="W102" si="154">+U102-V102</f>
        <v>0</v>
      </c>
      <c r="X102" s="63">
        <v>0</v>
      </c>
      <c r="Y102" s="63">
        <f t="shared" ref="Y102" si="155">+U102-X102</f>
        <v>0</v>
      </c>
      <c r="Z102" s="64">
        <v>0</v>
      </c>
      <c r="AA102" s="64">
        <f t="shared" ref="AA102" si="156">+U102-Z102</f>
        <v>0</v>
      </c>
      <c r="AB102" s="8"/>
      <c r="AC102" s="63">
        <v>0</v>
      </c>
      <c r="AD102" s="63">
        <v>0</v>
      </c>
      <c r="AE102" s="63">
        <f t="shared" ref="AE102" si="157">+AC102-AD102</f>
        <v>0</v>
      </c>
      <c r="AF102" s="63">
        <v>0</v>
      </c>
      <c r="AG102" s="63">
        <f t="shared" ref="AG102" si="158">+AC102-AF102</f>
        <v>0</v>
      </c>
      <c r="AH102" s="64">
        <v>0</v>
      </c>
      <c r="AI102" s="65">
        <f t="shared" ref="AI102" si="159">+AC102-AH102</f>
        <v>0</v>
      </c>
      <c r="AJ102" s="32"/>
      <c r="AK102" s="121">
        <v>0</v>
      </c>
      <c r="AL102" s="63">
        <v>0</v>
      </c>
      <c r="AM102" s="63">
        <f t="shared" ref="AM102" si="160">+AK102-AL102</f>
        <v>0</v>
      </c>
      <c r="AN102" s="63">
        <v>0</v>
      </c>
      <c r="AO102" s="63">
        <f t="shared" ref="AO102" si="161">+AK102-AN102</f>
        <v>0</v>
      </c>
      <c r="AP102" s="64">
        <v>0</v>
      </c>
      <c r="AQ102" s="64">
        <f t="shared" ref="AQ102" si="162">+AK102-AP102</f>
        <v>0</v>
      </c>
      <c r="AR102" s="8"/>
      <c r="AS102" s="63">
        <v>0</v>
      </c>
      <c r="AT102" s="63">
        <v>0</v>
      </c>
      <c r="AU102" s="63">
        <f t="shared" ref="AU102" si="163">+AS102-AT102</f>
        <v>0</v>
      </c>
      <c r="AV102" s="63">
        <v>0</v>
      </c>
      <c r="AW102" s="63">
        <f t="shared" ref="AW102" si="164">+AS102-AV102</f>
        <v>0</v>
      </c>
      <c r="AX102" s="64">
        <v>0</v>
      </c>
      <c r="AY102" s="65">
        <f t="shared" ref="AY102" si="165">+AS102-AX102</f>
        <v>0</v>
      </c>
      <c r="AZ102" s="32"/>
      <c r="BA102" s="121">
        <v>1000</v>
      </c>
      <c r="BB102" s="63">
        <v>1000</v>
      </c>
      <c r="BC102" s="63">
        <f t="shared" ref="BC102" si="166">+BA102-BB102</f>
        <v>0</v>
      </c>
      <c r="BD102" s="63">
        <v>0</v>
      </c>
      <c r="BE102" s="63">
        <f t="shared" ref="BE102" si="167">+BA102-BD102</f>
        <v>1000</v>
      </c>
      <c r="BF102" s="64">
        <v>0</v>
      </c>
      <c r="BG102" s="64">
        <f t="shared" ref="BG102" si="168">+BA102-BF102</f>
        <v>1000</v>
      </c>
      <c r="BH102" s="8"/>
      <c r="BI102" s="63">
        <v>1000</v>
      </c>
      <c r="BJ102" s="63">
        <v>1000</v>
      </c>
      <c r="BK102" s="63">
        <f t="shared" ref="BK102" si="169">+BI102-BJ102</f>
        <v>0</v>
      </c>
      <c r="BL102" s="63">
        <v>0</v>
      </c>
      <c r="BM102" s="63">
        <f t="shared" ref="BM102" si="170">+BI102-BL102</f>
        <v>1000</v>
      </c>
      <c r="BN102" s="64">
        <v>0</v>
      </c>
      <c r="BO102" s="65">
        <f t="shared" ref="BO102" si="171">+BI102-BN102</f>
        <v>1000</v>
      </c>
      <c r="BP102" s="32"/>
    </row>
    <row r="103" spans="2:68" s="2" customFormat="1" ht="14.25" hidden="1" customHeight="1" outlineLevel="1">
      <c r="B103" s="2" t="str">
        <f t="shared" si="72"/>
        <v>Hide</v>
      </c>
      <c r="C103" s="2">
        <v>1</v>
      </c>
      <c r="D103" s="62" t="s">
        <v>91</v>
      </c>
      <c r="E103" s="121" t="e">
        <v>#NUM!</v>
      </c>
      <c r="F103" s="63" t="e">
        <v>#NUM!</v>
      </c>
      <c r="G103" s="63" t="e">
        <f t="shared" si="98"/>
        <v>#NUM!</v>
      </c>
      <c r="H103" s="63" t="e">
        <v>#NUM!</v>
      </c>
      <c r="I103" s="63" t="e">
        <f t="shared" si="118"/>
        <v>#NUM!</v>
      </c>
      <c r="J103" s="64" t="e">
        <v>#NUM!</v>
      </c>
      <c r="K103" s="64" t="e">
        <f t="shared" si="99"/>
        <v>#NUM!</v>
      </c>
      <c r="L103" s="8"/>
      <c r="M103" s="63" t="e">
        <v>#NUM!</v>
      </c>
      <c r="N103" s="63" t="e">
        <v>#NUM!</v>
      </c>
      <c r="O103" s="63" t="e">
        <f t="shared" si="110"/>
        <v>#NUM!</v>
      </c>
      <c r="P103" s="63" t="e">
        <v>#NUM!</v>
      </c>
      <c r="Q103" s="63" t="e">
        <f t="shared" si="111"/>
        <v>#NUM!</v>
      </c>
      <c r="R103" s="64" t="e">
        <v>#NUM!</v>
      </c>
      <c r="S103" s="65" t="e">
        <f t="shared" si="100"/>
        <v>#NUM!</v>
      </c>
      <c r="T103" s="32"/>
      <c r="U103" s="121" t="e">
        <v>#NUM!</v>
      </c>
      <c r="V103" s="63" t="e">
        <v>#NUM!</v>
      </c>
      <c r="W103" s="63" t="e">
        <f t="shared" si="101"/>
        <v>#NUM!</v>
      </c>
      <c r="X103" s="63" t="e">
        <v>#NUM!</v>
      </c>
      <c r="Y103" s="63" t="e">
        <f t="shared" si="119"/>
        <v>#NUM!</v>
      </c>
      <c r="Z103" s="64" t="e">
        <v>#NUM!</v>
      </c>
      <c r="AA103" s="64" t="e">
        <f t="shared" si="102"/>
        <v>#NUM!</v>
      </c>
      <c r="AB103" s="8"/>
      <c r="AC103" s="63" t="e">
        <v>#NUM!</v>
      </c>
      <c r="AD103" s="63" t="e">
        <v>#NUM!</v>
      </c>
      <c r="AE103" s="63" t="e">
        <f t="shared" si="112"/>
        <v>#NUM!</v>
      </c>
      <c r="AF103" s="63" t="e">
        <v>#NUM!</v>
      </c>
      <c r="AG103" s="63" t="e">
        <f t="shared" si="113"/>
        <v>#NUM!</v>
      </c>
      <c r="AH103" s="64" t="e">
        <v>#NUM!</v>
      </c>
      <c r="AI103" s="65" t="e">
        <f t="shared" si="103"/>
        <v>#NUM!</v>
      </c>
      <c r="AJ103" s="32"/>
      <c r="AK103" s="121" t="e">
        <v>#NUM!</v>
      </c>
      <c r="AL103" s="63" t="e">
        <v>#NUM!</v>
      </c>
      <c r="AM103" s="63" t="e">
        <f t="shared" si="104"/>
        <v>#NUM!</v>
      </c>
      <c r="AN103" s="63" t="e">
        <v>#NUM!</v>
      </c>
      <c r="AO103" s="63" t="e">
        <f t="shared" si="120"/>
        <v>#NUM!</v>
      </c>
      <c r="AP103" s="64" t="e">
        <v>#NUM!</v>
      </c>
      <c r="AQ103" s="64" t="e">
        <f t="shared" si="105"/>
        <v>#NUM!</v>
      </c>
      <c r="AR103" s="8"/>
      <c r="AS103" s="63" t="e">
        <v>#NUM!</v>
      </c>
      <c r="AT103" s="63" t="e">
        <v>#NUM!</v>
      </c>
      <c r="AU103" s="63" t="e">
        <f t="shared" si="114"/>
        <v>#NUM!</v>
      </c>
      <c r="AV103" s="63" t="e">
        <v>#NUM!</v>
      </c>
      <c r="AW103" s="63" t="e">
        <f t="shared" si="115"/>
        <v>#NUM!</v>
      </c>
      <c r="AX103" s="64" t="e">
        <v>#NUM!</v>
      </c>
      <c r="AY103" s="65" t="e">
        <f t="shared" si="106"/>
        <v>#NUM!</v>
      </c>
      <c r="AZ103" s="32"/>
      <c r="BA103" s="121" t="e">
        <v>#NUM!</v>
      </c>
      <c r="BB103" s="63" t="e">
        <v>#NUM!</v>
      </c>
      <c r="BC103" s="63" t="e">
        <f t="shared" si="107"/>
        <v>#NUM!</v>
      </c>
      <c r="BD103" s="63" t="e">
        <v>#NUM!</v>
      </c>
      <c r="BE103" s="63" t="e">
        <f t="shared" si="121"/>
        <v>#NUM!</v>
      </c>
      <c r="BF103" s="64" t="e">
        <v>#NUM!</v>
      </c>
      <c r="BG103" s="64" t="e">
        <f t="shared" si="108"/>
        <v>#NUM!</v>
      </c>
      <c r="BH103" s="8"/>
      <c r="BI103" s="63" t="e">
        <v>#NUM!</v>
      </c>
      <c r="BJ103" s="63" t="e">
        <v>#NUM!</v>
      </c>
      <c r="BK103" s="63" t="e">
        <f t="shared" si="116"/>
        <v>#NUM!</v>
      </c>
      <c r="BL103" s="63" t="e">
        <v>#NUM!</v>
      </c>
      <c r="BM103" s="63" t="e">
        <f t="shared" si="117"/>
        <v>#NUM!</v>
      </c>
      <c r="BN103" s="64" t="e">
        <v>#NUM!</v>
      </c>
      <c r="BO103" s="65" t="e">
        <f t="shared" si="109"/>
        <v>#NUM!</v>
      </c>
      <c r="BP103" s="32"/>
    </row>
    <row r="104" spans="2:68" s="2" customFormat="1" collapsed="1">
      <c r="B104" s="2" t="str">
        <f t="shared" si="72"/>
        <v>Hide</v>
      </c>
      <c r="C104" s="2">
        <v>1</v>
      </c>
      <c r="D104" s="66" t="s">
        <v>92</v>
      </c>
      <c r="E104" s="116">
        <v>59874.039999999994</v>
      </c>
      <c r="F104" s="38">
        <v>49759.005496204234</v>
      </c>
      <c r="G104" s="38">
        <f t="shared" si="98"/>
        <v>10115.03450379576</v>
      </c>
      <c r="H104" s="38">
        <v>0</v>
      </c>
      <c r="I104" s="38">
        <f t="shared" si="118"/>
        <v>59874.039999999994</v>
      </c>
      <c r="J104" s="39">
        <v>44569.810000000005</v>
      </c>
      <c r="K104" s="39">
        <f t="shared" si="99"/>
        <v>15304.229999999989</v>
      </c>
      <c r="L104" s="35"/>
      <c r="M104" s="38">
        <v>59874.039999999994</v>
      </c>
      <c r="N104" s="38">
        <v>49759.005496204234</v>
      </c>
      <c r="O104" s="38">
        <f t="shared" si="110"/>
        <v>10115.03450379576</v>
      </c>
      <c r="P104" s="38">
        <v>0</v>
      </c>
      <c r="Q104" s="38">
        <f t="shared" si="111"/>
        <v>59874.039999999994</v>
      </c>
      <c r="R104" s="39">
        <v>44569.810000000005</v>
      </c>
      <c r="S104" s="40">
        <f t="shared" si="100"/>
        <v>15304.229999999989</v>
      </c>
      <c r="T104" s="32"/>
      <c r="U104" s="116">
        <v>13370.28</v>
      </c>
      <c r="V104" s="38">
        <v>10226.530731123656</v>
      </c>
      <c r="W104" s="38">
        <f t="shared" si="101"/>
        <v>3143.749268876345</v>
      </c>
      <c r="X104" s="38">
        <v>0</v>
      </c>
      <c r="Y104" s="38">
        <f t="shared" si="119"/>
        <v>13370.28</v>
      </c>
      <c r="Z104" s="39">
        <v>12144.589999999998</v>
      </c>
      <c r="AA104" s="39">
        <f t="shared" si="102"/>
        <v>1225.6900000000023</v>
      </c>
      <c r="AB104" s="35"/>
      <c r="AC104" s="38">
        <v>13370.28</v>
      </c>
      <c r="AD104" s="38">
        <v>10226.530731123656</v>
      </c>
      <c r="AE104" s="38">
        <f t="shared" si="112"/>
        <v>3143.749268876345</v>
      </c>
      <c r="AF104" s="38">
        <v>0</v>
      </c>
      <c r="AG104" s="38">
        <f t="shared" si="113"/>
        <v>13370.28</v>
      </c>
      <c r="AH104" s="39">
        <v>12144.589999999998</v>
      </c>
      <c r="AI104" s="40">
        <f t="shared" si="103"/>
        <v>1225.6900000000023</v>
      </c>
      <c r="AJ104" s="32"/>
      <c r="AK104" s="116">
        <v>19820</v>
      </c>
      <c r="AL104" s="38">
        <v>13655.449166666671</v>
      </c>
      <c r="AM104" s="38">
        <f t="shared" si="104"/>
        <v>6164.5508333333291</v>
      </c>
      <c r="AN104" s="38">
        <v>0</v>
      </c>
      <c r="AO104" s="38">
        <f t="shared" si="120"/>
        <v>19820</v>
      </c>
      <c r="AP104" s="39">
        <v>0</v>
      </c>
      <c r="AQ104" s="39">
        <f t="shared" si="105"/>
        <v>19820</v>
      </c>
      <c r="AR104" s="35"/>
      <c r="AS104" s="38">
        <v>19820</v>
      </c>
      <c r="AT104" s="38">
        <v>13655.449166666671</v>
      </c>
      <c r="AU104" s="38">
        <f t="shared" si="114"/>
        <v>6164.5508333333291</v>
      </c>
      <c r="AV104" s="38">
        <v>0</v>
      </c>
      <c r="AW104" s="38">
        <f t="shared" si="115"/>
        <v>19820</v>
      </c>
      <c r="AX104" s="39">
        <v>0</v>
      </c>
      <c r="AY104" s="40">
        <f t="shared" si="106"/>
        <v>19820</v>
      </c>
      <c r="AZ104" s="32"/>
      <c r="BA104" s="116">
        <v>26683.760000000002</v>
      </c>
      <c r="BB104" s="38">
        <v>25877.025598413918</v>
      </c>
      <c r="BC104" s="38">
        <f t="shared" si="107"/>
        <v>806.73440158608355</v>
      </c>
      <c r="BD104" s="38">
        <v>0</v>
      </c>
      <c r="BE104" s="38">
        <f t="shared" si="121"/>
        <v>26683.760000000002</v>
      </c>
      <c r="BF104" s="39">
        <v>32425.219999999994</v>
      </c>
      <c r="BG104" s="39">
        <f t="shared" si="108"/>
        <v>-5741.4599999999919</v>
      </c>
      <c r="BH104" s="35"/>
      <c r="BI104" s="38">
        <v>26683.760000000002</v>
      </c>
      <c r="BJ104" s="38">
        <v>25877.025598413918</v>
      </c>
      <c r="BK104" s="38">
        <f t="shared" si="116"/>
        <v>806.73440158608355</v>
      </c>
      <c r="BL104" s="38">
        <v>0</v>
      </c>
      <c r="BM104" s="38">
        <f t="shared" si="117"/>
        <v>26683.760000000002</v>
      </c>
      <c r="BN104" s="39">
        <v>32425.219999999994</v>
      </c>
      <c r="BO104" s="40">
        <f t="shared" si="109"/>
        <v>-5741.4599999999919</v>
      </c>
      <c r="BP104" s="32"/>
    </row>
    <row r="105" spans="2:68" s="2" customFormat="1" ht="14.25" hidden="1" customHeight="1" outlineLevel="1">
      <c r="B105" s="2" t="str">
        <f t="shared" si="72"/>
        <v>Hide</v>
      </c>
      <c r="C105" s="2">
        <v>1</v>
      </c>
      <c r="D105" s="62" t="s">
        <v>93</v>
      </c>
      <c r="E105" s="121">
        <v>53123.53</v>
      </c>
      <c r="F105" s="63">
        <v>49457.399506666661</v>
      </c>
      <c r="G105" s="63">
        <f t="shared" si="98"/>
        <v>3666.1304933333377</v>
      </c>
      <c r="H105" s="63">
        <v>0</v>
      </c>
      <c r="I105" s="63">
        <f t="shared" si="118"/>
        <v>53123.53</v>
      </c>
      <c r="J105" s="64">
        <v>15893.439999999999</v>
      </c>
      <c r="K105" s="64">
        <f t="shared" si="99"/>
        <v>37230.089999999997</v>
      </c>
      <c r="L105" s="8"/>
      <c r="M105" s="63">
        <v>53123.53</v>
      </c>
      <c r="N105" s="63">
        <v>49457.399506666661</v>
      </c>
      <c r="O105" s="63">
        <f t="shared" si="110"/>
        <v>3666.1304933333377</v>
      </c>
      <c r="P105" s="63">
        <v>0</v>
      </c>
      <c r="Q105" s="63">
        <f t="shared" si="111"/>
        <v>53123.53</v>
      </c>
      <c r="R105" s="64">
        <v>15893.439999999999</v>
      </c>
      <c r="S105" s="65">
        <f t="shared" si="100"/>
        <v>37230.089999999997</v>
      </c>
      <c r="T105" s="32"/>
      <c r="U105" s="121">
        <v>37547.47</v>
      </c>
      <c r="V105" s="63">
        <v>34246.936106666661</v>
      </c>
      <c r="W105" s="63">
        <f t="shared" si="101"/>
        <v>3300.5338933333405</v>
      </c>
      <c r="X105" s="63">
        <v>0</v>
      </c>
      <c r="Y105" s="63">
        <f t="shared" si="119"/>
        <v>37547.47</v>
      </c>
      <c r="Z105" s="64">
        <v>15180.63</v>
      </c>
      <c r="AA105" s="64">
        <f t="shared" si="102"/>
        <v>22366.840000000004</v>
      </c>
      <c r="AB105" s="8"/>
      <c r="AC105" s="63">
        <v>37547.47</v>
      </c>
      <c r="AD105" s="63">
        <v>34246.936106666661</v>
      </c>
      <c r="AE105" s="63">
        <f t="shared" si="112"/>
        <v>3300.5338933333405</v>
      </c>
      <c r="AF105" s="63">
        <v>0</v>
      </c>
      <c r="AG105" s="63">
        <f t="shared" si="113"/>
        <v>37547.47</v>
      </c>
      <c r="AH105" s="64">
        <v>15180.63</v>
      </c>
      <c r="AI105" s="65">
        <f t="shared" si="103"/>
        <v>22366.840000000004</v>
      </c>
      <c r="AJ105" s="32"/>
      <c r="AK105" s="121">
        <v>8577.1200000000008</v>
      </c>
      <c r="AL105" s="63">
        <v>8577.1149999999998</v>
      </c>
      <c r="AM105" s="63">
        <f t="shared" si="104"/>
        <v>5.0000000010186341E-3</v>
      </c>
      <c r="AN105" s="63">
        <v>0</v>
      </c>
      <c r="AO105" s="63">
        <f t="shared" si="120"/>
        <v>8577.1200000000008</v>
      </c>
      <c r="AP105" s="64">
        <v>0</v>
      </c>
      <c r="AQ105" s="64">
        <f t="shared" si="105"/>
        <v>8577.1200000000008</v>
      </c>
      <c r="AR105" s="8"/>
      <c r="AS105" s="63">
        <v>8577.1200000000008</v>
      </c>
      <c r="AT105" s="63">
        <v>8577.1149999999998</v>
      </c>
      <c r="AU105" s="63">
        <f t="shared" si="114"/>
        <v>5.0000000010186341E-3</v>
      </c>
      <c r="AV105" s="63">
        <v>0</v>
      </c>
      <c r="AW105" s="63">
        <f t="shared" si="115"/>
        <v>8577.1200000000008</v>
      </c>
      <c r="AX105" s="64">
        <v>0</v>
      </c>
      <c r="AY105" s="65">
        <f t="shared" si="106"/>
        <v>8577.1200000000008</v>
      </c>
      <c r="AZ105" s="32"/>
      <c r="BA105" s="121">
        <v>6998.94</v>
      </c>
      <c r="BB105" s="63">
        <v>6633.3483999999999</v>
      </c>
      <c r="BC105" s="63">
        <f t="shared" si="107"/>
        <v>365.59159999999974</v>
      </c>
      <c r="BD105" s="63">
        <v>0</v>
      </c>
      <c r="BE105" s="63">
        <f t="shared" si="121"/>
        <v>6998.94</v>
      </c>
      <c r="BF105" s="64">
        <v>712.81</v>
      </c>
      <c r="BG105" s="64">
        <f t="shared" si="108"/>
        <v>6286.1299999999992</v>
      </c>
      <c r="BH105" s="8"/>
      <c r="BI105" s="63">
        <v>6998.94</v>
      </c>
      <c r="BJ105" s="63">
        <v>6633.3483999999999</v>
      </c>
      <c r="BK105" s="63">
        <f t="shared" si="116"/>
        <v>365.59159999999974</v>
      </c>
      <c r="BL105" s="63">
        <v>0</v>
      </c>
      <c r="BM105" s="63">
        <f t="shared" si="117"/>
        <v>6998.94</v>
      </c>
      <c r="BN105" s="64">
        <v>712.81</v>
      </c>
      <c r="BO105" s="65">
        <f t="shared" si="109"/>
        <v>6286.1299999999992</v>
      </c>
      <c r="BP105" s="32"/>
    </row>
    <row r="106" spans="2:68" s="2" customFormat="1" ht="14.25" hidden="1" customHeight="1" outlineLevel="1">
      <c r="B106" s="2" t="str">
        <f t="shared" si="72"/>
        <v>Hide</v>
      </c>
      <c r="C106" s="2">
        <v>1</v>
      </c>
      <c r="D106" s="62" t="s">
        <v>94</v>
      </c>
      <c r="E106" s="121">
        <v>-27230</v>
      </c>
      <c r="F106" s="63">
        <v>-5802.166666666667</v>
      </c>
      <c r="G106" s="63">
        <f t="shared" si="98"/>
        <v>-21427.833333333332</v>
      </c>
      <c r="H106" s="63">
        <v>0</v>
      </c>
      <c r="I106" s="63">
        <f t="shared" si="118"/>
        <v>-27230</v>
      </c>
      <c r="J106" s="64">
        <v>0</v>
      </c>
      <c r="K106" s="64">
        <f t="shared" si="99"/>
        <v>-27230</v>
      </c>
      <c r="L106" s="8"/>
      <c r="M106" s="63">
        <v>-27230</v>
      </c>
      <c r="N106" s="63">
        <v>-5802.166666666667</v>
      </c>
      <c r="O106" s="63">
        <f t="shared" si="110"/>
        <v>-21427.833333333332</v>
      </c>
      <c r="P106" s="63">
        <v>0</v>
      </c>
      <c r="Q106" s="63">
        <f t="shared" si="111"/>
        <v>-27230</v>
      </c>
      <c r="R106" s="64">
        <v>0</v>
      </c>
      <c r="S106" s="65">
        <f t="shared" si="100"/>
        <v>-27230</v>
      </c>
      <c r="T106" s="32"/>
      <c r="U106" s="121">
        <v>-27230</v>
      </c>
      <c r="V106" s="63">
        <v>-2000</v>
      </c>
      <c r="W106" s="63">
        <f t="shared" si="101"/>
        <v>-25230</v>
      </c>
      <c r="X106" s="63">
        <v>0</v>
      </c>
      <c r="Y106" s="63">
        <f t="shared" si="119"/>
        <v>-27230</v>
      </c>
      <c r="Z106" s="64">
        <v>0</v>
      </c>
      <c r="AA106" s="64">
        <f t="shared" si="102"/>
        <v>-27230</v>
      </c>
      <c r="AB106" s="8"/>
      <c r="AC106" s="63">
        <v>-27230</v>
      </c>
      <c r="AD106" s="63">
        <v>-2000</v>
      </c>
      <c r="AE106" s="63">
        <f t="shared" si="112"/>
        <v>-25230</v>
      </c>
      <c r="AF106" s="63">
        <v>0</v>
      </c>
      <c r="AG106" s="63">
        <f t="shared" si="113"/>
        <v>-27230</v>
      </c>
      <c r="AH106" s="64">
        <v>0</v>
      </c>
      <c r="AI106" s="65">
        <f t="shared" si="103"/>
        <v>-27230</v>
      </c>
      <c r="AJ106" s="32"/>
      <c r="AK106" s="121">
        <v>0</v>
      </c>
      <c r="AL106" s="63">
        <v>0</v>
      </c>
      <c r="AM106" s="63">
        <f t="shared" si="104"/>
        <v>0</v>
      </c>
      <c r="AN106" s="63">
        <v>0</v>
      </c>
      <c r="AO106" s="63">
        <f t="shared" si="120"/>
        <v>0</v>
      </c>
      <c r="AP106" s="64">
        <v>0</v>
      </c>
      <c r="AQ106" s="64">
        <f t="shared" si="105"/>
        <v>0</v>
      </c>
      <c r="AR106" s="8"/>
      <c r="AS106" s="63">
        <v>0</v>
      </c>
      <c r="AT106" s="63">
        <v>0</v>
      </c>
      <c r="AU106" s="63">
        <f t="shared" si="114"/>
        <v>0</v>
      </c>
      <c r="AV106" s="63">
        <v>0</v>
      </c>
      <c r="AW106" s="63">
        <f t="shared" si="115"/>
        <v>0</v>
      </c>
      <c r="AX106" s="64">
        <v>0</v>
      </c>
      <c r="AY106" s="65">
        <f t="shared" si="106"/>
        <v>0</v>
      </c>
      <c r="AZ106" s="32"/>
      <c r="BA106" s="121">
        <v>0</v>
      </c>
      <c r="BB106" s="63">
        <v>-3802.166666666667</v>
      </c>
      <c r="BC106" s="63">
        <f t="shared" si="107"/>
        <v>3802.166666666667</v>
      </c>
      <c r="BD106" s="63">
        <v>0</v>
      </c>
      <c r="BE106" s="63">
        <f t="shared" si="121"/>
        <v>0</v>
      </c>
      <c r="BF106" s="64">
        <v>0</v>
      </c>
      <c r="BG106" s="64">
        <f t="shared" si="108"/>
        <v>0</v>
      </c>
      <c r="BH106" s="8"/>
      <c r="BI106" s="63">
        <v>0</v>
      </c>
      <c r="BJ106" s="63">
        <v>-3802.166666666667</v>
      </c>
      <c r="BK106" s="63">
        <f t="shared" si="116"/>
        <v>3802.166666666667</v>
      </c>
      <c r="BL106" s="63">
        <v>0</v>
      </c>
      <c r="BM106" s="63">
        <f t="shared" si="117"/>
        <v>0</v>
      </c>
      <c r="BN106" s="64">
        <v>0</v>
      </c>
      <c r="BO106" s="65">
        <f t="shared" si="109"/>
        <v>0</v>
      </c>
      <c r="BP106" s="32"/>
    </row>
    <row r="107" spans="2:68" s="2" customFormat="1" ht="14.25" hidden="1" customHeight="1" outlineLevel="1">
      <c r="B107" s="2" t="str">
        <f t="shared" si="72"/>
        <v>Hide</v>
      </c>
      <c r="C107" s="2">
        <v>1</v>
      </c>
      <c r="D107" s="62" t="s">
        <v>95</v>
      </c>
      <c r="E107" s="121">
        <v>20648.02</v>
      </c>
      <c r="F107" s="63">
        <v>6849.463324833333</v>
      </c>
      <c r="G107" s="63">
        <f t="shared" si="98"/>
        <v>13798.556675166667</v>
      </c>
      <c r="H107" s="63">
        <v>0</v>
      </c>
      <c r="I107" s="63">
        <f t="shared" si="118"/>
        <v>20648.02</v>
      </c>
      <c r="J107" s="64">
        <v>-9937.6299999999992</v>
      </c>
      <c r="K107" s="64">
        <f t="shared" si="99"/>
        <v>30585.65</v>
      </c>
      <c r="L107" s="8"/>
      <c r="M107" s="63">
        <v>20648.02</v>
      </c>
      <c r="N107" s="63">
        <v>6849.463324833333</v>
      </c>
      <c r="O107" s="63">
        <f t="shared" si="110"/>
        <v>13798.556675166667</v>
      </c>
      <c r="P107" s="63">
        <v>0</v>
      </c>
      <c r="Q107" s="63">
        <f t="shared" si="111"/>
        <v>20648.02</v>
      </c>
      <c r="R107" s="64">
        <v>-9937.6299999999992</v>
      </c>
      <c r="S107" s="65">
        <f t="shared" si="100"/>
        <v>30585.65</v>
      </c>
      <c r="T107" s="32"/>
      <c r="U107" s="121">
        <v>18715.400000000001</v>
      </c>
      <c r="V107" s="63">
        <v>3398.4706882</v>
      </c>
      <c r="W107" s="63">
        <f t="shared" si="101"/>
        <v>15316.929311800002</v>
      </c>
      <c r="X107" s="63">
        <v>0</v>
      </c>
      <c r="Y107" s="63">
        <f t="shared" si="119"/>
        <v>18715.400000000001</v>
      </c>
      <c r="Z107" s="64">
        <v>-9937.6299999999992</v>
      </c>
      <c r="AA107" s="64">
        <f t="shared" si="102"/>
        <v>28653.03</v>
      </c>
      <c r="AB107" s="8"/>
      <c r="AC107" s="63">
        <v>18715.400000000001</v>
      </c>
      <c r="AD107" s="63">
        <v>3398.4706882</v>
      </c>
      <c r="AE107" s="63">
        <f t="shared" si="112"/>
        <v>15316.929311800002</v>
      </c>
      <c r="AF107" s="63">
        <v>0</v>
      </c>
      <c r="AG107" s="63">
        <f t="shared" si="113"/>
        <v>18715.400000000001</v>
      </c>
      <c r="AH107" s="64">
        <v>-9937.6299999999992</v>
      </c>
      <c r="AI107" s="65">
        <f t="shared" si="103"/>
        <v>28653.03</v>
      </c>
      <c r="AJ107" s="32"/>
      <c r="AK107" s="121">
        <v>0</v>
      </c>
      <c r="AL107" s="63">
        <v>0</v>
      </c>
      <c r="AM107" s="63">
        <f t="shared" si="104"/>
        <v>0</v>
      </c>
      <c r="AN107" s="63">
        <v>0</v>
      </c>
      <c r="AO107" s="63">
        <f t="shared" si="120"/>
        <v>0</v>
      </c>
      <c r="AP107" s="64">
        <v>0</v>
      </c>
      <c r="AQ107" s="64">
        <f t="shared" si="105"/>
        <v>0</v>
      </c>
      <c r="AR107" s="8"/>
      <c r="AS107" s="63">
        <v>0</v>
      </c>
      <c r="AT107" s="63">
        <v>0</v>
      </c>
      <c r="AU107" s="63">
        <f t="shared" si="114"/>
        <v>0</v>
      </c>
      <c r="AV107" s="63">
        <v>0</v>
      </c>
      <c r="AW107" s="63">
        <f t="shared" si="115"/>
        <v>0</v>
      </c>
      <c r="AX107" s="64">
        <v>0</v>
      </c>
      <c r="AY107" s="65">
        <f t="shared" si="106"/>
        <v>0</v>
      </c>
      <c r="AZ107" s="32"/>
      <c r="BA107" s="121">
        <v>1932.62</v>
      </c>
      <c r="BB107" s="63">
        <v>3450.9926366333329</v>
      </c>
      <c r="BC107" s="63">
        <f t="shared" si="107"/>
        <v>-1518.3726366333331</v>
      </c>
      <c r="BD107" s="63">
        <v>0</v>
      </c>
      <c r="BE107" s="63">
        <f t="shared" si="121"/>
        <v>1932.62</v>
      </c>
      <c r="BF107" s="64">
        <v>0</v>
      </c>
      <c r="BG107" s="64">
        <f t="shared" si="108"/>
        <v>1932.62</v>
      </c>
      <c r="BH107" s="8"/>
      <c r="BI107" s="63">
        <v>1932.62</v>
      </c>
      <c r="BJ107" s="63">
        <v>3450.9926366333329</v>
      </c>
      <c r="BK107" s="63">
        <f t="shared" si="116"/>
        <v>-1518.3726366333331</v>
      </c>
      <c r="BL107" s="63">
        <v>0</v>
      </c>
      <c r="BM107" s="63">
        <f t="shared" si="117"/>
        <v>1932.62</v>
      </c>
      <c r="BN107" s="64">
        <v>0</v>
      </c>
      <c r="BO107" s="65">
        <f t="shared" si="109"/>
        <v>1932.62</v>
      </c>
      <c r="BP107" s="32"/>
    </row>
    <row r="108" spans="2:68" s="2" customFormat="1" ht="14.25" hidden="1" customHeight="1" outlineLevel="1">
      <c r="B108" s="2" t="str">
        <f t="shared" si="72"/>
        <v>Hide</v>
      </c>
      <c r="C108" s="2">
        <v>1</v>
      </c>
      <c r="D108" s="62" t="s">
        <v>96</v>
      </c>
      <c r="E108" s="121">
        <v>0</v>
      </c>
      <c r="F108" s="63">
        <v>0</v>
      </c>
      <c r="G108" s="63">
        <f t="shared" si="98"/>
        <v>0</v>
      </c>
      <c r="H108" s="63">
        <v>0</v>
      </c>
      <c r="I108" s="63">
        <f t="shared" si="118"/>
        <v>0</v>
      </c>
      <c r="J108" s="64">
        <v>0</v>
      </c>
      <c r="K108" s="64">
        <f t="shared" si="99"/>
        <v>0</v>
      </c>
      <c r="L108" s="8"/>
      <c r="M108" s="63">
        <v>0</v>
      </c>
      <c r="N108" s="63">
        <v>0</v>
      </c>
      <c r="O108" s="63">
        <f t="shared" si="110"/>
        <v>0</v>
      </c>
      <c r="P108" s="63">
        <v>0</v>
      </c>
      <c r="Q108" s="63">
        <f t="shared" si="111"/>
        <v>0</v>
      </c>
      <c r="R108" s="64">
        <v>0</v>
      </c>
      <c r="S108" s="65">
        <f t="shared" si="100"/>
        <v>0</v>
      </c>
      <c r="T108" s="32"/>
      <c r="U108" s="121">
        <v>0</v>
      </c>
      <c r="V108" s="63">
        <v>0</v>
      </c>
      <c r="W108" s="63">
        <f t="shared" si="101"/>
        <v>0</v>
      </c>
      <c r="X108" s="63">
        <v>0</v>
      </c>
      <c r="Y108" s="63">
        <f t="shared" si="119"/>
        <v>0</v>
      </c>
      <c r="Z108" s="64">
        <v>0</v>
      </c>
      <c r="AA108" s="64">
        <f t="shared" si="102"/>
        <v>0</v>
      </c>
      <c r="AB108" s="8"/>
      <c r="AC108" s="63">
        <v>0</v>
      </c>
      <c r="AD108" s="63">
        <v>0</v>
      </c>
      <c r="AE108" s="63">
        <f t="shared" si="112"/>
        <v>0</v>
      </c>
      <c r="AF108" s="63">
        <v>0</v>
      </c>
      <c r="AG108" s="63">
        <f t="shared" si="113"/>
        <v>0</v>
      </c>
      <c r="AH108" s="64">
        <v>0</v>
      </c>
      <c r="AI108" s="65">
        <f t="shared" si="103"/>
        <v>0</v>
      </c>
      <c r="AJ108" s="32"/>
      <c r="AK108" s="121">
        <v>0</v>
      </c>
      <c r="AL108" s="63">
        <v>0</v>
      </c>
      <c r="AM108" s="63">
        <f t="shared" si="104"/>
        <v>0</v>
      </c>
      <c r="AN108" s="63">
        <v>0</v>
      </c>
      <c r="AO108" s="63">
        <f t="shared" si="120"/>
        <v>0</v>
      </c>
      <c r="AP108" s="64">
        <v>0</v>
      </c>
      <c r="AQ108" s="64">
        <f t="shared" si="105"/>
        <v>0</v>
      </c>
      <c r="AR108" s="8"/>
      <c r="AS108" s="63">
        <v>0</v>
      </c>
      <c r="AT108" s="63">
        <v>0</v>
      </c>
      <c r="AU108" s="63">
        <f t="shared" si="114"/>
        <v>0</v>
      </c>
      <c r="AV108" s="63">
        <v>0</v>
      </c>
      <c r="AW108" s="63">
        <f t="shared" si="115"/>
        <v>0</v>
      </c>
      <c r="AX108" s="64">
        <v>0</v>
      </c>
      <c r="AY108" s="65">
        <f t="shared" si="106"/>
        <v>0</v>
      </c>
      <c r="AZ108" s="32"/>
      <c r="BA108" s="121">
        <v>0</v>
      </c>
      <c r="BB108" s="63">
        <v>0</v>
      </c>
      <c r="BC108" s="63">
        <f t="shared" si="107"/>
        <v>0</v>
      </c>
      <c r="BD108" s="63">
        <v>0</v>
      </c>
      <c r="BE108" s="63">
        <f t="shared" si="121"/>
        <v>0</v>
      </c>
      <c r="BF108" s="64">
        <v>0</v>
      </c>
      <c r="BG108" s="64">
        <f t="shared" si="108"/>
        <v>0</v>
      </c>
      <c r="BH108" s="8"/>
      <c r="BI108" s="63">
        <v>0</v>
      </c>
      <c r="BJ108" s="63">
        <v>0</v>
      </c>
      <c r="BK108" s="63">
        <f t="shared" si="116"/>
        <v>0</v>
      </c>
      <c r="BL108" s="63">
        <v>0</v>
      </c>
      <c r="BM108" s="63">
        <f t="shared" si="117"/>
        <v>0</v>
      </c>
      <c r="BN108" s="64">
        <v>0</v>
      </c>
      <c r="BO108" s="65">
        <f t="shared" si="109"/>
        <v>0</v>
      </c>
      <c r="BP108" s="32"/>
    </row>
    <row r="109" spans="2:68" s="2" customFormat="1" ht="14.25" hidden="1" customHeight="1" outlineLevel="1">
      <c r="B109" s="2" t="str">
        <f t="shared" ref="B109:B111" si="172">IF(SUM(T109:T109)&lt;&gt;0,"Show","Hide")</f>
        <v>Hide</v>
      </c>
      <c r="C109" s="2">
        <v>1</v>
      </c>
      <c r="D109" s="62" t="s">
        <v>588</v>
      </c>
      <c r="E109" s="121">
        <v>1398.02</v>
      </c>
      <c r="F109" s="63">
        <v>1398.02000010754</v>
      </c>
      <c r="G109" s="63">
        <f t="shared" ref="G109:G111" si="173">+E109-F109</f>
        <v>-1.0754001777968369E-7</v>
      </c>
      <c r="H109" s="63">
        <v>0</v>
      </c>
      <c r="I109" s="63">
        <f t="shared" ref="I109:I111" si="174">+E109-H109</f>
        <v>1398.02</v>
      </c>
      <c r="J109" s="64">
        <v>2976</v>
      </c>
      <c r="K109" s="64">
        <f t="shared" ref="K109:K111" si="175">+E109-J109</f>
        <v>-1577.98</v>
      </c>
      <c r="L109" s="8"/>
      <c r="M109" s="63">
        <v>1398.02</v>
      </c>
      <c r="N109" s="63">
        <v>1398.02000010754</v>
      </c>
      <c r="O109" s="63">
        <f t="shared" ref="O109:O111" si="176">+M109-N109</f>
        <v>-1.0754001777968369E-7</v>
      </c>
      <c r="P109" s="63">
        <v>0</v>
      </c>
      <c r="Q109" s="63">
        <f t="shared" ref="Q109:Q111" si="177">+M109-P109</f>
        <v>1398.02</v>
      </c>
      <c r="R109" s="64">
        <v>2976</v>
      </c>
      <c r="S109" s="65">
        <f t="shared" ref="S109:S111" si="178">+M109-R109</f>
        <v>-1577.98</v>
      </c>
      <c r="T109" s="32"/>
      <c r="U109" s="121">
        <v>0</v>
      </c>
      <c r="V109" s="63">
        <v>0</v>
      </c>
      <c r="W109" s="63">
        <f t="shared" ref="W109:W111" si="179">+U109-V109</f>
        <v>0</v>
      </c>
      <c r="X109" s="63">
        <v>0</v>
      </c>
      <c r="Y109" s="63">
        <f t="shared" ref="Y109:Y111" si="180">+U109-X109</f>
        <v>0</v>
      </c>
      <c r="Z109" s="64">
        <v>2976</v>
      </c>
      <c r="AA109" s="64">
        <f t="shared" ref="AA109:AA111" si="181">+U109-Z109</f>
        <v>-2976</v>
      </c>
      <c r="AB109" s="8"/>
      <c r="AC109" s="63">
        <v>0</v>
      </c>
      <c r="AD109" s="63">
        <v>0</v>
      </c>
      <c r="AE109" s="63">
        <f t="shared" ref="AE109:AE111" si="182">+AC109-AD109</f>
        <v>0</v>
      </c>
      <c r="AF109" s="63">
        <v>0</v>
      </c>
      <c r="AG109" s="63">
        <f t="shared" ref="AG109:AG111" si="183">+AC109-AF109</f>
        <v>0</v>
      </c>
      <c r="AH109" s="64">
        <v>2976</v>
      </c>
      <c r="AI109" s="65">
        <f t="shared" ref="AI109:AI111" si="184">+AC109-AH109</f>
        <v>-2976</v>
      </c>
      <c r="AJ109" s="32"/>
      <c r="AK109" s="121">
        <v>1398.02</v>
      </c>
      <c r="AL109" s="63">
        <v>1398.02000010754</v>
      </c>
      <c r="AM109" s="63">
        <f t="shared" ref="AM109:AM111" si="185">+AK109-AL109</f>
        <v>-1.0754001777968369E-7</v>
      </c>
      <c r="AN109" s="63">
        <v>0</v>
      </c>
      <c r="AO109" s="63">
        <f t="shared" ref="AO109:AO111" si="186">+AK109-AN109</f>
        <v>1398.02</v>
      </c>
      <c r="AP109" s="64">
        <v>0</v>
      </c>
      <c r="AQ109" s="64">
        <f t="shared" ref="AQ109:AQ111" si="187">+AK109-AP109</f>
        <v>1398.02</v>
      </c>
      <c r="AR109" s="8"/>
      <c r="AS109" s="63">
        <v>1398.02</v>
      </c>
      <c r="AT109" s="63">
        <v>1398.02000010754</v>
      </c>
      <c r="AU109" s="63">
        <f t="shared" ref="AU109:AU111" si="188">+AS109-AT109</f>
        <v>-1.0754001777968369E-7</v>
      </c>
      <c r="AV109" s="63">
        <v>0</v>
      </c>
      <c r="AW109" s="63">
        <f t="shared" ref="AW109:AW111" si="189">+AS109-AV109</f>
        <v>1398.02</v>
      </c>
      <c r="AX109" s="64">
        <v>0</v>
      </c>
      <c r="AY109" s="65">
        <f t="shared" ref="AY109:AY111" si="190">+AS109-AX109</f>
        <v>1398.02</v>
      </c>
      <c r="AZ109" s="32"/>
      <c r="BA109" s="121">
        <v>0</v>
      </c>
      <c r="BB109" s="63">
        <v>0</v>
      </c>
      <c r="BC109" s="63">
        <f t="shared" ref="BC109:BC111" si="191">+BA109-BB109</f>
        <v>0</v>
      </c>
      <c r="BD109" s="63">
        <v>0</v>
      </c>
      <c r="BE109" s="63">
        <f t="shared" ref="BE109:BE111" si="192">+BA109-BD109</f>
        <v>0</v>
      </c>
      <c r="BF109" s="64">
        <v>0</v>
      </c>
      <c r="BG109" s="64">
        <f t="shared" ref="BG109:BG111" si="193">+BA109-BF109</f>
        <v>0</v>
      </c>
      <c r="BH109" s="8"/>
      <c r="BI109" s="63">
        <v>0</v>
      </c>
      <c r="BJ109" s="63">
        <v>0</v>
      </c>
      <c r="BK109" s="63">
        <f t="shared" ref="BK109:BK111" si="194">+BI109-BJ109</f>
        <v>0</v>
      </c>
      <c r="BL109" s="63">
        <v>0</v>
      </c>
      <c r="BM109" s="63">
        <f t="shared" ref="BM109:BM111" si="195">+BI109-BL109</f>
        <v>0</v>
      </c>
      <c r="BN109" s="64">
        <v>0</v>
      </c>
      <c r="BO109" s="65">
        <f t="shared" ref="BO109:BO111" si="196">+BI109-BN109</f>
        <v>0</v>
      </c>
      <c r="BP109" s="32"/>
    </row>
    <row r="110" spans="2:68" s="2" customFormat="1" ht="14.25" hidden="1" customHeight="1" outlineLevel="1">
      <c r="B110" s="2" t="str">
        <f t="shared" si="172"/>
        <v>Hide</v>
      </c>
      <c r="C110" s="2">
        <v>1</v>
      </c>
      <c r="D110" s="62" t="s">
        <v>589</v>
      </c>
      <c r="E110" s="121">
        <v>8929.2800000000007</v>
      </c>
      <c r="F110" s="63">
        <v>2231.67</v>
      </c>
      <c r="G110" s="63">
        <f t="shared" si="173"/>
        <v>6697.6100000000006</v>
      </c>
      <c r="H110" s="63">
        <v>0</v>
      </c>
      <c r="I110" s="63">
        <f t="shared" si="174"/>
        <v>8929.2800000000007</v>
      </c>
      <c r="J110" s="64">
        <v>0</v>
      </c>
      <c r="K110" s="64">
        <f t="shared" si="175"/>
        <v>8929.2800000000007</v>
      </c>
      <c r="L110" s="8"/>
      <c r="M110" s="63">
        <v>8929.2800000000007</v>
      </c>
      <c r="N110" s="63">
        <v>2231.67</v>
      </c>
      <c r="O110" s="63">
        <f t="shared" si="176"/>
        <v>6697.6100000000006</v>
      </c>
      <c r="P110" s="63">
        <v>0</v>
      </c>
      <c r="Q110" s="63">
        <f t="shared" si="177"/>
        <v>8929.2800000000007</v>
      </c>
      <c r="R110" s="64">
        <v>0</v>
      </c>
      <c r="S110" s="65">
        <f t="shared" si="178"/>
        <v>8929.2800000000007</v>
      </c>
      <c r="T110" s="32"/>
      <c r="U110" s="121">
        <v>5510</v>
      </c>
      <c r="V110" s="63">
        <v>0</v>
      </c>
      <c r="W110" s="63">
        <f t="shared" si="179"/>
        <v>5510</v>
      </c>
      <c r="X110" s="63">
        <v>0</v>
      </c>
      <c r="Y110" s="63">
        <f t="shared" si="180"/>
        <v>5510</v>
      </c>
      <c r="Z110" s="64">
        <v>0</v>
      </c>
      <c r="AA110" s="64">
        <f t="shared" si="181"/>
        <v>5510</v>
      </c>
      <c r="AB110" s="8"/>
      <c r="AC110" s="63">
        <v>5510</v>
      </c>
      <c r="AD110" s="63">
        <v>0</v>
      </c>
      <c r="AE110" s="63">
        <f t="shared" si="182"/>
        <v>5510</v>
      </c>
      <c r="AF110" s="63">
        <v>0</v>
      </c>
      <c r="AG110" s="63">
        <f t="shared" si="183"/>
        <v>5510</v>
      </c>
      <c r="AH110" s="64">
        <v>0</v>
      </c>
      <c r="AI110" s="65">
        <f t="shared" si="184"/>
        <v>5510</v>
      </c>
      <c r="AJ110" s="32"/>
      <c r="AK110" s="121">
        <v>3150</v>
      </c>
      <c r="AL110" s="63">
        <v>2231.67</v>
      </c>
      <c r="AM110" s="63">
        <f t="shared" si="185"/>
        <v>918.32999999999993</v>
      </c>
      <c r="AN110" s="63">
        <v>0</v>
      </c>
      <c r="AO110" s="63">
        <f t="shared" si="186"/>
        <v>3150</v>
      </c>
      <c r="AP110" s="64">
        <v>0</v>
      </c>
      <c r="AQ110" s="64">
        <f t="shared" si="187"/>
        <v>3150</v>
      </c>
      <c r="AR110" s="8"/>
      <c r="AS110" s="63">
        <v>3150</v>
      </c>
      <c r="AT110" s="63">
        <v>2231.67</v>
      </c>
      <c r="AU110" s="63">
        <f t="shared" si="188"/>
        <v>918.32999999999993</v>
      </c>
      <c r="AV110" s="63">
        <v>0</v>
      </c>
      <c r="AW110" s="63">
        <f t="shared" si="189"/>
        <v>3150</v>
      </c>
      <c r="AX110" s="64">
        <v>0</v>
      </c>
      <c r="AY110" s="65">
        <f t="shared" si="190"/>
        <v>3150</v>
      </c>
      <c r="AZ110" s="32"/>
      <c r="BA110" s="121">
        <v>269.28000000000003</v>
      </c>
      <c r="BB110" s="63">
        <v>0</v>
      </c>
      <c r="BC110" s="63">
        <f t="shared" si="191"/>
        <v>269.28000000000003</v>
      </c>
      <c r="BD110" s="63">
        <v>0</v>
      </c>
      <c r="BE110" s="63">
        <f t="shared" si="192"/>
        <v>269.28000000000003</v>
      </c>
      <c r="BF110" s="64">
        <v>0</v>
      </c>
      <c r="BG110" s="64">
        <f t="shared" si="193"/>
        <v>269.28000000000003</v>
      </c>
      <c r="BH110" s="8"/>
      <c r="BI110" s="63">
        <v>269.28000000000003</v>
      </c>
      <c r="BJ110" s="63">
        <v>0</v>
      </c>
      <c r="BK110" s="63">
        <f t="shared" si="194"/>
        <v>269.28000000000003</v>
      </c>
      <c r="BL110" s="63">
        <v>0</v>
      </c>
      <c r="BM110" s="63">
        <f t="shared" si="195"/>
        <v>269.28000000000003</v>
      </c>
      <c r="BN110" s="64">
        <v>0</v>
      </c>
      <c r="BO110" s="65">
        <f t="shared" si="196"/>
        <v>269.28000000000003</v>
      </c>
      <c r="BP110" s="32"/>
    </row>
    <row r="111" spans="2:68" s="2" customFormat="1" ht="14.25" hidden="1" customHeight="1" outlineLevel="1">
      <c r="B111" s="2" t="str">
        <f t="shared" si="172"/>
        <v>Hide</v>
      </c>
      <c r="C111" s="2">
        <v>1</v>
      </c>
      <c r="D111" s="62" t="s">
        <v>590</v>
      </c>
      <c r="E111" s="121">
        <v>3498.76</v>
      </c>
      <c r="F111" s="63">
        <v>768.65000005912691</v>
      </c>
      <c r="G111" s="63">
        <f t="shared" si="173"/>
        <v>2730.1099999408734</v>
      </c>
      <c r="H111" s="63">
        <v>0</v>
      </c>
      <c r="I111" s="63">
        <f t="shared" si="174"/>
        <v>3498.76</v>
      </c>
      <c r="J111" s="64">
        <v>320</v>
      </c>
      <c r="K111" s="64">
        <f t="shared" si="175"/>
        <v>3178.76</v>
      </c>
      <c r="L111" s="8"/>
      <c r="M111" s="63">
        <v>3498.76</v>
      </c>
      <c r="N111" s="63">
        <v>768.65000005912691</v>
      </c>
      <c r="O111" s="63">
        <f t="shared" si="176"/>
        <v>2730.1099999408734</v>
      </c>
      <c r="P111" s="63">
        <v>0</v>
      </c>
      <c r="Q111" s="63">
        <f t="shared" si="177"/>
        <v>3498.76</v>
      </c>
      <c r="R111" s="64">
        <v>320</v>
      </c>
      <c r="S111" s="65">
        <f t="shared" si="178"/>
        <v>3178.76</v>
      </c>
      <c r="T111" s="32"/>
      <c r="U111" s="121">
        <v>1520.11</v>
      </c>
      <c r="V111" s="63">
        <v>0</v>
      </c>
      <c r="W111" s="63">
        <f t="shared" si="179"/>
        <v>1520.11</v>
      </c>
      <c r="X111" s="63">
        <v>0</v>
      </c>
      <c r="Y111" s="63">
        <f t="shared" si="180"/>
        <v>1520.11</v>
      </c>
      <c r="Z111" s="64">
        <v>320</v>
      </c>
      <c r="AA111" s="64">
        <f t="shared" si="181"/>
        <v>1200.1099999999999</v>
      </c>
      <c r="AB111" s="8"/>
      <c r="AC111" s="63">
        <v>1520.11</v>
      </c>
      <c r="AD111" s="63">
        <v>0</v>
      </c>
      <c r="AE111" s="63">
        <f t="shared" si="182"/>
        <v>1520.11</v>
      </c>
      <c r="AF111" s="63">
        <v>0</v>
      </c>
      <c r="AG111" s="63">
        <f t="shared" si="183"/>
        <v>1520.11</v>
      </c>
      <c r="AH111" s="64">
        <v>320</v>
      </c>
      <c r="AI111" s="65">
        <f t="shared" si="184"/>
        <v>1200.1099999999999</v>
      </c>
      <c r="AJ111" s="32"/>
      <c r="AK111" s="121">
        <v>1978.65</v>
      </c>
      <c r="AL111" s="63">
        <v>768.65000005912691</v>
      </c>
      <c r="AM111" s="63">
        <f t="shared" si="185"/>
        <v>1209.9999999408733</v>
      </c>
      <c r="AN111" s="63">
        <v>0</v>
      </c>
      <c r="AO111" s="63">
        <f t="shared" si="186"/>
        <v>1978.65</v>
      </c>
      <c r="AP111" s="64">
        <v>0</v>
      </c>
      <c r="AQ111" s="64">
        <f t="shared" si="187"/>
        <v>1978.65</v>
      </c>
      <c r="AR111" s="8"/>
      <c r="AS111" s="63">
        <v>1978.65</v>
      </c>
      <c r="AT111" s="63">
        <v>768.65000005912691</v>
      </c>
      <c r="AU111" s="63">
        <f t="shared" si="188"/>
        <v>1209.9999999408733</v>
      </c>
      <c r="AV111" s="63">
        <v>0</v>
      </c>
      <c r="AW111" s="63">
        <f t="shared" si="189"/>
        <v>1978.65</v>
      </c>
      <c r="AX111" s="64">
        <v>0</v>
      </c>
      <c r="AY111" s="65">
        <f t="shared" si="190"/>
        <v>1978.65</v>
      </c>
      <c r="AZ111" s="32"/>
      <c r="BA111" s="121">
        <v>0</v>
      </c>
      <c r="BB111" s="63">
        <v>0</v>
      </c>
      <c r="BC111" s="63">
        <f t="shared" si="191"/>
        <v>0</v>
      </c>
      <c r="BD111" s="63">
        <v>0</v>
      </c>
      <c r="BE111" s="63">
        <f t="shared" si="192"/>
        <v>0</v>
      </c>
      <c r="BF111" s="64">
        <v>0</v>
      </c>
      <c r="BG111" s="64">
        <f t="shared" si="193"/>
        <v>0</v>
      </c>
      <c r="BH111" s="8"/>
      <c r="BI111" s="63">
        <v>0</v>
      </c>
      <c r="BJ111" s="63">
        <v>0</v>
      </c>
      <c r="BK111" s="63">
        <f t="shared" si="194"/>
        <v>0</v>
      </c>
      <c r="BL111" s="63">
        <v>0</v>
      </c>
      <c r="BM111" s="63">
        <f t="shared" si="195"/>
        <v>0</v>
      </c>
      <c r="BN111" s="64">
        <v>0</v>
      </c>
      <c r="BO111" s="65">
        <f t="shared" si="196"/>
        <v>0</v>
      </c>
      <c r="BP111" s="32"/>
    </row>
    <row r="112" spans="2:68" s="2" customFormat="1" ht="14.25" hidden="1" customHeight="1" outlineLevel="1">
      <c r="B112" s="2" t="str">
        <f t="shared" si="72"/>
        <v>Hide</v>
      </c>
      <c r="C112" s="2">
        <v>1</v>
      </c>
      <c r="D112" s="62" t="s">
        <v>97</v>
      </c>
      <c r="E112" s="121">
        <v>5133.7699999999995</v>
      </c>
      <c r="F112" s="63">
        <v>761.00827257210426</v>
      </c>
      <c r="G112" s="63">
        <f t="shared" si="98"/>
        <v>4372.7617274278955</v>
      </c>
      <c r="H112" s="63">
        <v>0</v>
      </c>
      <c r="I112" s="63">
        <f t="shared" si="118"/>
        <v>5133.7699999999995</v>
      </c>
      <c r="J112" s="64">
        <v>3512.7700000000004</v>
      </c>
      <c r="K112" s="64">
        <f t="shared" si="99"/>
        <v>1620.9999999999991</v>
      </c>
      <c r="L112" s="8"/>
      <c r="M112" s="63">
        <v>5133.7699999999995</v>
      </c>
      <c r="N112" s="63">
        <v>761.00827257210426</v>
      </c>
      <c r="O112" s="63">
        <f t="shared" si="110"/>
        <v>4372.7617274278955</v>
      </c>
      <c r="P112" s="63">
        <v>0</v>
      </c>
      <c r="Q112" s="63">
        <f t="shared" si="111"/>
        <v>5133.7699999999995</v>
      </c>
      <c r="R112" s="64">
        <v>3512.7700000000004</v>
      </c>
      <c r="S112" s="65">
        <f t="shared" si="100"/>
        <v>1620.9999999999991</v>
      </c>
      <c r="T112" s="32"/>
      <c r="U112" s="121">
        <v>3626.8099999999995</v>
      </c>
      <c r="V112" s="63">
        <v>575.72383903359332</v>
      </c>
      <c r="W112" s="63">
        <f t="shared" si="101"/>
        <v>3051.0861609664062</v>
      </c>
      <c r="X112" s="63">
        <v>0</v>
      </c>
      <c r="Y112" s="63">
        <f t="shared" si="119"/>
        <v>3626.8099999999995</v>
      </c>
      <c r="Z112" s="64">
        <v>3099.03</v>
      </c>
      <c r="AA112" s="64">
        <f t="shared" si="102"/>
        <v>527.77999999999929</v>
      </c>
      <c r="AB112" s="8"/>
      <c r="AC112" s="63">
        <v>3626.8099999999995</v>
      </c>
      <c r="AD112" s="63">
        <v>575.72383903359332</v>
      </c>
      <c r="AE112" s="63">
        <f t="shared" si="112"/>
        <v>3051.0861609664062</v>
      </c>
      <c r="AF112" s="63">
        <v>0</v>
      </c>
      <c r="AG112" s="63">
        <f t="shared" si="113"/>
        <v>3626.8099999999995</v>
      </c>
      <c r="AH112" s="64">
        <v>3099.03</v>
      </c>
      <c r="AI112" s="65">
        <f t="shared" si="103"/>
        <v>527.77999999999929</v>
      </c>
      <c r="AJ112" s="32"/>
      <c r="AK112" s="121">
        <v>788.55</v>
      </c>
      <c r="AL112" s="63">
        <v>107.2404795439905</v>
      </c>
      <c r="AM112" s="63">
        <f t="shared" si="104"/>
        <v>681.30952045600941</v>
      </c>
      <c r="AN112" s="63">
        <v>0</v>
      </c>
      <c r="AO112" s="63">
        <f t="shared" si="120"/>
        <v>788.55</v>
      </c>
      <c r="AP112" s="64">
        <v>0</v>
      </c>
      <c r="AQ112" s="64">
        <f t="shared" si="105"/>
        <v>788.55</v>
      </c>
      <c r="AR112" s="8"/>
      <c r="AS112" s="63">
        <v>788.55</v>
      </c>
      <c r="AT112" s="63">
        <v>107.2404795439905</v>
      </c>
      <c r="AU112" s="63">
        <f t="shared" si="114"/>
        <v>681.30952045600941</v>
      </c>
      <c r="AV112" s="63">
        <v>0</v>
      </c>
      <c r="AW112" s="63">
        <f t="shared" si="115"/>
        <v>788.55</v>
      </c>
      <c r="AX112" s="64">
        <v>0</v>
      </c>
      <c r="AY112" s="65">
        <f t="shared" si="106"/>
        <v>788.55</v>
      </c>
      <c r="AZ112" s="32"/>
      <c r="BA112" s="121">
        <v>718.41</v>
      </c>
      <c r="BB112" s="63">
        <v>78.043953994520507</v>
      </c>
      <c r="BC112" s="63">
        <f t="shared" si="107"/>
        <v>640.36604600547946</v>
      </c>
      <c r="BD112" s="63">
        <v>0</v>
      </c>
      <c r="BE112" s="63">
        <f t="shared" si="121"/>
        <v>718.41</v>
      </c>
      <c r="BF112" s="64">
        <v>413.74</v>
      </c>
      <c r="BG112" s="64">
        <f t="shared" si="108"/>
        <v>304.66999999999996</v>
      </c>
      <c r="BH112" s="8"/>
      <c r="BI112" s="63">
        <v>718.41</v>
      </c>
      <c r="BJ112" s="63">
        <v>78.043953994520507</v>
      </c>
      <c r="BK112" s="63">
        <f t="shared" si="116"/>
        <v>640.36604600547946</v>
      </c>
      <c r="BL112" s="63">
        <v>0</v>
      </c>
      <c r="BM112" s="63">
        <f t="shared" si="117"/>
        <v>718.41</v>
      </c>
      <c r="BN112" s="64">
        <v>413.74</v>
      </c>
      <c r="BO112" s="65">
        <f t="shared" si="109"/>
        <v>304.66999999999996</v>
      </c>
      <c r="BP112" s="32"/>
    </row>
    <row r="113" spans="2:68" s="2" customFormat="1" ht="14.25" hidden="1" customHeight="1" outlineLevel="1">
      <c r="B113" s="2" t="str">
        <f t="shared" si="72"/>
        <v>Hide</v>
      </c>
      <c r="C113" s="2">
        <v>1</v>
      </c>
      <c r="D113" s="62" t="s">
        <v>98</v>
      </c>
      <c r="E113" s="121">
        <v>691.08000000000015</v>
      </c>
      <c r="F113" s="63">
        <v>2294.9350442576556</v>
      </c>
      <c r="G113" s="63">
        <f t="shared" si="98"/>
        <v>-1603.8550442576554</v>
      </c>
      <c r="H113" s="63">
        <v>0</v>
      </c>
      <c r="I113" s="63">
        <f t="shared" si="118"/>
        <v>691.08000000000015</v>
      </c>
      <c r="J113" s="64">
        <v>545.99</v>
      </c>
      <c r="K113" s="64">
        <f t="shared" si="99"/>
        <v>145.09000000000015</v>
      </c>
      <c r="L113" s="8"/>
      <c r="M113" s="63">
        <v>691.08000000000015</v>
      </c>
      <c r="N113" s="63">
        <v>2294.9350442576556</v>
      </c>
      <c r="O113" s="63">
        <f t="shared" si="110"/>
        <v>-1603.8550442576554</v>
      </c>
      <c r="P113" s="63">
        <v>0</v>
      </c>
      <c r="Q113" s="63">
        <f t="shared" si="111"/>
        <v>691.08000000000015</v>
      </c>
      <c r="R113" s="64">
        <v>545.99</v>
      </c>
      <c r="S113" s="65">
        <f t="shared" si="100"/>
        <v>145.09000000000015</v>
      </c>
      <c r="T113" s="32"/>
      <c r="U113" s="121">
        <v>444.79000000000008</v>
      </c>
      <c r="V113" s="63">
        <v>2098.6270116344099</v>
      </c>
      <c r="W113" s="63">
        <f t="shared" si="101"/>
        <v>-1653.8370116344099</v>
      </c>
      <c r="X113" s="63">
        <v>0</v>
      </c>
      <c r="Y113" s="63">
        <f t="shared" si="119"/>
        <v>444.79000000000008</v>
      </c>
      <c r="Z113" s="64">
        <v>441.97</v>
      </c>
      <c r="AA113" s="64">
        <f t="shared" si="102"/>
        <v>2.82000000000005</v>
      </c>
      <c r="AB113" s="8"/>
      <c r="AC113" s="63">
        <v>444.79000000000008</v>
      </c>
      <c r="AD113" s="63">
        <v>2098.6270116344099</v>
      </c>
      <c r="AE113" s="63">
        <f t="shared" si="112"/>
        <v>-1653.8370116344099</v>
      </c>
      <c r="AF113" s="63">
        <v>0</v>
      </c>
      <c r="AG113" s="63">
        <f t="shared" si="113"/>
        <v>444.79000000000008</v>
      </c>
      <c r="AH113" s="64">
        <v>441.97</v>
      </c>
      <c r="AI113" s="65">
        <f t="shared" si="103"/>
        <v>2.82000000000005</v>
      </c>
      <c r="AJ113" s="32"/>
      <c r="AK113" s="121">
        <v>170.53</v>
      </c>
      <c r="AL113" s="63">
        <v>158.47994395999899</v>
      </c>
      <c r="AM113" s="63">
        <f t="shared" si="104"/>
        <v>12.05005604000101</v>
      </c>
      <c r="AN113" s="63">
        <v>0</v>
      </c>
      <c r="AO113" s="63">
        <f t="shared" si="120"/>
        <v>170.53</v>
      </c>
      <c r="AP113" s="64">
        <v>0</v>
      </c>
      <c r="AQ113" s="64">
        <f t="shared" si="105"/>
        <v>170.53</v>
      </c>
      <c r="AR113" s="8"/>
      <c r="AS113" s="63">
        <v>170.53</v>
      </c>
      <c r="AT113" s="63">
        <v>158.47994395999899</v>
      </c>
      <c r="AU113" s="63">
        <f t="shared" si="114"/>
        <v>12.05005604000101</v>
      </c>
      <c r="AV113" s="63">
        <v>0</v>
      </c>
      <c r="AW113" s="63">
        <f t="shared" si="115"/>
        <v>170.53</v>
      </c>
      <c r="AX113" s="64">
        <v>0</v>
      </c>
      <c r="AY113" s="65">
        <f t="shared" si="106"/>
        <v>170.53</v>
      </c>
      <c r="AZ113" s="32"/>
      <c r="BA113" s="121">
        <v>75.760000000000005</v>
      </c>
      <c r="BB113" s="63">
        <v>37.828088663246902</v>
      </c>
      <c r="BC113" s="63">
        <f t="shared" si="107"/>
        <v>37.931911336753103</v>
      </c>
      <c r="BD113" s="63">
        <v>0</v>
      </c>
      <c r="BE113" s="63">
        <f t="shared" si="121"/>
        <v>75.760000000000005</v>
      </c>
      <c r="BF113" s="64">
        <v>104.02</v>
      </c>
      <c r="BG113" s="64">
        <f t="shared" si="108"/>
        <v>-28.259999999999991</v>
      </c>
      <c r="BH113" s="8"/>
      <c r="BI113" s="63">
        <v>75.760000000000005</v>
      </c>
      <c r="BJ113" s="63">
        <v>37.828088663246902</v>
      </c>
      <c r="BK113" s="63">
        <f t="shared" si="116"/>
        <v>37.931911336753103</v>
      </c>
      <c r="BL113" s="63">
        <v>0</v>
      </c>
      <c r="BM113" s="63">
        <f t="shared" si="117"/>
        <v>75.760000000000005</v>
      </c>
      <c r="BN113" s="64">
        <v>104.02</v>
      </c>
      <c r="BO113" s="65">
        <f t="shared" si="109"/>
        <v>-28.259999999999991</v>
      </c>
      <c r="BP113" s="32"/>
    </row>
    <row r="114" spans="2:68" s="2" customFormat="1" ht="14.25" hidden="1" customHeight="1" outlineLevel="1">
      <c r="B114" s="2" t="str">
        <f t="shared" si="72"/>
        <v>Hide</v>
      </c>
      <c r="C114" s="2">
        <v>1</v>
      </c>
      <c r="D114" s="62" t="s">
        <v>99</v>
      </c>
      <c r="E114" s="121">
        <v>0</v>
      </c>
      <c r="F114" s="63">
        <v>0</v>
      </c>
      <c r="G114" s="63">
        <f t="shared" si="98"/>
        <v>0</v>
      </c>
      <c r="H114" s="63">
        <v>0</v>
      </c>
      <c r="I114" s="63">
        <f t="shared" si="118"/>
        <v>0</v>
      </c>
      <c r="J114" s="64">
        <v>0</v>
      </c>
      <c r="K114" s="64">
        <f t="shared" si="99"/>
        <v>0</v>
      </c>
      <c r="L114" s="8"/>
      <c r="M114" s="63">
        <v>0</v>
      </c>
      <c r="N114" s="63">
        <v>0</v>
      </c>
      <c r="O114" s="63">
        <f t="shared" si="110"/>
        <v>0</v>
      </c>
      <c r="P114" s="63">
        <v>0</v>
      </c>
      <c r="Q114" s="63">
        <f t="shared" si="111"/>
        <v>0</v>
      </c>
      <c r="R114" s="64">
        <v>0</v>
      </c>
      <c r="S114" s="65">
        <f t="shared" si="100"/>
        <v>0</v>
      </c>
      <c r="T114" s="32"/>
      <c r="U114" s="121">
        <v>0</v>
      </c>
      <c r="V114" s="63">
        <v>0</v>
      </c>
      <c r="W114" s="63">
        <f t="shared" si="101"/>
        <v>0</v>
      </c>
      <c r="X114" s="63">
        <v>0</v>
      </c>
      <c r="Y114" s="63">
        <f t="shared" si="119"/>
        <v>0</v>
      </c>
      <c r="Z114" s="64">
        <v>0</v>
      </c>
      <c r="AA114" s="64">
        <f t="shared" si="102"/>
        <v>0</v>
      </c>
      <c r="AB114" s="8"/>
      <c r="AC114" s="63">
        <v>0</v>
      </c>
      <c r="AD114" s="63">
        <v>0</v>
      </c>
      <c r="AE114" s="63">
        <f t="shared" si="112"/>
        <v>0</v>
      </c>
      <c r="AF114" s="63">
        <v>0</v>
      </c>
      <c r="AG114" s="63">
        <f t="shared" si="113"/>
        <v>0</v>
      </c>
      <c r="AH114" s="64">
        <v>0</v>
      </c>
      <c r="AI114" s="65">
        <f t="shared" si="103"/>
        <v>0</v>
      </c>
      <c r="AJ114" s="32"/>
      <c r="AK114" s="121">
        <v>0</v>
      </c>
      <c r="AL114" s="63">
        <v>0</v>
      </c>
      <c r="AM114" s="63">
        <f t="shared" si="104"/>
        <v>0</v>
      </c>
      <c r="AN114" s="63">
        <v>0</v>
      </c>
      <c r="AO114" s="63">
        <f t="shared" si="120"/>
        <v>0</v>
      </c>
      <c r="AP114" s="64">
        <v>0</v>
      </c>
      <c r="AQ114" s="64">
        <f t="shared" si="105"/>
        <v>0</v>
      </c>
      <c r="AR114" s="8"/>
      <c r="AS114" s="63">
        <v>0</v>
      </c>
      <c r="AT114" s="63">
        <v>0</v>
      </c>
      <c r="AU114" s="63">
        <f t="shared" si="114"/>
        <v>0</v>
      </c>
      <c r="AV114" s="63">
        <v>0</v>
      </c>
      <c r="AW114" s="63">
        <f t="shared" si="115"/>
        <v>0</v>
      </c>
      <c r="AX114" s="64">
        <v>0</v>
      </c>
      <c r="AY114" s="65">
        <f t="shared" si="106"/>
        <v>0</v>
      </c>
      <c r="AZ114" s="32"/>
      <c r="BA114" s="121">
        <v>0</v>
      </c>
      <c r="BB114" s="63">
        <v>0</v>
      </c>
      <c r="BC114" s="63">
        <f t="shared" si="107"/>
        <v>0</v>
      </c>
      <c r="BD114" s="63">
        <v>0</v>
      </c>
      <c r="BE114" s="63">
        <f t="shared" si="121"/>
        <v>0</v>
      </c>
      <c r="BF114" s="64">
        <v>0</v>
      </c>
      <c r="BG114" s="64">
        <f t="shared" si="108"/>
        <v>0</v>
      </c>
      <c r="BH114" s="8"/>
      <c r="BI114" s="63">
        <v>0</v>
      </c>
      <c r="BJ114" s="63">
        <v>0</v>
      </c>
      <c r="BK114" s="63">
        <f t="shared" si="116"/>
        <v>0</v>
      </c>
      <c r="BL114" s="63">
        <v>0</v>
      </c>
      <c r="BM114" s="63">
        <f t="shared" si="117"/>
        <v>0</v>
      </c>
      <c r="BN114" s="64">
        <v>0</v>
      </c>
      <c r="BO114" s="65">
        <f t="shared" si="109"/>
        <v>0</v>
      </c>
      <c r="BP114" s="32"/>
    </row>
    <row r="115" spans="2:68" s="2" customFormat="1" ht="14.25" hidden="1" customHeight="1" outlineLevel="1">
      <c r="B115" s="2" t="str">
        <f t="shared" si="72"/>
        <v>Hide</v>
      </c>
      <c r="C115" s="2">
        <v>1</v>
      </c>
      <c r="D115" s="62" t="s">
        <v>100</v>
      </c>
      <c r="E115" s="121">
        <v>0</v>
      </c>
      <c r="F115" s="63">
        <v>0</v>
      </c>
      <c r="G115" s="63">
        <f t="shared" si="98"/>
        <v>0</v>
      </c>
      <c r="H115" s="63">
        <v>0</v>
      </c>
      <c r="I115" s="63">
        <f t="shared" si="118"/>
        <v>0</v>
      </c>
      <c r="J115" s="64">
        <v>0</v>
      </c>
      <c r="K115" s="64">
        <f t="shared" si="99"/>
        <v>0</v>
      </c>
      <c r="L115" s="8"/>
      <c r="M115" s="63">
        <v>0</v>
      </c>
      <c r="N115" s="63">
        <v>0</v>
      </c>
      <c r="O115" s="63">
        <f t="shared" si="110"/>
        <v>0</v>
      </c>
      <c r="P115" s="63">
        <v>0</v>
      </c>
      <c r="Q115" s="63">
        <f t="shared" si="111"/>
        <v>0</v>
      </c>
      <c r="R115" s="64">
        <v>0</v>
      </c>
      <c r="S115" s="65">
        <f t="shared" si="100"/>
        <v>0</v>
      </c>
      <c r="T115" s="32"/>
      <c r="U115" s="121">
        <v>0</v>
      </c>
      <c r="V115" s="63">
        <v>0</v>
      </c>
      <c r="W115" s="63">
        <f t="shared" si="101"/>
        <v>0</v>
      </c>
      <c r="X115" s="63">
        <v>0</v>
      </c>
      <c r="Y115" s="63">
        <f t="shared" si="119"/>
        <v>0</v>
      </c>
      <c r="Z115" s="64">
        <v>0</v>
      </c>
      <c r="AA115" s="64">
        <f t="shared" si="102"/>
        <v>0</v>
      </c>
      <c r="AB115" s="8"/>
      <c r="AC115" s="63">
        <v>0</v>
      </c>
      <c r="AD115" s="63">
        <v>0</v>
      </c>
      <c r="AE115" s="63">
        <f t="shared" si="112"/>
        <v>0</v>
      </c>
      <c r="AF115" s="63">
        <v>0</v>
      </c>
      <c r="AG115" s="63">
        <f t="shared" si="113"/>
        <v>0</v>
      </c>
      <c r="AH115" s="64">
        <v>0</v>
      </c>
      <c r="AI115" s="65">
        <f t="shared" si="103"/>
        <v>0</v>
      </c>
      <c r="AJ115" s="32"/>
      <c r="AK115" s="121">
        <v>0</v>
      </c>
      <c r="AL115" s="63">
        <v>0</v>
      </c>
      <c r="AM115" s="63">
        <f t="shared" si="104"/>
        <v>0</v>
      </c>
      <c r="AN115" s="63">
        <v>0</v>
      </c>
      <c r="AO115" s="63">
        <f t="shared" si="120"/>
        <v>0</v>
      </c>
      <c r="AP115" s="64">
        <v>0</v>
      </c>
      <c r="AQ115" s="64">
        <f t="shared" si="105"/>
        <v>0</v>
      </c>
      <c r="AR115" s="8"/>
      <c r="AS115" s="63">
        <v>0</v>
      </c>
      <c r="AT115" s="63">
        <v>0</v>
      </c>
      <c r="AU115" s="63">
        <f t="shared" si="114"/>
        <v>0</v>
      </c>
      <c r="AV115" s="63">
        <v>0</v>
      </c>
      <c r="AW115" s="63">
        <f t="shared" si="115"/>
        <v>0</v>
      </c>
      <c r="AX115" s="64">
        <v>0</v>
      </c>
      <c r="AY115" s="65">
        <f t="shared" si="106"/>
        <v>0</v>
      </c>
      <c r="AZ115" s="32"/>
      <c r="BA115" s="121">
        <v>0</v>
      </c>
      <c r="BB115" s="63">
        <v>0</v>
      </c>
      <c r="BC115" s="63">
        <f t="shared" si="107"/>
        <v>0</v>
      </c>
      <c r="BD115" s="63">
        <v>0</v>
      </c>
      <c r="BE115" s="63">
        <f t="shared" si="121"/>
        <v>0</v>
      </c>
      <c r="BF115" s="64">
        <v>0</v>
      </c>
      <c r="BG115" s="64">
        <f t="shared" si="108"/>
        <v>0</v>
      </c>
      <c r="BH115" s="8"/>
      <c r="BI115" s="63">
        <v>0</v>
      </c>
      <c r="BJ115" s="63">
        <v>0</v>
      </c>
      <c r="BK115" s="63">
        <f t="shared" si="116"/>
        <v>0</v>
      </c>
      <c r="BL115" s="63">
        <v>0</v>
      </c>
      <c r="BM115" s="63">
        <f t="shared" si="117"/>
        <v>0</v>
      </c>
      <c r="BN115" s="64">
        <v>0</v>
      </c>
      <c r="BO115" s="65">
        <f t="shared" si="109"/>
        <v>0</v>
      </c>
      <c r="BP115" s="32"/>
    </row>
    <row r="116" spans="2:68" s="2" customFormat="1" ht="14.25" hidden="1" customHeight="1" outlineLevel="1">
      <c r="B116" s="2" t="str">
        <f t="shared" si="72"/>
        <v>Hide</v>
      </c>
      <c r="C116" s="2">
        <v>1</v>
      </c>
      <c r="D116" s="62" t="s">
        <v>101</v>
      </c>
      <c r="E116" s="121">
        <v>5459.6399999999994</v>
      </c>
      <c r="F116" s="63">
        <v>3804.3424408158353</v>
      </c>
      <c r="G116" s="63">
        <f t="shared" si="98"/>
        <v>1655.2975591841641</v>
      </c>
      <c r="H116" s="63">
        <v>0</v>
      </c>
      <c r="I116" s="63">
        <f t="shared" si="118"/>
        <v>5459.6399999999994</v>
      </c>
      <c r="J116" s="64">
        <v>2956.6400000000003</v>
      </c>
      <c r="K116" s="64">
        <f t="shared" si="99"/>
        <v>2502.9999999999991</v>
      </c>
      <c r="L116" s="8"/>
      <c r="M116" s="63">
        <v>5459.6399999999994</v>
      </c>
      <c r="N116" s="63">
        <v>3804.3424408158353</v>
      </c>
      <c r="O116" s="63">
        <f t="shared" si="110"/>
        <v>1655.2975591841641</v>
      </c>
      <c r="P116" s="63">
        <v>0</v>
      </c>
      <c r="Q116" s="63">
        <f t="shared" si="111"/>
        <v>5459.6399999999994</v>
      </c>
      <c r="R116" s="64">
        <v>2956.6400000000003</v>
      </c>
      <c r="S116" s="65">
        <f t="shared" si="100"/>
        <v>2502.9999999999991</v>
      </c>
      <c r="T116" s="32"/>
      <c r="U116" s="121">
        <v>4063.89</v>
      </c>
      <c r="V116" s="63">
        <v>2380.0372302495998</v>
      </c>
      <c r="W116" s="63">
        <f t="shared" si="101"/>
        <v>1683.8527697504001</v>
      </c>
      <c r="X116" s="63">
        <v>0</v>
      </c>
      <c r="Y116" s="63">
        <f t="shared" si="119"/>
        <v>4063.89</v>
      </c>
      <c r="Z116" s="64">
        <v>2604.3200000000002</v>
      </c>
      <c r="AA116" s="64">
        <f t="shared" si="102"/>
        <v>1459.5699999999997</v>
      </c>
      <c r="AB116" s="8"/>
      <c r="AC116" s="63">
        <v>4063.89</v>
      </c>
      <c r="AD116" s="63">
        <v>2380.0372302495998</v>
      </c>
      <c r="AE116" s="63">
        <f t="shared" si="112"/>
        <v>1683.8527697504001</v>
      </c>
      <c r="AF116" s="63">
        <v>0</v>
      </c>
      <c r="AG116" s="63">
        <f t="shared" si="113"/>
        <v>4063.89</v>
      </c>
      <c r="AH116" s="64">
        <v>2604.3200000000002</v>
      </c>
      <c r="AI116" s="65">
        <f t="shared" si="103"/>
        <v>1459.5699999999997</v>
      </c>
      <c r="AJ116" s="32"/>
      <c r="AK116" s="121">
        <v>975.74</v>
      </c>
      <c r="AL116" s="63">
        <v>804.12566841023568</v>
      </c>
      <c r="AM116" s="63">
        <f t="shared" si="104"/>
        <v>171.61433158976433</v>
      </c>
      <c r="AN116" s="63">
        <v>0</v>
      </c>
      <c r="AO116" s="63">
        <f t="shared" si="120"/>
        <v>975.74</v>
      </c>
      <c r="AP116" s="64">
        <v>0</v>
      </c>
      <c r="AQ116" s="64">
        <f t="shared" si="105"/>
        <v>975.74</v>
      </c>
      <c r="AR116" s="8"/>
      <c r="AS116" s="63">
        <v>975.74</v>
      </c>
      <c r="AT116" s="63">
        <v>804.12566841023568</v>
      </c>
      <c r="AU116" s="63">
        <f t="shared" si="114"/>
        <v>171.61433158976433</v>
      </c>
      <c r="AV116" s="63">
        <v>0</v>
      </c>
      <c r="AW116" s="63">
        <f t="shared" si="115"/>
        <v>975.74</v>
      </c>
      <c r="AX116" s="64">
        <v>0</v>
      </c>
      <c r="AY116" s="65">
        <f t="shared" si="106"/>
        <v>975.74</v>
      </c>
      <c r="AZ116" s="32"/>
      <c r="BA116" s="121">
        <v>420.01</v>
      </c>
      <c r="BB116" s="63">
        <v>620.17954215600002</v>
      </c>
      <c r="BC116" s="63">
        <f t="shared" si="107"/>
        <v>-200.16954215600003</v>
      </c>
      <c r="BD116" s="63">
        <v>0</v>
      </c>
      <c r="BE116" s="63">
        <f t="shared" si="121"/>
        <v>420.01</v>
      </c>
      <c r="BF116" s="64">
        <v>352.32</v>
      </c>
      <c r="BG116" s="64">
        <f t="shared" si="108"/>
        <v>67.69</v>
      </c>
      <c r="BH116" s="8"/>
      <c r="BI116" s="63">
        <v>420.01</v>
      </c>
      <c r="BJ116" s="63">
        <v>620.17954215600002</v>
      </c>
      <c r="BK116" s="63">
        <f t="shared" si="116"/>
        <v>-200.16954215600003</v>
      </c>
      <c r="BL116" s="63">
        <v>0</v>
      </c>
      <c r="BM116" s="63">
        <f t="shared" si="117"/>
        <v>420.01</v>
      </c>
      <c r="BN116" s="64">
        <v>352.32</v>
      </c>
      <c r="BO116" s="65">
        <f t="shared" si="109"/>
        <v>67.69</v>
      </c>
      <c r="BP116" s="32"/>
    </row>
    <row r="117" spans="2:68" s="2" customFormat="1" ht="14.25" hidden="1" customHeight="1" outlineLevel="1">
      <c r="B117" s="2" t="str">
        <f t="shared" si="72"/>
        <v>Hide</v>
      </c>
      <c r="C117" s="2">
        <v>1</v>
      </c>
      <c r="D117" s="62" t="s">
        <v>102</v>
      </c>
      <c r="E117" s="121">
        <v>865.89999999999986</v>
      </c>
      <c r="F117" s="63">
        <v>865.90079771469357</v>
      </c>
      <c r="G117" s="63">
        <f t="shared" si="98"/>
        <v>-7.9771469370371051E-4</v>
      </c>
      <c r="H117" s="63">
        <v>0</v>
      </c>
      <c r="I117" s="63">
        <f t="shared" si="118"/>
        <v>865.89999999999986</v>
      </c>
      <c r="J117" s="64">
        <v>820.83</v>
      </c>
      <c r="K117" s="64">
        <f t="shared" si="99"/>
        <v>45.069999999999823</v>
      </c>
      <c r="L117" s="8"/>
      <c r="M117" s="63">
        <v>865.89999999999986</v>
      </c>
      <c r="N117" s="63">
        <v>865.90079771469357</v>
      </c>
      <c r="O117" s="63">
        <f t="shared" si="110"/>
        <v>-7.9771469370371051E-4</v>
      </c>
      <c r="P117" s="63">
        <v>0</v>
      </c>
      <c r="Q117" s="63">
        <f t="shared" si="111"/>
        <v>865.89999999999986</v>
      </c>
      <c r="R117" s="64">
        <v>820.83</v>
      </c>
      <c r="S117" s="65">
        <f t="shared" si="100"/>
        <v>45.069999999999823</v>
      </c>
      <c r="T117" s="32"/>
      <c r="U117" s="121">
        <v>575.34999999999991</v>
      </c>
      <c r="V117" s="63">
        <v>575.34852659199998</v>
      </c>
      <c r="W117" s="63">
        <f t="shared" si="101"/>
        <v>1.4734079999243477E-3</v>
      </c>
      <c r="X117" s="63">
        <v>0</v>
      </c>
      <c r="Y117" s="63">
        <f t="shared" si="119"/>
        <v>575.34999999999991</v>
      </c>
      <c r="Z117" s="64">
        <v>684.87</v>
      </c>
      <c r="AA117" s="64">
        <f t="shared" si="102"/>
        <v>-109.5200000000001</v>
      </c>
      <c r="AB117" s="8"/>
      <c r="AC117" s="63">
        <v>575.34999999999991</v>
      </c>
      <c r="AD117" s="63">
        <v>575.34852659199998</v>
      </c>
      <c r="AE117" s="63">
        <f t="shared" si="112"/>
        <v>1.4734079999243477E-3</v>
      </c>
      <c r="AF117" s="63">
        <v>0</v>
      </c>
      <c r="AG117" s="63">
        <f t="shared" si="113"/>
        <v>575.34999999999991</v>
      </c>
      <c r="AH117" s="64">
        <v>684.87</v>
      </c>
      <c r="AI117" s="65">
        <f t="shared" si="103"/>
        <v>-109.5200000000001</v>
      </c>
      <c r="AJ117" s="32"/>
      <c r="AK117" s="121">
        <v>179.10999999999999</v>
      </c>
      <c r="AL117" s="63">
        <v>179.11201800269359</v>
      </c>
      <c r="AM117" s="63">
        <f t="shared" si="104"/>
        <v>-2.0180026936031936E-3</v>
      </c>
      <c r="AN117" s="63">
        <v>0</v>
      </c>
      <c r="AO117" s="63">
        <f t="shared" si="120"/>
        <v>179.10999999999999</v>
      </c>
      <c r="AP117" s="64">
        <v>0</v>
      </c>
      <c r="AQ117" s="64">
        <f t="shared" si="105"/>
        <v>179.10999999999999</v>
      </c>
      <c r="AR117" s="8"/>
      <c r="AS117" s="63">
        <v>179.10999999999999</v>
      </c>
      <c r="AT117" s="63">
        <v>179.11201800269359</v>
      </c>
      <c r="AU117" s="63">
        <f t="shared" si="114"/>
        <v>-2.0180026936031936E-3</v>
      </c>
      <c r="AV117" s="63">
        <v>0</v>
      </c>
      <c r="AW117" s="63">
        <f t="shared" si="115"/>
        <v>179.10999999999999</v>
      </c>
      <c r="AX117" s="64">
        <v>0</v>
      </c>
      <c r="AY117" s="65">
        <f t="shared" si="106"/>
        <v>179.10999999999999</v>
      </c>
      <c r="AZ117" s="32"/>
      <c r="BA117" s="121">
        <v>111.44</v>
      </c>
      <c r="BB117" s="63">
        <v>111.44025311999999</v>
      </c>
      <c r="BC117" s="63">
        <f t="shared" si="107"/>
        <v>-2.5311999999644286E-4</v>
      </c>
      <c r="BD117" s="63">
        <v>0</v>
      </c>
      <c r="BE117" s="63">
        <f t="shared" si="121"/>
        <v>111.44</v>
      </c>
      <c r="BF117" s="64">
        <v>135.96</v>
      </c>
      <c r="BG117" s="64">
        <f t="shared" si="108"/>
        <v>-24.52000000000001</v>
      </c>
      <c r="BH117" s="8"/>
      <c r="BI117" s="63">
        <v>111.44</v>
      </c>
      <c r="BJ117" s="63">
        <v>111.44025311999999</v>
      </c>
      <c r="BK117" s="63">
        <f t="shared" si="116"/>
        <v>-2.5311999999644286E-4</v>
      </c>
      <c r="BL117" s="63">
        <v>0</v>
      </c>
      <c r="BM117" s="63">
        <f t="shared" si="117"/>
        <v>111.44</v>
      </c>
      <c r="BN117" s="64">
        <v>135.96</v>
      </c>
      <c r="BO117" s="65">
        <f t="shared" si="109"/>
        <v>-24.52000000000001</v>
      </c>
      <c r="BP117" s="32"/>
    </row>
    <row r="118" spans="2:68" s="2" customFormat="1" ht="14.25" hidden="1" customHeight="1" outlineLevel="1">
      <c r="B118" s="2" t="str">
        <f t="shared" si="72"/>
        <v>Hide</v>
      </c>
      <c r="C118" s="2">
        <v>1</v>
      </c>
      <c r="D118" s="62" t="s">
        <v>103</v>
      </c>
      <c r="E118" s="121">
        <v>7900.7599999999993</v>
      </c>
      <c r="F118" s="63">
        <v>7184.5859398129051</v>
      </c>
      <c r="G118" s="63">
        <f t="shared" si="98"/>
        <v>716.17406018709426</v>
      </c>
      <c r="H118" s="63">
        <v>0</v>
      </c>
      <c r="I118" s="63">
        <f t="shared" si="118"/>
        <v>7900.7599999999993</v>
      </c>
      <c r="J118" s="64">
        <v>2446.54</v>
      </c>
      <c r="K118" s="64">
        <f t="shared" si="99"/>
        <v>5454.2199999999993</v>
      </c>
      <c r="L118" s="8"/>
      <c r="M118" s="63">
        <v>7900.7599999999993</v>
      </c>
      <c r="N118" s="63">
        <v>7184.5859398129051</v>
      </c>
      <c r="O118" s="63">
        <f t="shared" si="110"/>
        <v>716.17406018709426</v>
      </c>
      <c r="P118" s="63">
        <v>0</v>
      </c>
      <c r="Q118" s="63">
        <f t="shared" si="111"/>
        <v>7900.7599999999993</v>
      </c>
      <c r="R118" s="64">
        <v>2446.54</v>
      </c>
      <c r="S118" s="65">
        <f t="shared" si="100"/>
        <v>5454.2199999999993</v>
      </c>
      <c r="T118" s="32"/>
      <c r="U118" s="121">
        <v>5176.8499999999995</v>
      </c>
      <c r="V118" s="63">
        <v>4517.4488154000001</v>
      </c>
      <c r="W118" s="63">
        <f t="shared" si="101"/>
        <v>659.4011845999994</v>
      </c>
      <c r="X118" s="63">
        <v>0</v>
      </c>
      <c r="Y118" s="63">
        <f t="shared" si="119"/>
        <v>5176.8499999999995</v>
      </c>
      <c r="Z118" s="64">
        <v>2219.02</v>
      </c>
      <c r="AA118" s="64">
        <f t="shared" si="102"/>
        <v>2957.8299999999995</v>
      </c>
      <c r="AB118" s="8"/>
      <c r="AC118" s="63">
        <v>5176.8499999999995</v>
      </c>
      <c r="AD118" s="63">
        <v>4517.4488154000001</v>
      </c>
      <c r="AE118" s="63">
        <f t="shared" si="112"/>
        <v>659.4011845999994</v>
      </c>
      <c r="AF118" s="63">
        <v>0</v>
      </c>
      <c r="AG118" s="63">
        <f t="shared" si="113"/>
        <v>5176.8499999999995</v>
      </c>
      <c r="AH118" s="64">
        <v>2219.02</v>
      </c>
      <c r="AI118" s="65">
        <f t="shared" si="103"/>
        <v>2957.8299999999995</v>
      </c>
      <c r="AJ118" s="32"/>
      <c r="AK118" s="121">
        <v>1851.73</v>
      </c>
      <c r="AL118" s="63">
        <v>1457.0162000129051</v>
      </c>
      <c r="AM118" s="63">
        <f t="shared" si="104"/>
        <v>394.71379998709494</v>
      </c>
      <c r="AN118" s="63">
        <v>0</v>
      </c>
      <c r="AO118" s="63">
        <f t="shared" si="120"/>
        <v>1851.73</v>
      </c>
      <c r="AP118" s="64">
        <v>0</v>
      </c>
      <c r="AQ118" s="64">
        <f t="shared" si="105"/>
        <v>1851.73</v>
      </c>
      <c r="AR118" s="8"/>
      <c r="AS118" s="63">
        <v>1851.73</v>
      </c>
      <c r="AT118" s="63">
        <v>1457.0162000129051</v>
      </c>
      <c r="AU118" s="63">
        <f t="shared" si="114"/>
        <v>394.71379998709494</v>
      </c>
      <c r="AV118" s="63">
        <v>0</v>
      </c>
      <c r="AW118" s="63">
        <f t="shared" si="115"/>
        <v>1851.73</v>
      </c>
      <c r="AX118" s="64">
        <v>0</v>
      </c>
      <c r="AY118" s="65">
        <f t="shared" si="106"/>
        <v>1851.73</v>
      </c>
      <c r="AZ118" s="32"/>
      <c r="BA118" s="121">
        <v>872.18000000000006</v>
      </c>
      <c r="BB118" s="63">
        <v>1210.1209243999999</v>
      </c>
      <c r="BC118" s="63">
        <f t="shared" si="107"/>
        <v>-337.94092439999986</v>
      </c>
      <c r="BD118" s="63">
        <v>0</v>
      </c>
      <c r="BE118" s="63">
        <f t="shared" si="121"/>
        <v>872.18000000000006</v>
      </c>
      <c r="BF118" s="64">
        <v>227.52</v>
      </c>
      <c r="BG118" s="64">
        <f t="shared" si="108"/>
        <v>644.66000000000008</v>
      </c>
      <c r="BH118" s="8"/>
      <c r="BI118" s="63">
        <v>872.18000000000006</v>
      </c>
      <c r="BJ118" s="63">
        <v>1210.1209243999999</v>
      </c>
      <c r="BK118" s="63">
        <f t="shared" si="116"/>
        <v>-337.94092439999986</v>
      </c>
      <c r="BL118" s="63">
        <v>0</v>
      </c>
      <c r="BM118" s="63">
        <f t="shared" si="117"/>
        <v>872.18000000000006</v>
      </c>
      <c r="BN118" s="64">
        <v>227.52</v>
      </c>
      <c r="BO118" s="65">
        <f t="shared" si="109"/>
        <v>644.66000000000008</v>
      </c>
      <c r="BP118" s="32"/>
    </row>
    <row r="119" spans="2:68" s="2" customFormat="1" ht="14.25" hidden="1" customHeight="1" outlineLevel="1">
      <c r="B119" s="2" t="str">
        <f t="shared" si="72"/>
        <v>Hide</v>
      </c>
      <c r="C119" s="2">
        <v>1</v>
      </c>
      <c r="D119" s="62" t="s">
        <v>104</v>
      </c>
      <c r="E119" s="121">
        <v>424.44</v>
      </c>
      <c r="F119" s="63">
        <v>257.39259460991997</v>
      </c>
      <c r="G119" s="63">
        <f t="shared" si="98"/>
        <v>167.04740539008003</v>
      </c>
      <c r="H119" s="63">
        <v>0</v>
      </c>
      <c r="I119" s="63">
        <f t="shared" si="118"/>
        <v>424.44</v>
      </c>
      <c r="J119" s="64">
        <v>540.25</v>
      </c>
      <c r="K119" s="64">
        <f t="shared" si="99"/>
        <v>-115.81</v>
      </c>
      <c r="L119" s="8"/>
      <c r="M119" s="63">
        <v>424.44</v>
      </c>
      <c r="N119" s="63">
        <v>257.39259460991997</v>
      </c>
      <c r="O119" s="63">
        <f t="shared" si="110"/>
        <v>167.04740539008003</v>
      </c>
      <c r="P119" s="63">
        <v>0</v>
      </c>
      <c r="Q119" s="63">
        <f t="shared" si="111"/>
        <v>424.44</v>
      </c>
      <c r="R119" s="64">
        <v>540.25</v>
      </c>
      <c r="S119" s="65">
        <f t="shared" si="100"/>
        <v>-115.81</v>
      </c>
      <c r="T119" s="32"/>
      <c r="U119" s="121">
        <v>360.01</v>
      </c>
      <c r="V119" s="63">
        <v>183.84202755071999</v>
      </c>
      <c r="W119" s="63">
        <f t="shared" si="101"/>
        <v>176.16797244928</v>
      </c>
      <c r="X119" s="63">
        <v>0</v>
      </c>
      <c r="Y119" s="63">
        <f t="shared" si="119"/>
        <v>360.01</v>
      </c>
      <c r="Z119" s="64">
        <v>476.93</v>
      </c>
      <c r="AA119" s="64">
        <f t="shared" si="102"/>
        <v>-116.92000000000002</v>
      </c>
      <c r="AB119" s="8"/>
      <c r="AC119" s="63">
        <v>360.01</v>
      </c>
      <c r="AD119" s="63">
        <v>183.84202755071999</v>
      </c>
      <c r="AE119" s="63">
        <f t="shared" si="112"/>
        <v>176.16797244928</v>
      </c>
      <c r="AF119" s="63">
        <v>0</v>
      </c>
      <c r="AG119" s="63">
        <f t="shared" si="113"/>
        <v>360.01</v>
      </c>
      <c r="AH119" s="64">
        <v>476.93</v>
      </c>
      <c r="AI119" s="65">
        <f t="shared" si="103"/>
        <v>-116.92000000000002</v>
      </c>
      <c r="AJ119" s="32"/>
      <c r="AK119" s="121">
        <v>5.71</v>
      </c>
      <c r="AL119" s="63">
        <v>0</v>
      </c>
      <c r="AM119" s="63">
        <f t="shared" si="104"/>
        <v>5.71</v>
      </c>
      <c r="AN119" s="63">
        <v>0</v>
      </c>
      <c r="AO119" s="63">
        <f t="shared" si="120"/>
        <v>5.71</v>
      </c>
      <c r="AP119" s="64">
        <v>0</v>
      </c>
      <c r="AQ119" s="64">
        <f t="shared" si="105"/>
        <v>5.71</v>
      </c>
      <c r="AR119" s="8"/>
      <c r="AS119" s="63">
        <v>5.71</v>
      </c>
      <c r="AT119" s="63">
        <v>0</v>
      </c>
      <c r="AU119" s="63">
        <f t="shared" si="114"/>
        <v>5.71</v>
      </c>
      <c r="AV119" s="63">
        <v>0</v>
      </c>
      <c r="AW119" s="63">
        <f t="shared" si="115"/>
        <v>5.71</v>
      </c>
      <c r="AX119" s="64">
        <v>0</v>
      </c>
      <c r="AY119" s="65">
        <f t="shared" si="106"/>
        <v>5.71</v>
      </c>
      <c r="AZ119" s="32"/>
      <c r="BA119" s="121">
        <v>58.720000000000006</v>
      </c>
      <c r="BB119" s="63">
        <v>73.550567059199992</v>
      </c>
      <c r="BC119" s="63">
        <f t="shared" si="107"/>
        <v>-14.830567059199986</v>
      </c>
      <c r="BD119" s="63">
        <v>0</v>
      </c>
      <c r="BE119" s="63">
        <f t="shared" si="121"/>
        <v>58.720000000000006</v>
      </c>
      <c r="BF119" s="64">
        <v>63.32</v>
      </c>
      <c r="BG119" s="64">
        <f t="shared" si="108"/>
        <v>-4.5999999999999943</v>
      </c>
      <c r="BH119" s="8"/>
      <c r="BI119" s="63">
        <v>58.720000000000006</v>
      </c>
      <c r="BJ119" s="63">
        <v>73.550567059199992</v>
      </c>
      <c r="BK119" s="63">
        <f t="shared" si="116"/>
        <v>-14.830567059199986</v>
      </c>
      <c r="BL119" s="63">
        <v>0</v>
      </c>
      <c r="BM119" s="63">
        <f t="shared" si="117"/>
        <v>58.720000000000006</v>
      </c>
      <c r="BN119" s="64">
        <v>63.32</v>
      </c>
      <c r="BO119" s="65">
        <f t="shared" si="109"/>
        <v>-4.5999999999999943</v>
      </c>
      <c r="BP119" s="32"/>
    </row>
    <row r="120" spans="2:68" s="2" customFormat="1" ht="14.25" hidden="1" customHeight="1" outlineLevel="1">
      <c r="B120" s="2" t="str">
        <f t="shared" si="72"/>
        <v>Hide</v>
      </c>
      <c r="C120" s="2">
        <v>1</v>
      </c>
      <c r="D120" s="62" t="s">
        <v>105</v>
      </c>
      <c r="E120" s="121">
        <v>0</v>
      </c>
      <c r="F120" s="63">
        <v>0</v>
      </c>
      <c r="G120" s="63">
        <f t="shared" si="98"/>
        <v>0</v>
      </c>
      <c r="H120" s="63">
        <v>0</v>
      </c>
      <c r="I120" s="63">
        <f t="shared" si="118"/>
        <v>0</v>
      </c>
      <c r="J120" s="64">
        <v>0</v>
      </c>
      <c r="K120" s="64">
        <f t="shared" si="99"/>
        <v>0</v>
      </c>
      <c r="L120" s="8"/>
      <c r="M120" s="63">
        <v>0</v>
      </c>
      <c r="N120" s="63">
        <v>0</v>
      </c>
      <c r="O120" s="63">
        <f t="shared" si="110"/>
        <v>0</v>
      </c>
      <c r="P120" s="63">
        <v>0</v>
      </c>
      <c r="Q120" s="63">
        <f t="shared" si="111"/>
        <v>0</v>
      </c>
      <c r="R120" s="64">
        <v>0</v>
      </c>
      <c r="S120" s="65">
        <f t="shared" si="100"/>
        <v>0</v>
      </c>
      <c r="T120" s="32"/>
      <c r="U120" s="121">
        <v>0</v>
      </c>
      <c r="V120" s="63">
        <v>0</v>
      </c>
      <c r="W120" s="63">
        <f t="shared" si="101"/>
        <v>0</v>
      </c>
      <c r="X120" s="63">
        <v>0</v>
      </c>
      <c r="Y120" s="63">
        <f t="shared" si="119"/>
        <v>0</v>
      </c>
      <c r="Z120" s="64">
        <v>0</v>
      </c>
      <c r="AA120" s="64">
        <f t="shared" si="102"/>
        <v>0</v>
      </c>
      <c r="AB120" s="8"/>
      <c r="AC120" s="63">
        <v>0</v>
      </c>
      <c r="AD120" s="63">
        <v>0</v>
      </c>
      <c r="AE120" s="63">
        <f t="shared" si="112"/>
        <v>0</v>
      </c>
      <c r="AF120" s="63">
        <v>0</v>
      </c>
      <c r="AG120" s="63">
        <f t="shared" si="113"/>
        <v>0</v>
      </c>
      <c r="AH120" s="64">
        <v>0</v>
      </c>
      <c r="AI120" s="65">
        <f t="shared" si="103"/>
        <v>0</v>
      </c>
      <c r="AJ120" s="32"/>
      <c r="AK120" s="121">
        <v>0</v>
      </c>
      <c r="AL120" s="63">
        <v>0</v>
      </c>
      <c r="AM120" s="63">
        <f t="shared" si="104"/>
        <v>0</v>
      </c>
      <c r="AN120" s="63">
        <v>0</v>
      </c>
      <c r="AO120" s="63">
        <f t="shared" si="120"/>
        <v>0</v>
      </c>
      <c r="AP120" s="64">
        <v>0</v>
      </c>
      <c r="AQ120" s="64">
        <f t="shared" si="105"/>
        <v>0</v>
      </c>
      <c r="AR120" s="8"/>
      <c r="AS120" s="63">
        <v>0</v>
      </c>
      <c r="AT120" s="63">
        <v>0</v>
      </c>
      <c r="AU120" s="63">
        <f t="shared" si="114"/>
        <v>0</v>
      </c>
      <c r="AV120" s="63">
        <v>0</v>
      </c>
      <c r="AW120" s="63">
        <f t="shared" si="115"/>
        <v>0</v>
      </c>
      <c r="AX120" s="64">
        <v>0</v>
      </c>
      <c r="AY120" s="65">
        <f t="shared" si="106"/>
        <v>0</v>
      </c>
      <c r="AZ120" s="32"/>
      <c r="BA120" s="121">
        <v>0</v>
      </c>
      <c r="BB120" s="63">
        <v>0</v>
      </c>
      <c r="BC120" s="63">
        <f t="shared" si="107"/>
        <v>0</v>
      </c>
      <c r="BD120" s="63">
        <v>0</v>
      </c>
      <c r="BE120" s="63">
        <f t="shared" si="121"/>
        <v>0</v>
      </c>
      <c r="BF120" s="64">
        <v>0</v>
      </c>
      <c r="BG120" s="64">
        <f t="shared" si="108"/>
        <v>0</v>
      </c>
      <c r="BH120" s="8"/>
      <c r="BI120" s="63">
        <v>0</v>
      </c>
      <c r="BJ120" s="63">
        <v>0</v>
      </c>
      <c r="BK120" s="63">
        <f t="shared" si="116"/>
        <v>0</v>
      </c>
      <c r="BL120" s="63">
        <v>0</v>
      </c>
      <c r="BM120" s="63">
        <f t="shared" si="117"/>
        <v>0</v>
      </c>
      <c r="BN120" s="64">
        <v>0</v>
      </c>
      <c r="BO120" s="65">
        <f t="shared" si="109"/>
        <v>0</v>
      </c>
      <c r="BP120" s="32"/>
    </row>
    <row r="121" spans="2:68" s="2" customFormat="1" ht="14.25" hidden="1" customHeight="1" outlineLevel="1">
      <c r="B121" s="2" t="str">
        <f t="shared" si="72"/>
        <v>Hide</v>
      </c>
      <c r="C121" s="2">
        <v>1</v>
      </c>
      <c r="D121" s="62" t="s">
        <v>106</v>
      </c>
      <c r="E121" s="121">
        <v>0</v>
      </c>
      <c r="F121" s="63">
        <v>0</v>
      </c>
      <c r="G121" s="63">
        <f t="shared" si="98"/>
        <v>0</v>
      </c>
      <c r="H121" s="63">
        <v>0</v>
      </c>
      <c r="I121" s="63">
        <f t="shared" si="118"/>
        <v>0</v>
      </c>
      <c r="J121" s="64">
        <v>0</v>
      </c>
      <c r="K121" s="64">
        <f t="shared" si="99"/>
        <v>0</v>
      </c>
      <c r="L121" s="8"/>
      <c r="M121" s="63">
        <v>0</v>
      </c>
      <c r="N121" s="63">
        <v>0</v>
      </c>
      <c r="O121" s="63">
        <f t="shared" si="110"/>
        <v>0</v>
      </c>
      <c r="P121" s="63">
        <v>0</v>
      </c>
      <c r="Q121" s="63">
        <f t="shared" si="111"/>
        <v>0</v>
      </c>
      <c r="R121" s="64">
        <v>0</v>
      </c>
      <c r="S121" s="65">
        <f t="shared" si="100"/>
        <v>0</v>
      </c>
      <c r="T121" s="32"/>
      <c r="U121" s="121">
        <v>0</v>
      </c>
      <c r="V121" s="63">
        <v>0</v>
      </c>
      <c r="W121" s="63">
        <f t="shared" si="101"/>
        <v>0</v>
      </c>
      <c r="X121" s="63">
        <v>0</v>
      </c>
      <c r="Y121" s="63">
        <f t="shared" si="119"/>
        <v>0</v>
      </c>
      <c r="Z121" s="64">
        <v>0</v>
      </c>
      <c r="AA121" s="64">
        <f t="shared" si="102"/>
        <v>0</v>
      </c>
      <c r="AB121" s="8"/>
      <c r="AC121" s="63">
        <v>0</v>
      </c>
      <c r="AD121" s="63">
        <v>0</v>
      </c>
      <c r="AE121" s="63">
        <f t="shared" si="112"/>
        <v>0</v>
      </c>
      <c r="AF121" s="63">
        <v>0</v>
      </c>
      <c r="AG121" s="63">
        <f t="shared" si="113"/>
        <v>0</v>
      </c>
      <c r="AH121" s="64">
        <v>0</v>
      </c>
      <c r="AI121" s="65">
        <f t="shared" si="103"/>
        <v>0</v>
      </c>
      <c r="AJ121" s="32"/>
      <c r="AK121" s="121">
        <v>0</v>
      </c>
      <c r="AL121" s="63">
        <v>0</v>
      </c>
      <c r="AM121" s="63">
        <f t="shared" si="104"/>
        <v>0</v>
      </c>
      <c r="AN121" s="63">
        <v>0</v>
      </c>
      <c r="AO121" s="63">
        <f t="shared" si="120"/>
        <v>0</v>
      </c>
      <c r="AP121" s="64">
        <v>0</v>
      </c>
      <c r="AQ121" s="64">
        <f t="shared" si="105"/>
        <v>0</v>
      </c>
      <c r="AR121" s="8"/>
      <c r="AS121" s="63">
        <v>0</v>
      </c>
      <c r="AT121" s="63">
        <v>0</v>
      </c>
      <c r="AU121" s="63">
        <f t="shared" si="114"/>
        <v>0</v>
      </c>
      <c r="AV121" s="63">
        <v>0</v>
      </c>
      <c r="AW121" s="63">
        <f t="shared" si="115"/>
        <v>0</v>
      </c>
      <c r="AX121" s="64">
        <v>0</v>
      </c>
      <c r="AY121" s="65">
        <f t="shared" si="106"/>
        <v>0</v>
      </c>
      <c r="AZ121" s="32"/>
      <c r="BA121" s="121">
        <v>0</v>
      </c>
      <c r="BB121" s="63">
        <v>0</v>
      </c>
      <c r="BC121" s="63">
        <f t="shared" si="107"/>
        <v>0</v>
      </c>
      <c r="BD121" s="63">
        <v>0</v>
      </c>
      <c r="BE121" s="63">
        <f t="shared" si="121"/>
        <v>0</v>
      </c>
      <c r="BF121" s="64">
        <v>0</v>
      </c>
      <c r="BG121" s="64">
        <f t="shared" si="108"/>
        <v>0</v>
      </c>
      <c r="BH121" s="8"/>
      <c r="BI121" s="63">
        <v>0</v>
      </c>
      <c r="BJ121" s="63">
        <v>0</v>
      </c>
      <c r="BK121" s="63">
        <f t="shared" si="116"/>
        <v>0</v>
      </c>
      <c r="BL121" s="63">
        <v>0</v>
      </c>
      <c r="BM121" s="63">
        <f t="shared" si="117"/>
        <v>0</v>
      </c>
      <c r="BN121" s="64">
        <v>0</v>
      </c>
      <c r="BO121" s="65">
        <f t="shared" si="109"/>
        <v>0</v>
      </c>
      <c r="BP121" s="32"/>
    </row>
    <row r="122" spans="2:68" s="2" customFormat="1" ht="14.25" hidden="1" customHeight="1" outlineLevel="1">
      <c r="B122" s="2" t="str">
        <f t="shared" ref="B122" si="197">IF(SUM(T122:T122)&lt;&gt;0,"Show","Hide")</f>
        <v>Hide</v>
      </c>
      <c r="C122" s="2">
        <v>1</v>
      </c>
      <c r="D122" s="62" t="s">
        <v>591</v>
      </c>
      <c r="E122" s="121">
        <v>0</v>
      </c>
      <c r="F122" s="63">
        <v>0</v>
      </c>
      <c r="G122" s="63">
        <f t="shared" ref="G122" si="198">+E122-F122</f>
        <v>0</v>
      </c>
      <c r="H122" s="63">
        <v>0</v>
      </c>
      <c r="I122" s="63">
        <f t="shared" ref="I122" si="199">+E122-H122</f>
        <v>0</v>
      </c>
      <c r="J122" s="64">
        <v>0</v>
      </c>
      <c r="K122" s="64">
        <f t="shared" ref="K122" si="200">+E122-J122</f>
        <v>0</v>
      </c>
      <c r="L122" s="8"/>
      <c r="M122" s="63">
        <v>0</v>
      </c>
      <c r="N122" s="63">
        <v>0</v>
      </c>
      <c r="O122" s="63">
        <f t="shared" ref="O122" si="201">+M122-N122</f>
        <v>0</v>
      </c>
      <c r="P122" s="63">
        <v>0</v>
      </c>
      <c r="Q122" s="63">
        <f t="shared" ref="Q122" si="202">+M122-P122</f>
        <v>0</v>
      </c>
      <c r="R122" s="64">
        <v>0</v>
      </c>
      <c r="S122" s="65">
        <f t="shared" ref="S122" si="203">+M122-R122</f>
        <v>0</v>
      </c>
      <c r="T122" s="32"/>
      <c r="U122" s="121">
        <v>0</v>
      </c>
      <c r="V122" s="63">
        <v>0</v>
      </c>
      <c r="W122" s="63">
        <f t="shared" ref="W122" si="204">+U122-V122</f>
        <v>0</v>
      </c>
      <c r="X122" s="63">
        <v>0</v>
      </c>
      <c r="Y122" s="63">
        <f t="shared" ref="Y122" si="205">+U122-X122</f>
        <v>0</v>
      </c>
      <c r="Z122" s="64">
        <v>0</v>
      </c>
      <c r="AA122" s="64">
        <f t="shared" ref="AA122" si="206">+U122-Z122</f>
        <v>0</v>
      </c>
      <c r="AB122" s="8"/>
      <c r="AC122" s="63">
        <v>0</v>
      </c>
      <c r="AD122" s="63">
        <v>0</v>
      </c>
      <c r="AE122" s="63">
        <f t="shared" ref="AE122" si="207">+AC122-AD122</f>
        <v>0</v>
      </c>
      <c r="AF122" s="63">
        <v>0</v>
      </c>
      <c r="AG122" s="63">
        <f t="shared" ref="AG122" si="208">+AC122-AF122</f>
        <v>0</v>
      </c>
      <c r="AH122" s="64">
        <v>0</v>
      </c>
      <c r="AI122" s="65">
        <f t="shared" ref="AI122" si="209">+AC122-AH122</f>
        <v>0</v>
      </c>
      <c r="AJ122" s="32"/>
      <c r="AK122" s="121">
        <v>0</v>
      </c>
      <c r="AL122" s="63">
        <v>0</v>
      </c>
      <c r="AM122" s="63">
        <f t="shared" ref="AM122" si="210">+AK122-AL122</f>
        <v>0</v>
      </c>
      <c r="AN122" s="63">
        <v>0</v>
      </c>
      <c r="AO122" s="63">
        <f t="shared" ref="AO122" si="211">+AK122-AN122</f>
        <v>0</v>
      </c>
      <c r="AP122" s="64">
        <v>0</v>
      </c>
      <c r="AQ122" s="64">
        <f t="shared" ref="AQ122" si="212">+AK122-AP122</f>
        <v>0</v>
      </c>
      <c r="AR122" s="8"/>
      <c r="AS122" s="63">
        <v>0</v>
      </c>
      <c r="AT122" s="63">
        <v>0</v>
      </c>
      <c r="AU122" s="63">
        <f t="shared" ref="AU122" si="213">+AS122-AT122</f>
        <v>0</v>
      </c>
      <c r="AV122" s="63">
        <v>0</v>
      </c>
      <c r="AW122" s="63">
        <f t="shared" ref="AW122" si="214">+AS122-AV122</f>
        <v>0</v>
      </c>
      <c r="AX122" s="64">
        <v>0</v>
      </c>
      <c r="AY122" s="65">
        <f t="shared" ref="AY122" si="215">+AS122-AX122</f>
        <v>0</v>
      </c>
      <c r="AZ122" s="32"/>
      <c r="BA122" s="121">
        <v>0</v>
      </c>
      <c r="BB122" s="63">
        <v>0</v>
      </c>
      <c r="BC122" s="63">
        <f t="shared" ref="BC122" si="216">+BA122-BB122</f>
        <v>0</v>
      </c>
      <c r="BD122" s="63">
        <v>0</v>
      </c>
      <c r="BE122" s="63">
        <f t="shared" ref="BE122" si="217">+BA122-BD122</f>
        <v>0</v>
      </c>
      <c r="BF122" s="64">
        <v>0</v>
      </c>
      <c r="BG122" s="64">
        <f t="shared" ref="BG122" si="218">+BA122-BF122</f>
        <v>0</v>
      </c>
      <c r="BH122" s="8"/>
      <c r="BI122" s="63">
        <v>0</v>
      </c>
      <c r="BJ122" s="63">
        <v>0</v>
      </c>
      <c r="BK122" s="63">
        <f t="shared" ref="BK122" si="219">+BI122-BJ122</f>
        <v>0</v>
      </c>
      <c r="BL122" s="63">
        <v>0</v>
      </c>
      <c r="BM122" s="63">
        <f t="shared" ref="BM122" si="220">+BI122-BL122</f>
        <v>0</v>
      </c>
      <c r="BN122" s="64">
        <v>0</v>
      </c>
      <c r="BO122" s="65">
        <f t="shared" ref="BO122" si="221">+BI122-BN122</f>
        <v>0</v>
      </c>
      <c r="BP122" s="32"/>
    </row>
    <row r="123" spans="2:68" s="2" customFormat="1" collapsed="1">
      <c r="B123" s="2" t="str">
        <f t="shared" si="72"/>
        <v>Hide</v>
      </c>
      <c r="C123" s="2">
        <v>1</v>
      </c>
      <c r="D123" s="66" t="s">
        <v>107</v>
      </c>
      <c r="E123" s="116">
        <v>80843.199999999997</v>
      </c>
      <c r="F123" s="38">
        <v>70071.201254783111</v>
      </c>
      <c r="G123" s="38">
        <f t="shared" si="98"/>
        <v>10771.998745216886</v>
      </c>
      <c r="H123" s="38">
        <v>0</v>
      </c>
      <c r="I123" s="38">
        <f t="shared" si="118"/>
        <v>80843.199999999997</v>
      </c>
      <c r="J123" s="39">
        <v>20074.830000000002</v>
      </c>
      <c r="K123" s="39">
        <f t="shared" si="99"/>
        <v>60768.369999999995</v>
      </c>
      <c r="L123" s="35"/>
      <c r="M123" s="38">
        <v>80843.199999999997</v>
      </c>
      <c r="N123" s="38">
        <v>70071.201254783111</v>
      </c>
      <c r="O123" s="38">
        <f t="shared" si="110"/>
        <v>10771.998745216886</v>
      </c>
      <c r="P123" s="38">
        <v>0</v>
      </c>
      <c r="Q123" s="38">
        <f t="shared" si="111"/>
        <v>80843.199999999997</v>
      </c>
      <c r="R123" s="39">
        <v>20074.830000000002</v>
      </c>
      <c r="S123" s="40">
        <f t="shared" si="100"/>
        <v>60768.369999999995</v>
      </c>
      <c r="T123" s="32"/>
      <c r="U123" s="116">
        <v>50310.68</v>
      </c>
      <c r="V123" s="38">
        <v>45976.434245326993</v>
      </c>
      <c r="W123" s="38">
        <f t="shared" si="101"/>
        <v>4334.2457546730075</v>
      </c>
      <c r="X123" s="38">
        <v>0</v>
      </c>
      <c r="Y123" s="38">
        <f t="shared" si="119"/>
        <v>50310.68</v>
      </c>
      <c r="Z123" s="39">
        <v>18065.14</v>
      </c>
      <c r="AA123" s="39">
        <f t="shared" si="102"/>
        <v>32245.54</v>
      </c>
      <c r="AB123" s="35"/>
      <c r="AC123" s="38">
        <v>50310.68</v>
      </c>
      <c r="AD123" s="38">
        <v>45976.434245326993</v>
      </c>
      <c r="AE123" s="38">
        <f t="shared" si="112"/>
        <v>4334.2457546730075</v>
      </c>
      <c r="AF123" s="38">
        <v>0</v>
      </c>
      <c r="AG123" s="38">
        <f t="shared" si="113"/>
        <v>50310.68</v>
      </c>
      <c r="AH123" s="39">
        <v>18065.14</v>
      </c>
      <c r="AI123" s="40">
        <f t="shared" si="103"/>
        <v>32245.54</v>
      </c>
      <c r="AJ123" s="32"/>
      <c r="AK123" s="116">
        <v>19075.16</v>
      </c>
      <c r="AL123" s="38">
        <v>15681.429310096493</v>
      </c>
      <c r="AM123" s="38">
        <f t="shared" si="104"/>
        <v>3393.7306899035066</v>
      </c>
      <c r="AN123" s="38">
        <v>0</v>
      </c>
      <c r="AO123" s="38">
        <f t="shared" si="120"/>
        <v>19075.16</v>
      </c>
      <c r="AP123" s="39">
        <v>0</v>
      </c>
      <c r="AQ123" s="39">
        <f t="shared" si="105"/>
        <v>19075.16</v>
      </c>
      <c r="AR123" s="35"/>
      <c r="AS123" s="38">
        <v>19075.16</v>
      </c>
      <c r="AT123" s="38">
        <v>15681.429310096493</v>
      </c>
      <c r="AU123" s="38">
        <f t="shared" si="114"/>
        <v>3393.7306899035066</v>
      </c>
      <c r="AV123" s="38">
        <v>0</v>
      </c>
      <c r="AW123" s="38">
        <f t="shared" si="115"/>
        <v>19075.16</v>
      </c>
      <c r="AX123" s="39">
        <v>0</v>
      </c>
      <c r="AY123" s="40">
        <f t="shared" si="106"/>
        <v>19075.16</v>
      </c>
      <c r="AZ123" s="32"/>
      <c r="BA123" s="116">
        <v>11457.36</v>
      </c>
      <c r="BB123" s="38">
        <v>8413.3376993596321</v>
      </c>
      <c r="BC123" s="38">
        <f t="shared" si="107"/>
        <v>3044.0223006403685</v>
      </c>
      <c r="BD123" s="38">
        <v>0</v>
      </c>
      <c r="BE123" s="38">
        <f t="shared" si="121"/>
        <v>11457.36</v>
      </c>
      <c r="BF123" s="39">
        <v>2009.6899999999998</v>
      </c>
      <c r="BG123" s="39">
        <f t="shared" si="108"/>
        <v>9447.67</v>
      </c>
      <c r="BH123" s="35"/>
      <c r="BI123" s="38">
        <v>11457.36</v>
      </c>
      <c r="BJ123" s="38">
        <v>8413.3376993596321</v>
      </c>
      <c r="BK123" s="38">
        <f t="shared" si="116"/>
        <v>3044.0223006403685</v>
      </c>
      <c r="BL123" s="38">
        <v>0</v>
      </c>
      <c r="BM123" s="38">
        <f t="shared" si="117"/>
        <v>11457.36</v>
      </c>
      <c r="BN123" s="39">
        <v>2009.6899999999998</v>
      </c>
      <c r="BO123" s="40">
        <f t="shared" si="109"/>
        <v>9447.67</v>
      </c>
      <c r="BP123" s="32"/>
    </row>
    <row r="124" spans="2:68" s="2" customFormat="1" ht="14.25" hidden="1" customHeight="1" outlineLevel="1">
      <c r="B124" s="2" t="str">
        <f t="shared" si="72"/>
        <v>Hide</v>
      </c>
      <c r="C124" s="2">
        <v>1</v>
      </c>
      <c r="D124" s="62" t="s">
        <v>108</v>
      </c>
      <c r="E124" s="121">
        <v>0</v>
      </c>
      <c r="F124" s="63">
        <v>0</v>
      </c>
      <c r="G124" s="63">
        <f t="shared" si="98"/>
        <v>0</v>
      </c>
      <c r="H124" s="63">
        <v>0</v>
      </c>
      <c r="I124" s="63">
        <f t="shared" si="118"/>
        <v>0</v>
      </c>
      <c r="J124" s="64">
        <v>0</v>
      </c>
      <c r="K124" s="64">
        <f t="shared" si="99"/>
        <v>0</v>
      </c>
      <c r="L124" s="8"/>
      <c r="M124" s="63">
        <v>0</v>
      </c>
      <c r="N124" s="63">
        <v>0</v>
      </c>
      <c r="O124" s="63">
        <f t="shared" si="110"/>
        <v>0</v>
      </c>
      <c r="P124" s="63">
        <v>0</v>
      </c>
      <c r="Q124" s="63">
        <f t="shared" si="111"/>
        <v>0</v>
      </c>
      <c r="R124" s="64">
        <v>0</v>
      </c>
      <c r="S124" s="65">
        <f t="shared" si="100"/>
        <v>0</v>
      </c>
      <c r="T124" s="32"/>
      <c r="U124" s="121">
        <v>0</v>
      </c>
      <c r="V124" s="63">
        <v>0</v>
      </c>
      <c r="W124" s="63">
        <f t="shared" si="101"/>
        <v>0</v>
      </c>
      <c r="X124" s="63">
        <v>0</v>
      </c>
      <c r="Y124" s="63">
        <f t="shared" si="119"/>
        <v>0</v>
      </c>
      <c r="Z124" s="64">
        <v>0</v>
      </c>
      <c r="AA124" s="64">
        <f t="shared" si="102"/>
        <v>0</v>
      </c>
      <c r="AB124" s="8"/>
      <c r="AC124" s="63">
        <v>0</v>
      </c>
      <c r="AD124" s="63">
        <v>0</v>
      </c>
      <c r="AE124" s="63">
        <f t="shared" si="112"/>
        <v>0</v>
      </c>
      <c r="AF124" s="63">
        <v>0</v>
      </c>
      <c r="AG124" s="63">
        <f t="shared" si="113"/>
        <v>0</v>
      </c>
      <c r="AH124" s="64">
        <v>0</v>
      </c>
      <c r="AI124" s="65">
        <f t="shared" si="103"/>
        <v>0</v>
      </c>
      <c r="AJ124" s="32"/>
      <c r="AK124" s="121">
        <v>0</v>
      </c>
      <c r="AL124" s="63">
        <v>0</v>
      </c>
      <c r="AM124" s="63">
        <f t="shared" si="104"/>
        <v>0</v>
      </c>
      <c r="AN124" s="63">
        <v>0</v>
      </c>
      <c r="AO124" s="63">
        <f t="shared" si="120"/>
        <v>0</v>
      </c>
      <c r="AP124" s="64">
        <v>0</v>
      </c>
      <c r="AQ124" s="64">
        <f t="shared" si="105"/>
        <v>0</v>
      </c>
      <c r="AR124" s="8"/>
      <c r="AS124" s="63">
        <v>0</v>
      </c>
      <c r="AT124" s="63">
        <v>0</v>
      </c>
      <c r="AU124" s="63">
        <f t="shared" si="114"/>
        <v>0</v>
      </c>
      <c r="AV124" s="63">
        <v>0</v>
      </c>
      <c r="AW124" s="63">
        <f t="shared" si="115"/>
        <v>0</v>
      </c>
      <c r="AX124" s="64">
        <v>0</v>
      </c>
      <c r="AY124" s="65">
        <f t="shared" si="106"/>
        <v>0</v>
      </c>
      <c r="AZ124" s="32"/>
      <c r="BA124" s="121">
        <v>0</v>
      </c>
      <c r="BB124" s="63">
        <v>0</v>
      </c>
      <c r="BC124" s="63">
        <f t="shared" si="107"/>
        <v>0</v>
      </c>
      <c r="BD124" s="63">
        <v>0</v>
      </c>
      <c r="BE124" s="63">
        <f t="shared" si="121"/>
        <v>0</v>
      </c>
      <c r="BF124" s="64">
        <v>0</v>
      </c>
      <c r="BG124" s="64">
        <f t="shared" si="108"/>
        <v>0</v>
      </c>
      <c r="BH124" s="8"/>
      <c r="BI124" s="63">
        <v>0</v>
      </c>
      <c r="BJ124" s="63">
        <v>0</v>
      </c>
      <c r="BK124" s="63">
        <f t="shared" si="116"/>
        <v>0</v>
      </c>
      <c r="BL124" s="63">
        <v>0</v>
      </c>
      <c r="BM124" s="63">
        <f t="shared" si="117"/>
        <v>0</v>
      </c>
      <c r="BN124" s="64">
        <v>0</v>
      </c>
      <c r="BO124" s="65">
        <f t="shared" si="109"/>
        <v>0</v>
      </c>
      <c r="BP124" s="32"/>
    </row>
    <row r="125" spans="2:68" s="2" customFormat="1" collapsed="1">
      <c r="B125" s="2" t="str">
        <f t="shared" si="72"/>
        <v>Hide</v>
      </c>
      <c r="D125" s="66" t="s">
        <v>109</v>
      </c>
      <c r="E125" s="116">
        <v>0</v>
      </c>
      <c r="F125" s="38">
        <v>0</v>
      </c>
      <c r="G125" s="38">
        <f t="shared" si="98"/>
        <v>0</v>
      </c>
      <c r="H125" s="38">
        <v>0</v>
      </c>
      <c r="I125" s="38">
        <f t="shared" si="118"/>
        <v>0</v>
      </c>
      <c r="J125" s="39">
        <v>0</v>
      </c>
      <c r="K125" s="39">
        <f t="shared" si="99"/>
        <v>0</v>
      </c>
      <c r="L125" s="35"/>
      <c r="M125" s="38">
        <v>0</v>
      </c>
      <c r="N125" s="38">
        <v>0</v>
      </c>
      <c r="O125" s="38">
        <f t="shared" si="110"/>
        <v>0</v>
      </c>
      <c r="P125" s="38">
        <v>0</v>
      </c>
      <c r="Q125" s="38">
        <f t="shared" si="111"/>
        <v>0</v>
      </c>
      <c r="R125" s="39">
        <v>0</v>
      </c>
      <c r="S125" s="40">
        <f t="shared" si="100"/>
        <v>0</v>
      </c>
      <c r="T125" s="32"/>
      <c r="U125" s="116">
        <v>0</v>
      </c>
      <c r="V125" s="38">
        <v>0</v>
      </c>
      <c r="W125" s="38">
        <f t="shared" si="101"/>
        <v>0</v>
      </c>
      <c r="X125" s="38">
        <v>0</v>
      </c>
      <c r="Y125" s="38">
        <f t="shared" si="119"/>
        <v>0</v>
      </c>
      <c r="Z125" s="39">
        <v>0</v>
      </c>
      <c r="AA125" s="39">
        <f t="shared" si="102"/>
        <v>0</v>
      </c>
      <c r="AB125" s="35"/>
      <c r="AC125" s="38">
        <v>0</v>
      </c>
      <c r="AD125" s="38">
        <v>0</v>
      </c>
      <c r="AE125" s="38">
        <f t="shared" si="112"/>
        <v>0</v>
      </c>
      <c r="AF125" s="38">
        <v>0</v>
      </c>
      <c r="AG125" s="38">
        <f t="shared" si="113"/>
        <v>0</v>
      </c>
      <c r="AH125" s="39">
        <v>0</v>
      </c>
      <c r="AI125" s="40">
        <f t="shared" si="103"/>
        <v>0</v>
      </c>
      <c r="AJ125" s="32"/>
      <c r="AK125" s="116">
        <v>0</v>
      </c>
      <c r="AL125" s="38">
        <v>0</v>
      </c>
      <c r="AM125" s="38">
        <f t="shared" si="104"/>
        <v>0</v>
      </c>
      <c r="AN125" s="38">
        <v>0</v>
      </c>
      <c r="AO125" s="38">
        <f t="shared" si="120"/>
        <v>0</v>
      </c>
      <c r="AP125" s="39">
        <v>0</v>
      </c>
      <c r="AQ125" s="39">
        <f t="shared" si="105"/>
        <v>0</v>
      </c>
      <c r="AR125" s="35"/>
      <c r="AS125" s="38">
        <v>0</v>
      </c>
      <c r="AT125" s="38">
        <v>0</v>
      </c>
      <c r="AU125" s="38">
        <f t="shared" si="114"/>
        <v>0</v>
      </c>
      <c r="AV125" s="38">
        <v>0</v>
      </c>
      <c r="AW125" s="38">
        <f t="shared" si="115"/>
        <v>0</v>
      </c>
      <c r="AX125" s="39">
        <v>0</v>
      </c>
      <c r="AY125" s="40">
        <f t="shared" si="106"/>
        <v>0</v>
      </c>
      <c r="AZ125" s="32"/>
      <c r="BA125" s="116">
        <v>0</v>
      </c>
      <c r="BB125" s="38">
        <v>0</v>
      </c>
      <c r="BC125" s="38">
        <f t="shared" si="107"/>
        <v>0</v>
      </c>
      <c r="BD125" s="38">
        <v>0</v>
      </c>
      <c r="BE125" s="38">
        <f t="shared" si="121"/>
        <v>0</v>
      </c>
      <c r="BF125" s="39">
        <v>0</v>
      </c>
      <c r="BG125" s="39">
        <f t="shared" si="108"/>
        <v>0</v>
      </c>
      <c r="BH125" s="35"/>
      <c r="BI125" s="38">
        <v>0</v>
      </c>
      <c r="BJ125" s="38">
        <v>0</v>
      </c>
      <c r="BK125" s="38">
        <f t="shared" si="116"/>
        <v>0</v>
      </c>
      <c r="BL125" s="38">
        <v>0</v>
      </c>
      <c r="BM125" s="38">
        <f t="shared" si="117"/>
        <v>0</v>
      </c>
      <c r="BN125" s="39">
        <v>0</v>
      </c>
      <c r="BO125" s="40">
        <f t="shared" si="109"/>
        <v>0</v>
      </c>
      <c r="BP125" s="32"/>
    </row>
    <row r="126" spans="2:68" s="67" customFormat="1">
      <c r="B126" s="67" t="str">
        <f t="shared" si="72"/>
        <v>Hide</v>
      </c>
      <c r="C126" s="67">
        <v>1</v>
      </c>
      <c r="D126" s="68" t="s">
        <v>110</v>
      </c>
      <c r="E126" s="120">
        <v>188830.04000000004</v>
      </c>
      <c r="F126" s="57">
        <v>149365.1759058102</v>
      </c>
      <c r="G126" s="57">
        <f t="shared" si="98"/>
        <v>39464.864094189834</v>
      </c>
      <c r="H126" s="57">
        <v>0</v>
      </c>
      <c r="I126" s="57">
        <f t="shared" si="118"/>
        <v>188830.04000000004</v>
      </c>
      <c r="J126" s="58">
        <v>94879.399999999965</v>
      </c>
      <c r="K126" s="58">
        <f t="shared" si="99"/>
        <v>93950.640000000072</v>
      </c>
      <c r="L126" s="45"/>
      <c r="M126" s="57">
        <v>188830.04000000004</v>
      </c>
      <c r="N126" s="57">
        <v>149365.1759058102</v>
      </c>
      <c r="O126" s="57">
        <f t="shared" si="110"/>
        <v>39464.864094189834</v>
      </c>
      <c r="P126" s="57">
        <v>0</v>
      </c>
      <c r="Q126" s="57">
        <f t="shared" si="111"/>
        <v>188830.04000000004</v>
      </c>
      <c r="R126" s="58">
        <v>94879.399999999965</v>
      </c>
      <c r="S126" s="59">
        <f t="shared" si="100"/>
        <v>93950.640000000072</v>
      </c>
      <c r="T126" s="32"/>
      <c r="U126" s="120">
        <v>81476.58</v>
      </c>
      <c r="V126" s="57">
        <v>61850.155381818244</v>
      </c>
      <c r="W126" s="57">
        <f t="shared" si="101"/>
        <v>19626.424618181758</v>
      </c>
      <c r="X126" s="57">
        <v>0</v>
      </c>
      <c r="Y126" s="57">
        <f t="shared" si="119"/>
        <v>81476.58</v>
      </c>
      <c r="Z126" s="58">
        <v>42391.5</v>
      </c>
      <c r="AA126" s="58">
        <f t="shared" si="102"/>
        <v>39085.08</v>
      </c>
      <c r="AB126" s="45"/>
      <c r="AC126" s="57">
        <v>81476.58</v>
      </c>
      <c r="AD126" s="57">
        <v>61850.155381818244</v>
      </c>
      <c r="AE126" s="57">
        <f t="shared" si="112"/>
        <v>19626.424618181758</v>
      </c>
      <c r="AF126" s="57">
        <v>0</v>
      </c>
      <c r="AG126" s="57">
        <f t="shared" si="113"/>
        <v>81476.58</v>
      </c>
      <c r="AH126" s="58">
        <v>42391.5</v>
      </c>
      <c r="AI126" s="59">
        <f t="shared" si="103"/>
        <v>39085.08</v>
      </c>
      <c r="AJ126" s="32"/>
      <c r="AK126" s="120">
        <v>40877.450000000004</v>
      </c>
      <c r="AL126" s="57">
        <v>22249.66844232969</v>
      </c>
      <c r="AM126" s="57">
        <f t="shared" si="104"/>
        <v>18627.781557670314</v>
      </c>
      <c r="AN126" s="57">
        <v>0</v>
      </c>
      <c r="AO126" s="57">
        <f t="shared" si="120"/>
        <v>40877.450000000004</v>
      </c>
      <c r="AP126" s="58">
        <v>-4455.37</v>
      </c>
      <c r="AQ126" s="58">
        <f t="shared" si="105"/>
        <v>45332.820000000007</v>
      </c>
      <c r="AR126" s="45"/>
      <c r="AS126" s="57">
        <v>40877.450000000004</v>
      </c>
      <c r="AT126" s="57">
        <v>22249.66844232969</v>
      </c>
      <c r="AU126" s="57">
        <f t="shared" si="114"/>
        <v>18627.781557670314</v>
      </c>
      <c r="AV126" s="57">
        <v>0</v>
      </c>
      <c r="AW126" s="57">
        <f t="shared" si="115"/>
        <v>40877.450000000004</v>
      </c>
      <c r="AX126" s="58">
        <v>-4455.37</v>
      </c>
      <c r="AY126" s="59">
        <f t="shared" si="106"/>
        <v>45332.820000000007</v>
      </c>
      <c r="AZ126" s="32"/>
      <c r="BA126" s="120">
        <v>66476.009999999995</v>
      </c>
      <c r="BB126" s="57">
        <v>65265.352081662284</v>
      </c>
      <c r="BC126" s="57">
        <f t="shared" si="107"/>
        <v>1210.6579183377107</v>
      </c>
      <c r="BD126" s="57">
        <v>0</v>
      </c>
      <c r="BE126" s="57">
        <f t="shared" si="121"/>
        <v>66476.009999999995</v>
      </c>
      <c r="BF126" s="58">
        <v>56943.26999999999</v>
      </c>
      <c r="BG126" s="58">
        <f t="shared" si="108"/>
        <v>9532.7400000000052</v>
      </c>
      <c r="BH126" s="45"/>
      <c r="BI126" s="57">
        <v>66476.009999999995</v>
      </c>
      <c r="BJ126" s="57">
        <v>65265.352081662284</v>
      </c>
      <c r="BK126" s="57">
        <f t="shared" si="116"/>
        <v>1210.6579183377107</v>
      </c>
      <c r="BL126" s="57">
        <v>0</v>
      </c>
      <c r="BM126" s="57">
        <f t="shared" si="117"/>
        <v>66476.009999999995</v>
      </c>
      <c r="BN126" s="58">
        <v>56943.26999999999</v>
      </c>
      <c r="BO126" s="59">
        <f t="shared" si="109"/>
        <v>9532.7400000000052</v>
      </c>
      <c r="BP126" s="32"/>
    </row>
    <row r="127" spans="2:68" s="2" customFormat="1">
      <c r="B127" s="2" t="s">
        <v>404</v>
      </c>
      <c r="D127" s="62" t="s">
        <v>111</v>
      </c>
      <c r="E127" s="115">
        <v>0</v>
      </c>
      <c r="F127" s="28">
        <v>0</v>
      </c>
      <c r="G127" s="28">
        <f t="shared" si="98"/>
        <v>0</v>
      </c>
      <c r="H127" s="28">
        <v>0</v>
      </c>
      <c r="I127" s="28">
        <f t="shared" si="118"/>
        <v>0</v>
      </c>
      <c r="J127" s="34">
        <v>0</v>
      </c>
      <c r="K127" s="34">
        <f t="shared" si="99"/>
        <v>0</v>
      </c>
      <c r="L127" s="35"/>
      <c r="M127" s="28">
        <v>0</v>
      </c>
      <c r="N127" s="28">
        <v>0</v>
      </c>
      <c r="O127" s="28">
        <f t="shared" si="110"/>
        <v>0</v>
      </c>
      <c r="P127" s="28">
        <v>0</v>
      </c>
      <c r="Q127" s="28">
        <f t="shared" si="111"/>
        <v>0</v>
      </c>
      <c r="R127" s="34">
        <v>0</v>
      </c>
      <c r="S127" s="36">
        <f t="shared" si="100"/>
        <v>0</v>
      </c>
      <c r="T127" s="32"/>
      <c r="U127" s="115">
        <v>0</v>
      </c>
      <c r="V127" s="28">
        <v>0</v>
      </c>
      <c r="W127" s="28">
        <f t="shared" si="101"/>
        <v>0</v>
      </c>
      <c r="X127" s="28">
        <v>0</v>
      </c>
      <c r="Y127" s="28">
        <f t="shared" si="119"/>
        <v>0</v>
      </c>
      <c r="Z127" s="34">
        <v>0</v>
      </c>
      <c r="AA127" s="34">
        <f t="shared" si="102"/>
        <v>0</v>
      </c>
      <c r="AB127" s="35"/>
      <c r="AC127" s="28">
        <v>0</v>
      </c>
      <c r="AD127" s="28">
        <v>0</v>
      </c>
      <c r="AE127" s="28">
        <f t="shared" si="112"/>
        <v>0</v>
      </c>
      <c r="AF127" s="28">
        <v>0</v>
      </c>
      <c r="AG127" s="28">
        <f t="shared" si="113"/>
        <v>0</v>
      </c>
      <c r="AH127" s="34">
        <v>0</v>
      </c>
      <c r="AI127" s="36">
        <f t="shared" si="103"/>
        <v>0</v>
      </c>
      <c r="AJ127" s="32"/>
      <c r="AK127" s="115">
        <v>0</v>
      </c>
      <c r="AL127" s="28">
        <v>0</v>
      </c>
      <c r="AM127" s="28">
        <f t="shared" si="104"/>
        <v>0</v>
      </c>
      <c r="AN127" s="28">
        <v>0</v>
      </c>
      <c r="AO127" s="28">
        <f t="shared" si="120"/>
        <v>0</v>
      </c>
      <c r="AP127" s="34">
        <v>0</v>
      </c>
      <c r="AQ127" s="34">
        <f t="shared" si="105"/>
        <v>0</v>
      </c>
      <c r="AR127" s="35"/>
      <c r="AS127" s="28">
        <v>0</v>
      </c>
      <c r="AT127" s="28">
        <v>0</v>
      </c>
      <c r="AU127" s="28">
        <f t="shared" si="114"/>
        <v>0</v>
      </c>
      <c r="AV127" s="28">
        <v>0</v>
      </c>
      <c r="AW127" s="28">
        <f t="shared" si="115"/>
        <v>0</v>
      </c>
      <c r="AX127" s="34">
        <v>0</v>
      </c>
      <c r="AY127" s="36">
        <f t="shared" si="106"/>
        <v>0</v>
      </c>
      <c r="AZ127" s="32"/>
      <c r="BA127" s="115">
        <v>0</v>
      </c>
      <c r="BB127" s="28">
        <v>0</v>
      </c>
      <c r="BC127" s="28">
        <f t="shared" si="107"/>
        <v>0</v>
      </c>
      <c r="BD127" s="28">
        <v>0</v>
      </c>
      <c r="BE127" s="28">
        <f t="shared" si="121"/>
        <v>0</v>
      </c>
      <c r="BF127" s="34">
        <v>0</v>
      </c>
      <c r="BG127" s="34">
        <f t="shared" si="108"/>
        <v>0</v>
      </c>
      <c r="BH127" s="35"/>
      <c r="BI127" s="28">
        <v>0</v>
      </c>
      <c r="BJ127" s="28">
        <v>0</v>
      </c>
      <c r="BK127" s="28">
        <f t="shared" si="116"/>
        <v>0</v>
      </c>
      <c r="BL127" s="28">
        <v>0</v>
      </c>
      <c r="BM127" s="28">
        <f t="shared" si="117"/>
        <v>0</v>
      </c>
      <c r="BN127" s="34">
        <v>0</v>
      </c>
      <c r="BO127" s="36">
        <f t="shared" si="109"/>
        <v>0</v>
      </c>
      <c r="BP127" s="32"/>
    </row>
    <row r="128" spans="2:68" s="2" customFormat="1" ht="14.25" hidden="1" customHeight="1" outlineLevel="1">
      <c r="B128" s="2" t="str">
        <f t="shared" ref="B128:B195" si="222">IF(SUM(T128:T128)&lt;&gt;0,"Show","Hide")</f>
        <v>Hide</v>
      </c>
      <c r="C128" s="2">
        <v>1</v>
      </c>
      <c r="D128" s="62" t="s">
        <v>112</v>
      </c>
      <c r="E128" s="121">
        <v>4865.8900000000003</v>
      </c>
      <c r="F128" s="63">
        <v>4557.3999999999996</v>
      </c>
      <c r="G128" s="63">
        <f t="shared" si="98"/>
        <v>308.49000000000069</v>
      </c>
      <c r="H128" s="63">
        <v>0</v>
      </c>
      <c r="I128" s="63">
        <f t="shared" si="118"/>
        <v>4865.8900000000003</v>
      </c>
      <c r="J128" s="64">
        <v>4557.3999999999996</v>
      </c>
      <c r="K128" s="64">
        <f t="shared" si="99"/>
        <v>308.49000000000069</v>
      </c>
      <c r="L128" s="8"/>
      <c r="M128" s="63">
        <v>4865.8900000000003</v>
      </c>
      <c r="N128" s="63">
        <v>4557.3999999999996</v>
      </c>
      <c r="O128" s="63">
        <f t="shared" si="110"/>
        <v>308.49000000000069</v>
      </c>
      <c r="P128" s="63">
        <v>0</v>
      </c>
      <c r="Q128" s="63">
        <f t="shared" si="111"/>
        <v>4865.8900000000003</v>
      </c>
      <c r="R128" s="64">
        <v>4557.3999999999996</v>
      </c>
      <c r="S128" s="65">
        <f t="shared" si="100"/>
        <v>308.49000000000069</v>
      </c>
      <c r="T128" s="32"/>
      <c r="U128" s="121">
        <v>1000.15</v>
      </c>
      <c r="V128" s="63">
        <v>832.93</v>
      </c>
      <c r="W128" s="63">
        <f t="shared" si="101"/>
        <v>167.22000000000003</v>
      </c>
      <c r="X128" s="63">
        <v>0</v>
      </c>
      <c r="Y128" s="63">
        <f t="shared" si="119"/>
        <v>1000.15</v>
      </c>
      <c r="Z128" s="64">
        <v>832.93</v>
      </c>
      <c r="AA128" s="64">
        <f t="shared" si="102"/>
        <v>167.22000000000003</v>
      </c>
      <c r="AB128" s="8"/>
      <c r="AC128" s="63">
        <v>1000.15</v>
      </c>
      <c r="AD128" s="63">
        <v>832.93</v>
      </c>
      <c r="AE128" s="63">
        <f t="shared" si="112"/>
        <v>167.22000000000003</v>
      </c>
      <c r="AF128" s="63">
        <v>0</v>
      </c>
      <c r="AG128" s="63">
        <f t="shared" si="113"/>
        <v>1000.15</v>
      </c>
      <c r="AH128" s="64">
        <v>832.93</v>
      </c>
      <c r="AI128" s="65">
        <f t="shared" si="103"/>
        <v>167.22000000000003</v>
      </c>
      <c r="AJ128" s="32"/>
      <c r="AK128" s="121">
        <v>848.69</v>
      </c>
      <c r="AL128" s="63">
        <v>709.5</v>
      </c>
      <c r="AM128" s="63">
        <f t="shared" si="104"/>
        <v>139.19000000000005</v>
      </c>
      <c r="AN128" s="63">
        <v>0</v>
      </c>
      <c r="AO128" s="63">
        <f t="shared" si="120"/>
        <v>848.69</v>
      </c>
      <c r="AP128" s="64">
        <v>709.5</v>
      </c>
      <c r="AQ128" s="64">
        <f t="shared" si="105"/>
        <v>139.19000000000005</v>
      </c>
      <c r="AR128" s="8"/>
      <c r="AS128" s="63">
        <v>848.69</v>
      </c>
      <c r="AT128" s="63">
        <v>709.5</v>
      </c>
      <c r="AU128" s="63">
        <f t="shared" si="114"/>
        <v>139.19000000000005</v>
      </c>
      <c r="AV128" s="63">
        <v>0</v>
      </c>
      <c r="AW128" s="63">
        <f t="shared" si="115"/>
        <v>848.69</v>
      </c>
      <c r="AX128" s="64">
        <v>709.5</v>
      </c>
      <c r="AY128" s="65">
        <f t="shared" si="106"/>
        <v>139.19000000000005</v>
      </c>
      <c r="AZ128" s="32"/>
      <c r="BA128" s="121">
        <v>3017.05</v>
      </c>
      <c r="BB128" s="63">
        <v>3014.97</v>
      </c>
      <c r="BC128" s="63">
        <f t="shared" si="107"/>
        <v>2.080000000000382</v>
      </c>
      <c r="BD128" s="63">
        <v>0</v>
      </c>
      <c r="BE128" s="63">
        <f t="shared" si="121"/>
        <v>3017.05</v>
      </c>
      <c r="BF128" s="64">
        <v>3014.97</v>
      </c>
      <c r="BG128" s="64">
        <f t="shared" si="108"/>
        <v>2.080000000000382</v>
      </c>
      <c r="BH128" s="8"/>
      <c r="BI128" s="63">
        <v>3017.05</v>
      </c>
      <c r="BJ128" s="63">
        <v>3014.97</v>
      </c>
      <c r="BK128" s="63">
        <f t="shared" si="116"/>
        <v>2.080000000000382</v>
      </c>
      <c r="BL128" s="63">
        <v>0</v>
      </c>
      <c r="BM128" s="63">
        <f t="shared" si="117"/>
        <v>3017.05</v>
      </c>
      <c r="BN128" s="64">
        <v>3014.97</v>
      </c>
      <c r="BO128" s="65">
        <f t="shared" si="109"/>
        <v>2.080000000000382</v>
      </c>
      <c r="BP128" s="32"/>
    </row>
    <row r="129" spans="2:68" s="2" customFormat="1" ht="14.25" hidden="1" customHeight="1" outlineLevel="1">
      <c r="B129" s="2" t="str">
        <f t="shared" si="222"/>
        <v>Hide</v>
      </c>
      <c r="C129" s="2">
        <v>1</v>
      </c>
      <c r="D129" s="62" t="s">
        <v>113</v>
      </c>
      <c r="E129" s="121">
        <v>3442.1400000000003</v>
      </c>
      <c r="F129" s="63">
        <v>3442.1400000000003</v>
      </c>
      <c r="G129" s="63">
        <f t="shared" si="98"/>
        <v>0</v>
      </c>
      <c r="H129" s="63">
        <v>0</v>
      </c>
      <c r="I129" s="63">
        <f t="shared" si="118"/>
        <v>3442.1400000000003</v>
      </c>
      <c r="J129" s="64">
        <v>3442.1400000000003</v>
      </c>
      <c r="K129" s="64">
        <f t="shared" si="99"/>
        <v>0</v>
      </c>
      <c r="L129" s="8"/>
      <c r="M129" s="63">
        <v>3442.1400000000003</v>
      </c>
      <c r="N129" s="63">
        <v>3442.1400000000003</v>
      </c>
      <c r="O129" s="63">
        <f t="shared" si="110"/>
        <v>0</v>
      </c>
      <c r="P129" s="63">
        <v>0</v>
      </c>
      <c r="Q129" s="63">
        <f t="shared" si="111"/>
        <v>3442.1400000000003</v>
      </c>
      <c r="R129" s="64">
        <v>3442.1400000000003</v>
      </c>
      <c r="S129" s="65">
        <f t="shared" si="100"/>
        <v>0</v>
      </c>
      <c r="T129" s="32"/>
      <c r="U129" s="121">
        <v>1006.03</v>
      </c>
      <c r="V129" s="63">
        <v>1006.03</v>
      </c>
      <c r="W129" s="63">
        <f t="shared" si="101"/>
        <v>0</v>
      </c>
      <c r="X129" s="63">
        <v>0</v>
      </c>
      <c r="Y129" s="63">
        <f t="shared" si="119"/>
        <v>1006.03</v>
      </c>
      <c r="Z129" s="64">
        <v>1006.03</v>
      </c>
      <c r="AA129" s="64">
        <f t="shared" si="102"/>
        <v>0</v>
      </c>
      <c r="AB129" s="8"/>
      <c r="AC129" s="63">
        <v>1006.03</v>
      </c>
      <c r="AD129" s="63">
        <v>1006.03</v>
      </c>
      <c r="AE129" s="63">
        <f t="shared" si="112"/>
        <v>0</v>
      </c>
      <c r="AF129" s="63">
        <v>0</v>
      </c>
      <c r="AG129" s="63">
        <f t="shared" si="113"/>
        <v>1006.03</v>
      </c>
      <c r="AH129" s="64">
        <v>1006.03</v>
      </c>
      <c r="AI129" s="65">
        <f t="shared" si="103"/>
        <v>0</v>
      </c>
      <c r="AJ129" s="32"/>
      <c r="AK129" s="121">
        <v>384.46</v>
      </c>
      <c r="AL129" s="63">
        <v>384.46</v>
      </c>
      <c r="AM129" s="63">
        <f t="shared" si="104"/>
        <v>0</v>
      </c>
      <c r="AN129" s="63">
        <v>0</v>
      </c>
      <c r="AO129" s="63">
        <f t="shared" si="120"/>
        <v>384.46</v>
      </c>
      <c r="AP129" s="64">
        <v>384.46</v>
      </c>
      <c r="AQ129" s="64">
        <f t="shared" si="105"/>
        <v>0</v>
      </c>
      <c r="AR129" s="8"/>
      <c r="AS129" s="63">
        <v>384.46</v>
      </c>
      <c r="AT129" s="63">
        <v>384.46</v>
      </c>
      <c r="AU129" s="63">
        <f t="shared" si="114"/>
        <v>0</v>
      </c>
      <c r="AV129" s="63">
        <v>0</v>
      </c>
      <c r="AW129" s="63">
        <f t="shared" si="115"/>
        <v>384.46</v>
      </c>
      <c r="AX129" s="64">
        <v>384.46</v>
      </c>
      <c r="AY129" s="65">
        <f t="shared" si="106"/>
        <v>0</v>
      </c>
      <c r="AZ129" s="32"/>
      <c r="BA129" s="121">
        <v>2051.65</v>
      </c>
      <c r="BB129" s="63">
        <v>2051.65</v>
      </c>
      <c r="BC129" s="63">
        <f t="shared" si="107"/>
        <v>0</v>
      </c>
      <c r="BD129" s="63">
        <v>0</v>
      </c>
      <c r="BE129" s="63">
        <f t="shared" si="121"/>
        <v>2051.65</v>
      </c>
      <c r="BF129" s="64">
        <v>2051.65</v>
      </c>
      <c r="BG129" s="64">
        <f t="shared" si="108"/>
        <v>0</v>
      </c>
      <c r="BH129" s="8"/>
      <c r="BI129" s="63">
        <v>2051.65</v>
      </c>
      <c r="BJ129" s="63">
        <v>2051.65</v>
      </c>
      <c r="BK129" s="63">
        <f t="shared" si="116"/>
        <v>0</v>
      </c>
      <c r="BL129" s="63">
        <v>0</v>
      </c>
      <c r="BM129" s="63">
        <f t="shared" si="117"/>
        <v>2051.65</v>
      </c>
      <c r="BN129" s="64">
        <v>2051.65</v>
      </c>
      <c r="BO129" s="65">
        <f t="shared" si="109"/>
        <v>0</v>
      </c>
      <c r="BP129" s="32"/>
    </row>
    <row r="130" spans="2:68" s="2" customFormat="1" ht="14.25" hidden="1" customHeight="1" outlineLevel="1">
      <c r="B130" s="2" t="str">
        <f t="shared" si="222"/>
        <v>Hide</v>
      </c>
      <c r="C130" s="2">
        <v>1</v>
      </c>
      <c r="D130" s="62" t="s">
        <v>114</v>
      </c>
      <c r="E130" s="121">
        <v>0</v>
      </c>
      <c r="F130" s="63">
        <v>0</v>
      </c>
      <c r="G130" s="63">
        <f t="shared" si="98"/>
        <v>0</v>
      </c>
      <c r="H130" s="63">
        <v>0</v>
      </c>
      <c r="I130" s="63">
        <f t="shared" si="118"/>
        <v>0</v>
      </c>
      <c r="J130" s="64">
        <v>0</v>
      </c>
      <c r="K130" s="64">
        <f t="shared" si="99"/>
        <v>0</v>
      </c>
      <c r="L130" s="8"/>
      <c r="M130" s="63">
        <v>0</v>
      </c>
      <c r="N130" s="63">
        <v>0</v>
      </c>
      <c r="O130" s="63">
        <f t="shared" si="110"/>
        <v>0</v>
      </c>
      <c r="P130" s="63">
        <v>0</v>
      </c>
      <c r="Q130" s="63">
        <f t="shared" si="111"/>
        <v>0</v>
      </c>
      <c r="R130" s="64">
        <v>0</v>
      </c>
      <c r="S130" s="65">
        <f t="shared" si="100"/>
        <v>0</v>
      </c>
      <c r="T130" s="32"/>
      <c r="U130" s="121">
        <v>0</v>
      </c>
      <c r="V130" s="63">
        <v>0</v>
      </c>
      <c r="W130" s="63">
        <f t="shared" si="101"/>
        <v>0</v>
      </c>
      <c r="X130" s="63">
        <v>0</v>
      </c>
      <c r="Y130" s="63">
        <f t="shared" si="119"/>
        <v>0</v>
      </c>
      <c r="Z130" s="64">
        <v>0</v>
      </c>
      <c r="AA130" s="64">
        <f t="shared" si="102"/>
        <v>0</v>
      </c>
      <c r="AB130" s="8"/>
      <c r="AC130" s="63">
        <v>0</v>
      </c>
      <c r="AD130" s="63">
        <v>0</v>
      </c>
      <c r="AE130" s="63">
        <f t="shared" si="112"/>
        <v>0</v>
      </c>
      <c r="AF130" s="63">
        <v>0</v>
      </c>
      <c r="AG130" s="63">
        <f t="shared" si="113"/>
        <v>0</v>
      </c>
      <c r="AH130" s="64">
        <v>0</v>
      </c>
      <c r="AI130" s="65">
        <f t="shared" si="103"/>
        <v>0</v>
      </c>
      <c r="AJ130" s="32"/>
      <c r="AK130" s="121">
        <v>0</v>
      </c>
      <c r="AL130" s="63">
        <v>0</v>
      </c>
      <c r="AM130" s="63">
        <f t="shared" si="104"/>
        <v>0</v>
      </c>
      <c r="AN130" s="63">
        <v>0</v>
      </c>
      <c r="AO130" s="63">
        <f t="shared" si="120"/>
        <v>0</v>
      </c>
      <c r="AP130" s="64">
        <v>0</v>
      </c>
      <c r="AQ130" s="64">
        <f t="shared" si="105"/>
        <v>0</v>
      </c>
      <c r="AR130" s="8"/>
      <c r="AS130" s="63">
        <v>0</v>
      </c>
      <c r="AT130" s="63">
        <v>0</v>
      </c>
      <c r="AU130" s="63">
        <f t="shared" si="114"/>
        <v>0</v>
      </c>
      <c r="AV130" s="63">
        <v>0</v>
      </c>
      <c r="AW130" s="63">
        <f t="shared" si="115"/>
        <v>0</v>
      </c>
      <c r="AX130" s="64">
        <v>0</v>
      </c>
      <c r="AY130" s="65">
        <f t="shared" si="106"/>
        <v>0</v>
      </c>
      <c r="AZ130" s="32"/>
      <c r="BA130" s="121">
        <v>0</v>
      </c>
      <c r="BB130" s="63">
        <v>0</v>
      </c>
      <c r="BC130" s="63">
        <f t="shared" si="107"/>
        <v>0</v>
      </c>
      <c r="BD130" s="63">
        <v>0</v>
      </c>
      <c r="BE130" s="63">
        <f t="shared" si="121"/>
        <v>0</v>
      </c>
      <c r="BF130" s="64">
        <v>0</v>
      </c>
      <c r="BG130" s="64">
        <f t="shared" si="108"/>
        <v>0</v>
      </c>
      <c r="BH130" s="8"/>
      <c r="BI130" s="63">
        <v>0</v>
      </c>
      <c r="BJ130" s="63">
        <v>0</v>
      </c>
      <c r="BK130" s="63">
        <f t="shared" si="116"/>
        <v>0</v>
      </c>
      <c r="BL130" s="63">
        <v>0</v>
      </c>
      <c r="BM130" s="63">
        <f t="shared" si="117"/>
        <v>0</v>
      </c>
      <c r="BN130" s="64">
        <v>0</v>
      </c>
      <c r="BO130" s="65">
        <f t="shared" si="109"/>
        <v>0</v>
      </c>
      <c r="BP130" s="32"/>
    </row>
    <row r="131" spans="2:68" s="2" customFormat="1" collapsed="1">
      <c r="B131" s="2" t="str">
        <f t="shared" si="222"/>
        <v>Hide</v>
      </c>
      <c r="C131" s="2">
        <v>1</v>
      </c>
      <c r="D131" s="66" t="s">
        <v>115</v>
      </c>
      <c r="E131" s="116">
        <v>8308.0300000000007</v>
      </c>
      <c r="F131" s="38">
        <v>7999.54</v>
      </c>
      <c r="G131" s="38">
        <f t="shared" si="98"/>
        <v>308.49000000000069</v>
      </c>
      <c r="H131" s="38">
        <v>0</v>
      </c>
      <c r="I131" s="38">
        <f t="shared" si="118"/>
        <v>8308.0300000000007</v>
      </c>
      <c r="J131" s="39">
        <v>7999.54</v>
      </c>
      <c r="K131" s="39">
        <f t="shared" si="99"/>
        <v>308.49000000000069</v>
      </c>
      <c r="L131" s="35"/>
      <c r="M131" s="38">
        <v>8308.0300000000007</v>
      </c>
      <c r="N131" s="38">
        <v>7999.54</v>
      </c>
      <c r="O131" s="38">
        <f t="shared" si="110"/>
        <v>308.49000000000069</v>
      </c>
      <c r="P131" s="38">
        <v>0</v>
      </c>
      <c r="Q131" s="38">
        <f t="shared" si="111"/>
        <v>8308.0300000000007</v>
      </c>
      <c r="R131" s="39">
        <v>7999.54</v>
      </c>
      <c r="S131" s="40">
        <f t="shared" si="100"/>
        <v>308.49000000000069</v>
      </c>
      <c r="T131" s="32"/>
      <c r="U131" s="116">
        <v>2006.1799999999998</v>
      </c>
      <c r="V131" s="38">
        <v>1838.96</v>
      </c>
      <c r="W131" s="38">
        <f t="shared" si="101"/>
        <v>167.2199999999998</v>
      </c>
      <c r="X131" s="38">
        <v>0</v>
      </c>
      <c r="Y131" s="38">
        <f t="shared" si="119"/>
        <v>2006.1799999999998</v>
      </c>
      <c r="Z131" s="39">
        <v>1838.96</v>
      </c>
      <c r="AA131" s="39">
        <f t="shared" si="102"/>
        <v>167.2199999999998</v>
      </c>
      <c r="AB131" s="35"/>
      <c r="AC131" s="38">
        <v>2006.1799999999998</v>
      </c>
      <c r="AD131" s="38">
        <v>1838.96</v>
      </c>
      <c r="AE131" s="38">
        <f t="shared" si="112"/>
        <v>167.2199999999998</v>
      </c>
      <c r="AF131" s="38">
        <v>0</v>
      </c>
      <c r="AG131" s="38">
        <f t="shared" si="113"/>
        <v>2006.1799999999998</v>
      </c>
      <c r="AH131" s="39">
        <v>1838.96</v>
      </c>
      <c r="AI131" s="40">
        <f t="shared" si="103"/>
        <v>167.2199999999998</v>
      </c>
      <c r="AJ131" s="32"/>
      <c r="AK131" s="116">
        <v>1233.1500000000001</v>
      </c>
      <c r="AL131" s="38">
        <v>1093.96</v>
      </c>
      <c r="AM131" s="38">
        <f t="shared" si="104"/>
        <v>139.19000000000005</v>
      </c>
      <c r="AN131" s="38">
        <v>0</v>
      </c>
      <c r="AO131" s="38">
        <f t="shared" si="120"/>
        <v>1233.1500000000001</v>
      </c>
      <c r="AP131" s="39">
        <v>1093.96</v>
      </c>
      <c r="AQ131" s="39">
        <f t="shared" si="105"/>
        <v>139.19000000000005</v>
      </c>
      <c r="AR131" s="35"/>
      <c r="AS131" s="38">
        <v>1233.1500000000001</v>
      </c>
      <c r="AT131" s="38">
        <v>1093.96</v>
      </c>
      <c r="AU131" s="38">
        <f t="shared" si="114"/>
        <v>139.19000000000005</v>
      </c>
      <c r="AV131" s="38">
        <v>0</v>
      </c>
      <c r="AW131" s="38">
        <f t="shared" si="115"/>
        <v>1233.1500000000001</v>
      </c>
      <c r="AX131" s="39">
        <v>1093.96</v>
      </c>
      <c r="AY131" s="40">
        <f t="shared" si="106"/>
        <v>139.19000000000005</v>
      </c>
      <c r="AZ131" s="32"/>
      <c r="BA131" s="116">
        <v>5068.7000000000007</v>
      </c>
      <c r="BB131" s="38">
        <v>5066.62</v>
      </c>
      <c r="BC131" s="38">
        <f t="shared" si="107"/>
        <v>2.0800000000008367</v>
      </c>
      <c r="BD131" s="38">
        <v>0</v>
      </c>
      <c r="BE131" s="38">
        <f t="shared" si="121"/>
        <v>5068.7000000000007</v>
      </c>
      <c r="BF131" s="39">
        <v>5066.62</v>
      </c>
      <c r="BG131" s="39">
        <f t="shared" si="108"/>
        <v>2.0800000000008367</v>
      </c>
      <c r="BH131" s="35"/>
      <c r="BI131" s="38">
        <v>5068.7000000000007</v>
      </c>
      <c r="BJ131" s="38">
        <v>5066.62</v>
      </c>
      <c r="BK131" s="38">
        <f t="shared" si="116"/>
        <v>2.0800000000008367</v>
      </c>
      <c r="BL131" s="38">
        <v>0</v>
      </c>
      <c r="BM131" s="38">
        <f t="shared" si="117"/>
        <v>5068.7000000000007</v>
      </c>
      <c r="BN131" s="39">
        <v>5066.62</v>
      </c>
      <c r="BO131" s="40">
        <f t="shared" si="109"/>
        <v>2.0800000000008367</v>
      </c>
      <c r="BP131" s="32"/>
    </row>
    <row r="132" spans="2:68" s="2" customFormat="1" ht="14.25" hidden="1" customHeight="1" outlineLevel="1">
      <c r="B132" s="2" t="str">
        <f t="shared" si="222"/>
        <v>Hide</v>
      </c>
      <c r="C132" s="2">
        <v>-1</v>
      </c>
      <c r="D132" s="66" t="s">
        <v>116</v>
      </c>
      <c r="E132" s="122">
        <v>0</v>
      </c>
      <c r="F132" s="69">
        <v>0</v>
      </c>
      <c r="G132" s="69">
        <f t="shared" si="98"/>
        <v>0</v>
      </c>
      <c r="H132" s="69">
        <v>0</v>
      </c>
      <c r="I132" s="69">
        <f t="shared" si="118"/>
        <v>0</v>
      </c>
      <c r="J132" s="70">
        <v>0</v>
      </c>
      <c r="K132" s="70">
        <f t="shared" si="99"/>
        <v>0</v>
      </c>
      <c r="L132" s="35"/>
      <c r="M132" s="69">
        <v>0</v>
      </c>
      <c r="N132" s="69">
        <v>0</v>
      </c>
      <c r="O132" s="69">
        <f t="shared" si="110"/>
        <v>0</v>
      </c>
      <c r="P132" s="69">
        <v>0</v>
      </c>
      <c r="Q132" s="69">
        <f t="shared" si="111"/>
        <v>0</v>
      </c>
      <c r="R132" s="70">
        <v>0</v>
      </c>
      <c r="S132" s="71">
        <f t="shared" si="100"/>
        <v>0</v>
      </c>
      <c r="T132" s="32"/>
      <c r="U132" s="122">
        <v>0</v>
      </c>
      <c r="V132" s="69">
        <v>0</v>
      </c>
      <c r="W132" s="69">
        <f t="shared" si="101"/>
        <v>0</v>
      </c>
      <c r="X132" s="69">
        <v>0</v>
      </c>
      <c r="Y132" s="69">
        <f t="shared" si="119"/>
        <v>0</v>
      </c>
      <c r="Z132" s="70">
        <v>0</v>
      </c>
      <c r="AA132" s="70">
        <f t="shared" si="102"/>
        <v>0</v>
      </c>
      <c r="AB132" s="35"/>
      <c r="AC132" s="69">
        <v>0</v>
      </c>
      <c r="AD132" s="69">
        <v>0</v>
      </c>
      <c r="AE132" s="69">
        <f t="shared" si="112"/>
        <v>0</v>
      </c>
      <c r="AF132" s="69">
        <v>0</v>
      </c>
      <c r="AG132" s="69">
        <f t="shared" si="113"/>
        <v>0</v>
      </c>
      <c r="AH132" s="70">
        <v>0</v>
      </c>
      <c r="AI132" s="71">
        <f t="shared" si="103"/>
        <v>0</v>
      </c>
      <c r="AJ132" s="32"/>
      <c r="AK132" s="122">
        <v>0</v>
      </c>
      <c r="AL132" s="69">
        <v>0</v>
      </c>
      <c r="AM132" s="69">
        <f t="shared" si="104"/>
        <v>0</v>
      </c>
      <c r="AN132" s="69">
        <v>0</v>
      </c>
      <c r="AO132" s="69">
        <f t="shared" si="120"/>
        <v>0</v>
      </c>
      <c r="AP132" s="70">
        <v>0</v>
      </c>
      <c r="AQ132" s="70">
        <f t="shared" si="105"/>
        <v>0</v>
      </c>
      <c r="AR132" s="35"/>
      <c r="AS132" s="69">
        <v>0</v>
      </c>
      <c r="AT132" s="69">
        <v>0</v>
      </c>
      <c r="AU132" s="69">
        <f t="shared" si="114"/>
        <v>0</v>
      </c>
      <c r="AV132" s="69">
        <v>0</v>
      </c>
      <c r="AW132" s="69">
        <f t="shared" si="115"/>
        <v>0</v>
      </c>
      <c r="AX132" s="70">
        <v>0</v>
      </c>
      <c r="AY132" s="71">
        <f t="shared" si="106"/>
        <v>0</v>
      </c>
      <c r="AZ132" s="32"/>
      <c r="BA132" s="122">
        <v>0</v>
      </c>
      <c r="BB132" s="69">
        <v>0</v>
      </c>
      <c r="BC132" s="69">
        <f t="shared" si="107"/>
        <v>0</v>
      </c>
      <c r="BD132" s="69">
        <v>0</v>
      </c>
      <c r="BE132" s="69">
        <f t="shared" si="121"/>
        <v>0</v>
      </c>
      <c r="BF132" s="70">
        <v>0</v>
      </c>
      <c r="BG132" s="70">
        <f t="shared" si="108"/>
        <v>0</v>
      </c>
      <c r="BH132" s="35"/>
      <c r="BI132" s="69">
        <v>0</v>
      </c>
      <c r="BJ132" s="69">
        <v>0</v>
      </c>
      <c r="BK132" s="69">
        <f t="shared" si="116"/>
        <v>0</v>
      </c>
      <c r="BL132" s="69">
        <v>0</v>
      </c>
      <c r="BM132" s="69">
        <f t="shared" si="117"/>
        <v>0</v>
      </c>
      <c r="BN132" s="70">
        <v>0</v>
      </c>
      <c r="BO132" s="71">
        <f t="shared" si="109"/>
        <v>0</v>
      </c>
      <c r="BP132" s="32"/>
    </row>
    <row r="133" spans="2:68" s="2" customFormat="1" ht="14.25" hidden="1" customHeight="1" outlineLevel="1">
      <c r="B133" s="2" t="str">
        <f t="shared" si="222"/>
        <v>Hide</v>
      </c>
      <c r="C133" s="2">
        <v>-1</v>
      </c>
      <c r="D133" s="66" t="s">
        <v>117</v>
      </c>
      <c r="E133" s="122">
        <v>0</v>
      </c>
      <c r="F133" s="69">
        <v>0</v>
      </c>
      <c r="G133" s="69">
        <f t="shared" si="98"/>
        <v>0</v>
      </c>
      <c r="H133" s="69">
        <v>0</v>
      </c>
      <c r="I133" s="69">
        <f t="shared" si="118"/>
        <v>0</v>
      </c>
      <c r="J133" s="70">
        <v>0</v>
      </c>
      <c r="K133" s="70">
        <f t="shared" si="99"/>
        <v>0</v>
      </c>
      <c r="L133" s="35"/>
      <c r="M133" s="69">
        <v>0</v>
      </c>
      <c r="N133" s="69">
        <v>0</v>
      </c>
      <c r="O133" s="69">
        <f t="shared" si="110"/>
        <v>0</v>
      </c>
      <c r="P133" s="69">
        <v>0</v>
      </c>
      <c r="Q133" s="69">
        <f t="shared" si="111"/>
        <v>0</v>
      </c>
      <c r="R133" s="70">
        <v>0</v>
      </c>
      <c r="S133" s="71">
        <f t="shared" si="100"/>
        <v>0</v>
      </c>
      <c r="T133" s="32"/>
      <c r="U133" s="122">
        <v>0</v>
      </c>
      <c r="V133" s="69">
        <v>0</v>
      </c>
      <c r="W133" s="69">
        <f t="shared" si="101"/>
        <v>0</v>
      </c>
      <c r="X133" s="69">
        <v>0</v>
      </c>
      <c r="Y133" s="69">
        <f t="shared" si="119"/>
        <v>0</v>
      </c>
      <c r="Z133" s="70">
        <v>0</v>
      </c>
      <c r="AA133" s="70">
        <f t="shared" si="102"/>
        <v>0</v>
      </c>
      <c r="AB133" s="35"/>
      <c r="AC133" s="69">
        <v>0</v>
      </c>
      <c r="AD133" s="69">
        <v>0</v>
      </c>
      <c r="AE133" s="69">
        <f t="shared" si="112"/>
        <v>0</v>
      </c>
      <c r="AF133" s="69">
        <v>0</v>
      </c>
      <c r="AG133" s="69">
        <f t="shared" si="113"/>
        <v>0</v>
      </c>
      <c r="AH133" s="70">
        <v>0</v>
      </c>
      <c r="AI133" s="71">
        <f t="shared" si="103"/>
        <v>0</v>
      </c>
      <c r="AJ133" s="32"/>
      <c r="AK133" s="122">
        <v>0</v>
      </c>
      <c r="AL133" s="69">
        <v>0</v>
      </c>
      <c r="AM133" s="69">
        <f t="shared" si="104"/>
        <v>0</v>
      </c>
      <c r="AN133" s="69">
        <v>0</v>
      </c>
      <c r="AO133" s="69">
        <f t="shared" si="120"/>
        <v>0</v>
      </c>
      <c r="AP133" s="70">
        <v>0</v>
      </c>
      <c r="AQ133" s="70">
        <f t="shared" si="105"/>
        <v>0</v>
      </c>
      <c r="AR133" s="35"/>
      <c r="AS133" s="69">
        <v>0</v>
      </c>
      <c r="AT133" s="69">
        <v>0</v>
      </c>
      <c r="AU133" s="69">
        <f t="shared" si="114"/>
        <v>0</v>
      </c>
      <c r="AV133" s="69">
        <v>0</v>
      </c>
      <c r="AW133" s="69">
        <f t="shared" si="115"/>
        <v>0</v>
      </c>
      <c r="AX133" s="70">
        <v>0</v>
      </c>
      <c r="AY133" s="71">
        <f t="shared" si="106"/>
        <v>0</v>
      </c>
      <c r="AZ133" s="32"/>
      <c r="BA133" s="122">
        <v>0</v>
      </c>
      <c r="BB133" s="69">
        <v>0</v>
      </c>
      <c r="BC133" s="69">
        <f t="shared" si="107"/>
        <v>0</v>
      </c>
      <c r="BD133" s="69">
        <v>0</v>
      </c>
      <c r="BE133" s="69">
        <f t="shared" si="121"/>
        <v>0</v>
      </c>
      <c r="BF133" s="70">
        <v>0</v>
      </c>
      <c r="BG133" s="70">
        <f t="shared" si="108"/>
        <v>0</v>
      </c>
      <c r="BH133" s="35"/>
      <c r="BI133" s="69">
        <v>0</v>
      </c>
      <c r="BJ133" s="69">
        <v>0</v>
      </c>
      <c r="BK133" s="69">
        <f t="shared" si="116"/>
        <v>0</v>
      </c>
      <c r="BL133" s="69">
        <v>0</v>
      </c>
      <c r="BM133" s="69">
        <f t="shared" si="117"/>
        <v>0</v>
      </c>
      <c r="BN133" s="70">
        <v>0</v>
      </c>
      <c r="BO133" s="71">
        <f t="shared" si="109"/>
        <v>0</v>
      </c>
      <c r="BP133" s="32"/>
    </row>
    <row r="134" spans="2:68" s="2" customFormat="1" ht="14.25" hidden="1" customHeight="1" outlineLevel="1">
      <c r="B134" s="2" t="str">
        <f t="shared" si="222"/>
        <v>Hide</v>
      </c>
      <c r="C134" s="2">
        <v>-1</v>
      </c>
      <c r="D134" s="66" t="s">
        <v>118</v>
      </c>
      <c r="E134" s="122">
        <v>0</v>
      </c>
      <c r="F134" s="69">
        <v>0</v>
      </c>
      <c r="G134" s="69">
        <f t="shared" si="98"/>
        <v>0</v>
      </c>
      <c r="H134" s="69">
        <v>0</v>
      </c>
      <c r="I134" s="69">
        <f t="shared" si="118"/>
        <v>0</v>
      </c>
      <c r="J134" s="70">
        <v>0</v>
      </c>
      <c r="K134" s="70">
        <f t="shared" si="99"/>
        <v>0</v>
      </c>
      <c r="L134" s="35"/>
      <c r="M134" s="69">
        <v>0</v>
      </c>
      <c r="N134" s="69">
        <v>0</v>
      </c>
      <c r="O134" s="69">
        <f t="shared" si="110"/>
        <v>0</v>
      </c>
      <c r="P134" s="69">
        <v>0</v>
      </c>
      <c r="Q134" s="69">
        <f t="shared" si="111"/>
        <v>0</v>
      </c>
      <c r="R134" s="70">
        <v>0</v>
      </c>
      <c r="S134" s="71">
        <f t="shared" si="100"/>
        <v>0</v>
      </c>
      <c r="T134" s="32"/>
      <c r="U134" s="122">
        <v>0</v>
      </c>
      <c r="V134" s="69">
        <v>0</v>
      </c>
      <c r="W134" s="69">
        <f t="shared" si="101"/>
        <v>0</v>
      </c>
      <c r="X134" s="69">
        <v>0</v>
      </c>
      <c r="Y134" s="69">
        <f t="shared" si="119"/>
        <v>0</v>
      </c>
      <c r="Z134" s="70">
        <v>0</v>
      </c>
      <c r="AA134" s="70">
        <f t="shared" si="102"/>
        <v>0</v>
      </c>
      <c r="AB134" s="35"/>
      <c r="AC134" s="69">
        <v>0</v>
      </c>
      <c r="AD134" s="69">
        <v>0</v>
      </c>
      <c r="AE134" s="69">
        <f t="shared" si="112"/>
        <v>0</v>
      </c>
      <c r="AF134" s="69">
        <v>0</v>
      </c>
      <c r="AG134" s="69">
        <f t="shared" si="113"/>
        <v>0</v>
      </c>
      <c r="AH134" s="70">
        <v>0</v>
      </c>
      <c r="AI134" s="71">
        <f t="shared" si="103"/>
        <v>0</v>
      </c>
      <c r="AJ134" s="32"/>
      <c r="AK134" s="122">
        <v>0</v>
      </c>
      <c r="AL134" s="69">
        <v>0</v>
      </c>
      <c r="AM134" s="69">
        <f t="shared" si="104"/>
        <v>0</v>
      </c>
      <c r="AN134" s="69">
        <v>0</v>
      </c>
      <c r="AO134" s="69">
        <f t="shared" si="120"/>
        <v>0</v>
      </c>
      <c r="AP134" s="70">
        <v>0</v>
      </c>
      <c r="AQ134" s="70">
        <f t="shared" si="105"/>
        <v>0</v>
      </c>
      <c r="AR134" s="35"/>
      <c r="AS134" s="69">
        <v>0</v>
      </c>
      <c r="AT134" s="69">
        <v>0</v>
      </c>
      <c r="AU134" s="69">
        <f t="shared" si="114"/>
        <v>0</v>
      </c>
      <c r="AV134" s="69">
        <v>0</v>
      </c>
      <c r="AW134" s="69">
        <f t="shared" si="115"/>
        <v>0</v>
      </c>
      <c r="AX134" s="70">
        <v>0</v>
      </c>
      <c r="AY134" s="71">
        <f t="shared" si="106"/>
        <v>0</v>
      </c>
      <c r="AZ134" s="32"/>
      <c r="BA134" s="122">
        <v>0</v>
      </c>
      <c r="BB134" s="69">
        <v>0</v>
      </c>
      <c r="BC134" s="69">
        <f t="shared" si="107"/>
        <v>0</v>
      </c>
      <c r="BD134" s="69">
        <v>0</v>
      </c>
      <c r="BE134" s="69">
        <f t="shared" si="121"/>
        <v>0</v>
      </c>
      <c r="BF134" s="70">
        <v>0</v>
      </c>
      <c r="BG134" s="70">
        <f t="shared" si="108"/>
        <v>0</v>
      </c>
      <c r="BH134" s="35"/>
      <c r="BI134" s="69">
        <v>0</v>
      </c>
      <c r="BJ134" s="69">
        <v>0</v>
      </c>
      <c r="BK134" s="69">
        <f t="shared" si="116"/>
        <v>0</v>
      </c>
      <c r="BL134" s="69">
        <v>0</v>
      </c>
      <c r="BM134" s="69">
        <f t="shared" si="117"/>
        <v>0</v>
      </c>
      <c r="BN134" s="70">
        <v>0</v>
      </c>
      <c r="BO134" s="71">
        <f t="shared" si="109"/>
        <v>0</v>
      </c>
      <c r="BP134" s="32"/>
    </row>
    <row r="135" spans="2:68" s="2" customFormat="1" ht="14.25" hidden="1" customHeight="1" outlineLevel="1">
      <c r="B135" s="2" t="str">
        <f t="shared" si="222"/>
        <v>Hide</v>
      </c>
      <c r="C135" s="2">
        <v>-1</v>
      </c>
      <c r="D135" s="66" t="s">
        <v>119</v>
      </c>
      <c r="E135" s="122">
        <v>0</v>
      </c>
      <c r="F135" s="69">
        <v>0</v>
      </c>
      <c r="G135" s="69">
        <f t="shared" si="98"/>
        <v>0</v>
      </c>
      <c r="H135" s="69">
        <v>0</v>
      </c>
      <c r="I135" s="69">
        <f t="shared" si="118"/>
        <v>0</v>
      </c>
      <c r="J135" s="70">
        <v>0</v>
      </c>
      <c r="K135" s="70">
        <f t="shared" si="99"/>
        <v>0</v>
      </c>
      <c r="L135" s="35"/>
      <c r="M135" s="69">
        <v>0</v>
      </c>
      <c r="N135" s="69">
        <v>0</v>
      </c>
      <c r="O135" s="69">
        <f t="shared" si="110"/>
        <v>0</v>
      </c>
      <c r="P135" s="69">
        <v>0</v>
      </c>
      <c r="Q135" s="69">
        <f t="shared" si="111"/>
        <v>0</v>
      </c>
      <c r="R135" s="70">
        <v>0</v>
      </c>
      <c r="S135" s="71">
        <f t="shared" si="100"/>
        <v>0</v>
      </c>
      <c r="T135" s="32"/>
      <c r="U135" s="122">
        <v>0</v>
      </c>
      <c r="V135" s="69">
        <v>0</v>
      </c>
      <c r="W135" s="69">
        <f t="shared" si="101"/>
        <v>0</v>
      </c>
      <c r="X135" s="69">
        <v>0</v>
      </c>
      <c r="Y135" s="69">
        <f t="shared" si="119"/>
        <v>0</v>
      </c>
      <c r="Z135" s="70">
        <v>0</v>
      </c>
      <c r="AA135" s="70">
        <f t="shared" si="102"/>
        <v>0</v>
      </c>
      <c r="AB135" s="35"/>
      <c r="AC135" s="69">
        <v>0</v>
      </c>
      <c r="AD135" s="69">
        <v>0</v>
      </c>
      <c r="AE135" s="69">
        <f t="shared" si="112"/>
        <v>0</v>
      </c>
      <c r="AF135" s="69">
        <v>0</v>
      </c>
      <c r="AG135" s="69">
        <f t="shared" si="113"/>
        <v>0</v>
      </c>
      <c r="AH135" s="70">
        <v>0</v>
      </c>
      <c r="AI135" s="71">
        <f t="shared" si="103"/>
        <v>0</v>
      </c>
      <c r="AJ135" s="32"/>
      <c r="AK135" s="122">
        <v>0</v>
      </c>
      <c r="AL135" s="69">
        <v>0</v>
      </c>
      <c r="AM135" s="69">
        <f t="shared" si="104"/>
        <v>0</v>
      </c>
      <c r="AN135" s="69">
        <v>0</v>
      </c>
      <c r="AO135" s="69">
        <f t="shared" si="120"/>
        <v>0</v>
      </c>
      <c r="AP135" s="70">
        <v>0</v>
      </c>
      <c r="AQ135" s="70">
        <f t="shared" si="105"/>
        <v>0</v>
      </c>
      <c r="AR135" s="35"/>
      <c r="AS135" s="69">
        <v>0</v>
      </c>
      <c r="AT135" s="69">
        <v>0</v>
      </c>
      <c r="AU135" s="69">
        <f t="shared" si="114"/>
        <v>0</v>
      </c>
      <c r="AV135" s="69">
        <v>0</v>
      </c>
      <c r="AW135" s="69">
        <f t="shared" si="115"/>
        <v>0</v>
      </c>
      <c r="AX135" s="70">
        <v>0</v>
      </c>
      <c r="AY135" s="71">
        <f t="shared" si="106"/>
        <v>0</v>
      </c>
      <c r="AZ135" s="32"/>
      <c r="BA135" s="122">
        <v>0</v>
      </c>
      <c r="BB135" s="69">
        <v>0</v>
      </c>
      <c r="BC135" s="69">
        <f t="shared" si="107"/>
        <v>0</v>
      </c>
      <c r="BD135" s="69">
        <v>0</v>
      </c>
      <c r="BE135" s="69">
        <f t="shared" si="121"/>
        <v>0</v>
      </c>
      <c r="BF135" s="70">
        <v>0</v>
      </c>
      <c r="BG135" s="70">
        <f t="shared" si="108"/>
        <v>0</v>
      </c>
      <c r="BH135" s="35"/>
      <c r="BI135" s="69">
        <v>0</v>
      </c>
      <c r="BJ135" s="69">
        <v>0</v>
      </c>
      <c r="BK135" s="69">
        <f t="shared" si="116"/>
        <v>0</v>
      </c>
      <c r="BL135" s="69">
        <v>0</v>
      </c>
      <c r="BM135" s="69">
        <f t="shared" si="117"/>
        <v>0</v>
      </c>
      <c r="BN135" s="70">
        <v>0</v>
      </c>
      <c r="BO135" s="71">
        <f t="shared" si="109"/>
        <v>0</v>
      </c>
      <c r="BP135" s="32"/>
    </row>
    <row r="136" spans="2:68" s="2" customFormat="1" ht="14.25" hidden="1" customHeight="1" outlineLevel="1">
      <c r="B136" s="2" t="str">
        <f t="shared" si="222"/>
        <v>Hide</v>
      </c>
      <c r="C136" s="2">
        <v>-1</v>
      </c>
      <c r="D136" s="66" t="s">
        <v>120</v>
      </c>
      <c r="E136" s="122">
        <v>0</v>
      </c>
      <c r="F136" s="69">
        <v>0</v>
      </c>
      <c r="G136" s="69">
        <f t="shared" si="98"/>
        <v>0</v>
      </c>
      <c r="H136" s="69">
        <v>0</v>
      </c>
      <c r="I136" s="69">
        <f t="shared" si="118"/>
        <v>0</v>
      </c>
      <c r="J136" s="70">
        <v>0</v>
      </c>
      <c r="K136" s="70">
        <f t="shared" si="99"/>
        <v>0</v>
      </c>
      <c r="L136" s="35"/>
      <c r="M136" s="69">
        <v>0</v>
      </c>
      <c r="N136" s="69">
        <v>0</v>
      </c>
      <c r="O136" s="69">
        <f t="shared" si="110"/>
        <v>0</v>
      </c>
      <c r="P136" s="69">
        <v>0</v>
      </c>
      <c r="Q136" s="69">
        <f t="shared" si="111"/>
        <v>0</v>
      </c>
      <c r="R136" s="70">
        <v>0</v>
      </c>
      <c r="S136" s="71">
        <f t="shared" si="100"/>
        <v>0</v>
      </c>
      <c r="T136" s="32"/>
      <c r="U136" s="122">
        <v>0</v>
      </c>
      <c r="V136" s="69">
        <v>0</v>
      </c>
      <c r="W136" s="69">
        <f t="shared" si="101"/>
        <v>0</v>
      </c>
      <c r="X136" s="69">
        <v>0</v>
      </c>
      <c r="Y136" s="69">
        <f t="shared" si="119"/>
        <v>0</v>
      </c>
      <c r="Z136" s="70">
        <v>0</v>
      </c>
      <c r="AA136" s="70">
        <f t="shared" si="102"/>
        <v>0</v>
      </c>
      <c r="AB136" s="35"/>
      <c r="AC136" s="69">
        <v>0</v>
      </c>
      <c r="AD136" s="69">
        <v>0</v>
      </c>
      <c r="AE136" s="69">
        <f t="shared" si="112"/>
        <v>0</v>
      </c>
      <c r="AF136" s="69">
        <v>0</v>
      </c>
      <c r="AG136" s="69">
        <f t="shared" si="113"/>
        <v>0</v>
      </c>
      <c r="AH136" s="70">
        <v>0</v>
      </c>
      <c r="AI136" s="71">
        <f t="shared" si="103"/>
        <v>0</v>
      </c>
      <c r="AJ136" s="32"/>
      <c r="AK136" s="122">
        <v>0</v>
      </c>
      <c r="AL136" s="69">
        <v>0</v>
      </c>
      <c r="AM136" s="69">
        <f t="shared" si="104"/>
        <v>0</v>
      </c>
      <c r="AN136" s="69">
        <v>0</v>
      </c>
      <c r="AO136" s="69">
        <f t="shared" si="120"/>
        <v>0</v>
      </c>
      <c r="AP136" s="70">
        <v>0</v>
      </c>
      <c r="AQ136" s="70">
        <f t="shared" si="105"/>
        <v>0</v>
      </c>
      <c r="AR136" s="35"/>
      <c r="AS136" s="69">
        <v>0</v>
      </c>
      <c r="AT136" s="69">
        <v>0</v>
      </c>
      <c r="AU136" s="69">
        <f t="shared" si="114"/>
        <v>0</v>
      </c>
      <c r="AV136" s="69">
        <v>0</v>
      </c>
      <c r="AW136" s="69">
        <f t="shared" si="115"/>
        <v>0</v>
      </c>
      <c r="AX136" s="70">
        <v>0</v>
      </c>
      <c r="AY136" s="71">
        <f t="shared" si="106"/>
        <v>0</v>
      </c>
      <c r="AZ136" s="32"/>
      <c r="BA136" s="122">
        <v>0</v>
      </c>
      <c r="BB136" s="69">
        <v>0</v>
      </c>
      <c r="BC136" s="69">
        <f t="shared" si="107"/>
        <v>0</v>
      </c>
      <c r="BD136" s="69">
        <v>0</v>
      </c>
      <c r="BE136" s="69">
        <f t="shared" si="121"/>
        <v>0</v>
      </c>
      <c r="BF136" s="70">
        <v>0</v>
      </c>
      <c r="BG136" s="70">
        <f t="shared" si="108"/>
        <v>0</v>
      </c>
      <c r="BH136" s="35"/>
      <c r="BI136" s="69">
        <v>0</v>
      </c>
      <c r="BJ136" s="69">
        <v>0</v>
      </c>
      <c r="BK136" s="69">
        <f t="shared" si="116"/>
        <v>0</v>
      </c>
      <c r="BL136" s="69">
        <v>0</v>
      </c>
      <c r="BM136" s="69">
        <f t="shared" si="117"/>
        <v>0</v>
      </c>
      <c r="BN136" s="70">
        <v>0</v>
      </c>
      <c r="BO136" s="71">
        <f t="shared" si="109"/>
        <v>0</v>
      </c>
      <c r="BP136" s="32"/>
    </row>
    <row r="137" spans="2:68" s="2" customFormat="1" ht="14.25" hidden="1" customHeight="1" outlineLevel="1">
      <c r="B137" s="2" t="str">
        <f t="shared" si="222"/>
        <v>Hide</v>
      </c>
      <c r="C137" s="2">
        <v>1</v>
      </c>
      <c r="D137" s="66" t="s">
        <v>121</v>
      </c>
      <c r="E137" s="122">
        <v>0</v>
      </c>
      <c r="F137" s="69">
        <v>0</v>
      </c>
      <c r="G137" s="69">
        <f t="shared" si="98"/>
        <v>0</v>
      </c>
      <c r="H137" s="69">
        <v>0</v>
      </c>
      <c r="I137" s="69">
        <f t="shared" si="118"/>
        <v>0</v>
      </c>
      <c r="J137" s="70">
        <v>0</v>
      </c>
      <c r="K137" s="70">
        <f t="shared" si="99"/>
        <v>0</v>
      </c>
      <c r="L137" s="35"/>
      <c r="M137" s="69">
        <v>0</v>
      </c>
      <c r="N137" s="69">
        <v>0</v>
      </c>
      <c r="O137" s="69">
        <f t="shared" si="110"/>
        <v>0</v>
      </c>
      <c r="P137" s="69">
        <v>0</v>
      </c>
      <c r="Q137" s="69">
        <f t="shared" si="111"/>
        <v>0</v>
      </c>
      <c r="R137" s="70">
        <v>0</v>
      </c>
      <c r="S137" s="71">
        <f t="shared" si="100"/>
        <v>0</v>
      </c>
      <c r="T137" s="32"/>
      <c r="U137" s="122">
        <v>0</v>
      </c>
      <c r="V137" s="69">
        <v>0</v>
      </c>
      <c r="W137" s="69">
        <f t="shared" si="101"/>
        <v>0</v>
      </c>
      <c r="X137" s="69">
        <v>0</v>
      </c>
      <c r="Y137" s="69">
        <f t="shared" si="119"/>
        <v>0</v>
      </c>
      <c r="Z137" s="70">
        <v>0</v>
      </c>
      <c r="AA137" s="70">
        <f t="shared" si="102"/>
        <v>0</v>
      </c>
      <c r="AB137" s="35"/>
      <c r="AC137" s="69">
        <v>0</v>
      </c>
      <c r="AD137" s="69">
        <v>0</v>
      </c>
      <c r="AE137" s="69">
        <f t="shared" si="112"/>
        <v>0</v>
      </c>
      <c r="AF137" s="69">
        <v>0</v>
      </c>
      <c r="AG137" s="69">
        <f t="shared" si="113"/>
        <v>0</v>
      </c>
      <c r="AH137" s="70">
        <v>0</v>
      </c>
      <c r="AI137" s="71">
        <f t="shared" si="103"/>
        <v>0</v>
      </c>
      <c r="AJ137" s="32"/>
      <c r="AK137" s="122">
        <v>0</v>
      </c>
      <c r="AL137" s="69">
        <v>0</v>
      </c>
      <c r="AM137" s="69">
        <f t="shared" si="104"/>
        <v>0</v>
      </c>
      <c r="AN137" s="69">
        <v>0</v>
      </c>
      <c r="AO137" s="69">
        <f t="shared" si="120"/>
        <v>0</v>
      </c>
      <c r="AP137" s="70">
        <v>0</v>
      </c>
      <c r="AQ137" s="70">
        <f t="shared" si="105"/>
        <v>0</v>
      </c>
      <c r="AR137" s="35"/>
      <c r="AS137" s="69">
        <v>0</v>
      </c>
      <c r="AT137" s="69">
        <v>0</v>
      </c>
      <c r="AU137" s="69">
        <f t="shared" si="114"/>
        <v>0</v>
      </c>
      <c r="AV137" s="69">
        <v>0</v>
      </c>
      <c r="AW137" s="69">
        <f t="shared" si="115"/>
        <v>0</v>
      </c>
      <c r="AX137" s="70">
        <v>0</v>
      </c>
      <c r="AY137" s="71">
        <f t="shared" si="106"/>
        <v>0</v>
      </c>
      <c r="AZ137" s="32"/>
      <c r="BA137" s="122">
        <v>0</v>
      </c>
      <c r="BB137" s="69">
        <v>0</v>
      </c>
      <c r="BC137" s="69">
        <f t="shared" si="107"/>
        <v>0</v>
      </c>
      <c r="BD137" s="69">
        <v>0</v>
      </c>
      <c r="BE137" s="69">
        <f t="shared" si="121"/>
        <v>0</v>
      </c>
      <c r="BF137" s="70">
        <v>0</v>
      </c>
      <c r="BG137" s="70">
        <f t="shared" si="108"/>
        <v>0</v>
      </c>
      <c r="BH137" s="35"/>
      <c r="BI137" s="69">
        <v>0</v>
      </c>
      <c r="BJ137" s="69">
        <v>0</v>
      </c>
      <c r="BK137" s="69">
        <f t="shared" si="116"/>
        <v>0</v>
      </c>
      <c r="BL137" s="69">
        <v>0</v>
      </c>
      <c r="BM137" s="69">
        <f t="shared" si="117"/>
        <v>0</v>
      </c>
      <c r="BN137" s="70">
        <v>0</v>
      </c>
      <c r="BO137" s="71">
        <f t="shared" si="109"/>
        <v>0</v>
      </c>
      <c r="BP137" s="32"/>
    </row>
    <row r="138" spans="2:68" s="2" customFormat="1" ht="14.25" hidden="1" customHeight="1" outlineLevel="1">
      <c r="B138" s="2" t="str">
        <f t="shared" si="222"/>
        <v>Hide</v>
      </c>
      <c r="C138" s="2">
        <v>1</v>
      </c>
      <c r="D138" s="66" t="s">
        <v>122</v>
      </c>
      <c r="E138" s="122">
        <v>0</v>
      </c>
      <c r="F138" s="69">
        <v>0</v>
      </c>
      <c r="G138" s="69">
        <f t="shared" si="98"/>
        <v>0</v>
      </c>
      <c r="H138" s="69">
        <v>0</v>
      </c>
      <c r="I138" s="69">
        <f t="shared" si="118"/>
        <v>0</v>
      </c>
      <c r="J138" s="70">
        <v>0</v>
      </c>
      <c r="K138" s="70">
        <f t="shared" si="99"/>
        <v>0</v>
      </c>
      <c r="L138" s="35"/>
      <c r="M138" s="69">
        <v>0</v>
      </c>
      <c r="N138" s="69">
        <v>0</v>
      </c>
      <c r="O138" s="69">
        <f t="shared" si="110"/>
        <v>0</v>
      </c>
      <c r="P138" s="69">
        <v>0</v>
      </c>
      <c r="Q138" s="69">
        <f t="shared" si="111"/>
        <v>0</v>
      </c>
      <c r="R138" s="70">
        <v>0</v>
      </c>
      <c r="S138" s="71">
        <f t="shared" si="100"/>
        <v>0</v>
      </c>
      <c r="T138" s="32"/>
      <c r="U138" s="122">
        <v>0</v>
      </c>
      <c r="V138" s="69">
        <v>0</v>
      </c>
      <c r="W138" s="69">
        <f t="shared" si="101"/>
        <v>0</v>
      </c>
      <c r="X138" s="69">
        <v>0</v>
      </c>
      <c r="Y138" s="69">
        <f t="shared" si="119"/>
        <v>0</v>
      </c>
      <c r="Z138" s="70">
        <v>0</v>
      </c>
      <c r="AA138" s="70">
        <f t="shared" si="102"/>
        <v>0</v>
      </c>
      <c r="AB138" s="35"/>
      <c r="AC138" s="69">
        <v>0</v>
      </c>
      <c r="AD138" s="69">
        <v>0</v>
      </c>
      <c r="AE138" s="69">
        <f t="shared" si="112"/>
        <v>0</v>
      </c>
      <c r="AF138" s="69">
        <v>0</v>
      </c>
      <c r="AG138" s="69">
        <f t="shared" si="113"/>
        <v>0</v>
      </c>
      <c r="AH138" s="70">
        <v>0</v>
      </c>
      <c r="AI138" s="71">
        <f t="shared" si="103"/>
        <v>0</v>
      </c>
      <c r="AJ138" s="32"/>
      <c r="AK138" s="122">
        <v>0</v>
      </c>
      <c r="AL138" s="69">
        <v>0</v>
      </c>
      <c r="AM138" s="69">
        <f t="shared" si="104"/>
        <v>0</v>
      </c>
      <c r="AN138" s="69">
        <v>0</v>
      </c>
      <c r="AO138" s="69">
        <f t="shared" si="120"/>
        <v>0</v>
      </c>
      <c r="AP138" s="70">
        <v>0</v>
      </c>
      <c r="AQ138" s="70">
        <f t="shared" si="105"/>
        <v>0</v>
      </c>
      <c r="AR138" s="35"/>
      <c r="AS138" s="69">
        <v>0</v>
      </c>
      <c r="AT138" s="69">
        <v>0</v>
      </c>
      <c r="AU138" s="69">
        <f t="shared" si="114"/>
        <v>0</v>
      </c>
      <c r="AV138" s="69">
        <v>0</v>
      </c>
      <c r="AW138" s="69">
        <f t="shared" si="115"/>
        <v>0</v>
      </c>
      <c r="AX138" s="70">
        <v>0</v>
      </c>
      <c r="AY138" s="71">
        <f t="shared" si="106"/>
        <v>0</v>
      </c>
      <c r="AZ138" s="32"/>
      <c r="BA138" s="122">
        <v>0</v>
      </c>
      <c r="BB138" s="69">
        <v>0</v>
      </c>
      <c r="BC138" s="69">
        <f t="shared" si="107"/>
        <v>0</v>
      </c>
      <c r="BD138" s="69">
        <v>0</v>
      </c>
      <c r="BE138" s="69">
        <f t="shared" si="121"/>
        <v>0</v>
      </c>
      <c r="BF138" s="70">
        <v>0</v>
      </c>
      <c r="BG138" s="70">
        <f t="shared" si="108"/>
        <v>0</v>
      </c>
      <c r="BH138" s="35"/>
      <c r="BI138" s="69">
        <v>0</v>
      </c>
      <c r="BJ138" s="69">
        <v>0</v>
      </c>
      <c r="BK138" s="69">
        <f t="shared" si="116"/>
        <v>0</v>
      </c>
      <c r="BL138" s="69">
        <v>0</v>
      </c>
      <c r="BM138" s="69">
        <f t="shared" si="117"/>
        <v>0</v>
      </c>
      <c r="BN138" s="70">
        <v>0</v>
      </c>
      <c r="BO138" s="71">
        <f t="shared" si="109"/>
        <v>0</v>
      </c>
      <c r="BP138" s="32"/>
    </row>
    <row r="139" spans="2:68" s="2" customFormat="1" ht="14.25" hidden="1" customHeight="1" outlineLevel="1">
      <c r="B139" s="2" t="str">
        <f t="shared" si="222"/>
        <v>Hide</v>
      </c>
      <c r="C139" s="2">
        <v>1</v>
      </c>
      <c r="D139" s="66" t="s">
        <v>123</v>
      </c>
      <c r="E139" s="122">
        <v>0</v>
      </c>
      <c r="F139" s="69">
        <v>0</v>
      </c>
      <c r="G139" s="69">
        <f t="shared" si="98"/>
        <v>0</v>
      </c>
      <c r="H139" s="69">
        <v>0</v>
      </c>
      <c r="I139" s="69">
        <f t="shared" si="118"/>
        <v>0</v>
      </c>
      <c r="J139" s="70">
        <v>0</v>
      </c>
      <c r="K139" s="70">
        <f t="shared" si="99"/>
        <v>0</v>
      </c>
      <c r="L139" s="35"/>
      <c r="M139" s="69">
        <v>0</v>
      </c>
      <c r="N139" s="69">
        <v>0</v>
      </c>
      <c r="O139" s="69">
        <f t="shared" si="110"/>
        <v>0</v>
      </c>
      <c r="P139" s="69">
        <v>0</v>
      </c>
      <c r="Q139" s="69">
        <f t="shared" si="111"/>
        <v>0</v>
      </c>
      <c r="R139" s="70">
        <v>0</v>
      </c>
      <c r="S139" s="71">
        <f t="shared" si="100"/>
        <v>0</v>
      </c>
      <c r="T139" s="32"/>
      <c r="U139" s="122">
        <v>0</v>
      </c>
      <c r="V139" s="69">
        <v>0</v>
      </c>
      <c r="W139" s="69">
        <f t="shared" si="101"/>
        <v>0</v>
      </c>
      <c r="X139" s="69">
        <v>0</v>
      </c>
      <c r="Y139" s="69">
        <f t="shared" si="119"/>
        <v>0</v>
      </c>
      <c r="Z139" s="70">
        <v>0</v>
      </c>
      <c r="AA139" s="70">
        <f t="shared" si="102"/>
        <v>0</v>
      </c>
      <c r="AB139" s="35"/>
      <c r="AC139" s="69">
        <v>0</v>
      </c>
      <c r="AD139" s="69">
        <v>0</v>
      </c>
      <c r="AE139" s="69">
        <f t="shared" si="112"/>
        <v>0</v>
      </c>
      <c r="AF139" s="69">
        <v>0</v>
      </c>
      <c r="AG139" s="69">
        <f t="shared" si="113"/>
        <v>0</v>
      </c>
      <c r="AH139" s="70">
        <v>0</v>
      </c>
      <c r="AI139" s="71">
        <f t="shared" si="103"/>
        <v>0</v>
      </c>
      <c r="AJ139" s="32"/>
      <c r="AK139" s="122">
        <v>0</v>
      </c>
      <c r="AL139" s="69">
        <v>0</v>
      </c>
      <c r="AM139" s="69">
        <f t="shared" si="104"/>
        <v>0</v>
      </c>
      <c r="AN139" s="69">
        <v>0</v>
      </c>
      <c r="AO139" s="69">
        <f t="shared" si="120"/>
        <v>0</v>
      </c>
      <c r="AP139" s="70">
        <v>0</v>
      </c>
      <c r="AQ139" s="70">
        <f t="shared" si="105"/>
        <v>0</v>
      </c>
      <c r="AR139" s="35"/>
      <c r="AS139" s="69">
        <v>0</v>
      </c>
      <c r="AT139" s="69">
        <v>0</v>
      </c>
      <c r="AU139" s="69">
        <f t="shared" si="114"/>
        <v>0</v>
      </c>
      <c r="AV139" s="69">
        <v>0</v>
      </c>
      <c r="AW139" s="69">
        <f t="shared" si="115"/>
        <v>0</v>
      </c>
      <c r="AX139" s="70">
        <v>0</v>
      </c>
      <c r="AY139" s="71">
        <f t="shared" si="106"/>
        <v>0</v>
      </c>
      <c r="AZ139" s="32"/>
      <c r="BA139" s="122">
        <v>0</v>
      </c>
      <c r="BB139" s="69">
        <v>0</v>
      </c>
      <c r="BC139" s="69">
        <f t="shared" si="107"/>
        <v>0</v>
      </c>
      <c r="BD139" s="69">
        <v>0</v>
      </c>
      <c r="BE139" s="69">
        <f t="shared" si="121"/>
        <v>0</v>
      </c>
      <c r="BF139" s="70">
        <v>0</v>
      </c>
      <c r="BG139" s="70">
        <f t="shared" si="108"/>
        <v>0</v>
      </c>
      <c r="BH139" s="35"/>
      <c r="BI139" s="69">
        <v>0</v>
      </c>
      <c r="BJ139" s="69">
        <v>0</v>
      </c>
      <c r="BK139" s="69">
        <f t="shared" si="116"/>
        <v>0</v>
      </c>
      <c r="BL139" s="69">
        <v>0</v>
      </c>
      <c r="BM139" s="69">
        <f t="shared" si="117"/>
        <v>0</v>
      </c>
      <c r="BN139" s="70">
        <v>0</v>
      </c>
      <c r="BO139" s="71">
        <f t="shared" si="109"/>
        <v>0</v>
      </c>
      <c r="BP139" s="32"/>
    </row>
    <row r="140" spans="2:68" s="2" customFormat="1" ht="14.25" hidden="1" customHeight="1" outlineLevel="1">
      <c r="B140" s="2" t="str">
        <f t="shared" si="222"/>
        <v>Hide</v>
      </c>
      <c r="C140" s="2">
        <v>1</v>
      </c>
      <c r="D140" s="66" t="s">
        <v>124</v>
      </c>
      <c r="E140" s="122">
        <v>0</v>
      </c>
      <c r="F140" s="69">
        <v>0</v>
      </c>
      <c r="G140" s="69">
        <f t="shared" si="98"/>
        <v>0</v>
      </c>
      <c r="H140" s="69">
        <v>0</v>
      </c>
      <c r="I140" s="69">
        <f t="shared" si="118"/>
        <v>0</v>
      </c>
      <c r="J140" s="70">
        <v>0</v>
      </c>
      <c r="K140" s="70">
        <f t="shared" si="99"/>
        <v>0</v>
      </c>
      <c r="L140" s="35"/>
      <c r="M140" s="69">
        <v>0</v>
      </c>
      <c r="N140" s="69">
        <v>0</v>
      </c>
      <c r="O140" s="69">
        <f t="shared" si="110"/>
        <v>0</v>
      </c>
      <c r="P140" s="69">
        <v>0</v>
      </c>
      <c r="Q140" s="69">
        <f t="shared" si="111"/>
        <v>0</v>
      </c>
      <c r="R140" s="70">
        <v>0</v>
      </c>
      <c r="S140" s="71">
        <f t="shared" si="100"/>
        <v>0</v>
      </c>
      <c r="T140" s="32"/>
      <c r="U140" s="122">
        <v>0</v>
      </c>
      <c r="V140" s="69">
        <v>0</v>
      </c>
      <c r="W140" s="69">
        <f t="shared" si="101"/>
        <v>0</v>
      </c>
      <c r="X140" s="69">
        <v>0</v>
      </c>
      <c r="Y140" s="69">
        <f t="shared" si="119"/>
        <v>0</v>
      </c>
      <c r="Z140" s="70">
        <v>0</v>
      </c>
      <c r="AA140" s="70">
        <f t="shared" si="102"/>
        <v>0</v>
      </c>
      <c r="AB140" s="35"/>
      <c r="AC140" s="69">
        <v>0</v>
      </c>
      <c r="AD140" s="69">
        <v>0</v>
      </c>
      <c r="AE140" s="69">
        <f t="shared" si="112"/>
        <v>0</v>
      </c>
      <c r="AF140" s="69">
        <v>0</v>
      </c>
      <c r="AG140" s="69">
        <f t="shared" si="113"/>
        <v>0</v>
      </c>
      <c r="AH140" s="70">
        <v>0</v>
      </c>
      <c r="AI140" s="71">
        <f t="shared" si="103"/>
        <v>0</v>
      </c>
      <c r="AJ140" s="32"/>
      <c r="AK140" s="122">
        <v>0</v>
      </c>
      <c r="AL140" s="69">
        <v>0</v>
      </c>
      <c r="AM140" s="69">
        <f t="shared" si="104"/>
        <v>0</v>
      </c>
      <c r="AN140" s="69">
        <v>0</v>
      </c>
      <c r="AO140" s="69">
        <f t="shared" si="120"/>
        <v>0</v>
      </c>
      <c r="AP140" s="70">
        <v>0</v>
      </c>
      <c r="AQ140" s="70">
        <f t="shared" si="105"/>
        <v>0</v>
      </c>
      <c r="AR140" s="35"/>
      <c r="AS140" s="69">
        <v>0</v>
      </c>
      <c r="AT140" s="69">
        <v>0</v>
      </c>
      <c r="AU140" s="69">
        <f t="shared" si="114"/>
        <v>0</v>
      </c>
      <c r="AV140" s="69">
        <v>0</v>
      </c>
      <c r="AW140" s="69">
        <f t="shared" si="115"/>
        <v>0</v>
      </c>
      <c r="AX140" s="70">
        <v>0</v>
      </c>
      <c r="AY140" s="71">
        <f t="shared" si="106"/>
        <v>0</v>
      </c>
      <c r="AZ140" s="32"/>
      <c r="BA140" s="122">
        <v>0</v>
      </c>
      <c r="BB140" s="69">
        <v>0</v>
      </c>
      <c r="BC140" s="69">
        <f t="shared" si="107"/>
        <v>0</v>
      </c>
      <c r="BD140" s="69">
        <v>0</v>
      </c>
      <c r="BE140" s="69">
        <f t="shared" si="121"/>
        <v>0</v>
      </c>
      <c r="BF140" s="70">
        <v>0</v>
      </c>
      <c r="BG140" s="70">
        <f t="shared" si="108"/>
        <v>0</v>
      </c>
      <c r="BH140" s="35"/>
      <c r="BI140" s="69">
        <v>0</v>
      </c>
      <c r="BJ140" s="69">
        <v>0</v>
      </c>
      <c r="BK140" s="69">
        <f t="shared" si="116"/>
        <v>0</v>
      </c>
      <c r="BL140" s="69">
        <v>0</v>
      </c>
      <c r="BM140" s="69">
        <f t="shared" si="117"/>
        <v>0</v>
      </c>
      <c r="BN140" s="70">
        <v>0</v>
      </c>
      <c r="BO140" s="71">
        <f t="shared" si="109"/>
        <v>0</v>
      </c>
      <c r="BP140" s="32"/>
    </row>
    <row r="141" spans="2:68" s="2" customFormat="1" collapsed="1">
      <c r="B141" s="2" t="str">
        <f t="shared" si="222"/>
        <v>Hide</v>
      </c>
      <c r="C141" s="2">
        <v>1</v>
      </c>
      <c r="D141" s="66" t="s">
        <v>125</v>
      </c>
      <c r="E141" s="116">
        <v>0</v>
      </c>
      <c r="F141" s="38">
        <v>0</v>
      </c>
      <c r="G141" s="38">
        <f t="shared" si="98"/>
        <v>0</v>
      </c>
      <c r="H141" s="38">
        <v>0</v>
      </c>
      <c r="I141" s="38">
        <f t="shared" si="118"/>
        <v>0</v>
      </c>
      <c r="J141" s="39">
        <v>0</v>
      </c>
      <c r="K141" s="39">
        <f t="shared" si="99"/>
        <v>0</v>
      </c>
      <c r="L141" s="35"/>
      <c r="M141" s="38">
        <v>0</v>
      </c>
      <c r="N141" s="38">
        <v>0</v>
      </c>
      <c r="O141" s="38">
        <f t="shared" si="110"/>
        <v>0</v>
      </c>
      <c r="P141" s="38">
        <v>0</v>
      </c>
      <c r="Q141" s="38">
        <f t="shared" si="111"/>
        <v>0</v>
      </c>
      <c r="R141" s="39">
        <v>0</v>
      </c>
      <c r="S141" s="40">
        <f t="shared" si="100"/>
        <v>0</v>
      </c>
      <c r="T141" s="32"/>
      <c r="U141" s="116">
        <v>0</v>
      </c>
      <c r="V141" s="38">
        <v>0</v>
      </c>
      <c r="W141" s="38">
        <f t="shared" si="101"/>
        <v>0</v>
      </c>
      <c r="X141" s="38">
        <v>0</v>
      </c>
      <c r="Y141" s="38">
        <f t="shared" si="119"/>
        <v>0</v>
      </c>
      <c r="Z141" s="39">
        <v>0</v>
      </c>
      <c r="AA141" s="39">
        <f t="shared" si="102"/>
        <v>0</v>
      </c>
      <c r="AB141" s="35"/>
      <c r="AC141" s="38">
        <v>0</v>
      </c>
      <c r="AD141" s="38">
        <v>0</v>
      </c>
      <c r="AE141" s="38">
        <f t="shared" si="112"/>
        <v>0</v>
      </c>
      <c r="AF141" s="38">
        <v>0</v>
      </c>
      <c r="AG141" s="38">
        <f t="shared" si="113"/>
        <v>0</v>
      </c>
      <c r="AH141" s="39">
        <v>0</v>
      </c>
      <c r="AI141" s="40">
        <f t="shared" si="103"/>
        <v>0</v>
      </c>
      <c r="AJ141" s="32"/>
      <c r="AK141" s="116">
        <v>0</v>
      </c>
      <c r="AL141" s="38">
        <v>0</v>
      </c>
      <c r="AM141" s="38">
        <f t="shared" si="104"/>
        <v>0</v>
      </c>
      <c r="AN141" s="38">
        <v>0</v>
      </c>
      <c r="AO141" s="38">
        <f t="shared" si="120"/>
        <v>0</v>
      </c>
      <c r="AP141" s="39">
        <v>0</v>
      </c>
      <c r="AQ141" s="39">
        <f t="shared" si="105"/>
        <v>0</v>
      </c>
      <c r="AR141" s="35"/>
      <c r="AS141" s="38">
        <v>0</v>
      </c>
      <c r="AT141" s="38">
        <v>0</v>
      </c>
      <c r="AU141" s="38">
        <f t="shared" si="114"/>
        <v>0</v>
      </c>
      <c r="AV141" s="38">
        <v>0</v>
      </c>
      <c r="AW141" s="38">
        <f t="shared" si="115"/>
        <v>0</v>
      </c>
      <c r="AX141" s="39">
        <v>0</v>
      </c>
      <c r="AY141" s="40">
        <f t="shared" si="106"/>
        <v>0</v>
      </c>
      <c r="AZ141" s="32"/>
      <c r="BA141" s="116">
        <v>0</v>
      </c>
      <c r="BB141" s="38">
        <v>0</v>
      </c>
      <c r="BC141" s="38">
        <f t="shared" si="107"/>
        <v>0</v>
      </c>
      <c r="BD141" s="38">
        <v>0</v>
      </c>
      <c r="BE141" s="38">
        <f t="shared" si="121"/>
        <v>0</v>
      </c>
      <c r="BF141" s="39">
        <v>0</v>
      </c>
      <c r="BG141" s="39">
        <f t="shared" si="108"/>
        <v>0</v>
      </c>
      <c r="BH141" s="35"/>
      <c r="BI141" s="38">
        <v>0</v>
      </c>
      <c r="BJ141" s="38">
        <v>0</v>
      </c>
      <c r="BK141" s="38">
        <f t="shared" si="116"/>
        <v>0</v>
      </c>
      <c r="BL141" s="38">
        <v>0</v>
      </c>
      <c r="BM141" s="38">
        <f t="shared" si="117"/>
        <v>0</v>
      </c>
      <c r="BN141" s="39">
        <v>0</v>
      </c>
      <c r="BO141" s="40">
        <f t="shared" si="109"/>
        <v>0</v>
      </c>
      <c r="BP141" s="32"/>
    </row>
    <row r="142" spans="2:68" s="2" customFormat="1" ht="14.25" hidden="1" customHeight="1" outlineLevel="1">
      <c r="B142" s="2" t="str">
        <f t="shared" si="222"/>
        <v>Hide</v>
      </c>
      <c r="C142" s="2">
        <v>1</v>
      </c>
      <c r="D142" s="66" t="s">
        <v>126</v>
      </c>
      <c r="E142" s="122">
        <v>529.20000000000005</v>
      </c>
      <c r="F142" s="69">
        <v>529.20000000000005</v>
      </c>
      <c r="G142" s="69">
        <f t="shared" si="98"/>
        <v>0</v>
      </c>
      <c r="H142" s="69">
        <v>0</v>
      </c>
      <c r="I142" s="69">
        <f t="shared" si="118"/>
        <v>529.20000000000005</v>
      </c>
      <c r="J142" s="70">
        <v>529.20000000000005</v>
      </c>
      <c r="K142" s="70">
        <f t="shared" si="99"/>
        <v>0</v>
      </c>
      <c r="L142" s="35"/>
      <c r="M142" s="69">
        <v>529.20000000000005</v>
      </c>
      <c r="N142" s="69">
        <v>529.20000000000005</v>
      </c>
      <c r="O142" s="69">
        <f t="shared" si="110"/>
        <v>0</v>
      </c>
      <c r="P142" s="69">
        <v>0</v>
      </c>
      <c r="Q142" s="69">
        <f t="shared" si="111"/>
        <v>529.20000000000005</v>
      </c>
      <c r="R142" s="70">
        <v>529.20000000000005</v>
      </c>
      <c r="S142" s="71">
        <f t="shared" si="100"/>
        <v>0</v>
      </c>
      <c r="T142" s="32"/>
      <c r="U142" s="122">
        <v>264.60000000000002</v>
      </c>
      <c r="V142" s="69">
        <v>264.60000000000002</v>
      </c>
      <c r="W142" s="69">
        <f t="shared" si="101"/>
        <v>0</v>
      </c>
      <c r="X142" s="69">
        <v>0</v>
      </c>
      <c r="Y142" s="69">
        <f t="shared" si="119"/>
        <v>264.60000000000002</v>
      </c>
      <c r="Z142" s="70">
        <v>264.60000000000002</v>
      </c>
      <c r="AA142" s="70">
        <f t="shared" si="102"/>
        <v>0</v>
      </c>
      <c r="AB142" s="35"/>
      <c r="AC142" s="69">
        <v>264.60000000000002</v>
      </c>
      <c r="AD142" s="69">
        <v>264.60000000000002</v>
      </c>
      <c r="AE142" s="69">
        <f t="shared" si="112"/>
        <v>0</v>
      </c>
      <c r="AF142" s="69">
        <v>0</v>
      </c>
      <c r="AG142" s="69">
        <f t="shared" si="113"/>
        <v>264.60000000000002</v>
      </c>
      <c r="AH142" s="70">
        <v>264.60000000000002</v>
      </c>
      <c r="AI142" s="71">
        <f t="shared" si="103"/>
        <v>0</v>
      </c>
      <c r="AJ142" s="32"/>
      <c r="AK142" s="122">
        <v>0</v>
      </c>
      <c r="AL142" s="69">
        <v>0</v>
      </c>
      <c r="AM142" s="69">
        <f t="shared" si="104"/>
        <v>0</v>
      </c>
      <c r="AN142" s="69">
        <v>0</v>
      </c>
      <c r="AO142" s="69">
        <f t="shared" si="120"/>
        <v>0</v>
      </c>
      <c r="AP142" s="70">
        <v>0</v>
      </c>
      <c r="AQ142" s="70">
        <f t="shared" si="105"/>
        <v>0</v>
      </c>
      <c r="AR142" s="35"/>
      <c r="AS142" s="69">
        <v>0</v>
      </c>
      <c r="AT142" s="69">
        <v>0</v>
      </c>
      <c r="AU142" s="69">
        <f t="shared" si="114"/>
        <v>0</v>
      </c>
      <c r="AV142" s="69">
        <v>0</v>
      </c>
      <c r="AW142" s="69">
        <f t="shared" si="115"/>
        <v>0</v>
      </c>
      <c r="AX142" s="70">
        <v>0</v>
      </c>
      <c r="AY142" s="71">
        <f t="shared" si="106"/>
        <v>0</v>
      </c>
      <c r="AZ142" s="32"/>
      <c r="BA142" s="122">
        <v>264.60000000000002</v>
      </c>
      <c r="BB142" s="69">
        <v>264.60000000000002</v>
      </c>
      <c r="BC142" s="69">
        <f t="shared" si="107"/>
        <v>0</v>
      </c>
      <c r="BD142" s="69">
        <v>0</v>
      </c>
      <c r="BE142" s="69">
        <f t="shared" si="121"/>
        <v>264.60000000000002</v>
      </c>
      <c r="BF142" s="70">
        <v>264.60000000000002</v>
      </c>
      <c r="BG142" s="70">
        <f t="shared" si="108"/>
        <v>0</v>
      </c>
      <c r="BH142" s="35"/>
      <c r="BI142" s="69">
        <v>264.60000000000002</v>
      </c>
      <c r="BJ142" s="69">
        <v>264.60000000000002</v>
      </c>
      <c r="BK142" s="69">
        <f t="shared" si="116"/>
        <v>0</v>
      </c>
      <c r="BL142" s="69">
        <v>0</v>
      </c>
      <c r="BM142" s="69">
        <f t="shared" si="117"/>
        <v>264.60000000000002</v>
      </c>
      <c r="BN142" s="70">
        <v>264.60000000000002</v>
      </c>
      <c r="BO142" s="71">
        <f t="shared" si="109"/>
        <v>0</v>
      </c>
      <c r="BP142" s="32"/>
    </row>
    <row r="143" spans="2:68" s="2" customFormat="1" ht="14.25" hidden="1" customHeight="1" outlineLevel="1">
      <c r="B143" s="2" t="str">
        <f t="shared" si="222"/>
        <v>Hide</v>
      </c>
      <c r="C143" s="2">
        <v>1</v>
      </c>
      <c r="D143" s="66" t="s" vm="1">
        <v>127</v>
      </c>
      <c r="E143" s="122">
        <v>0</v>
      </c>
      <c r="F143" s="69">
        <v>0</v>
      </c>
      <c r="G143" s="69">
        <f t="shared" si="98"/>
        <v>0</v>
      </c>
      <c r="H143" s="69">
        <v>0</v>
      </c>
      <c r="I143" s="69">
        <f t="shared" si="118"/>
        <v>0</v>
      </c>
      <c r="J143" s="70">
        <v>0</v>
      </c>
      <c r="K143" s="70">
        <f t="shared" si="99"/>
        <v>0</v>
      </c>
      <c r="L143" s="35"/>
      <c r="M143" s="69">
        <v>0</v>
      </c>
      <c r="N143" s="69">
        <v>0</v>
      </c>
      <c r="O143" s="69">
        <f t="shared" si="110"/>
        <v>0</v>
      </c>
      <c r="P143" s="69">
        <v>0</v>
      </c>
      <c r="Q143" s="69">
        <f t="shared" si="111"/>
        <v>0</v>
      </c>
      <c r="R143" s="70">
        <v>0</v>
      </c>
      <c r="S143" s="71">
        <f t="shared" si="100"/>
        <v>0</v>
      </c>
      <c r="T143" s="32"/>
      <c r="U143" s="122">
        <v>0</v>
      </c>
      <c r="V143" s="69">
        <v>0</v>
      </c>
      <c r="W143" s="69">
        <f t="shared" si="101"/>
        <v>0</v>
      </c>
      <c r="X143" s="69">
        <v>0</v>
      </c>
      <c r="Y143" s="69">
        <f t="shared" si="119"/>
        <v>0</v>
      </c>
      <c r="Z143" s="70">
        <v>0</v>
      </c>
      <c r="AA143" s="70">
        <f t="shared" si="102"/>
        <v>0</v>
      </c>
      <c r="AB143" s="35"/>
      <c r="AC143" s="69">
        <v>0</v>
      </c>
      <c r="AD143" s="69">
        <v>0</v>
      </c>
      <c r="AE143" s="69">
        <f t="shared" si="112"/>
        <v>0</v>
      </c>
      <c r="AF143" s="69">
        <v>0</v>
      </c>
      <c r="AG143" s="69">
        <f t="shared" si="113"/>
        <v>0</v>
      </c>
      <c r="AH143" s="70">
        <v>0</v>
      </c>
      <c r="AI143" s="71">
        <f t="shared" si="103"/>
        <v>0</v>
      </c>
      <c r="AJ143" s="32"/>
      <c r="AK143" s="122">
        <v>0</v>
      </c>
      <c r="AL143" s="69">
        <v>0</v>
      </c>
      <c r="AM143" s="69">
        <f t="shared" si="104"/>
        <v>0</v>
      </c>
      <c r="AN143" s="69">
        <v>0</v>
      </c>
      <c r="AO143" s="69">
        <f t="shared" si="120"/>
        <v>0</v>
      </c>
      <c r="AP143" s="70">
        <v>0</v>
      </c>
      <c r="AQ143" s="70">
        <f t="shared" si="105"/>
        <v>0</v>
      </c>
      <c r="AR143" s="35"/>
      <c r="AS143" s="69">
        <v>0</v>
      </c>
      <c r="AT143" s="69">
        <v>0</v>
      </c>
      <c r="AU143" s="69">
        <f t="shared" si="114"/>
        <v>0</v>
      </c>
      <c r="AV143" s="69">
        <v>0</v>
      </c>
      <c r="AW143" s="69">
        <f t="shared" si="115"/>
        <v>0</v>
      </c>
      <c r="AX143" s="70">
        <v>0</v>
      </c>
      <c r="AY143" s="71">
        <f t="shared" si="106"/>
        <v>0</v>
      </c>
      <c r="AZ143" s="32"/>
      <c r="BA143" s="122">
        <v>0</v>
      </c>
      <c r="BB143" s="69">
        <v>0</v>
      </c>
      <c r="BC143" s="69">
        <f t="shared" si="107"/>
        <v>0</v>
      </c>
      <c r="BD143" s="69">
        <v>0</v>
      </c>
      <c r="BE143" s="69">
        <f t="shared" si="121"/>
        <v>0</v>
      </c>
      <c r="BF143" s="70">
        <v>0</v>
      </c>
      <c r="BG143" s="70">
        <f t="shared" si="108"/>
        <v>0</v>
      </c>
      <c r="BH143" s="35"/>
      <c r="BI143" s="69">
        <v>0</v>
      </c>
      <c r="BJ143" s="69">
        <v>0</v>
      </c>
      <c r="BK143" s="69">
        <f t="shared" si="116"/>
        <v>0</v>
      </c>
      <c r="BL143" s="69">
        <v>0</v>
      </c>
      <c r="BM143" s="69">
        <f t="shared" si="117"/>
        <v>0</v>
      </c>
      <c r="BN143" s="70">
        <v>0</v>
      </c>
      <c r="BO143" s="71">
        <f t="shared" si="109"/>
        <v>0</v>
      </c>
      <c r="BP143" s="32"/>
    </row>
    <row r="144" spans="2:68" s="2" customFormat="1" collapsed="1">
      <c r="B144" s="2" t="str">
        <f t="shared" si="222"/>
        <v>Hide</v>
      </c>
      <c r="C144" s="2">
        <v>1</v>
      </c>
      <c r="D144" s="66" t="s">
        <v>128</v>
      </c>
      <c r="E144" s="116">
        <v>529.20000000000005</v>
      </c>
      <c r="F144" s="38">
        <v>529.20000000000005</v>
      </c>
      <c r="G144" s="38">
        <f t="shared" si="98"/>
        <v>0</v>
      </c>
      <c r="H144" s="38">
        <v>0</v>
      </c>
      <c r="I144" s="38">
        <f t="shared" si="118"/>
        <v>529.20000000000005</v>
      </c>
      <c r="J144" s="39">
        <v>529.20000000000005</v>
      </c>
      <c r="K144" s="39">
        <f t="shared" si="99"/>
        <v>0</v>
      </c>
      <c r="L144" s="35"/>
      <c r="M144" s="38">
        <v>529.20000000000005</v>
      </c>
      <c r="N144" s="38">
        <v>529.20000000000005</v>
      </c>
      <c r="O144" s="38">
        <f t="shared" si="110"/>
        <v>0</v>
      </c>
      <c r="P144" s="38">
        <v>0</v>
      </c>
      <c r="Q144" s="38">
        <f t="shared" si="111"/>
        <v>529.20000000000005</v>
      </c>
      <c r="R144" s="39">
        <v>529.20000000000005</v>
      </c>
      <c r="S144" s="40">
        <f t="shared" si="100"/>
        <v>0</v>
      </c>
      <c r="T144" s="32"/>
      <c r="U144" s="116">
        <v>264.60000000000002</v>
      </c>
      <c r="V144" s="38">
        <v>264.60000000000002</v>
      </c>
      <c r="W144" s="38">
        <f t="shared" si="101"/>
        <v>0</v>
      </c>
      <c r="X144" s="38">
        <v>0</v>
      </c>
      <c r="Y144" s="38">
        <f t="shared" si="119"/>
        <v>264.60000000000002</v>
      </c>
      <c r="Z144" s="39">
        <v>264.60000000000002</v>
      </c>
      <c r="AA144" s="39">
        <f t="shared" si="102"/>
        <v>0</v>
      </c>
      <c r="AB144" s="35"/>
      <c r="AC144" s="38">
        <v>264.60000000000002</v>
      </c>
      <c r="AD144" s="38">
        <v>264.60000000000002</v>
      </c>
      <c r="AE144" s="38">
        <f t="shared" si="112"/>
        <v>0</v>
      </c>
      <c r="AF144" s="38">
        <v>0</v>
      </c>
      <c r="AG144" s="38">
        <f t="shared" si="113"/>
        <v>264.60000000000002</v>
      </c>
      <c r="AH144" s="39">
        <v>264.60000000000002</v>
      </c>
      <c r="AI144" s="40">
        <f t="shared" si="103"/>
        <v>0</v>
      </c>
      <c r="AJ144" s="32"/>
      <c r="AK144" s="116">
        <v>0</v>
      </c>
      <c r="AL144" s="38">
        <v>0</v>
      </c>
      <c r="AM144" s="38">
        <f t="shared" si="104"/>
        <v>0</v>
      </c>
      <c r="AN144" s="38">
        <v>0</v>
      </c>
      <c r="AO144" s="38">
        <f t="shared" si="120"/>
        <v>0</v>
      </c>
      <c r="AP144" s="39">
        <v>0</v>
      </c>
      <c r="AQ144" s="39">
        <f t="shared" si="105"/>
        <v>0</v>
      </c>
      <c r="AR144" s="35"/>
      <c r="AS144" s="38">
        <v>0</v>
      </c>
      <c r="AT144" s="38">
        <v>0</v>
      </c>
      <c r="AU144" s="38">
        <f t="shared" si="114"/>
        <v>0</v>
      </c>
      <c r="AV144" s="38">
        <v>0</v>
      </c>
      <c r="AW144" s="38">
        <f t="shared" si="115"/>
        <v>0</v>
      </c>
      <c r="AX144" s="39">
        <v>0</v>
      </c>
      <c r="AY144" s="40">
        <f t="shared" si="106"/>
        <v>0</v>
      </c>
      <c r="AZ144" s="32"/>
      <c r="BA144" s="116">
        <v>264.60000000000002</v>
      </c>
      <c r="BB144" s="38">
        <v>264.60000000000002</v>
      </c>
      <c r="BC144" s="38">
        <f t="shared" si="107"/>
        <v>0</v>
      </c>
      <c r="BD144" s="38">
        <v>0</v>
      </c>
      <c r="BE144" s="38">
        <f t="shared" si="121"/>
        <v>264.60000000000002</v>
      </c>
      <c r="BF144" s="39">
        <v>264.60000000000002</v>
      </c>
      <c r="BG144" s="39">
        <f t="shared" si="108"/>
        <v>0</v>
      </c>
      <c r="BH144" s="35"/>
      <c r="BI144" s="38">
        <v>264.60000000000002</v>
      </c>
      <c r="BJ144" s="38">
        <v>264.60000000000002</v>
      </c>
      <c r="BK144" s="38">
        <f t="shared" si="116"/>
        <v>0</v>
      </c>
      <c r="BL144" s="38">
        <v>0</v>
      </c>
      <c r="BM144" s="38">
        <f t="shared" si="117"/>
        <v>264.60000000000002</v>
      </c>
      <c r="BN144" s="39">
        <v>264.60000000000002</v>
      </c>
      <c r="BO144" s="40">
        <f t="shared" si="109"/>
        <v>0</v>
      </c>
      <c r="BP144" s="32"/>
    </row>
    <row r="145" spans="2:68" s="2" customFormat="1">
      <c r="B145" s="2" t="str">
        <f t="shared" si="222"/>
        <v>Hide</v>
      </c>
      <c r="C145" s="2">
        <v>1</v>
      </c>
      <c r="D145" s="72" t="s">
        <v>129</v>
      </c>
      <c r="E145" s="123">
        <v>8837.2300000000014</v>
      </c>
      <c r="F145" s="73">
        <v>8528.7400000000016</v>
      </c>
      <c r="G145" s="73">
        <f t="shared" si="98"/>
        <v>308.48999999999978</v>
      </c>
      <c r="H145" s="73">
        <v>0</v>
      </c>
      <c r="I145" s="73">
        <f t="shared" si="118"/>
        <v>8837.2300000000014</v>
      </c>
      <c r="J145" s="74">
        <v>8528.7400000000016</v>
      </c>
      <c r="K145" s="74">
        <f t="shared" si="99"/>
        <v>308.48999999999978</v>
      </c>
      <c r="L145" s="35"/>
      <c r="M145" s="73">
        <v>8837.2300000000014</v>
      </c>
      <c r="N145" s="73">
        <v>8528.7400000000016</v>
      </c>
      <c r="O145" s="73">
        <f t="shared" si="110"/>
        <v>308.48999999999978</v>
      </c>
      <c r="P145" s="73">
        <v>0</v>
      </c>
      <c r="Q145" s="73">
        <f t="shared" si="111"/>
        <v>8837.2300000000014</v>
      </c>
      <c r="R145" s="74">
        <v>8528.7400000000016</v>
      </c>
      <c r="S145" s="75">
        <f t="shared" si="100"/>
        <v>308.48999999999978</v>
      </c>
      <c r="T145" s="32"/>
      <c r="U145" s="123">
        <v>2270.7799999999997</v>
      </c>
      <c r="V145" s="73">
        <v>2103.56</v>
      </c>
      <c r="W145" s="73">
        <f t="shared" si="101"/>
        <v>167.2199999999998</v>
      </c>
      <c r="X145" s="73">
        <v>0</v>
      </c>
      <c r="Y145" s="73">
        <f t="shared" si="119"/>
        <v>2270.7799999999997</v>
      </c>
      <c r="Z145" s="74">
        <v>2103.56</v>
      </c>
      <c r="AA145" s="74">
        <f t="shared" si="102"/>
        <v>167.2199999999998</v>
      </c>
      <c r="AB145" s="35"/>
      <c r="AC145" s="73">
        <v>2270.7799999999997</v>
      </c>
      <c r="AD145" s="73">
        <v>2103.56</v>
      </c>
      <c r="AE145" s="73">
        <f t="shared" si="112"/>
        <v>167.2199999999998</v>
      </c>
      <c r="AF145" s="73">
        <v>0</v>
      </c>
      <c r="AG145" s="73">
        <f t="shared" si="113"/>
        <v>2270.7799999999997</v>
      </c>
      <c r="AH145" s="74">
        <v>2103.56</v>
      </c>
      <c r="AI145" s="75">
        <f t="shared" si="103"/>
        <v>167.2199999999998</v>
      </c>
      <c r="AJ145" s="32"/>
      <c r="AK145" s="123">
        <v>1233.1500000000001</v>
      </c>
      <c r="AL145" s="73">
        <v>1093.96</v>
      </c>
      <c r="AM145" s="73">
        <f t="shared" si="104"/>
        <v>139.19000000000005</v>
      </c>
      <c r="AN145" s="73">
        <v>0</v>
      </c>
      <c r="AO145" s="73">
        <f t="shared" si="120"/>
        <v>1233.1500000000001</v>
      </c>
      <c r="AP145" s="74">
        <v>1093.96</v>
      </c>
      <c r="AQ145" s="74">
        <f t="shared" si="105"/>
        <v>139.19000000000005</v>
      </c>
      <c r="AR145" s="35"/>
      <c r="AS145" s="73">
        <v>1233.1500000000001</v>
      </c>
      <c r="AT145" s="73">
        <v>1093.96</v>
      </c>
      <c r="AU145" s="73">
        <f t="shared" si="114"/>
        <v>139.19000000000005</v>
      </c>
      <c r="AV145" s="73">
        <v>0</v>
      </c>
      <c r="AW145" s="73">
        <f t="shared" si="115"/>
        <v>1233.1500000000001</v>
      </c>
      <c r="AX145" s="74">
        <v>1093.96</v>
      </c>
      <c r="AY145" s="75">
        <f t="shared" si="106"/>
        <v>139.19000000000005</v>
      </c>
      <c r="AZ145" s="32"/>
      <c r="BA145" s="123">
        <v>5333.3000000000011</v>
      </c>
      <c r="BB145" s="73">
        <v>5331.22</v>
      </c>
      <c r="BC145" s="73">
        <f t="shared" si="107"/>
        <v>2.0800000000008367</v>
      </c>
      <c r="BD145" s="73">
        <v>0</v>
      </c>
      <c r="BE145" s="73">
        <f t="shared" si="121"/>
        <v>5333.3000000000011</v>
      </c>
      <c r="BF145" s="74">
        <v>5331.22</v>
      </c>
      <c r="BG145" s="74">
        <f t="shared" si="108"/>
        <v>2.0800000000008367</v>
      </c>
      <c r="BH145" s="35"/>
      <c r="BI145" s="73">
        <v>5333.3000000000011</v>
      </c>
      <c r="BJ145" s="73">
        <v>5331.22</v>
      </c>
      <c r="BK145" s="73">
        <f t="shared" si="116"/>
        <v>2.0800000000008367</v>
      </c>
      <c r="BL145" s="73">
        <v>0</v>
      </c>
      <c r="BM145" s="73">
        <f t="shared" si="117"/>
        <v>5333.3000000000011</v>
      </c>
      <c r="BN145" s="74">
        <v>5331.22</v>
      </c>
      <c r="BO145" s="75">
        <f t="shared" si="109"/>
        <v>2.0800000000008367</v>
      </c>
      <c r="BP145" s="32"/>
    </row>
    <row r="146" spans="2:68" s="2" customFormat="1" ht="14.25" hidden="1" customHeight="1" outlineLevel="1">
      <c r="B146" s="2" t="str">
        <f t="shared" si="222"/>
        <v>Hide</v>
      </c>
      <c r="C146" s="2">
        <v>1</v>
      </c>
      <c r="D146" s="72" t="s">
        <v>130</v>
      </c>
      <c r="E146" s="124">
        <v>142022.39999999999</v>
      </c>
      <c r="F146" s="76">
        <v>94688.154578064103</v>
      </c>
      <c r="G146" s="76">
        <f t="shared" si="98"/>
        <v>47334.245421935891</v>
      </c>
      <c r="H146" s="76">
        <v>0</v>
      </c>
      <c r="I146" s="76">
        <f t="shared" si="118"/>
        <v>142022.39999999999</v>
      </c>
      <c r="J146" s="77">
        <v>79878.48</v>
      </c>
      <c r="K146" s="77">
        <f t="shared" si="99"/>
        <v>62143.92</v>
      </c>
      <c r="L146" s="35"/>
      <c r="M146" s="76">
        <v>142022.39999999999</v>
      </c>
      <c r="N146" s="76">
        <v>94688.154578064103</v>
      </c>
      <c r="O146" s="76">
        <f t="shared" si="110"/>
        <v>47334.245421935891</v>
      </c>
      <c r="P146" s="76">
        <v>0</v>
      </c>
      <c r="Q146" s="76">
        <f t="shared" si="111"/>
        <v>142022.39999999999</v>
      </c>
      <c r="R146" s="77">
        <v>79878.48</v>
      </c>
      <c r="S146" s="78">
        <f t="shared" si="100"/>
        <v>62143.92</v>
      </c>
      <c r="T146" s="32"/>
      <c r="U146" s="124">
        <v>61261.420000000006</v>
      </c>
      <c r="V146" s="76">
        <v>56336.809532305568</v>
      </c>
      <c r="W146" s="76">
        <f t="shared" si="101"/>
        <v>4924.6104676944378</v>
      </c>
      <c r="X146" s="76">
        <v>0</v>
      </c>
      <c r="Y146" s="76">
        <f t="shared" si="119"/>
        <v>61261.420000000006</v>
      </c>
      <c r="Z146" s="77">
        <v>58705.36</v>
      </c>
      <c r="AA146" s="77">
        <f t="shared" si="102"/>
        <v>2556.0600000000049</v>
      </c>
      <c r="AB146" s="35"/>
      <c r="AC146" s="76">
        <v>61261.420000000006</v>
      </c>
      <c r="AD146" s="76">
        <v>56336.809532305568</v>
      </c>
      <c r="AE146" s="76">
        <f t="shared" si="112"/>
        <v>4924.6104676944378</v>
      </c>
      <c r="AF146" s="76">
        <v>0</v>
      </c>
      <c r="AG146" s="76">
        <f t="shared" si="113"/>
        <v>61261.420000000006</v>
      </c>
      <c r="AH146" s="77">
        <v>58705.36</v>
      </c>
      <c r="AI146" s="78">
        <f t="shared" si="103"/>
        <v>2556.0600000000049</v>
      </c>
      <c r="AJ146" s="32"/>
      <c r="AK146" s="124">
        <v>1386.2399999999998</v>
      </c>
      <c r="AL146" s="76">
        <v>5790.0200457585279</v>
      </c>
      <c r="AM146" s="76">
        <f t="shared" si="104"/>
        <v>-4403.7800457585281</v>
      </c>
      <c r="AN146" s="76">
        <v>0</v>
      </c>
      <c r="AO146" s="76">
        <f t="shared" si="120"/>
        <v>1386.2399999999998</v>
      </c>
      <c r="AP146" s="77">
        <v>8599.4</v>
      </c>
      <c r="AQ146" s="77">
        <f t="shared" si="105"/>
        <v>-7213.16</v>
      </c>
      <c r="AR146" s="35"/>
      <c r="AS146" s="76">
        <v>1386.2399999999998</v>
      </c>
      <c r="AT146" s="76">
        <v>5790.0200457585279</v>
      </c>
      <c r="AU146" s="76">
        <f t="shared" si="114"/>
        <v>-4403.7800457585281</v>
      </c>
      <c r="AV146" s="76">
        <v>0</v>
      </c>
      <c r="AW146" s="76">
        <f t="shared" si="115"/>
        <v>1386.2399999999998</v>
      </c>
      <c r="AX146" s="77">
        <v>8599.4</v>
      </c>
      <c r="AY146" s="78">
        <f t="shared" si="106"/>
        <v>-7213.16</v>
      </c>
      <c r="AZ146" s="32"/>
      <c r="BA146" s="124">
        <v>79374.739999999991</v>
      </c>
      <c r="BB146" s="76">
        <v>32561.325000000001</v>
      </c>
      <c r="BC146" s="76">
        <f t="shared" si="107"/>
        <v>46813.414999999994</v>
      </c>
      <c r="BD146" s="76">
        <v>0</v>
      </c>
      <c r="BE146" s="76">
        <f t="shared" si="121"/>
        <v>79374.739999999991</v>
      </c>
      <c r="BF146" s="77">
        <v>12573.72</v>
      </c>
      <c r="BG146" s="77">
        <f t="shared" si="108"/>
        <v>66801.01999999999</v>
      </c>
      <c r="BH146" s="35"/>
      <c r="BI146" s="76">
        <v>79374.739999999991</v>
      </c>
      <c r="BJ146" s="76">
        <v>32561.325000000001</v>
      </c>
      <c r="BK146" s="76">
        <f t="shared" si="116"/>
        <v>46813.414999999994</v>
      </c>
      <c r="BL146" s="76">
        <v>0</v>
      </c>
      <c r="BM146" s="76">
        <f t="shared" si="117"/>
        <v>79374.739999999991</v>
      </c>
      <c r="BN146" s="77">
        <v>12573.72</v>
      </c>
      <c r="BO146" s="78">
        <f t="shared" si="109"/>
        <v>66801.01999999999</v>
      </c>
      <c r="BP146" s="32"/>
    </row>
    <row r="147" spans="2:68" s="2" customFormat="1" ht="14.25" hidden="1" customHeight="1" outlineLevel="1">
      <c r="B147" s="2" t="str">
        <f t="shared" si="222"/>
        <v>Hide</v>
      </c>
      <c r="C147" s="2">
        <v>1</v>
      </c>
      <c r="D147" s="72" t="s">
        <v>131</v>
      </c>
      <c r="E147" s="124">
        <v>-1372.29</v>
      </c>
      <c r="F147" s="76">
        <v>0</v>
      </c>
      <c r="G147" s="76">
        <f t="shared" si="98"/>
        <v>-1372.29</v>
      </c>
      <c r="H147" s="76">
        <v>0</v>
      </c>
      <c r="I147" s="76">
        <f t="shared" si="118"/>
        <v>-1372.29</v>
      </c>
      <c r="J147" s="77">
        <v>943.48</v>
      </c>
      <c r="K147" s="77">
        <f t="shared" si="99"/>
        <v>-2315.77</v>
      </c>
      <c r="L147" s="35"/>
      <c r="M147" s="76">
        <v>-1372.29</v>
      </c>
      <c r="N147" s="76">
        <v>0</v>
      </c>
      <c r="O147" s="76">
        <f t="shared" si="110"/>
        <v>-1372.29</v>
      </c>
      <c r="P147" s="76">
        <v>0</v>
      </c>
      <c r="Q147" s="76">
        <f t="shared" si="111"/>
        <v>-1372.29</v>
      </c>
      <c r="R147" s="77">
        <v>943.48</v>
      </c>
      <c r="S147" s="78">
        <f t="shared" si="100"/>
        <v>-2315.77</v>
      </c>
      <c r="T147" s="32"/>
      <c r="U147" s="124">
        <v>0</v>
      </c>
      <c r="V147" s="76">
        <v>0</v>
      </c>
      <c r="W147" s="76">
        <f t="shared" si="101"/>
        <v>0</v>
      </c>
      <c r="X147" s="76">
        <v>0</v>
      </c>
      <c r="Y147" s="76">
        <f t="shared" si="119"/>
        <v>0</v>
      </c>
      <c r="Z147" s="77">
        <v>0</v>
      </c>
      <c r="AA147" s="77">
        <f t="shared" si="102"/>
        <v>0</v>
      </c>
      <c r="AB147" s="35"/>
      <c r="AC147" s="76">
        <v>0</v>
      </c>
      <c r="AD147" s="76">
        <v>0</v>
      </c>
      <c r="AE147" s="76">
        <f t="shared" si="112"/>
        <v>0</v>
      </c>
      <c r="AF147" s="76">
        <v>0</v>
      </c>
      <c r="AG147" s="76">
        <f t="shared" si="113"/>
        <v>0</v>
      </c>
      <c r="AH147" s="77">
        <v>0</v>
      </c>
      <c r="AI147" s="78">
        <f t="shared" si="103"/>
        <v>0</v>
      </c>
      <c r="AJ147" s="32"/>
      <c r="AK147" s="124">
        <v>0</v>
      </c>
      <c r="AL147" s="76">
        <v>0</v>
      </c>
      <c r="AM147" s="76">
        <f t="shared" si="104"/>
        <v>0</v>
      </c>
      <c r="AN147" s="76">
        <v>0</v>
      </c>
      <c r="AO147" s="76">
        <f t="shared" si="120"/>
        <v>0</v>
      </c>
      <c r="AP147" s="77">
        <v>0</v>
      </c>
      <c r="AQ147" s="77">
        <f t="shared" si="105"/>
        <v>0</v>
      </c>
      <c r="AR147" s="35"/>
      <c r="AS147" s="76">
        <v>0</v>
      </c>
      <c r="AT147" s="76">
        <v>0</v>
      </c>
      <c r="AU147" s="76">
        <f t="shared" si="114"/>
        <v>0</v>
      </c>
      <c r="AV147" s="76">
        <v>0</v>
      </c>
      <c r="AW147" s="76">
        <f t="shared" si="115"/>
        <v>0</v>
      </c>
      <c r="AX147" s="77">
        <v>0</v>
      </c>
      <c r="AY147" s="78">
        <f t="shared" si="106"/>
        <v>0</v>
      </c>
      <c r="AZ147" s="32"/>
      <c r="BA147" s="124">
        <v>-1372.29</v>
      </c>
      <c r="BB147" s="76">
        <v>0</v>
      </c>
      <c r="BC147" s="76">
        <f t="shared" si="107"/>
        <v>-1372.29</v>
      </c>
      <c r="BD147" s="76">
        <v>0</v>
      </c>
      <c r="BE147" s="76">
        <f t="shared" si="121"/>
        <v>-1372.29</v>
      </c>
      <c r="BF147" s="77">
        <v>943.48</v>
      </c>
      <c r="BG147" s="77">
        <f t="shared" si="108"/>
        <v>-2315.77</v>
      </c>
      <c r="BH147" s="35"/>
      <c r="BI147" s="76">
        <v>-1372.29</v>
      </c>
      <c r="BJ147" s="76">
        <v>0</v>
      </c>
      <c r="BK147" s="76">
        <f t="shared" si="116"/>
        <v>-1372.29</v>
      </c>
      <c r="BL147" s="76">
        <v>0</v>
      </c>
      <c r="BM147" s="76">
        <f t="shared" si="117"/>
        <v>-1372.29</v>
      </c>
      <c r="BN147" s="77">
        <v>943.48</v>
      </c>
      <c r="BO147" s="78">
        <f t="shared" si="109"/>
        <v>-2315.77</v>
      </c>
      <c r="BP147" s="32"/>
    </row>
    <row r="148" spans="2:68" s="2" customFormat="1" ht="14.25" hidden="1" customHeight="1" outlineLevel="1">
      <c r="B148" s="2" t="str">
        <f t="shared" si="222"/>
        <v>Hide</v>
      </c>
      <c r="C148" s="2">
        <v>1</v>
      </c>
      <c r="D148" s="72" t="s">
        <v>132</v>
      </c>
      <c r="E148" s="124">
        <v>0</v>
      </c>
      <c r="F148" s="76">
        <v>0</v>
      </c>
      <c r="G148" s="76">
        <f t="shared" si="98"/>
        <v>0</v>
      </c>
      <c r="H148" s="76">
        <v>0</v>
      </c>
      <c r="I148" s="76">
        <f t="shared" si="118"/>
        <v>0</v>
      </c>
      <c r="J148" s="77">
        <v>0</v>
      </c>
      <c r="K148" s="77">
        <f t="shared" si="99"/>
        <v>0</v>
      </c>
      <c r="L148" s="35"/>
      <c r="M148" s="76">
        <v>0</v>
      </c>
      <c r="N148" s="76">
        <v>0</v>
      </c>
      <c r="O148" s="76">
        <f t="shared" si="110"/>
        <v>0</v>
      </c>
      <c r="P148" s="76">
        <v>0</v>
      </c>
      <c r="Q148" s="76">
        <f t="shared" si="111"/>
        <v>0</v>
      </c>
      <c r="R148" s="77">
        <v>0</v>
      </c>
      <c r="S148" s="78">
        <f t="shared" si="100"/>
        <v>0</v>
      </c>
      <c r="T148" s="32"/>
      <c r="U148" s="124">
        <v>0</v>
      </c>
      <c r="V148" s="76">
        <v>0</v>
      </c>
      <c r="W148" s="76">
        <f t="shared" si="101"/>
        <v>0</v>
      </c>
      <c r="X148" s="76">
        <v>0</v>
      </c>
      <c r="Y148" s="76">
        <f t="shared" si="119"/>
        <v>0</v>
      </c>
      <c r="Z148" s="77">
        <v>0</v>
      </c>
      <c r="AA148" s="77">
        <f t="shared" si="102"/>
        <v>0</v>
      </c>
      <c r="AB148" s="35"/>
      <c r="AC148" s="76">
        <v>0</v>
      </c>
      <c r="AD148" s="76">
        <v>0</v>
      </c>
      <c r="AE148" s="76">
        <f t="shared" si="112"/>
        <v>0</v>
      </c>
      <c r="AF148" s="76">
        <v>0</v>
      </c>
      <c r="AG148" s="76">
        <f t="shared" si="113"/>
        <v>0</v>
      </c>
      <c r="AH148" s="77">
        <v>0</v>
      </c>
      <c r="AI148" s="78">
        <f t="shared" si="103"/>
        <v>0</v>
      </c>
      <c r="AJ148" s="32"/>
      <c r="AK148" s="124">
        <v>0</v>
      </c>
      <c r="AL148" s="76">
        <v>0</v>
      </c>
      <c r="AM148" s="76">
        <f t="shared" si="104"/>
        <v>0</v>
      </c>
      <c r="AN148" s="76">
        <v>0</v>
      </c>
      <c r="AO148" s="76">
        <f t="shared" si="120"/>
        <v>0</v>
      </c>
      <c r="AP148" s="77">
        <v>0</v>
      </c>
      <c r="AQ148" s="77">
        <f t="shared" si="105"/>
        <v>0</v>
      </c>
      <c r="AR148" s="35"/>
      <c r="AS148" s="76">
        <v>0</v>
      </c>
      <c r="AT148" s="76">
        <v>0</v>
      </c>
      <c r="AU148" s="76">
        <f t="shared" si="114"/>
        <v>0</v>
      </c>
      <c r="AV148" s="76">
        <v>0</v>
      </c>
      <c r="AW148" s="76">
        <f t="shared" si="115"/>
        <v>0</v>
      </c>
      <c r="AX148" s="77">
        <v>0</v>
      </c>
      <c r="AY148" s="78">
        <f t="shared" si="106"/>
        <v>0</v>
      </c>
      <c r="AZ148" s="32"/>
      <c r="BA148" s="124">
        <v>0</v>
      </c>
      <c r="BB148" s="76">
        <v>0</v>
      </c>
      <c r="BC148" s="76">
        <f t="shared" si="107"/>
        <v>0</v>
      </c>
      <c r="BD148" s="76">
        <v>0</v>
      </c>
      <c r="BE148" s="76">
        <f t="shared" si="121"/>
        <v>0</v>
      </c>
      <c r="BF148" s="77">
        <v>0</v>
      </c>
      <c r="BG148" s="77">
        <f t="shared" si="108"/>
        <v>0</v>
      </c>
      <c r="BH148" s="35"/>
      <c r="BI148" s="76">
        <v>0</v>
      </c>
      <c r="BJ148" s="76">
        <v>0</v>
      </c>
      <c r="BK148" s="76">
        <f t="shared" si="116"/>
        <v>0</v>
      </c>
      <c r="BL148" s="76">
        <v>0</v>
      </c>
      <c r="BM148" s="76">
        <f t="shared" si="117"/>
        <v>0</v>
      </c>
      <c r="BN148" s="77">
        <v>0</v>
      </c>
      <c r="BO148" s="78">
        <f t="shared" si="109"/>
        <v>0</v>
      </c>
      <c r="BP148" s="32"/>
    </row>
    <row r="149" spans="2:68" s="2" customFormat="1" collapsed="1">
      <c r="B149" s="2" t="str">
        <f t="shared" si="222"/>
        <v>Hide</v>
      </c>
      <c r="C149" s="2">
        <v>1</v>
      </c>
      <c r="D149" s="72" t="s">
        <v>133</v>
      </c>
      <c r="E149" s="123">
        <v>140650.11000000002</v>
      </c>
      <c r="F149" s="73">
        <v>94688.154578064103</v>
      </c>
      <c r="G149" s="73">
        <f t="shared" ref="G149:G216" si="223">+E149-F149</f>
        <v>45961.955421935912</v>
      </c>
      <c r="H149" s="73">
        <v>0</v>
      </c>
      <c r="I149" s="73">
        <f t="shared" si="118"/>
        <v>140650.11000000002</v>
      </c>
      <c r="J149" s="74">
        <v>80821.959999999992</v>
      </c>
      <c r="K149" s="74">
        <f t="shared" ref="K149:K216" si="224">+E149-J149</f>
        <v>59828.150000000023</v>
      </c>
      <c r="L149" s="35"/>
      <c r="M149" s="73">
        <v>140650.11000000002</v>
      </c>
      <c r="N149" s="73">
        <v>94688.154578064103</v>
      </c>
      <c r="O149" s="73">
        <f t="shared" si="110"/>
        <v>45961.955421935912</v>
      </c>
      <c r="P149" s="73">
        <v>0</v>
      </c>
      <c r="Q149" s="73">
        <f t="shared" si="111"/>
        <v>140650.11000000002</v>
      </c>
      <c r="R149" s="74">
        <v>80821.959999999992</v>
      </c>
      <c r="S149" s="75">
        <f t="shared" ref="S149:S216" si="225">+M149-R149</f>
        <v>59828.150000000023</v>
      </c>
      <c r="T149" s="32"/>
      <c r="U149" s="123">
        <v>61261.420000000006</v>
      </c>
      <c r="V149" s="73">
        <v>56336.809532305568</v>
      </c>
      <c r="W149" s="73">
        <f t="shared" ref="W149:W216" si="226">+U149-V149</f>
        <v>4924.6104676944378</v>
      </c>
      <c r="X149" s="73">
        <v>0</v>
      </c>
      <c r="Y149" s="73">
        <f t="shared" si="119"/>
        <v>61261.420000000006</v>
      </c>
      <c r="Z149" s="74">
        <v>58705.36</v>
      </c>
      <c r="AA149" s="74">
        <f t="shared" ref="AA149:AA216" si="227">+U149-Z149</f>
        <v>2556.0600000000049</v>
      </c>
      <c r="AB149" s="35"/>
      <c r="AC149" s="73">
        <v>61261.420000000006</v>
      </c>
      <c r="AD149" s="73">
        <v>56336.809532305568</v>
      </c>
      <c r="AE149" s="73">
        <f t="shared" si="112"/>
        <v>4924.6104676944378</v>
      </c>
      <c r="AF149" s="73">
        <v>0</v>
      </c>
      <c r="AG149" s="73">
        <f t="shared" si="113"/>
        <v>61261.420000000006</v>
      </c>
      <c r="AH149" s="74">
        <v>58705.36</v>
      </c>
      <c r="AI149" s="75">
        <f t="shared" ref="AI149:AI216" si="228">+AC149-AH149</f>
        <v>2556.0600000000049</v>
      </c>
      <c r="AJ149" s="32"/>
      <c r="AK149" s="123">
        <v>1386.2399999999998</v>
      </c>
      <c r="AL149" s="73">
        <v>5790.0200457585279</v>
      </c>
      <c r="AM149" s="73">
        <f t="shared" ref="AM149:AM216" si="229">+AK149-AL149</f>
        <v>-4403.7800457585281</v>
      </c>
      <c r="AN149" s="73">
        <v>0</v>
      </c>
      <c r="AO149" s="73">
        <f t="shared" si="120"/>
        <v>1386.2399999999998</v>
      </c>
      <c r="AP149" s="74">
        <v>8599.4</v>
      </c>
      <c r="AQ149" s="74">
        <f t="shared" ref="AQ149:AQ216" si="230">+AK149-AP149</f>
        <v>-7213.16</v>
      </c>
      <c r="AR149" s="35"/>
      <c r="AS149" s="73">
        <v>1386.2399999999998</v>
      </c>
      <c r="AT149" s="73">
        <v>5790.0200457585279</v>
      </c>
      <c r="AU149" s="73">
        <f t="shared" si="114"/>
        <v>-4403.7800457585281</v>
      </c>
      <c r="AV149" s="73">
        <v>0</v>
      </c>
      <c r="AW149" s="73">
        <f t="shared" si="115"/>
        <v>1386.2399999999998</v>
      </c>
      <c r="AX149" s="74">
        <v>8599.4</v>
      </c>
      <c r="AY149" s="75">
        <f t="shared" ref="AY149:AY216" si="231">+AS149-AX149</f>
        <v>-7213.16</v>
      </c>
      <c r="AZ149" s="32"/>
      <c r="BA149" s="123">
        <v>78002.45</v>
      </c>
      <c r="BB149" s="73">
        <v>32561.325000000001</v>
      </c>
      <c r="BC149" s="73">
        <f t="shared" ref="BC149:BC216" si="232">+BA149-BB149</f>
        <v>45441.125</v>
      </c>
      <c r="BD149" s="73">
        <v>0</v>
      </c>
      <c r="BE149" s="73">
        <f t="shared" si="121"/>
        <v>78002.45</v>
      </c>
      <c r="BF149" s="74">
        <v>13517.199999999999</v>
      </c>
      <c r="BG149" s="74">
        <f t="shared" ref="BG149:BG216" si="233">+BA149-BF149</f>
        <v>64485.25</v>
      </c>
      <c r="BH149" s="35"/>
      <c r="BI149" s="73">
        <v>78002.45</v>
      </c>
      <c r="BJ149" s="73">
        <v>32561.325000000001</v>
      </c>
      <c r="BK149" s="73">
        <f t="shared" si="116"/>
        <v>45441.125</v>
      </c>
      <c r="BL149" s="73">
        <v>0</v>
      </c>
      <c r="BM149" s="73">
        <f t="shared" si="117"/>
        <v>78002.45</v>
      </c>
      <c r="BN149" s="74">
        <v>13517.199999999999</v>
      </c>
      <c r="BO149" s="75">
        <f t="shared" ref="BO149:BO216" si="234">+BI149-BN149</f>
        <v>64485.25</v>
      </c>
      <c r="BP149" s="32"/>
    </row>
    <row r="150" spans="2:68" s="2" customFormat="1">
      <c r="B150" s="2" t="str">
        <f t="shared" si="222"/>
        <v>Hide</v>
      </c>
      <c r="D150" s="79" t="s">
        <v>134</v>
      </c>
      <c r="E150" s="115">
        <v>0</v>
      </c>
      <c r="F150" s="28">
        <v>0</v>
      </c>
      <c r="G150" s="28">
        <f t="shared" si="223"/>
        <v>0</v>
      </c>
      <c r="H150" s="28">
        <v>0</v>
      </c>
      <c r="I150" s="28">
        <f t="shared" si="118"/>
        <v>0</v>
      </c>
      <c r="J150" s="34">
        <v>0</v>
      </c>
      <c r="K150" s="34">
        <f t="shared" si="224"/>
        <v>0</v>
      </c>
      <c r="L150" s="35"/>
      <c r="M150" s="28">
        <v>0</v>
      </c>
      <c r="N150" s="28">
        <v>0</v>
      </c>
      <c r="O150" s="28">
        <f t="shared" si="110"/>
        <v>0</v>
      </c>
      <c r="P150" s="28">
        <v>0</v>
      </c>
      <c r="Q150" s="28">
        <f t="shared" si="111"/>
        <v>0</v>
      </c>
      <c r="R150" s="34">
        <v>0</v>
      </c>
      <c r="S150" s="36">
        <f t="shared" si="225"/>
        <v>0</v>
      </c>
      <c r="T150" s="32"/>
      <c r="U150" s="115">
        <v>0</v>
      </c>
      <c r="V150" s="28">
        <v>0</v>
      </c>
      <c r="W150" s="28">
        <f t="shared" si="226"/>
        <v>0</v>
      </c>
      <c r="X150" s="28">
        <v>0</v>
      </c>
      <c r="Y150" s="28">
        <f t="shared" si="119"/>
        <v>0</v>
      </c>
      <c r="Z150" s="34">
        <v>0</v>
      </c>
      <c r="AA150" s="34">
        <f t="shared" si="227"/>
        <v>0</v>
      </c>
      <c r="AB150" s="35"/>
      <c r="AC150" s="28">
        <v>0</v>
      </c>
      <c r="AD150" s="28">
        <v>0</v>
      </c>
      <c r="AE150" s="28">
        <f t="shared" si="112"/>
        <v>0</v>
      </c>
      <c r="AF150" s="28">
        <v>0</v>
      </c>
      <c r="AG150" s="28">
        <f t="shared" si="113"/>
        <v>0</v>
      </c>
      <c r="AH150" s="34">
        <v>0</v>
      </c>
      <c r="AI150" s="36">
        <f t="shared" si="228"/>
        <v>0</v>
      </c>
      <c r="AJ150" s="32"/>
      <c r="AK150" s="115">
        <v>0</v>
      </c>
      <c r="AL150" s="28">
        <v>0</v>
      </c>
      <c r="AM150" s="28">
        <f t="shared" si="229"/>
        <v>0</v>
      </c>
      <c r="AN150" s="28">
        <v>0</v>
      </c>
      <c r="AO150" s="28">
        <f t="shared" si="120"/>
        <v>0</v>
      </c>
      <c r="AP150" s="34">
        <v>0</v>
      </c>
      <c r="AQ150" s="34">
        <f t="shared" si="230"/>
        <v>0</v>
      </c>
      <c r="AR150" s="35"/>
      <c r="AS150" s="28">
        <v>0</v>
      </c>
      <c r="AT150" s="28">
        <v>0</v>
      </c>
      <c r="AU150" s="28">
        <f t="shared" si="114"/>
        <v>0</v>
      </c>
      <c r="AV150" s="28">
        <v>0</v>
      </c>
      <c r="AW150" s="28">
        <f t="shared" si="115"/>
        <v>0</v>
      </c>
      <c r="AX150" s="34">
        <v>0</v>
      </c>
      <c r="AY150" s="36">
        <f t="shared" si="231"/>
        <v>0</v>
      </c>
      <c r="AZ150" s="32"/>
      <c r="BA150" s="115">
        <v>0</v>
      </c>
      <c r="BB150" s="28">
        <v>0</v>
      </c>
      <c r="BC150" s="28">
        <f t="shared" si="232"/>
        <v>0</v>
      </c>
      <c r="BD150" s="28">
        <v>0</v>
      </c>
      <c r="BE150" s="28">
        <f t="shared" si="121"/>
        <v>0</v>
      </c>
      <c r="BF150" s="34">
        <v>0</v>
      </c>
      <c r="BG150" s="34">
        <f t="shared" si="233"/>
        <v>0</v>
      </c>
      <c r="BH150" s="35"/>
      <c r="BI150" s="28">
        <v>0</v>
      </c>
      <c r="BJ150" s="28">
        <v>0</v>
      </c>
      <c r="BK150" s="28">
        <f t="shared" si="116"/>
        <v>0</v>
      </c>
      <c r="BL150" s="28">
        <v>0</v>
      </c>
      <c r="BM150" s="28">
        <f t="shared" si="117"/>
        <v>0</v>
      </c>
      <c r="BN150" s="34">
        <v>0</v>
      </c>
      <c r="BO150" s="36">
        <f t="shared" si="234"/>
        <v>0</v>
      </c>
      <c r="BP150" s="32"/>
    </row>
    <row r="151" spans="2:68" s="2" customFormat="1" ht="14.25" hidden="1" customHeight="1" outlineLevel="1">
      <c r="B151" s="2" t="str">
        <f t="shared" si="222"/>
        <v>Hide</v>
      </c>
      <c r="C151" s="2">
        <v>1</v>
      </c>
      <c r="D151" s="62" t="s">
        <v>135</v>
      </c>
      <c r="E151" s="121">
        <v>157193.21000000002</v>
      </c>
      <c r="F151" s="63">
        <v>86125.532816892752</v>
      </c>
      <c r="G151" s="63">
        <f t="shared" si="223"/>
        <v>71067.677183107269</v>
      </c>
      <c r="H151" s="63">
        <v>0</v>
      </c>
      <c r="I151" s="63">
        <f t="shared" si="118"/>
        <v>157193.21000000002</v>
      </c>
      <c r="J151" s="64">
        <v>53851.460000000006</v>
      </c>
      <c r="K151" s="64">
        <f t="shared" si="224"/>
        <v>103341.75000000001</v>
      </c>
      <c r="L151" s="35"/>
      <c r="M151" s="63">
        <v>157193.21000000002</v>
      </c>
      <c r="N151" s="63">
        <v>86125.532816892752</v>
      </c>
      <c r="O151" s="63">
        <f t="shared" si="110"/>
        <v>71067.677183107269</v>
      </c>
      <c r="P151" s="63">
        <v>0</v>
      </c>
      <c r="Q151" s="63">
        <f t="shared" si="111"/>
        <v>157193.21000000002</v>
      </c>
      <c r="R151" s="64">
        <v>53851.460000000006</v>
      </c>
      <c r="S151" s="65">
        <f t="shared" si="225"/>
        <v>103341.75000000001</v>
      </c>
      <c r="T151" s="32"/>
      <c r="U151" s="121">
        <v>22699.95</v>
      </c>
      <c r="V151" s="63">
        <v>14418.50923823515</v>
      </c>
      <c r="W151" s="63">
        <f t="shared" si="226"/>
        <v>8281.4407617648503</v>
      </c>
      <c r="X151" s="63">
        <v>0</v>
      </c>
      <c r="Y151" s="63">
        <f t="shared" si="119"/>
        <v>22699.95</v>
      </c>
      <c r="Z151" s="64">
        <v>19909.310000000001</v>
      </c>
      <c r="AA151" s="64">
        <f t="shared" si="227"/>
        <v>2790.6399999999994</v>
      </c>
      <c r="AB151" s="35"/>
      <c r="AC151" s="63">
        <v>22699.95</v>
      </c>
      <c r="AD151" s="63">
        <v>14418.50923823515</v>
      </c>
      <c r="AE151" s="63">
        <f t="shared" si="112"/>
        <v>8281.4407617648503</v>
      </c>
      <c r="AF151" s="63">
        <v>0</v>
      </c>
      <c r="AG151" s="63">
        <f t="shared" si="113"/>
        <v>22699.95</v>
      </c>
      <c r="AH151" s="64">
        <v>19909.310000000001</v>
      </c>
      <c r="AI151" s="65">
        <f t="shared" si="228"/>
        <v>2790.6399999999994</v>
      </c>
      <c r="AJ151" s="32"/>
      <c r="AK151" s="121">
        <v>55000</v>
      </c>
      <c r="AL151" s="63">
        <v>4105.308448222796</v>
      </c>
      <c r="AM151" s="63">
        <f t="shared" si="229"/>
        <v>50894.691551777207</v>
      </c>
      <c r="AN151" s="63">
        <v>0</v>
      </c>
      <c r="AO151" s="63">
        <f t="shared" si="120"/>
        <v>55000</v>
      </c>
      <c r="AP151" s="64">
        <v>14700</v>
      </c>
      <c r="AQ151" s="64">
        <f t="shared" si="230"/>
        <v>40300</v>
      </c>
      <c r="AR151" s="35"/>
      <c r="AS151" s="63">
        <v>55000</v>
      </c>
      <c r="AT151" s="63">
        <v>4105.308448222796</v>
      </c>
      <c r="AU151" s="63">
        <f t="shared" si="114"/>
        <v>50894.691551777207</v>
      </c>
      <c r="AV151" s="63">
        <v>0</v>
      </c>
      <c r="AW151" s="63">
        <f t="shared" si="115"/>
        <v>55000</v>
      </c>
      <c r="AX151" s="64">
        <v>14700</v>
      </c>
      <c r="AY151" s="65">
        <f t="shared" si="231"/>
        <v>40300</v>
      </c>
      <c r="AZ151" s="32"/>
      <c r="BA151" s="121">
        <v>79493.260000000009</v>
      </c>
      <c r="BB151" s="63">
        <v>67601.715130434794</v>
      </c>
      <c r="BC151" s="63">
        <f t="shared" si="232"/>
        <v>11891.544869565216</v>
      </c>
      <c r="BD151" s="63">
        <v>0</v>
      </c>
      <c r="BE151" s="63">
        <f t="shared" si="121"/>
        <v>79493.260000000009</v>
      </c>
      <c r="BF151" s="64">
        <v>19242.150000000001</v>
      </c>
      <c r="BG151" s="64">
        <f t="shared" si="233"/>
        <v>60251.110000000008</v>
      </c>
      <c r="BH151" s="35"/>
      <c r="BI151" s="63">
        <v>79493.260000000009</v>
      </c>
      <c r="BJ151" s="63">
        <v>67601.715130434794</v>
      </c>
      <c r="BK151" s="63">
        <f t="shared" si="116"/>
        <v>11891.544869565216</v>
      </c>
      <c r="BL151" s="63">
        <v>0</v>
      </c>
      <c r="BM151" s="63">
        <f t="shared" si="117"/>
        <v>79493.260000000009</v>
      </c>
      <c r="BN151" s="64">
        <v>19242.150000000001</v>
      </c>
      <c r="BO151" s="65">
        <f t="shared" si="234"/>
        <v>60251.110000000008</v>
      </c>
      <c r="BP151" s="32"/>
    </row>
    <row r="152" spans="2:68" s="2" customFormat="1" ht="14.25" hidden="1" customHeight="1" outlineLevel="1">
      <c r="B152" s="2" t="str">
        <f t="shared" si="222"/>
        <v>Hide</v>
      </c>
      <c r="C152" s="2">
        <v>1</v>
      </c>
      <c r="D152" s="62" t="s">
        <v>136</v>
      </c>
      <c r="E152" s="121">
        <v>1264.2</v>
      </c>
      <c r="F152" s="63">
        <v>0</v>
      </c>
      <c r="G152" s="63">
        <f t="shared" si="223"/>
        <v>1264.2</v>
      </c>
      <c r="H152" s="63">
        <v>0</v>
      </c>
      <c r="I152" s="63">
        <f t="shared" si="118"/>
        <v>1264.2</v>
      </c>
      <c r="J152" s="64">
        <v>2641.94</v>
      </c>
      <c r="K152" s="64">
        <f t="shared" si="224"/>
        <v>-1377.74</v>
      </c>
      <c r="L152" s="35"/>
      <c r="M152" s="63">
        <v>1264.2</v>
      </c>
      <c r="N152" s="63">
        <v>0</v>
      </c>
      <c r="O152" s="63">
        <f t="shared" si="110"/>
        <v>1264.2</v>
      </c>
      <c r="P152" s="63">
        <v>0</v>
      </c>
      <c r="Q152" s="63">
        <f t="shared" si="111"/>
        <v>1264.2</v>
      </c>
      <c r="R152" s="64">
        <v>2641.94</v>
      </c>
      <c r="S152" s="65">
        <f t="shared" si="225"/>
        <v>-1377.74</v>
      </c>
      <c r="T152" s="32"/>
      <c r="U152" s="121">
        <v>0</v>
      </c>
      <c r="V152" s="63">
        <v>0</v>
      </c>
      <c r="W152" s="63">
        <f t="shared" si="226"/>
        <v>0</v>
      </c>
      <c r="X152" s="63">
        <v>0</v>
      </c>
      <c r="Y152" s="63">
        <f t="shared" si="119"/>
        <v>0</v>
      </c>
      <c r="Z152" s="64">
        <v>957.23</v>
      </c>
      <c r="AA152" s="64">
        <f t="shared" si="227"/>
        <v>-957.23</v>
      </c>
      <c r="AB152" s="35"/>
      <c r="AC152" s="63">
        <v>0</v>
      </c>
      <c r="AD152" s="63">
        <v>0</v>
      </c>
      <c r="AE152" s="63">
        <f t="shared" si="112"/>
        <v>0</v>
      </c>
      <c r="AF152" s="63">
        <v>0</v>
      </c>
      <c r="AG152" s="63">
        <f t="shared" si="113"/>
        <v>0</v>
      </c>
      <c r="AH152" s="64">
        <v>957.23</v>
      </c>
      <c r="AI152" s="65">
        <f t="shared" si="228"/>
        <v>-957.23</v>
      </c>
      <c r="AJ152" s="32"/>
      <c r="AK152" s="121">
        <v>0</v>
      </c>
      <c r="AL152" s="63">
        <v>0</v>
      </c>
      <c r="AM152" s="63">
        <f t="shared" si="229"/>
        <v>0</v>
      </c>
      <c r="AN152" s="63">
        <v>0</v>
      </c>
      <c r="AO152" s="63">
        <f t="shared" si="120"/>
        <v>0</v>
      </c>
      <c r="AP152" s="64">
        <v>583.62</v>
      </c>
      <c r="AQ152" s="64">
        <f t="shared" si="230"/>
        <v>-583.62</v>
      </c>
      <c r="AR152" s="35"/>
      <c r="AS152" s="63">
        <v>0</v>
      </c>
      <c r="AT152" s="63">
        <v>0</v>
      </c>
      <c r="AU152" s="63">
        <f t="shared" si="114"/>
        <v>0</v>
      </c>
      <c r="AV152" s="63">
        <v>0</v>
      </c>
      <c r="AW152" s="63">
        <f t="shared" si="115"/>
        <v>0</v>
      </c>
      <c r="AX152" s="64">
        <v>583.62</v>
      </c>
      <c r="AY152" s="65">
        <f t="shared" si="231"/>
        <v>-583.62</v>
      </c>
      <c r="AZ152" s="32"/>
      <c r="BA152" s="121">
        <v>1264.2</v>
      </c>
      <c r="BB152" s="63">
        <v>0</v>
      </c>
      <c r="BC152" s="63">
        <f t="shared" si="232"/>
        <v>1264.2</v>
      </c>
      <c r="BD152" s="63">
        <v>0</v>
      </c>
      <c r="BE152" s="63">
        <f t="shared" si="121"/>
        <v>1264.2</v>
      </c>
      <c r="BF152" s="64">
        <v>1101.0899999999999</v>
      </c>
      <c r="BG152" s="64">
        <f t="shared" si="233"/>
        <v>163.11000000000013</v>
      </c>
      <c r="BH152" s="35"/>
      <c r="BI152" s="63">
        <v>1264.2</v>
      </c>
      <c r="BJ152" s="63">
        <v>0</v>
      </c>
      <c r="BK152" s="63">
        <f t="shared" si="116"/>
        <v>1264.2</v>
      </c>
      <c r="BL152" s="63">
        <v>0</v>
      </c>
      <c r="BM152" s="63">
        <f t="shared" si="117"/>
        <v>1264.2</v>
      </c>
      <c r="BN152" s="64">
        <v>1101.0899999999999</v>
      </c>
      <c r="BO152" s="65">
        <f t="shared" si="234"/>
        <v>163.11000000000013</v>
      </c>
      <c r="BP152" s="32"/>
    </row>
    <row r="153" spans="2:68" s="2" customFormat="1" ht="14.25" hidden="1" customHeight="1" outlineLevel="1">
      <c r="B153" s="2" t="str">
        <f t="shared" si="222"/>
        <v>Hide</v>
      </c>
      <c r="C153" s="2">
        <v>1</v>
      </c>
      <c r="D153" s="62" t="s">
        <v>137</v>
      </c>
      <c r="E153" s="121">
        <v>870.09</v>
      </c>
      <c r="F153" s="63">
        <v>0</v>
      </c>
      <c r="G153" s="63">
        <f t="shared" si="223"/>
        <v>870.09</v>
      </c>
      <c r="H153" s="63">
        <v>0</v>
      </c>
      <c r="I153" s="63">
        <f t="shared" si="118"/>
        <v>870.09</v>
      </c>
      <c r="J153" s="64">
        <v>4427.54</v>
      </c>
      <c r="K153" s="64">
        <f t="shared" si="224"/>
        <v>-3557.45</v>
      </c>
      <c r="L153" s="35"/>
      <c r="M153" s="63">
        <v>870.09</v>
      </c>
      <c r="N153" s="63">
        <v>0</v>
      </c>
      <c r="O153" s="63">
        <f t="shared" ref="O153:O220" si="235">+M153-N153</f>
        <v>870.09</v>
      </c>
      <c r="P153" s="63">
        <v>0</v>
      </c>
      <c r="Q153" s="63">
        <f t="shared" ref="Q153:Q220" si="236">+M153-P153</f>
        <v>870.09</v>
      </c>
      <c r="R153" s="64">
        <v>4427.54</v>
      </c>
      <c r="S153" s="65">
        <f t="shared" si="225"/>
        <v>-3557.45</v>
      </c>
      <c r="T153" s="32"/>
      <c r="U153" s="121">
        <v>0</v>
      </c>
      <c r="V153" s="63">
        <v>0</v>
      </c>
      <c r="W153" s="63">
        <f t="shared" si="226"/>
        <v>0</v>
      </c>
      <c r="X153" s="63">
        <v>0</v>
      </c>
      <c r="Y153" s="63">
        <f t="shared" si="119"/>
        <v>0</v>
      </c>
      <c r="Z153" s="64">
        <v>0</v>
      </c>
      <c r="AA153" s="64">
        <f t="shared" si="227"/>
        <v>0</v>
      </c>
      <c r="AB153" s="35"/>
      <c r="AC153" s="63">
        <v>0</v>
      </c>
      <c r="AD153" s="63">
        <v>0</v>
      </c>
      <c r="AE153" s="63">
        <f t="shared" ref="AE153:AE220" si="237">+AC153-AD153</f>
        <v>0</v>
      </c>
      <c r="AF153" s="63">
        <v>0</v>
      </c>
      <c r="AG153" s="63">
        <f t="shared" ref="AG153:AG220" si="238">+AC153-AF153</f>
        <v>0</v>
      </c>
      <c r="AH153" s="64">
        <v>0</v>
      </c>
      <c r="AI153" s="65">
        <f t="shared" si="228"/>
        <v>0</v>
      </c>
      <c r="AJ153" s="32"/>
      <c r="AK153" s="121">
        <v>0</v>
      </c>
      <c r="AL153" s="63">
        <v>0</v>
      </c>
      <c r="AM153" s="63">
        <f t="shared" si="229"/>
        <v>0</v>
      </c>
      <c r="AN153" s="63">
        <v>0</v>
      </c>
      <c r="AO153" s="63">
        <f t="shared" si="120"/>
        <v>0</v>
      </c>
      <c r="AP153" s="64">
        <v>0</v>
      </c>
      <c r="AQ153" s="64">
        <f t="shared" si="230"/>
        <v>0</v>
      </c>
      <c r="AR153" s="35"/>
      <c r="AS153" s="63">
        <v>0</v>
      </c>
      <c r="AT153" s="63">
        <v>0</v>
      </c>
      <c r="AU153" s="63">
        <f t="shared" ref="AU153:AU220" si="239">+AS153-AT153</f>
        <v>0</v>
      </c>
      <c r="AV153" s="63">
        <v>0</v>
      </c>
      <c r="AW153" s="63">
        <f t="shared" ref="AW153:AW220" si="240">+AS153-AV153</f>
        <v>0</v>
      </c>
      <c r="AX153" s="64">
        <v>0</v>
      </c>
      <c r="AY153" s="65">
        <f t="shared" si="231"/>
        <v>0</v>
      </c>
      <c r="AZ153" s="32"/>
      <c r="BA153" s="121">
        <v>870.09</v>
      </c>
      <c r="BB153" s="63">
        <v>0</v>
      </c>
      <c r="BC153" s="63">
        <f t="shared" si="232"/>
        <v>870.09</v>
      </c>
      <c r="BD153" s="63">
        <v>0</v>
      </c>
      <c r="BE153" s="63">
        <f t="shared" si="121"/>
        <v>870.09</v>
      </c>
      <c r="BF153" s="64">
        <v>4427.54</v>
      </c>
      <c r="BG153" s="64">
        <f t="shared" si="233"/>
        <v>-3557.45</v>
      </c>
      <c r="BH153" s="35"/>
      <c r="BI153" s="63">
        <v>870.09</v>
      </c>
      <c r="BJ153" s="63">
        <v>0</v>
      </c>
      <c r="BK153" s="63">
        <f t="shared" ref="BK153:BK220" si="241">+BI153-BJ153</f>
        <v>870.09</v>
      </c>
      <c r="BL153" s="63">
        <v>0</v>
      </c>
      <c r="BM153" s="63">
        <f t="shared" ref="BM153:BM220" si="242">+BI153-BL153</f>
        <v>870.09</v>
      </c>
      <c r="BN153" s="64">
        <v>4427.54</v>
      </c>
      <c r="BO153" s="65">
        <f t="shared" si="234"/>
        <v>-3557.45</v>
      </c>
      <c r="BP153" s="32"/>
    </row>
    <row r="154" spans="2:68" s="2" customFormat="1" ht="14.25" hidden="1" customHeight="1" outlineLevel="1">
      <c r="B154" s="2" t="str">
        <f t="shared" si="222"/>
        <v>Hide</v>
      </c>
      <c r="C154" s="2">
        <v>1</v>
      </c>
      <c r="D154" s="62" t="s">
        <v>138</v>
      </c>
      <c r="E154" s="121">
        <v>0</v>
      </c>
      <c r="F154" s="63">
        <v>0</v>
      </c>
      <c r="G154" s="63">
        <f t="shared" si="223"/>
        <v>0</v>
      </c>
      <c r="H154" s="63">
        <v>0</v>
      </c>
      <c r="I154" s="63">
        <f t="shared" si="118"/>
        <v>0</v>
      </c>
      <c r="J154" s="64">
        <v>0</v>
      </c>
      <c r="K154" s="64">
        <f t="shared" si="224"/>
        <v>0</v>
      </c>
      <c r="L154" s="35"/>
      <c r="M154" s="63">
        <v>0</v>
      </c>
      <c r="N154" s="63">
        <v>0</v>
      </c>
      <c r="O154" s="63">
        <f t="shared" si="235"/>
        <v>0</v>
      </c>
      <c r="P154" s="63">
        <v>0</v>
      </c>
      <c r="Q154" s="63">
        <f t="shared" si="236"/>
        <v>0</v>
      </c>
      <c r="R154" s="64">
        <v>0</v>
      </c>
      <c r="S154" s="65">
        <f t="shared" si="225"/>
        <v>0</v>
      </c>
      <c r="T154" s="32"/>
      <c r="U154" s="121">
        <v>0</v>
      </c>
      <c r="V154" s="63">
        <v>0</v>
      </c>
      <c r="W154" s="63">
        <f t="shared" si="226"/>
        <v>0</v>
      </c>
      <c r="X154" s="63">
        <v>0</v>
      </c>
      <c r="Y154" s="63">
        <f t="shared" si="119"/>
        <v>0</v>
      </c>
      <c r="Z154" s="64">
        <v>0</v>
      </c>
      <c r="AA154" s="64">
        <f t="shared" si="227"/>
        <v>0</v>
      </c>
      <c r="AB154" s="35"/>
      <c r="AC154" s="63">
        <v>0</v>
      </c>
      <c r="AD154" s="63">
        <v>0</v>
      </c>
      <c r="AE154" s="63">
        <f t="shared" si="237"/>
        <v>0</v>
      </c>
      <c r="AF154" s="63">
        <v>0</v>
      </c>
      <c r="AG154" s="63">
        <f t="shared" si="238"/>
        <v>0</v>
      </c>
      <c r="AH154" s="64">
        <v>0</v>
      </c>
      <c r="AI154" s="65">
        <f t="shared" si="228"/>
        <v>0</v>
      </c>
      <c r="AJ154" s="32"/>
      <c r="AK154" s="121">
        <v>0</v>
      </c>
      <c r="AL154" s="63">
        <v>0</v>
      </c>
      <c r="AM154" s="63">
        <f t="shared" si="229"/>
        <v>0</v>
      </c>
      <c r="AN154" s="63">
        <v>0</v>
      </c>
      <c r="AO154" s="63">
        <f t="shared" si="120"/>
        <v>0</v>
      </c>
      <c r="AP154" s="64">
        <v>0</v>
      </c>
      <c r="AQ154" s="64">
        <f t="shared" si="230"/>
        <v>0</v>
      </c>
      <c r="AR154" s="35"/>
      <c r="AS154" s="63">
        <v>0</v>
      </c>
      <c r="AT154" s="63">
        <v>0</v>
      </c>
      <c r="AU154" s="63">
        <f t="shared" si="239"/>
        <v>0</v>
      </c>
      <c r="AV154" s="63">
        <v>0</v>
      </c>
      <c r="AW154" s="63">
        <f t="shared" si="240"/>
        <v>0</v>
      </c>
      <c r="AX154" s="64">
        <v>0</v>
      </c>
      <c r="AY154" s="65">
        <f t="shared" si="231"/>
        <v>0</v>
      </c>
      <c r="AZ154" s="32"/>
      <c r="BA154" s="121">
        <v>0</v>
      </c>
      <c r="BB154" s="63">
        <v>0</v>
      </c>
      <c r="BC154" s="63">
        <f t="shared" si="232"/>
        <v>0</v>
      </c>
      <c r="BD154" s="63">
        <v>0</v>
      </c>
      <c r="BE154" s="63">
        <f t="shared" si="121"/>
        <v>0</v>
      </c>
      <c r="BF154" s="64">
        <v>0</v>
      </c>
      <c r="BG154" s="64">
        <f t="shared" si="233"/>
        <v>0</v>
      </c>
      <c r="BH154" s="35"/>
      <c r="BI154" s="63">
        <v>0</v>
      </c>
      <c r="BJ154" s="63">
        <v>0</v>
      </c>
      <c r="BK154" s="63">
        <f t="shared" si="241"/>
        <v>0</v>
      </c>
      <c r="BL154" s="63">
        <v>0</v>
      </c>
      <c r="BM154" s="63">
        <f t="shared" si="242"/>
        <v>0</v>
      </c>
      <c r="BN154" s="64">
        <v>0</v>
      </c>
      <c r="BO154" s="65">
        <f t="shared" si="234"/>
        <v>0</v>
      </c>
      <c r="BP154" s="32"/>
    </row>
    <row r="155" spans="2:68" s="2" customFormat="1" ht="14.25" hidden="1" customHeight="1" outlineLevel="1">
      <c r="B155" s="2" t="str">
        <f t="shared" si="222"/>
        <v>Hide</v>
      </c>
      <c r="C155" s="2">
        <v>1</v>
      </c>
      <c r="D155" s="62" t="s">
        <v>139</v>
      </c>
      <c r="E155" s="121">
        <v>4079.09</v>
      </c>
      <c r="F155" s="63">
        <v>0</v>
      </c>
      <c r="G155" s="63">
        <f t="shared" si="223"/>
        <v>4079.09</v>
      </c>
      <c r="H155" s="63">
        <v>0</v>
      </c>
      <c r="I155" s="63">
        <f t="shared" ref="I155:I223" si="243">+E155-H155</f>
        <v>4079.09</v>
      </c>
      <c r="J155" s="64">
        <v>0</v>
      </c>
      <c r="K155" s="64">
        <f t="shared" si="224"/>
        <v>4079.09</v>
      </c>
      <c r="L155" s="35"/>
      <c r="M155" s="63">
        <v>4079.09</v>
      </c>
      <c r="N155" s="63">
        <v>0</v>
      </c>
      <c r="O155" s="63">
        <f t="shared" si="235"/>
        <v>4079.09</v>
      </c>
      <c r="P155" s="63">
        <v>0</v>
      </c>
      <c r="Q155" s="63">
        <f t="shared" si="236"/>
        <v>4079.09</v>
      </c>
      <c r="R155" s="64">
        <v>0</v>
      </c>
      <c r="S155" s="65">
        <f t="shared" si="225"/>
        <v>4079.09</v>
      </c>
      <c r="T155" s="32"/>
      <c r="U155" s="121">
        <v>0</v>
      </c>
      <c r="V155" s="63">
        <v>0</v>
      </c>
      <c r="W155" s="63">
        <f t="shared" si="226"/>
        <v>0</v>
      </c>
      <c r="X155" s="63">
        <v>0</v>
      </c>
      <c r="Y155" s="63">
        <f t="shared" ref="Y155:Y223" si="244">+U155-X155</f>
        <v>0</v>
      </c>
      <c r="Z155" s="64">
        <v>0</v>
      </c>
      <c r="AA155" s="64">
        <f t="shared" si="227"/>
        <v>0</v>
      </c>
      <c r="AB155" s="35"/>
      <c r="AC155" s="63">
        <v>0</v>
      </c>
      <c r="AD155" s="63">
        <v>0</v>
      </c>
      <c r="AE155" s="63">
        <f t="shared" si="237"/>
        <v>0</v>
      </c>
      <c r="AF155" s="63">
        <v>0</v>
      </c>
      <c r="AG155" s="63">
        <f t="shared" si="238"/>
        <v>0</v>
      </c>
      <c r="AH155" s="64">
        <v>0</v>
      </c>
      <c r="AI155" s="65">
        <f t="shared" si="228"/>
        <v>0</v>
      </c>
      <c r="AJ155" s="32"/>
      <c r="AK155" s="121">
        <v>0</v>
      </c>
      <c r="AL155" s="63">
        <v>0</v>
      </c>
      <c r="AM155" s="63">
        <f t="shared" si="229"/>
        <v>0</v>
      </c>
      <c r="AN155" s="63">
        <v>0</v>
      </c>
      <c r="AO155" s="63">
        <f t="shared" ref="AO155:AO223" si="245">+AK155-AN155</f>
        <v>0</v>
      </c>
      <c r="AP155" s="64">
        <v>0</v>
      </c>
      <c r="AQ155" s="64">
        <f t="shared" si="230"/>
        <v>0</v>
      </c>
      <c r="AR155" s="35"/>
      <c r="AS155" s="63">
        <v>0</v>
      </c>
      <c r="AT155" s="63">
        <v>0</v>
      </c>
      <c r="AU155" s="63">
        <f t="shared" si="239"/>
        <v>0</v>
      </c>
      <c r="AV155" s="63">
        <v>0</v>
      </c>
      <c r="AW155" s="63">
        <f t="shared" si="240"/>
        <v>0</v>
      </c>
      <c r="AX155" s="64">
        <v>0</v>
      </c>
      <c r="AY155" s="65">
        <f t="shared" si="231"/>
        <v>0</v>
      </c>
      <c r="AZ155" s="32"/>
      <c r="BA155" s="121">
        <v>4079.09</v>
      </c>
      <c r="BB155" s="63">
        <v>0</v>
      </c>
      <c r="BC155" s="63">
        <f t="shared" si="232"/>
        <v>4079.09</v>
      </c>
      <c r="BD155" s="63">
        <v>0</v>
      </c>
      <c r="BE155" s="63">
        <f t="shared" ref="BE155:BE223" si="246">+BA155-BD155</f>
        <v>4079.09</v>
      </c>
      <c r="BF155" s="64">
        <v>0</v>
      </c>
      <c r="BG155" s="64">
        <f t="shared" si="233"/>
        <v>4079.09</v>
      </c>
      <c r="BH155" s="35"/>
      <c r="BI155" s="63">
        <v>4079.09</v>
      </c>
      <c r="BJ155" s="63">
        <v>0</v>
      </c>
      <c r="BK155" s="63">
        <f t="shared" si="241"/>
        <v>4079.09</v>
      </c>
      <c r="BL155" s="63">
        <v>0</v>
      </c>
      <c r="BM155" s="63">
        <f t="shared" si="242"/>
        <v>4079.09</v>
      </c>
      <c r="BN155" s="64">
        <v>0</v>
      </c>
      <c r="BO155" s="65">
        <f t="shared" si="234"/>
        <v>4079.09</v>
      </c>
      <c r="BP155" s="32"/>
    </row>
    <row r="156" spans="2:68" s="2" customFormat="1" ht="14.25" hidden="1" customHeight="1" outlineLevel="1">
      <c r="B156" s="2" t="str">
        <f t="shared" si="222"/>
        <v>Hide</v>
      </c>
      <c r="C156" s="2">
        <v>1</v>
      </c>
      <c r="D156" s="62" t="s">
        <v>140</v>
      </c>
      <c r="E156" s="121">
        <v>0</v>
      </c>
      <c r="F156" s="63">
        <v>0</v>
      </c>
      <c r="G156" s="63">
        <f t="shared" si="223"/>
        <v>0</v>
      </c>
      <c r="H156" s="63">
        <v>0</v>
      </c>
      <c r="I156" s="63">
        <f t="shared" si="243"/>
        <v>0</v>
      </c>
      <c r="J156" s="64">
        <v>0</v>
      </c>
      <c r="K156" s="64">
        <f t="shared" si="224"/>
        <v>0</v>
      </c>
      <c r="L156" s="35"/>
      <c r="M156" s="63">
        <v>0</v>
      </c>
      <c r="N156" s="63">
        <v>0</v>
      </c>
      <c r="O156" s="63">
        <f t="shared" si="235"/>
        <v>0</v>
      </c>
      <c r="P156" s="63">
        <v>0</v>
      </c>
      <c r="Q156" s="63">
        <f t="shared" si="236"/>
        <v>0</v>
      </c>
      <c r="R156" s="64">
        <v>0</v>
      </c>
      <c r="S156" s="65">
        <f t="shared" si="225"/>
        <v>0</v>
      </c>
      <c r="T156" s="32"/>
      <c r="U156" s="121">
        <v>0</v>
      </c>
      <c r="V156" s="63">
        <v>0</v>
      </c>
      <c r="W156" s="63">
        <f t="shared" si="226"/>
        <v>0</v>
      </c>
      <c r="X156" s="63">
        <v>0</v>
      </c>
      <c r="Y156" s="63">
        <f t="shared" si="244"/>
        <v>0</v>
      </c>
      <c r="Z156" s="64">
        <v>0</v>
      </c>
      <c r="AA156" s="64">
        <f t="shared" si="227"/>
        <v>0</v>
      </c>
      <c r="AB156" s="35"/>
      <c r="AC156" s="63">
        <v>0</v>
      </c>
      <c r="AD156" s="63">
        <v>0</v>
      </c>
      <c r="AE156" s="63">
        <f t="shared" si="237"/>
        <v>0</v>
      </c>
      <c r="AF156" s="63">
        <v>0</v>
      </c>
      <c r="AG156" s="63">
        <f t="shared" si="238"/>
        <v>0</v>
      </c>
      <c r="AH156" s="64">
        <v>0</v>
      </c>
      <c r="AI156" s="65">
        <f t="shared" si="228"/>
        <v>0</v>
      </c>
      <c r="AJ156" s="32"/>
      <c r="AK156" s="121">
        <v>0</v>
      </c>
      <c r="AL156" s="63">
        <v>0</v>
      </c>
      <c r="AM156" s="63">
        <f t="shared" si="229"/>
        <v>0</v>
      </c>
      <c r="AN156" s="63">
        <v>0</v>
      </c>
      <c r="AO156" s="63">
        <f t="shared" si="245"/>
        <v>0</v>
      </c>
      <c r="AP156" s="64">
        <v>0</v>
      </c>
      <c r="AQ156" s="64">
        <f t="shared" si="230"/>
        <v>0</v>
      </c>
      <c r="AR156" s="35"/>
      <c r="AS156" s="63">
        <v>0</v>
      </c>
      <c r="AT156" s="63">
        <v>0</v>
      </c>
      <c r="AU156" s="63">
        <f t="shared" si="239"/>
        <v>0</v>
      </c>
      <c r="AV156" s="63">
        <v>0</v>
      </c>
      <c r="AW156" s="63">
        <f t="shared" si="240"/>
        <v>0</v>
      </c>
      <c r="AX156" s="64">
        <v>0</v>
      </c>
      <c r="AY156" s="65">
        <f t="shared" si="231"/>
        <v>0</v>
      </c>
      <c r="AZ156" s="32"/>
      <c r="BA156" s="121">
        <v>0</v>
      </c>
      <c r="BB156" s="63">
        <v>0</v>
      </c>
      <c r="BC156" s="63">
        <f t="shared" si="232"/>
        <v>0</v>
      </c>
      <c r="BD156" s="63">
        <v>0</v>
      </c>
      <c r="BE156" s="63">
        <f t="shared" si="246"/>
        <v>0</v>
      </c>
      <c r="BF156" s="64">
        <v>0</v>
      </c>
      <c r="BG156" s="64">
        <f t="shared" si="233"/>
        <v>0</v>
      </c>
      <c r="BH156" s="35"/>
      <c r="BI156" s="63">
        <v>0</v>
      </c>
      <c r="BJ156" s="63">
        <v>0</v>
      </c>
      <c r="BK156" s="63">
        <f t="shared" si="241"/>
        <v>0</v>
      </c>
      <c r="BL156" s="63">
        <v>0</v>
      </c>
      <c r="BM156" s="63">
        <f t="shared" si="242"/>
        <v>0</v>
      </c>
      <c r="BN156" s="64">
        <v>0</v>
      </c>
      <c r="BO156" s="65">
        <f t="shared" si="234"/>
        <v>0</v>
      </c>
      <c r="BP156" s="32"/>
    </row>
    <row r="157" spans="2:68" s="2" customFormat="1" ht="14.25" hidden="1" customHeight="1" outlineLevel="1">
      <c r="B157" s="2" t="str">
        <f t="shared" si="222"/>
        <v>Hide</v>
      </c>
      <c r="C157" s="2">
        <v>1</v>
      </c>
      <c r="D157" s="62" t="s">
        <v>141</v>
      </c>
      <c r="E157" s="121">
        <v>12455.800000000001</v>
      </c>
      <c r="F157" s="63">
        <v>0</v>
      </c>
      <c r="G157" s="63">
        <f t="shared" si="223"/>
        <v>12455.800000000001</v>
      </c>
      <c r="H157" s="63">
        <v>0</v>
      </c>
      <c r="I157" s="63">
        <f t="shared" si="243"/>
        <v>12455.800000000001</v>
      </c>
      <c r="J157" s="64">
        <v>-45</v>
      </c>
      <c r="K157" s="64">
        <f t="shared" si="224"/>
        <v>12500.800000000001</v>
      </c>
      <c r="L157" s="35"/>
      <c r="M157" s="63">
        <v>12455.800000000001</v>
      </c>
      <c r="N157" s="63">
        <v>0</v>
      </c>
      <c r="O157" s="63">
        <f t="shared" si="235"/>
        <v>12455.800000000001</v>
      </c>
      <c r="P157" s="63">
        <v>0</v>
      </c>
      <c r="Q157" s="63">
        <f t="shared" si="236"/>
        <v>12455.800000000001</v>
      </c>
      <c r="R157" s="64">
        <v>-45</v>
      </c>
      <c r="S157" s="65">
        <f t="shared" si="225"/>
        <v>12500.800000000001</v>
      </c>
      <c r="T157" s="32"/>
      <c r="U157" s="121">
        <v>0</v>
      </c>
      <c r="V157" s="63">
        <v>0</v>
      </c>
      <c r="W157" s="63">
        <f t="shared" si="226"/>
        <v>0</v>
      </c>
      <c r="X157" s="63">
        <v>0</v>
      </c>
      <c r="Y157" s="63">
        <f t="shared" si="244"/>
        <v>0</v>
      </c>
      <c r="Z157" s="64">
        <v>0</v>
      </c>
      <c r="AA157" s="64">
        <f t="shared" si="227"/>
        <v>0</v>
      </c>
      <c r="AB157" s="35"/>
      <c r="AC157" s="63">
        <v>0</v>
      </c>
      <c r="AD157" s="63">
        <v>0</v>
      </c>
      <c r="AE157" s="63">
        <f t="shared" si="237"/>
        <v>0</v>
      </c>
      <c r="AF157" s="63">
        <v>0</v>
      </c>
      <c r="AG157" s="63">
        <f t="shared" si="238"/>
        <v>0</v>
      </c>
      <c r="AH157" s="64">
        <v>0</v>
      </c>
      <c r="AI157" s="65">
        <f t="shared" si="228"/>
        <v>0</v>
      </c>
      <c r="AJ157" s="32"/>
      <c r="AK157" s="121">
        <v>0</v>
      </c>
      <c r="AL157" s="63">
        <v>0</v>
      </c>
      <c r="AM157" s="63">
        <f t="shared" si="229"/>
        <v>0</v>
      </c>
      <c r="AN157" s="63">
        <v>0</v>
      </c>
      <c r="AO157" s="63">
        <f t="shared" si="245"/>
        <v>0</v>
      </c>
      <c r="AP157" s="64">
        <v>0</v>
      </c>
      <c r="AQ157" s="64">
        <f t="shared" si="230"/>
        <v>0</v>
      </c>
      <c r="AR157" s="35"/>
      <c r="AS157" s="63">
        <v>0</v>
      </c>
      <c r="AT157" s="63">
        <v>0</v>
      </c>
      <c r="AU157" s="63">
        <f t="shared" si="239"/>
        <v>0</v>
      </c>
      <c r="AV157" s="63">
        <v>0</v>
      </c>
      <c r="AW157" s="63">
        <f t="shared" si="240"/>
        <v>0</v>
      </c>
      <c r="AX157" s="64">
        <v>0</v>
      </c>
      <c r="AY157" s="65">
        <f t="shared" si="231"/>
        <v>0</v>
      </c>
      <c r="AZ157" s="32"/>
      <c r="BA157" s="121">
        <v>12455.800000000001</v>
      </c>
      <c r="BB157" s="63">
        <v>0</v>
      </c>
      <c r="BC157" s="63">
        <f t="shared" si="232"/>
        <v>12455.800000000001</v>
      </c>
      <c r="BD157" s="63">
        <v>0</v>
      </c>
      <c r="BE157" s="63">
        <f t="shared" si="246"/>
        <v>12455.800000000001</v>
      </c>
      <c r="BF157" s="64">
        <v>-45</v>
      </c>
      <c r="BG157" s="64">
        <f t="shared" si="233"/>
        <v>12500.800000000001</v>
      </c>
      <c r="BH157" s="35"/>
      <c r="BI157" s="63">
        <v>12455.800000000001</v>
      </c>
      <c r="BJ157" s="63">
        <v>0</v>
      </c>
      <c r="BK157" s="63">
        <f t="shared" si="241"/>
        <v>12455.800000000001</v>
      </c>
      <c r="BL157" s="63">
        <v>0</v>
      </c>
      <c r="BM157" s="63">
        <f t="shared" si="242"/>
        <v>12455.800000000001</v>
      </c>
      <c r="BN157" s="64">
        <v>-45</v>
      </c>
      <c r="BO157" s="65">
        <f t="shared" si="234"/>
        <v>12500.800000000001</v>
      </c>
      <c r="BP157" s="32"/>
    </row>
    <row r="158" spans="2:68" s="2" customFormat="1" collapsed="1">
      <c r="B158" s="2" t="str">
        <f t="shared" si="222"/>
        <v>Hide</v>
      </c>
      <c r="C158" s="2">
        <v>1</v>
      </c>
      <c r="D158" s="66" t="s">
        <v>142</v>
      </c>
      <c r="E158" s="116">
        <v>175862.39</v>
      </c>
      <c r="F158" s="38">
        <v>86125.532816892752</v>
      </c>
      <c r="G158" s="38">
        <f t="shared" si="223"/>
        <v>89736.857183107262</v>
      </c>
      <c r="H158" s="38">
        <v>0</v>
      </c>
      <c r="I158" s="38">
        <f t="shared" si="243"/>
        <v>175862.39</v>
      </c>
      <c r="J158" s="39">
        <v>60875.94000000001</v>
      </c>
      <c r="K158" s="39">
        <f t="shared" si="224"/>
        <v>114986.45000000001</v>
      </c>
      <c r="L158" s="35"/>
      <c r="M158" s="38">
        <v>175862.39</v>
      </c>
      <c r="N158" s="38">
        <v>86125.532816892752</v>
      </c>
      <c r="O158" s="38">
        <f t="shared" si="235"/>
        <v>89736.857183107262</v>
      </c>
      <c r="P158" s="38">
        <v>0</v>
      </c>
      <c r="Q158" s="38">
        <f t="shared" si="236"/>
        <v>175862.39</v>
      </c>
      <c r="R158" s="39">
        <v>60875.94000000001</v>
      </c>
      <c r="S158" s="40">
        <f t="shared" si="225"/>
        <v>114986.45000000001</v>
      </c>
      <c r="T158" s="32"/>
      <c r="U158" s="116">
        <v>22699.95</v>
      </c>
      <c r="V158" s="38">
        <v>14418.50923823515</v>
      </c>
      <c r="W158" s="38">
        <f t="shared" si="226"/>
        <v>8281.4407617648503</v>
      </c>
      <c r="X158" s="38">
        <v>0</v>
      </c>
      <c r="Y158" s="38">
        <f t="shared" si="244"/>
        <v>22699.95</v>
      </c>
      <c r="Z158" s="39">
        <v>20866.54</v>
      </c>
      <c r="AA158" s="39">
        <f t="shared" si="227"/>
        <v>1833.4099999999999</v>
      </c>
      <c r="AB158" s="35"/>
      <c r="AC158" s="38">
        <v>22699.95</v>
      </c>
      <c r="AD158" s="38">
        <v>14418.50923823515</v>
      </c>
      <c r="AE158" s="38">
        <f t="shared" si="237"/>
        <v>8281.4407617648503</v>
      </c>
      <c r="AF158" s="38">
        <v>0</v>
      </c>
      <c r="AG158" s="38">
        <f t="shared" si="238"/>
        <v>22699.95</v>
      </c>
      <c r="AH158" s="39">
        <v>20866.54</v>
      </c>
      <c r="AI158" s="40">
        <f t="shared" si="228"/>
        <v>1833.4099999999999</v>
      </c>
      <c r="AJ158" s="32"/>
      <c r="AK158" s="116">
        <v>55000</v>
      </c>
      <c r="AL158" s="38">
        <v>4105.308448222796</v>
      </c>
      <c r="AM158" s="38">
        <f t="shared" si="229"/>
        <v>50894.691551777207</v>
      </c>
      <c r="AN158" s="38">
        <v>0</v>
      </c>
      <c r="AO158" s="38">
        <f t="shared" si="245"/>
        <v>55000</v>
      </c>
      <c r="AP158" s="39">
        <v>15283.62</v>
      </c>
      <c r="AQ158" s="39">
        <f t="shared" si="230"/>
        <v>39716.379999999997</v>
      </c>
      <c r="AR158" s="35"/>
      <c r="AS158" s="38">
        <v>55000</v>
      </c>
      <c r="AT158" s="38">
        <v>4105.308448222796</v>
      </c>
      <c r="AU158" s="38">
        <f t="shared" si="239"/>
        <v>50894.691551777207</v>
      </c>
      <c r="AV158" s="38">
        <v>0</v>
      </c>
      <c r="AW158" s="38">
        <f t="shared" si="240"/>
        <v>55000</v>
      </c>
      <c r="AX158" s="39">
        <v>15283.62</v>
      </c>
      <c r="AY158" s="40">
        <f t="shared" si="231"/>
        <v>39716.379999999997</v>
      </c>
      <c r="AZ158" s="32"/>
      <c r="BA158" s="116">
        <v>98162.44</v>
      </c>
      <c r="BB158" s="38">
        <v>67601.715130434794</v>
      </c>
      <c r="BC158" s="38">
        <f t="shared" si="232"/>
        <v>30560.724869565209</v>
      </c>
      <c r="BD158" s="38">
        <v>0</v>
      </c>
      <c r="BE158" s="38">
        <f t="shared" si="246"/>
        <v>98162.44</v>
      </c>
      <c r="BF158" s="39">
        <v>24725.780000000002</v>
      </c>
      <c r="BG158" s="39">
        <f t="shared" si="233"/>
        <v>73436.66</v>
      </c>
      <c r="BH158" s="35"/>
      <c r="BI158" s="38">
        <v>98162.44</v>
      </c>
      <c r="BJ158" s="38">
        <v>67601.715130434794</v>
      </c>
      <c r="BK158" s="38">
        <f t="shared" si="241"/>
        <v>30560.724869565209</v>
      </c>
      <c r="BL158" s="38">
        <v>0</v>
      </c>
      <c r="BM158" s="38">
        <f t="shared" si="242"/>
        <v>98162.44</v>
      </c>
      <c r="BN158" s="39">
        <v>24725.780000000002</v>
      </c>
      <c r="BO158" s="40">
        <f t="shared" si="234"/>
        <v>73436.66</v>
      </c>
      <c r="BP158" s="32"/>
    </row>
    <row r="159" spans="2:68" s="2" customFormat="1" ht="14.25" hidden="1" customHeight="1" outlineLevel="1">
      <c r="B159" s="2" t="str">
        <f t="shared" si="222"/>
        <v>Hide</v>
      </c>
      <c r="C159" s="2">
        <v>1</v>
      </c>
      <c r="D159" s="66" t="s">
        <v>143</v>
      </c>
      <c r="E159" s="122">
        <v>0</v>
      </c>
      <c r="F159" s="69">
        <v>0</v>
      </c>
      <c r="G159" s="69">
        <f t="shared" si="223"/>
        <v>0</v>
      </c>
      <c r="H159" s="69">
        <v>0</v>
      </c>
      <c r="I159" s="69">
        <f t="shared" si="243"/>
        <v>0</v>
      </c>
      <c r="J159" s="70">
        <v>0</v>
      </c>
      <c r="K159" s="70">
        <f t="shared" si="224"/>
        <v>0</v>
      </c>
      <c r="L159" s="35"/>
      <c r="M159" s="69">
        <v>0</v>
      </c>
      <c r="N159" s="69">
        <v>0</v>
      </c>
      <c r="O159" s="69">
        <f t="shared" si="235"/>
        <v>0</v>
      </c>
      <c r="P159" s="69">
        <v>0</v>
      </c>
      <c r="Q159" s="69">
        <f t="shared" si="236"/>
        <v>0</v>
      </c>
      <c r="R159" s="70">
        <v>0</v>
      </c>
      <c r="S159" s="71">
        <f t="shared" si="225"/>
        <v>0</v>
      </c>
      <c r="T159" s="32"/>
      <c r="U159" s="122">
        <v>0</v>
      </c>
      <c r="V159" s="69">
        <v>0</v>
      </c>
      <c r="W159" s="69">
        <f t="shared" si="226"/>
        <v>0</v>
      </c>
      <c r="X159" s="69">
        <v>0</v>
      </c>
      <c r="Y159" s="69">
        <f t="shared" si="244"/>
        <v>0</v>
      </c>
      <c r="Z159" s="70">
        <v>0</v>
      </c>
      <c r="AA159" s="70">
        <f t="shared" si="227"/>
        <v>0</v>
      </c>
      <c r="AB159" s="35"/>
      <c r="AC159" s="69">
        <v>0</v>
      </c>
      <c r="AD159" s="69">
        <v>0</v>
      </c>
      <c r="AE159" s="69">
        <f t="shared" si="237"/>
        <v>0</v>
      </c>
      <c r="AF159" s="69">
        <v>0</v>
      </c>
      <c r="AG159" s="69">
        <f t="shared" si="238"/>
        <v>0</v>
      </c>
      <c r="AH159" s="70">
        <v>0</v>
      </c>
      <c r="AI159" s="71">
        <f t="shared" si="228"/>
        <v>0</v>
      </c>
      <c r="AJ159" s="32"/>
      <c r="AK159" s="122">
        <v>0</v>
      </c>
      <c r="AL159" s="69">
        <v>0</v>
      </c>
      <c r="AM159" s="69">
        <f t="shared" si="229"/>
        <v>0</v>
      </c>
      <c r="AN159" s="69">
        <v>0</v>
      </c>
      <c r="AO159" s="69">
        <f t="shared" si="245"/>
        <v>0</v>
      </c>
      <c r="AP159" s="70">
        <v>0</v>
      </c>
      <c r="AQ159" s="70">
        <f t="shared" si="230"/>
        <v>0</v>
      </c>
      <c r="AR159" s="35"/>
      <c r="AS159" s="69">
        <v>0</v>
      </c>
      <c r="AT159" s="69">
        <v>0</v>
      </c>
      <c r="AU159" s="69">
        <f t="shared" si="239"/>
        <v>0</v>
      </c>
      <c r="AV159" s="69">
        <v>0</v>
      </c>
      <c r="AW159" s="69">
        <f t="shared" si="240"/>
        <v>0</v>
      </c>
      <c r="AX159" s="70">
        <v>0</v>
      </c>
      <c r="AY159" s="71">
        <f t="shared" si="231"/>
        <v>0</v>
      </c>
      <c r="AZ159" s="32"/>
      <c r="BA159" s="122">
        <v>0</v>
      </c>
      <c r="BB159" s="69">
        <v>0</v>
      </c>
      <c r="BC159" s="69">
        <f t="shared" si="232"/>
        <v>0</v>
      </c>
      <c r="BD159" s="69">
        <v>0</v>
      </c>
      <c r="BE159" s="69">
        <f t="shared" si="246"/>
        <v>0</v>
      </c>
      <c r="BF159" s="70">
        <v>0</v>
      </c>
      <c r="BG159" s="70">
        <f t="shared" si="233"/>
        <v>0</v>
      </c>
      <c r="BH159" s="35"/>
      <c r="BI159" s="69">
        <v>0</v>
      </c>
      <c r="BJ159" s="69">
        <v>0</v>
      </c>
      <c r="BK159" s="69">
        <f t="shared" si="241"/>
        <v>0</v>
      </c>
      <c r="BL159" s="69">
        <v>0</v>
      </c>
      <c r="BM159" s="69">
        <f t="shared" si="242"/>
        <v>0</v>
      </c>
      <c r="BN159" s="70">
        <v>0</v>
      </c>
      <c r="BO159" s="71">
        <f t="shared" si="234"/>
        <v>0</v>
      </c>
      <c r="BP159" s="32"/>
    </row>
    <row r="160" spans="2:68" s="2" customFormat="1" ht="14.25" hidden="1" customHeight="1" outlineLevel="1">
      <c r="B160" s="2" t="str">
        <f t="shared" si="222"/>
        <v>Hide</v>
      </c>
      <c r="C160" s="2">
        <v>1</v>
      </c>
      <c r="D160" s="66" t="s">
        <v>144</v>
      </c>
      <c r="E160" s="122">
        <v>0</v>
      </c>
      <c r="F160" s="69">
        <v>0</v>
      </c>
      <c r="G160" s="69">
        <f t="shared" si="223"/>
        <v>0</v>
      </c>
      <c r="H160" s="69">
        <v>0</v>
      </c>
      <c r="I160" s="69">
        <f t="shared" si="243"/>
        <v>0</v>
      </c>
      <c r="J160" s="70">
        <v>0</v>
      </c>
      <c r="K160" s="70">
        <f t="shared" si="224"/>
        <v>0</v>
      </c>
      <c r="L160" s="35"/>
      <c r="M160" s="69">
        <v>0</v>
      </c>
      <c r="N160" s="69">
        <v>0</v>
      </c>
      <c r="O160" s="69">
        <f t="shared" si="235"/>
        <v>0</v>
      </c>
      <c r="P160" s="69">
        <v>0</v>
      </c>
      <c r="Q160" s="69">
        <f t="shared" si="236"/>
        <v>0</v>
      </c>
      <c r="R160" s="70">
        <v>0</v>
      </c>
      <c r="S160" s="71">
        <f t="shared" si="225"/>
        <v>0</v>
      </c>
      <c r="T160" s="32"/>
      <c r="U160" s="122">
        <v>0</v>
      </c>
      <c r="V160" s="69">
        <v>0</v>
      </c>
      <c r="W160" s="69">
        <f t="shared" si="226"/>
        <v>0</v>
      </c>
      <c r="X160" s="69">
        <v>0</v>
      </c>
      <c r="Y160" s="69">
        <f t="shared" si="244"/>
        <v>0</v>
      </c>
      <c r="Z160" s="70">
        <v>0</v>
      </c>
      <c r="AA160" s="70">
        <f t="shared" si="227"/>
        <v>0</v>
      </c>
      <c r="AB160" s="35"/>
      <c r="AC160" s="69">
        <v>0</v>
      </c>
      <c r="AD160" s="69">
        <v>0</v>
      </c>
      <c r="AE160" s="69">
        <f t="shared" si="237"/>
        <v>0</v>
      </c>
      <c r="AF160" s="69">
        <v>0</v>
      </c>
      <c r="AG160" s="69">
        <f t="shared" si="238"/>
        <v>0</v>
      </c>
      <c r="AH160" s="70">
        <v>0</v>
      </c>
      <c r="AI160" s="71">
        <f t="shared" si="228"/>
        <v>0</v>
      </c>
      <c r="AJ160" s="32"/>
      <c r="AK160" s="122">
        <v>0</v>
      </c>
      <c r="AL160" s="69">
        <v>0</v>
      </c>
      <c r="AM160" s="69">
        <f t="shared" si="229"/>
        <v>0</v>
      </c>
      <c r="AN160" s="69">
        <v>0</v>
      </c>
      <c r="AO160" s="69">
        <f t="shared" si="245"/>
        <v>0</v>
      </c>
      <c r="AP160" s="70">
        <v>0</v>
      </c>
      <c r="AQ160" s="70">
        <f t="shared" si="230"/>
        <v>0</v>
      </c>
      <c r="AR160" s="35"/>
      <c r="AS160" s="69">
        <v>0</v>
      </c>
      <c r="AT160" s="69">
        <v>0</v>
      </c>
      <c r="AU160" s="69">
        <f t="shared" si="239"/>
        <v>0</v>
      </c>
      <c r="AV160" s="69">
        <v>0</v>
      </c>
      <c r="AW160" s="69">
        <f t="shared" si="240"/>
        <v>0</v>
      </c>
      <c r="AX160" s="70">
        <v>0</v>
      </c>
      <c r="AY160" s="71">
        <f t="shared" si="231"/>
        <v>0</v>
      </c>
      <c r="AZ160" s="32"/>
      <c r="BA160" s="122">
        <v>0</v>
      </c>
      <c r="BB160" s="69">
        <v>0</v>
      </c>
      <c r="BC160" s="69">
        <f t="shared" si="232"/>
        <v>0</v>
      </c>
      <c r="BD160" s="69">
        <v>0</v>
      </c>
      <c r="BE160" s="69">
        <f t="shared" si="246"/>
        <v>0</v>
      </c>
      <c r="BF160" s="70">
        <v>0</v>
      </c>
      <c r="BG160" s="70">
        <f t="shared" si="233"/>
        <v>0</v>
      </c>
      <c r="BH160" s="35"/>
      <c r="BI160" s="69">
        <v>0</v>
      </c>
      <c r="BJ160" s="69">
        <v>0</v>
      </c>
      <c r="BK160" s="69">
        <f t="shared" si="241"/>
        <v>0</v>
      </c>
      <c r="BL160" s="69">
        <v>0</v>
      </c>
      <c r="BM160" s="69">
        <f t="shared" si="242"/>
        <v>0</v>
      </c>
      <c r="BN160" s="70">
        <v>0</v>
      </c>
      <c r="BO160" s="71">
        <f t="shared" si="234"/>
        <v>0</v>
      </c>
      <c r="BP160" s="32"/>
    </row>
    <row r="161" spans="2:68" s="2" customFormat="1" ht="14.25" hidden="1" customHeight="1" outlineLevel="1">
      <c r="B161" s="2" t="str">
        <f t="shared" si="222"/>
        <v>Hide</v>
      </c>
      <c r="C161" s="2">
        <v>1</v>
      </c>
      <c r="D161" s="66" t="s">
        <v>145</v>
      </c>
      <c r="E161" s="122">
        <v>0</v>
      </c>
      <c r="F161" s="69">
        <v>0</v>
      </c>
      <c r="G161" s="69">
        <f t="shared" si="223"/>
        <v>0</v>
      </c>
      <c r="H161" s="69">
        <v>0</v>
      </c>
      <c r="I161" s="69">
        <f t="shared" si="243"/>
        <v>0</v>
      </c>
      <c r="J161" s="70">
        <v>0</v>
      </c>
      <c r="K161" s="70">
        <f t="shared" si="224"/>
        <v>0</v>
      </c>
      <c r="L161" s="35"/>
      <c r="M161" s="69">
        <v>0</v>
      </c>
      <c r="N161" s="69">
        <v>0</v>
      </c>
      <c r="O161" s="69">
        <f t="shared" si="235"/>
        <v>0</v>
      </c>
      <c r="P161" s="69">
        <v>0</v>
      </c>
      <c r="Q161" s="69">
        <f t="shared" si="236"/>
        <v>0</v>
      </c>
      <c r="R161" s="70">
        <v>0</v>
      </c>
      <c r="S161" s="71">
        <f t="shared" si="225"/>
        <v>0</v>
      </c>
      <c r="T161" s="32"/>
      <c r="U161" s="122">
        <v>0</v>
      </c>
      <c r="V161" s="69">
        <v>0</v>
      </c>
      <c r="W161" s="69">
        <f t="shared" si="226"/>
        <v>0</v>
      </c>
      <c r="X161" s="69">
        <v>0</v>
      </c>
      <c r="Y161" s="69">
        <f t="shared" si="244"/>
        <v>0</v>
      </c>
      <c r="Z161" s="70">
        <v>0</v>
      </c>
      <c r="AA161" s="70">
        <f t="shared" si="227"/>
        <v>0</v>
      </c>
      <c r="AB161" s="35"/>
      <c r="AC161" s="69">
        <v>0</v>
      </c>
      <c r="AD161" s="69">
        <v>0</v>
      </c>
      <c r="AE161" s="69">
        <f t="shared" si="237"/>
        <v>0</v>
      </c>
      <c r="AF161" s="69">
        <v>0</v>
      </c>
      <c r="AG161" s="69">
        <f t="shared" si="238"/>
        <v>0</v>
      </c>
      <c r="AH161" s="70">
        <v>0</v>
      </c>
      <c r="AI161" s="71">
        <f t="shared" si="228"/>
        <v>0</v>
      </c>
      <c r="AJ161" s="32"/>
      <c r="AK161" s="122">
        <v>0</v>
      </c>
      <c r="AL161" s="69">
        <v>0</v>
      </c>
      <c r="AM161" s="69">
        <f t="shared" si="229"/>
        <v>0</v>
      </c>
      <c r="AN161" s="69">
        <v>0</v>
      </c>
      <c r="AO161" s="69">
        <f t="shared" si="245"/>
        <v>0</v>
      </c>
      <c r="AP161" s="70">
        <v>0</v>
      </c>
      <c r="AQ161" s="70">
        <f t="shared" si="230"/>
        <v>0</v>
      </c>
      <c r="AR161" s="35"/>
      <c r="AS161" s="69">
        <v>0</v>
      </c>
      <c r="AT161" s="69">
        <v>0</v>
      </c>
      <c r="AU161" s="69">
        <f t="shared" si="239"/>
        <v>0</v>
      </c>
      <c r="AV161" s="69">
        <v>0</v>
      </c>
      <c r="AW161" s="69">
        <f t="shared" si="240"/>
        <v>0</v>
      </c>
      <c r="AX161" s="70">
        <v>0</v>
      </c>
      <c r="AY161" s="71">
        <f t="shared" si="231"/>
        <v>0</v>
      </c>
      <c r="AZ161" s="32"/>
      <c r="BA161" s="122">
        <v>0</v>
      </c>
      <c r="BB161" s="69">
        <v>0</v>
      </c>
      <c r="BC161" s="69">
        <f t="shared" si="232"/>
        <v>0</v>
      </c>
      <c r="BD161" s="69">
        <v>0</v>
      </c>
      <c r="BE161" s="69">
        <f t="shared" si="246"/>
        <v>0</v>
      </c>
      <c r="BF161" s="70">
        <v>0</v>
      </c>
      <c r="BG161" s="70">
        <f t="shared" si="233"/>
        <v>0</v>
      </c>
      <c r="BH161" s="35"/>
      <c r="BI161" s="69">
        <v>0</v>
      </c>
      <c r="BJ161" s="69">
        <v>0</v>
      </c>
      <c r="BK161" s="69">
        <f t="shared" si="241"/>
        <v>0</v>
      </c>
      <c r="BL161" s="69">
        <v>0</v>
      </c>
      <c r="BM161" s="69">
        <f t="shared" si="242"/>
        <v>0</v>
      </c>
      <c r="BN161" s="70">
        <v>0</v>
      </c>
      <c r="BO161" s="71">
        <f t="shared" si="234"/>
        <v>0</v>
      </c>
      <c r="BP161" s="32"/>
    </row>
    <row r="162" spans="2:68" s="2" customFormat="1" ht="14.25" hidden="1" customHeight="1" outlineLevel="1">
      <c r="B162" s="2" t="str">
        <f t="shared" si="222"/>
        <v>Hide</v>
      </c>
      <c r="C162" s="2">
        <v>1</v>
      </c>
      <c r="D162" s="66" t="s">
        <v>146</v>
      </c>
      <c r="E162" s="122">
        <v>0</v>
      </c>
      <c r="F162" s="69">
        <v>0</v>
      </c>
      <c r="G162" s="69">
        <f t="shared" si="223"/>
        <v>0</v>
      </c>
      <c r="H162" s="69">
        <v>0</v>
      </c>
      <c r="I162" s="69">
        <f t="shared" si="243"/>
        <v>0</v>
      </c>
      <c r="J162" s="70">
        <v>0</v>
      </c>
      <c r="K162" s="70">
        <f t="shared" si="224"/>
        <v>0</v>
      </c>
      <c r="L162" s="35"/>
      <c r="M162" s="69">
        <v>0</v>
      </c>
      <c r="N162" s="69">
        <v>0</v>
      </c>
      <c r="O162" s="69">
        <f t="shared" si="235"/>
        <v>0</v>
      </c>
      <c r="P162" s="69">
        <v>0</v>
      </c>
      <c r="Q162" s="69">
        <f t="shared" si="236"/>
        <v>0</v>
      </c>
      <c r="R162" s="70">
        <v>0</v>
      </c>
      <c r="S162" s="71">
        <f t="shared" si="225"/>
        <v>0</v>
      </c>
      <c r="T162" s="32"/>
      <c r="U162" s="122">
        <v>0</v>
      </c>
      <c r="V162" s="69">
        <v>0</v>
      </c>
      <c r="W162" s="69">
        <f t="shared" si="226"/>
        <v>0</v>
      </c>
      <c r="X162" s="69">
        <v>0</v>
      </c>
      <c r="Y162" s="69">
        <f t="shared" si="244"/>
        <v>0</v>
      </c>
      <c r="Z162" s="70">
        <v>0</v>
      </c>
      <c r="AA162" s="70">
        <f t="shared" si="227"/>
        <v>0</v>
      </c>
      <c r="AB162" s="35"/>
      <c r="AC162" s="69">
        <v>0</v>
      </c>
      <c r="AD162" s="69">
        <v>0</v>
      </c>
      <c r="AE162" s="69">
        <f t="shared" si="237"/>
        <v>0</v>
      </c>
      <c r="AF162" s="69">
        <v>0</v>
      </c>
      <c r="AG162" s="69">
        <f t="shared" si="238"/>
        <v>0</v>
      </c>
      <c r="AH162" s="70">
        <v>0</v>
      </c>
      <c r="AI162" s="71">
        <f t="shared" si="228"/>
        <v>0</v>
      </c>
      <c r="AJ162" s="32"/>
      <c r="AK162" s="122">
        <v>0</v>
      </c>
      <c r="AL162" s="69">
        <v>0</v>
      </c>
      <c r="AM162" s="69">
        <f t="shared" si="229"/>
        <v>0</v>
      </c>
      <c r="AN162" s="69">
        <v>0</v>
      </c>
      <c r="AO162" s="69">
        <f t="shared" si="245"/>
        <v>0</v>
      </c>
      <c r="AP162" s="70">
        <v>0</v>
      </c>
      <c r="AQ162" s="70">
        <f t="shared" si="230"/>
        <v>0</v>
      </c>
      <c r="AR162" s="35"/>
      <c r="AS162" s="69">
        <v>0</v>
      </c>
      <c r="AT162" s="69">
        <v>0</v>
      </c>
      <c r="AU162" s="69">
        <f t="shared" si="239"/>
        <v>0</v>
      </c>
      <c r="AV162" s="69">
        <v>0</v>
      </c>
      <c r="AW162" s="69">
        <f t="shared" si="240"/>
        <v>0</v>
      </c>
      <c r="AX162" s="70">
        <v>0</v>
      </c>
      <c r="AY162" s="71">
        <f t="shared" si="231"/>
        <v>0</v>
      </c>
      <c r="AZ162" s="32"/>
      <c r="BA162" s="122">
        <v>0</v>
      </c>
      <c r="BB162" s="69">
        <v>0</v>
      </c>
      <c r="BC162" s="69">
        <f t="shared" si="232"/>
        <v>0</v>
      </c>
      <c r="BD162" s="69">
        <v>0</v>
      </c>
      <c r="BE162" s="69">
        <f t="shared" si="246"/>
        <v>0</v>
      </c>
      <c r="BF162" s="70">
        <v>0</v>
      </c>
      <c r="BG162" s="70">
        <f t="shared" si="233"/>
        <v>0</v>
      </c>
      <c r="BH162" s="35"/>
      <c r="BI162" s="69">
        <v>0</v>
      </c>
      <c r="BJ162" s="69">
        <v>0</v>
      </c>
      <c r="BK162" s="69">
        <f t="shared" si="241"/>
        <v>0</v>
      </c>
      <c r="BL162" s="69">
        <v>0</v>
      </c>
      <c r="BM162" s="69">
        <f t="shared" si="242"/>
        <v>0</v>
      </c>
      <c r="BN162" s="70">
        <v>0</v>
      </c>
      <c r="BO162" s="71">
        <f t="shared" si="234"/>
        <v>0</v>
      </c>
      <c r="BP162" s="32"/>
    </row>
    <row r="163" spans="2:68" s="2" customFormat="1" ht="14.25" hidden="1" customHeight="1" outlineLevel="1">
      <c r="B163" s="2" t="str">
        <f t="shared" si="222"/>
        <v>Hide</v>
      </c>
      <c r="C163" s="2">
        <v>1</v>
      </c>
      <c r="D163" s="66" t="s">
        <v>147</v>
      </c>
      <c r="E163" s="122">
        <v>0</v>
      </c>
      <c r="F163" s="69">
        <v>0</v>
      </c>
      <c r="G163" s="69">
        <f t="shared" si="223"/>
        <v>0</v>
      </c>
      <c r="H163" s="69">
        <v>0</v>
      </c>
      <c r="I163" s="69">
        <f t="shared" si="243"/>
        <v>0</v>
      </c>
      <c r="J163" s="70">
        <v>0</v>
      </c>
      <c r="K163" s="70">
        <f t="shared" si="224"/>
        <v>0</v>
      </c>
      <c r="L163" s="35"/>
      <c r="M163" s="69">
        <v>0</v>
      </c>
      <c r="N163" s="69">
        <v>0</v>
      </c>
      <c r="O163" s="69">
        <f t="shared" si="235"/>
        <v>0</v>
      </c>
      <c r="P163" s="69">
        <v>0</v>
      </c>
      <c r="Q163" s="69">
        <f t="shared" si="236"/>
        <v>0</v>
      </c>
      <c r="R163" s="70">
        <v>0</v>
      </c>
      <c r="S163" s="71">
        <f t="shared" si="225"/>
        <v>0</v>
      </c>
      <c r="T163" s="32"/>
      <c r="U163" s="122">
        <v>0</v>
      </c>
      <c r="V163" s="69">
        <v>0</v>
      </c>
      <c r="W163" s="69">
        <f t="shared" si="226"/>
        <v>0</v>
      </c>
      <c r="X163" s="69">
        <v>0</v>
      </c>
      <c r="Y163" s="69">
        <f t="shared" si="244"/>
        <v>0</v>
      </c>
      <c r="Z163" s="70">
        <v>0</v>
      </c>
      <c r="AA163" s="70">
        <f t="shared" si="227"/>
        <v>0</v>
      </c>
      <c r="AB163" s="35"/>
      <c r="AC163" s="69">
        <v>0</v>
      </c>
      <c r="AD163" s="69">
        <v>0</v>
      </c>
      <c r="AE163" s="69">
        <f t="shared" si="237"/>
        <v>0</v>
      </c>
      <c r="AF163" s="69">
        <v>0</v>
      </c>
      <c r="AG163" s="69">
        <f t="shared" si="238"/>
        <v>0</v>
      </c>
      <c r="AH163" s="70">
        <v>0</v>
      </c>
      <c r="AI163" s="71">
        <f t="shared" si="228"/>
        <v>0</v>
      </c>
      <c r="AJ163" s="32"/>
      <c r="AK163" s="122">
        <v>0</v>
      </c>
      <c r="AL163" s="69">
        <v>0</v>
      </c>
      <c r="AM163" s="69">
        <f t="shared" si="229"/>
        <v>0</v>
      </c>
      <c r="AN163" s="69">
        <v>0</v>
      </c>
      <c r="AO163" s="69">
        <f t="shared" si="245"/>
        <v>0</v>
      </c>
      <c r="AP163" s="70">
        <v>0</v>
      </c>
      <c r="AQ163" s="70">
        <f t="shared" si="230"/>
        <v>0</v>
      </c>
      <c r="AR163" s="35"/>
      <c r="AS163" s="69">
        <v>0</v>
      </c>
      <c r="AT163" s="69">
        <v>0</v>
      </c>
      <c r="AU163" s="69">
        <f t="shared" si="239"/>
        <v>0</v>
      </c>
      <c r="AV163" s="69">
        <v>0</v>
      </c>
      <c r="AW163" s="69">
        <f t="shared" si="240"/>
        <v>0</v>
      </c>
      <c r="AX163" s="70">
        <v>0</v>
      </c>
      <c r="AY163" s="71">
        <f t="shared" si="231"/>
        <v>0</v>
      </c>
      <c r="AZ163" s="32"/>
      <c r="BA163" s="122">
        <v>0</v>
      </c>
      <c r="BB163" s="69">
        <v>0</v>
      </c>
      <c r="BC163" s="69">
        <f t="shared" si="232"/>
        <v>0</v>
      </c>
      <c r="BD163" s="69">
        <v>0</v>
      </c>
      <c r="BE163" s="69">
        <f t="shared" si="246"/>
        <v>0</v>
      </c>
      <c r="BF163" s="70">
        <v>0</v>
      </c>
      <c r="BG163" s="70">
        <f t="shared" si="233"/>
        <v>0</v>
      </c>
      <c r="BH163" s="35"/>
      <c r="BI163" s="69">
        <v>0</v>
      </c>
      <c r="BJ163" s="69">
        <v>0</v>
      </c>
      <c r="BK163" s="69">
        <f t="shared" si="241"/>
        <v>0</v>
      </c>
      <c r="BL163" s="69">
        <v>0</v>
      </c>
      <c r="BM163" s="69">
        <f t="shared" si="242"/>
        <v>0</v>
      </c>
      <c r="BN163" s="70">
        <v>0</v>
      </c>
      <c r="BO163" s="71">
        <f t="shared" si="234"/>
        <v>0</v>
      </c>
      <c r="BP163" s="32"/>
    </row>
    <row r="164" spans="2:68" s="2" customFormat="1" ht="14.25" hidden="1" customHeight="1" outlineLevel="1">
      <c r="B164" s="2" t="str">
        <f t="shared" si="222"/>
        <v>Hide</v>
      </c>
      <c r="C164" s="2">
        <v>1</v>
      </c>
      <c r="D164" s="66" t="s">
        <v>148</v>
      </c>
      <c r="E164" s="122">
        <v>0</v>
      </c>
      <c r="F164" s="69">
        <v>0</v>
      </c>
      <c r="G164" s="69">
        <f t="shared" si="223"/>
        <v>0</v>
      </c>
      <c r="H164" s="69">
        <v>0</v>
      </c>
      <c r="I164" s="69">
        <f t="shared" si="243"/>
        <v>0</v>
      </c>
      <c r="J164" s="70">
        <v>0</v>
      </c>
      <c r="K164" s="70">
        <f t="shared" si="224"/>
        <v>0</v>
      </c>
      <c r="L164" s="35"/>
      <c r="M164" s="69">
        <v>0</v>
      </c>
      <c r="N164" s="69">
        <v>0</v>
      </c>
      <c r="O164" s="69">
        <f t="shared" si="235"/>
        <v>0</v>
      </c>
      <c r="P164" s="69">
        <v>0</v>
      </c>
      <c r="Q164" s="69">
        <f t="shared" si="236"/>
        <v>0</v>
      </c>
      <c r="R164" s="70">
        <v>0</v>
      </c>
      <c r="S164" s="71">
        <f t="shared" si="225"/>
        <v>0</v>
      </c>
      <c r="T164" s="32"/>
      <c r="U164" s="122">
        <v>0</v>
      </c>
      <c r="V164" s="69">
        <v>0</v>
      </c>
      <c r="W164" s="69">
        <f t="shared" si="226"/>
        <v>0</v>
      </c>
      <c r="X164" s="69">
        <v>0</v>
      </c>
      <c r="Y164" s="69">
        <f t="shared" si="244"/>
        <v>0</v>
      </c>
      <c r="Z164" s="70">
        <v>0</v>
      </c>
      <c r="AA164" s="70">
        <f t="shared" si="227"/>
        <v>0</v>
      </c>
      <c r="AB164" s="35"/>
      <c r="AC164" s="69">
        <v>0</v>
      </c>
      <c r="AD164" s="69">
        <v>0</v>
      </c>
      <c r="AE164" s="69">
        <f t="shared" si="237"/>
        <v>0</v>
      </c>
      <c r="AF164" s="69">
        <v>0</v>
      </c>
      <c r="AG164" s="69">
        <f t="shared" si="238"/>
        <v>0</v>
      </c>
      <c r="AH164" s="70">
        <v>0</v>
      </c>
      <c r="AI164" s="71">
        <f t="shared" si="228"/>
        <v>0</v>
      </c>
      <c r="AJ164" s="32"/>
      <c r="AK164" s="122">
        <v>0</v>
      </c>
      <c r="AL164" s="69">
        <v>0</v>
      </c>
      <c r="AM164" s="69">
        <f t="shared" si="229"/>
        <v>0</v>
      </c>
      <c r="AN164" s="69">
        <v>0</v>
      </c>
      <c r="AO164" s="69">
        <f t="shared" si="245"/>
        <v>0</v>
      </c>
      <c r="AP164" s="70">
        <v>0</v>
      </c>
      <c r="AQ164" s="70">
        <f t="shared" si="230"/>
        <v>0</v>
      </c>
      <c r="AR164" s="35"/>
      <c r="AS164" s="69">
        <v>0</v>
      </c>
      <c r="AT164" s="69">
        <v>0</v>
      </c>
      <c r="AU164" s="69">
        <f t="shared" si="239"/>
        <v>0</v>
      </c>
      <c r="AV164" s="69">
        <v>0</v>
      </c>
      <c r="AW164" s="69">
        <f t="shared" si="240"/>
        <v>0</v>
      </c>
      <c r="AX164" s="70">
        <v>0</v>
      </c>
      <c r="AY164" s="71">
        <f t="shared" si="231"/>
        <v>0</v>
      </c>
      <c r="AZ164" s="32"/>
      <c r="BA164" s="122">
        <v>0</v>
      </c>
      <c r="BB164" s="69">
        <v>0</v>
      </c>
      <c r="BC164" s="69">
        <f t="shared" si="232"/>
        <v>0</v>
      </c>
      <c r="BD164" s="69">
        <v>0</v>
      </c>
      <c r="BE164" s="69">
        <f t="shared" si="246"/>
        <v>0</v>
      </c>
      <c r="BF164" s="70">
        <v>0</v>
      </c>
      <c r="BG164" s="70">
        <f t="shared" si="233"/>
        <v>0</v>
      </c>
      <c r="BH164" s="35"/>
      <c r="BI164" s="69">
        <v>0</v>
      </c>
      <c r="BJ164" s="69">
        <v>0</v>
      </c>
      <c r="BK164" s="69">
        <f t="shared" si="241"/>
        <v>0</v>
      </c>
      <c r="BL164" s="69">
        <v>0</v>
      </c>
      <c r="BM164" s="69">
        <f t="shared" si="242"/>
        <v>0</v>
      </c>
      <c r="BN164" s="70">
        <v>0</v>
      </c>
      <c r="BO164" s="71">
        <f t="shared" si="234"/>
        <v>0</v>
      </c>
      <c r="BP164" s="32"/>
    </row>
    <row r="165" spans="2:68" s="2" customFormat="1" ht="14.25" hidden="1" customHeight="1" outlineLevel="1">
      <c r="B165" s="2" t="str">
        <f t="shared" ref="B165:B168" si="247">IF(SUM(T165:T165)&lt;&gt;0,"Show","Hide")</f>
        <v>Hide</v>
      </c>
      <c r="C165" s="2">
        <v>1</v>
      </c>
      <c r="D165" s="66" t="s">
        <v>592</v>
      </c>
      <c r="E165" s="122">
        <v>0</v>
      </c>
      <c r="F165" s="69">
        <v>0</v>
      </c>
      <c r="G165" s="69">
        <f t="shared" ref="G165:G168" si="248">+E165-F165</f>
        <v>0</v>
      </c>
      <c r="H165" s="69">
        <v>0</v>
      </c>
      <c r="I165" s="69">
        <f t="shared" ref="I165:I168" si="249">+E165-H165</f>
        <v>0</v>
      </c>
      <c r="J165" s="70">
        <v>0</v>
      </c>
      <c r="K165" s="70">
        <f t="shared" ref="K165:K168" si="250">+E165-J165</f>
        <v>0</v>
      </c>
      <c r="L165" s="35"/>
      <c r="M165" s="69">
        <v>0</v>
      </c>
      <c r="N165" s="69">
        <v>0</v>
      </c>
      <c r="O165" s="69">
        <f t="shared" ref="O165:O168" si="251">+M165-N165</f>
        <v>0</v>
      </c>
      <c r="P165" s="69">
        <v>0</v>
      </c>
      <c r="Q165" s="69">
        <f t="shared" ref="Q165:Q168" si="252">+M165-P165</f>
        <v>0</v>
      </c>
      <c r="R165" s="70">
        <v>0</v>
      </c>
      <c r="S165" s="71">
        <f t="shared" ref="S165:S168" si="253">+M165-R165</f>
        <v>0</v>
      </c>
      <c r="T165" s="32"/>
      <c r="U165" s="122">
        <v>0</v>
      </c>
      <c r="V165" s="69">
        <v>0</v>
      </c>
      <c r="W165" s="69">
        <f t="shared" ref="W165:W168" si="254">+U165-V165</f>
        <v>0</v>
      </c>
      <c r="X165" s="69">
        <v>0</v>
      </c>
      <c r="Y165" s="69">
        <f t="shared" ref="Y165:Y168" si="255">+U165-X165</f>
        <v>0</v>
      </c>
      <c r="Z165" s="70">
        <v>0</v>
      </c>
      <c r="AA165" s="70">
        <f t="shared" ref="AA165:AA168" si="256">+U165-Z165</f>
        <v>0</v>
      </c>
      <c r="AB165" s="35"/>
      <c r="AC165" s="69">
        <v>0</v>
      </c>
      <c r="AD165" s="69">
        <v>0</v>
      </c>
      <c r="AE165" s="69">
        <f t="shared" ref="AE165:AE168" si="257">+AC165-AD165</f>
        <v>0</v>
      </c>
      <c r="AF165" s="69">
        <v>0</v>
      </c>
      <c r="AG165" s="69">
        <f t="shared" ref="AG165:AG168" si="258">+AC165-AF165</f>
        <v>0</v>
      </c>
      <c r="AH165" s="70">
        <v>0</v>
      </c>
      <c r="AI165" s="71">
        <f t="shared" ref="AI165:AI168" si="259">+AC165-AH165</f>
        <v>0</v>
      </c>
      <c r="AJ165" s="32"/>
      <c r="AK165" s="122">
        <v>0</v>
      </c>
      <c r="AL165" s="69">
        <v>0</v>
      </c>
      <c r="AM165" s="69">
        <f t="shared" ref="AM165:AM168" si="260">+AK165-AL165</f>
        <v>0</v>
      </c>
      <c r="AN165" s="69">
        <v>0</v>
      </c>
      <c r="AO165" s="69">
        <f t="shared" ref="AO165:AO168" si="261">+AK165-AN165</f>
        <v>0</v>
      </c>
      <c r="AP165" s="70">
        <v>0</v>
      </c>
      <c r="AQ165" s="70">
        <f t="shared" ref="AQ165:AQ168" si="262">+AK165-AP165</f>
        <v>0</v>
      </c>
      <c r="AR165" s="35"/>
      <c r="AS165" s="69">
        <v>0</v>
      </c>
      <c r="AT165" s="69">
        <v>0</v>
      </c>
      <c r="AU165" s="69">
        <f t="shared" ref="AU165:AU168" si="263">+AS165-AT165</f>
        <v>0</v>
      </c>
      <c r="AV165" s="69">
        <v>0</v>
      </c>
      <c r="AW165" s="69">
        <f t="shared" ref="AW165:AW168" si="264">+AS165-AV165</f>
        <v>0</v>
      </c>
      <c r="AX165" s="70">
        <v>0</v>
      </c>
      <c r="AY165" s="71">
        <f t="shared" ref="AY165:AY168" si="265">+AS165-AX165</f>
        <v>0</v>
      </c>
      <c r="AZ165" s="32"/>
      <c r="BA165" s="122">
        <v>0</v>
      </c>
      <c r="BB165" s="69">
        <v>0</v>
      </c>
      <c r="BC165" s="69">
        <f t="shared" ref="BC165:BC168" si="266">+BA165-BB165</f>
        <v>0</v>
      </c>
      <c r="BD165" s="69">
        <v>0</v>
      </c>
      <c r="BE165" s="69">
        <f t="shared" ref="BE165:BE168" si="267">+BA165-BD165</f>
        <v>0</v>
      </c>
      <c r="BF165" s="70">
        <v>0</v>
      </c>
      <c r="BG165" s="70">
        <f t="shared" ref="BG165:BG168" si="268">+BA165-BF165</f>
        <v>0</v>
      </c>
      <c r="BH165" s="35"/>
      <c r="BI165" s="69">
        <v>0</v>
      </c>
      <c r="BJ165" s="69">
        <v>0</v>
      </c>
      <c r="BK165" s="69">
        <f t="shared" ref="BK165:BK168" si="269">+BI165-BJ165</f>
        <v>0</v>
      </c>
      <c r="BL165" s="69">
        <v>0</v>
      </c>
      <c r="BM165" s="69">
        <f t="shared" ref="BM165:BM168" si="270">+BI165-BL165</f>
        <v>0</v>
      </c>
      <c r="BN165" s="70">
        <v>0</v>
      </c>
      <c r="BO165" s="71">
        <f t="shared" ref="BO165:BO168" si="271">+BI165-BN165</f>
        <v>0</v>
      </c>
      <c r="BP165" s="32"/>
    </row>
    <row r="166" spans="2:68" s="2" customFormat="1" ht="14.25" hidden="1" customHeight="1" outlineLevel="1">
      <c r="B166" s="2" t="str">
        <f t="shared" ref="B166" si="272">IF(SUM(T166:T166)&lt;&gt;0,"Show","Hide")</f>
        <v>Hide</v>
      </c>
      <c r="C166" s="2">
        <v>1</v>
      </c>
      <c r="D166" s="66" t="s">
        <v>603</v>
      </c>
      <c r="E166" s="122">
        <v>0</v>
      </c>
      <c r="F166" s="69">
        <v>0</v>
      </c>
      <c r="G166" s="69">
        <f t="shared" ref="G166" si="273">+E166-F166</f>
        <v>0</v>
      </c>
      <c r="H166" s="69">
        <v>0</v>
      </c>
      <c r="I166" s="69">
        <f t="shared" ref="I166" si="274">+E166-H166</f>
        <v>0</v>
      </c>
      <c r="J166" s="70">
        <v>0</v>
      </c>
      <c r="K166" s="70">
        <f t="shared" ref="K166" si="275">+E166-J166</f>
        <v>0</v>
      </c>
      <c r="L166" s="35"/>
      <c r="M166" s="69">
        <v>0</v>
      </c>
      <c r="N166" s="69">
        <v>0</v>
      </c>
      <c r="O166" s="69">
        <f t="shared" ref="O166" si="276">+M166-N166</f>
        <v>0</v>
      </c>
      <c r="P166" s="69">
        <v>0</v>
      </c>
      <c r="Q166" s="69">
        <f t="shared" ref="Q166" si="277">+M166-P166</f>
        <v>0</v>
      </c>
      <c r="R166" s="70">
        <v>0</v>
      </c>
      <c r="S166" s="71">
        <f t="shared" ref="S166" si="278">+M166-R166</f>
        <v>0</v>
      </c>
      <c r="T166" s="32"/>
      <c r="U166" s="122">
        <v>0</v>
      </c>
      <c r="V166" s="69">
        <v>0</v>
      </c>
      <c r="W166" s="69">
        <f t="shared" ref="W166" si="279">+U166-V166</f>
        <v>0</v>
      </c>
      <c r="X166" s="69">
        <v>0</v>
      </c>
      <c r="Y166" s="69">
        <f t="shared" ref="Y166" si="280">+U166-X166</f>
        <v>0</v>
      </c>
      <c r="Z166" s="70">
        <v>0</v>
      </c>
      <c r="AA166" s="70">
        <f t="shared" ref="AA166" si="281">+U166-Z166</f>
        <v>0</v>
      </c>
      <c r="AB166" s="35"/>
      <c r="AC166" s="69">
        <v>0</v>
      </c>
      <c r="AD166" s="69">
        <v>0</v>
      </c>
      <c r="AE166" s="69">
        <f t="shared" ref="AE166" si="282">+AC166-AD166</f>
        <v>0</v>
      </c>
      <c r="AF166" s="69">
        <v>0</v>
      </c>
      <c r="AG166" s="69">
        <f t="shared" ref="AG166" si="283">+AC166-AF166</f>
        <v>0</v>
      </c>
      <c r="AH166" s="70">
        <v>0</v>
      </c>
      <c r="AI166" s="71">
        <f t="shared" ref="AI166" si="284">+AC166-AH166</f>
        <v>0</v>
      </c>
      <c r="AJ166" s="32"/>
      <c r="AK166" s="122">
        <v>0</v>
      </c>
      <c r="AL166" s="69">
        <v>0</v>
      </c>
      <c r="AM166" s="69">
        <f t="shared" ref="AM166" si="285">+AK166-AL166</f>
        <v>0</v>
      </c>
      <c r="AN166" s="69">
        <v>0</v>
      </c>
      <c r="AO166" s="69">
        <f t="shared" ref="AO166" si="286">+AK166-AN166</f>
        <v>0</v>
      </c>
      <c r="AP166" s="70">
        <v>0</v>
      </c>
      <c r="AQ166" s="70">
        <f t="shared" ref="AQ166" si="287">+AK166-AP166</f>
        <v>0</v>
      </c>
      <c r="AR166" s="35"/>
      <c r="AS166" s="69">
        <v>0</v>
      </c>
      <c r="AT166" s="69">
        <v>0</v>
      </c>
      <c r="AU166" s="69">
        <f t="shared" ref="AU166" si="288">+AS166-AT166</f>
        <v>0</v>
      </c>
      <c r="AV166" s="69">
        <v>0</v>
      </c>
      <c r="AW166" s="69">
        <f t="shared" ref="AW166" si="289">+AS166-AV166</f>
        <v>0</v>
      </c>
      <c r="AX166" s="70">
        <v>0</v>
      </c>
      <c r="AY166" s="71">
        <f t="shared" ref="AY166" si="290">+AS166-AX166</f>
        <v>0</v>
      </c>
      <c r="AZ166" s="32"/>
      <c r="BA166" s="122">
        <v>0</v>
      </c>
      <c r="BB166" s="69">
        <v>0</v>
      </c>
      <c r="BC166" s="69">
        <f t="shared" ref="BC166" si="291">+BA166-BB166</f>
        <v>0</v>
      </c>
      <c r="BD166" s="69">
        <v>0</v>
      </c>
      <c r="BE166" s="69">
        <f t="shared" ref="BE166" si="292">+BA166-BD166</f>
        <v>0</v>
      </c>
      <c r="BF166" s="70">
        <v>0</v>
      </c>
      <c r="BG166" s="70">
        <f t="shared" ref="BG166" si="293">+BA166-BF166</f>
        <v>0</v>
      </c>
      <c r="BH166" s="35"/>
      <c r="BI166" s="69">
        <v>0</v>
      </c>
      <c r="BJ166" s="69">
        <v>0</v>
      </c>
      <c r="BK166" s="69">
        <f t="shared" ref="BK166" si="294">+BI166-BJ166</f>
        <v>0</v>
      </c>
      <c r="BL166" s="69">
        <v>0</v>
      </c>
      <c r="BM166" s="69">
        <f t="shared" ref="BM166" si="295">+BI166-BL166</f>
        <v>0</v>
      </c>
      <c r="BN166" s="70">
        <v>0</v>
      </c>
      <c r="BO166" s="71">
        <f t="shared" ref="BO166" si="296">+BI166-BN166</f>
        <v>0</v>
      </c>
      <c r="BP166" s="32"/>
    </row>
    <row r="167" spans="2:68" s="2" customFormat="1" ht="14.25" hidden="1" customHeight="1" outlineLevel="1">
      <c r="B167" s="2" t="str">
        <f t="shared" si="247"/>
        <v>Hide</v>
      </c>
      <c r="C167" s="2">
        <v>1</v>
      </c>
      <c r="D167" s="66" t="s">
        <v>593</v>
      </c>
      <c r="E167" s="122">
        <v>0</v>
      </c>
      <c r="F167" s="69">
        <v>0</v>
      </c>
      <c r="G167" s="69">
        <f t="shared" si="248"/>
        <v>0</v>
      </c>
      <c r="H167" s="69">
        <v>0</v>
      </c>
      <c r="I167" s="69">
        <f t="shared" si="249"/>
        <v>0</v>
      </c>
      <c r="J167" s="70">
        <v>0</v>
      </c>
      <c r="K167" s="70">
        <f t="shared" si="250"/>
        <v>0</v>
      </c>
      <c r="L167" s="35"/>
      <c r="M167" s="69">
        <v>0</v>
      </c>
      <c r="N167" s="69">
        <v>0</v>
      </c>
      <c r="O167" s="69">
        <f t="shared" si="251"/>
        <v>0</v>
      </c>
      <c r="P167" s="69">
        <v>0</v>
      </c>
      <c r="Q167" s="69">
        <f t="shared" si="252"/>
        <v>0</v>
      </c>
      <c r="R167" s="70">
        <v>0</v>
      </c>
      <c r="S167" s="71">
        <f t="shared" si="253"/>
        <v>0</v>
      </c>
      <c r="T167" s="32"/>
      <c r="U167" s="122">
        <v>0</v>
      </c>
      <c r="V167" s="69">
        <v>0</v>
      </c>
      <c r="W167" s="69">
        <f t="shared" si="254"/>
        <v>0</v>
      </c>
      <c r="X167" s="69">
        <v>0</v>
      </c>
      <c r="Y167" s="69">
        <f t="shared" si="255"/>
        <v>0</v>
      </c>
      <c r="Z167" s="70">
        <v>0</v>
      </c>
      <c r="AA167" s="70">
        <f t="shared" si="256"/>
        <v>0</v>
      </c>
      <c r="AB167" s="35"/>
      <c r="AC167" s="69">
        <v>0</v>
      </c>
      <c r="AD167" s="69">
        <v>0</v>
      </c>
      <c r="AE167" s="69">
        <f t="shared" si="257"/>
        <v>0</v>
      </c>
      <c r="AF167" s="69">
        <v>0</v>
      </c>
      <c r="AG167" s="69">
        <f t="shared" si="258"/>
        <v>0</v>
      </c>
      <c r="AH167" s="70">
        <v>0</v>
      </c>
      <c r="AI167" s="71">
        <f t="shared" si="259"/>
        <v>0</v>
      </c>
      <c r="AJ167" s="32"/>
      <c r="AK167" s="122">
        <v>0</v>
      </c>
      <c r="AL167" s="69">
        <v>0</v>
      </c>
      <c r="AM167" s="69">
        <f t="shared" si="260"/>
        <v>0</v>
      </c>
      <c r="AN167" s="69">
        <v>0</v>
      </c>
      <c r="AO167" s="69">
        <f t="shared" si="261"/>
        <v>0</v>
      </c>
      <c r="AP167" s="70">
        <v>0</v>
      </c>
      <c r="AQ167" s="70">
        <f t="shared" si="262"/>
        <v>0</v>
      </c>
      <c r="AR167" s="35"/>
      <c r="AS167" s="69">
        <v>0</v>
      </c>
      <c r="AT167" s="69">
        <v>0</v>
      </c>
      <c r="AU167" s="69">
        <f t="shared" si="263"/>
        <v>0</v>
      </c>
      <c r="AV167" s="69">
        <v>0</v>
      </c>
      <c r="AW167" s="69">
        <f t="shared" si="264"/>
        <v>0</v>
      </c>
      <c r="AX167" s="70">
        <v>0</v>
      </c>
      <c r="AY167" s="71">
        <f t="shared" si="265"/>
        <v>0</v>
      </c>
      <c r="AZ167" s="32"/>
      <c r="BA167" s="122">
        <v>0</v>
      </c>
      <c r="BB167" s="69">
        <v>0</v>
      </c>
      <c r="BC167" s="69">
        <f t="shared" si="266"/>
        <v>0</v>
      </c>
      <c r="BD167" s="69">
        <v>0</v>
      </c>
      <c r="BE167" s="69">
        <f t="shared" si="267"/>
        <v>0</v>
      </c>
      <c r="BF167" s="70">
        <v>0</v>
      </c>
      <c r="BG167" s="70">
        <f t="shared" si="268"/>
        <v>0</v>
      </c>
      <c r="BH167" s="35"/>
      <c r="BI167" s="69">
        <v>0</v>
      </c>
      <c r="BJ167" s="69">
        <v>0</v>
      </c>
      <c r="BK167" s="69">
        <f t="shared" si="269"/>
        <v>0</v>
      </c>
      <c r="BL167" s="69">
        <v>0</v>
      </c>
      <c r="BM167" s="69">
        <f t="shared" si="270"/>
        <v>0</v>
      </c>
      <c r="BN167" s="70">
        <v>0</v>
      </c>
      <c r="BO167" s="71">
        <f t="shared" si="271"/>
        <v>0</v>
      </c>
      <c r="BP167" s="32"/>
    </row>
    <row r="168" spans="2:68" s="2" customFormat="1" ht="14.25" hidden="1" customHeight="1" outlineLevel="1">
      <c r="B168" s="2" t="str">
        <f t="shared" si="247"/>
        <v>Hide</v>
      </c>
      <c r="C168" s="2">
        <v>1</v>
      </c>
      <c r="D168" s="66" t="s">
        <v>594</v>
      </c>
      <c r="E168" s="122">
        <v>0</v>
      </c>
      <c r="F168" s="69">
        <v>0</v>
      </c>
      <c r="G168" s="69">
        <f t="shared" si="248"/>
        <v>0</v>
      </c>
      <c r="H168" s="69">
        <v>0</v>
      </c>
      <c r="I168" s="69">
        <f t="shared" si="249"/>
        <v>0</v>
      </c>
      <c r="J168" s="70">
        <v>0</v>
      </c>
      <c r="K168" s="70">
        <f t="shared" si="250"/>
        <v>0</v>
      </c>
      <c r="L168" s="35"/>
      <c r="M168" s="69">
        <v>0</v>
      </c>
      <c r="N168" s="69">
        <v>0</v>
      </c>
      <c r="O168" s="69">
        <f t="shared" si="251"/>
        <v>0</v>
      </c>
      <c r="P168" s="69">
        <v>0</v>
      </c>
      <c r="Q168" s="69">
        <f t="shared" si="252"/>
        <v>0</v>
      </c>
      <c r="R168" s="70">
        <v>0</v>
      </c>
      <c r="S168" s="71">
        <f t="shared" si="253"/>
        <v>0</v>
      </c>
      <c r="T168" s="32"/>
      <c r="U168" s="122">
        <v>0</v>
      </c>
      <c r="V168" s="69">
        <v>0</v>
      </c>
      <c r="W168" s="69">
        <f t="shared" si="254"/>
        <v>0</v>
      </c>
      <c r="X168" s="69">
        <v>0</v>
      </c>
      <c r="Y168" s="69">
        <f t="shared" si="255"/>
        <v>0</v>
      </c>
      <c r="Z168" s="70">
        <v>0</v>
      </c>
      <c r="AA168" s="70">
        <f t="shared" si="256"/>
        <v>0</v>
      </c>
      <c r="AB168" s="35"/>
      <c r="AC168" s="69">
        <v>0</v>
      </c>
      <c r="AD168" s="69">
        <v>0</v>
      </c>
      <c r="AE168" s="69">
        <f t="shared" si="257"/>
        <v>0</v>
      </c>
      <c r="AF168" s="69">
        <v>0</v>
      </c>
      <c r="AG168" s="69">
        <f t="shared" si="258"/>
        <v>0</v>
      </c>
      <c r="AH168" s="70">
        <v>0</v>
      </c>
      <c r="AI168" s="71">
        <f t="shared" si="259"/>
        <v>0</v>
      </c>
      <c r="AJ168" s="32"/>
      <c r="AK168" s="122">
        <v>0</v>
      </c>
      <c r="AL168" s="69">
        <v>0</v>
      </c>
      <c r="AM168" s="69">
        <f t="shared" si="260"/>
        <v>0</v>
      </c>
      <c r="AN168" s="69">
        <v>0</v>
      </c>
      <c r="AO168" s="69">
        <f t="shared" si="261"/>
        <v>0</v>
      </c>
      <c r="AP168" s="70">
        <v>0</v>
      </c>
      <c r="AQ168" s="70">
        <f t="shared" si="262"/>
        <v>0</v>
      </c>
      <c r="AR168" s="35"/>
      <c r="AS168" s="69">
        <v>0</v>
      </c>
      <c r="AT168" s="69">
        <v>0</v>
      </c>
      <c r="AU168" s="69">
        <f t="shared" si="263"/>
        <v>0</v>
      </c>
      <c r="AV168" s="69">
        <v>0</v>
      </c>
      <c r="AW168" s="69">
        <f t="shared" si="264"/>
        <v>0</v>
      </c>
      <c r="AX168" s="70">
        <v>0</v>
      </c>
      <c r="AY168" s="71">
        <f t="shared" si="265"/>
        <v>0</v>
      </c>
      <c r="AZ168" s="32"/>
      <c r="BA168" s="122">
        <v>0</v>
      </c>
      <c r="BB168" s="69">
        <v>0</v>
      </c>
      <c r="BC168" s="69">
        <f t="shared" si="266"/>
        <v>0</v>
      </c>
      <c r="BD168" s="69">
        <v>0</v>
      </c>
      <c r="BE168" s="69">
        <f t="shared" si="267"/>
        <v>0</v>
      </c>
      <c r="BF168" s="70">
        <v>0</v>
      </c>
      <c r="BG168" s="70">
        <f t="shared" si="268"/>
        <v>0</v>
      </c>
      <c r="BH168" s="35"/>
      <c r="BI168" s="69">
        <v>0</v>
      </c>
      <c r="BJ168" s="69">
        <v>0</v>
      </c>
      <c r="BK168" s="69">
        <f t="shared" si="269"/>
        <v>0</v>
      </c>
      <c r="BL168" s="69">
        <v>0</v>
      </c>
      <c r="BM168" s="69">
        <f t="shared" si="270"/>
        <v>0</v>
      </c>
      <c r="BN168" s="70">
        <v>0</v>
      </c>
      <c r="BO168" s="71">
        <f t="shared" si="271"/>
        <v>0</v>
      </c>
      <c r="BP168" s="32"/>
    </row>
    <row r="169" spans="2:68" s="2" customFormat="1" ht="14.25" hidden="1" customHeight="1" outlineLevel="1">
      <c r="B169" s="2" t="str">
        <f t="shared" si="222"/>
        <v>Hide</v>
      </c>
      <c r="C169" s="2">
        <v>1</v>
      </c>
      <c r="D169" s="66" t="s">
        <v>149</v>
      </c>
      <c r="E169" s="122">
        <v>0</v>
      </c>
      <c r="F169" s="69">
        <v>0</v>
      </c>
      <c r="G169" s="69">
        <f t="shared" si="223"/>
        <v>0</v>
      </c>
      <c r="H169" s="69">
        <v>0</v>
      </c>
      <c r="I169" s="69">
        <f t="shared" si="243"/>
        <v>0</v>
      </c>
      <c r="J169" s="70">
        <v>0</v>
      </c>
      <c r="K169" s="70">
        <f t="shared" si="224"/>
        <v>0</v>
      </c>
      <c r="L169" s="35"/>
      <c r="M169" s="69">
        <v>0</v>
      </c>
      <c r="N169" s="69">
        <v>0</v>
      </c>
      <c r="O169" s="69">
        <f t="shared" si="235"/>
        <v>0</v>
      </c>
      <c r="P169" s="69">
        <v>0</v>
      </c>
      <c r="Q169" s="69">
        <f t="shared" si="236"/>
        <v>0</v>
      </c>
      <c r="R169" s="70">
        <v>0</v>
      </c>
      <c r="S169" s="71">
        <f t="shared" si="225"/>
        <v>0</v>
      </c>
      <c r="T169" s="32"/>
      <c r="U169" s="122">
        <v>0</v>
      </c>
      <c r="V169" s="69">
        <v>0</v>
      </c>
      <c r="W169" s="69">
        <f t="shared" si="226"/>
        <v>0</v>
      </c>
      <c r="X169" s="69">
        <v>0</v>
      </c>
      <c r="Y169" s="69">
        <f t="shared" si="244"/>
        <v>0</v>
      </c>
      <c r="Z169" s="70">
        <v>0</v>
      </c>
      <c r="AA169" s="70">
        <f t="shared" si="227"/>
        <v>0</v>
      </c>
      <c r="AB169" s="35"/>
      <c r="AC169" s="69">
        <v>0</v>
      </c>
      <c r="AD169" s="69">
        <v>0</v>
      </c>
      <c r="AE169" s="69">
        <f t="shared" si="237"/>
        <v>0</v>
      </c>
      <c r="AF169" s="69">
        <v>0</v>
      </c>
      <c r="AG169" s="69">
        <f t="shared" si="238"/>
        <v>0</v>
      </c>
      <c r="AH169" s="70">
        <v>0</v>
      </c>
      <c r="AI169" s="71">
        <f t="shared" si="228"/>
        <v>0</v>
      </c>
      <c r="AJ169" s="32"/>
      <c r="AK169" s="122">
        <v>0</v>
      </c>
      <c r="AL169" s="69">
        <v>0</v>
      </c>
      <c r="AM169" s="69">
        <f t="shared" si="229"/>
        <v>0</v>
      </c>
      <c r="AN169" s="69">
        <v>0</v>
      </c>
      <c r="AO169" s="69">
        <f t="shared" si="245"/>
        <v>0</v>
      </c>
      <c r="AP169" s="70">
        <v>0</v>
      </c>
      <c r="AQ169" s="70">
        <f t="shared" si="230"/>
        <v>0</v>
      </c>
      <c r="AR169" s="35"/>
      <c r="AS169" s="69">
        <v>0</v>
      </c>
      <c r="AT169" s="69">
        <v>0</v>
      </c>
      <c r="AU169" s="69">
        <f t="shared" si="239"/>
        <v>0</v>
      </c>
      <c r="AV169" s="69">
        <v>0</v>
      </c>
      <c r="AW169" s="69">
        <f t="shared" si="240"/>
        <v>0</v>
      </c>
      <c r="AX169" s="70">
        <v>0</v>
      </c>
      <c r="AY169" s="71">
        <f t="shared" si="231"/>
        <v>0</v>
      </c>
      <c r="AZ169" s="32"/>
      <c r="BA169" s="122">
        <v>0</v>
      </c>
      <c r="BB169" s="69">
        <v>0</v>
      </c>
      <c r="BC169" s="69">
        <f t="shared" si="232"/>
        <v>0</v>
      </c>
      <c r="BD169" s="69">
        <v>0</v>
      </c>
      <c r="BE169" s="69">
        <f t="shared" si="246"/>
        <v>0</v>
      </c>
      <c r="BF169" s="70">
        <v>0</v>
      </c>
      <c r="BG169" s="70">
        <f t="shared" si="233"/>
        <v>0</v>
      </c>
      <c r="BH169" s="35"/>
      <c r="BI169" s="69">
        <v>0</v>
      </c>
      <c r="BJ169" s="69">
        <v>0</v>
      </c>
      <c r="BK169" s="69">
        <f t="shared" si="241"/>
        <v>0</v>
      </c>
      <c r="BL169" s="69">
        <v>0</v>
      </c>
      <c r="BM169" s="69">
        <f t="shared" si="242"/>
        <v>0</v>
      </c>
      <c r="BN169" s="70">
        <v>0</v>
      </c>
      <c r="BO169" s="71">
        <f t="shared" si="234"/>
        <v>0</v>
      </c>
      <c r="BP169" s="32"/>
    </row>
    <row r="170" spans="2:68" s="2" customFormat="1" ht="14.25" hidden="1" customHeight="1" outlineLevel="1">
      <c r="B170" s="2" t="str">
        <f t="shared" si="222"/>
        <v>Hide</v>
      </c>
      <c r="C170" s="2">
        <v>1</v>
      </c>
      <c r="D170" s="66" t="s">
        <v>150</v>
      </c>
      <c r="E170" s="122">
        <v>0</v>
      </c>
      <c r="F170" s="69">
        <v>0</v>
      </c>
      <c r="G170" s="69">
        <f t="shared" si="223"/>
        <v>0</v>
      </c>
      <c r="H170" s="69">
        <v>0</v>
      </c>
      <c r="I170" s="69">
        <f t="shared" si="243"/>
        <v>0</v>
      </c>
      <c r="J170" s="70">
        <v>0</v>
      </c>
      <c r="K170" s="70">
        <f t="shared" si="224"/>
        <v>0</v>
      </c>
      <c r="L170" s="35"/>
      <c r="M170" s="69">
        <v>0</v>
      </c>
      <c r="N170" s="69">
        <v>0</v>
      </c>
      <c r="O170" s="69">
        <f t="shared" si="235"/>
        <v>0</v>
      </c>
      <c r="P170" s="69">
        <v>0</v>
      </c>
      <c r="Q170" s="69">
        <f t="shared" si="236"/>
        <v>0</v>
      </c>
      <c r="R170" s="70">
        <v>0</v>
      </c>
      <c r="S170" s="71">
        <f t="shared" si="225"/>
        <v>0</v>
      </c>
      <c r="T170" s="32"/>
      <c r="U170" s="122">
        <v>0</v>
      </c>
      <c r="V170" s="69">
        <v>0</v>
      </c>
      <c r="W170" s="69">
        <f t="shared" si="226"/>
        <v>0</v>
      </c>
      <c r="X170" s="69">
        <v>0</v>
      </c>
      <c r="Y170" s="69">
        <f t="shared" si="244"/>
        <v>0</v>
      </c>
      <c r="Z170" s="70">
        <v>0</v>
      </c>
      <c r="AA170" s="70">
        <f t="shared" si="227"/>
        <v>0</v>
      </c>
      <c r="AB170" s="35"/>
      <c r="AC170" s="69">
        <v>0</v>
      </c>
      <c r="AD170" s="69">
        <v>0</v>
      </c>
      <c r="AE170" s="69">
        <f t="shared" si="237"/>
        <v>0</v>
      </c>
      <c r="AF170" s="69">
        <v>0</v>
      </c>
      <c r="AG170" s="69">
        <f t="shared" si="238"/>
        <v>0</v>
      </c>
      <c r="AH170" s="70">
        <v>0</v>
      </c>
      <c r="AI170" s="71">
        <f t="shared" si="228"/>
        <v>0</v>
      </c>
      <c r="AJ170" s="32"/>
      <c r="AK170" s="122">
        <v>0</v>
      </c>
      <c r="AL170" s="69">
        <v>0</v>
      </c>
      <c r="AM170" s="69">
        <f t="shared" si="229"/>
        <v>0</v>
      </c>
      <c r="AN170" s="69">
        <v>0</v>
      </c>
      <c r="AO170" s="69">
        <f t="shared" si="245"/>
        <v>0</v>
      </c>
      <c r="AP170" s="70">
        <v>0</v>
      </c>
      <c r="AQ170" s="70">
        <f t="shared" si="230"/>
        <v>0</v>
      </c>
      <c r="AR170" s="35"/>
      <c r="AS170" s="69">
        <v>0</v>
      </c>
      <c r="AT170" s="69">
        <v>0</v>
      </c>
      <c r="AU170" s="69">
        <f t="shared" si="239"/>
        <v>0</v>
      </c>
      <c r="AV170" s="69">
        <v>0</v>
      </c>
      <c r="AW170" s="69">
        <f t="shared" si="240"/>
        <v>0</v>
      </c>
      <c r="AX170" s="70">
        <v>0</v>
      </c>
      <c r="AY170" s="71">
        <f t="shared" si="231"/>
        <v>0</v>
      </c>
      <c r="AZ170" s="32"/>
      <c r="BA170" s="122">
        <v>0</v>
      </c>
      <c r="BB170" s="69">
        <v>0</v>
      </c>
      <c r="BC170" s="69">
        <f t="shared" si="232"/>
        <v>0</v>
      </c>
      <c r="BD170" s="69">
        <v>0</v>
      </c>
      <c r="BE170" s="69">
        <f t="shared" si="246"/>
        <v>0</v>
      </c>
      <c r="BF170" s="70">
        <v>0</v>
      </c>
      <c r="BG170" s="70">
        <f t="shared" si="233"/>
        <v>0</v>
      </c>
      <c r="BH170" s="35"/>
      <c r="BI170" s="69">
        <v>0</v>
      </c>
      <c r="BJ170" s="69">
        <v>0</v>
      </c>
      <c r="BK170" s="69">
        <f t="shared" si="241"/>
        <v>0</v>
      </c>
      <c r="BL170" s="69">
        <v>0</v>
      </c>
      <c r="BM170" s="69">
        <f t="shared" si="242"/>
        <v>0</v>
      </c>
      <c r="BN170" s="70">
        <v>0</v>
      </c>
      <c r="BO170" s="71">
        <f t="shared" si="234"/>
        <v>0</v>
      </c>
      <c r="BP170" s="32"/>
    </row>
    <row r="171" spans="2:68" s="2" customFormat="1" ht="14.25" hidden="1" customHeight="1" outlineLevel="1">
      <c r="B171" s="2" t="str">
        <f t="shared" si="222"/>
        <v>Hide</v>
      </c>
      <c r="C171" s="2">
        <v>1</v>
      </c>
      <c r="D171" s="66" t="s">
        <v>151</v>
      </c>
      <c r="E171" s="122">
        <v>0</v>
      </c>
      <c r="F171" s="69">
        <v>0</v>
      </c>
      <c r="G171" s="69">
        <f t="shared" si="223"/>
        <v>0</v>
      </c>
      <c r="H171" s="69">
        <v>0</v>
      </c>
      <c r="I171" s="69">
        <f t="shared" si="243"/>
        <v>0</v>
      </c>
      <c r="J171" s="70">
        <v>0</v>
      </c>
      <c r="K171" s="70">
        <f t="shared" si="224"/>
        <v>0</v>
      </c>
      <c r="L171" s="35"/>
      <c r="M171" s="69">
        <v>0</v>
      </c>
      <c r="N171" s="69">
        <v>0</v>
      </c>
      <c r="O171" s="69">
        <f t="shared" si="235"/>
        <v>0</v>
      </c>
      <c r="P171" s="69">
        <v>0</v>
      </c>
      <c r="Q171" s="69">
        <f t="shared" si="236"/>
        <v>0</v>
      </c>
      <c r="R171" s="70">
        <v>0</v>
      </c>
      <c r="S171" s="71">
        <f t="shared" si="225"/>
        <v>0</v>
      </c>
      <c r="T171" s="32"/>
      <c r="U171" s="122">
        <v>0</v>
      </c>
      <c r="V171" s="69">
        <v>0</v>
      </c>
      <c r="W171" s="69">
        <f t="shared" si="226"/>
        <v>0</v>
      </c>
      <c r="X171" s="69">
        <v>0</v>
      </c>
      <c r="Y171" s="69">
        <f t="shared" si="244"/>
        <v>0</v>
      </c>
      <c r="Z171" s="70">
        <v>0</v>
      </c>
      <c r="AA171" s="70">
        <f t="shared" si="227"/>
        <v>0</v>
      </c>
      <c r="AB171" s="35"/>
      <c r="AC171" s="69">
        <v>0</v>
      </c>
      <c r="AD171" s="69">
        <v>0</v>
      </c>
      <c r="AE171" s="69">
        <f t="shared" si="237"/>
        <v>0</v>
      </c>
      <c r="AF171" s="69">
        <v>0</v>
      </c>
      <c r="AG171" s="69">
        <f t="shared" si="238"/>
        <v>0</v>
      </c>
      <c r="AH171" s="70">
        <v>0</v>
      </c>
      <c r="AI171" s="71">
        <f t="shared" si="228"/>
        <v>0</v>
      </c>
      <c r="AJ171" s="32"/>
      <c r="AK171" s="122">
        <v>0</v>
      </c>
      <c r="AL171" s="69">
        <v>0</v>
      </c>
      <c r="AM171" s="69">
        <f t="shared" si="229"/>
        <v>0</v>
      </c>
      <c r="AN171" s="69">
        <v>0</v>
      </c>
      <c r="AO171" s="69">
        <f t="shared" si="245"/>
        <v>0</v>
      </c>
      <c r="AP171" s="70">
        <v>0</v>
      </c>
      <c r="AQ171" s="70">
        <f t="shared" si="230"/>
        <v>0</v>
      </c>
      <c r="AR171" s="35"/>
      <c r="AS171" s="69">
        <v>0</v>
      </c>
      <c r="AT171" s="69">
        <v>0</v>
      </c>
      <c r="AU171" s="69">
        <f t="shared" si="239"/>
        <v>0</v>
      </c>
      <c r="AV171" s="69">
        <v>0</v>
      </c>
      <c r="AW171" s="69">
        <f t="shared" si="240"/>
        <v>0</v>
      </c>
      <c r="AX171" s="70">
        <v>0</v>
      </c>
      <c r="AY171" s="71">
        <f t="shared" si="231"/>
        <v>0</v>
      </c>
      <c r="AZ171" s="32"/>
      <c r="BA171" s="122">
        <v>0</v>
      </c>
      <c r="BB171" s="69">
        <v>0</v>
      </c>
      <c r="BC171" s="69">
        <f t="shared" si="232"/>
        <v>0</v>
      </c>
      <c r="BD171" s="69">
        <v>0</v>
      </c>
      <c r="BE171" s="69">
        <f t="shared" si="246"/>
        <v>0</v>
      </c>
      <c r="BF171" s="70">
        <v>0</v>
      </c>
      <c r="BG171" s="70">
        <f t="shared" si="233"/>
        <v>0</v>
      </c>
      <c r="BH171" s="35"/>
      <c r="BI171" s="69">
        <v>0</v>
      </c>
      <c r="BJ171" s="69">
        <v>0</v>
      </c>
      <c r="BK171" s="69">
        <f t="shared" si="241"/>
        <v>0</v>
      </c>
      <c r="BL171" s="69">
        <v>0</v>
      </c>
      <c r="BM171" s="69">
        <f t="shared" si="242"/>
        <v>0</v>
      </c>
      <c r="BN171" s="70">
        <v>0</v>
      </c>
      <c r="BO171" s="71">
        <f t="shared" si="234"/>
        <v>0</v>
      </c>
      <c r="BP171" s="32"/>
    </row>
    <row r="172" spans="2:68" s="2" customFormat="1" ht="14.25" hidden="1" customHeight="1" outlineLevel="1">
      <c r="B172" s="2" t="str">
        <f t="shared" si="222"/>
        <v>Hide</v>
      </c>
      <c r="C172" s="2">
        <v>1</v>
      </c>
      <c r="D172" s="66" t="s">
        <v>152</v>
      </c>
      <c r="E172" s="122">
        <v>0</v>
      </c>
      <c r="F172" s="69">
        <v>0</v>
      </c>
      <c r="G172" s="69">
        <f t="shared" si="223"/>
        <v>0</v>
      </c>
      <c r="H172" s="69">
        <v>0</v>
      </c>
      <c r="I172" s="69">
        <f t="shared" si="243"/>
        <v>0</v>
      </c>
      <c r="J172" s="70">
        <v>0</v>
      </c>
      <c r="K172" s="70">
        <f t="shared" si="224"/>
        <v>0</v>
      </c>
      <c r="L172" s="35"/>
      <c r="M172" s="69">
        <v>0</v>
      </c>
      <c r="N172" s="69">
        <v>0</v>
      </c>
      <c r="O172" s="69">
        <f t="shared" si="235"/>
        <v>0</v>
      </c>
      <c r="P172" s="69">
        <v>0</v>
      </c>
      <c r="Q172" s="69">
        <f t="shared" si="236"/>
        <v>0</v>
      </c>
      <c r="R172" s="70">
        <v>0</v>
      </c>
      <c r="S172" s="71">
        <f t="shared" si="225"/>
        <v>0</v>
      </c>
      <c r="T172" s="32"/>
      <c r="U172" s="122">
        <v>0</v>
      </c>
      <c r="V172" s="69">
        <v>0</v>
      </c>
      <c r="W172" s="69">
        <f t="shared" si="226"/>
        <v>0</v>
      </c>
      <c r="X172" s="69">
        <v>0</v>
      </c>
      <c r="Y172" s="69">
        <f t="shared" si="244"/>
        <v>0</v>
      </c>
      <c r="Z172" s="70">
        <v>0</v>
      </c>
      <c r="AA172" s="70">
        <f t="shared" si="227"/>
        <v>0</v>
      </c>
      <c r="AB172" s="35"/>
      <c r="AC172" s="69">
        <v>0</v>
      </c>
      <c r="AD172" s="69">
        <v>0</v>
      </c>
      <c r="AE172" s="69">
        <f t="shared" si="237"/>
        <v>0</v>
      </c>
      <c r="AF172" s="69">
        <v>0</v>
      </c>
      <c r="AG172" s="69">
        <f t="shared" si="238"/>
        <v>0</v>
      </c>
      <c r="AH172" s="70">
        <v>0</v>
      </c>
      <c r="AI172" s="71">
        <f t="shared" si="228"/>
        <v>0</v>
      </c>
      <c r="AJ172" s="32"/>
      <c r="AK172" s="122">
        <v>0</v>
      </c>
      <c r="AL172" s="69">
        <v>0</v>
      </c>
      <c r="AM172" s="69">
        <f t="shared" si="229"/>
        <v>0</v>
      </c>
      <c r="AN172" s="69">
        <v>0</v>
      </c>
      <c r="AO172" s="69">
        <f t="shared" si="245"/>
        <v>0</v>
      </c>
      <c r="AP172" s="70">
        <v>0</v>
      </c>
      <c r="AQ172" s="70">
        <f t="shared" si="230"/>
        <v>0</v>
      </c>
      <c r="AR172" s="35"/>
      <c r="AS172" s="69">
        <v>0</v>
      </c>
      <c r="AT172" s="69">
        <v>0</v>
      </c>
      <c r="AU172" s="69">
        <f t="shared" si="239"/>
        <v>0</v>
      </c>
      <c r="AV172" s="69">
        <v>0</v>
      </c>
      <c r="AW172" s="69">
        <f t="shared" si="240"/>
        <v>0</v>
      </c>
      <c r="AX172" s="70">
        <v>0</v>
      </c>
      <c r="AY172" s="71">
        <f t="shared" si="231"/>
        <v>0</v>
      </c>
      <c r="AZ172" s="32"/>
      <c r="BA172" s="122">
        <v>0</v>
      </c>
      <c r="BB172" s="69">
        <v>0</v>
      </c>
      <c r="BC172" s="69">
        <f t="shared" si="232"/>
        <v>0</v>
      </c>
      <c r="BD172" s="69">
        <v>0</v>
      </c>
      <c r="BE172" s="69">
        <f t="shared" si="246"/>
        <v>0</v>
      </c>
      <c r="BF172" s="70">
        <v>0</v>
      </c>
      <c r="BG172" s="70">
        <f t="shared" si="233"/>
        <v>0</v>
      </c>
      <c r="BH172" s="35"/>
      <c r="BI172" s="69">
        <v>0</v>
      </c>
      <c r="BJ172" s="69">
        <v>0</v>
      </c>
      <c r="BK172" s="69">
        <f t="shared" si="241"/>
        <v>0</v>
      </c>
      <c r="BL172" s="69">
        <v>0</v>
      </c>
      <c r="BM172" s="69">
        <f t="shared" si="242"/>
        <v>0</v>
      </c>
      <c r="BN172" s="70">
        <v>0</v>
      </c>
      <c r="BO172" s="71">
        <f t="shared" si="234"/>
        <v>0</v>
      </c>
      <c r="BP172" s="32"/>
    </row>
    <row r="173" spans="2:68" s="2" customFormat="1" ht="14.25" hidden="1" customHeight="1" outlineLevel="1">
      <c r="B173" s="2" t="str">
        <f t="shared" si="222"/>
        <v>Hide</v>
      </c>
      <c r="C173" s="2">
        <v>1</v>
      </c>
      <c r="D173" s="66" t="s">
        <v>153</v>
      </c>
      <c r="E173" s="122">
        <v>0</v>
      </c>
      <c r="F173" s="69">
        <v>0</v>
      </c>
      <c r="G173" s="69">
        <f t="shared" si="223"/>
        <v>0</v>
      </c>
      <c r="H173" s="69">
        <v>0</v>
      </c>
      <c r="I173" s="69">
        <f t="shared" si="243"/>
        <v>0</v>
      </c>
      <c r="J173" s="70">
        <v>0</v>
      </c>
      <c r="K173" s="70">
        <f t="shared" si="224"/>
        <v>0</v>
      </c>
      <c r="L173" s="35"/>
      <c r="M173" s="69">
        <v>0</v>
      </c>
      <c r="N173" s="69">
        <v>0</v>
      </c>
      <c r="O173" s="69">
        <f t="shared" si="235"/>
        <v>0</v>
      </c>
      <c r="P173" s="69">
        <v>0</v>
      </c>
      <c r="Q173" s="69">
        <f t="shared" si="236"/>
        <v>0</v>
      </c>
      <c r="R173" s="70">
        <v>0</v>
      </c>
      <c r="S173" s="71">
        <f t="shared" si="225"/>
        <v>0</v>
      </c>
      <c r="T173" s="32"/>
      <c r="U173" s="122">
        <v>0</v>
      </c>
      <c r="V173" s="69">
        <v>0</v>
      </c>
      <c r="W173" s="69">
        <f t="shared" si="226"/>
        <v>0</v>
      </c>
      <c r="X173" s="69">
        <v>0</v>
      </c>
      <c r="Y173" s="69">
        <f t="shared" si="244"/>
        <v>0</v>
      </c>
      <c r="Z173" s="70">
        <v>0</v>
      </c>
      <c r="AA173" s="70">
        <f t="shared" si="227"/>
        <v>0</v>
      </c>
      <c r="AB173" s="35"/>
      <c r="AC173" s="69">
        <v>0</v>
      </c>
      <c r="AD173" s="69">
        <v>0</v>
      </c>
      <c r="AE173" s="69">
        <f t="shared" si="237"/>
        <v>0</v>
      </c>
      <c r="AF173" s="69">
        <v>0</v>
      </c>
      <c r="AG173" s="69">
        <f t="shared" si="238"/>
        <v>0</v>
      </c>
      <c r="AH173" s="70">
        <v>0</v>
      </c>
      <c r="AI173" s="71">
        <f t="shared" si="228"/>
        <v>0</v>
      </c>
      <c r="AJ173" s="32"/>
      <c r="AK173" s="122">
        <v>0</v>
      </c>
      <c r="AL173" s="69">
        <v>0</v>
      </c>
      <c r="AM173" s="69">
        <f t="shared" si="229"/>
        <v>0</v>
      </c>
      <c r="AN173" s="69">
        <v>0</v>
      </c>
      <c r="AO173" s="69">
        <f t="shared" si="245"/>
        <v>0</v>
      </c>
      <c r="AP173" s="70">
        <v>0</v>
      </c>
      <c r="AQ173" s="70">
        <f t="shared" si="230"/>
        <v>0</v>
      </c>
      <c r="AR173" s="35"/>
      <c r="AS173" s="69">
        <v>0</v>
      </c>
      <c r="AT173" s="69">
        <v>0</v>
      </c>
      <c r="AU173" s="69">
        <f t="shared" si="239"/>
        <v>0</v>
      </c>
      <c r="AV173" s="69">
        <v>0</v>
      </c>
      <c r="AW173" s="69">
        <f t="shared" si="240"/>
        <v>0</v>
      </c>
      <c r="AX173" s="70">
        <v>0</v>
      </c>
      <c r="AY173" s="71">
        <f t="shared" si="231"/>
        <v>0</v>
      </c>
      <c r="AZ173" s="32"/>
      <c r="BA173" s="122">
        <v>0</v>
      </c>
      <c r="BB173" s="69">
        <v>0</v>
      </c>
      <c r="BC173" s="69">
        <f t="shared" si="232"/>
        <v>0</v>
      </c>
      <c r="BD173" s="69">
        <v>0</v>
      </c>
      <c r="BE173" s="69">
        <f t="shared" si="246"/>
        <v>0</v>
      </c>
      <c r="BF173" s="70">
        <v>0</v>
      </c>
      <c r="BG173" s="70">
        <f t="shared" si="233"/>
        <v>0</v>
      </c>
      <c r="BH173" s="35"/>
      <c r="BI173" s="69">
        <v>0</v>
      </c>
      <c r="BJ173" s="69">
        <v>0</v>
      </c>
      <c r="BK173" s="69">
        <f t="shared" si="241"/>
        <v>0</v>
      </c>
      <c r="BL173" s="69">
        <v>0</v>
      </c>
      <c r="BM173" s="69">
        <f t="shared" si="242"/>
        <v>0</v>
      </c>
      <c r="BN173" s="70">
        <v>0</v>
      </c>
      <c r="BO173" s="71">
        <f t="shared" si="234"/>
        <v>0</v>
      </c>
      <c r="BP173" s="32"/>
    </row>
    <row r="174" spans="2:68" s="2" customFormat="1" ht="14.25" hidden="1" customHeight="1" outlineLevel="1">
      <c r="B174" s="2" t="str">
        <f t="shared" si="222"/>
        <v>Hide</v>
      </c>
      <c r="C174" s="2">
        <v>1</v>
      </c>
      <c r="D174" s="66" t="s">
        <v>154</v>
      </c>
      <c r="E174" s="122">
        <v>0</v>
      </c>
      <c r="F174" s="69">
        <v>0</v>
      </c>
      <c r="G174" s="69">
        <f t="shared" si="223"/>
        <v>0</v>
      </c>
      <c r="H174" s="69">
        <v>0</v>
      </c>
      <c r="I174" s="69">
        <f t="shared" si="243"/>
        <v>0</v>
      </c>
      <c r="J174" s="70">
        <v>0</v>
      </c>
      <c r="K174" s="70">
        <f t="shared" si="224"/>
        <v>0</v>
      </c>
      <c r="L174" s="35"/>
      <c r="M174" s="69">
        <v>0</v>
      </c>
      <c r="N174" s="69">
        <v>0</v>
      </c>
      <c r="O174" s="69">
        <f t="shared" si="235"/>
        <v>0</v>
      </c>
      <c r="P174" s="69">
        <v>0</v>
      </c>
      <c r="Q174" s="69">
        <f t="shared" si="236"/>
        <v>0</v>
      </c>
      <c r="R174" s="70">
        <v>0</v>
      </c>
      <c r="S174" s="71">
        <f t="shared" si="225"/>
        <v>0</v>
      </c>
      <c r="T174" s="32"/>
      <c r="U174" s="122">
        <v>0</v>
      </c>
      <c r="V174" s="69">
        <v>0</v>
      </c>
      <c r="W174" s="69">
        <f t="shared" si="226"/>
        <v>0</v>
      </c>
      <c r="X174" s="69">
        <v>0</v>
      </c>
      <c r="Y174" s="69">
        <f t="shared" si="244"/>
        <v>0</v>
      </c>
      <c r="Z174" s="70">
        <v>0</v>
      </c>
      <c r="AA174" s="70">
        <f t="shared" si="227"/>
        <v>0</v>
      </c>
      <c r="AB174" s="35"/>
      <c r="AC174" s="69">
        <v>0</v>
      </c>
      <c r="AD174" s="69">
        <v>0</v>
      </c>
      <c r="AE174" s="69">
        <f t="shared" si="237"/>
        <v>0</v>
      </c>
      <c r="AF174" s="69">
        <v>0</v>
      </c>
      <c r="AG174" s="69">
        <f t="shared" si="238"/>
        <v>0</v>
      </c>
      <c r="AH174" s="70">
        <v>0</v>
      </c>
      <c r="AI174" s="71">
        <f t="shared" si="228"/>
        <v>0</v>
      </c>
      <c r="AJ174" s="32"/>
      <c r="AK174" s="122">
        <v>0</v>
      </c>
      <c r="AL174" s="69">
        <v>0</v>
      </c>
      <c r="AM174" s="69">
        <f t="shared" si="229"/>
        <v>0</v>
      </c>
      <c r="AN174" s="69">
        <v>0</v>
      </c>
      <c r="AO174" s="69">
        <f t="shared" si="245"/>
        <v>0</v>
      </c>
      <c r="AP174" s="70">
        <v>0</v>
      </c>
      <c r="AQ174" s="70">
        <f t="shared" si="230"/>
        <v>0</v>
      </c>
      <c r="AR174" s="35"/>
      <c r="AS174" s="69">
        <v>0</v>
      </c>
      <c r="AT174" s="69">
        <v>0</v>
      </c>
      <c r="AU174" s="69">
        <f t="shared" si="239"/>
        <v>0</v>
      </c>
      <c r="AV174" s="69">
        <v>0</v>
      </c>
      <c r="AW174" s="69">
        <f t="shared" si="240"/>
        <v>0</v>
      </c>
      <c r="AX174" s="70">
        <v>0</v>
      </c>
      <c r="AY174" s="71">
        <f t="shared" si="231"/>
        <v>0</v>
      </c>
      <c r="AZ174" s="32"/>
      <c r="BA174" s="122">
        <v>0</v>
      </c>
      <c r="BB174" s="69">
        <v>0</v>
      </c>
      <c r="BC174" s="69">
        <f t="shared" si="232"/>
        <v>0</v>
      </c>
      <c r="BD174" s="69">
        <v>0</v>
      </c>
      <c r="BE174" s="69">
        <f t="shared" si="246"/>
        <v>0</v>
      </c>
      <c r="BF174" s="70">
        <v>0</v>
      </c>
      <c r="BG174" s="70">
        <f t="shared" si="233"/>
        <v>0</v>
      </c>
      <c r="BH174" s="35"/>
      <c r="BI174" s="69">
        <v>0</v>
      </c>
      <c r="BJ174" s="69">
        <v>0</v>
      </c>
      <c r="BK174" s="69">
        <f t="shared" si="241"/>
        <v>0</v>
      </c>
      <c r="BL174" s="69">
        <v>0</v>
      </c>
      <c r="BM174" s="69">
        <f t="shared" si="242"/>
        <v>0</v>
      </c>
      <c r="BN174" s="70">
        <v>0</v>
      </c>
      <c r="BO174" s="71">
        <f t="shared" si="234"/>
        <v>0</v>
      </c>
      <c r="BP174" s="32"/>
    </row>
    <row r="175" spans="2:68" s="2" customFormat="1" ht="14.25" hidden="1" customHeight="1" outlineLevel="1">
      <c r="B175" s="2" t="str">
        <f t="shared" si="222"/>
        <v>Hide</v>
      </c>
      <c r="C175" s="2">
        <v>1</v>
      </c>
      <c r="D175" s="66" t="s">
        <v>155</v>
      </c>
      <c r="E175" s="122">
        <v>0</v>
      </c>
      <c r="F175" s="69">
        <v>0</v>
      </c>
      <c r="G175" s="69">
        <f t="shared" si="223"/>
        <v>0</v>
      </c>
      <c r="H175" s="69">
        <v>0</v>
      </c>
      <c r="I175" s="69">
        <f t="shared" si="243"/>
        <v>0</v>
      </c>
      <c r="J175" s="70">
        <v>0</v>
      </c>
      <c r="K175" s="70">
        <f t="shared" si="224"/>
        <v>0</v>
      </c>
      <c r="L175" s="35"/>
      <c r="M175" s="69">
        <v>0</v>
      </c>
      <c r="N175" s="69">
        <v>0</v>
      </c>
      <c r="O175" s="69">
        <f t="shared" si="235"/>
        <v>0</v>
      </c>
      <c r="P175" s="69">
        <v>0</v>
      </c>
      <c r="Q175" s="69">
        <f t="shared" si="236"/>
        <v>0</v>
      </c>
      <c r="R175" s="70">
        <v>0</v>
      </c>
      <c r="S175" s="71">
        <f t="shared" si="225"/>
        <v>0</v>
      </c>
      <c r="T175" s="32"/>
      <c r="U175" s="122">
        <v>0</v>
      </c>
      <c r="V175" s="69">
        <v>0</v>
      </c>
      <c r="W175" s="69">
        <f t="shared" si="226"/>
        <v>0</v>
      </c>
      <c r="X175" s="69">
        <v>0</v>
      </c>
      <c r="Y175" s="69">
        <f t="shared" si="244"/>
        <v>0</v>
      </c>
      <c r="Z175" s="70">
        <v>0</v>
      </c>
      <c r="AA175" s="70">
        <f t="shared" si="227"/>
        <v>0</v>
      </c>
      <c r="AB175" s="35"/>
      <c r="AC175" s="69">
        <v>0</v>
      </c>
      <c r="AD175" s="69">
        <v>0</v>
      </c>
      <c r="AE175" s="69">
        <f t="shared" si="237"/>
        <v>0</v>
      </c>
      <c r="AF175" s="69">
        <v>0</v>
      </c>
      <c r="AG175" s="69">
        <f t="shared" si="238"/>
        <v>0</v>
      </c>
      <c r="AH175" s="70">
        <v>0</v>
      </c>
      <c r="AI175" s="71">
        <f t="shared" si="228"/>
        <v>0</v>
      </c>
      <c r="AJ175" s="32"/>
      <c r="AK175" s="122">
        <v>0</v>
      </c>
      <c r="AL175" s="69">
        <v>0</v>
      </c>
      <c r="AM175" s="69">
        <f t="shared" si="229"/>
        <v>0</v>
      </c>
      <c r="AN175" s="69">
        <v>0</v>
      </c>
      <c r="AO175" s="69">
        <f t="shared" si="245"/>
        <v>0</v>
      </c>
      <c r="AP175" s="70">
        <v>0</v>
      </c>
      <c r="AQ175" s="70">
        <f t="shared" si="230"/>
        <v>0</v>
      </c>
      <c r="AR175" s="35"/>
      <c r="AS175" s="69">
        <v>0</v>
      </c>
      <c r="AT175" s="69">
        <v>0</v>
      </c>
      <c r="AU175" s="69">
        <f t="shared" si="239"/>
        <v>0</v>
      </c>
      <c r="AV175" s="69">
        <v>0</v>
      </c>
      <c r="AW175" s="69">
        <f t="shared" si="240"/>
        <v>0</v>
      </c>
      <c r="AX175" s="70">
        <v>0</v>
      </c>
      <c r="AY175" s="71">
        <f t="shared" si="231"/>
        <v>0</v>
      </c>
      <c r="AZ175" s="32"/>
      <c r="BA175" s="122">
        <v>0</v>
      </c>
      <c r="BB175" s="69">
        <v>0</v>
      </c>
      <c r="BC175" s="69">
        <f t="shared" si="232"/>
        <v>0</v>
      </c>
      <c r="BD175" s="69">
        <v>0</v>
      </c>
      <c r="BE175" s="69">
        <f t="shared" si="246"/>
        <v>0</v>
      </c>
      <c r="BF175" s="70">
        <v>0</v>
      </c>
      <c r="BG175" s="70">
        <f t="shared" si="233"/>
        <v>0</v>
      </c>
      <c r="BH175" s="35"/>
      <c r="BI175" s="69">
        <v>0</v>
      </c>
      <c r="BJ175" s="69">
        <v>0</v>
      </c>
      <c r="BK175" s="69">
        <f t="shared" si="241"/>
        <v>0</v>
      </c>
      <c r="BL175" s="69">
        <v>0</v>
      </c>
      <c r="BM175" s="69">
        <f t="shared" si="242"/>
        <v>0</v>
      </c>
      <c r="BN175" s="70">
        <v>0</v>
      </c>
      <c r="BO175" s="71">
        <f t="shared" si="234"/>
        <v>0</v>
      </c>
      <c r="BP175" s="32"/>
    </row>
    <row r="176" spans="2:68" s="2" customFormat="1" ht="14.25" hidden="1" customHeight="1" outlineLevel="1">
      <c r="B176" s="2" t="str">
        <f t="shared" si="222"/>
        <v>Hide</v>
      </c>
      <c r="C176" s="2">
        <v>1</v>
      </c>
      <c r="D176" s="66" t="s">
        <v>156</v>
      </c>
      <c r="E176" s="122">
        <v>0</v>
      </c>
      <c r="F176" s="69">
        <v>0</v>
      </c>
      <c r="G176" s="69">
        <f t="shared" si="223"/>
        <v>0</v>
      </c>
      <c r="H176" s="69">
        <v>0</v>
      </c>
      <c r="I176" s="69">
        <f t="shared" si="243"/>
        <v>0</v>
      </c>
      <c r="J176" s="70">
        <v>0</v>
      </c>
      <c r="K176" s="70">
        <f t="shared" si="224"/>
        <v>0</v>
      </c>
      <c r="L176" s="35"/>
      <c r="M176" s="69">
        <v>0</v>
      </c>
      <c r="N176" s="69">
        <v>0</v>
      </c>
      <c r="O176" s="69">
        <f t="shared" si="235"/>
        <v>0</v>
      </c>
      <c r="P176" s="69">
        <v>0</v>
      </c>
      <c r="Q176" s="69">
        <f t="shared" si="236"/>
        <v>0</v>
      </c>
      <c r="R176" s="70">
        <v>0</v>
      </c>
      <c r="S176" s="71">
        <f t="shared" si="225"/>
        <v>0</v>
      </c>
      <c r="T176" s="32"/>
      <c r="U176" s="122">
        <v>0</v>
      </c>
      <c r="V176" s="69">
        <v>0</v>
      </c>
      <c r="W176" s="69">
        <f t="shared" si="226"/>
        <v>0</v>
      </c>
      <c r="X176" s="69">
        <v>0</v>
      </c>
      <c r="Y176" s="69">
        <f t="shared" si="244"/>
        <v>0</v>
      </c>
      <c r="Z176" s="70">
        <v>0</v>
      </c>
      <c r="AA176" s="70">
        <f t="shared" si="227"/>
        <v>0</v>
      </c>
      <c r="AB176" s="35"/>
      <c r="AC176" s="69">
        <v>0</v>
      </c>
      <c r="AD176" s="69">
        <v>0</v>
      </c>
      <c r="AE176" s="69">
        <f t="shared" si="237"/>
        <v>0</v>
      </c>
      <c r="AF176" s="69">
        <v>0</v>
      </c>
      <c r="AG176" s="69">
        <f t="shared" si="238"/>
        <v>0</v>
      </c>
      <c r="AH176" s="70">
        <v>0</v>
      </c>
      <c r="AI176" s="71">
        <f t="shared" si="228"/>
        <v>0</v>
      </c>
      <c r="AJ176" s="32"/>
      <c r="AK176" s="122">
        <v>0</v>
      </c>
      <c r="AL176" s="69">
        <v>0</v>
      </c>
      <c r="AM176" s="69">
        <f t="shared" si="229"/>
        <v>0</v>
      </c>
      <c r="AN176" s="69">
        <v>0</v>
      </c>
      <c r="AO176" s="69">
        <f t="shared" si="245"/>
        <v>0</v>
      </c>
      <c r="AP176" s="70">
        <v>0</v>
      </c>
      <c r="AQ176" s="70">
        <f t="shared" si="230"/>
        <v>0</v>
      </c>
      <c r="AR176" s="35"/>
      <c r="AS176" s="69">
        <v>0</v>
      </c>
      <c r="AT176" s="69">
        <v>0</v>
      </c>
      <c r="AU176" s="69">
        <f t="shared" si="239"/>
        <v>0</v>
      </c>
      <c r="AV176" s="69">
        <v>0</v>
      </c>
      <c r="AW176" s="69">
        <f t="shared" si="240"/>
        <v>0</v>
      </c>
      <c r="AX176" s="70">
        <v>0</v>
      </c>
      <c r="AY176" s="71">
        <f t="shared" si="231"/>
        <v>0</v>
      </c>
      <c r="AZ176" s="32"/>
      <c r="BA176" s="122">
        <v>0</v>
      </c>
      <c r="BB176" s="69">
        <v>0</v>
      </c>
      <c r="BC176" s="69">
        <f t="shared" si="232"/>
        <v>0</v>
      </c>
      <c r="BD176" s="69">
        <v>0</v>
      </c>
      <c r="BE176" s="69">
        <f t="shared" si="246"/>
        <v>0</v>
      </c>
      <c r="BF176" s="70">
        <v>0</v>
      </c>
      <c r="BG176" s="70">
        <f t="shared" si="233"/>
        <v>0</v>
      </c>
      <c r="BH176" s="35"/>
      <c r="BI176" s="69">
        <v>0</v>
      </c>
      <c r="BJ176" s="69">
        <v>0</v>
      </c>
      <c r="BK176" s="69">
        <f t="shared" si="241"/>
        <v>0</v>
      </c>
      <c r="BL176" s="69">
        <v>0</v>
      </c>
      <c r="BM176" s="69">
        <f t="shared" si="242"/>
        <v>0</v>
      </c>
      <c r="BN176" s="70">
        <v>0</v>
      </c>
      <c r="BO176" s="71">
        <f t="shared" si="234"/>
        <v>0</v>
      </c>
      <c r="BP176" s="32"/>
    </row>
    <row r="177" spans="2:68" s="2" customFormat="1" ht="14.25" hidden="1" customHeight="1" outlineLevel="1">
      <c r="B177" s="2" t="str">
        <f t="shared" si="222"/>
        <v>Hide</v>
      </c>
      <c r="C177" s="2">
        <v>1</v>
      </c>
      <c r="D177" s="66" t="s">
        <v>157</v>
      </c>
      <c r="E177" s="122">
        <v>0</v>
      </c>
      <c r="F177" s="69">
        <v>0</v>
      </c>
      <c r="G177" s="69">
        <f t="shared" si="223"/>
        <v>0</v>
      </c>
      <c r="H177" s="69">
        <v>0</v>
      </c>
      <c r="I177" s="69">
        <f t="shared" si="243"/>
        <v>0</v>
      </c>
      <c r="J177" s="70">
        <v>0</v>
      </c>
      <c r="K177" s="70">
        <f t="shared" si="224"/>
        <v>0</v>
      </c>
      <c r="L177" s="35"/>
      <c r="M177" s="69">
        <v>0</v>
      </c>
      <c r="N177" s="69">
        <v>0</v>
      </c>
      <c r="O177" s="69">
        <f t="shared" si="235"/>
        <v>0</v>
      </c>
      <c r="P177" s="69">
        <v>0</v>
      </c>
      <c r="Q177" s="69">
        <f t="shared" si="236"/>
        <v>0</v>
      </c>
      <c r="R177" s="70">
        <v>0</v>
      </c>
      <c r="S177" s="71">
        <f t="shared" si="225"/>
        <v>0</v>
      </c>
      <c r="T177" s="32"/>
      <c r="U177" s="122">
        <v>0</v>
      </c>
      <c r="V177" s="69">
        <v>0</v>
      </c>
      <c r="W177" s="69">
        <f t="shared" si="226"/>
        <v>0</v>
      </c>
      <c r="X177" s="69">
        <v>0</v>
      </c>
      <c r="Y177" s="69">
        <f t="shared" si="244"/>
        <v>0</v>
      </c>
      <c r="Z177" s="70">
        <v>0</v>
      </c>
      <c r="AA177" s="70">
        <f t="shared" si="227"/>
        <v>0</v>
      </c>
      <c r="AB177" s="35"/>
      <c r="AC177" s="69">
        <v>0</v>
      </c>
      <c r="AD177" s="69">
        <v>0</v>
      </c>
      <c r="AE177" s="69">
        <f t="shared" si="237"/>
        <v>0</v>
      </c>
      <c r="AF177" s="69">
        <v>0</v>
      </c>
      <c r="AG177" s="69">
        <f t="shared" si="238"/>
        <v>0</v>
      </c>
      <c r="AH177" s="70">
        <v>0</v>
      </c>
      <c r="AI177" s="71">
        <f t="shared" si="228"/>
        <v>0</v>
      </c>
      <c r="AJ177" s="32"/>
      <c r="AK177" s="122">
        <v>0</v>
      </c>
      <c r="AL177" s="69">
        <v>0</v>
      </c>
      <c r="AM177" s="69">
        <f t="shared" si="229"/>
        <v>0</v>
      </c>
      <c r="AN177" s="69">
        <v>0</v>
      </c>
      <c r="AO177" s="69">
        <f t="shared" si="245"/>
        <v>0</v>
      </c>
      <c r="AP177" s="70">
        <v>0</v>
      </c>
      <c r="AQ177" s="70">
        <f t="shared" si="230"/>
        <v>0</v>
      </c>
      <c r="AR177" s="35"/>
      <c r="AS177" s="69">
        <v>0</v>
      </c>
      <c r="AT177" s="69">
        <v>0</v>
      </c>
      <c r="AU177" s="69">
        <f t="shared" si="239"/>
        <v>0</v>
      </c>
      <c r="AV177" s="69">
        <v>0</v>
      </c>
      <c r="AW177" s="69">
        <f t="shared" si="240"/>
        <v>0</v>
      </c>
      <c r="AX177" s="70">
        <v>0</v>
      </c>
      <c r="AY177" s="71">
        <f t="shared" si="231"/>
        <v>0</v>
      </c>
      <c r="AZ177" s="32"/>
      <c r="BA177" s="122">
        <v>0</v>
      </c>
      <c r="BB177" s="69">
        <v>0</v>
      </c>
      <c r="BC177" s="69">
        <f t="shared" si="232"/>
        <v>0</v>
      </c>
      <c r="BD177" s="69">
        <v>0</v>
      </c>
      <c r="BE177" s="69">
        <f t="shared" si="246"/>
        <v>0</v>
      </c>
      <c r="BF177" s="70">
        <v>0</v>
      </c>
      <c r="BG177" s="70">
        <f t="shared" si="233"/>
        <v>0</v>
      </c>
      <c r="BH177" s="35"/>
      <c r="BI177" s="69">
        <v>0</v>
      </c>
      <c r="BJ177" s="69">
        <v>0</v>
      </c>
      <c r="BK177" s="69">
        <f t="shared" si="241"/>
        <v>0</v>
      </c>
      <c r="BL177" s="69">
        <v>0</v>
      </c>
      <c r="BM177" s="69">
        <f t="shared" si="242"/>
        <v>0</v>
      </c>
      <c r="BN177" s="70">
        <v>0</v>
      </c>
      <c r="BO177" s="71">
        <f t="shared" si="234"/>
        <v>0</v>
      </c>
      <c r="BP177" s="32"/>
    </row>
    <row r="178" spans="2:68" s="2" customFormat="1" ht="14.25" hidden="1" customHeight="1" outlineLevel="1">
      <c r="B178" s="2" t="str">
        <f t="shared" si="222"/>
        <v>Hide</v>
      </c>
      <c r="C178" s="2">
        <v>1</v>
      </c>
      <c r="D178" s="66" t="s">
        <v>158</v>
      </c>
      <c r="E178" s="122">
        <v>0</v>
      </c>
      <c r="F178" s="69">
        <v>0</v>
      </c>
      <c r="G178" s="69">
        <f t="shared" si="223"/>
        <v>0</v>
      </c>
      <c r="H178" s="69">
        <v>0</v>
      </c>
      <c r="I178" s="69">
        <f t="shared" si="243"/>
        <v>0</v>
      </c>
      <c r="J178" s="70">
        <v>0</v>
      </c>
      <c r="K178" s="70">
        <f t="shared" si="224"/>
        <v>0</v>
      </c>
      <c r="L178" s="35"/>
      <c r="M178" s="69">
        <v>0</v>
      </c>
      <c r="N178" s="69">
        <v>0</v>
      </c>
      <c r="O178" s="69">
        <f t="shared" si="235"/>
        <v>0</v>
      </c>
      <c r="P178" s="69">
        <v>0</v>
      </c>
      <c r="Q178" s="69">
        <f t="shared" si="236"/>
        <v>0</v>
      </c>
      <c r="R178" s="70">
        <v>0</v>
      </c>
      <c r="S178" s="71">
        <f t="shared" si="225"/>
        <v>0</v>
      </c>
      <c r="T178" s="32"/>
      <c r="U178" s="122">
        <v>0</v>
      </c>
      <c r="V178" s="69">
        <v>0</v>
      </c>
      <c r="W178" s="69">
        <f t="shared" si="226"/>
        <v>0</v>
      </c>
      <c r="X178" s="69">
        <v>0</v>
      </c>
      <c r="Y178" s="69">
        <f t="shared" si="244"/>
        <v>0</v>
      </c>
      <c r="Z178" s="70">
        <v>0</v>
      </c>
      <c r="AA178" s="70">
        <f t="shared" si="227"/>
        <v>0</v>
      </c>
      <c r="AB178" s="35"/>
      <c r="AC178" s="69">
        <v>0</v>
      </c>
      <c r="AD178" s="69">
        <v>0</v>
      </c>
      <c r="AE178" s="69">
        <f t="shared" si="237"/>
        <v>0</v>
      </c>
      <c r="AF178" s="69">
        <v>0</v>
      </c>
      <c r="AG178" s="69">
        <f t="shared" si="238"/>
        <v>0</v>
      </c>
      <c r="AH178" s="70">
        <v>0</v>
      </c>
      <c r="AI178" s="71">
        <f t="shared" si="228"/>
        <v>0</v>
      </c>
      <c r="AJ178" s="32"/>
      <c r="AK178" s="122">
        <v>0</v>
      </c>
      <c r="AL178" s="69">
        <v>0</v>
      </c>
      <c r="AM178" s="69">
        <f t="shared" si="229"/>
        <v>0</v>
      </c>
      <c r="AN178" s="69">
        <v>0</v>
      </c>
      <c r="AO178" s="69">
        <f t="shared" si="245"/>
        <v>0</v>
      </c>
      <c r="AP178" s="70">
        <v>0</v>
      </c>
      <c r="AQ178" s="70">
        <f t="shared" si="230"/>
        <v>0</v>
      </c>
      <c r="AR178" s="35"/>
      <c r="AS178" s="69">
        <v>0</v>
      </c>
      <c r="AT178" s="69">
        <v>0</v>
      </c>
      <c r="AU178" s="69">
        <f t="shared" si="239"/>
        <v>0</v>
      </c>
      <c r="AV178" s="69">
        <v>0</v>
      </c>
      <c r="AW178" s="69">
        <f t="shared" si="240"/>
        <v>0</v>
      </c>
      <c r="AX178" s="70">
        <v>0</v>
      </c>
      <c r="AY178" s="71">
        <f t="shared" si="231"/>
        <v>0</v>
      </c>
      <c r="AZ178" s="32"/>
      <c r="BA178" s="122">
        <v>0</v>
      </c>
      <c r="BB178" s="69">
        <v>0</v>
      </c>
      <c r="BC178" s="69">
        <f t="shared" si="232"/>
        <v>0</v>
      </c>
      <c r="BD178" s="69">
        <v>0</v>
      </c>
      <c r="BE178" s="69">
        <f t="shared" si="246"/>
        <v>0</v>
      </c>
      <c r="BF178" s="70">
        <v>0</v>
      </c>
      <c r="BG178" s="70">
        <f t="shared" si="233"/>
        <v>0</v>
      </c>
      <c r="BH178" s="35"/>
      <c r="BI178" s="69">
        <v>0</v>
      </c>
      <c r="BJ178" s="69">
        <v>0</v>
      </c>
      <c r="BK178" s="69">
        <f t="shared" si="241"/>
        <v>0</v>
      </c>
      <c r="BL178" s="69">
        <v>0</v>
      </c>
      <c r="BM178" s="69">
        <f t="shared" si="242"/>
        <v>0</v>
      </c>
      <c r="BN178" s="70">
        <v>0</v>
      </c>
      <c r="BO178" s="71">
        <f t="shared" si="234"/>
        <v>0</v>
      </c>
      <c r="BP178" s="32"/>
    </row>
    <row r="179" spans="2:68" s="2" customFormat="1" ht="14.25" hidden="1" customHeight="1" outlineLevel="1">
      <c r="B179" s="2" t="str">
        <f t="shared" si="222"/>
        <v>Hide</v>
      </c>
      <c r="C179" s="2">
        <v>1</v>
      </c>
      <c r="D179" s="66" t="s">
        <v>159</v>
      </c>
      <c r="E179" s="122">
        <v>0</v>
      </c>
      <c r="F179" s="69">
        <v>0</v>
      </c>
      <c r="G179" s="69">
        <f t="shared" si="223"/>
        <v>0</v>
      </c>
      <c r="H179" s="69">
        <v>0</v>
      </c>
      <c r="I179" s="69">
        <f t="shared" si="243"/>
        <v>0</v>
      </c>
      <c r="J179" s="70">
        <v>0</v>
      </c>
      <c r="K179" s="70">
        <f t="shared" si="224"/>
        <v>0</v>
      </c>
      <c r="L179" s="35"/>
      <c r="M179" s="69">
        <v>0</v>
      </c>
      <c r="N179" s="69">
        <v>0</v>
      </c>
      <c r="O179" s="69">
        <f t="shared" si="235"/>
        <v>0</v>
      </c>
      <c r="P179" s="69">
        <v>0</v>
      </c>
      <c r="Q179" s="69">
        <f t="shared" si="236"/>
        <v>0</v>
      </c>
      <c r="R179" s="70">
        <v>0</v>
      </c>
      <c r="S179" s="71">
        <f t="shared" si="225"/>
        <v>0</v>
      </c>
      <c r="T179" s="32"/>
      <c r="U179" s="122">
        <v>0</v>
      </c>
      <c r="V179" s="69">
        <v>0</v>
      </c>
      <c r="W179" s="69">
        <f t="shared" si="226"/>
        <v>0</v>
      </c>
      <c r="X179" s="69">
        <v>0</v>
      </c>
      <c r="Y179" s="69">
        <f t="shared" si="244"/>
        <v>0</v>
      </c>
      <c r="Z179" s="70">
        <v>0</v>
      </c>
      <c r="AA179" s="70">
        <f t="shared" si="227"/>
        <v>0</v>
      </c>
      <c r="AB179" s="35"/>
      <c r="AC179" s="69">
        <v>0</v>
      </c>
      <c r="AD179" s="69">
        <v>0</v>
      </c>
      <c r="AE179" s="69">
        <f t="shared" si="237"/>
        <v>0</v>
      </c>
      <c r="AF179" s="69">
        <v>0</v>
      </c>
      <c r="AG179" s="69">
        <f t="shared" si="238"/>
        <v>0</v>
      </c>
      <c r="AH179" s="70">
        <v>0</v>
      </c>
      <c r="AI179" s="71">
        <f t="shared" si="228"/>
        <v>0</v>
      </c>
      <c r="AJ179" s="32"/>
      <c r="AK179" s="122">
        <v>0</v>
      </c>
      <c r="AL179" s="69">
        <v>0</v>
      </c>
      <c r="AM179" s="69">
        <f t="shared" si="229"/>
        <v>0</v>
      </c>
      <c r="AN179" s="69">
        <v>0</v>
      </c>
      <c r="AO179" s="69">
        <f t="shared" si="245"/>
        <v>0</v>
      </c>
      <c r="AP179" s="70">
        <v>0</v>
      </c>
      <c r="AQ179" s="70">
        <f t="shared" si="230"/>
        <v>0</v>
      </c>
      <c r="AR179" s="35"/>
      <c r="AS179" s="69">
        <v>0</v>
      </c>
      <c r="AT179" s="69">
        <v>0</v>
      </c>
      <c r="AU179" s="69">
        <f t="shared" si="239"/>
        <v>0</v>
      </c>
      <c r="AV179" s="69">
        <v>0</v>
      </c>
      <c r="AW179" s="69">
        <f t="shared" si="240"/>
        <v>0</v>
      </c>
      <c r="AX179" s="70">
        <v>0</v>
      </c>
      <c r="AY179" s="71">
        <f t="shared" si="231"/>
        <v>0</v>
      </c>
      <c r="AZ179" s="32"/>
      <c r="BA179" s="122">
        <v>0</v>
      </c>
      <c r="BB179" s="69">
        <v>0</v>
      </c>
      <c r="BC179" s="69">
        <f t="shared" si="232"/>
        <v>0</v>
      </c>
      <c r="BD179" s="69">
        <v>0</v>
      </c>
      <c r="BE179" s="69">
        <f t="shared" si="246"/>
        <v>0</v>
      </c>
      <c r="BF179" s="70">
        <v>0</v>
      </c>
      <c r="BG179" s="70">
        <f t="shared" si="233"/>
        <v>0</v>
      </c>
      <c r="BH179" s="35"/>
      <c r="BI179" s="69">
        <v>0</v>
      </c>
      <c r="BJ179" s="69">
        <v>0</v>
      </c>
      <c r="BK179" s="69">
        <f t="shared" si="241"/>
        <v>0</v>
      </c>
      <c r="BL179" s="69">
        <v>0</v>
      </c>
      <c r="BM179" s="69">
        <f t="shared" si="242"/>
        <v>0</v>
      </c>
      <c r="BN179" s="70">
        <v>0</v>
      </c>
      <c r="BO179" s="71">
        <f t="shared" si="234"/>
        <v>0</v>
      </c>
      <c r="BP179" s="32"/>
    </row>
    <row r="180" spans="2:68" s="2" customFormat="1" collapsed="1">
      <c r="B180" s="2" t="str">
        <f t="shared" si="222"/>
        <v>Hide</v>
      </c>
      <c r="C180" s="2">
        <v>1</v>
      </c>
      <c r="D180" s="66" t="s">
        <v>160</v>
      </c>
      <c r="E180" s="116">
        <v>0</v>
      </c>
      <c r="F180" s="38">
        <v>0</v>
      </c>
      <c r="G180" s="38">
        <f t="shared" si="223"/>
        <v>0</v>
      </c>
      <c r="H180" s="38">
        <v>0</v>
      </c>
      <c r="I180" s="38">
        <f t="shared" si="243"/>
        <v>0</v>
      </c>
      <c r="J180" s="39">
        <v>0</v>
      </c>
      <c r="K180" s="39">
        <f t="shared" si="224"/>
        <v>0</v>
      </c>
      <c r="L180" s="35"/>
      <c r="M180" s="38">
        <v>0</v>
      </c>
      <c r="N180" s="38">
        <v>0</v>
      </c>
      <c r="O180" s="38">
        <f t="shared" si="235"/>
        <v>0</v>
      </c>
      <c r="P180" s="38">
        <v>0</v>
      </c>
      <c r="Q180" s="38">
        <f t="shared" si="236"/>
        <v>0</v>
      </c>
      <c r="R180" s="39">
        <v>0</v>
      </c>
      <c r="S180" s="40">
        <f t="shared" si="225"/>
        <v>0</v>
      </c>
      <c r="T180" s="32"/>
      <c r="U180" s="116">
        <v>0</v>
      </c>
      <c r="V180" s="38">
        <v>0</v>
      </c>
      <c r="W180" s="38">
        <f t="shared" si="226"/>
        <v>0</v>
      </c>
      <c r="X180" s="38">
        <v>0</v>
      </c>
      <c r="Y180" s="38">
        <f t="shared" si="244"/>
        <v>0</v>
      </c>
      <c r="Z180" s="39">
        <v>0</v>
      </c>
      <c r="AA180" s="39">
        <f t="shared" si="227"/>
        <v>0</v>
      </c>
      <c r="AB180" s="35"/>
      <c r="AC180" s="38">
        <v>0</v>
      </c>
      <c r="AD180" s="38">
        <v>0</v>
      </c>
      <c r="AE180" s="38">
        <f t="shared" si="237"/>
        <v>0</v>
      </c>
      <c r="AF180" s="38">
        <v>0</v>
      </c>
      <c r="AG180" s="38">
        <f t="shared" si="238"/>
        <v>0</v>
      </c>
      <c r="AH180" s="39">
        <v>0</v>
      </c>
      <c r="AI180" s="40">
        <f t="shared" si="228"/>
        <v>0</v>
      </c>
      <c r="AJ180" s="32"/>
      <c r="AK180" s="116">
        <v>0</v>
      </c>
      <c r="AL180" s="38">
        <v>0</v>
      </c>
      <c r="AM180" s="38">
        <f t="shared" si="229"/>
        <v>0</v>
      </c>
      <c r="AN180" s="38">
        <v>0</v>
      </c>
      <c r="AO180" s="38">
        <f t="shared" si="245"/>
        <v>0</v>
      </c>
      <c r="AP180" s="39">
        <v>0</v>
      </c>
      <c r="AQ180" s="39">
        <f t="shared" si="230"/>
        <v>0</v>
      </c>
      <c r="AR180" s="35"/>
      <c r="AS180" s="38">
        <v>0</v>
      </c>
      <c r="AT180" s="38">
        <v>0</v>
      </c>
      <c r="AU180" s="38">
        <f t="shared" si="239"/>
        <v>0</v>
      </c>
      <c r="AV180" s="38">
        <v>0</v>
      </c>
      <c r="AW180" s="38">
        <f t="shared" si="240"/>
        <v>0</v>
      </c>
      <c r="AX180" s="39">
        <v>0</v>
      </c>
      <c r="AY180" s="40">
        <f t="shared" si="231"/>
        <v>0</v>
      </c>
      <c r="AZ180" s="32"/>
      <c r="BA180" s="116">
        <v>0</v>
      </c>
      <c r="BB180" s="38">
        <v>0</v>
      </c>
      <c r="BC180" s="38">
        <f t="shared" si="232"/>
        <v>0</v>
      </c>
      <c r="BD180" s="38">
        <v>0</v>
      </c>
      <c r="BE180" s="38">
        <f t="shared" si="246"/>
        <v>0</v>
      </c>
      <c r="BF180" s="39">
        <v>0</v>
      </c>
      <c r="BG180" s="39">
        <f t="shared" si="233"/>
        <v>0</v>
      </c>
      <c r="BH180" s="35"/>
      <c r="BI180" s="38">
        <v>0</v>
      </c>
      <c r="BJ180" s="38">
        <v>0</v>
      </c>
      <c r="BK180" s="38">
        <f t="shared" si="241"/>
        <v>0</v>
      </c>
      <c r="BL180" s="38">
        <v>0</v>
      </c>
      <c r="BM180" s="38">
        <f t="shared" si="242"/>
        <v>0</v>
      </c>
      <c r="BN180" s="39">
        <v>0</v>
      </c>
      <c r="BO180" s="40">
        <f t="shared" si="234"/>
        <v>0</v>
      </c>
      <c r="BP180" s="32"/>
    </row>
    <row r="181" spans="2:68" s="2" customFormat="1" ht="14.25" hidden="1" customHeight="1" outlineLevel="1">
      <c r="B181" s="2" t="str">
        <f t="shared" si="222"/>
        <v>Hide</v>
      </c>
      <c r="C181" s="2">
        <v>1</v>
      </c>
      <c r="D181" s="66" t="s">
        <v>161</v>
      </c>
      <c r="E181" s="122">
        <v>0</v>
      </c>
      <c r="F181" s="69">
        <v>0</v>
      </c>
      <c r="G181" s="69">
        <f t="shared" si="223"/>
        <v>0</v>
      </c>
      <c r="H181" s="69">
        <v>0</v>
      </c>
      <c r="I181" s="69">
        <f t="shared" si="243"/>
        <v>0</v>
      </c>
      <c r="J181" s="70">
        <v>0</v>
      </c>
      <c r="K181" s="70">
        <f t="shared" si="224"/>
        <v>0</v>
      </c>
      <c r="L181" s="35"/>
      <c r="M181" s="69">
        <v>0</v>
      </c>
      <c r="N181" s="69">
        <v>0</v>
      </c>
      <c r="O181" s="69">
        <f t="shared" si="235"/>
        <v>0</v>
      </c>
      <c r="P181" s="69">
        <v>0</v>
      </c>
      <c r="Q181" s="69">
        <f t="shared" si="236"/>
        <v>0</v>
      </c>
      <c r="R181" s="70">
        <v>0</v>
      </c>
      <c r="S181" s="71">
        <f t="shared" si="225"/>
        <v>0</v>
      </c>
      <c r="T181" s="32"/>
      <c r="U181" s="122">
        <v>0</v>
      </c>
      <c r="V181" s="69">
        <v>0</v>
      </c>
      <c r="W181" s="69">
        <f t="shared" si="226"/>
        <v>0</v>
      </c>
      <c r="X181" s="69">
        <v>0</v>
      </c>
      <c r="Y181" s="69">
        <f t="shared" si="244"/>
        <v>0</v>
      </c>
      <c r="Z181" s="70">
        <v>0</v>
      </c>
      <c r="AA181" s="70">
        <f t="shared" si="227"/>
        <v>0</v>
      </c>
      <c r="AB181" s="35"/>
      <c r="AC181" s="69">
        <v>0</v>
      </c>
      <c r="AD181" s="69">
        <v>0</v>
      </c>
      <c r="AE181" s="69">
        <f t="shared" si="237"/>
        <v>0</v>
      </c>
      <c r="AF181" s="69">
        <v>0</v>
      </c>
      <c r="AG181" s="69">
        <f t="shared" si="238"/>
        <v>0</v>
      </c>
      <c r="AH181" s="70">
        <v>0</v>
      </c>
      <c r="AI181" s="71">
        <f t="shared" si="228"/>
        <v>0</v>
      </c>
      <c r="AJ181" s="32"/>
      <c r="AK181" s="122">
        <v>0</v>
      </c>
      <c r="AL181" s="69">
        <v>0</v>
      </c>
      <c r="AM181" s="69">
        <f t="shared" si="229"/>
        <v>0</v>
      </c>
      <c r="AN181" s="69">
        <v>0</v>
      </c>
      <c r="AO181" s="69">
        <f t="shared" si="245"/>
        <v>0</v>
      </c>
      <c r="AP181" s="70">
        <v>0</v>
      </c>
      <c r="AQ181" s="70">
        <f t="shared" si="230"/>
        <v>0</v>
      </c>
      <c r="AR181" s="35"/>
      <c r="AS181" s="69">
        <v>0</v>
      </c>
      <c r="AT181" s="69">
        <v>0</v>
      </c>
      <c r="AU181" s="69">
        <f t="shared" si="239"/>
        <v>0</v>
      </c>
      <c r="AV181" s="69">
        <v>0</v>
      </c>
      <c r="AW181" s="69">
        <f t="shared" si="240"/>
        <v>0</v>
      </c>
      <c r="AX181" s="70">
        <v>0</v>
      </c>
      <c r="AY181" s="71">
        <f t="shared" si="231"/>
        <v>0</v>
      </c>
      <c r="AZ181" s="32"/>
      <c r="BA181" s="122">
        <v>0</v>
      </c>
      <c r="BB181" s="69">
        <v>0</v>
      </c>
      <c r="BC181" s="69">
        <f t="shared" si="232"/>
        <v>0</v>
      </c>
      <c r="BD181" s="69">
        <v>0</v>
      </c>
      <c r="BE181" s="69">
        <f t="shared" si="246"/>
        <v>0</v>
      </c>
      <c r="BF181" s="70">
        <v>0</v>
      </c>
      <c r="BG181" s="70">
        <f t="shared" si="233"/>
        <v>0</v>
      </c>
      <c r="BH181" s="35"/>
      <c r="BI181" s="69">
        <v>0</v>
      </c>
      <c r="BJ181" s="69">
        <v>0</v>
      </c>
      <c r="BK181" s="69">
        <f t="shared" si="241"/>
        <v>0</v>
      </c>
      <c r="BL181" s="69">
        <v>0</v>
      </c>
      <c r="BM181" s="69">
        <f t="shared" si="242"/>
        <v>0</v>
      </c>
      <c r="BN181" s="70">
        <v>0</v>
      </c>
      <c r="BO181" s="71">
        <f t="shared" si="234"/>
        <v>0</v>
      </c>
      <c r="BP181" s="32"/>
    </row>
    <row r="182" spans="2:68" s="2" customFormat="1" ht="14.25" hidden="1" customHeight="1" outlineLevel="1">
      <c r="B182" s="2" t="str">
        <f t="shared" si="222"/>
        <v>Hide</v>
      </c>
      <c r="C182" s="2">
        <v>1</v>
      </c>
      <c r="D182" s="66" t="s">
        <v>162</v>
      </c>
      <c r="E182" s="122">
        <v>0</v>
      </c>
      <c r="F182" s="69">
        <v>0</v>
      </c>
      <c r="G182" s="69">
        <f t="shared" si="223"/>
        <v>0</v>
      </c>
      <c r="H182" s="69">
        <v>0</v>
      </c>
      <c r="I182" s="69">
        <f t="shared" si="243"/>
        <v>0</v>
      </c>
      <c r="J182" s="70">
        <v>0</v>
      </c>
      <c r="K182" s="70">
        <f t="shared" si="224"/>
        <v>0</v>
      </c>
      <c r="L182" s="35"/>
      <c r="M182" s="69">
        <v>0</v>
      </c>
      <c r="N182" s="69">
        <v>0</v>
      </c>
      <c r="O182" s="69">
        <f t="shared" si="235"/>
        <v>0</v>
      </c>
      <c r="P182" s="69">
        <v>0</v>
      </c>
      <c r="Q182" s="69">
        <f t="shared" si="236"/>
        <v>0</v>
      </c>
      <c r="R182" s="70">
        <v>0</v>
      </c>
      <c r="S182" s="71">
        <f t="shared" si="225"/>
        <v>0</v>
      </c>
      <c r="T182" s="32"/>
      <c r="U182" s="122">
        <v>0</v>
      </c>
      <c r="V182" s="69">
        <v>0</v>
      </c>
      <c r="W182" s="69">
        <f t="shared" si="226"/>
        <v>0</v>
      </c>
      <c r="X182" s="69">
        <v>0</v>
      </c>
      <c r="Y182" s="69">
        <f t="shared" si="244"/>
        <v>0</v>
      </c>
      <c r="Z182" s="70">
        <v>0</v>
      </c>
      <c r="AA182" s="70">
        <f t="shared" si="227"/>
        <v>0</v>
      </c>
      <c r="AB182" s="35"/>
      <c r="AC182" s="69">
        <v>0</v>
      </c>
      <c r="AD182" s="69">
        <v>0</v>
      </c>
      <c r="AE182" s="69">
        <f t="shared" si="237"/>
        <v>0</v>
      </c>
      <c r="AF182" s="69">
        <v>0</v>
      </c>
      <c r="AG182" s="69">
        <f t="shared" si="238"/>
        <v>0</v>
      </c>
      <c r="AH182" s="70">
        <v>0</v>
      </c>
      <c r="AI182" s="71">
        <f t="shared" si="228"/>
        <v>0</v>
      </c>
      <c r="AJ182" s="32"/>
      <c r="AK182" s="122">
        <v>0</v>
      </c>
      <c r="AL182" s="69">
        <v>0</v>
      </c>
      <c r="AM182" s="69">
        <f t="shared" si="229"/>
        <v>0</v>
      </c>
      <c r="AN182" s="69">
        <v>0</v>
      </c>
      <c r="AO182" s="69">
        <f t="shared" si="245"/>
        <v>0</v>
      </c>
      <c r="AP182" s="70">
        <v>0</v>
      </c>
      <c r="AQ182" s="70">
        <f t="shared" si="230"/>
        <v>0</v>
      </c>
      <c r="AR182" s="35"/>
      <c r="AS182" s="69">
        <v>0</v>
      </c>
      <c r="AT182" s="69">
        <v>0</v>
      </c>
      <c r="AU182" s="69">
        <f t="shared" si="239"/>
        <v>0</v>
      </c>
      <c r="AV182" s="69">
        <v>0</v>
      </c>
      <c r="AW182" s="69">
        <f t="shared" si="240"/>
        <v>0</v>
      </c>
      <c r="AX182" s="70">
        <v>0</v>
      </c>
      <c r="AY182" s="71">
        <f t="shared" si="231"/>
        <v>0</v>
      </c>
      <c r="AZ182" s="32"/>
      <c r="BA182" s="122">
        <v>0</v>
      </c>
      <c r="BB182" s="69">
        <v>0</v>
      </c>
      <c r="BC182" s="69">
        <f t="shared" si="232"/>
        <v>0</v>
      </c>
      <c r="BD182" s="69">
        <v>0</v>
      </c>
      <c r="BE182" s="69">
        <f t="shared" si="246"/>
        <v>0</v>
      </c>
      <c r="BF182" s="70">
        <v>0</v>
      </c>
      <c r="BG182" s="70">
        <f t="shared" si="233"/>
        <v>0</v>
      </c>
      <c r="BH182" s="35"/>
      <c r="BI182" s="69">
        <v>0</v>
      </c>
      <c r="BJ182" s="69">
        <v>0</v>
      </c>
      <c r="BK182" s="69">
        <f t="shared" si="241"/>
        <v>0</v>
      </c>
      <c r="BL182" s="69">
        <v>0</v>
      </c>
      <c r="BM182" s="69">
        <f t="shared" si="242"/>
        <v>0</v>
      </c>
      <c r="BN182" s="70">
        <v>0</v>
      </c>
      <c r="BO182" s="71">
        <f t="shared" si="234"/>
        <v>0</v>
      </c>
      <c r="BP182" s="32"/>
    </row>
    <row r="183" spans="2:68" s="2" customFormat="1" ht="14.25" hidden="1" customHeight="1" outlineLevel="1">
      <c r="B183" s="2" t="str">
        <f t="shared" si="222"/>
        <v>Hide</v>
      </c>
      <c r="C183" s="2">
        <v>1</v>
      </c>
      <c r="D183" s="66" t="s" vm="2">
        <v>163</v>
      </c>
      <c r="E183" s="122">
        <v>0</v>
      </c>
      <c r="F183" s="69">
        <v>0</v>
      </c>
      <c r="G183" s="69">
        <f t="shared" si="223"/>
        <v>0</v>
      </c>
      <c r="H183" s="69">
        <v>0</v>
      </c>
      <c r="I183" s="69">
        <f t="shared" si="243"/>
        <v>0</v>
      </c>
      <c r="J183" s="70">
        <v>0</v>
      </c>
      <c r="K183" s="70">
        <f t="shared" si="224"/>
        <v>0</v>
      </c>
      <c r="L183" s="35"/>
      <c r="M183" s="69">
        <v>0</v>
      </c>
      <c r="N183" s="69">
        <v>0</v>
      </c>
      <c r="O183" s="69">
        <f t="shared" si="235"/>
        <v>0</v>
      </c>
      <c r="P183" s="69">
        <v>0</v>
      </c>
      <c r="Q183" s="69">
        <f t="shared" si="236"/>
        <v>0</v>
      </c>
      <c r="R183" s="70">
        <v>0</v>
      </c>
      <c r="S183" s="71">
        <f t="shared" si="225"/>
        <v>0</v>
      </c>
      <c r="T183" s="32"/>
      <c r="U183" s="122">
        <v>0</v>
      </c>
      <c r="V183" s="69">
        <v>0</v>
      </c>
      <c r="W183" s="69">
        <f t="shared" si="226"/>
        <v>0</v>
      </c>
      <c r="X183" s="69">
        <v>0</v>
      </c>
      <c r="Y183" s="69">
        <f t="shared" si="244"/>
        <v>0</v>
      </c>
      <c r="Z183" s="70">
        <v>0</v>
      </c>
      <c r="AA183" s="70">
        <f t="shared" si="227"/>
        <v>0</v>
      </c>
      <c r="AB183" s="35"/>
      <c r="AC183" s="69">
        <v>0</v>
      </c>
      <c r="AD183" s="69">
        <v>0</v>
      </c>
      <c r="AE183" s="69">
        <f t="shared" si="237"/>
        <v>0</v>
      </c>
      <c r="AF183" s="69">
        <v>0</v>
      </c>
      <c r="AG183" s="69">
        <f t="shared" si="238"/>
        <v>0</v>
      </c>
      <c r="AH183" s="70">
        <v>0</v>
      </c>
      <c r="AI183" s="71">
        <f t="shared" si="228"/>
        <v>0</v>
      </c>
      <c r="AJ183" s="32"/>
      <c r="AK183" s="122">
        <v>0</v>
      </c>
      <c r="AL183" s="69">
        <v>0</v>
      </c>
      <c r="AM183" s="69">
        <f t="shared" si="229"/>
        <v>0</v>
      </c>
      <c r="AN183" s="69">
        <v>0</v>
      </c>
      <c r="AO183" s="69">
        <f t="shared" si="245"/>
        <v>0</v>
      </c>
      <c r="AP183" s="70">
        <v>0</v>
      </c>
      <c r="AQ183" s="70">
        <f t="shared" si="230"/>
        <v>0</v>
      </c>
      <c r="AR183" s="35"/>
      <c r="AS183" s="69">
        <v>0</v>
      </c>
      <c r="AT183" s="69">
        <v>0</v>
      </c>
      <c r="AU183" s="69">
        <f t="shared" si="239"/>
        <v>0</v>
      </c>
      <c r="AV183" s="69">
        <v>0</v>
      </c>
      <c r="AW183" s="69">
        <f t="shared" si="240"/>
        <v>0</v>
      </c>
      <c r="AX183" s="70">
        <v>0</v>
      </c>
      <c r="AY183" s="71">
        <f t="shared" si="231"/>
        <v>0</v>
      </c>
      <c r="AZ183" s="32"/>
      <c r="BA183" s="122">
        <v>0</v>
      </c>
      <c r="BB183" s="69">
        <v>0</v>
      </c>
      <c r="BC183" s="69">
        <f t="shared" si="232"/>
        <v>0</v>
      </c>
      <c r="BD183" s="69">
        <v>0</v>
      </c>
      <c r="BE183" s="69">
        <f t="shared" si="246"/>
        <v>0</v>
      </c>
      <c r="BF183" s="70">
        <v>0</v>
      </c>
      <c r="BG183" s="70">
        <f t="shared" si="233"/>
        <v>0</v>
      </c>
      <c r="BH183" s="35"/>
      <c r="BI183" s="69">
        <v>0</v>
      </c>
      <c r="BJ183" s="69">
        <v>0</v>
      </c>
      <c r="BK183" s="69">
        <f t="shared" si="241"/>
        <v>0</v>
      </c>
      <c r="BL183" s="69">
        <v>0</v>
      </c>
      <c r="BM183" s="69">
        <f t="shared" si="242"/>
        <v>0</v>
      </c>
      <c r="BN183" s="70">
        <v>0</v>
      </c>
      <c r="BO183" s="71">
        <f t="shared" si="234"/>
        <v>0</v>
      </c>
      <c r="BP183" s="32"/>
    </row>
    <row r="184" spans="2:68" s="2" customFormat="1" ht="14.25" hidden="1" customHeight="1" outlineLevel="1">
      <c r="B184" s="2" t="str">
        <f t="shared" si="222"/>
        <v>Hide</v>
      </c>
      <c r="C184" s="2">
        <v>1</v>
      </c>
      <c r="D184" s="66" t="s">
        <v>164</v>
      </c>
      <c r="E184" s="122">
        <v>0</v>
      </c>
      <c r="F184" s="69">
        <v>0</v>
      </c>
      <c r="G184" s="69">
        <f t="shared" si="223"/>
        <v>0</v>
      </c>
      <c r="H184" s="69">
        <v>0</v>
      </c>
      <c r="I184" s="69">
        <f t="shared" si="243"/>
        <v>0</v>
      </c>
      <c r="J184" s="70">
        <v>0</v>
      </c>
      <c r="K184" s="70">
        <f t="shared" si="224"/>
        <v>0</v>
      </c>
      <c r="L184" s="35"/>
      <c r="M184" s="69">
        <v>0</v>
      </c>
      <c r="N184" s="69">
        <v>0</v>
      </c>
      <c r="O184" s="69">
        <f t="shared" si="235"/>
        <v>0</v>
      </c>
      <c r="P184" s="69">
        <v>0</v>
      </c>
      <c r="Q184" s="69">
        <f t="shared" si="236"/>
        <v>0</v>
      </c>
      <c r="R184" s="70">
        <v>0</v>
      </c>
      <c r="S184" s="71">
        <f t="shared" si="225"/>
        <v>0</v>
      </c>
      <c r="T184" s="32"/>
      <c r="U184" s="122">
        <v>0</v>
      </c>
      <c r="V184" s="69">
        <v>0</v>
      </c>
      <c r="W184" s="69">
        <f t="shared" si="226"/>
        <v>0</v>
      </c>
      <c r="X184" s="69">
        <v>0</v>
      </c>
      <c r="Y184" s="69">
        <f t="shared" si="244"/>
        <v>0</v>
      </c>
      <c r="Z184" s="70">
        <v>0</v>
      </c>
      <c r="AA184" s="70">
        <f t="shared" si="227"/>
        <v>0</v>
      </c>
      <c r="AB184" s="35"/>
      <c r="AC184" s="69">
        <v>0</v>
      </c>
      <c r="AD184" s="69">
        <v>0</v>
      </c>
      <c r="AE184" s="69">
        <f t="shared" si="237"/>
        <v>0</v>
      </c>
      <c r="AF184" s="69">
        <v>0</v>
      </c>
      <c r="AG184" s="69">
        <f t="shared" si="238"/>
        <v>0</v>
      </c>
      <c r="AH184" s="70">
        <v>0</v>
      </c>
      <c r="AI184" s="71">
        <f t="shared" si="228"/>
        <v>0</v>
      </c>
      <c r="AJ184" s="32"/>
      <c r="AK184" s="122">
        <v>0</v>
      </c>
      <c r="AL184" s="69">
        <v>0</v>
      </c>
      <c r="AM184" s="69">
        <f t="shared" si="229"/>
        <v>0</v>
      </c>
      <c r="AN184" s="69">
        <v>0</v>
      </c>
      <c r="AO184" s="69">
        <f t="shared" si="245"/>
        <v>0</v>
      </c>
      <c r="AP184" s="70">
        <v>0</v>
      </c>
      <c r="AQ184" s="70">
        <f t="shared" si="230"/>
        <v>0</v>
      </c>
      <c r="AR184" s="35"/>
      <c r="AS184" s="69">
        <v>0</v>
      </c>
      <c r="AT184" s="69">
        <v>0</v>
      </c>
      <c r="AU184" s="69">
        <f t="shared" si="239"/>
        <v>0</v>
      </c>
      <c r="AV184" s="69">
        <v>0</v>
      </c>
      <c r="AW184" s="69">
        <f t="shared" si="240"/>
        <v>0</v>
      </c>
      <c r="AX184" s="70">
        <v>0</v>
      </c>
      <c r="AY184" s="71">
        <f t="shared" si="231"/>
        <v>0</v>
      </c>
      <c r="AZ184" s="32"/>
      <c r="BA184" s="122">
        <v>0</v>
      </c>
      <c r="BB184" s="69">
        <v>0</v>
      </c>
      <c r="BC184" s="69">
        <f t="shared" si="232"/>
        <v>0</v>
      </c>
      <c r="BD184" s="69">
        <v>0</v>
      </c>
      <c r="BE184" s="69">
        <f t="shared" si="246"/>
        <v>0</v>
      </c>
      <c r="BF184" s="70">
        <v>0</v>
      </c>
      <c r="BG184" s="70">
        <f t="shared" si="233"/>
        <v>0</v>
      </c>
      <c r="BH184" s="35"/>
      <c r="BI184" s="69">
        <v>0</v>
      </c>
      <c r="BJ184" s="69">
        <v>0</v>
      </c>
      <c r="BK184" s="69">
        <f t="shared" si="241"/>
        <v>0</v>
      </c>
      <c r="BL184" s="69">
        <v>0</v>
      </c>
      <c r="BM184" s="69">
        <f t="shared" si="242"/>
        <v>0</v>
      </c>
      <c r="BN184" s="70">
        <v>0</v>
      </c>
      <c r="BO184" s="71">
        <f t="shared" si="234"/>
        <v>0</v>
      </c>
      <c r="BP184" s="32"/>
    </row>
    <row r="185" spans="2:68" s="2" customFormat="1" collapsed="1">
      <c r="B185" s="2" t="str">
        <f t="shared" si="222"/>
        <v>Hide</v>
      </c>
      <c r="C185" s="2">
        <v>1</v>
      </c>
      <c r="D185" s="66" t="s">
        <v>165</v>
      </c>
      <c r="E185" s="116">
        <v>0</v>
      </c>
      <c r="F185" s="38">
        <v>0</v>
      </c>
      <c r="G185" s="38">
        <f t="shared" si="223"/>
        <v>0</v>
      </c>
      <c r="H185" s="38">
        <v>0</v>
      </c>
      <c r="I185" s="38">
        <f t="shared" si="243"/>
        <v>0</v>
      </c>
      <c r="J185" s="39">
        <v>0</v>
      </c>
      <c r="K185" s="39">
        <f t="shared" si="224"/>
        <v>0</v>
      </c>
      <c r="L185" s="35"/>
      <c r="M185" s="38">
        <v>0</v>
      </c>
      <c r="N185" s="38">
        <v>0</v>
      </c>
      <c r="O185" s="38">
        <f t="shared" si="235"/>
        <v>0</v>
      </c>
      <c r="P185" s="38">
        <v>0</v>
      </c>
      <c r="Q185" s="38">
        <f t="shared" si="236"/>
        <v>0</v>
      </c>
      <c r="R185" s="39">
        <v>0</v>
      </c>
      <c r="S185" s="40">
        <f t="shared" si="225"/>
        <v>0</v>
      </c>
      <c r="T185" s="32"/>
      <c r="U185" s="116">
        <v>0</v>
      </c>
      <c r="V185" s="38">
        <v>0</v>
      </c>
      <c r="W185" s="38">
        <f t="shared" si="226"/>
        <v>0</v>
      </c>
      <c r="X185" s="38">
        <v>0</v>
      </c>
      <c r="Y185" s="38">
        <f t="shared" si="244"/>
        <v>0</v>
      </c>
      <c r="Z185" s="39">
        <v>0</v>
      </c>
      <c r="AA185" s="39">
        <f t="shared" si="227"/>
        <v>0</v>
      </c>
      <c r="AB185" s="35"/>
      <c r="AC185" s="38">
        <v>0</v>
      </c>
      <c r="AD185" s="38">
        <v>0</v>
      </c>
      <c r="AE185" s="38">
        <f t="shared" si="237"/>
        <v>0</v>
      </c>
      <c r="AF185" s="38">
        <v>0</v>
      </c>
      <c r="AG185" s="38">
        <f t="shared" si="238"/>
        <v>0</v>
      </c>
      <c r="AH185" s="39">
        <v>0</v>
      </c>
      <c r="AI185" s="40">
        <f t="shared" si="228"/>
        <v>0</v>
      </c>
      <c r="AJ185" s="32"/>
      <c r="AK185" s="116">
        <v>0</v>
      </c>
      <c r="AL185" s="38">
        <v>0</v>
      </c>
      <c r="AM185" s="38">
        <f t="shared" si="229"/>
        <v>0</v>
      </c>
      <c r="AN185" s="38">
        <v>0</v>
      </c>
      <c r="AO185" s="38">
        <f t="shared" si="245"/>
        <v>0</v>
      </c>
      <c r="AP185" s="39">
        <v>0</v>
      </c>
      <c r="AQ185" s="39">
        <f t="shared" si="230"/>
        <v>0</v>
      </c>
      <c r="AR185" s="35"/>
      <c r="AS185" s="38">
        <v>0</v>
      </c>
      <c r="AT185" s="38">
        <v>0</v>
      </c>
      <c r="AU185" s="38">
        <f t="shared" si="239"/>
        <v>0</v>
      </c>
      <c r="AV185" s="38">
        <v>0</v>
      </c>
      <c r="AW185" s="38">
        <f t="shared" si="240"/>
        <v>0</v>
      </c>
      <c r="AX185" s="39">
        <v>0</v>
      </c>
      <c r="AY185" s="40">
        <f t="shared" si="231"/>
        <v>0</v>
      </c>
      <c r="AZ185" s="32"/>
      <c r="BA185" s="116">
        <v>0</v>
      </c>
      <c r="BB185" s="38">
        <v>0</v>
      </c>
      <c r="BC185" s="38">
        <f t="shared" si="232"/>
        <v>0</v>
      </c>
      <c r="BD185" s="38">
        <v>0</v>
      </c>
      <c r="BE185" s="38">
        <f t="shared" si="246"/>
        <v>0</v>
      </c>
      <c r="BF185" s="39">
        <v>0</v>
      </c>
      <c r="BG185" s="39">
        <f t="shared" si="233"/>
        <v>0</v>
      </c>
      <c r="BH185" s="35"/>
      <c r="BI185" s="38">
        <v>0</v>
      </c>
      <c r="BJ185" s="38">
        <v>0</v>
      </c>
      <c r="BK185" s="38">
        <f t="shared" si="241"/>
        <v>0</v>
      </c>
      <c r="BL185" s="38">
        <v>0</v>
      </c>
      <c r="BM185" s="38">
        <f t="shared" si="242"/>
        <v>0</v>
      </c>
      <c r="BN185" s="39">
        <v>0</v>
      </c>
      <c r="BO185" s="40">
        <f t="shared" si="234"/>
        <v>0</v>
      </c>
      <c r="BP185" s="32"/>
    </row>
    <row r="186" spans="2:68" s="2" customFormat="1" ht="14.25" hidden="1" customHeight="1" outlineLevel="1">
      <c r="B186" s="2" t="str">
        <f t="shared" si="222"/>
        <v>Hide</v>
      </c>
      <c r="C186" s="2">
        <v>1</v>
      </c>
      <c r="D186" s="66" t="s">
        <v>166</v>
      </c>
      <c r="E186" s="122">
        <v>1654.73</v>
      </c>
      <c r="F186" s="69">
        <v>4353.3496616146404</v>
      </c>
      <c r="G186" s="69">
        <f t="shared" si="223"/>
        <v>-2698.6196616146403</v>
      </c>
      <c r="H186" s="69">
        <v>0</v>
      </c>
      <c r="I186" s="69">
        <f t="shared" si="243"/>
        <v>1654.73</v>
      </c>
      <c r="J186" s="70">
        <v>3981.83</v>
      </c>
      <c r="K186" s="70">
        <f t="shared" si="224"/>
        <v>-2327.1</v>
      </c>
      <c r="L186" s="35"/>
      <c r="M186" s="69">
        <v>1654.73</v>
      </c>
      <c r="N186" s="69">
        <v>4353.3496616146404</v>
      </c>
      <c r="O186" s="69">
        <f t="shared" si="235"/>
        <v>-2698.6196616146403</v>
      </c>
      <c r="P186" s="69">
        <v>0</v>
      </c>
      <c r="Q186" s="69">
        <f t="shared" si="236"/>
        <v>1654.73</v>
      </c>
      <c r="R186" s="70">
        <v>3981.83</v>
      </c>
      <c r="S186" s="71">
        <f t="shared" si="225"/>
        <v>-2327.1</v>
      </c>
      <c r="T186" s="32"/>
      <c r="U186" s="122">
        <v>1654.73</v>
      </c>
      <c r="V186" s="69">
        <v>4353.3496616146404</v>
      </c>
      <c r="W186" s="69">
        <f t="shared" si="226"/>
        <v>-2698.6196616146403</v>
      </c>
      <c r="X186" s="69">
        <v>0</v>
      </c>
      <c r="Y186" s="69">
        <f t="shared" si="244"/>
        <v>1654.73</v>
      </c>
      <c r="Z186" s="70">
        <v>3981.83</v>
      </c>
      <c r="AA186" s="70">
        <f t="shared" si="227"/>
        <v>-2327.1</v>
      </c>
      <c r="AB186" s="35"/>
      <c r="AC186" s="69">
        <v>1654.73</v>
      </c>
      <c r="AD186" s="69">
        <v>4353.3496616146404</v>
      </c>
      <c r="AE186" s="69">
        <f t="shared" si="237"/>
        <v>-2698.6196616146403</v>
      </c>
      <c r="AF186" s="69">
        <v>0</v>
      </c>
      <c r="AG186" s="69">
        <f t="shared" si="238"/>
        <v>1654.73</v>
      </c>
      <c r="AH186" s="70">
        <v>3981.83</v>
      </c>
      <c r="AI186" s="71">
        <f t="shared" si="228"/>
        <v>-2327.1</v>
      </c>
      <c r="AJ186" s="32"/>
      <c r="AK186" s="122">
        <v>0</v>
      </c>
      <c r="AL186" s="69">
        <v>0</v>
      </c>
      <c r="AM186" s="69">
        <f t="shared" si="229"/>
        <v>0</v>
      </c>
      <c r="AN186" s="69">
        <v>0</v>
      </c>
      <c r="AO186" s="69">
        <f t="shared" si="245"/>
        <v>0</v>
      </c>
      <c r="AP186" s="70">
        <v>0</v>
      </c>
      <c r="AQ186" s="70">
        <f t="shared" si="230"/>
        <v>0</v>
      </c>
      <c r="AR186" s="35"/>
      <c r="AS186" s="69">
        <v>0</v>
      </c>
      <c r="AT186" s="69">
        <v>0</v>
      </c>
      <c r="AU186" s="69">
        <f t="shared" si="239"/>
        <v>0</v>
      </c>
      <c r="AV186" s="69">
        <v>0</v>
      </c>
      <c r="AW186" s="69">
        <f t="shared" si="240"/>
        <v>0</v>
      </c>
      <c r="AX186" s="70">
        <v>0</v>
      </c>
      <c r="AY186" s="71">
        <f t="shared" si="231"/>
        <v>0</v>
      </c>
      <c r="AZ186" s="32"/>
      <c r="BA186" s="122">
        <v>0</v>
      </c>
      <c r="BB186" s="69">
        <v>0</v>
      </c>
      <c r="BC186" s="69">
        <f t="shared" si="232"/>
        <v>0</v>
      </c>
      <c r="BD186" s="69">
        <v>0</v>
      </c>
      <c r="BE186" s="69">
        <f t="shared" si="246"/>
        <v>0</v>
      </c>
      <c r="BF186" s="70">
        <v>0</v>
      </c>
      <c r="BG186" s="70">
        <f t="shared" si="233"/>
        <v>0</v>
      </c>
      <c r="BH186" s="35"/>
      <c r="BI186" s="69">
        <v>0</v>
      </c>
      <c r="BJ186" s="69">
        <v>0</v>
      </c>
      <c r="BK186" s="69">
        <f t="shared" si="241"/>
        <v>0</v>
      </c>
      <c r="BL186" s="69">
        <v>0</v>
      </c>
      <c r="BM186" s="69">
        <f t="shared" si="242"/>
        <v>0</v>
      </c>
      <c r="BN186" s="70">
        <v>0</v>
      </c>
      <c r="BO186" s="71">
        <f t="shared" si="234"/>
        <v>0</v>
      </c>
      <c r="BP186" s="32"/>
    </row>
    <row r="187" spans="2:68" s="2" customFormat="1" collapsed="1">
      <c r="B187" s="2" t="str">
        <f t="shared" si="222"/>
        <v>Hide</v>
      </c>
      <c r="C187" s="2">
        <v>1</v>
      </c>
      <c r="D187" s="66" t="s">
        <v>167</v>
      </c>
      <c r="E187" s="116">
        <v>1654.73</v>
      </c>
      <c r="F187" s="38">
        <v>4353.3496616146404</v>
      </c>
      <c r="G187" s="38">
        <f t="shared" si="223"/>
        <v>-2698.6196616146403</v>
      </c>
      <c r="H187" s="38">
        <v>0</v>
      </c>
      <c r="I187" s="38">
        <f t="shared" si="243"/>
        <v>1654.73</v>
      </c>
      <c r="J187" s="39">
        <v>3981.83</v>
      </c>
      <c r="K187" s="39">
        <f t="shared" si="224"/>
        <v>-2327.1</v>
      </c>
      <c r="L187" s="35"/>
      <c r="M187" s="38">
        <v>1654.73</v>
      </c>
      <c r="N187" s="38">
        <v>4353.3496616146404</v>
      </c>
      <c r="O187" s="38">
        <f t="shared" si="235"/>
        <v>-2698.6196616146403</v>
      </c>
      <c r="P187" s="38">
        <v>0</v>
      </c>
      <c r="Q187" s="38">
        <f t="shared" si="236"/>
        <v>1654.73</v>
      </c>
      <c r="R187" s="39">
        <v>3981.83</v>
      </c>
      <c r="S187" s="40">
        <f t="shared" si="225"/>
        <v>-2327.1</v>
      </c>
      <c r="T187" s="32"/>
      <c r="U187" s="116">
        <v>1654.73</v>
      </c>
      <c r="V187" s="38">
        <v>4353.3496616146404</v>
      </c>
      <c r="W187" s="38">
        <f t="shared" si="226"/>
        <v>-2698.6196616146403</v>
      </c>
      <c r="X187" s="38">
        <v>0</v>
      </c>
      <c r="Y187" s="38">
        <f t="shared" si="244"/>
        <v>1654.73</v>
      </c>
      <c r="Z187" s="39">
        <v>3981.83</v>
      </c>
      <c r="AA187" s="39">
        <f t="shared" si="227"/>
        <v>-2327.1</v>
      </c>
      <c r="AB187" s="35"/>
      <c r="AC187" s="38">
        <v>1654.73</v>
      </c>
      <c r="AD187" s="38">
        <v>4353.3496616146404</v>
      </c>
      <c r="AE187" s="38">
        <f t="shared" si="237"/>
        <v>-2698.6196616146403</v>
      </c>
      <c r="AF187" s="38">
        <v>0</v>
      </c>
      <c r="AG187" s="38">
        <f t="shared" si="238"/>
        <v>1654.73</v>
      </c>
      <c r="AH187" s="39">
        <v>3981.83</v>
      </c>
      <c r="AI187" s="40">
        <f t="shared" si="228"/>
        <v>-2327.1</v>
      </c>
      <c r="AJ187" s="32"/>
      <c r="AK187" s="116">
        <v>0</v>
      </c>
      <c r="AL187" s="38">
        <v>0</v>
      </c>
      <c r="AM187" s="38">
        <f t="shared" si="229"/>
        <v>0</v>
      </c>
      <c r="AN187" s="38">
        <v>0</v>
      </c>
      <c r="AO187" s="38">
        <f t="shared" si="245"/>
        <v>0</v>
      </c>
      <c r="AP187" s="39">
        <v>0</v>
      </c>
      <c r="AQ187" s="39">
        <f t="shared" si="230"/>
        <v>0</v>
      </c>
      <c r="AR187" s="35"/>
      <c r="AS187" s="38">
        <v>0</v>
      </c>
      <c r="AT187" s="38">
        <v>0</v>
      </c>
      <c r="AU187" s="38">
        <f t="shared" si="239"/>
        <v>0</v>
      </c>
      <c r="AV187" s="38">
        <v>0</v>
      </c>
      <c r="AW187" s="38">
        <f t="shared" si="240"/>
        <v>0</v>
      </c>
      <c r="AX187" s="39">
        <v>0</v>
      </c>
      <c r="AY187" s="40">
        <f t="shared" si="231"/>
        <v>0</v>
      </c>
      <c r="AZ187" s="32"/>
      <c r="BA187" s="116">
        <v>0</v>
      </c>
      <c r="BB187" s="38">
        <v>0</v>
      </c>
      <c r="BC187" s="38">
        <f t="shared" si="232"/>
        <v>0</v>
      </c>
      <c r="BD187" s="38">
        <v>0</v>
      </c>
      <c r="BE187" s="38">
        <f t="shared" si="246"/>
        <v>0</v>
      </c>
      <c r="BF187" s="39">
        <v>0</v>
      </c>
      <c r="BG187" s="39">
        <f t="shared" si="233"/>
        <v>0</v>
      </c>
      <c r="BH187" s="35"/>
      <c r="BI187" s="38">
        <v>0</v>
      </c>
      <c r="BJ187" s="38">
        <v>0</v>
      </c>
      <c r="BK187" s="38">
        <f t="shared" si="241"/>
        <v>0</v>
      </c>
      <c r="BL187" s="38">
        <v>0</v>
      </c>
      <c r="BM187" s="38">
        <f t="shared" si="242"/>
        <v>0</v>
      </c>
      <c r="BN187" s="39">
        <v>0</v>
      </c>
      <c r="BO187" s="40">
        <f t="shared" si="234"/>
        <v>0</v>
      </c>
      <c r="BP187" s="32"/>
    </row>
    <row r="188" spans="2:68" s="2" customFormat="1">
      <c r="B188" s="2" t="str">
        <f t="shared" si="222"/>
        <v>Hide</v>
      </c>
      <c r="C188" s="2">
        <v>1</v>
      </c>
      <c r="D188" s="66" t="s">
        <v>168</v>
      </c>
      <c r="E188" s="116">
        <v>177517.12000000002</v>
      </c>
      <c r="F188" s="38">
        <v>90478.882478507396</v>
      </c>
      <c r="G188" s="38">
        <f t="shared" si="223"/>
        <v>87038.237521492629</v>
      </c>
      <c r="H188" s="38">
        <v>0</v>
      </c>
      <c r="I188" s="38">
        <f t="shared" si="243"/>
        <v>177517.12000000002</v>
      </c>
      <c r="J188" s="39">
        <v>64857.770000000011</v>
      </c>
      <c r="K188" s="39">
        <f t="shared" si="224"/>
        <v>112659.35</v>
      </c>
      <c r="L188" s="35"/>
      <c r="M188" s="38">
        <v>177517.12000000002</v>
      </c>
      <c r="N188" s="38">
        <v>90478.882478507396</v>
      </c>
      <c r="O188" s="38">
        <f t="shared" si="235"/>
        <v>87038.237521492629</v>
      </c>
      <c r="P188" s="38">
        <v>0</v>
      </c>
      <c r="Q188" s="38">
        <f t="shared" si="236"/>
        <v>177517.12000000002</v>
      </c>
      <c r="R188" s="39">
        <v>64857.770000000011</v>
      </c>
      <c r="S188" s="40">
        <f t="shared" si="225"/>
        <v>112659.35</v>
      </c>
      <c r="T188" s="32"/>
      <c r="U188" s="116">
        <v>24354.68</v>
      </c>
      <c r="V188" s="38">
        <v>18771.858899849791</v>
      </c>
      <c r="W188" s="38">
        <f t="shared" si="226"/>
        <v>5582.8211001502095</v>
      </c>
      <c r="X188" s="38">
        <v>0</v>
      </c>
      <c r="Y188" s="38">
        <f t="shared" si="244"/>
        <v>24354.68</v>
      </c>
      <c r="Z188" s="39">
        <v>24848.370000000003</v>
      </c>
      <c r="AA188" s="39">
        <f t="shared" si="227"/>
        <v>-493.69000000000233</v>
      </c>
      <c r="AB188" s="35"/>
      <c r="AC188" s="38">
        <v>24354.68</v>
      </c>
      <c r="AD188" s="38">
        <v>18771.858899849791</v>
      </c>
      <c r="AE188" s="38">
        <f t="shared" si="237"/>
        <v>5582.8211001502095</v>
      </c>
      <c r="AF188" s="38">
        <v>0</v>
      </c>
      <c r="AG188" s="38">
        <f t="shared" si="238"/>
        <v>24354.68</v>
      </c>
      <c r="AH188" s="39">
        <v>24848.370000000003</v>
      </c>
      <c r="AI188" s="40">
        <f t="shared" si="228"/>
        <v>-493.69000000000233</v>
      </c>
      <c r="AJ188" s="32"/>
      <c r="AK188" s="116">
        <v>55000</v>
      </c>
      <c r="AL188" s="38">
        <v>4105.308448222796</v>
      </c>
      <c r="AM188" s="38">
        <f t="shared" si="229"/>
        <v>50894.691551777207</v>
      </c>
      <c r="AN188" s="38">
        <v>0</v>
      </c>
      <c r="AO188" s="38">
        <f t="shared" si="245"/>
        <v>55000</v>
      </c>
      <c r="AP188" s="39">
        <v>15283.62</v>
      </c>
      <c r="AQ188" s="39">
        <f t="shared" si="230"/>
        <v>39716.379999999997</v>
      </c>
      <c r="AR188" s="35"/>
      <c r="AS188" s="38">
        <v>55000</v>
      </c>
      <c r="AT188" s="38">
        <v>4105.308448222796</v>
      </c>
      <c r="AU188" s="38">
        <f t="shared" si="239"/>
        <v>50894.691551777207</v>
      </c>
      <c r="AV188" s="38">
        <v>0</v>
      </c>
      <c r="AW188" s="38">
        <f t="shared" si="240"/>
        <v>55000</v>
      </c>
      <c r="AX188" s="39">
        <v>15283.62</v>
      </c>
      <c r="AY188" s="40">
        <f t="shared" si="231"/>
        <v>39716.379999999997</v>
      </c>
      <c r="AZ188" s="32"/>
      <c r="BA188" s="116">
        <v>98162.44</v>
      </c>
      <c r="BB188" s="38">
        <v>67601.715130434794</v>
      </c>
      <c r="BC188" s="38">
        <f t="shared" si="232"/>
        <v>30560.724869565209</v>
      </c>
      <c r="BD188" s="38">
        <v>0</v>
      </c>
      <c r="BE188" s="38">
        <f t="shared" si="246"/>
        <v>98162.44</v>
      </c>
      <c r="BF188" s="39">
        <v>24725.780000000002</v>
      </c>
      <c r="BG188" s="39">
        <f t="shared" si="233"/>
        <v>73436.66</v>
      </c>
      <c r="BH188" s="35"/>
      <c r="BI188" s="38">
        <v>98162.44</v>
      </c>
      <c r="BJ188" s="38">
        <v>67601.715130434794</v>
      </c>
      <c r="BK188" s="38">
        <f t="shared" si="241"/>
        <v>30560.724869565209</v>
      </c>
      <c r="BL188" s="38">
        <v>0</v>
      </c>
      <c r="BM188" s="38">
        <f t="shared" si="242"/>
        <v>98162.44</v>
      </c>
      <c r="BN188" s="39">
        <v>24725.780000000002</v>
      </c>
      <c r="BO188" s="40">
        <f t="shared" si="234"/>
        <v>73436.66</v>
      </c>
      <c r="BP188" s="32"/>
    </row>
    <row r="189" spans="2:68" s="2" customFormat="1" ht="14.25" hidden="1" customHeight="1" outlineLevel="1">
      <c r="B189" s="2" t="str">
        <f t="shared" si="222"/>
        <v>Hide</v>
      </c>
      <c r="C189" s="2">
        <v>1</v>
      </c>
      <c r="D189" s="66" t="s">
        <v>169</v>
      </c>
      <c r="E189" s="122">
        <v>23809.79</v>
      </c>
      <c r="F189" s="69">
        <v>27659.328424083262</v>
      </c>
      <c r="G189" s="69">
        <f t="shared" si="223"/>
        <v>-3849.5384240832609</v>
      </c>
      <c r="H189" s="69">
        <v>0</v>
      </c>
      <c r="I189" s="69">
        <f t="shared" si="243"/>
        <v>23809.79</v>
      </c>
      <c r="J189" s="70">
        <v>-2398.04</v>
      </c>
      <c r="K189" s="70">
        <f t="shared" si="224"/>
        <v>26207.83</v>
      </c>
      <c r="L189" s="35"/>
      <c r="M189" s="69">
        <v>23809.79</v>
      </c>
      <c r="N189" s="69">
        <v>27659.328424083262</v>
      </c>
      <c r="O189" s="69">
        <f t="shared" si="235"/>
        <v>-3849.5384240832609</v>
      </c>
      <c r="P189" s="69">
        <v>0</v>
      </c>
      <c r="Q189" s="69">
        <f t="shared" si="236"/>
        <v>23809.79</v>
      </c>
      <c r="R189" s="70">
        <v>-2398.04</v>
      </c>
      <c r="S189" s="71">
        <f t="shared" si="225"/>
        <v>26207.83</v>
      </c>
      <c r="T189" s="32"/>
      <c r="U189" s="122">
        <v>2810.5600000000004</v>
      </c>
      <c r="V189" s="69">
        <v>56.171305136881998</v>
      </c>
      <c r="W189" s="69">
        <f t="shared" si="226"/>
        <v>2754.3886948631184</v>
      </c>
      <c r="X189" s="69">
        <v>0</v>
      </c>
      <c r="Y189" s="69">
        <f t="shared" si="244"/>
        <v>2810.5600000000004</v>
      </c>
      <c r="Z189" s="70">
        <v>-2411.54</v>
      </c>
      <c r="AA189" s="70">
        <f t="shared" si="227"/>
        <v>5222.1000000000004</v>
      </c>
      <c r="AB189" s="35"/>
      <c r="AC189" s="69">
        <v>2810.5600000000004</v>
      </c>
      <c r="AD189" s="69">
        <v>56.171305136881998</v>
      </c>
      <c r="AE189" s="69">
        <f t="shared" si="237"/>
        <v>2754.3886948631184</v>
      </c>
      <c r="AF189" s="69">
        <v>0</v>
      </c>
      <c r="AG189" s="69">
        <f t="shared" si="238"/>
        <v>2810.5600000000004</v>
      </c>
      <c r="AH189" s="70">
        <v>-2411.54</v>
      </c>
      <c r="AI189" s="71">
        <f t="shared" si="228"/>
        <v>5222.1000000000004</v>
      </c>
      <c r="AJ189" s="32"/>
      <c r="AK189" s="122">
        <v>20300</v>
      </c>
      <c r="AL189" s="69">
        <v>0</v>
      </c>
      <c r="AM189" s="69">
        <f t="shared" si="229"/>
        <v>20300</v>
      </c>
      <c r="AN189" s="69">
        <v>0</v>
      </c>
      <c r="AO189" s="69">
        <f t="shared" si="245"/>
        <v>20300</v>
      </c>
      <c r="AP189" s="70">
        <v>0</v>
      </c>
      <c r="AQ189" s="70">
        <f t="shared" si="230"/>
        <v>20300</v>
      </c>
      <c r="AR189" s="35"/>
      <c r="AS189" s="69">
        <v>20300</v>
      </c>
      <c r="AT189" s="69">
        <v>0</v>
      </c>
      <c r="AU189" s="69">
        <f t="shared" si="239"/>
        <v>20300</v>
      </c>
      <c r="AV189" s="69">
        <v>0</v>
      </c>
      <c r="AW189" s="69">
        <f t="shared" si="240"/>
        <v>20300</v>
      </c>
      <c r="AX189" s="70">
        <v>0</v>
      </c>
      <c r="AY189" s="71">
        <f t="shared" si="231"/>
        <v>20300</v>
      </c>
      <c r="AZ189" s="32"/>
      <c r="BA189" s="122">
        <v>699.23</v>
      </c>
      <c r="BB189" s="69">
        <v>27603.157118946379</v>
      </c>
      <c r="BC189" s="69">
        <f t="shared" si="232"/>
        <v>-26903.92711894638</v>
      </c>
      <c r="BD189" s="69">
        <v>0</v>
      </c>
      <c r="BE189" s="69">
        <f t="shared" si="246"/>
        <v>699.23</v>
      </c>
      <c r="BF189" s="70">
        <v>13.5</v>
      </c>
      <c r="BG189" s="70">
        <f t="shared" si="233"/>
        <v>685.73</v>
      </c>
      <c r="BH189" s="35"/>
      <c r="BI189" s="69">
        <v>699.23</v>
      </c>
      <c r="BJ189" s="69">
        <v>27603.157118946379</v>
      </c>
      <c r="BK189" s="69">
        <f t="shared" si="241"/>
        <v>-26903.92711894638</v>
      </c>
      <c r="BL189" s="69">
        <v>0</v>
      </c>
      <c r="BM189" s="69">
        <f t="shared" si="242"/>
        <v>699.23</v>
      </c>
      <c r="BN189" s="70">
        <v>13.5</v>
      </c>
      <c r="BO189" s="71">
        <f t="shared" si="234"/>
        <v>685.73</v>
      </c>
      <c r="BP189" s="32"/>
    </row>
    <row r="190" spans="2:68" s="2" customFormat="1" collapsed="1">
      <c r="B190" s="2" t="str">
        <f t="shared" si="222"/>
        <v>Hide</v>
      </c>
      <c r="C190" s="2">
        <v>1</v>
      </c>
      <c r="D190" s="66" t="s">
        <v>170</v>
      </c>
      <c r="E190" s="116">
        <v>23809.79</v>
      </c>
      <c r="F190" s="38">
        <v>27659.328424083262</v>
      </c>
      <c r="G190" s="38">
        <f t="shared" si="223"/>
        <v>-3849.5384240832609</v>
      </c>
      <c r="H190" s="38">
        <v>0</v>
      </c>
      <c r="I190" s="38">
        <f t="shared" si="243"/>
        <v>23809.79</v>
      </c>
      <c r="J190" s="39">
        <v>-2398.04</v>
      </c>
      <c r="K190" s="39">
        <f t="shared" si="224"/>
        <v>26207.83</v>
      </c>
      <c r="L190" s="35"/>
      <c r="M190" s="38">
        <v>23809.79</v>
      </c>
      <c r="N190" s="38">
        <v>27659.328424083262</v>
      </c>
      <c r="O190" s="38">
        <f t="shared" si="235"/>
        <v>-3849.5384240832609</v>
      </c>
      <c r="P190" s="38">
        <v>0</v>
      </c>
      <c r="Q190" s="38">
        <f t="shared" si="236"/>
        <v>23809.79</v>
      </c>
      <c r="R190" s="39">
        <v>-2398.04</v>
      </c>
      <c r="S190" s="40">
        <f t="shared" si="225"/>
        <v>26207.83</v>
      </c>
      <c r="T190" s="32"/>
      <c r="U190" s="116">
        <v>2810.5600000000004</v>
      </c>
      <c r="V190" s="38">
        <v>56.171305136881998</v>
      </c>
      <c r="W190" s="38">
        <f t="shared" si="226"/>
        <v>2754.3886948631184</v>
      </c>
      <c r="X190" s="38">
        <v>0</v>
      </c>
      <c r="Y190" s="38">
        <f t="shared" si="244"/>
        <v>2810.5600000000004</v>
      </c>
      <c r="Z190" s="39">
        <v>-2411.54</v>
      </c>
      <c r="AA190" s="39">
        <f t="shared" si="227"/>
        <v>5222.1000000000004</v>
      </c>
      <c r="AB190" s="35"/>
      <c r="AC190" s="38">
        <v>2810.5600000000004</v>
      </c>
      <c r="AD190" s="38">
        <v>56.171305136881998</v>
      </c>
      <c r="AE190" s="38">
        <f t="shared" si="237"/>
        <v>2754.3886948631184</v>
      </c>
      <c r="AF190" s="38">
        <v>0</v>
      </c>
      <c r="AG190" s="38">
        <f t="shared" si="238"/>
        <v>2810.5600000000004</v>
      </c>
      <c r="AH190" s="39">
        <v>-2411.54</v>
      </c>
      <c r="AI190" s="40">
        <f t="shared" si="228"/>
        <v>5222.1000000000004</v>
      </c>
      <c r="AJ190" s="32"/>
      <c r="AK190" s="116">
        <v>20300</v>
      </c>
      <c r="AL190" s="38">
        <v>0</v>
      </c>
      <c r="AM190" s="38">
        <f t="shared" si="229"/>
        <v>20300</v>
      </c>
      <c r="AN190" s="38">
        <v>0</v>
      </c>
      <c r="AO190" s="38">
        <f t="shared" si="245"/>
        <v>20300</v>
      </c>
      <c r="AP190" s="39">
        <v>0</v>
      </c>
      <c r="AQ190" s="39">
        <f t="shared" si="230"/>
        <v>20300</v>
      </c>
      <c r="AR190" s="35"/>
      <c r="AS190" s="38">
        <v>20300</v>
      </c>
      <c r="AT190" s="38">
        <v>0</v>
      </c>
      <c r="AU190" s="38">
        <f t="shared" si="239"/>
        <v>20300</v>
      </c>
      <c r="AV190" s="38">
        <v>0</v>
      </c>
      <c r="AW190" s="38">
        <f t="shared" si="240"/>
        <v>20300</v>
      </c>
      <c r="AX190" s="39">
        <v>0</v>
      </c>
      <c r="AY190" s="40">
        <f t="shared" si="231"/>
        <v>20300</v>
      </c>
      <c r="AZ190" s="32"/>
      <c r="BA190" s="116">
        <v>699.23</v>
      </c>
      <c r="BB190" s="38">
        <v>27603.157118946379</v>
      </c>
      <c r="BC190" s="38">
        <f t="shared" si="232"/>
        <v>-26903.92711894638</v>
      </c>
      <c r="BD190" s="38">
        <v>0</v>
      </c>
      <c r="BE190" s="38">
        <f t="shared" si="246"/>
        <v>699.23</v>
      </c>
      <c r="BF190" s="39">
        <v>13.5</v>
      </c>
      <c r="BG190" s="39">
        <f t="shared" si="233"/>
        <v>685.73</v>
      </c>
      <c r="BH190" s="35"/>
      <c r="BI190" s="38">
        <v>699.23</v>
      </c>
      <c r="BJ190" s="38">
        <v>27603.157118946379</v>
      </c>
      <c r="BK190" s="38">
        <f t="shared" si="241"/>
        <v>-26903.92711894638</v>
      </c>
      <c r="BL190" s="38">
        <v>0</v>
      </c>
      <c r="BM190" s="38">
        <f t="shared" si="242"/>
        <v>699.23</v>
      </c>
      <c r="BN190" s="39">
        <v>13.5</v>
      </c>
      <c r="BO190" s="40">
        <f t="shared" si="234"/>
        <v>685.73</v>
      </c>
      <c r="BP190" s="32"/>
    </row>
    <row r="191" spans="2:68" s="2" customFormat="1" ht="14.25" hidden="1" customHeight="1" outlineLevel="1">
      <c r="B191" s="2" t="str">
        <f t="shared" si="222"/>
        <v>Hide</v>
      </c>
      <c r="C191" s="2">
        <v>1</v>
      </c>
      <c r="D191" s="66" t="s">
        <v>171</v>
      </c>
      <c r="E191" s="122">
        <v>7452.7</v>
      </c>
      <c r="F191" s="69">
        <v>6682.467707875051</v>
      </c>
      <c r="G191" s="69">
        <f t="shared" si="223"/>
        <v>770.2322921249488</v>
      </c>
      <c r="H191" s="69">
        <v>0</v>
      </c>
      <c r="I191" s="69">
        <f t="shared" si="243"/>
        <v>7452.7</v>
      </c>
      <c r="J191" s="70">
        <v>6867.3200000000006</v>
      </c>
      <c r="K191" s="70">
        <f t="shared" si="224"/>
        <v>585.3799999999992</v>
      </c>
      <c r="L191" s="35"/>
      <c r="M191" s="69">
        <v>7452.7</v>
      </c>
      <c r="N191" s="69">
        <v>6682.467707875051</v>
      </c>
      <c r="O191" s="69">
        <f t="shared" si="235"/>
        <v>770.2322921249488</v>
      </c>
      <c r="P191" s="69">
        <v>0</v>
      </c>
      <c r="Q191" s="69">
        <f t="shared" si="236"/>
        <v>7452.7</v>
      </c>
      <c r="R191" s="70">
        <v>6867.3200000000006</v>
      </c>
      <c r="S191" s="71">
        <f t="shared" si="225"/>
        <v>585.3799999999992</v>
      </c>
      <c r="T191" s="32"/>
      <c r="U191" s="122">
        <v>0</v>
      </c>
      <c r="V191" s="69">
        <v>935.20227102274509</v>
      </c>
      <c r="W191" s="69">
        <f t="shared" si="226"/>
        <v>-935.20227102274509</v>
      </c>
      <c r="X191" s="69">
        <v>0</v>
      </c>
      <c r="Y191" s="69">
        <f t="shared" si="244"/>
        <v>0</v>
      </c>
      <c r="Z191" s="70">
        <v>358.6</v>
      </c>
      <c r="AA191" s="70">
        <f t="shared" si="227"/>
        <v>-358.6</v>
      </c>
      <c r="AB191" s="35"/>
      <c r="AC191" s="69">
        <v>0</v>
      </c>
      <c r="AD191" s="69">
        <v>935.20227102274509</v>
      </c>
      <c r="AE191" s="69">
        <f t="shared" si="237"/>
        <v>-935.20227102274509</v>
      </c>
      <c r="AF191" s="69">
        <v>0</v>
      </c>
      <c r="AG191" s="69">
        <f t="shared" si="238"/>
        <v>0</v>
      </c>
      <c r="AH191" s="70">
        <v>358.6</v>
      </c>
      <c r="AI191" s="71">
        <f t="shared" si="228"/>
        <v>-358.6</v>
      </c>
      <c r="AJ191" s="32"/>
      <c r="AK191" s="122">
        <v>0</v>
      </c>
      <c r="AL191" s="69">
        <v>0</v>
      </c>
      <c r="AM191" s="69">
        <f t="shared" si="229"/>
        <v>0</v>
      </c>
      <c r="AN191" s="69">
        <v>0</v>
      </c>
      <c r="AO191" s="69">
        <f t="shared" si="245"/>
        <v>0</v>
      </c>
      <c r="AP191" s="70">
        <v>0</v>
      </c>
      <c r="AQ191" s="70">
        <f t="shared" si="230"/>
        <v>0</v>
      </c>
      <c r="AR191" s="35"/>
      <c r="AS191" s="69">
        <v>0</v>
      </c>
      <c r="AT191" s="69">
        <v>0</v>
      </c>
      <c r="AU191" s="69">
        <f t="shared" si="239"/>
        <v>0</v>
      </c>
      <c r="AV191" s="69">
        <v>0</v>
      </c>
      <c r="AW191" s="69">
        <f t="shared" si="240"/>
        <v>0</v>
      </c>
      <c r="AX191" s="70">
        <v>0</v>
      </c>
      <c r="AY191" s="71">
        <f t="shared" si="231"/>
        <v>0</v>
      </c>
      <c r="AZ191" s="32"/>
      <c r="BA191" s="122">
        <v>7452.7</v>
      </c>
      <c r="BB191" s="69">
        <v>5747.2654368523063</v>
      </c>
      <c r="BC191" s="69">
        <f t="shared" si="232"/>
        <v>1705.4345631476936</v>
      </c>
      <c r="BD191" s="69">
        <v>0</v>
      </c>
      <c r="BE191" s="69">
        <f t="shared" si="246"/>
        <v>7452.7</v>
      </c>
      <c r="BF191" s="70">
        <v>6508.72</v>
      </c>
      <c r="BG191" s="70">
        <f t="shared" si="233"/>
        <v>943.97999999999956</v>
      </c>
      <c r="BH191" s="35"/>
      <c r="BI191" s="69">
        <v>7452.7</v>
      </c>
      <c r="BJ191" s="69">
        <v>5747.2654368523063</v>
      </c>
      <c r="BK191" s="69">
        <f t="shared" si="241"/>
        <v>1705.4345631476936</v>
      </c>
      <c r="BL191" s="69">
        <v>0</v>
      </c>
      <c r="BM191" s="69">
        <f t="shared" si="242"/>
        <v>7452.7</v>
      </c>
      <c r="BN191" s="70">
        <v>6508.72</v>
      </c>
      <c r="BO191" s="71">
        <f t="shared" si="234"/>
        <v>943.97999999999956</v>
      </c>
      <c r="BP191" s="32"/>
    </row>
    <row r="192" spans="2:68" s="2" customFormat="1" collapsed="1">
      <c r="B192" s="2" t="str">
        <f t="shared" si="222"/>
        <v>Hide</v>
      </c>
      <c r="C192" s="2">
        <v>1</v>
      </c>
      <c r="D192" s="66" t="s">
        <v>172</v>
      </c>
      <c r="E192" s="116">
        <v>7452.7</v>
      </c>
      <c r="F192" s="38">
        <v>6682.467707875051</v>
      </c>
      <c r="G192" s="38">
        <f t="shared" si="223"/>
        <v>770.2322921249488</v>
      </c>
      <c r="H192" s="38">
        <v>0</v>
      </c>
      <c r="I192" s="38">
        <f t="shared" si="243"/>
        <v>7452.7</v>
      </c>
      <c r="J192" s="39">
        <v>6867.3200000000006</v>
      </c>
      <c r="K192" s="39">
        <f t="shared" si="224"/>
        <v>585.3799999999992</v>
      </c>
      <c r="L192" s="35"/>
      <c r="M192" s="38">
        <v>7452.7</v>
      </c>
      <c r="N192" s="38">
        <v>6682.467707875051</v>
      </c>
      <c r="O192" s="38">
        <f t="shared" si="235"/>
        <v>770.2322921249488</v>
      </c>
      <c r="P192" s="38">
        <v>0</v>
      </c>
      <c r="Q192" s="38">
        <f t="shared" si="236"/>
        <v>7452.7</v>
      </c>
      <c r="R192" s="39">
        <v>6867.3200000000006</v>
      </c>
      <c r="S192" s="40">
        <f t="shared" si="225"/>
        <v>585.3799999999992</v>
      </c>
      <c r="T192" s="32"/>
      <c r="U192" s="116">
        <v>0</v>
      </c>
      <c r="V192" s="38">
        <v>935.20227102274509</v>
      </c>
      <c r="W192" s="38">
        <f t="shared" si="226"/>
        <v>-935.20227102274509</v>
      </c>
      <c r="X192" s="38">
        <v>0</v>
      </c>
      <c r="Y192" s="38">
        <f t="shared" si="244"/>
        <v>0</v>
      </c>
      <c r="Z192" s="39">
        <v>358.6</v>
      </c>
      <c r="AA192" s="39">
        <f t="shared" si="227"/>
        <v>-358.6</v>
      </c>
      <c r="AB192" s="35"/>
      <c r="AC192" s="38">
        <v>0</v>
      </c>
      <c r="AD192" s="38">
        <v>935.20227102274509</v>
      </c>
      <c r="AE192" s="38">
        <f t="shared" si="237"/>
        <v>-935.20227102274509</v>
      </c>
      <c r="AF192" s="38">
        <v>0</v>
      </c>
      <c r="AG192" s="38">
        <f t="shared" si="238"/>
        <v>0</v>
      </c>
      <c r="AH192" s="39">
        <v>358.6</v>
      </c>
      <c r="AI192" s="40">
        <f t="shared" si="228"/>
        <v>-358.6</v>
      </c>
      <c r="AJ192" s="32"/>
      <c r="AK192" s="116">
        <v>0</v>
      </c>
      <c r="AL192" s="38">
        <v>0</v>
      </c>
      <c r="AM192" s="38">
        <f t="shared" si="229"/>
        <v>0</v>
      </c>
      <c r="AN192" s="38">
        <v>0</v>
      </c>
      <c r="AO192" s="38">
        <f t="shared" si="245"/>
        <v>0</v>
      </c>
      <c r="AP192" s="39">
        <v>0</v>
      </c>
      <c r="AQ192" s="39">
        <f t="shared" si="230"/>
        <v>0</v>
      </c>
      <c r="AR192" s="35"/>
      <c r="AS192" s="38">
        <v>0</v>
      </c>
      <c r="AT192" s="38">
        <v>0</v>
      </c>
      <c r="AU192" s="38">
        <f t="shared" si="239"/>
        <v>0</v>
      </c>
      <c r="AV192" s="38">
        <v>0</v>
      </c>
      <c r="AW192" s="38">
        <f t="shared" si="240"/>
        <v>0</v>
      </c>
      <c r="AX192" s="39">
        <v>0</v>
      </c>
      <c r="AY192" s="40">
        <f t="shared" si="231"/>
        <v>0</v>
      </c>
      <c r="AZ192" s="32"/>
      <c r="BA192" s="116">
        <v>7452.7</v>
      </c>
      <c r="BB192" s="38">
        <v>5747.2654368523063</v>
      </c>
      <c r="BC192" s="38">
        <f t="shared" si="232"/>
        <v>1705.4345631476936</v>
      </c>
      <c r="BD192" s="38">
        <v>0</v>
      </c>
      <c r="BE192" s="38">
        <f t="shared" si="246"/>
        <v>7452.7</v>
      </c>
      <c r="BF192" s="39">
        <v>6508.72</v>
      </c>
      <c r="BG192" s="39">
        <f t="shared" si="233"/>
        <v>943.97999999999956</v>
      </c>
      <c r="BH192" s="35"/>
      <c r="BI192" s="38">
        <v>7452.7</v>
      </c>
      <c r="BJ192" s="38">
        <v>5747.2654368523063</v>
      </c>
      <c r="BK192" s="38">
        <f t="shared" si="241"/>
        <v>1705.4345631476936</v>
      </c>
      <c r="BL192" s="38">
        <v>0</v>
      </c>
      <c r="BM192" s="38">
        <f t="shared" si="242"/>
        <v>7452.7</v>
      </c>
      <c r="BN192" s="39">
        <v>6508.72</v>
      </c>
      <c r="BO192" s="40">
        <f t="shared" si="234"/>
        <v>943.97999999999956</v>
      </c>
      <c r="BP192" s="32"/>
    </row>
    <row r="193" spans="2:68" s="2" customFormat="1" ht="14.25" hidden="1" customHeight="1" outlineLevel="1">
      <c r="B193" s="2" t="str">
        <f t="shared" si="222"/>
        <v>Hide</v>
      </c>
      <c r="C193" s="2">
        <v>1</v>
      </c>
      <c r="D193" s="66" t="s">
        <v>173</v>
      </c>
      <c r="E193" s="122">
        <v>94974.199999999983</v>
      </c>
      <c r="F193" s="69">
        <v>69257.711331863451</v>
      </c>
      <c r="G193" s="69">
        <f t="shared" si="223"/>
        <v>25716.488668136531</v>
      </c>
      <c r="H193" s="69">
        <v>0</v>
      </c>
      <c r="I193" s="69">
        <f t="shared" si="243"/>
        <v>94974.199999999983</v>
      </c>
      <c r="J193" s="70">
        <v>11432.07</v>
      </c>
      <c r="K193" s="70">
        <f t="shared" si="224"/>
        <v>83542.129999999976</v>
      </c>
      <c r="L193" s="35"/>
      <c r="M193" s="69">
        <v>94974.199999999983</v>
      </c>
      <c r="N193" s="69">
        <v>69257.711331863451</v>
      </c>
      <c r="O193" s="69">
        <f t="shared" si="235"/>
        <v>25716.488668136531</v>
      </c>
      <c r="P193" s="69">
        <v>0</v>
      </c>
      <c r="Q193" s="69">
        <f t="shared" si="236"/>
        <v>94974.199999999983</v>
      </c>
      <c r="R193" s="70">
        <v>11432.07</v>
      </c>
      <c r="S193" s="71">
        <f t="shared" si="225"/>
        <v>83542.129999999976</v>
      </c>
      <c r="T193" s="32"/>
      <c r="U193" s="122">
        <v>58417.55999999999</v>
      </c>
      <c r="V193" s="69">
        <v>16767.250944799191</v>
      </c>
      <c r="W193" s="69">
        <f t="shared" si="226"/>
        <v>41650.3090552008</v>
      </c>
      <c r="X193" s="69">
        <v>0</v>
      </c>
      <c r="Y193" s="69">
        <f t="shared" si="244"/>
        <v>58417.55999999999</v>
      </c>
      <c r="Z193" s="70">
        <v>11432.1</v>
      </c>
      <c r="AA193" s="70">
        <f t="shared" si="227"/>
        <v>46985.459999999992</v>
      </c>
      <c r="AB193" s="35"/>
      <c r="AC193" s="69">
        <v>58417.55999999999</v>
      </c>
      <c r="AD193" s="69">
        <v>16767.250944799191</v>
      </c>
      <c r="AE193" s="69">
        <f t="shared" si="237"/>
        <v>41650.3090552008</v>
      </c>
      <c r="AF193" s="69">
        <v>0</v>
      </c>
      <c r="AG193" s="69">
        <f t="shared" si="238"/>
        <v>58417.55999999999</v>
      </c>
      <c r="AH193" s="70">
        <v>11432.1</v>
      </c>
      <c r="AI193" s="71">
        <f t="shared" si="228"/>
        <v>46985.459999999992</v>
      </c>
      <c r="AJ193" s="32"/>
      <c r="AK193" s="122">
        <v>0</v>
      </c>
      <c r="AL193" s="69">
        <v>503.78135724108489</v>
      </c>
      <c r="AM193" s="69">
        <f t="shared" si="229"/>
        <v>-503.78135724108489</v>
      </c>
      <c r="AN193" s="69">
        <v>0</v>
      </c>
      <c r="AO193" s="69">
        <f t="shared" si="245"/>
        <v>0</v>
      </c>
      <c r="AP193" s="70">
        <v>0</v>
      </c>
      <c r="AQ193" s="70">
        <f t="shared" si="230"/>
        <v>0</v>
      </c>
      <c r="AR193" s="35"/>
      <c r="AS193" s="69">
        <v>0</v>
      </c>
      <c r="AT193" s="69">
        <v>503.78135724108489</v>
      </c>
      <c r="AU193" s="69">
        <f t="shared" si="239"/>
        <v>-503.78135724108489</v>
      </c>
      <c r="AV193" s="69">
        <v>0</v>
      </c>
      <c r="AW193" s="69">
        <f t="shared" si="240"/>
        <v>0</v>
      </c>
      <c r="AX193" s="70">
        <v>0</v>
      </c>
      <c r="AY193" s="71">
        <f t="shared" si="231"/>
        <v>0</v>
      </c>
      <c r="AZ193" s="32"/>
      <c r="BA193" s="122">
        <v>36556.639999999999</v>
      </c>
      <c r="BB193" s="69">
        <v>51986.679029823172</v>
      </c>
      <c r="BC193" s="69">
        <f t="shared" si="232"/>
        <v>-15430.039029823172</v>
      </c>
      <c r="BD193" s="69">
        <v>0</v>
      </c>
      <c r="BE193" s="69">
        <f t="shared" si="246"/>
        <v>36556.639999999999</v>
      </c>
      <c r="BF193" s="70">
        <v>-0.03</v>
      </c>
      <c r="BG193" s="70">
        <f t="shared" si="233"/>
        <v>36556.67</v>
      </c>
      <c r="BH193" s="35"/>
      <c r="BI193" s="69">
        <v>36556.639999999999</v>
      </c>
      <c r="BJ193" s="69">
        <v>51986.679029823172</v>
      </c>
      <c r="BK193" s="69">
        <f t="shared" si="241"/>
        <v>-15430.039029823172</v>
      </c>
      <c r="BL193" s="69">
        <v>0</v>
      </c>
      <c r="BM193" s="69">
        <f t="shared" si="242"/>
        <v>36556.639999999999</v>
      </c>
      <c r="BN193" s="70">
        <v>-0.03</v>
      </c>
      <c r="BO193" s="71">
        <f t="shared" si="234"/>
        <v>36556.67</v>
      </c>
      <c r="BP193" s="32"/>
    </row>
    <row r="194" spans="2:68" s="2" customFormat="1" ht="14.25" hidden="1" customHeight="1" outlineLevel="1">
      <c r="B194" s="2" t="str">
        <f t="shared" si="222"/>
        <v>Hide</v>
      </c>
      <c r="C194" s="2">
        <v>1</v>
      </c>
      <c r="D194" s="66" t="s">
        <v>174</v>
      </c>
      <c r="E194" s="122">
        <v>0</v>
      </c>
      <c r="F194" s="69">
        <v>0</v>
      </c>
      <c r="G194" s="69">
        <f t="shared" si="223"/>
        <v>0</v>
      </c>
      <c r="H194" s="69">
        <v>0</v>
      </c>
      <c r="I194" s="69">
        <f t="shared" si="243"/>
        <v>0</v>
      </c>
      <c r="J194" s="70">
        <v>0</v>
      </c>
      <c r="K194" s="70">
        <f t="shared" si="224"/>
        <v>0</v>
      </c>
      <c r="L194" s="35"/>
      <c r="M194" s="69">
        <v>0</v>
      </c>
      <c r="N194" s="69">
        <v>0</v>
      </c>
      <c r="O194" s="69">
        <f t="shared" si="235"/>
        <v>0</v>
      </c>
      <c r="P194" s="69">
        <v>0</v>
      </c>
      <c r="Q194" s="69">
        <f t="shared" si="236"/>
        <v>0</v>
      </c>
      <c r="R194" s="70">
        <v>0</v>
      </c>
      <c r="S194" s="71">
        <f t="shared" si="225"/>
        <v>0</v>
      </c>
      <c r="T194" s="32"/>
      <c r="U194" s="122">
        <v>0</v>
      </c>
      <c r="V194" s="69">
        <v>0</v>
      </c>
      <c r="W194" s="69">
        <f t="shared" si="226"/>
        <v>0</v>
      </c>
      <c r="X194" s="69">
        <v>0</v>
      </c>
      <c r="Y194" s="69">
        <f t="shared" si="244"/>
        <v>0</v>
      </c>
      <c r="Z194" s="70">
        <v>0</v>
      </c>
      <c r="AA194" s="70">
        <f t="shared" si="227"/>
        <v>0</v>
      </c>
      <c r="AB194" s="35"/>
      <c r="AC194" s="69">
        <v>0</v>
      </c>
      <c r="AD194" s="69">
        <v>0</v>
      </c>
      <c r="AE194" s="69">
        <f t="shared" si="237"/>
        <v>0</v>
      </c>
      <c r="AF194" s="69">
        <v>0</v>
      </c>
      <c r="AG194" s="69">
        <f t="shared" si="238"/>
        <v>0</v>
      </c>
      <c r="AH194" s="70">
        <v>0</v>
      </c>
      <c r="AI194" s="71">
        <f t="shared" si="228"/>
        <v>0</v>
      </c>
      <c r="AJ194" s="32"/>
      <c r="AK194" s="122">
        <v>0</v>
      </c>
      <c r="AL194" s="69">
        <v>0</v>
      </c>
      <c r="AM194" s="69">
        <f t="shared" si="229"/>
        <v>0</v>
      </c>
      <c r="AN194" s="69">
        <v>0</v>
      </c>
      <c r="AO194" s="69">
        <f t="shared" si="245"/>
        <v>0</v>
      </c>
      <c r="AP194" s="70">
        <v>0</v>
      </c>
      <c r="AQ194" s="70">
        <f t="shared" si="230"/>
        <v>0</v>
      </c>
      <c r="AR194" s="35"/>
      <c r="AS194" s="69">
        <v>0</v>
      </c>
      <c r="AT194" s="69">
        <v>0</v>
      </c>
      <c r="AU194" s="69">
        <f t="shared" si="239"/>
        <v>0</v>
      </c>
      <c r="AV194" s="69">
        <v>0</v>
      </c>
      <c r="AW194" s="69">
        <f t="shared" si="240"/>
        <v>0</v>
      </c>
      <c r="AX194" s="70">
        <v>0</v>
      </c>
      <c r="AY194" s="71">
        <f t="shared" si="231"/>
        <v>0</v>
      </c>
      <c r="AZ194" s="32"/>
      <c r="BA194" s="122">
        <v>0</v>
      </c>
      <c r="BB194" s="69">
        <v>0</v>
      </c>
      <c r="BC194" s="69">
        <f t="shared" si="232"/>
        <v>0</v>
      </c>
      <c r="BD194" s="69">
        <v>0</v>
      </c>
      <c r="BE194" s="69">
        <f t="shared" si="246"/>
        <v>0</v>
      </c>
      <c r="BF194" s="70">
        <v>0</v>
      </c>
      <c r="BG194" s="70">
        <f t="shared" si="233"/>
        <v>0</v>
      </c>
      <c r="BH194" s="35"/>
      <c r="BI194" s="69">
        <v>0</v>
      </c>
      <c r="BJ194" s="69">
        <v>0</v>
      </c>
      <c r="BK194" s="69">
        <f t="shared" si="241"/>
        <v>0</v>
      </c>
      <c r="BL194" s="69">
        <v>0</v>
      </c>
      <c r="BM194" s="69">
        <f t="shared" si="242"/>
        <v>0</v>
      </c>
      <c r="BN194" s="70">
        <v>0</v>
      </c>
      <c r="BO194" s="71">
        <f t="shared" si="234"/>
        <v>0</v>
      </c>
      <c r="BP194" s="32"/>
    </row>
    <row r="195" spans="2:68" s="2" customFormat="1" collapsed="1">
      <c r="B195" s="2" t="str">
        <f t="shared" si="222"/>
        <v>Hide</v>
      </c>
      <c r="C195" s="2">
        <v>1</v>
      </c>
      <c r="D195" s="66" t="s">
        <v>175</v>
      </c>
      <c r="E195" s="116">
        <v>94974.199999999983</v>
      </c>
      <c r="F195" s="38">
        <v>69257.711331863451</v>
      </c>
      <c r="G195" s="38">
        <f t="shared" si="223"/>
        <v>25716.488668136531</v>
      </c>
      <c r="H195" s="38">
        <v>0</v>
      </c>
      <c r="I195" s="38">
        <f t="shared" si="243"/>
        <v>94974.199999999983</v>
      </c>
      <c r="J195" s="39">
        <v>11432.07</v>
      </c>
      <c r="K195" s="39">
        <f t="shared" si="224"/>
        <v>83542.129999999976</v>
      </c>
      <c r="L195" s="35"/>
      <c r="M195" s="38">
        <v>94974.199999999983</v>
      </c>
      <c r="N195" s="38">
        <v>69257.711331863451</v>
      </c>
      <c r="O195" s="38">
        <f t="shared" si="235"/>
        <v>25716.488668136531</v>
      </c>
      <c r="P195" s="38">
        <v>0</v>
      </c>
      <c r="Q195" s="38">
        <f t="shared" si="236"/>
        <v>94974.199999999983</v>
      </c>
      <c r="R195" s="39">
        <v>11432.07</v>
      </c>
      <c r="S195" s="40">
        <f t="shared" si="225"/>
        <v>83542.129999999976</v>
      </c>
      <c r="T195" s="32"/>
      <c r="U195" s="116">
        <v>58417.55999999999</v>
      </c>
      <c r="V195" s="38">
        <v>16767.250944799191</v>
      </c>
      <c r="W195" s="38">
        <f t="shared" si="226"/>
        <v>41650.3090552008</v>
      </c>
      <c r="X195" s="38">
        <v>0</v>
      </c>
      <c r="Y195" s="38">
        <f t="shared" si="244"/>
        <v>58417.55999999999</v>
      </c>
      <c r="Z195" s="39">
        <v>11432.1</v>
      </c>
      <c r="AA195" s="39">
        <f t="shared" si="227"/>
        <v>46985.459999999992</v>
      </c>
      <c r="AB195" s="35"/>
      <c r="AC195" s="38">
        <v>58417.55999999999</v>
      </c>
      <c r="AD195" s="38">
        <v>16767.250944799191</v>
      </c>
      <c r="AE195" s="38">
        <f t="shared" si="237"/>
        <v>41650.3090552008</v>
      </c>
      <c r="AF195" s="38">
        <v>0</v>
      </c>
      <c r="AG195" s="38">
        <f t="shared" si="238"/>
        <v>58417.55999999999</v>
      </c>
      <c r="AH195" s="39">
        <v>11432.1</v>
      </c>
      <c r="AI195" s="40">
        <f t="shared" si="228"/>
        <v>46985.459999999992</v>
      </c>
      <c r="AJ195" s="32"/>
      <c r="AK195" s="116">
        <v>0</v>
      </c>
      <c r="AL195" s="38">
        <v>503.78135724108489</v>
      </c>
      <c r="AM195" s="38">
        <f t="shared" si="229"/>
        <v>-503.78135724108489</v>
      </c>
      <c r="AN195" s="38">
        <v>0</v>
      </c>
      <c r="AO195" s="38">
        <f t="shared" si="245"/>
        <v>0</v>
      </c>
      <c r="AP195" s="39">
        <v>0</v>
      </c>
      <c r="AQ195" s="39">
        <f t="shared" si="230"/>
        <v>0</v>
      </c>
      <c r="AR195" s="35"/>
      <c r="AS195" s="38">
        <v>0</v>
      </c>
      <c r="AT195" s="38">
        <v>503.78135724108489</v>
      </c>
      <c r="AU195" s="38">
        <f t="shared" si="239"/>
        <v>-503.78135724108489</v>
      </c>
      <c r="AV195" s="38">
        <v>0</v>
      </c>
      <c r="AW195" s="38">
        <f t="shared" si="240"/>
        <v>0</v>
      </c>
      <c r="AX195" s="39">
        <v>0</v>
      </c>
      <c r="AY195" s="40">
        <f t="shared" si="231"/>
        <v>0</v>
      </c>
      <c r="AZ195" s="32"/>
      <c r="BA195" s="116">
        <v>36556.639999999999</v>
      </c>
      <c r="BB195" s="38">
        <v>51986.679029823172</v>
      </c>
      <c r="BC195" s="38">
        <f t="shared" si="232"/>
        <v>-15430.039029823172</v>
      </c>
      <c r="BD195" s="38">
        <v>0</v>
      </c>
      <c r="BE195" s="38">
        <f t="shared" si="246"/>
        <v>36556.639999999999</v>
      </c>
      <c r="BF195" s="39">
        <v>-0.03</v>
      </c>
      <c r="BG195" s="39">
        <f t="shared" si="233"/>
        <v>36556.67</v>
      </c>
      <c r="BH195" s="35"/>
      <c r="BI195" s="38">
        <v>36556.639999999999</v>
      </c>
      <c r="BJ195" s="38">
        <v>51986.679029823172</v>
      </c>
      <c r="BK195" s="38">
        <f t="shared" si="241"/>
        <v>-15430.039029823172</v>
      </c>
      <c r="BL195" s="38">
        <v>0</v>
      </c>
      <c r="BM195" s="38">
        <f t="shared" si="242"/>
        <v>36556.639999999999</v>
      </c>
      <c r="BN195" s="39">
        <v>-0.03</v>
      </c>
      <c r="BO195" s="40">
        <f t="shared" si="234"/>
        <v>36556.67</v>
      </c>
      <c r="BP195" s="32"/>
    </row>
    <row r="196" spans="2:68" s="2" customFormat="1" ht="14.25" hidden="1" customHeight="1" outlineLevel="1">
      <c r="B196" s="2" t="str">
        <f t="shared" ref="B196:B235" si="297">IF(SUM(T196:T196)&lt;&gt;0,"Show","Hide")</f>
        <v>Hide</v>
      </c>
      <c r="C196" s="2">
        <v>1</v>
      </c>
      <c r="D196" s="66" t="s">
        <v>176</v>
      </c>
      <c r="E196" s="122">
        <v>4218.6000000000013</v>
      </c>
      <c r="F196" s="69">
        <v>4846.7439467672357</v>
      </c>
      <c r="G196" s="69">
        <f t="shared" si="223"/>
        <v>-628.14394676723441</v>
      </c>
      <c r="H196" s="69">
        <v>0</v>
      </c>
      <c r="I196" s="69">
        <f t="shared" si="243"/>
        <v>4218.6000000000013</v>
      </c>
      <c r="J196" s="70">
        <v>6166.51</v>
      </c>
      <c r="K196" s="70">
        <f t="shared" si="224"/>
        <v>-1947.9099999999989</v>
      </c>
      <c r="L196" s="35"/>
      <c r="M196" s="69">
        <v>4218.6000000000013</v>
      </c>
      <c r="N196" s="69">
        <v>4846.7439467672357</v>
      </c>
      <c r="O196" s="69">
        <f t="shared" si="235"/>
        <v>-628.14394676723441</v>
      </c>
      <c r="P196" s="69">
        <v>0</v>
      </c>
      <c r="Q196" s="69">
        <f t="shared" si="236"/>
        <v>4218.6000000000013</v>
      </c>
      <c r="R196" s="70">
        <v>6166.51</v>
      </c>
      <c r="S196" s="71">
        <f t="shared" si="225"/>
        <v>-1947.9099999999989</v>
      </c>
      <c r="T196" s="32"/>
      <c r="U196" s="122">
        <v>0</v>
      </c>
      <c r="V196" s="69">
        <v>190.14846947216171</v>
      </c>
      <c r="W196" s="69">
        <f t="shared" si="226"/>
        <v>-190.14846947216171</v>
      </c>
      <c r="X196" s="69">
        <v>0</v>
      </c>
      <c r="Y196" s="69">
        <f t="shared" si="244"/>
        <v>0</v>
      </c>
      <c r="Z196" s="70">
        <v>7.27</v>
      </c>
      <c r="AA196" s="70">
        <f t="shared" si="227"/>
        <v>-7.27</v>
      </c>
      <c r="AB196" s="35"/>
      <c r="AC196" s="69">
        <v>0</v>
      </c>
      <c r="AD196" s="69">
        <v>190.14846947216171</v>
      </c>
      <c r="AE196" s="69">
        <f t="shared" si="237"/>
        <v>-190.14846947216171</v>
      </c>
      <c r="AF196" s="69">
        <v>0</v>
      </c>
      <c r="AG196" s="69">
        <f t="shared" si="238"/>
        <v>0</v>
      </c>
      <c r="AH196" s="70">
        <v>7.27</v>
      </c>
      <c r="AI196" s="71">
        <f t="shared" si="228"/>
        <v>-7.27</v>
      </c>
      <c r="AJ196" s="32"/>
      <c r="AK196" s="122">
        <v>150</v>
      </c>
      <c r="AL196" s="69">
        <v>2888.5252516682049</v>
      </c>
      <c r="AM196" s="69">
        <f t="shared" si="229"/>
        <v>-2738.5252516682049</v>
      </c>
      <c r="AN196" s="69">
        <v>0</v>
      </c>
      <c r="AO196" s="69">
        <f t="shared" si="245"/>
        <v>150</v>
      </c>
      <c r="AP196" s="70">
        <v>465.46</v>
      </c>
      <c r="AQ196" s="70">
        <f t="shared" si="230"/>
        <v>-315.45999999999998</v>
      </c>
      <c r="AR196" s="35"/>
      <c r="AS196" s="69">
        <v>150</v>
      </c>
      <c r="AT196" s="69">
        <v>2888.5252516682049</v>
      </c>
      <c r="AU196" s="69">
        <f t="shared" si="239"/>
        <v>-2738.5252516682049</v>
      </c>
      <c r="AV196" s="69">
        <v>0</v>
      </c>
      <c r="AW196" s="69">
        <f t="shared" si="240"/>
        <v>150</v>
      </c>
      <c r="AX196" s="70">
        <v>465.46</v>
      </c>
      <c r="AY196" s="71">
        <f t="shared" si="231"/>
        <v>-315.45999999999998</v>
      </c>
      <c r="AZ196" s="32"/>
      <c r="BA196" s="122">
        <v>4068.6000000000013</v>
      </c>
      <c r="BB196" s="69">
        <v>1768.0702256268689</v>
      </c>
      <c r="BC196" s="69">
        <f t="shared" si="232"/>
        <v>2300.5297743731326</v>
      </c>
      <c r="BD196" s="69">
        <v>0</v>
      </c>
      <c r="BE196" s="69">
        <f t="shared" si="246"/>
        <v>4068.6000000000013</v>
      </c>
      <c r="BF196" s="70">
        <v>5693.78</v>
      </c>
      <c r="BG196" s="70">
        <f t="shared" si="233"/>
        <v>-1625.1799999999985</v>
      </c>
      <c r="BH196" s="35"/>
      <c r="BI196" s="69">
        <v>4068.6000000000013</v>
      </c>
      <c r="BJ196" s="69">
        <v>1768.0702256268689</v>
      </c>
      <c r="BK196" s="69">
        <f t="shared" si="241"/>
        <v>2300.5297743731326</v>
      </c>
      <c r="BL196" s="69">
        <v>0</v>
      </c>
      <c r="BM196" s="69">
        <f t="shared" si="242"/>
        <v>4068.6000000000013</v>
      </c>
      <c r="BN196" s="70">
        <v>5693.78</v>
      </c>
      <c r="BO196" s="71">
        <f t="shared" si="234"/>
        <v>-1625.1799999999985</v>
      </c>
      <c r="BP196" s="32"/>
    </row>
    <row r="197" spans="2:68" s="2" customFormat="1" collapsed="1">
      <c r="B197" s="2" t="str">
        <f t="shared" si="297"/>
        <v>Hide</v>
      </c>
      <c r="C197" s="2">
        <v>1</v>
      </c>
      <c r="D197" s="66" t="s">
        <v>177</v>
      </c>
      <c r="E197" s="116">
        <v>4218.6000000000013</v>
      </c>
      <c r="F197" s="38">
        <v>4846.7439467672357</v>
      </c>
      <c r="G197" s="38">
        <f t="shared" si="223"/>
        <v>-628.14394676723441</v>
      </c>
      <c r="H197" s="38">
        <v>0</v>
      </c>
      <c r="I197" s="38">
        <f t="shared" si="243"/>
        <v>4218.6000000000013</v>
      </c>
      <c r="J197" s="39">
        <v>6166.51</v>
      </c>
      <c r="K197" s="39">
        <f t="shared" si="224"/>
        <v>-1947.9099999999989</v>
      </c>
      <c r="L197" s="35"/>
      <c r="M197" s="38">
        <v>4218.6000000000013</v>
      </c>
      <c r="N197" s="38">
        <v>4846.7439467672357</v>
      </c>
      <c r="O197" s="38">
        <f t="shared" si="235"/>
        <v>-628.14394676723441</v>
      </c>
      <c r="P197" s="38">
        <v>0</v>
      </c>
      <c r="Q197" s="38">
        <f t="shared" si="236"/>
        <v>4218.6000000000013</v>
      </c>
      <c r="R197" s="39">
        <v>6166.51</v>
      </c>
      <c r="S197" s="40">
        <f t="shared" si="225"/>
        <v>-1947.9099999999989</v>
      </c>
      <c r="T197" s="32"/>
      <c r="U197" s="116">
        <v>0</v>
      </c>
      <c r="V197" s="38">
        <v>190.14846947216171</v>
      </c>
      <c r="W197" s="38">
        <f t="shared" si="226"/>
        <v>-190.14846947216171</v>
      </c>
      <c r="X197" s="38">
        <v>0</v>
      </c>
      <c r="Y197" s="38">
        <f t="shared" si="244"/>
        <v>0</v>
      </c>
      <c r="Z197" s="39">
        <v>7.27</v>
      </c>
      <c r="AA197" s="39">
        <f t="shared" si="227"/>
        <v>-7.27</v>
      </c>
      <c r="AB197" s="35"/>
      <c r="AC197" s="38">
        <v>0</v>
      </c>
      <c r="AD197" s="38">
        <v>190.14846947216171</v>
      </c>
      <c r="AE197" s="38">
        <f t="shared" si="237"/>
        <v>-190.14846947216171</v>
      </c>
      <c r="AF197" s="38">
        <v>0</v>
      </c>
      <c r="AG197" s="38">
        <f t="shared" si="238"/>
        <v>0</v>
      </c>
      <c r="AH197" s="39">
        <v>7.27</v>
      </c>
      <c r="AI197" s="40">
        <f t="shared" si="228"/>
        <v>-7.27</v>
      </c>
      <c r="AJ197" s="32"/>
      <c r="AK197" s="116">
        <v>150</v>
      </c>
      <c r="AL197" s="38">
        <v>2888.5252516682049</v>
      </c>
      <c r="AM197" s="38">
        <f t="shared" si="229"/>
        <v>-2738.5252516682049</v>
      </c>
      <c r="AN197" s="38">
        <v>0</v>
      </c>
      <c r="AO197" s="38">
        <f t="shared" si="245"/>
        <v>150</v>
      </c>
      <c r="AP197" s="39">
        <v>465.46</v>
      </c>
      <c r="AQ197" s="39">
        <f t="shared" si="230"/>
        <v>-315.45999999999998</v>
      </c>
      <c r="AR197" s="35"/>
      <c r="AS197" s="38">
        <v>150</v>
      </c>
      <c r="AT197" s="38">
        <v>2888.5252516682049</v>
      </c>
      <c r="AU197" s="38">
        <f t="shared" si="239"/>
        <v>-2738.5252516682049</v>
      </c>
      <c r="AV197" s="38">
        <v>0</v>
      </c>
      <c r="AW197" s="38">
        <f t="shared" si="240"/>
        <v>150</v>
      </c>
      <c r="AX197" s="39">
        <v>465.46</v>
      </c>
      <c r="AY197" s="40">
        <f t="shared" si="231"/>
        <v>-315.45999999999998</v>
      </c>
      <c r="AZ197" s="32"/>
      <c r="BA197" s="116">
        <v>4068.6000000000013</v>
      </c>
      <c r="BB197" s="38">
        <v>1768.0702256268689</v>
      </c>
      <c r="BC197" s="38">
        <f t="shared" si="232"/>
        <v>2300.5297743731326</v>
      </c>
      <c r="BD197" s="38">
        <v>0</v>
      </c>
      <c r="BE197" s="38">
        <f t="shared" si="246"/>
        <v>4068.6000000000013</v>
      </c>
      <c r="BF197" s="39">
        <v>5693.78</v>
      </c>
      <c r="BG197" s="39">
        <f t="shared" si="233"/>
        <v>-1625.1799999999985</v>
      </c>
      <c r="BH197" s="35"/>
      <c r="BI197" s="38">
        <v>4068.6000000000013</v>
      </c>
      <c r="BJ197" s="38">
        <v>1768.0702256268689</v>
      </c>
      <c r="BK197" s="38">
        <f t="shared" si="241"/>
        <v>2300.5297743731326</v>
      </c>
      <c r="BL197" s="38">
        <v>0</v>
      </c>
      <c r="BM197" s="38">
        <f t="shared" si="242"/>
        <v>4068.6000000000013</v>
      </c>
      <c r="BN197" s="39">
        <v>5693.78</v>
      </c>
      <c r="BO197" s="40">
        <f t="shared" si="234"/>
        <v>-1625.1799999999985</v>
      </c>
      <c r="BP197" s="32"/>
    </row>
    <row r="198" spans="2:68" s="2" customFormat="1" ht="14.25" hidden="1" customHeight="1" outlineLevel="1">
      <c r="B198" s="2" t="str">
        <f t="shared" si="297"/>
        <v>Hide</v>
      </c>
      <c r="C198" s="2">
        <v>1</v>
      </c>
      <c r="D198" s="66" t="s">
        <v>178</v>
      </c>
      <c r="E198" s="122">
        <v>0</v>
      </c>
      <c r="F198" s="69">
        <v>0</v>
      </c>
      <c r="G198" s="69">
        <f t="shared" si="223"/>
        <v>0</v>
      </c>
      <c r="H198" s="69">
        <v>0</v>
      </c>
      <c r="I198" s="69">
        <f t="shared" si="243"/>
        <v>0</v>
      </c>
      <c r="J198" s="70">
        <v>0</v>
      </c>
      <c r="K198" s="70">
        <f t="shared" si="224"/>
        <v>0</v>
      </c>
      <c r="L198" s="35"/>
      <c r="M198" s="69">
        <v>0</v>
      </c>
      <c r="N198" s="69">
        <v>0</v>
      </c>
      <c r="O198" s="69">
        <f t="shared" si="235"/>
        <v>0</v>
      </c>
      <c r="P198" s="69">
        <v>0</v>
      </c>
      <c r="Q198" s="69">
        <f t="shared" si="236"/>
        <v>0</v>
      </c>
      <c r="R198" s="70">
        <v>0</v>
      </c>
      <c r="S198" s="71">
        <f t="shared" si="225"/>
        <v>0</v>
      </c>
      <c r="T198" s="32"/>
      <c r="U198" s="122">
        <v>0</v>
      </c>
      <c r="V198" s="69">
        <v>0</v>
      </c>
      <c r="W198" s="69">
        <f t="shared" si="226"/>
        <v>0</v>
      </c>
      <c r="X198" s="69">
        <v>0</v>
      </c>
      <c r="Y198" s="69">
        <f t="shared" si="244"/>
        <v>0</v>
      </c>
      <c r="Z198" s="70">
        <v>0</v>
      </c>
      <c r="AA198" s="70">
        <f t="shared" si="227"/>
        <v>0</v>
      </c>
      <c r="AB198" s="35"/>
      <c r="AC198" s="69">
        <v>0</v>
      </c>
      <c r="AD198" s="69">
        <v>0</v>
      </c>
      <c r="AE198" s="69">
        <f t="shared" si="237"/>
        <v>0</v>
      </c>
      <c r="AF198" s="69">
        <v>0</v>
      </c>
      <c r="AG198" s="69">
        <f t="shared" si="238"/>
        <v>0</v>
      </c>
      <c r="AH198" s="70">
        <v>0</v>
      </c>
      <c r="AI198" s="71">
        <f t="shared" si="228"/>
        <v>0</v>
      </c>
      <c r="AJ198" s="32"/>
      <c r="AK198" s="122">
        <v>0</v>
      </c>
      <c r="AL198" s="69">
        <v>0</v>
      </c>
      <c r="AM198" s="69">
        <f t="shared" si="229"/>
        <v>0</v>
      </c>
      <c r="AN198" s="69">
        <v>0</v>
      </c>
      <c r="AO198" s="69">
        <f t="shared" si="245"/>
        <v>0</v>
      </c>
      <c r="AP198" s="70">
        <v>0</v>
      </c>
      <c r="AQ198" s="70">
        <f t="shared" si="230"/>
        <v>0</v>
      </c>
      <c r="AR198" s="35"/>
      <c r="AS198" s="69">
        <v>0</v>
      </c>
      <c r="AT198" s="69">
        <v>0</v>
      </c>
      <c r="AU198" s="69">
        <f t="shared" si="239"/>
        <v>0</v>
      </c>
      <c r="AV198" s="69">
        <v>0</v>
      </c>
      <c r="AW198" s="69">
        <f t="shared" si="240"/>
        <v>0</v>
      </c>
      <c r="AX198" s="70">
        <v>0</v>
      </c>
      <c r="AY198" s="71">
        <f t="shared" si="231"/>
        <v>0</v>
      </c>
      <c r="AZ198" s="32"/>
      <c r="BA198" s="122">
        <v>0</v>
      </c>
      <c r="BB198" s="69">
        <v>0</v>
      </c>
      <c r="BC198" s="69">
        <f t="shared" si="232"/>
        <v>0</v>
      </c>
      <c r="BD198" s="69">
        <v>0</v>
      </c>
      <c r="BE198" s="69">
        <f t="shared" si="246"/>
        <v>0</v>
      </c>
      <c r="BF198" s="70">
        <v>0</v>
      </c>
      <c r="BG198" s="70">
        <f t="shared" si="233"/>
        <v>0</v>
      </c>
      <c r="BH198" s="35"/>
      <c r="BI198" s="69">
        <v>0</v>
      </c>
      <c r="BJ198" s="69">
        <v>0</v>
      </c>
      <c r="BK198" s="69">
        <f t="shared" si="241"/>
        <v>0</v>
      </c>
      <c r="BL198" s="69">
        <v>0</v>
      </c>
      <c r="BM198" s="69">
        <f t="shared" si="242"/>
        <v>0</v>
      </c>
      <c r="BN198" s="70">
        <v>0</v>
      </c>
      <c r="BO198" s="71">
        <f t="shared" si="234"/>
        <v>0</v>
      </c>
      <c r="BP198" s="32"/>
    </row>
    <row r="199" spans="2:68" s="2" customFormat="1" ht="14.25" hidden="1" customHeight="1" outlineLevel="1">
      <c r="B199" s="2" t="str">
        <f t="shared" si="297"/>
        <v>Hide</v>
      </c>
      <c r="C199" s="2">
        <v>1</v>
      </c>
      <c r="D199" s="66" t="s">
        <v>179</v>
      </c>
      <c r="E199" s="122">
        <v>0</v>
      </c>
      <c r="F199" s="69">
        <v>0</v>
      </c>
      <c r="G199" s="69">
        <f t="shared" si="223"/>
        <v>0</v>
      </c>
      <c r="H199" s="69">
        <v>0</v>
      </c>
      <c r="I199" s="69">
        <f t="shared" si="243"/>
        <v>0</v>
      </c>
      <c r="J199" s="70">
        <v>0</v>
      </c>
      <c r="K199" s="70">
        <f t="shared" si="224"/>
        <v>0</v>
      </c>
      <c r="L199" s="35"/>
      <c r="M199" s="69">
        <v>0</v>
      </c>
      <c r="N199" s="69">
        <v>0</v>
      </c>
      <c r="O199" s="69">
        <f t="shared" si="235"/>
        <v>0</v>
      </c>
      <c r="P199" s="69">
        <v>0</v>
      </c>
      <c r="Q199" s="69">
        <f t="shared" si="236"/>
        <v>0</v>
      </c>
      <c r="R199" s="70">
        <v>0</v>
      </c>
      <c r="S199" s="71">
        <f t="shared" si="225"/>
        <v>0</v>
      </c>
      <c r="T199" s="32"/>
      <c r="U199" s="122">
        <v>0</v>
      </c>
      <c r="V199" s="69">
        <v>0</v>
      </c>
      <c r="W199" s="69">
        <f t="shared" si="226"/>
        <v>0</v>
      </c>
      <c r="X199" s="69">
        <v>0</v>
      </c>
      <c r="Y199" s="69">
        <f t="shared" si="244"/>
        <v>0</v>
      </c>
      <c r="Z199" s="70">
        <v>0</v>
      </c>
      <c r="AA199" s="70">
        <f t="shared" si="227"/>
        <v>0</v>
      </c>
      <c r="AB199" s="35"/>
      <c r="AC199" s="69">
        <v>0</v>
      </c>
      <c r="AD199" s="69">
        <v>0</v>
      </c>
      <c r="AE199" s="69">
        <f t="shared" si="237"/>
        <v>0</v>
      </c>
      <c r="AF199" s="69">
        <v>0</v>
      </c>
      <c r="AG199" s="69">
        <f t="shared" si="238"/>
        <v>0</v>
      </c>
      <c r="AH199" s="70">
        <v>0</v>
      </c>
      <c r="AI199" s="71">
        <f t="shared" si="228"/>
        <v>0</v>
      </c>
      <c r="AJ199" s="32"/>
      <c r="AK199" s="122">
        <v>0</v>
      </c>
      <c r="AL199" s="69">
        <v>0</v>
      </c>
      <c r="AM199" s="69">
        <f t="shared" si="229"/>
        <v>0</v>
      </c>
      <c r="AN199" s="69">
        <v>0</v>
      </c>
      <c r="AO199" s="69">
        <f t="shared" si="245"/>
        <v>0</v>
      </c>
      <c r="AP199" s="70">
        <v>0</v>
      </c>
      <c r="AQ199" s="70">
        <f t="shared" si="230"/>
        <v>0</v>
      </c>
      <c r="AR199" s="35"/>
      <c r="AS199" s="69">
        <v>0</v>
      </c>
      <c r="AT199" s="69">
        <v>0</v>
      </c>
      <c r="AU199" s="69">
        <f t="shared" si="239"/>
        <v>0</v>
      </c>
      <c r="AV199" s="69">
        <v>0</v>
      </c>
      <c r="AW199" s="69">
        <f t="shared" si="240"/>
        <v>0</v>
      </c>
      <c r="AX199" s="70">
        <v>0</v>
      </c>
      <c r="AY199" s="71">
        <f t="shared" si="231"/>
        <v>0</v>
      </c>
      <c r="AZ199" s="32"/>
      <c r="BA199" s="122">
        <v>0</v>
      </c>
      <c r="BB199" s="69">
        <v>0</v>
      </c>
      <c r="BC199" s="69">
        <f t="shared" si="232"/>
        <v>0</v>
      </c>
      <c r="BD199" s="69">
        <v>0</v>
      </c>
      <c r="BE199" s="69">
        <f t="shared" si="246"/>
        <v>0</v>
      </c>
      <c r="BF199" s="70">
        <v>0</v>
      </c>
      <c r="BG199" s="70">
        <f t="shared" si="233"/>
        <v>0</v>
      </c>
      <c r="BH199" s="35"/>
      <c r="BI199" s="69">
        <v>0</v>
      </c>
      <c r="BJ199" s="69">
        <v>0</v>
      </c>
      <c r="BK199" s="69">
        <f t="shared" si="241"/>
        <v>0</v>
      </c>
      <c r="BL199" s="69">
        <v>0</v>
      </c>
      <c r="BM199" s="69">
        <f t="shared" si="242"/>
        <v>0</v>
      </c>
      <c r="BN199" s="70">
        <v>0</v>
      </c>
      <c r="BO199" s="71">
        <f t="shared" si="234"/>
        <v>0</v>
      </c>
      <c r="BP199" s="32"/>
    </row>
    <row r="200" spans="2:68" s="2" customFormat="1" ht="14.25" hidden="1" customHeight="1" outlineLevel="1">
      <c r="B200" s="2" t="str">
        <f t="shared" si="297"/>
        <v>Hide</v>
      </c>
      <c r="C200" s="2">
        <v>1</v>
      </c>
      <c r="D200" s="66" t="s">
        <v>180</v>
      </c>
      <c r="E200" s="122">
        <v>0</v>
      </c>
      <c r="F200" s="69">
        <v>0</v>
      </c>
      <c r="G200" s="69">
        <f t="shared" si="223"/>
        <v>0</v>
      </c>
      <c r="H200" s="69">
        <v>0</v>
      </c>
      <c r="I200" s="69">
        <f t="shared" si="243"/>
        <v>0</v>
      </c>
      <c r="J200" s="70">
        <v>0</v>
      </c>
      <c r="K200" s="70">
        <f t="shared" si="224"/>
        <v>0</v>
      </c>
      <c r="L200" s="35"/>
      <c r="M200" s="69">
        <v>0</v>
      </c>
      <c r="N200" s="69">
        <v>0</v>
      </c>
      <c r="O200" s="69">
        <f t="shared" si="235"/>
        <v>0</v>
      </c>
      <c r="P200" s="69">
        <v>0</v>
      </c>
      <c r="Q200" s="69">
        <f t="shared" si="236"/>
        <v>0</v>
      </c>
      <c r="R200" s="70">
        <v>0</v>
      </c>
      <c r="S200" s="71">
        <f t="shared" si="225"/>
        <v>0</v>
      </c>
      <c r="T200" s="32"/>
      <c r="U200" s="122">
        <v>0</v>
      </c>
      <c r="V200" s="69">
        <v>0</v>
      </c>
      <c r="W200" s="69">
        <f t="shared" si="226"/>
        <v>0</v>
      </c>
      <c r="X200" s="69">
        <v>0</v>
      </c>
      <c r="Y200" s="69">
        <f t="shared" si="244"/>
        <v>0</v>
      </c>
      <c r="Z200" s="70">
        <v>0</v>
      </c>
      <c r="AA200" s="70">
        <f t="shared" si="227"/>
        <v>0</v>
      </c>
      <c r="AB200" s="35"/>
      <c r="AC200" s="69">
        <v>0</v>
      </c>
      <c r="AD200" s="69">
        <v>0</v>
      </c>
      <c r="AE200" s="69">
        <f t="shared" si="237"/>
        <v>0</v>
      </c>
      <c r="AF200" s="69">
        <v>0</v>
      </c>
      <c r="AG200" s="69">
        <f t="shared" si="238"/>
        <v>0</v>
      </c>
      <c r="AH200" s="70">
        <v>0</v>
      </c>
      <c r="AI200" s="71">
        <f t="shared" si="228"/>
        <v>0</v>
      </c>
      <c r="AJ200" s="32"/>
      <c r="AK200" s="122">
        <v>0</v>
      </c>
      <c r="AL200" s="69">
        <v>0</v>
      </c>
      <c r="AM200" s="69">
        <f t="shared" si="229"/>
        <v>0</v>
      </c>
      <c r="AN200" s="69">
        <v>0</v>
      </c>
      <c r="AO200" s="69">
        <f t="shared" si="245"/>
        <v>0</v>
      </c>
      <c r="AP200" s="70">
        <v>0</v>
      </c>
      <c r="AQ200" s="70">
        <f t="shared" si="230"/>
        <v>0</v>
      </c>
      <c r="AR200" s="35"/>
      <c r="AS200" s="69">
        <v>0</v>
      </c>
      <c r="AT200" s="69">
        <v>0</v>
      </c>
      <c r="AU200" s="69">
        <f t="shared" si="239"/>
        <v>0</v>
      </c>
      <c r="AV200" s="69">
        <v>0</v>
      </c>
      <c r="AW200" s="69">
        <f t="shared" si="240"/>
        <v>0</v>
      </c>
      <c r="AX200" s="70">
        <v>0</v>
      </c>
      <c r="AY200" s="71">
        <f t="shared" si="231"/>
        <v>0</v>
      </c>
      <c r="AZ200" s="32"/>
      <c r="BA200" s="122">
        <v>0</v>
      </c>
      <c r="BB200" s="69">
        <v>0</v>
      </c>
      <c r="BC200" s="69">
        <f t="shared" si="232"/>
        <v>0</v>
      </c>
      <c r="BD200" s="69">
        <v>0</v>
      </c>
      <c r="BE200" s="69">
        <f t="shared" si="246"/>
        <v>0</v>
      </c>
      <c r="BF200" s="70">
        <v>0</v>
      </c>
      <c r="BG200" s="70">
        <f t="shared" si="233"/>
        <v>0</v>
      </c>
      <c r="BH200" s="35"/>
      <c r="BI200" s="69">
        <v>0</v>
      </c>
      <c r="BJ200" s="69">
        <v>0</v>
      </c>
      <c r="BK200" s="69">
        <f t="shared" si="241"/>
        <v>0</v>
      </c>
      <c r="BL200" s="69">
        <v>0</v>
      </c>
      <c r="BM200" s="69">
        <f t="shared" si="242"/>
        <v>0</v>
      </c>
      <c r="BN200" s="70">
        <v>0</v>
      </c>
      <c r="BO200" s="71">
        <f t="shared" si="234"/>
        <v>0</v>
      </c>
      <c r="BP200" s="32"/>
    </row>
    <row r="201" spans="2:68" s="2" customFormat="1" ht="14.25" hidden="1" customHeight="1" outlineLevel="1">
      <c r="B201" s="2" t="str">
        <f t="shared" si="297"/>
        <v>Hide</v>
      </c>
      <c r="C201" s="2">
        <v>1</v>
      </c>
      <c r="D201" s="66" t="s">
        <v>181</v>
      </c>
      <c r="E201" s="122">
        <v>0</v>
      </c>
      <c r="F201" s="69">
        <v>0</v>
      </c>
      <c r="G201" s="69">
        <f t="shared" si="223"/>
        <v>0</v>
      </c>
      <c r="H201" s="69">
        <v>0</v>
      </c>
      <c r="I201" s="69">
        <f t="shared" si="243"/>
        <v>0</v>
      </c>
      <c r="J201" s="70">
        <v>0</v>
      </c>
      <c r="K201" s="70">
        <f t="shared" si="224"/>
        <v>0</v>
      </c>
      <c r="L201" s="35"/>
      <c r="M201" s="69">
        <v>0</v>
      </c>
      <c r="N201" s="69">
        <v>0</v>
      </c>
      <c r="O201" s="69">
        <f t="shared" si="235"/>
        <v>0</v>
      </c>
      <c r="P201" s="69">
        <v>0</v>
      </c>
      <c r="Q201" s="69">
        <f t="shared" si="236"/>
        <v>0</v>
      </c>
      <c r="R201" s="70">
        <v>0</v>
      </c>
      <c r="S201" s="71">
        <f t="shared" si="225"/>
        <v>0</v>
      </c>
      <c r="T201" s="32"/>
      <c r="U201" s="122">
        <v>0</v>
      </c>
      <c r="V201" s="69">
        <v>0</v>
      </c>
      <c r="W201" s="69">
        <f t="shared" si="226"/>
        <v>0</v>
      </c>
      <c r="X201" s="69">
        <v>0</v>
      </c>
      <c r="Y201" s="69">
        <f t="shared" si="244"/>
        <v>0</v>
      </c>
      <c r="Z201" s="70">
        <v>0</v>
      </c>
      <c r="AA201" s="70">
        <f t="shared" si="227"/>
        <v>0</v>
      </c>
      <c r="AB201" s="35"/>
      <c r="AC201" s="69">
        <v>0</v>
      </c>
      <c r="AD201" s="69">
        <v>0</v>
      </c>
      <c r="AE201" s="69">
        <f t="shared" si="237"/>
        <v>0</v>
      </c>
      <c r="AF201" s="69">
        <v>0</v>
      </c>
      <c r="AG201" s="69">
        <f t="shared" si="238"/>
        <v>0</v>
      </c>
      <c r="AH201" s="70">
        <v>0</v>
      </c>
      <c r="AI201" s="71">
        <f t="shared" si="228"/>
        <v>0</v>
      </c>
      <c r="AJ201" s="32"/>
      <c r="AK201" s="122">
        <v>0</v>
      </c>
      <c r="AL201" s="69">
        <v>0</v>
      </c>
      <c r="AM201" s="69">
        <f t="shared" si="229"/>
        <v>0</v>
      </c>
      <c r="AN201" s="69">
        <v>0</v>
      </c>
      <c r="AO201" s="69">
        <f t="shared" si="245"/>
        <v>0</v>
      </c>
      <c r="AP201" s="70">
        <v>0</v>
      </c>
      <c r="AQ201" s="70">
        <f t="shared" si="230"/>
        <v>0</v>
      </c>
      <c r="AR201" s="35"/>
      <c r="AS201" s="69">
        <v>0</v>
      </c>
      <c r="AT201" s="69">
        <v>0</v>
      </c>
      <c r="AU201" s="69">
        <f t="shared" si="239"/>
        <v>0</v>
      </c>
      <c r="AV201" s="69">
        <v>0</v>
      </c>
      <c r="AW201" s="69">
        <f t="shared" si="240"/>
        <v>0</v>
      </c>
      <c r="AX201" s="70">
        <v>0</v>
      </c>
      <c r="AY201" s="71">
        <f t="shared" si="231"/>
        <v>0</v>
      </c>
      <c r="AZ201" s="32"/>
      <c r="BA201" s="122">
        <v>0</v>
      </c>
      <c r="BB201" s="69">
        <v>0</v>
      </c>
      <c r="BC201" s="69">
        <f t="shared" si="232"/>
        <v>0</v>
      </c>
      <c r="BD201" s="69">
        <v>0</v>
      </c>
      <c r="BE201" s="69">
        <f t="shared" si="246"/>
        <v>0</v>
      </c>
      <c r="BF201" s="70">
        <v>0</v>
      </c>
      <c r="BG201" s="70">
        <f t="shared" si="233"/>
        <v>0</v>
      </c>
      <c r="BH201" s="35"/>
      <c r="BI201" s="69">
        <v>0</v>
      </c>
      <c r="BJ201" s="69">
        <v>0</v>
      </c>
      <c r="BK201" s="69">
        <f t="shared" si="241"/>
        <v>0</v>
      </c>
      <c r="BL201" s="69">
        <v>0</v>
      </c>
      <c r="BM201" s="69">
        <f t="shared" si="242"/>
        <v>0</v>
      </c>
      <c r="BN201" s="70">
        <v>0</v>
      </c>
      <c r="BO201" s="71">
        <f t="shared" si="234"/>
        <v>0</v>
      </c>
      <c r="BP201" s="32"/>
    </row>
    <row r="202" spans="2:68" s="2" customFormat="1" ht="14.25" hidden="1" customHeight="1" outlineLevel="1">
      <c r="B202" s="2" t="str">
        <f t="shared" si="297"/>
        <v>Hide</v>
      </c>
      <c r="C202" s="2">
        <v>1</v>
      </c>
      <c r="D202" s="66" t="s">
        <v>182</v>
      </c>
      <c r="E202" s="122">
        <v>0</v>
      </c>
      <c r="F202" s="69">
        <v>0</v>
      </c>
      <c r="G202" s="69">
        <f t="shared" si="223"/>
        <v>0</v>
      </c>
      <c r="H202" s="69">
        <v>0</v>
      </c>
      <c r="I202" s="69">
        <f t="shared" si="243"/>
        <v>0</v>
      </c>
      <c r="J202" s="70">
        <v>0</v>
      </c>
      <c r="K202" s="70">
        <f t="shared" si="224"/>
        <v>0</v>
      </c>
      <c r="L202" s="35"/>
      <c r="M202" s="69">
        <v>0</v>
      </c>
      <c r="N202" s="69">
        <v>0</v>
      </c>
      <c r="O202" s="69">
        <f t="shared" si="235"/>
        <v>0</v>
      </c>
      <c r="P202" s="69">
        <v>0</v>
      </c>
      <c r="Q202" s="69">
        <f t="shared" si="236"/>
        <v>0</v>
      </c>
      <c r="R202" s="70">
        <v>0</v>
      </c>
      <c r="S202" s="71">
        <f t="shared" si="225"/>
        <v>0</v>
      </c>
      <c r="T202" s="32"/>
      <c r="U202" s="122">
        <v>0</v>
      </c>
      <c r="V202" s="69">
        <v>0</v>
      </c>
      <c r="W202" s="69">
        <f t="shared" si="226"/>
        <v>0</v>
      </c>
      <c r="X202" s="69">
        <v>0</v>
      </c>
      <c r="Y202" s="69">
        <f t="shared" si="244"/>
        <v>0</v>
      </c>
      <c r="Z202" s="70">
        <v>0</v>
      </c>
      <c r="AA202" s="70">
        <f t="shared" si="227"/>
        <v>0</v>
      </c>
      <c r="AB202" s="35"/>
      <c r="AC202" s="69">
        <v>0</v>
      </c>
      <c r="AD202" s="69">
        <v>0</v>
      </c>
      <c r="AE202" s="69">
        <f t="shared" si="237"/>
        <v>0</v>
      </c>
      <c r="AF202" s="69">
        <v>0</v>
      </c>
      <c r="AG202" s="69">
        <f t="shared" si="238"/>
        <v>0</v>
      </c>
      <c r="AH202" s="70">
        <v>0</v>
      </c>
      <c r="AI202" s="71">
        <f t="shared" si="228"/>
        <v>0</v>
      </c>
      <c r="AJ202" s="32"/>
      <c r="AK202" s="122">
        <v>0</v>
      </c>
      <c r="AL202" s="69">
        <v>0</v>
      </c>
      <c r="AM202" s="69">
        <f t="shared" si="229"/>
        <v>0</v>
      </c>
      <c r="AN202" s="69">
        <v>0</v>
      </c>
      <c r="AO202" s="69">
        <f t="shared" si="245"/>
        <v>0</v>
      </c>
      <c r="AP202" s="70">
        <v>0</v>
      </c>
      <c r="AQ202" s="70">
        <f t="shared" si="230"/>
        <v>0</v>
      </c>
      <c r="AR202" s="35"/>
      <c r="AS202" s="69">
        <v>0</v>
      </c>
      <c r="AT202" s="69">
        <v>0</v>
      </c>
      <c r="AU202" s="69">
        <f t="shared" si="239"/>
        <v>0</v>
      </c>
      <c r="AV202" s="69">
        <v>0</v>
      </c>
      <c r="AW202" s="69">
        <f t="shared" si="240"/>
        <v>0</v>
      </c>
      <c r="AX202" s="70">
        <v>0</v>
      </c>
      <c r="AY202" s="71">
        <f t="shared" si="231"/>
        <v>0</v>
      </c>
      <c r="AZ202" s="32"/>
      <c r="BA202" s="122">
        <v>0</v>
      </c>
      <c r="BB202" s="69">
        <v>0</v>
      </c>
      <c r="BC202" s="69">
        <f t="shared" si="232"/>
        <v>0</v>
      </c>
      <c r="BD202" s="69">
        <v>0</v>
      </c>
      <c r="BE202" s="69">
        <f t="shared" si="246"/>
        <v>0</v>
      </c>
      <c r="BF202" s="70">
        <v>0</v>
      </c>
      <c r="BG202" s="70">
        <f t="shared" si="233"/>
        <v>0</v>
      </c>
      <c r="BH202" s="35"/>
      <c r="BI202" s="69">
        <v>0</v>
      </c>
      <c r="BJ202" s="69">
        <v>0</v>
      </c>
      <c r="BK202" s="69">
        <f t="shared" si="241"/>
        <v>0</v>
      </c>
      <c r="BL202" s="69">
        <v>0</v>
      </c>
      <c r="BM202" s="69">
        <f t="shared" si="242"/>
        <v>0</v>
      </c>
      <c r="BN202" s="70">
        <v>0</v>
      </c>
      <c r="BO202" s="71">
        <f t="shared" si="234"/>
        <v>0</v>
      </c>
      <c r="BP202" s="32"/>
    </row>
    <row r="203" spans="2:68" s="2" customFormat="1" ht="14.25" hidden="1" customHeight="1" outlineLevel="1">
      <c r="B203" s="2" t="str">
        <f t="shared" si="297"/>
        <v>Hide</v>
      </c>
      <c r="C203" s="2">
        <v>1</v>
      </c>
      <c r="D203" s="66" t="s">
        <v>183</v>
      </c>
      <c r="E203" s="122">
        <v>0</v>
      </c>
      <c r="F203" s="69">
        <v>0</v>
      </c>
      <c r="G203" s="69">
        <f t="shared" si="223"/>
        <v>0</v>
      </c>
      <c r="H203" s="69">
        <v>0</v>
      </c>
      <c r="I203" s="69">
        <f t="shared" si="243"/>
        <v>0</v>
      </c>
      <c r="J203" s="70">
        <v>0</v>
      </c>
      <c r="K203" s="70">
        <f t="shared" si="224"/>
        <v>0</v>
      </c>
      <c r="L203" s="35"/>
      <c r="M203" s="69">
        <v>0</v>
      </c>
      <c r="N203" s="69">
        <v>0</v>
      </c>
      <c r="O203" s="69">
        <f t="shared" si="235"/>
        <v>0</v>
      </c>
      <c r="P203" s="69">
        <v>0</v>
      </c>
      <c r="Q203" s="69">
        <f t="shared" si="236"/>
        <v>0</v>
      </c>
      <c r="R203" s="70">
        <v>0</v>
      </c>
      <c r="S203" s="71">
        <f t="shared" si="225"/>
        <v>0</v>
      </c>
      <c r="T203" s="32"/>
      <c r="U203" s="122">
        <v>0</v>
      </c>
      <c r="V203" s="69">
        <v>0</v>
      </c>
      <c r="W203" s="69">
        <f t="shared" si="226"/>
        <v>0</v>
      </c>
      <c r="X203" s="69">
        <v>0</v>
      </c>
      <c r="Y203" s="69">
        <f t="shared" si="244"/>
        <v>0</v>
      </c>
      <c r="Z203" s="70">
        <v>0</v>
      </c>
      <c r="AA203" s="70">
        <f t="shared" si="227"/>
        <v>0</v>
      </c>
      <c r="AB203" s="35"/>
      <c r="AC203" s="69">
        <v>0</v>
      </c>
      <c r="AD203" s="69">
        <v>0</v>
      </c>
      <c r="AE203" s="69">
        <f t="shared" si="237"/>
        <v>0</v>
      </c>
      <c r="AF203" s="69">
        <v>0</v>
      </c>
      <c r="AG203" s="69">
        <f t="shared" si="238"/>
        <v>0</v>
      </c>
      <c r="AH203" s="70">
        <v>0</v>
      </c>
      <c r="AI203" s="71">
        <f t="shared" si="228"/>
        <v>0</v>
      </c>
      <c r="AJ203" s="32"/>
      <c r="AK203" s="122">
        <v>0</v>
      </c>
      <c r="AL203" s="69">
        <v>0</v>
      </c>
      <c r="AM203" s="69">
        <f t="shared" si="229"/>
        <v>0</v>
      </c>
      <c r="AN203" s="69">
        <v>0</v>
      </c>
      <c r="AO203" s="69">
        <f t="shared" si="245"/>
        <v>0</v>
      </c>
      <c r="AP203" s="70">
        <v>0</v>
      </c>
      <c r="AQ203" s="70">
        <f t="shared" si="230"/>
        <v>0</v>
      </c>
      <c r="AR203" s="35"/>
      <c r="AS203" s="69">
        <v>0</v>
      </c>
      <c r="AT203" s="69">
        <v>0</v>
      </c>
      <c r="AU203" s="69">
        <f t="shared" si="239"/>
        <v>0</v>
      </c>
      <c r="AV203" s="69">
        <v>0</v>
      </c>
      <c r="AW203" s="69">
        <f t="shared" si="240"/>
        <v>0</v>
      </c>
      <c r="AX203" s="70">
        <v>0</v>
      </c>
      <c r="AY203" s="71">
        <f t="shared" si="231"/>
        <v>0</v>
      </c>
      <c r="AZ203" s="32"/>
      <c r="BA203" s="122">
        <v>0</v>
      </c>
      <c r="BB203" s="69">
        <v>0</v>
      </c>
      <c r="BC203" s="69">
        <f t="shared" si="232"/>
        <v>0</v>
      </c>
      <c r="BD203" s="69">
        <v>0</v>
      </c>
      <c r="BE203" s="69">
        <f t="shared" si="246"/>
        <v>0</v>
      </c>
      <c r="BF203" s="70">
        <v>0</v>
      </c>
      <c r="BG203" s="70">
        <f t="shared" si="233"/>
        <v>0</v>
      </c>
      <c r="BH203" s="35"/>
      <c r="BI203" s="69">
        <v>0</v>
      </c>
      <c r="BJ203" s="69">
        <v>0</v>
      </c>
      <c r="BK203" s="69">
        <f t="shared" si="241"/>
        <v>0</v>
      </c>
      <c r="BL203" s="69">
        <v>0</v>
      </c>
      <c r="BM203" s="69">
        <f t="shared" si="242"/>
        <v>0</v>
      </c>
      <c r="BN203" s="70">
        <v>0</v>
      </c>
      <c r="BO203" s="71">
        <f t="shared" si="234"/>
        <v>0</v>
      </c>
      <c r="BP203" s="32"/>
    </row>
    <row r="204" spans="2:68" s="2" customFormat="1" collapsed="1">
      <c r="B204" s="2" t="str">
        <f t="shared" si="297"/>
        <v>Hide</v>
      </c>
      <c r="C204" s="2">
        <v>1</v>
      </c>
      <c r="D204" s="66" t="s">
        <v>184</v>
      </c>
      <c r="E204" s="116">
        <v>0</v>
      </c>
      <c r="F204" s="38">
        <v>0</v>
      </c>
      <c r="G204" s="38">
        <f t="shared" si="223"/>
        <v>0</v>
      </c>
      <c r="H204" s="38">
        <v>0</v>
      </c>
      <c r="I204" s="38">
        <f t="shared" si="243"/>
        <v>0</v>
      </c>
      <c r="J204" s="39">
        <v>0</v>
      </c>
      <c r="K204" s="39">
        <f t="shared" si="224"/>
        <v>0</v>
      </c>
      <c r="L204" s="35"/>
      <c r="M204" s="38">
        <v>0</v>
      </c>
      <c r="N204" s="38">
        <v>0</v>
      </c>
      <c r="O204" s="38">
        <f t="shared" si="235"/>
        <v>0</v>
      </c>
      <c r="P204" s="38">
        <v>0</v>
      </c>
      <c r="Q204" s="38">
        <f t="shared" si="236"/>
        <v>0</v>
      </c>
      <c r="R204" s="39">
        <v>0</v>
      </c>
      <c r="S204" s="40">
        <f t="shared" si="225"/>
        <v>0</v>
      </c>
      <c r="T204" s="32"/>
      <c r="U204" s="116">
        <v>0</v>
      </c>
      <c r="V204" s="38">
        <v>0</v>
      </c>
      <c r="W204" s="38">
        <f t="shared" si="226"/>
        <v>0</v>
      </c>
      <c r="X204" s="38">
        <v>0</v>
      </c>
      <c r="Y204" s="38">
        <f t="shared" si="244"/>
        <v>0</v>
      </c>
      <c r="Z204" s="39">
        <v>0</v>
      </c>
      <c r="AA204" s="39">
        <f t="shared" si="227"/>
        <v>0</v>
      </c>
      <c r="AB204" s="35"/>
      <c r="AC204" s="38">
        <v>0</v>
      </c>
      <c r="AD204" s="38">
        <v>0</v>
      </c>
      <c r="AE204" s="38">
        <f t="shared" si="237"/>
        <v>0</v>
      </c>
      <c r="AF204" s="38">
        <v>0</v>
      </c>
      <c r="AG204" s="38">
        <f t="shared" si="238"/>
        <v>0</v>
      </c>
      <c r="AH204" s="39">
        <v>0</v>
      </c>
      <c r="AI204" s="40">
        <f t="shared" si="228"/>
        <v>0</v>
      </c>
      <c r="AJ204" s="32"/>
      <c r="AK204" s="116">
        <v>0</v>
      </c>
      <c r="AL204" s="38">
        <v>0</v>
      </c>
      <c r="AM204" s="38">
        <f t="shared" si="229"/>
        <v>0</v>
      </c>
      <c r="AN204" s="38">
        <v>0</v>
      </c>
      <c r="AO204" s="38">
        <f t="shared" si="245"/>
        <v>0</v>
      </c>
      <c r="AP204" s="39">
        <v>0</v>
      </c>
      <c r="AQ204" s="39">
        <f t="shared" si="230"/>
        <v>0</v>
      </c>
      <c r="AR204" s="35"/>
      <c r="AS204" s="38">
        <v>0</v>
      </c>
      <c r="AT204" s="38">
        <v>0</v>
      </c>
      <c r="AU204" s="38">
        <f t="shared" si="239"/>
        <v>0</v>
      </c>
      <c r="AV204" s="38">
        <v>0</v>
      </c>
      <c r="AW204" s="38">
        <f t="shared" si="240"/>
        <v>0</v>
      </c>
      <c r="AX204" s="39">
        <v>0</v>
      </c>
      <c r="AY204" s="40">
        <f t="shared" si="231"/>
        <v>0</v>
      </c>
      <c r="AZ204" s="32"/>
      <c r="BA204" s="116">
        <v>0</v>
      </c>
      <c r="BB204" s="38">
        <v>0</v>
      </c>
      <c r="BC204" s="38">
        <f t="shared" si="232"/>
        <v>0</v>
      </c>
      <c r="BD204" s="38">
        <v>0</v>
      </c>
      <c r="BE204" s="38">
        <f t="shared" si="246"/>
        <v>0</v>
      </c>
      <c r="BF204" s="39">
        <v>0</v>
      </c>
      <c r="BG204" s="39">
        <f t="shared" si="233"/>
        <v>0</v>
      </c>
      <c r="BH204" s="35"/>
      <c r="BI204" s="38">
        <v>0</v>
      </c>
      <c r="BJ204" s="38">
        <v>0</v>
      </c>
      <c r="BK204" s="38">
        <f t="shared" si="241"/>
        <v>0</v>
      </c>
      <c r="BL204" s="38">
        <v>0</v>
      </c>
      <c r="BM204" s="38">
        <f t="shared" si="242"/>
        <v>0</v>
      </c>
      <c r="BN204" s="39">
        <v>0</v>
      </c>
      <c r="BO204" s="40">
        <f t="shared" si="234"/>
        <v>0</v>
      </c>
      <c r="BP204" s="32"/>
    </row>
    <row r="205" spans="2:68" s="2" customFormat="1">
      <c r="B205" s="2" t="str">
        <f t="shared" si="297"/>
        <v>Hide</v>
      </c>
      <c r="C205" s="2">
        <v>1</v>
      </c>
      <c r="D205" s="72" t="s">
        <v>185</v>
      </c>
      <c r="E205" s="123">
        <v>307972.41000000003</v>
      </c>
      <c r="F205" s="73">
        <v>198925.13388909635</v>
      </c>
      <c r="G205" s="73">
        <f t="shared" si="223"/>
        <v>109047.27611090368</v>
      </c>
      <c r="H205" s="73">
        <v>0</v>
      </c>
      <c r="I205" s="73">
        <f t="shared" si="243"/>
        <v>307972.41000000003</v>
      </c>
      <c r="J205" s="74">
        <v>86925.630000000019</v>
      </c>
      <c r="K205" s="74">
        <f t="shared" si="224"/>
        <v>221046.78000000003</v>
      </c>
      <c r="L205" s="35"/>
      <c r="M205" s="73">
        <v>307972.41000000003</v>
      </c>
      <c r="N205" s="73">
        <v>198925.13388909635</v>
      </c>
      <c r="O205" s="73">
        <f t="shared" si="235"/>
        <v>109047.27611090368</v>
      </c>
      <c r="P205" s="73">
        <v>0</v>
      </c>
      <c r="Q205" s="73">
        <f t="shared" si="236"/>
        <v>307972.41000000003</v>
      </c>
      <c r="R205" s="74">
        <v>86925.630000000019</v>
      </c>
      <c r="S205" s="75">
        <f t="shared" si="225"/>
        <v>221046.78000000003</v>
      </c>
      <c r="T205" s="32"/>
      <c r="U205" s="123">
        <v>85582.799999999988</v>
      </c>
      <c r="V205" s="73">
        <v>36720.631890280769</v>
      </c>
      <c r="W205" s="73">
        <f t="shared" si="226"/>
        <v>48862.16810971922</v>
      </c>
      <c r="X205" s="73">
        <v>0</v>
      </c>
      <c r="Y205" s="73">
        <f t="shared" si="244"/>
        <v>85582.799999999988</v>
      </c>
      <c r="Z205" s="74">
        <v>34234.800000000003</v>
      </c>
      <c r="AA205" s="74">
        <f t="shared" si="227"/>
        <v>51347.999999999985</v>
      </c>
      <c r="AB205" s="35"/>
      <c r="AC205" s="73">
        <v>85582.799999999988</v>
      </c>
      <c r="AD205" s="73">
        <v>36720.631890280769</v>
      </c>
      <c r="AE205" s="73">
        <f t="shared" si="237"/>
        <v>48862.16810971922</v>
      </c>
      <c r="AF205" s="73">
        <v>0</v>
      </c>
      <c r="AG205" s="73">
        <f t="shared" si="238"/>
        <v>85582.799999999988</v>
      </c>
      <c r="AH205" s="74">
        <v>34234.800000000003</v>
      </c>
      <c r="AI205" s="75">
        <f t="shared" si="228"/>
        <v>51347.999999999985</v>
      </c>
      <c r="AJ205" s="32"/>
      <c r="AK205" s="123">
        <v>75450</v>
      </c>
      <c r="AL205" s="73">
        <v>7497.6150571320859</v>
      </c>
      <c r="AM205" s="73">
        <f t="shared" si="229"/>
        <v>67952.38494286791</v>
      </c>
      <c r="AN205" s="73">
        <v>0</v>
      </c>
      <c r="AO205" s="73">
        <f t="shared" si="245"/>
        <v>75450</v>
      </c>
      <c r="AP205" s="74">
        <v>15749.08</v>
      </c>
      <c r="AQ205" s="74">
        <f t="shared" si="230"/>
        <v>59700.92</v>
      </c>
      <c r="AR205" s="35"/>
      <c r="AS205" s="73">
        <v>75450</v>
      </c>
      <c r="AT205" s="73">
        <v>7497.6150571320859</v>
      </c>
      <c r="AU205" s="73">
        <f t="shared" si="239"/>
        <v>67952.38494286791</v>
      </c>
      <c r="AV205" s="73">
        <v>0</v>
      </c>
      <c r="AW205" s="73">
        <f t="shared" si="240"/>
        <v>75450</v>
      </c>
      <c r="AX205" s="74">
        <v>15749.08</v>
      </c>
      <c r="AY205" s="75">
        <f t="shared" si="231"/>
        <v>59700.92</v>
      </c>
      <c r="AZ205" s="32"/>
      <c r="BA205" s="123">
        <v>146939.60999999999</v>
      </c>
      <c r="BB205" s="73">
        <v>154706.88694168351</v>
      </c>
      <c r="BC205" s="73">
        <f t="shared" si="232"/>
        <v>-7767.2769416835217</v>
      </c>
      <c r="BD205" s="73">
        <v>0</v>
      </c>
      <c r="BE205" s="73">
        <f t="shared" si="246"/>
        <v>146939.60999999999</v>
      </c>
      <c r="BF205" s="74">
        <v>36941.750000000007</v>
      </c>
      <c r="BG205" s="74">
        <f t="shared" si="233"/>
        <v>109997.85999999999</v>
      </c>
      <c r="BH205" s="35"/>
      <c r="BI205" s="73">
        <v>146939.60999999999</v>
      </c>
      <c r="BJ205" s="73">
        <v>154706.88694168351</v>
      </c>
      <c r="BK205" s="73">
        <f t="shared" si="241"/>
        <v>-7767.2769416835217</v>
      </c>
      <c r="BL205" s="73">
        <v>0</v>
      </c>
      <c r="BM205" s="73">
        <f t="shared" si="242"/>
        <v>146939.60999999999</v>
      </c>
      <c r="BN205" s="74">
        <v>36941.750000000007</v>
      </c>
      <c r="BO205" s="75">
        <f t="shared" si="234"/>
        <v>109997.85999999999</v>
      </c>
      <c r="BP205" s="32"/>
    </row>
    <row r="206" spans="2:68" s="2" customFormat="1" ht="14.25" hidden="1" customHeight="1" outlineLevel="1">
      <c r="B206" s="2" t="str">
        <f t="shared" si="297"/>
        <v>Hide</v>
      </c>
      <c r="C206" s="2">
        <v>1</v>
      </c>
      <c r="D206" s="72" t="s">
        <v>186</v>
      </c>
      <c r="E206" s="124">
        <v>0</v>
      </c>
      <c r="F206" s="76">
        <v>0</v>
      </c>
      <c r="G206" s="76">
        <f t="shared" si="223"/>
        <v>0</v>
      </c>
      <c r="H206" s="76">
        <v>0</v>
      </c>
      <c r="I206" s="76">
        <f t="shared" si="243"/>
        <v>0</v>
      </c>
      <c r="J206" s="77">
        <v>0</v>
      </c>
      <c r="K206" s="77">
        <f t="shared" si="224"/>
        <v>0</v>
      </c>
      <c r="L206" s="8"/>
      <c r="M206" s="76">
        <v>0</v>
      </c>
      <c r="N206" s="76">
        <v>0</v>
      </c>
      <c r="O206" s="76">
        <f t="shared" si="235"/>
        <v>0</v>
      </c>
      <c r="P206" s="76">
        <v>0</v>
      </c>
      <c r="Q206" s="76">
        <f t="shared" si="236"/>
        <v>0</v>
      </c>
      <c r="R206" s="77">
        <v>0</v>
      </c>
      <c r="S206" s="78">
        <f t="shared" si="225"/>
        <v>0</v>
      </c>
      <c r="T206" s="32"/>
      <c r="U206" s="124">
        <v>0</v>
      </c>
      <c r="V206" s="76">
        <v>0</v>
      </c>
      <c r="W206" s="76">
        <f t="shared" si="226"/>
        <v>0</v>
      </c>
      <c r="X206" s="76">
        <v>0</v>
      </c>
      <c r="Y206" s="76">
        <f t="shared" si="244"/>
        <v>0</v>
      </c>
      <c r="Z206" s="77">
        <v>0</v>
      </c>
      <c r="AA206" s="77">
        <f t="shared" si="227"/>
        <v>0</v>
      </c>
      <c r="AB206" s="8"/>
      <c r="AC206" s="76">
        <v>0</v>
      </c>
      <c r="AD206" s="76">
        <v>0</v>
      </c>
      <c r="AE206" s="76">
        <f t="shared" si="237"/>
        <v>0</v>
      </c>
      <c r="AF206" s="76">
        <v>0</v>
      </c>
      <c r="AG206" s="76">
        <f t="shared" si="238"/>
        <v>0</v>
      </c>
      <c r="AH206" s="77">
        <v>0</v>
      </c>
      <c r="AI206" s="78">
        <f t="shared" si="228"/>
        <v>0</v>
      </c>
      <c r="AJ206" s="32"/>
      <c r="AK206" s="124">
        <v>0</v>
      </c>
      <c r="AL206" s="76">
        <v>0</v>
      </c>
      <c r="AM206" s="76">
        <f t="shared" si="229"/>
        <v>0</v>
      </c>
      <c r="AN206" s="76">
        <v>0</v>
      </c>
      <c r="AO206" s="76">
        <f t="shared" si="245"/>
        <v>0</v>
      </c>
      <c r="AP206" s="77">
        <v>0</v>
      </c>
      <c r="AQ206" s="77">
        <f t="shared" si="230"/>
        <v>0</v>
      </c>
      <c r="AR206" s="8"/>
      <c r="AS206" s="76">
        <v>0</v>
      </c>
      <c r="AT206" s="76">
        <v>0</v>
      </c>
      <c r="AU206" s="76">
        <f t="shared" si="239"/>
        <v>0</v>
      </c>
      <c r="AV206" s="76">
        <v>0</v>
      </c>
      <c r="AW206" s="76">
        <f t="shared" si="240"/>
        <v>0</v>
      </c>
      <c r="AX206" s="77">
        <v>0</v>
      </c>
      <c r="AY206" s="78">
        <f t="shared" si="231"/>
        <v>0</v>
      </c>
      <c r="AZ206" s="32"/>
      <c r="BA206" s="124">
        <v>0</v>
      </c>
      <c r="BB206" s="76">
        <v>0</v>
      </c>
      <c r="BC206" s="76">
        <f t="shared" si="232"/>
        <v>0</v>
      </c>
      <c r="BD206" s="76">
        <v>0</v>
      </c>
      <c r="BE206" s="76">
        <f t="shared" si="246"/>
        <v>0</v>
      </c>
      <c r="BF206" s="77">
        <v>0</v>
      </c>
      <c r="BG206" s="77">
        <f t="shared" si="233"/>
        <v>0</v>
      </c>
      <c r="BH206" s="8"/>
      <c r="BI206" s="76">
        <v>0</v>
      </c>
      <c r="BJ206" s="76">
        <v>0</v>
      </c>
      <c r="BK206" s="76">
        <f t="shared" si="241"/>
        <v>0</v>
      </c>
      <c r="BL206" s="76">
        <v>0</v>
      </c>
      <c r="BM206" s="76">
        <f t="shared" si="242"/>
        <v>0</v>
      </c>
      <c r="BN206" s="77">
        <v>0</v>
      </c>
      <c r="BO206" s="78">
        <f t="shared" si="234"/>
        <v>0</v>
      </c>
      <c r="BP206" s="32"/>
    </row>
    <row r="207" spans="2:68" s="2" customFormat="1" ht="14.25" hidden="1" customHeight="1" outlineLevel="1">
      <c r="B207" s="2" t="str">
        <f t="shared" si="297"/>
        <v>Hide</v>
      </c>
      <c r="C207" s="2">
        <v>1</v>
      </c>
      <c r="D207" s="72" t="s">
        <v>187</v>
      </c>
      <c r="E207" s="124">
        <v>0</v>
      </c>
      <c r="F207" s="76">
        <v>0</v>
      </c>
      <c r="G207" s="76">
        <f t="shared" si="223"/>
        <v>0</v>
      </c>
      <c r="H207" s="76">
        <v>0</v>
      </c>
      <c r="I207" s="76">
        <f t="shared" si="243"/>
        <v>0</v>
      </c>
      <c r="J207" s="77">
        <v>0</v>
      </c>
      <c r="K207" s="77">
        <f t="shared" si="224"/>
        <v>0</v>
      </c>
      <c r="L207" s="8"/>
      <c r="M207" s="76">
        <v>0</v>
      </c>
      <c r="N207" s="76">
        <v>0</v>
      </c>
      <c r="O207" s="76">
        <f t="shared" si="235"/>
        <v>0</v>
      </c>
      <c r="P207" s="76">
        <v>0</v>
      </c>
      <c r="Q207" s="76">
        <f t="shared" si="236"/>
        <v>0</v>
      </c>
      <c r="R207" s="77">
        <v>0</v>
      </c>
      <c r="S207" s="78">
        <f t="shared" si="225"/>
        <v>0</v>
      </c>
      <c r="T207" s="32"/>
      <c r="U207" s="124">
        <v>0</v>
      </c>
      <c r="V207" s="76">
        <v>0</v>
      </c>
      <c r="W207" s="76">
        <f t="shared" si="226"/>
        <v>0</v>
      </c>
      <c r="X207" s="76">
        <v>0</v>
      </c>
      <c r="Y207" s="76">
        <f t="shared" si="244"/>
        <v>0</v>
      </c>
      <c r="Z207" s="77">
        <v>0</v>
      </c>
      <c r="AA207" s="77">
        <f t="shared" si="227"/>
        <v>0</v>
      </c>
      <c r="AB207" s="8"/>
      <c r="AC207" s="76">
        <v>0</v>
      </c>
      <c r="AD207" s="76">
        <v>0</v>
      </c>
      <c r="AE207" s="76">
        <f t="shared" si="237"/>
        <v>0</v>
      </c>
      <c r="AF207" s="76">
        <v>0</v>
      </c>
      <c r="AG207" s="76">
        <f t="shared" si="238"/>
        <v>0</v>
      </c>
      <c r="AH207" s="77">
        <v>0</v>
      </c>
      <c r="AI207" s="78">
        <f t="shared" si="228"/>
        <v>0</v>
      </c>
      <c r="AJ207" s="32"/>
      <c r="AK207" s="124">
        <v>0</v>
      </c>
      <c r="AL207" s="76">
        <v>0</v>
      </c>
      <c r="AM207" s="76">
        <f t="shared" si="229"/>
        <v>0</v>
      </c>
      <c r="AN207" s="76">
        <v>0</v>
      </c>
      <c r="AO207" s="76">
        <f t="shared" si="245"/>
        <v>0</v>
      </c>
      <c r="AP207" s="77">
        <v>0</v>
      </c>
      <c r="AQ207" s="77">
        <f t="shared" si="230"/>
        <v>0</v>
      </c>
      <c r="AR207" s="8"/>
      <c r="AS207" s="76">
        <v>0</v>
      </c>
      <c r="AT207" s="76">
        <v>0</v>
      </c>
      <c r="AU207" s="76">
        <f t="shared" si="239"/>
        <v>0</v>
      </c>
      <c r="AV207" s="76">
        <v>0</v>
      </c>
      <c r="AW207" s="76">
        <f t="shared" si="240"/>
        <v>0</v>
      </c>
      <c r="AX207" s="77">
        <v>0</v>
      </c>
      <c r="AY207" s="78">
        <f t="shared" si="231"/>
        <v>0</v>
      </c>
      <c r="AZ207" s="32"/>
      <c r="BA207" s="124">
        <v>0</v>
      </c>
      <c r="BB207" s="76">
        <v>0</v>
      </c>
      <c r="BC207" s="76">
        <f t="shared" si="232"/>
        <v>0</v>
      </c>
      <c r="BD207" s="76">
        <v>0</v>
      </c>
      <c r="BE207" s="76">
        <f t="shared" si="246"/>
        <v>0</v>
      </c>
      <c r="BF207" s="77">
        <v>0</v>
      </c>
      <c r="BG207" s="77">
        <f t="shared" si="233"/>
        <v>0</v>
      </c>
      <c r="BH207" s="8"/>
      <c r="BI207" s="76">
        <v>0</v>
      </c>
      <c r="BJ207" s="76">
        <v>0</v>
      </c>
      <c r="BK207" s="76">
        <f t="shared" si="241"/>
        <v>0</v>
      </c>
      <c r="BL207" s="76">
        <v>0</v>
      </c>
      <c r="BM207" s="76">
        <f t="shared" si="242"/>
        <v>0</v>
      </c>
      <c r="BN207" s="77">
        <v>0</v>
      </c>
      <c r="BO207" s="78">
        <f t="shared" si="234"/>
        <v>0</v>
      </c>
      <c r="BP207" s="32"/>
    </row>
    <row r="208" spans="2:68" s="2" customFormat="1" collapsed="1">
      <c r="B208" s="2" t="str">
        <f t="shared" si="297"/>
        <v>Hide</v>
      </c>
      <c r="C208" s="2">
        <v>1</v>
      </c>
      <c r="D208" s="72" t="s">
        <v>188</v>
      </c>
      <c r="E208" s="123">
        <v>0</v>
      </c>
      <c r="F208" s="73">
        <v>0</v>
      </c>
      <c r="G208" s="73">
        <f t="shared" si="223"/>
        <v>0</v>
      </c>
      <c r="H208" s="73">
        <v>0</v>
      </c>
      <c r="I208" s="73">
        <f t="shared" si="243"/>
        <v>0</v>
      </c>
      <c r="J208" s="74">
        <v>0</v>
      </c>
      <c r="K208" s="74">
        <f t="shared" si="224"/>
        <v>0</v>
      </c>
      <c r="L208" s="35"/>
      <c r="M208" s="73">
        <v>0</v>
      </c>
      <c r="N208" s="73">
        <v>0</v>
      </c>
      <c r="O208" s="73">
        <f t="shared" si="235"/>
        <v>0</v>
      </c>
      <c r="P208" s="73">
        <v>0</v>
      </c>
      <c r="Q208" s="73">
        <f t="shared" si="236"/>
        <v>0</v>
      </c>
      <c r="R208" s="74">
        <v>0</v>
      </c>
      <c r="S208" s="75">
        <f t="shared" si="225"/>
        <v>0</v>
      </c>
      <c r="T208" s="32"/>
      <c r="U208" s="123">
        <v>0</v>
      </c>
      <c r="V208" s="73">
        <v>0</v>
      </c>
      <c r="W208" s="73">
        <f t="shared" si="226"/>
        <v>0</v>
      </c>
      <c r="X208" s="73">
        <v>0</v>
      </c>
      <c r="Y208" s="73">
        <f t="shared" si="244"/>
        <v>0</v>
      </c>
      <c r="Z208" s="74">
        <v>0</v>
      </c>
      <c r="AA208" s="74">
        <f t="shared" si="227"/>
        <v>0</v>
      </c>
      <c r="AB208" s="35"/>
      <c r="AC208" s="73">
        <v>0</v>
      </c>
      <c r="AD208" s="73">
        <v>0</v>
      </c>
      <c r="AE208" s="73">
        <f t="shared" si="237"/>
        <v>0</v>
      </c>
      <c r="AF208" s="73">
        <v>0</v>
      </c>
      <c r="AG208" s="73">
        <f t="shared" si="238"/>
        <v>0</v>
      </c>
      <c r="AH208" s="74">
        <v>0</v>
      </c>
      <c r="AI208" s="75">
        <f t="shared" si="228"/>
        <v>0</v>
      </c>
      <c r="AJ208" s="32"/>
      <c r="AK208" s="123">
        <v>0</v>
      </c>
      <c r="AL208" s="73">
        <v>0</v>
      </c>
      <c r="AM208" s="73">
        <f t="shared" si="229"/>
        <v>0</v>
      </c>
      <c r="AN208" s="73">
        <v>0</v>
      </c>
      <c r="AO208" s="73">
        <f t="shared" si="245"/>
        <v>0</v>
      </c>
      <c r="AP208" s="74">
        <v>0</v>
      </c>
      <c r="AQ208" s="74">
        <f t="shared" si="230"/>
        <v>0</v>
      </c>
      <c r="AR208" s="35"/>
      <c r="AS208" s="73">
        <v>0</v>
      </c>
      <c r="AT208" s="73">
        <v>0</v>
      </c>
      <c r="AU208" s="73">
        <f t="shared" si="239"/>
        <v>0</v>
      </c>
      <c r="AV208" s="73">
        <v>0</v>
      </c>
      <c r="AW208" s="73">
        <f t="shared" si="240"/>
        <v>0</v>
      </c>
      <c r="AX208" s="74">
        <v>0</v>
      </c>
      <c r="AY208" s="75">
        <f t="shared" si="231"/>
        <v>0</v>
      </c>
      <c r="AZ208" s="32"/>
      <c r="BA208" s="123">
        <v>0</v>
      </c>
      <c r="BB208" s="73">
        <v>0</v>
      </c>
      <c r="BC208" s="73">
        <f t="shared" si="232"/>
        <v>0</v>
      </c>
      <c r="BD208" s="73">
        <v>0</v>
      </c>
      <c r="BE208" s="73">
        <f t="shared" si="246"/>
        <v>0</v>
      </c>
      <c r="BF208" s="74">
        <v>0</v>
      </c>
      <c r="BG208" s="74">
        <f t="shared" si="233"/>
        <v>0</v>
      </c>
      <c r="BH208" s="35"/>
      <c r="BI208" s="73">
        <v>0</v>
      </c>
      <c r="BJ208" s="73">
        <v>0</v>
      </c>
      <c r="BK208" s="73">
        <f t="shared" si="241"/>
        <v>0</v>
      </c>
      <c r="BL208" s="73">
        <v>0</v>
      </c>
      <c r="BM208" s="73">
        <f t="shared" si="242"/>
        <v>0</v>
      </c>
      <c r="BN208" s="74">
        <v>0</v>
      </c>
      <c r="BO208" s="75">
        <f t="shared" si="234"/>
        <v>0</v>
      </c>
      <c r="BP208" s="32"/>
    </row>
    <row r="209" spans="2:68" s="2" customFormat="1" ht="14.25" hidden="1" customHeight="1" outlineLevel="1">
      <c r="B209" s="2" t="str">
        <f t="shared" si="297"/>
        <v>Hide</v>
      </c>
      <c r="C209" s="2">
        <v>1</v>
      </c>
      <c r="D209" s="72" t="s">
        <v>189</v>
      </c>
      <c r="E209" s="124">
        <v>0</v>
      </c>
      <c r="F209" s="76">
        <v>0</v>
      </c>
      <c r="G209" s="76">
        <f t="shared" si="223"/>
        <v>0</v>
      </c>
      <c r="H209" s="76">
        <v>0</v>
      </c>
      <c r="I209" s="76">
        <f t="shared" si="243"/>
        <v>0</v>
      </c>
      <c r="J209" s="77">
        <v>0</v>
      </c>
      <c r="K209" s="77">
        <f t="shared" si="224"/>
        <v>0</v>
      </c>
      <c r="L209" s="8"/>
      <c r="M209" s="76">
        <v>0</v>
      </c>
      <c r="N209" s="76">
        <v>0</v>
      </c>
      <c r="O209" s="76">
        <f t="shared" si="235"/>
        <v>0</v>
      </c>
      <c r="P209" s="76">
        <v>0</v>
      </c>
      <c r="Q209" s="76">
        <f t="shared" si="236"/>
        <v>0</v>
      </c>
      <c r="R209" s="77">
        <v>0</v>
      </c>
      <c r="S209" s="78">
        <f t="shared" si="225"/>
        <v>0</v>
      </c>
      <c r="T209" s="32"/>
      <c r="U209" s="124">
        <v>0</v>
      </c>
      <c r="V209" s="76">
        <v>0</v>
      </c>
      <c r="W209" s="76">
        <f t="shared" si="226"/>
        <v>0</v>
      </c>
      <c r="X209" s="76">
        <v>0</v>
      </c>
      <c r="Y209" s="76">
        <f t="shared" si="244"/>
        <v>0</v>
      </c>
      <c r="Z209" s="77">
        <v>0</v>
      </c>
      <c r="AA209" s="77">
        <f t="shared" si="227"/>
        <v>0</v>
      </c>
      <c r="AB209" s="8"/>
      <c r="AC209" s="76">
        <v>0</v>
      </c>
      <c r="AD209" s="76">
        <v>0</v>
      </c>
      <c r="AE209" s="76">
        <f t="shared" si="237"/>
        <v>0</v>
      </c>
      <c r="AF209" s="76">
        <v>0</v>
      </c>
      <c r="AG209" s="76">
        <f t="shared" si="238"/>
        <v>0</v>
      </c>
      <c r="AH209" s="77">
        <v>0</v>
      </c>
      <c r="AI209" s="78">
        <f t="shared" si="228"/>
        <v>0</v>
      </c>
      <c r="AJ209" s="32"/>
      <c r="AK209" s="124">
        <v>0</v>
      </c>
      <c r="AL209" s="76">
        <v>0</v>
      </c>
      <c r="AM209" s="76">
        <f t="shared" si="229"/>
        <v>0</v>
      </c>
      <c r="AN209" s="76">
        <v>0</v>
      </c>
      <c r="AO209" s="76">
        <f t="shared" si="245"/>
        <v>0</v>
      </c>
      <c r="AP209" s="77">
        <v>0</v>
      </c>
      <c r="AQ209" s="77">
        <f t="shared" si="230"/>
        <v>0</v>
      </c>
      <c r="AR209" s="8"/>
      <c r="AS209" s="76">
        <v>0</v>
      </c>
      <c r="AT209" s="76">
        <v>0</v>
      </c>
      <c r="AU209" s="76">
        <f t="shared" si="239"/>
        <v>0</v>
      </c>
      <c r="AV209" s="76">
        <v>0</v>
      </c>
      <c r="AW209" s="76">
        <f t="shared" si="240"/>
        <v>0</v>
      </c>
      <c r="AX209" s="77">
        <v>0</v>
      </c>
      <c r="AY209" s="78">
        <f t="shared" si="231"/>
        <v>0</v>
      </c>
      <c r="AZ209" s="32"/>
      <c r="BA209" s="124">
        <v>0</v>
      </c>
      <c r="BB209" s="76">
        <v>0</v>
      </c>
      <c r="BC209" s="76">
        <f t="shared" si="232"/>
        <v>0</v>
      </c>
      <c r="BD209" s="76">
        <v>0</v>
      </c>
      <c r="BE209" s="76">
        <f t="shared" si="246"/>
        <v>0</v>
      </c>
      <c r="BF209" s="77">
        <v>0</v>
      </c>
      <c r="BG209" s="77">
        <f t="shared" si="233"/>
        <v>0</v>
      </c>
      <c r="BH209" s="8"/>
      <c r="BI209" s="76">
        <v>0</v>
      </c>
      <c r="BJ209" s="76">
        <v>0</v>
      </c>
      <c r="BK209" s="76">
        <f t="shared" si="241"/>
        <v>0</v>
      </c>
      <c r="BL209" s="76">
        <v>0</v>
      </c>
      <c r="BM209" s="76">
        <f t="shared" si="242"/>
        <v>0</v>
      </c>
      <c r="BN209" s="77">
        <v>0</v>
      </c>
      <c r="BO209" s="78">
        <f t="shared" si="234"/>
        <v>0</v>
      </c>
      <c r="BP209" s="32"/>
    </row>
    <row r="210" spans="2:68" s="2" customFormat="1" ht="14.25" hidden="1" customHeight="1" outlineLevel="1">
      <c r="B210" s="2" t="str">
        <f t="shared" si="297"/>
        <v>Hide</v>
      </c>
      <c r="C210" s="2">
        <v>1</v>
      </c>
      <c r="D210" s="72" t="s">
        <v>190</v>
      </c>
      <c r="E210" s="124">
        <v>0</v>
      </c>
      <c r="F210" s="76">
        <v>0</v>
      </c>
      <c r="G210" s="76">
        <f t="shared" si="223"/>
        <v>0</v>
      </c>
      <c r="H210" s="76">
        <v>0</v>
      </c>
      <c r="I210" s="76">
        <f t="shared" si="243"/>
        <v>0</v>
      </c>
      <c r="J210" s="77">
        <v>0</v>
      </c>
      <c r="K210" s="77">
        <f t="shared" si="224"/>
        <v>0</v>
      </c>
      <c r="L210" s="8"/>
      <c r="M210" s="76">
        <v>0</v>
      </c>
      <c r="N210" s="76">
        <v>0</v>
      </c>
      <c r="O210" s="76">
        <f t="shared" si="235"/>
        <v>0</v>
      </c>
      <c r="P210" s="76">
        <v>0</v>
      </c>
      <c r="Q210" s="76">
        <f t="shared" si="236"/>
        <v>0</v>
      </c>
      <c r="R210" s="77">
        <v>0</v>
      </c>
      <c r="S210" s="78">
        <f t="shared" si="225"/>
        <v>0</v>
      </c>
      <c r="T210" s="32"/>
      <c r="U210" s="124">
        <v>0</v>
      </c>
      <c r="V210" s="76">
        <v>0</v>
      </c>
      <c r="W210" s="76">
        <f t="shared" si="226"/>
        <v>0</v>
      </c>
      <c r="X210" s="76">
        <v>0</v>
      </c>
      <c r="Y210" s="76">
        <f t="shared" si="244"/>
        <v>0</v>
      </c>
      <c r="Z210" s="77">
        <v>0</v>
      </c>
      <c r="AA210" s="77">
        <f t="shared" si="227"/>
        <v>0</v>
      </c>
      <c r="AB210" s="8"/>
      <c r="AC210" s="76">
        <v>0</v>
      </c>
      <c r="AD210" s="76">
        <v>0</v>
      </c>
      <c r="AE210" s="76">
        <f t="shared" si="237"/>
        <v>0</v>
      </c>
      <c r="AF210" s="76">
        <v>0</v>
      </c>
      <c r="AG210" s="76">
        <f t="shared" si="238"/>
        <v>0</v>
      </c>
      <c r="AH210" s="77">
        <v>0</v>
      </c>
      <c r="AI210" s="78">
        <f t="shared" si="228"/>
        <v>0</v>
      </c>
      <c r="AJ210" s="32"/>
      <c r="AK210" s="124">
        <v>0</v>
      </c>
      <c r="AL210" s="76">
        <v>0</v>
      </c>
      <c r="AM210" s="76">
        <f t="shared" si="229"/>
        <v>0</v>
      </c>
      <c r="AN210" s="76">
        <v>0</v>
      </c>
      <c r="AO210" s="76">
        <f t="shared" si="245"/>
        <v>0</v>
      </c>
      <c r="AP210" s="77">
        <v>0</v>
      </c>
      <c r="AQ210" s="77">
        <f t="shared" si="230"/>
        <v>0</v>
      </c>
      <c r="AR210" s="8"/>
      <c r="AS210" s="76">
        <v>0</v>
      </c>
      <c r="AT210" s="76">
        <v>0</v>
      </c>
      <c r="AU210" s="76">
        <f t="shared" si="239"/>
        <v>0</v>
      </c>
      <c r="AV210" s="76">
        <v>0</v>
      </c>
      <c r="AW210" s="76">
        <f t="shared" si="240"/>
        <v>0</v>
      </c>
      <c r="AX210" s="77">
        <v>0</v>
      </c>
      <c r="AY210" s="78">
        <f t="shared" si="231"/>
        <v>0</v>
      </c>
      <c r="AZ210" s="32"/>
      <c r="BA210" s="124">
        <v>0</v>
      </c>
      <c r="BB210" s="76">
        <v>0</v>
      </c>
      <c r="BC210" s="76">
        <f t="shared" si="232"/>
        <v>0</v>
      </c>
      <c r="BD210" s="76">
        <v>0</v>
      </c>
      <c r="BE210" s="76">
        <f t="shared" si="246"/>
        <v>0</v>
      </c>
      <c r="BF210" s="77">
        <v>0</v>
      </c>
      <c r="BG210" s="77">
        <f t="shared" si="233"/>
        <v>0</v>
      </c>
      <c r="BH210" s="8"/>
      <c r="BI210" s="76">
        <v>0</v>
      </c>
      <c r="BJ210" s="76">
        <v>0</v>
      </c>
      <c r="BK210" s="76">
        <f t="shared" si="241"/>
        <v>0</v>
      </c>
      <c r="BL210" s="76">
        <v>0</v>
      </c>
      <c r="BM210" s="76">
        <f t="shared" si="242"/>
        <v>0</v>
      </c>
      <c r="BN210" s="77">
        <v>0</v>
      </c>
      <c r="BO210" s="78">
        <f t="shared" si="234"/>
        <v>0</v>
      </c>
      <c r="BP210" s="32"/>
    </row>
    <row r="211" spans="2:68" s="2" customFormat="1" collapsed="1">
      <c r="B211" s="2" t="str">
        <f t="shared" si="297"/>
        <v>Hide</v>
      </c>
      <c r="C211" s="2">
        <v>1</v>
      </c>
      <c r="D211" s="72" t="s">
        <v>191</v>
      </c>
      <c r="E211" s="123">
        <v>0</v>
      </c>
      <c r="F211" s="73">
        <v>0</v>
      </c>
      <c r="G211" s="73">
        <f t="shared" si="223"/>
        <v>0</v>
      </c>
      <c r="H211" s="73">
        <v>0</v>
      </c>
      <c r="I211" s="73">
        <f t="shared" si="243"/>
        <v>0</v>
      </c>
      <c r="J211" s="74">
        <v>0</v>
      </c>
      <c r="K211" s="74">
        <f t="shared" si="224"/>
        <v>0</v>
      </c>
      <c r="L211" s="35"/>
      <c r="M211" s="73">
        <v>0</v>
      </c>
      <c r="N211" s="73">
        <v>0</v>
      </c>
      <c r="O211" s="73">
        <f t="shared" si="235"/>
        <v>0</v>
      </c>
      <c r="P211" s="73">
        <v>0</v>
      </c>
      <c r="Q211" s="73">
        <f t="shared" si="236"/>
        <v>0</v>
      </c>
      <c r="R211" s="74">
        <v>0</v>
      </c>
      <c r="S211" s="75">
        <f t="shared" si="225"/>
        <v>0</v>
      </c>
      <c r="T211" s="32"/>
      <c r="U211" s="123">
        <v>0</v>
      </c>
      <c r="V211" s="73">
        <v>0</v>
      </c>
      <c r="W211" s="73">
        <f t="shared" si="226"/>
        <v>0</v>
      </c>
      <c r="X211" s="73">
        <v>0</v>
      </c>
      <c r="Y211" s="73">
        <f t="shared" si="244"/>
        <v>0</v>
      </c>
      <c r="Z211" s="74">
        <v>0</v>
      </c>
      <c r="AA211" s="74">
        <f t="shared" si="227"/>
        <v>0</v>
      </c>
      <c r="AB211" s="35"/>
      <c r="AC211" s="73">
        <v>0</v>
      </c>
      <c r="AD211" s="73">
        <v>0</v>
      </c>
      <c r="AE211" s="73">
        <f t="shared" si="237"/>
        <v>0</v>
      </c>
      <c r="AF211" s="73">
        <v>0</v>
      </c>
      <c r="AG211" s="73">
        <f t="shared" si="238"/>
        <v>0</v>
      </c>
      <c r="AH211" s="74">
        <v>0</v>
      </c>
      <c r="AI211" s="75">
        <f t="shared" si="228"/>
        <v>0</v>
      </c>
      <c r="AJ211" s="32"/>
      <c r="AK211" s="123">
        <v>0</v>
      </c>
      <c r="AL211" s="73">
        <v>0</v>
      </c>
      <c r="AM211" s="73">
        <f t="shared" si="229"/>
        <v>0</v>
      </c>
      <c r="AN211" s="73">
        <v>0</v>
      </c>
      <c r="AO211" s="73">
        <f t="shared" si="245"/>
        <v>0</v>
      </c>
      <c r="AP211" s="74">
        <v>0</v>
      </c>
      <c r="AQ211" s="74">
        <f t="shared" si="230"/>
        <v>0</v>
      </c>
      <c r="AR211" s="35"/>
      <c r="AS211" s="73">
        <v>0</v>
      </c>
      <c r="AT211" s="73">
        <v>0</v>
      </c>
      <c r="AU211" s="73">
        <f t="shared" si="239"/>
        <v>0</v>
      </c>
      <c r="AV211" s="73">
        <v>0</v>
      </c>
      <c r="AW211" s="73">
        <f t="shared" si="240"/>
        <v>0</v>
      </c>
      <c r="AX211" s="74">
        <v>0</v>
      </c>
      <c r="AY211" s="75">
        <f t="shared" si="231"/>
        <v>0</v>
      </c>
      <c r="AZ211" s="32"/>
      <c r="BA211" s="123">
        <v>0</v>
      </c>
      <c r="BB211" s="73">
        <v>0</v>
      </c>
      <c r="BC211" s="73">
        <f t="shared" si="232"/>
        <v>0</v>
      </c>
      <c r="BD211" s="73">
        <v>0</v>
      </c>
      <c r="BE211" s="73">
        <f t="shared" si="246"/>
        <v>0</v>
      </c>
      <c r="BF211" s="74">
        <v>0</v>
      </c>
      <c r="BG211" s="74">
        <f t="shared" si="233"/>
        <v>0</v>
      </c>
      <c r="BH211" s="35"/>
      <c r="BI211" s="73">
        <v>0</v>
      </c>
      <c r="BJ211" s="73">
        <v>0</v>
      </c>
      <c r="BK211" s="73">
        <f t="shared" si="241"/>
        <v>0</v>
      </c>
      <c r="BL211" s="73">
        <v>0</v>
      </c>
      <c r="BM211" s="73">
        <f t="shared" si="242"/>
        <v>0</v>
      </c>
      <c r="BN211" s="74">
        <v>0</v>
      </c>
      <c r="BO211" s="75">
        <f t="shared" si="234"/>
        <v>0</v>
      </c>
      <c r="BP211" s="32"/>
    </row>
    <row r="212" spans="2:68" s="2" customFormat="1" ht="14.25" hidden="1" customHeight="1" outlineLevel="1">
      <c r="B212" s="2" t="str">
        <f t="shared" si="297"/>
        <v>Hide</v>
      </c>
      <c r="C212" s="2">
        <v>1</v>
      </c>
      <c r="D212" s="72" t="s">
        <v>192</v>
      </c>
      <c r="E212" s="124">
        <v>0</v>
      </c>
      <c r="F212" s="76">
        <v>0</v>
      </c>
      <c r="G212" s="76">
        <f t="shared" si="223"/>
        <v>0</v>
      </c>
      <c r="H212" s="76">
        <v>0</v>
      </c>
      <c r="I212" s="76">
        <f t="shared" si="243"/>
        <v>0</v>
      </c>
      <c r="J212" s="77">
        <v>0</v>
      </c>
      <c r="K212" s="77">
        <f t="shared" si="224"/>
        <v>0</v>
      </c>
      <c r="L212" s="8"/>
      <c r="M212" s="76">
        <v>0</v>
      </c>
      <c r="N212" s="76">
        <v>0</v>
      </c>
      <c r="O212" s="76">
        <f t="shared" si="235"/>
        <v>0</v>
      </c>
      <c r="P212" s="76">
        <v>0</v>
      </c>
      <c r="Q212" s="76">
        <f t="shared" si="236"/>
        <v>0</v>
      </c>
      <c r="R212" s="77">
        <v>0</v>
      </c>
      <c r="S212" s="78">
        <f t="shared" si="225"/>
        <v>0</v>
      </c>
      <c r="T212" s="32"/>
      <c r="U212" s="124">
        <v>0</v>
      </c>
      <c r="V212" s="76">
        <v>0</v>
      </c>
      <c r="W212" s="76">
        <f t="shared" si="226"/>
        <v>0</v>
      </c>
      <c r="X212" s="76">
        <v>0</v>
      </c>
      <c r="Y212" s="76">
        <f t="shared" si="244"/>
        <v>0</v>
      </c>
      <c r="Z212" s="77">
        <v>0</v>
      </c>
      <c r="AA212" s="77">
        <f t="shared" si="227"/>
        <v>0</v>
      </c>
      <c r="AB212" s="8"/>
      <c r="AC212" s="76">
        <v>0</v>
      </c>
      <c r="AD212" s="76">
        <v>0</v>
      </c>
      <c r="AE212" s="76">
        <f t="shared" si="237"/>
        <v>0</v>
      </c>
      <c r="AF212" s="76">
        <v>0</v>
      </c>
      <c r="AG212" s="76">
        <f t="shared" si="238"/>
        <v>0</v>
      </c>
      <c r="AH212" s="77">
        <v>0</v>
      </c>
      <c r="AI212" s="78">
        <f t="shared" si="228"/>
        <v>0</v>
      </c>
      <c r="AJ212" s="32"/>
      <c r="AK212" s="124">
        <v>0</v>
      </c>
      <c r="AL212" s="76">
        <v>0</v>
      </c>
      <c r="AM212" s="76">
        <f t="shared" si="229"/>
        <v>0</v>
      </c>
      <c r="AN212" s="76">
        <v>0</v>
      </c>
      <c r="AO212" s="76">
        <f t="shared" si="245"/>
        <v>0</v>
      </c>
      <c r="AP212" s="77">
        <v>0</v>
      </c>
      <c r="AQ212" s="77">
        <f t="shared" si="230"/>
        <v>0</v>
      </c>
      <c r="AR212" s="8"/>
      <c r="AS212" s="76">
        <v>0</v>
      </c>
      <c r="AT212" s="76">
        <v>0</v>
      </c>
      <c r="AU212" s="76">
        <f t="shared" si="239"/>
        <v>0</v>
      </c>
      <c r="AV212" s="76">
        <v>0</v>
      </c>
      <c r="AW212" s="76">
        <f t="shared" si="240"/>
        <v>0</v>
      </c>
      <c r="AX212" s="77">
        <v>0</v>
      </c>
      <c r="AY212" s="78">
        <f t="shared" si="231"/>
        <v>0</v>
      </c>
      <c r="AZ212" s="32"/>
      <c r="BA212" s="124">
        <v>0</v>
      </c>
      <c r="BB212" s="76">
        <v>0</v>
      </c>
      <c r="BC212" s="76">
        <f t="shared" si="232"/>
        <v>0</v>
      </c>
      <c r="BD212" s="76">
        <v>0</v>
      </c>
      <c r="BE212" s="76">
        <f t="shared" si="246"/>
        <v>0</v>
      </c>
      <c r="BF212" s="77">
        <v>0</v>
      </c>
      <c r="BG212" s="77">
        <f t="shared" si="233"/>
        <v>0</v>
      </c>
      <c r="BH212" s="8"/>
      <c r="BI212" s="76">
        <v>0</v>
      </c>
      <c r="BJ212" s="76">
        <v>0</v>
      </c>
      <c r="BK212" s="76">
        <f t="shared" si="241"/>
        <v>0</v>
      </c>
      <c r="BL212" s="76">
        <v>0</v>
      </c>
      <c r="BM212" s="76">
        <f t="shared" si="242"/>
        <v>0</v>
      </c>
      <c r="BN212" s="77">
        <v>0</v>
      </c>
      <c r="BO212" s="78">
        <f t="shared" si="234"/>
        <v>0</v>
      </c>
      <c r="BP212" s="32"/>
    </row>
    <row r="213" spans="2:68" s="2" customFormat="1" ht="14.25" hidden="1" customHeight="1" outlineLevel="1">
      <c r="B213" s="2" t="str">
        <f t="shared" si="297"/>
        <v>Hide</v>
      </c>
      <c r="C213" s="2">
        <v>1</v>
      </c>
      <c r="D213" s="72" t="s">
        <v>193</v>
      </c>
      <c r="E213" s="124">
        <v>187.91</v>
      </c>
      <c r="F213" s="76">
        <v>845.98</v>
      </c>
      <c r="G213" s="76">
        <f t="shared" si="223"/>
        <v>-658.07</v>
      </c>
      <c r="H213" s="76">
        <v>0</v>
      </c>
      <c r="I213" s="76">
        <f t="shared" si="243"/>
        <v>187.91</v>
      </c>
      <c r="J213" s="77">
        <v>845.98</v>
      </c>
      <c r="K213" s="77">
        <f t="shared" si="224"/>
        <v>-658.07</v>
      </c>
      <c r="L213" s="8"/>
      <c r="M213" s="76">
        <v>187.91</v>
      </c>
      <c r="N213" s="76">
        <v>845.98</v>
      </c>
      <c r="O213" s="76">
        <f t="shared" si="235"/>
        <v>-658.07</v>
      </c>
      <c r="P213" s="76">
        <v>0</v>
      </c>
      <c r="Q213" s="76">
        <f t="shared" si="236"/>
        <v>187.91</v>
      </c>
      <c r="R213" s="77">
        <v>845.98</v>
      </c>
      <c r="S213" s="78">
        <f t="shared" si="225"/>
        <v>-658.07</v>
      </c>
      <c r="T213" s="32"/>
      <c r="U213" s="124">
        <v>0</v>
      </c>
      <c r="V213" s="76">
        <v>0</v>
      </c>
      <c r="W213" s="76">
        <f t="shared" si="226"/>
        <v>0</v>
      </c>
      <c r="X213" s="76">
        <v>0</v>
      </c>
      <c r="Y213" s="76">
        <f t="shared" si="244"/>
        <v>0</v>
      </c>
      <c r="Z213" s="77">
        <v>0</v>
      </c>
      <c r="AA213" s="77">
        <f t="shared" si="227"/>
        <v>0</v>
      </c>
      <c r="AB213" s="8"/>
      <c r="AC213" s="76">
        <v>0</v>
      </c>
      <c r="AD213" s="76">
        <v>0</v>
      </c>
      <c r="AE213" s="76">
        <f t="shared" si="237"/>
        <v>0</v>
      </c>
      <c r="AF213" s="76">
        <v>0</v>
      </c>
      <c r="AG213" s="76">
        <f t="shared" si="238"/>
        <v>0</v>
      </c>
      <c r="AH213" s="77">
        <v>0</v>
      </c>
      <c r="AI213" s="78">
        <f t="shared" si="228"/>
        <v>0</v>
      </c>
      <c r="AJ213" s="32"/>
      <c r="AK213" s="124">
        <v>0</v>
      </c>
      <c r="AL213" s="76">
        <v>573.70000000000005</v>
      </c>
      <c r="AM213" s="76">
        <f t="shared" si="229"/>
        <v>-573.70000000000005</v>
      </c>
      <c r="AN213" s="76">
        <v>0</v>
      </c>
      <c r="AO213" s="76">
        <f t="shared" si="245"/>
        <v>0</v>
      </c>
      <c r="AP213" s="77">
        <v>573.70000000000005</v>
      </c>
      <c r="AQ213" s="77">
        <f t="shared" si="230"/>
        <v>-573.70000000000005</v>
      </c>
      <c r="AR213" s="8"/>
      <c r="AS213" s="76">
        <v>0</v>
      </c>
      <c r="AT213" s="76">
        <v>573.70000000000005</v>
      </c>
      <c r="AU213" s="76">
        <f t="shared" si="239"/>
        <v>-573.70000000000005</v>
      </c>
      <c r="AV213" s="76">
        <v>0</v>
      </c>
      <c r="AW213" s="76">
        <f t="shared" si="240"/>
        <v>0</v>
      </c>
      <c r="AX213" s="77">
        <v>573.70000000000005</v>
      </c>
      <c r="AY213" s="78">
        <f t="shared" si="231"/>
        <v>-573.70000000000005</v>
      </c>
      <c r="AZ213" s="32"/>
      <c r="BA213" s="124">
        <v>187.91</v>
      </c>
      <c r="BB213" s="76">
        <v>272.27999999999997</v>
      </c>
      <c r="BC213" s="76">
        <f t="shared" si="232"/>
        <v>-84.369999999999976</v>
      </c>
      <c r="BD213" s="76">
        <v>0</v>
      </c>
      <c r="BE213" s="76">
        <f t="shared" si="246"/>
        <v>187.91</v>
      </c>
      <c r="BF213" s="77">
        <v>272.27999999999997</v>
      </c>
      <c r="BG213" s="77">
        <f t="shared" si="233"/>
        <v>-84.369999999999976</v>
      </c>
      <c r="BH213" s="8"/>
      <c r="BI213" s="76">
        <v>187.91</v>
      </c>
      <c r="BJ213" s="76">
        <v>272.27999999999997</v>
      </c>
      <c r="BK213" s="76">
        <f t="shared" si="241"/>
        <v>-84.369999999999976</v>
      </c>
      <c r="BL213" s="76">
        <v>0</v>
      </c>
      <c r="BM213" s="76">
        <f t="shared" si="242"/>
        <v>187.91</v>
      </c>
      <c r="BN213" s="77">
        <v>272.27999999999997</v>
      </c>
      <c r="BO213" s="78">
        <f t="shared" si="234"/>
        <v>-84.369999999999976</v>
      </c>
      <c r="BP213" s="32"/>
    </row>
    <row r="214" spans="2:68" s="2" customFormat="1" ht="14.25" hidden="1" customHeight="1" outlineLevel="1">
      <c r="B214" s="2" t="str">
        <f t="shared" si="297"/>
        <v>Hide</v>
      </c>
      <c r="C214" s="2">
        <v>1</v>
      </c>
      <c r="D214" s="72" t="s">
        <v>194</v>
      </c>
      <c r="E214" s="124">
        <v>1173.3800000000001</v>
      </c>
      <c r="F214" s="76">
        <v>0</v>
      </c>
      <c r="G214" s="76">
        <f t="shared" si="223"/>
        <v>1173.3800000000001</v>
      </c>
      <c r="H214" s="76">
        <v>0</v>
      </c>
      <c r="I214" s="76">
        <f t="shared" si="243"/>
        <v>1173.3800000000001</v>
      </c>
      <c r="J214" s="77">
        <v>3869.77</v>
      </c>
      <c r="K214" s="77">
        <f t="shared" si="224"/>
        <v>-2696.39</v>
      </c>
      <c r="L214" s="8"/>
      <c r="M214" s="76">
        <v>1173.3800000000001</v>
      </c>
      <c r="N214" s="76">
        <v>0</v>
      </c>
      <c r="O214" s="76">
        <f t="shared" si="235"/>
        <v>1173.3800000000001</v>
      </c>
      <c r="P214" s="76">
        <v>0</v>
      </c>
      <c r="Q214" s="76">
        <f t="shared" si="236"/>
        <v>1173.3800000000001</v>
      </c>
      <c r="R214" s="77">
        <v>3869.77</v>
      </c>
      <c r="S214" s="78">
        <f t="shared" si="225"/>
        <v>-2696.39</v>
      </c>
      <c r="T214" s="32"/>
      <c r="U214" s="124">
        <v>0</v>
      </c>
      <c r="V214" s="76">
        <v>0</v>
      </c>
      <c r="W214" s="76">
        <f t="shared" si="226"/>
        <v>0</v>
      </c>
      <c r="X214" s="76">
        <v>0</v>
      </c>
      <c r="Y214" s="76">
        <f t="shared" si="244"/>
        <v>0</v>
      </c>
      <c r="Z214" s="77">
        <v>0</v>
      </c>
      <c r="AA214" s="77">
        <f t="shared" si="227"/>
        <v>0</v>
      </c>
      <c r="AB214" s="8"/>
      <c r="AC214" s="76">
        <v>0</v>
      </c>
      <c r="AD214" s="76">
        <v>0</v>
      </c>
      <c r="AE214" s="76">
        <f t="shared" si="237"/>
        <v>0</v>
      </c>
      <c r="AF214" s="76">
        <v>0</v>
      </c>
      <c r="AG214" s="76">
        <f t="shared" si="238"/>
        <v>0</v>
      </c>
      <c r="AH214" s="77">
        <v>0</v>
      </c>
      <c r="AI214" s="78">
        <f t="shared" si="228"/>
        <v>0</v>
      </c>
      <c r="AJ214" s="32"/>
      <c r="AK214" s="124">
        <v>0</v>
      </c>
      <c r="AL214" s="76">
        <v>0</v>
      </c>
      <c r="AM214" s="76">
        <f t="shared" si="229"/>
        <v>0</v>
      </c>
      <c r="AN214" s="76">
        <v>0</v>
      </c>
      <c r="AO214" s="76">
        <f t="shared" si="245"/>
        <v>0</v>
      </c>
      <c r="AP214" s="77">
        <v>3112.2</v>
      </c>
      <c r="AQ214" s="77">
        <f t="shared" si="230"/>
        <v>-3112.2</v>
      </c>
      <c r="AR214" s="8"/>
      <c r="AS214" s="76">
        <v>0</v>
      </c>
      <c r="AT214" s="76">
        <v>0</v>
      </c>
      <c r="AU214" s="76">
        <f t="shared" si="239"/>
        <v>0</v>
      </c>
      <c r="AV214" s="76">
        <v>0</v>
      </c>
      <c r="AW214" s="76">
        <f t="shared" si="240"/>
        <v>0</v>
      </c>
      <c r="AX214" s="77">
        <v>3112.2</v>
      </c>
      <c r="AY214" s="78">
        <f t="shared" si="231"/>
        <v>-3112.2</v>
      </c>
      <c r="AZ214" s="32"/>
      <c r="BA214" s="124">
        <v>1173.3800000000001</v>
      </c>
      <c r="BB214" s="76">
        <v>0</v>
      </c>
      <c r="BC214" s="76">
        <f t="shared" si="232"/>
        <v>1173.3800000000001</v>
      </c>
      <c r="BD214" s="76">
        <v>0</v>
      </c>
      <c r="BE214" s="76">
        <f t="shared" si="246"/>
        <v>1173.3800000000001</v>
      </c>
      <c r="BF214" s="77">
        <v>757.57</v>
      </c>
      <c r="BG214" s="77">
        <f t="shared" si="233"/>
        <v>415.81000000000006</v>
      </c>
      <c r="BH214" s="8"/>
      <c r="BI214" s="76">
        <v>1173.3800000000001</v>
      </c>
      <c r="BJ214" s="76">
        <v>0</v>
      </c>
      <c r="BK214" s="76">
        <f t="shared" si="241"/>
        <v>1173.3800000000001</v>
      </c>
      <c r="BL214" s="76">
        <v>0</v>
      </c>
      <c r="BM214" s="76">
        <f t="shared" si="242"/>
        <v>1173.3800000000001</v>
      </c>
      <c r="BN214" s="77">
        <v>757.57</v>
      </c>
      <c r="BO214" s="78">
        <f t="shared" si="234"/>
        <v>415.81000000000006</v>
      </c>
      <c r="BP214" s="32"/>
    </row>
    <row r="215" spans="2:68" s="2" customFormat="1" ht="14.25" hidden="1" customHeight="1" outlineLevel="1">
      <c r="B215" s="2" t="str">
        <f t="shared" si="297"/>
        <v>Hide</v>
      </c>
      <c r="C215" s="2">
        <v>1</v>
      </c>
      <c r="D215" s="72" t="s" vm="3">
        <v>195</v>
      </c>
      <c r="E215" s="124">
        <v>0</v>
      </c>
      <c r="F215" s="76">
        <v>0</v>
      </c>
      <c r="G215" s="76">
        <f t="shared" si="223"/>
        <v>0</v>
      </c>
      <c r="H215" s="76">
        <v>0</v>
      </c>
      <c r="I215" s="76">
        <f t="shared" si="243"/>
        <v>0</v>
      </c>
      <c r="J215" s="77">
        <v>0</v>
      </c>
      <c r="K215" s="77">
        <f t="shared" si="224"/>
        <v>0</v>
      </c>
      <c r="L215" s="8"/>
      <c r="M215" s="76">
        <v>0</v>
      </c>
      <c r="N215" s="76">
        <v>0</v>
      </c>
      <c r="O215" s="76">
        <f t="shared" si="235"/>
        <v>0</v>
      </c>
      <c r="P215" s="76">
        <v>0</v>
      </c>
      <c r="Q215" s="76">
        <f t="shared" si="236"/>
        <v>0</v>
      </c>
      <c r="R215" s="77">
        <v>0</v>
      </c>
      <c r="S215" s="78">
        <f t="shared" si="225"/>
        <v>0</v>
      </c>
      <c r="T215" s="32"/>
      <c r="U215" s="124">
        <v>0</v>
      </c>
      <c r="V215" s="76">
        <v>0</v>
      </c>
      <c r="W215" s="76">
        <f t="shared" si="226"/>
        <v>0</v>
      </c>
      <c r="X215" s="76">
        <v>0</v>
      </c>
      <c r="Y215" s="76">
        <f t="shared" si="244"/>
        <v>0</v>
      </c>
      <c r="Z215" s="77">
        <v>0</v>
      </c>
      <c r="AA215" s="77">
        <f t="shared" si="227"/>
        <v>0</v>
      </c>
      <c r="AB215" s="8"/>
      <c r="AC215" s="76">
        <v>0</v>
      </c>
      <c r="AD215" s="76">
        <v>0</v>
      </c>
      <c r="AE215" s="76">
        <f t="shared" si="237"/>
        <v>0</v>
      </c>
      <c r="AF215" s="76">
        <v>0</v>
      </c>
      <c r="AG215" s="76">
        <f t="shared" si="238"/>
        <v>0</v>
      </c>
      <c r="AH215" s="77">
        <v>0</v>
      </c>
      <c r="AI215" s="78">
        <f t="shared" si="228"/>
        <v>0</v>
      </c>
      <c r="AJ215" s="32"/>
      <c r="AK215" s="124">
        <v>0</v>
      </c>
      <c r="AL215" s="76">
        <v>0</v>
      </c>
      <c r="AM215" s="76">
        <f t="shared" si="229"/>
        <v>0</v>
      </c>
      <c r="AN215" s="76">
        <v>0</v>
      </c>
      <c r="AO215" s="76">
        <f t="shared" si="245"/>
        <v>0</v>
      </c>
      <c r="AP215" s="77">
        <v>0</v>
      </c>
      <c r="AQ215" s="77">
        <f t="shared" si="230"/>
        <v>0</v>
      </c>
      <c r="AR215" s="8"/>
      <c r="AS215" s="76">
        <v>0</v>
      </c>
      <c r="AT215" s="76">
        <v>0</v>
      </c>
      <c r="AU215" s="76">
        <f t="shared" si="239"/>
        <v>0</v>
      </c>
      <c r="AV215" s="76">
        <v>0</v>
      </c>
      <c r="AW215" s="76">
        <f t="shared" si="240"/>
        <v>0</v>
      </c>
      <c r="AX215" s="77">
        <v>0</v>
      </c>
      <c r="AY215" s="78">
        <f t="shared" si="231"/>
        <v>0</v>
      </c>
      <c r="AZ215" s="32"/>
      <c r="BA215" s="124">
        <v>0</v>
      </c>
      <c r="BB215" s="76">
        <v>0</v>
      </c>
      <c r="BC215" s="76">
        <f t="shared" si="232"/>
        <v>0</v>
      </c>
      <c r="BD215" s="76">
        <v>0</v>
      </c>
      <c r="BE215" s="76">
        <f t="shared" si="246"/>
        <v>0</v>
      </c>
      <c r="BF215" s="77">
        <v>0</v>
      </c>
      <c r="BG215" s="77">
        <f t="shared" si="233"/>
        <v>0</v>
      </c>
      <c r="BH215" s="8"/>
      <c r="BI215" s="76">
        <v>0</v>
      </c>
      <c r="BJ215" s="76">
        <v>0</v>
      </c>
      <c r="BK215" s="76">
        <f t="shared" si="241"/>
        <v>0</v>
      </c>
      <c r="BL215" s="76">
        <v>0</v>
      </c>
      <c r="BM215" s="76">
        <f t="shared" si="242"/>
        <v>0</v>
      </c>
      <c r="BN215" s="77">
        <v>0</v>
      </c>
      <c r="BO215" s="78">
        <f t="shared" si="234"/>
        <v>0</v>
      </c>
      <c r="BP215" s="32"/>
    </row>
    <row r="216" spans="2:68" s="2" customFormat="1" ht="14.25" hidden="1" customHeight="1" outlineLevel="1">
      <c r="B216" s="2" t="str">
        <f t="shared" si="297"/>
        <v>Hide</v>
      </c>
      <c r="C216" s="2">
        <v>1</v>
      </c>
      <c r="D216" s="72" t="s">
        <v>196</v>
      </c>
      <c r="E216" s="124">
        <v>0</v>
      </c>
      <c r="F216" s="76">
        <v>0</v>
      </c>
      <c r="G216" s="76">
        <f t="shared" si="223"/>
        <v>0</v>
      </c>
      <c r="H216" s="76">
        <v>0</v>
      </c>
      <c r="I216" s="76">
        <f t="shared" si="243"/>
        <v>0</v>
      </c>
      <c r="J216" s="77">
        <v>0</v>
      </c>
      <c r="K216" s="77">
        <f t="shared" si="224"/>
        <v>0</v>
      </c>
      <c r="L216" s="8"/>
      <c r="M216" s="76">
        <v>0</v>
      </c>
      <c r="N216" s="76">
        <v>0</v>
      </c>
      <c r="O216" s="76">
        <f t="shared" si="235"/>
        <v>0</v>
      </c>
      <c r="P216" s="76">
        <v>0</v>
      </c>
      <c r="Q216" s="76">
        <f t="shared" si="236"/>
        <v>0</v>
      </c>
      <c r="R216" s="77">
        <v>0</v>
      </c>
      <c r="S216" s="78">
        <f t="shared" si="225"/>
        <v>0</v>
      </c>
      <c r="T216" s="32"/>
      <c r="U216" s="124">
        <v>0</v>
      </c>
      <c r="V216" s="76">
        <v>0</v>
      </c>
      <c r="W216" s="76">
        <f t="shared" si="226"/>
        <v>0</v>
      </c>
      <c r="X216" s="76">
        <v>0</v>
      </c>
      <c r="Y216" s="76">
        <f t="shared" si="244"/>
        <v>0</v>
      </c>
      <c r="Z216" s="77">
        <v>0</v>
      </c>
      <c r="AA216" s="77">
        <f t="shared" si="227"/>
        <v>0</v>
      </c>
      <c r="AB216" s="8"/>
      <c r="AC216" s="76">
        <v>0</v>
      </c>
      <c r="AD216" s="76">
        <v>0</v>
      </c>
      <c r="AE216" s="76">
        <f t="shared" si="237"/>
        <v>0</v>
      </c>
      <c r="AF216" s="76">
        <v>0</v>
      </c>
      <c r="AG216" s="76">
        <f t="shared" si="238"/>
        <v>0</v>
      </c>
      <c r="AH216" s="77">
        <v>0</v>
      </c>
      <c r="AI216" s="78">
        <f t="shared" si="228"/>
        <v>0</v>
      </c>
      <c r="AJ216" s="32"/>
      <c r="AK216" s="124">
        <v>0</v>
      </c>
      <c r="AL216" s="76">
        <v>0</v>
      </c>
      <c r="AM216" s="76">
        <f t="shared" si="229"/>
        <v>0</v>
      </c>
      <c r="AN216" s="76">
        <v>0</v>
      </c>
      <c r="AO216" s="76">
        <f t="shared" si="245"/>
        <v>0</v>
      </c>
      <c r="AP216" s="77">
        <v>0</v>
      </c>
      <c r="AQ216" s="77">
        <f t="shared" si="230"/>
        <v>0</v>
      </c>
      <c r="AR216" s="8"/>
      <c r="AS216" s="76">
        <v>0</v>
      </c>
      <c r="AT216" s="76">
        <v>0</v>
      </c>
      <c r="AU216" s="76">
        <f t="shared" si="239"/>
        <v>0</v>
      </c>
      <c r="AV216" s="76">
        <v>0</v>
      </c>
      <c r="AW216" s="76">
        <f t="shared" si="240"/>
        <v>0</v>
      </c>
      <c r="AX216" s="77">
        <v>0</v>
      </c>
      <c r="AY216" s="78">
        <f t="shared" si="231"/>
        <v>0</v>
      </c>
      <c r="AZ216" s="32"/>
      <c r="BA216" s="124">
        <v>0</v>
      </c>
      <c r="BB216" s="76">
        <v>0</v>
      </c>
      <c r="BC216" s="76">
        <f t="shared" si="232"/>
        <v>0</v>
      </c>
      <c r="BD216" s="76">
        <v>0</v>
      </c>
      <c r="BE216" s="76">
        <f t="shared" si="246"/>
        <v>0</v>
      </c>
      <c r="BF216" s="77">
        <v>0</v>
      </c>
      <c r="BG216" s="77">
        <f t="shared" si="233"/>
        <v>0</v>
      </c>
      <c r="BH216" s="8"/>
      <c r="BI216" s="76">
        <v>0</v>
      </c>
      <c r="BJ216" s="76">
        <v>0</v>
      </c>
      <c r="BK216" s="76">
        <f t="shared" si="241"/>
        <v>0</v>
      </c>
      <c r="BL216" s="76">
        <v>0</v>
      </c>
      <c r="BM216" s="76">
        <f t="shared" si="242"/>
        <v>0</v>
      </c>
      <c r="BN216" s="77">
        <v>0</v>
      </c>
      <c r="BO216" s="78">
        <f t="shared" si="234"/>
        <v>0</v>
      </c>
      <c r="BP216" s="32"/>
    </row>
    <row r="217" spans="2:68" s="2" customFormat="1" ht="14.25" hidden="1" customHeight="1" outlineLevel="1">
      <c r="B217" s="2" t="str">
        <f t="shared" si="297"/>
        <v>Hide</v>
      </c>
      <c r="C217" s="2">
        <v>1</v>
      </c>
      <c r="D217" s="72" t="s">
        <v>197</v>
      </c>
      <c r="E217" s="124">
        <v>0</v>
      </c>
      <c r="F217" s="76">
        <v>0</v>
      </c>
      <c r="G217" s="76">
        <f t="shared" ref="G217:G285" si="298">+E217-F217</f>
        <v>0</v>
      </c>
      <c r="H217" s="76">
        <v>0</v>
      </c>
      <c r="I217" s="76">
        <f t="shared" si="243"/>
        <v>0</v>
      </c>
      <c r="J217" s="77">
        <v>0</v>
      </c>
      <c r="K217" s="77">
        <f t="shared" ref="K217:K285" si="299">+E217-J217</f>
        <v>0</v>
      </c>
      <c r="L217" s="8"/>
      <c r="M217" s="76">
        <v>0</v>
      </c>
      <c r="N217" s="76">
        <v>0</v>
      </c>
      <c r="O217" s="76">
        <f t="shared" si="235"/>
        <v>0</v>
      </c>
      <c r="P217" s="76">
        <v>0</v>
      </c>
      <c r="Q217" s="76">
        <f t="shared" si="236"/>
        <v>0</v>
      </c>
      <c r="R217" s="77">
        <v>0</v>
      </c>
      <c r="S217" s="78">
        <f t="shared" ref="S217:S285" si="300">+M217-R217</f>
        <v>0</v>
      </c>
      <c r="T217" s="32"/>
      <c r="U217" s="124">
        <v>0</v>
      </c>
      <c r="V217" s="76">
        <v>0</v>
      </c>
      <c r="W217" s="76">
        <f t="shared" ref="W217:W285" si="301">+U217-V217</f>
        <v>0</v>
      </c>
      <c r="X217" s="76">
        <v>0</v>
      </c>
      <c r="Y217" s="76">
        <f t="shared" si="244"/>
        <v>0</v>
      </c>
      <c r="Z217" s="77">
        <v>0</v>
      </c>
      <c r="AA217" s="77">
        <f t="shared" ref="AA217:AA285" si="302">+U217-Z217</f>
        <v>0</v>
      </c>
      <c r="AB217" s="8"/>
      <c r="AC217" s="76">
        <v>0</v>
      </c>
      <c r="AD217" s="76">
        <v>0</v>
      </c>
      <c r="AE217" s="76">
        <f t="shared" si="237"/>
        <v>0</v>
      </c>
      <c r="AF217" s="76">
        <v>0</v>
      </c>
      <c r="AG217" s="76">
        <f t="shared" si="238"/>
        <v>0</v>
      </c>
      <c r="AH217" s="77">
        <v>0</v>
      </c>
      <c r="AI217" s="78">
        <f t="shared" ref="AI217:AI285" si="303">+AC217-AH217</f>
        <v>0</v>
      </c>
      <c r="AJ217" s="32"/>
      <c r="AK217" s="124">
        <v>0</v>
      </c>
      <c r="AL217" s="76">
        <v>0</v>
      </c>
      <c r="AM217" s="76">
        <f t="shared" ref="AM217:AM285" si="304">+AK217-AL217</f>
        <v>0</v>
      </c>
      <c r="AN217" s="76">
        <v>0</v>
      </c>
      <c r="AO217" s="76">
        <f t="shared" si="245"/>
        <v>0</v>
      </c>
      <c r="AP217" s="77">
        <v>0</v>
      </c>
      <c r="AQ217" s="77">
        <f t="shared" ref="AQ217:AQ285" si="305">+AK217-AP217</f>
        <v>0</v>
      </c>
      <c r="AR217" s="8"/>
      <c r="AS217" s="76">
        <v>0</v>
      </c>
      <c r="AT217" s="76">
        <v>0</v>
      </c>
      <c r="AU217" s="76">
        <f t="shared" si="239"/>
        <v>0</v>
      </c>
      <c r="AV217" s="76">
        <v>0</v>
      </c>
      <c r="AW217" s="76">
        <f t="shared" si="240"/>
        <v>0</v>
      </c>
      <c r="AX217" s="77">
        <v>0</v>
      </c>
      <c r="AY217" s="78">
        <f t="shared" ref="AY217:AY285" si="306">+AS217-AX217</f>
        <v>0</v>
      </c>
      <c r="AZ217" s="32"/>
      <c r="BA217" s="124">
        <v>0</v>
      </c>
      <c r="BB217" s="76">
        <v>0</v>
      </c>
      <c r="BC217" s="76">
        <f t="shared" ref="BC217:BC285" si="307">+BA217-BB217</f>
        <v>0</v>
      </c>
      <c r="BD217" s="76">
        <v>0</v>
      </c>
      <c r="BE217" s="76">
        <f t="shared" si="246"/>
        <v>0</v>
      </c>
      <c r="BF217" s="77">
        <v>0</v>
      </c>
      <c r="BG217" s="77">
        <f t="shared" ref="BG217:BG285" si="308">+BA217-BF217</f>
        <v>0</v>
      </c>
      <c r="BH217" s="8"/>
      <c r="BI217" s="76">
        <v>0</v>
      </c>
      <c r="BJ217" s="76">
        <v>0</v>
      </c>
      <c r="BK217" s="76">
        <f t="shared" si="241"/>
        <v>0</v>
      </c>
      <c r="BL217" s="76">
        <v>0</v>
      </c>
      <c r="BM217" s="76">
        <f t="shared" si="242"/>
        <v>0</v>
      </c>
      <c r="BN217" s="77">
        <v>0</v>
      </c>
      <c r="BO217" s="78">
        <f t="shared" ref="BO217:BO285" si="309">+BI217-BN217</f>
        <v>0</v>
      </c>
      <c r="BP217" s="32"/>
    </row>
    <row r="218" spans="2:68" s="2" customFormat="1" ht="14.25" hidden="1" customHeight="1" outlineLevel="1">
      <c r="B218" s="2" t="str">
        <f t="shared" si="297"/>
        <v>Hide</v>
      </c>
      <c r="C218" s="2">
        <v>1</v>
      </c>
      <c r="D218" s="72" t="s">
        <v>198</v>
      </c>
      <c r="E218" s="124">
        <v>0</v>
      </c>
      <c r="F218" s="76">
        <v>0</v>
      </c>
      <c r="G218" s="76">
        <f t="shared" si="298"/>
        <v>0</v>
      </c>
      <c r="H218" s="76">
        <v>0</v>
      </c>
      <c r="I218" s="76">
        <f t="shared" si="243"/>
        <v>0</v>
      </c>
      <c r="J218" s="77">
        <v>0</v>
      </c>
      <c r="K218" s="77">
        <f t="shared" si="299"/>
        <v>0</v>
      </c>
      <c r="L218" s="8"/>
      <c r="M218" s="76">
        <v>0</v>
      </c>
      <c r="N218" s="76">
        <v>0</v>
      </c>
      <c r="O218" s="76">
        <f t="shared" si="235"/>
        <v>0</v>
      </c>
      <c r="P218" s="76">
        <v>0</v>
      </c>
      <c r="Q218" s="76">
        <f t="shared" si="236"/>
        <v>0</v>
      </c>
      <c r="R218" s="77">
        <v>0</v>
      </c>
      <c r="S218" s="78">
        <f t="shared" si="300"/>
        <v>0</v>
      </c>
      <c r="T218" s="32"/>
      <c r="U218" s="124">
        <v>0</v>
      </c>
      <c r="V218" s="76">
        <v>0</v>
      </c>
      <c r="W218" s="76">
        <f t="shared" si="301"/>
        <v>0</v>
      </c>
      <c r="X218" s="76">
        <v>0</v>
      </c>
      <c r="Y218" s="76">
        <f t="shared" si="244"/>
        <v>0</v>
      </c>
      <c r="Z218" s="77">
        <v>0</v>
      </c>
      <c r="AA218" s="77">
        <f t="shared" si="302"/>
        <v>0</v>
      </c>
      <c r="AB218" s="8"/>
      <c r="AC218" s="76">
        <v>0</v>
      </c>
      <c r="AD218" s="76">
        <v>0</v>
      </c>
      <c r="AE218" s="76">
        <f t="shared" si="237"/>
        <v>0</v>
      </c>
      <c r="AF218" s="76">
        <v>0</v>
      </c>
      <c r="AG218" s="76">
        <f t="shared" si="238"/>
        <v>0</v>
      </c>
      <c r="AH218" s="77">
        <v>0</v>
      </c>
      <c r="AI218" s="78">
        <f t="shared" si="303"/>
        <v>0</v>
      </c>
      <c r="AJ218" s="32"/>
      <c r="AK218" s="124">
        <v>0</v>
      </c>
      <c r="AL218" s="76">
        <v>0</v>
      </c>
      <c r="AM218" s="76">
        <f t="shared" si="304"/>
        <v>0</v>
      </c>
      <c r="AN218" s="76">
        <v>0</v>
      </c>
      <c r="AO218" s="76">
        <f t="shared" si="245"/>
        <v>0</v>
      </c>
      <c r="AP218" s="77">
        <v>0</v>
      </c>
      <c r="AQ218" s="77">
        <f t="shared" si="305"/>
        <v>0</v>
      </c>
      <c r="AR218" s="8"/>
      <c r="AS218" s="76">
        <v>0</v>
      </c>
      <c r="AT218" s="76">
        <v>0</v>
      </c>
      <c r="AU218" s="76">
        <f t="shared" si="239"/>
        <v>0</v>
      </c>
      <c r="AV218" s="76">
        <v>0</v>
      </c>
      <c r="AW218" s="76">
        <f t="shared" si="240"/>
        <v>0</v>
      </c>
      <c r="AX218" s="77">
        <v>0</v>
      </c>
      <c r="AY218" s="78">
        <f t="shared" si="306"/>
        <v>0</v>
      </c>
      <c r="AZ218" s="32"/>
      <c r="BA218" s="124">
        <v>0</v>
      </c>
      <c r="BB218" s="76">
        <v>0</v>
      </c>
      <c r="BC218" s="76">
        <f t="shared" si="307"/>
        <v>0</v>
      </c>
      <c r="BD218" s="76">
        <v>0</v>
      </c>
      <c r="BE218" s="76">
        <f t="shared" si="246"/>
        <v>0</v>
      </c>
      <c r="BF218" s="77">
        <v>0</v>
      </c>
      <c r="BG218" s="77">
        <f t="shared" si="308"/>
        <v>0</v>
      </c>
      <c r="BH218" s="8"/>
      <c r="BI218" s="76">
        <v>0</v>
      </c>
      <c r="BJ218" s="76">
        <v>0</v>
      </c>
      <c r="BK218" s="76">
        <f t="shared" si="241"/>
        <v>0</v>
      </c>
      <c r="BL218" s="76">
        <v>0</v>
      </c>
      <c r="BM218" s="76">
        <f t="shared" si="242"/>
        <v>0</v>
      </c>
      <c r="BN218" s="77">
        <v>0</v>
      </c>
      <c r="BO218" s="78">
        <f t="shared" si="309"/>
        <v>0</v>
      </c>
      <c r="BP218" s="32"/>
    </row>
    <row r="219" spans="2:68" s="2" customFormat="1" collapsed="1">
      <c r="B219" s="2" t="str">
        <f t="shared" si="297"/>
        <v>Hide</v>
      </c>
      <c r="C219" s="2">
        <v>1</v>
      </c>
      <c r="D219" s="72" t="s">
        <v>199</v>
      </c>
      <c r="E219" s="123">
        <v>1361.2900000000002</v>
      </c>
      <c r="F219" s="73">
        <v>845.98</v>
      </c>
      <c r="G219" s="73">
        <f t="shared" si="298"/>
        <v>515.31000000000017</v>
      </c>
      <c r="H219" s="73">
        <v>0</v>
      </c>
      <c r="I219" s="73">
        <f t="shared" si="243"/>
        <v>1361.2900000000002</v>
      </c>
      <c r="J219" s="74">
        <v>4715.7499999999991</v>
      </c>
      <c r="K219" s="74">
        <f t="shared" si="299"/>
        <v>-3354.4599999999991</v>
      </c>
      <c r="L219" s="35"/>
      <c r="M219" s="73">
        <v>1361.2900000000002</v>
      </c>
      <c r="N219" s="73">
        <v>845.98</v>
      </c>
      <c r="O219" s="73">
        <f t="shared" si="235"/>
        <v>515.31000000000017</v>
      </c>
      <c r="P219" s="73">
        <v>0</v>
      </c>
      <c r="Q219" s="73">
        <f t="shared" si="236"/>
        <v>1361.2900000000002</v>
      </c>
      <c r="R219" s="74">
        <v>4715.7499999999991</v>
      </c>
      <c r="S219" s="75">
        <f t="shared" si="300"/>
        <v>-3354.4599999999991</v>
      </c>
      <c r="T219" s="32"/>
      <c r="U219" s="123">
        <v>0</v>
      </c>
      <c r="V219" s="73">
        <v>0</v>
      </c>
      <c r="W219" s="73">
        <f t="shared" si="301"/>
        <v>0</v>
      </c>
      <c r="X219" s="73">
        <v>0</v>
      </c>
      <c r="Y219" s="73">
        <f t="shared" si="244"/>
        <v>0</v>
      </c>
      <c r="Z219" s="74">
        <v>0</v>
      </c>
      <c r="AA219" s="74">
        <f t="shared" si="302"/>
        <v>0</v>
      </c>
      <c r="AB219" s="35"/>
      <c r="AC219" s="73">
        <v>0</v>
      </c>
      <c r="AD219" s="73">
        <v>0</v>
      </c>
      <c r="AE219" s="73">
        <f t="shared" si="237"/>
        <v>0</v>
      </c>
      <c r="AF219" s="73">
        <v>0</v>
      </c>
      <c r="AG219" s="73">
        <f t="shared" si="238"/>
        <v>0</v>
      </c>
      <c r="AH219" s="74">
        <v>0</v>
      </c>
      <c r="AI219" s="75">
        <f t="shared" si="303"/>
        <v>0</v>
      </c>
      <c r="AJ219" s="32"/>
      <c r="AK219" s="123">
        <v>0</v>
      </c>
      <c r="AL219" s="73">
        <v>573.70000000000005</v>
      </c>
      <c r="AM219" s="73">
        <f t="shared" si="304"/>
        <v>-573.70000000000005</v>
      </c>
      <c r="AN219" s="73">
        <v>0</v>
      </c>
      <c r="AO219" s="73">
        <f t="shared" si="245"/>
        <v>0</v>
      </c>
      <c r="AP219" s="74">
        <v>3685.8999999999996</v>
      </c>
      <c r="AQ219" s="74">
        <f t="shared" si="305"/>
        <v>-3685.8999999999996</v>
      </c>
      <c r="AR219" s="35"/>
      <c r="AS219" s="73">
        <v>0</v>
      </c>
      <c r="AT219" s="73">
        <v>573.70000000000005</v>
      </c>
      <c r="AU219" s="73">
        <f t="shared" si="239"/>
        <v>-573.70000000000005</v>
      </c>
      <c r="AV219" s="73">
        <v>0</v>
      </c>
      <c r="AW219" s="73">
        <f t="shared" si="240"/>
        <v>0</v>
      </c>
      <c r="AX219" s="74">
        <v>3685.8999999999996</v>
      </c>
      <c r="AY219" s="75">
        <f t="shared" si="306"/>
        <v>-3685.8999999999996</v>
      </c>
      <c r="AZ219" s="32"/>
      <c r="BA219" s="123">
        <v>1361.2900000000002</v>
      </c>
      <c r="BB219" s="73">
        <v>272.27999999999997</v>
      </c>
      <c r="BC219" s="73">
        <f t="shared" si="307"/>
        <v>1089.0100000000002</v>
      </c>
      <c r="BD219" s="73">
        <v>0</v>
      </c>
      <c r="BE219" s="73">
        <f t="shared" si="246"/>
        <v>1361.2900000000002</v>
      </c>
      <c r="BF219" s="74">
        <v>1029.8499999999999</v>
      </c>
      <c r="BG219" s="74">
        <f t="shared" si="308"/>
        <v>331.44000000000028</v>
      </c>
      <c r="BH219" s="35"/>
      <c r="BI219" s="73">
        <v>1361.2900000000002</v>
      </c>
      <c r="BJ219" s="73">
        <v>272.27999999999997</v>
      </c>
      <c r="BK219" s="73">
        <f t="shared" si="241"/>
        <v>1089.0100000000002</v>
      </c>
      <c r="BL219" s="73">
        <v>0</v>
      </c>
      <c r="BM219" s="73">
        <f t="shared" si="242"/>
        <v>1361.2900000000002</v>
      </c>
      <c r="BN219" s="74">
        <v>1029.8499999999999</v>
      </c>
      <c r="BO219" s="75">
        <f t="shared" si="309"/>
        <v>331.44000000000028</v>
      </c>
      <c r="BP219" s="32"/>
    </row>
    <row r="220" spans="2:68" s="2" customFormat="1" ht="14.25" hidden="1" customHeight="1" outlineLevel="1">
      <c r="B220" s="2" t="str">
        <f t="shared" si="297"/>
        <v>Hide</v>
      </c>
      <c r="C220" s="2">
        <v>1</v>
      </c>
      <c r="D220" s="72" t="s">
        <v>200</v>
      </c>
      <c r="E220" s="124">
        <v>0</v>
      </c>
      <c r="F220" s="76">
        <v>0</v>
      </c>
      <c r="G220" s="76">
        <f t="shared" si="298"/>
        <v>0</v>
      </c>
      <c r="H220" s="76">
        <v>0</v>
      </c>
      <c r="I220" s="76">
        <f t="shared" si="243"/>
        <v>0</v>
      </c>
      <c r="J220" s="77">
        <v>0</v>
      </c>
      <c r="K220" s="77">
        <f t="shared" si="299"/>
        <v>0</v>
      </c>
      <c r="L220" s="8"/>
      <c r="M220" s="76">
        <v>0</v>
      </c>
      <c r="N220" s="76">
        <v>0</v>
      </c>
      <c r="O220" s="76">
        <f t="shared" si="235"/>
        <v>0</v>
      </c>
      <c r="P220" s="76">
        <v>0</v>
      </c>
      <c r="Q220" s="76">
        <f t="shared" si="236"/>
        <v>0</v>
      </c>
      <c r="R220" s="77">
        <v>0</v>
      </c>
      <c r="S220" s="78">
        <f t="shared" si="300"/>
        <v>0</v>
      </c>
      <c r="T220" s="32"/>
      <c r="U220" s="124">
        <v>0</v>
      </c>
      <c r="V220" s="76">
        <v>0</v>
      </c>
      <c r="W220" s="76">
        <f t="shared" si="301"/>
        <v>0</v>
      </c>
      <c r="X220" s="76">
        <v>0</v>
      </c>
      <c r="Y220" s="76">
        <f t="shared" si="244"/>
        <v>0</v>
      </c>
      <c r="Z220" s="77">
        <v>0</v>
      </c>
      <c r="AA220" s="77">
        <f t="shared" si="302"/>
        <v>0</v>
      </c>
      <c r="AB220" s="8"/>
      <c r="AC220" s="76">
        <v>0</v>
      </c>
      <c r="AD220" s="76">
        <v>0</v>
      </c>
      <c r="AE220" s="76">
        <f t="shared" si="237"/>
        <v>0</v>
      </c>
      <c r="AF220" s="76">
        <v>0</v>
      </c>
      <c r="AG220" s="76">
        <f t="shared" si="238"/>
        <v>0</v>
      </c>
      <c r="AH220" s="77">
        <v>0</v>
      </c>
      <c r="AI220" s="78">
        <f t="shared" si="303"/>
        <v>0</v>
      </c>
      <c r="AJ220" s="32"/>
      <c r="AK220" s="124">
        <v>0</v>
      </c>
      <c r="AL220" s="76">
        <v>0</v>
      </c>
      <c r="AM220" s="76">
        <f t="shared" si="304"/>
        <v>0</v>
      </c>
      <c r="AN220" s="76">
        <v>0</v>
      </c>
      <c r="AO220" s="76">
        <f t="shared" si="245"/>
        <v>0</v>
      </c>
      <c r="AP220" s="77">
        <v>0</v>
      </c>
      <c r="AQ220" s="77">
        <f t="shared" si="305"/>
        <v>0</v>
      </c>
      <c r="AR220" s="8"/>
      <c r="AS220" s="76">
        <v>0</v>
      </c>
      <c r="AT220" s="76">
        <v>0</v>
      </c>
      <c r="AU220" s="76">
        <f t="shared" si="239"/>
        <v>0</v>
      </c>
      <c r="AV220" s="76">
        <v>0</v>
      </c>
      <c r="AW220" s="76">
        <f t="shared" si="240"/>
        <v>0</v>
      </c>
      <c r="AX220" s="77">
        <v>0</v>
      </c>
      <c r="AY220" s="78">
        <f t="shared" si="306"/>
        <v>0</v>
      </c>
      <c r="AZ220" s="32"/>
      <c r="BA220" s="124">
        <v>0</v>
      </c>
      <c r="BB220" s="76">
        <v>0</v>
      </c>
      <c r="BC220" s="76">
        <f t="shared" si="307"/>
        <v>0</v>
      </c>
      <c r="BD220" s="76">
        <v>0</v>
      </c>
      <c r="BE220" s="76">
        <f t="shared" si="246"/>
        <v>0</v>
      </c>
      <c r="BF220" s="77">
        <v>0</v>
      </c>
      <c r="BG220" s="77">
        <f t="shared" si="308"/>
        <v>0</v>
      </c>
      <c r="BH220" s="8"/>
      <c r="BI220" s="76">
        <v>0</v>
      </c>
      <c r="BJ220" s="76">
        <v>0</v>
      </c>
      <c r="BK220" s="76">
        <f t="shared" si="241"/>
        <v>0</v>
      </c>
      <c r="BL220" s="76">
        <v>0</v>
      </c>
      <c r="BM220" s="76">
        <f t="shared" si="242"/>
        <v>0</v>
      </c>
      <c r="BN220" s="77">
        <v>0</v>
      </c>
      <c r="BO220" s="78">
        <f t="shared" si="309"/>
        <v>0</v>
      </c>
      <c r="BP220" s="32"/>
    </row>
    <row r="221" spans="2:68" s="2" customFormat="1" ht="14.25" hidden="1" customHeight="1" outlineLevel="1">
      <c r="B221" s="2" t="str">
        <f t="shared" si="297"/>
        <v>Hide</v>
      </c>
      <c r="C221" s="2">
        <v>1</v>
      </c>
      <c r="D221" s="72" t="s">
        <v>201</v>
      </c>
      <c r="E221" s="124">
        <v>0</v>
      </c>
      <c r="F221" s="76">
        <v>0</v>
      </c>
      <c r="G221" s="76">
        <f t="shared" si="298"/>
        <v>0</v>
      </c>
      <c r="H221" s="76">
        <v>0</v>
      </c>
      <c r="I221" s="76">
        <f t="shared" si="243"/>
        <v>0</v>
      </c>
      <c r="J221" s="77">
        <v>0</v>
      </c>
      <c r="K221" s="77">
        <f t="shared" si="299"/>
        <v>0</v>
      </c>
      <c r="L221" s="8"/>
      <c r="M221" s="76">
        <v>0</v>
      </c>
      <c r="N221" s="76">
        <v>0</v>
      </c>
      <c r="O221" s="76">
        <f t="shared" ref="O221:O289" si="310">+M221-N221</f>
        <v>0</v>
      </c>
      <c r="P221" s="76">
        <v>0</v>
      </c>
      <c r="Q221" s="76">
        <f t="shared" ref="Q221:Q289" si="311">+M221-P221</f>
        <v>0</v>
      </c>
      <c r="R221" s="77">
        <v>0</v>
      </c>
      <c r="S221" s="78">
        <f t="shared" si="300"/>
        <v>0</v>
      </c>
      <c r="T221" s="32"/>
      <c r="U221" s="124">
        <v>0</v>
      </c>
      <c r="V221" s="76">
        <v>0</v>
      </c>
      <c r="W221" s="76">
        <f t="shared" si="301"/>
        <v>0</v>
      </c>
      <c r="X221" s="76">
        <v>0</v>
      </c>
      <c r="Y221" s="76">
        <f t="shared" si="244"/>
        <v>0</v>
      </c>
      <c r="Z221" s="77">
        <v>0</v>
      </c>
      <c r="AA221" s="77">
        <f t="shared" si="302"/>
        <v>0</v>
      </c>
      <c r="AB221" s="8"/>
      <c r="AC221" s="76">
        <v>0</v>
      </c>
      <c r="AD221" s="76">
        <v>0</v>
      </c>
      <c r="AE221" s="76">
        <f t="shared" ref="AE221:AE289" si="312">+AC221-AD221</f>
        <v>0</v>
      </c>
      <c r="AF221" s="76">
        <v>0</v>
      </c>
      <c r="AG221" s="76">
        <f t="shared" ref="AG221:AG289" si="313">+AC221-AF221</f>
        <v>0</v>
      </c>
      <c r="AH221" s="77">
        <v>0</v>
      </c>
      <c r="AI221" s="78">
        <f t="shared" si="303"/>
        <v>0</v>
      </c>
      <c r="AJ221" s="32"/>
      <c r="AK221" s="124">
        <v>0</v>
      </c>
      <c r="AL221" s="76">
        <v>0</v>
      </c>
      <c r="AM221" s="76">
        <f t="shared" si="304"/>
        <v>0</v>
      </c>
      <c r="AN221" s="76">
        <v>0</v>
      </c>
      <c r="AO221" s="76">
        <f t="shared" si="245"/>
        <v>0</v>
      </c>
      <c r="AP221" s="77">
        <v>0</v>
      </c>
      <c r="AQ221" s="77">
        <f t="shared" si="305"/>
        <v>0</v>
      </c>
      <c r="AR221" s="8"/>
      <c r="AS221" s="76">
        <v>0</v>
      </c>
      <c r="AT221" s="76">
        <v>0</v>
      </c>
      <c r="AU221" s="76">
        <f t="shared" ref="AU221:AU289" si="314">+AS221-AT221</f>
        <v>0</v>
      </c>
      <c r="AV221" s="76">
        <v>0</v>
      </c>
      <c r="AW221" s="76">
        <f t="shared" ref="AW221:AW289" si="315">+AS221-AV221</f>
        <v>0</v>
      </c>
      <c r="AX221" s="77">
        <v>0</v>
      </c>
      <c r="AY221" s="78">
        <f t="shared" si="306"/>
        <v>0</v>
      </c>
      <c r="AZ221" s="32"/>
      <c r="BA221" s="124">
        <v>0</v>
      </c>
      <c r="BB221" s="76">
        <v>0</v>
      </c>
      <c r="BC221" s="76">
        <f t="shared" si="307"/>
        <v>0</v>
      </c>
      <c r="BD221" s="76">
        <v>0</v>
      </c>
      <c r="BE221" s="76">
        <f t="shared" si="246"/>
        <v>0</v>
      </c>
      <c r="BF221" s="77">
        <v>0</v>
      </c>
      <c r="BG221" s="77">
        <f t="shared" si="308"/>
        <v>0</v>
      </c>
      <c r="BH221" s="8"/>
      <c r="BI221" s="76">
        <v>0</v>
      </c>
      <c r="BJ221" s="76">
        <v>0</v>
      </c>
      <c r="BK221" s="76">
        <f t="shared" ref="BK221:BK289" si="316">+BI221-BJ221</f>
        <v>0</v>
      </c>
      <c r="BL221" s="76">
        <v>0</v>
      </c>
      <c r="BM221" s="76">
        <f t="shared" ref="BM221:BM289" si="317">+BI221-BL221</f>
        <v>0</v>
      </c>
      <c r="BN221" s="77">
        <v>0</v>
      </c>
      <c r="BO221" s="78">
        <f t="shared" si="309"/>
        <v>0</v>
      </c>
      <c r="BP221" s="32"/>
    </row>
    <row r="222" spans="2:68" s="2" customFormat="1" ht="14.25" hidden="1" customHeight="1" outlineLevel="1">
      <c r="B222" s="2" t="str">
        <f t="shared" ref="B222" si="318">IF(SUM(T222:T222)&lt;&gt;0,"Show","Hide")</f>
        <v>Hide</v>
      </c>
      <c r="C222" s="2">
        <v>1</v>
      </c>
      <c r="D222" s="72" t="s">
        <v>595</v>
      </c>
      <c r="E222" s="124">
        <v>0</v>
      </c>
      <c r="F222" s="76">
        <v>0</v>
      </c>
      <c r="G222" s="76">
        <f t="shared" ref="G222" si="319">+E222-F222</f>
        <v>0</v>
      </c>
      <c r="H222" s="76">
        <v>0</v>
      </c>
      <c r="I222" s="76">
        <f t="shared" ref="I222" si="320">+E222-H222</f>
        <v>0</v>
      </c>
      <c r="J222" s="77">
        <v>0</v>
      </c>
      <c r="K222" s="77">
        <f t="shared" ref="K222" si="321">+E222-J222</f>
        <v>0</v>
      </c>
      <c r="L222" s="8"/>
      <c r="M222" s="76">
        <v>0</v>
      </c>
      <c r="N222" s="76">
        <v>0</v>
      </c>
      <c r="O222" s="76">
        <f t="shared" ref="O222" si="322">+M222-N222</f>
        <v>0</v>
      </c>
      <c r="P222" s="76">
        <v>0</v>
      </c>
      <c r="Q222" s="76">
        <f t="shared" ref="Q222" si="323">+M222-P222</f>
        <v>0</v>
      </c>
      <c r="R222" s="77">
        <v>0</v>
      </c>
      <c r="S222" s="78">
        <f t="shared" ref="S222" si="324">+M222-R222</f>
        <v>0</v>
      </c>
      <c r="T222" s="32"/>
      <c r="U222" s="124">
        <v>0</v>
      </c>
      <c r="V222" s="76">
        <v>0</v>
      </c>
      <c r="W222" s="76">
        <f t="shared" ref="W222" si="325">+U222-V222</f>
        <v>0</v>
      </c>
      <c r="X222" s="76">
        <v>0</v>
      </c>
      <c r="Y222" s="76">
        <f t="shared" ref="Y222" si="326">+U222-X222</f>
        <v>0</v>
      </c>
      <c r="Z222" s="77">
        <v>0</v>
      </c>
      <c r="AA222" s="77">
        <f t="shared" ref="AA222" si="327">+U222-Z222</f>
        <v>0</v>
      </c>
      <c r="AB222" s="8"/>
      <c r="AC222" s="76">
        <v>0</v>
      </c>
      <c r="AD222" s="76">
        <v>0</v>
      </c>
      <c r="AE222" s="76">
        <f t="shared" ref="AE222" si="328">+AC222-AD222</f>
        <v>0</v>
      </c>
      <c r="AF222" s="76">
        <v>0</v>
      </c>
      <c r="AG222" s="76">
        <f t="shared" ref="AG222" si="329">+AC222-AF222</f>
        <v>0</v>
      </c>
      <c r="AH222" s="77">
        <v>0</v>
      </c>
      <c r="AI222" s="78">
        <f t="shared" ref="AI222" si="330">+AC222-AH222</f>
        <v>0</v>
      </c>
      <c r="AJ222" s="32"/>
      <c r="AK222" s="124">
        <v>0</v>
      </c>
      <c r="AL222" s="76">
        <v>0</v>
      </c>
      <c r="AM222" s="76">
        <f t="shared" ref="AM222" si="331">+AK222-AL222</f>
        <v>0</v>
      </c>
      <c r="AN222" s="76">
        <v>0</v>
      </c>
      <c r="AO222" s="76">
        <f t="shared" ref="AO222" si="332">+AK222-AN222</f>
        <v>0</v>
      </c>
      <c r="AP222" s="77">
        <v>0</v>
      </c>
      <c r="AQ222" s="77">
        <f t="shared" ref="AQ222" si="333">+AK222-AP222</f>
        <v>0</v>
      </c>
      <c r="AR222" s="8"/>
      <c r="AS222" s="76">
        <v>0</v>
      </c>
      <c r="AT222" s="76">
        <v>0</v>
      </c>
      <c r="AU222" s="76">
        <f t="shared" ref="AU222" si="334">+AS222-AT222</f>
        <v>0</v>
      </c>
      <c r="AV222" s="76">
        <v>0</v>
      </c>
      <c r="AW222" s="76">
        <f t="shared" ref="AW222" si="335">+AS222-AV222</f>
        <v>0</v>
      </c>
      <c r="AX222" s="77">
        <v>0</v>
      </c>
      <c r="AY222" s="78">
        <f t="shared" ref="AY222" si="336">+AS222-AX222</f>
        <v>0</v>
      </c>
      <c r="AZ222" s="32"/>
      <c r="BA222" s="124">
        <v>0</v>
      </c>
      <c r="BB222" s="76">
        <v>0</v>
      </c>
      <c r="BC222" s="76">
        <f t="shared" ref="BC222" si="337">+BA222-BB222</f>
        <v>0</v>
      </c>
      <c r="BD222" s="76">
        <v>0</v>
      </c>
      <c r="BE222" s="76">
        <f t="shared" ref="BE222" si="338">+BA222-BD222</f>
        <v>0</v>
      </c>
      <c r="BF222" s="77">
        <v>0</v>
      </c>
      <c r="BG222" s="77">
        <f t="shared" ref="BG222" si="339">+BA222-BF222</f>
        <v>0</v>
      </c>
      <c r="BH222" s="8"/>
      <c r="BI222" s="76">
        <v>0</v>
      </c>
      <c r="BJ222" s="76">
        <v>0</v>
      </c>
      <c r="BK222" s="76">
        <f t="shared" ref="BK222" si="340">+BI222-BJ222</f>
        <v>0</v>
      </c>
      <c r="BL222" s="76">
        <v>0</v>
      </c>
      <c r="BM222" s="76">
        <f t="shared" ref="BM222" si="341">+BI222-BL222</f>
        <v>0</v>
      </c>
      <c r="BN222" s="77">
        <v>0</v>
      </c>
      <c r="BO222" s="78">
        <f t="shared" ref="BO222" si="342">+BI222-BN222</f>
        <v>0</v>
      </c>
      <c r="BP222" s="32"/>
    </row>
    <row r="223" spans="2:68" s="2" customFormat="1" ht="14.25" hidden="1" customHeight="1" outlineLevel="1">
      <c r="B223" s="2" t="str">
        <f t="shared" si="297"/>
        <v>Hide</v>
      </c>
      <c r="C223" s="2">
        <v>1</v>
      </c>
      <c r="D223" s="72" t="s">
        <v>202</v>
      </c>
      <c r="E223" s="124">
        <v>1.1368683772161603E-13</v>
      </c>
      <c r="F223" s="76">
        <v>0</v>
      </c>
      <c r="G223" s="76">
        <f t="shared" si="298"/>
        <v>1.1368683772161603E-13</v>
      </c>
      <c r="H223" s="76">
        <v>0</v>
      </c>
      <c r="I223" s="76">
        <f t="shared" si="243"/>
        <v>1.1368683772161603E-13</v>
      </c>
      <c r="J223" s="77">
        <v>0</v>
      </c>
      <c r="K223" s="77">
        <f t="shared" si="299"/>
        <v>1.1368683772161603E-13</v>
      </c>
      <c r="L223" s="8"/>
      <c r="M223" s="76">
        <v>1.1368683772161603E-13</v>
      </c>
      <c r="N223" s="76">
        <v>0</v>
      </c>
      <c r="O223" s="76">
        <f t="shared" si="310"/>
        <v>1.1368683772161603E-13</v>
      </c>
      <c r="P223" s="76">
        <v>0</v>
      </c>
      <c r="Q223" s="76">
        <f t="shared" si="311"/>
        <v>1.1368683772161603E-13</v>
      </c>
      <c r="R223" s="77">
        <v>0</v>
      </c>
      <c r="S223" s="78">
        <f t="shared" si="300"/>
        <v>1.1368683772161603E-13</v>
      </c>
      <c r="T223" s="32"/>
      <c r="U223" s="124">
        <v>1.1368683772161603E-13</v>
      </c>
      <c r="V223" s="76">
        <v>0</v>
      </c>
      <c r="W223" s="76">
        <f t="shared" si="301"/>
        <v>1.1368683772161603E-13</v>
      </c>
      <c r="X223" s="76">
        <v>0</v>
      </c>
      <c r="Y223" s="76">
        <f t="shared" si="244"/>
        <v>1.1368683772161603E-13</v>
      </c>
      <c r="Z223" s="77">
        <v>0</v>
      </c>
      <c r="AA223" s="77">
        <f t="shared" si="302"/>
        <v>1.1368683772161603E-13</v>
      </c>
      <c r="AB223" s="8"/>
      <c r="AC223" s="76">
        <v>1.1368683772161603E-13</v>
      </c>
      <c r="AD223" s="76">
        <v>0</v>
      </c>
      <c r="AE223" s="76">
        <f t="shared" si="312"/>
        <v>1.1368683772161603E-13</v>
      </c>
      <c r="AF223" s="76">
        <v>0</v>
      </c>
      <c r="AG223" s="76">
        <f t="shared" si="313"/>
        <v>1.1368683772161603E-13</v>
      </c>
      <c r="AH223" s="77">
        <v>0</v>
      </c>
      <c r="AI223" s="78">
        <f t="shared" si="303"/>
        <v>1.1368683772161603E-13</v>
      </c>
      <c r="AJ223" s="32"/>
      <c r="AK223" s="124">
        <v>0</v>
      </c>
      <c r="AL223" s="76">
        <v>0</v>
      </c>
      <c r="AM223" s="76">
        <f t="shared" si="304"/>
        <v>0</v>
      </c>
      <c r="AN223" s="76">
        <v>0</v>
      </c>
      <c r="AO223" s="76">
        <f t="shared" si="245"/>
        <v>0</v>
      </c>
      <c r="AP223" s="77">
        <v>0</v>
      </c>
      <c r="AQ223" s="77">
        <f t="shared" si="305"/>
        <v>0</v>
      </c>
      <c r="AR223" s="8"/>
      <c r="AS223" s="76">
        <v>0</v>
      </c>
      <c r="AT223" s="76">
        <v>0</v>
      </c>
      <c r="AU223" s="76">
        <f t="shared" si="314"/>
        <v>0</v>
      </c>
      <c r="AV223" s="76">
        <v>0</v>
      </c>
      <c r="AW223" s="76">
        <f t="shared" si="315"/>
        <v>0</v>
      </c>
      <c r="AX223" s="77">
        <v>0</v>
      </c>
      <c r="AY223" s="78">
        <f t="shared" si="306"/>
        <v>0</v>
      </c>
      <c r="AZ223" s="32"/>
      <c r="BA223" s="124">
        <v>0</v>
      </c>
      <c r="BB223" s="76">
        <v>0</v>
      </c>
      <c r="BC223" s="76">
        <f t="shared" si="307"/>
        <v>0</v>
      </c>
      <c r="BD223" s="76">
        <v>0</v>
      </c>
      <c r="BE223" s="76">
        <f t="shared" si="246"/>
        <v>0</v>
      </c>
      <c r="BF223" s="77">
        <v>0</v>
      </c>
      <c r="BG223" s="77">
        <f t="shared" si="308"/>
        <v>0</v>
      </c>
      <c r="BH223" s="8"/>
      <c r="BI223" s="76">
        <v>0</v>
      </c>
      <c r="BJ223" s="76">
        <v>0</v>
      </c>
      <c r="BK223" s="76">
        <f t="shared" si="316"/>
        <v>0</v>
      </c>
      <c r="BL223" s="76">
        <v>0</v>
      </c>
      <c r="BM223" s="76">
        <f t="shared" si="317"/>
        <v>0</v>
      </c>
      <c r="BN223" s="77">
        <v>0</v>
      </c>
      <c r="BO223" s="78">
        <f t="shared" si="309"/>
        <v>0</v>
      </c>
      <c r="BP223" s="32"/>
    </row>
    <row r="224" spans="2:68" s="2" customFormat="1" ht="14.25" hidden="1" customHeight="1" outlineLevel="1">
      <c r="B224" s="2" t="str">
        <f t="shared" si="297"/>
        <v>Hide</v>
      </c>
      <c r="C224" s="2">
        <v>1</v>
      </c>
      <c r="D224" s="72" t="s">
        <v>203</v>
      </c>
      <c r="E224" s="124">
        <v>0</v>
      </c>
      <c r="F224" s="76">
        <v>0</v>
      </c>
      <c r="G224" s="76">
        <f t="shared" si="298"/>
        <v>0</v>
      </c>
      <c r="H224" s="76">
        <v>0</v>
      </c>
      <c r="I224" s="76">
        <f t="shared" ref="I224:I291" si="343">+E224-H224</f>
        <v>0</v>
      </c>
      <c r="J224" s="77">
        <v>0</v>
      </c>
      <c r="K224" s="77">
        <f t="shared" si="299"/>
        <v>0</v>
      </c>
      <c r="L224" s="8"/>
      <c r="M224" s="76">
        <v>0</v>
      </c>
      <c r="N224" s="76">
        <v>0</v>
      </c>
      <c r="O224" s="76">
        <f t="shared" si="310"/>
        <v>0</v>
      </c>
      <c r="P224" s="76">
        <v>0</v>
      </c>
      <c r="Q224" s="76">
        <f t="shared" si="311"/>
        <v>0</v>
      </c>
      <c r="R224" s="77">
        <v>0</v>
      </c>
      <c r="S224" s="78">
        <f t="shared" si="300"/>
        <v>0</v>
      </c>
      <c r="T224" s="32"/>
      <c r="U224" s="124">
        <v>0</v>
      </c>
      <c r="V224" s="76">
        <v>0</v>
      </c>
      <c r="W224" s="76">
        <f t="shared" si="301"/>
        <v>0</v>
      </c>
      <c r="X224" s="76">
        <v>0</v>
      </c>
      <c r="Y224" s="76">
        <f t="shared" ref="Y224:Y291" si="344">+U224-X224</f>
        <v>0</v>
      </c>
      <c r="Z224" s="77">
        <v>0</v>
      </c>
      <c r="AA224" s="77">
        <f t="shared" si="302"/>
        <v>0</v>
      </c>
      <c r="AB224" s="8"/>
      <c r="AC224" s="76">
        <v>0</v>
      </c>
      <c r="AD224" s="76">
        <v>0</v>
      </c>
      <c r="AE224" s="76">
        <f t="shared" si="312"/>
        <v>0</v>
      </c>
      <c r="AF224" s="76">
        <v>0</v>
      </c>
      <c r="AG224" s="76">
        <f t="shared" si="313"/>
        <v>0</v>
      </c>
      <c r="AH224" s="77">
        <v>0</v>
      </c>
      <c r="AI224" s="78">
        <f t="shared" si="303"/>
        <v>0</v>
      </c>
      <c r="AJ224" s="32"/>
      <c r="AK224" s="124">
        <v>0</v>
      </c>
      <c r="AL224" s="76">
        <v>0</v>
      </c>
      <c r="AM224" s="76">
        <f t="shared" si="304"/>
        <v>0</v>
      </c>
      <c r="AN224" s="76">
        <v>0</v>
      </c>
      <c r="AO224" s="76">
        <f t="shared" ref="AO224:AO291" si="345">+AK224-AN224</f>
        <v>0</v>
      </c>
      <c r="AP224" s="77">
        <v>0</v>
      </c>
      <c r="AQ224" s="77">
        <f t="shared" si="305"/>
        <v>0</v>
      </c>
      <c r="AR224" s="8"/>
      <c r="AS224" s="76">
        <v>0</v>
      </c>
      <c r="AT224" s="76">
        <v>0</v>
      </c>
      <c r="AU224" s="76">
        <f t="shared" si="314"/>
        <v>0</v>
      </c>
      <c r="AV224" s="76">
        <v>0</v>
      </c>
      <c r="AW224" s="76">
        <f t="shared" si="315"/>
        <v>0</v>
      </c>
      <c r="AX224" s="77">
        <v>0</v>
      </c>
      <c r="AY224" s="78">
        <f t="shared" si="306"/>
        <v>0</v>
      </c>
      <c r="AZ224" s="32"/>
      <c r="BA224" s="124">
        <v>0</v>
      </c>
      <c r="BB224" s="76">
        <v>0</v>
      </c>
      <c r="BC224" s="76">
        <f t="shared" si="307"/>
        <v>0</v>
      </c>
      <c r="BD224" s="76">
        <v>0</v>
      </c>
      <c r="BE224" s="76">
        <f t="shared" ref="BE224:BE291" si="346">+BA224-BD224</f>
        <v>0</v>
      </c>
      <c r="BF224" s="77">
        <v>0</v>
      </c>
      <c r="BG224" s="77">
        <f t="shared" si="308"/>
        <v>0</v>
      </c>
      <c r="BH224" s="8"/>
      <c r="BI224" s="76">
        <v>0</v>
      </c>
      <c r="BJ224" s="76">
        <v>0</v>
      </c>
      <c r="BK224" s="76">
        <f t="shared" si="316"/>
        <v>0</v>
      </c>
      <c r="BL224" s="76">
        <v>0</v>
      </c>
      <c r="BM224" s="76">
        <f t="shared" si="317"/>
        <v>0</v>
      </c>
      <c r="BN224" s="77">
        <v>0</v>
      </c>
      <c r="BO224" s="78">
        <f t="shared" si="309"/>
        <v>0</v>
      </c>
      <c r="BP224" s="32"/>
    </row>
    <row r="225" spans="2:68" s="2" customFormat="1" ht="14.25" hidden="1" customHeight="1" outlineLevel="1">
      <c r="B225" s="2" t="str">
        <f t="shared" si="297"/>
        <v>Hide</v>
      </c>
      <c r="C225" s="2">
        <v>1</v>
      </c>
      <c r="D225" s="72" t="s">
        <v>204</v>
      </c>
      <c r="E225" s="124">
        <v>0</v>
      </c>
      <c r="F225" s="76">
        <v>0</v>
      </c>
      <c r="G225" s="76">
        <f t="shared" si="298"/>
        <v>0</v>
      </c>
      <c r="H225" s="76">
        <v>0</v>
      </c>
      <c r="I225" s="76">
        <f t="shared" si="343"/>
        <v>0</v>
      </c>
      <c r="J225" s="77">
        <v>0</v>
      </c>
      <c r="K225" s="77">
        <f t="shared" si="299"/>
        <v>0</v>
      </c>
      <c r="L225" s="8"/>
      <c r="M225" s="76">
        <v>0</v>
      </c>
      <c r="N225" s="76">
        <v>0</v>
      </c>
      <c r="O225" s="76">
        <f t="shared" si="310"/>
        <v>0</v>
      </c>
      <c r="P225" s="76">
        <v>0</v>
      </c>
      <c r="Q225" s="76">
        <f t="shared" si="311"/>
        <v>0</v>
      </c>
      <c r="R225" s="77">
        <v>0</v>
      </c>
      <c r="S225" s="78">
        <f t="shared" si="300"/>
        <v>0</v>
      </c>
      <c r="T225" s="32"/>
      <c r="U225" s="124">
        <v>0</v>
      </c>
      <c r="V225" s="76">
        <v>0</v>
      </c>
      <c r="W225" s="76">
        <f t="shared" si="301"/>
        <v>0</v>
      </c>
      <c r="X225" s="76">
        <v>0</v>
      </c>
      <c r="Y225" s="76">
        <f t="shared" si="344"/>
        <v>0</v>
      </c>
      <c r="Z225" s="77">
        <v>0</v>
      </c>
      <c r="AA225" s="77">
        <f t="shared" si="302"/>
        <v>0</v>
      </c>
      <c r="AB225" s="8"/>
      <c r="AC225" s="76">
        <v>0</v>
      </c>
      <c r="AD225" s="76">
        <v>0</v>
      </c>
      <c r="AE225" s="76">
        <f t="shared" si="312"/>
        <v>0</v>
      </c>
      <c r="AF225" s="76">
        <v>0</v>
      </c>
      <c r="AG225" s="76">
        <f t="shared" si="313"/>
        <v>0</v>
      </c>
      <c r="AH225" s="77">
        <v>0</v>
      </c>
      <c r="AI225" s="78">
        <f t="shared" si="303"/>
        <v>0</v>
      </c>
      <c r="AJ225" s="32"/>
      <c r="AK225" s="124">
        <v>0</v>
      </c>
      <c r="AL225" s="76">
        <v>0</v>
      </c>
      <c r="AM225" s="76">
        <f t="shared" si="304"/>
        <v>0</v>
      </c>
      <c r="AN225" s="76">
        <v>0</v>
      </c>
      <c r="AO225" s="76">
        <f t="shared" si="345"/>
        <v>0</v>
      </c>
      <c r="AP225" s="77">
        <v>0</v>
      </c>
      <c r="AQ225" s="77">
        <f t="shared" si="305"/>
        <v>0</v>
      </c>
      <c r="AR225" s="8"/>
      <c r="AS225" s="76">
        <v>0</v>
      </c>
      <c r="AT225" s="76">
        <v>0</v>
      </c>
      <c r="AU225" s="76">
        <f t="shared" si="314"/>
        <v>0</v>
      </c>
      <c r="AV225" s="76">
        <v>0</v>
      </c>
      <c r="AW225" s="76">
        <f t="shared" si="315"/>
        <v>0</v>
      </c>
      <c r="AX225" s="77">
        <v>0</v>
      </c>
      <c r="AY225" s="78">
        <f t="shared" si="306"/>
        <v>0</v>
      </c>
      <c r="AZ225" s="32"/>
      <c r="BA225" s="124">
        <v>0</v>
      </c>
      <c r="BB225" s="76">
        <v>0</v>
      </c>
      <c r="BC225" s="76">
        <f t="shared" si="307"/>
        <v>0</v>
      </c>
      <c r="BD225" s="76">
        <v>0</v>
      </c>
      <c r="BE225" s="76">
        <f t="shared" si="346"/>
        <v>0</v>
      </c>
      <c r="BF225" s="77">
        <v>0</v>
      </c>
      <c r="BG225" s="77">
        <f t="shared" si="308"/>
        <v>0</v>
      </c>
      <c r="BH225" s="8"/>
      <c r="BI225" s="76">
        <v>0</v>
      </c>
      <c r="BJ225" s="76">
        <v>0</v>
      </c>
      <c r="BK225" s="76">
        <f t="shared" si="316"/>
        <v>0</v>
      </c>
      <c r="BL225" s="76">
        <v>0</v>
      </c>
      <c r="BM225" s="76">
        <f t="shared" si="317"/>
        <v>0</v>
      </c>
      <c r="BN225" s="77">
        <v>0</v>
      </c>
      <c r="BO225" s="78">
        <f t="shared" si="309"/>
        <v>0</v>
      </c>
      <c r="BP225" s="32"/>
    </row>
    <row r="226" spans="2:68" s="2" customFormat="1" ht="14.25" hidden="1" customHeight="1" outlineLevel="1">
      <c r="B226" s="2" t="str">
        <f t="shared" si="297"/>
        <v>Hide</v>
      </c>
      <c r="C226" s="2">
        <v>1</v>
      </c>
      <c r="D226" s="72" t="s">
        <v>205</v>
      </c>
      <c r="E226" s="124">
        <v>0</v>
      </c>
      <c r="F226" s="76">
        <v>0</v>
      </c>
      <c r="G226" s="76">
        <f t="shared" si="298"/>
        <v>0</v>
      </c>
      <c r="H226" s="76">
        <v>0</v>
      </c>
      <c r="I226" s="76">
        <f t="shared" si="343"/>
        <v>0</v>
      </c>
      <c r="J226" s="77">
        <v>0</v>
      </c>
      <c r="K226" s="77">
        <f t="shared" si="299"/>
        <v>0</v>
      </c>
      <c r="L226" s="8"/>
      <c r="M226" s="76">
        <v>0</v>
      </c>
      <c r="N226" s="76">
        <v>0</v>
      </c>
      <c r="O226" s="76">
        <f t="shared" si="310"/>
        <v>0</v>
      </c>
      <c r="P226" s="76">
        <v>0</v>
      </c>
      <c r="Q226" s="76">
        <f t="shared" si="311"/>
        <v>0</v>
      </c>
      <c r="R226" s="77">
        <v>0</v>
      </c>
      <c r="S226" s="78">
        <f t="shared" si="300"/>
        <v>0</v>
      </c>
      <c r="T226" s="32"/>
      <c r="U226" s="124">
        <v>0</v>
      </c>
      <c r="V226" s="76">
        <v>0</v>
      </c>
      <c r="W226" s="76">
        <f t="shared" si="301"/>
        <v>0</v>
      </c>
      <c r="X226" s="76">
        <v>0</v>
      </c>
      <c r="Y226" s="76">
        <f t="shared" si="344"/>
        <v>0</v>
      </c>
      <c r="Z226" s="77">
        <v>0</v>
      </c>
      <c r="AA226" s="77">
        <f t="shared" si="302"/>
        <v>0</v>
      </c>
      <c r="AB226" s="8"/>
      <c r="AC226" s="76">
        <v>0</v>
      </c>
      <c r="AD226" s="76">
        <v>0</v>
      </c>
      <c r="AE226" s="76">
        <f t="shared" si="312"/>
        <v>0</v>
      </c>
      <c r="AF226" s="76">
        <v>0</v>
      </c>
      <c r="AG226" s="76">
        <f t="shared" si="313"/>
        <v>0</v>
      </c>
      <c r="AH226" s="77">
        <v>0</v>
      </c>
      <c r="AI226" s="78">
        <f t="shared" si="303"/>
        <v>0</v>
      </c>
      <c r="AJ226" s="32"/>
      <c r="AK226" s="124">
        <v>0</v>
      </c>
      <c r="AL226" s="76">
        <v>0</v>
      </c>
      <c r="AM226" s="76">
        <f t="shared" si="304"/>
        <v>0</v>
      </c>
      <c r="AN226" s="76">
        <v>0</v>
      </c>
      <c r="AO226" s="76">
        <f t="shared" si="345"/>
        <v>0</v>
      </c>
      <c r="AP226" s="77">
        <v>0</v>
      </c>
      <c r="AQ226" s="77">
        <f t="shared" si="305"/>
        <v>0</v>
      </c>
      <c r="AR226" s="8"/>
      <c r="AS226" s="76">
        <v>0</v>
      </c>
      <c r="AT226" s="76">
        <v>0</v>
      </c>
      <c r="AU226" s="76">
        <f t="shared" si="314"/>
        <v>0</v>
      </c>
      <c r="AV226" s="76">
        <v>0</v>
      </c>
      <c r="AW226" s="76">
        <f t="shared" si="315"/>
        <v>0</v>
      </c>
      <c r="AX226" s="77">
        <v>0</v>
      </c>
      <c r="AY226" s="78">
        <f t="shared" si="306"/>
        <v>0</v>
      </c>
      <c r="AZ226" s="32"/>
      <c r="BA226" s="124">
        <v>0</v>
      </c>
      <c r="BB226" s="76">
        <v>0</v>
      </c>
      <c r="BC226" s="76">
        <f t="shared" si="307"/>
        <v>0</v>
      </c>
      <c r="BD226" s="76">
        <v>0</v>
      </c>
      <c r="BE226" s="76">
        <f t="shared" si="346"/>
        <v>0</v>
      </c>
      <c r="BF226" s="77">
        <v>0</v>
      </c>
      <c r="BG226" s="77">
        <f t="shared" si="308"/>
        <v>0</v>
      </c>
      <c r="BH226" s="8"/>
      <c r="BI226" s="76">
        <v>0</v>
      </c>
      <c r="BJ226" s="76">
        <v>0</v>
      </c>
      <c r="BK226" s="76">
        <f t="shared" si="316"/>
        <v>0</v>
      </c>
      <c r="BL226" s="76">
        <v>0</v>
      </c>
      <c r="BM226" s="76">
        <f t="shared" si="317"/>
        <v>0</v>
      </c>
      <c r="BN226" s="77">
        <v>0</v>
      </c>
      <c r="BO226" s="78">
        <f t="shared" si="309"/>
        <v>0</v>
      </c>
      <c r="BP226" s="32"/>
    </row>
    <row r="227" spans="2:68" s="2" customFormat="1" ht="14.25" hidden="1" customHeight="1" outlineLevel="1">
      <c r="B227" s="2" t="str">
        <f t="shared" si="297"/>
        <v>Hide</v>
      </c>
      <c r="C227" s="2">
        <v>1</v>
      </c>
      <c r="D227" s="72" t="s">
        <v>206</v>
      </c>
      <c r="E227" s="124">
        <v>0</v>
      </c>
      <c r="F227" s="76">
        <v>0</v>
      </c>
      <c r="G227" s="76">
        <f t="shared" si="298"/>
        <v>0</v>
      </c>
      <c r="H227" s="76">
        <v>0</v>
      </c>
      <c r="I227" s="76">
        <f t="shared" si="343"/>
        <v>0</v>
      </c>
      <c r="J227" s="77">
        <v>0</v>
      </c>
      <c r="K227" s="77">
        <f t="shared" si="299"/>
        <v>0</v>
      </c>
      <c r="L227" s="8"/>
      <c r="M227" s="76">
        <v>0</v>
      </c>
      <c r="N227" s="76">
        <v>0</v>
      </c>
      <c r="O227" s="76">
        <f t="shared" si="310"/>
        <v>0</v>
      </c>
      <c r="P227" s="76">
        <v>0</v>
      </c>
      <c r="Q227" s="76">
        <f t="shared" si="311"/>
        <v>0</v>
      </c>
      <c r="R227" s="77">
        <v>0</v>
      </c>
      <c r="S227" s="78">
        <f t="shared" si="300"/>
        <v>0</v>
      </c>
      <c r="T227" s="32"/>
      <c r="U227" s="124">
        <v>0</v>
      </c>
      <c r="V227" s="76">
        <v>0</v>
      </c>
      <c r="W227" s="76">
        <f t="shared" si="301"/>
        <v>0</v>
      </c>
      <c r="X227" s="76">
        <v>0</v>
      </c>
      <c r="Y227" s="76">
        <f t="shared" si="344"/>
        <v>0</v>
      </c>
      <c r="Z227" s="77">
        <v>0</v>
      </c>
      <c r="AA227" s="77">
        <f t="shared" si="302"/>
        <v>0</v>
      </c>
      <c r="AB227" s="8"/>
      <c r="AC227" s="76">
        <v>0</v>
      </c>
      <c r="AD227" s="76">
        <v>0</v>
      </c>
      <c r="AE227" s="76">
        <f t="shared" si="312"/>
        <v>0</v>
      </c>
      <c r="AF227" s="76">
        <v>0</v>
      </c>
      <c r="AG227" s="76">
        <f t="shared" si="313"/>
        <v>0</v>
      </c>
      <c r="AH227" s="77">
        <v>0</v>
      </c>
      <c r="AI227" s="78">
        <f t="shared" si="303"/>
        <v>0</v>
      </c>
      <c r="AJ227" s="32"/>
      <c r="AK227" s="124">
        <v>0</v>
      </c>
      <c r="AL227" s="76">
        <v>0</v>
      </c>
      <c r="AM227" s="76">
        <f t="shared" si="304"/>
        <v>0</v>
      </c>
      <c r="AN227" s="76">
        <v>0</v>
      </c>
      <c r="AO227" s="76">
        <f t="shared" si="345"/>
        <v>0</v>
      </c>
      <c r="AP227" s="77">
        <v>0</v>
      </c>
      <c r="AQ227" s="77">
        <f t="shared" si="305"/>
        <v>0</v>
      </c>
      <c r="AR227" s="8"/>
      <c r="AS227" s="76">
        <v>0</v>
      </c>
      <c r="AT227" s="76">
        <v>0</v>
      </c>
      <c r="AU227" s="76">
        <f t="shared" si="314"/>
        <v>0</v>
      </c>
      <c r="AV227" s="76">
        <v>0</v>
      </c>
      <c r="AW227" s="76">
        <f t="shared" si="315"/>
        <v>0</v>
      </c>
      <c r="AX227" s="77">
        <v>0</v>
      </c>
      <c r="AY227" s="78">
        <f t="shared" si="306"/>
        <v>0</v>
      </c>
      <c r="AZ227" s="32"/>
      <c r="BA227" s="124">
        <v>0</v>
      </c>
      <c r="BB227" s="76">
        <v>0</v>
      </c>
      <c r="BC227" s="76">
        <f t="shared" si="307"/>
        <v>0</v>
      </c>
      <c r="BD227" s="76">
        <v>0</v>
      </c>
      <c r="BE227" s="76">
        <f t="shared" si="346"/>
        <v>0</v>
      </c>
      <c r="BF227" s="77">
        <v>0</v>
      </c>
      <c r="BG227" s="77">
        <f t="shared" si="308"/>
        <v>0</v>
      </c>
      <c r="BH227" s="8"/>
      <c r="BI227" s="76">
        <v>0</v>
      </c>
      <c r="BJ227" s="76">
        <v>0</v>
      </c>
      <c r="BK227" s="76">
        <f t="shared" si="316"/>
        <v>0</v>
      </c>
      <c r="BL227" s="76">
        <v>0</v>
      </c>
      <c r="BM227" s="76">
        <f t="shared" si="317"/>
        <v>0</v>
      </c>
      <c r="BN227" s="77">
        <v>0</v>
      </c>
      <c r="BO227" s="78">
        <f t="shared" si="309"/>
        <v>0</v>
      </c>
      <c r="BP227" s="32"/>
    </row>
    <row r="228" spans="2:68" s="2" customFormat="1" ht="14.25" hidden="1" customHeight="1" outlineLevel="1">
      <c r="B228" s="2" t="str">
        <f t="shared" si="297"/>
        <v>Hide</v>
      </c>
      <c r="C228" s="2">
        <v>1</v>
      </c>
      <c r="D228" s="72" t="s">
        <v>207</v>
      </c>
      <c r="E228" s="124">
        <v>0</v>
      </c>
      <c r="F228" s="76">
        <v>0</v>
      </c>
      <c r="G228" s="76">
        <f t="shared" si="298"/>
        <v>0</v>
      </c>
      <c r="H228" s="76">
        <v>0</v>
      </c>
      <c r="I228" s="76">
        <f t="shared" si="343"/>
        <v>0</v>
      </c>
      <c r="J228" s="77">
        <v>0</v>
      </c>
      <c r="K228" s="77">
        <f t="shared" si="299"/>
        <v>0</v>
      </c>
      <c r="L228" s="8"/>
      <c r="M228" s="76">
        <v>0</v>
      </c>
      <c r="N228" s="76">
        <v>0</v>
      </c>
      <c r="O228" s="76">
        <f t="shared" si="310"/>
        <v>0</v>
      </c>
      <c r="P228" s="76">
        <v>0</v>
      </c>
      <c r="Q228" s="76">
        <f t="shared" si="311"/>
        <v>0</v>
      </c>
      <c r="R228" s="77">
        <v>0</v>
      </c>
      <c r="S228" s="78">
        <f t="shared" si="300"/>
        <v>0</v>
      </c>
      <c r="T228" s="32"/>
      <c r="U228" s="124">
        <v>0</v>
      </c>
      <c r="V228" s="76">
        <v>0</v>
      </c>
      <c r="W228" s="76">
        <f t="shared" si="301"/>
        <v>0</v>
      </c>
      <c r="X228" s="76">
        <v>0</v>
      </c>
      <c r="Y228" s="76">
        <f t="shared" si="344"/>
        <v>0</v>
      </c>
      <c r="Z228" s="77">
        <v>0</v>
      </c>
      <c r="AA228" s="77">
        <f t="shared" si="302"/>
        <v>0</v>
      </c>
      <c r="AB228" s="8"/>
      <c r="AC228" s="76">
        <v>0</v>
      </c>
      <c r="AD228" s="76">
        <v>0</v>
      </c>
      <c r="AE228" s="76">
        <f t="shared" si="312"/>
        <v>0</v>
      </c>
      <c r="AF228" s="76">
        <v>0</v>
      </c>
      <c r="AG228" s="76">
        <f t="shared" si="313"/>
        <v>0</v>
      </c>
      <c r="AH228" s="77">
        <v>0</v>
      </c>
      <c r="AI228" s="78">
        <f t="shared" si="303"/>
        <v>0</v>
      </c>
      <c r="AJ228" s="32"/>
      <c r="AK228" s="124">
        <v>0</v>
      </c>
      <c r="AL228" s="76">
        <v>0</v>
      </c>
      <c r="AM228" s="76">
        <f t="shared" si="304"/>
        <v>0</v>
      </c>
      <c r="AN228" s="76">
        <v>0</v>
      </c>
      <c r="AO228" s="76">
        <f t="shared" si="345"/>
        <v>0</v>
      </c>
      <c r="AP228" s="77">
        <v>0</v>
      </c>
      <c r="AQ228" s="77">
        <f t="shared" si="305"/>
        <v>0</v>
      </c>
      <c r="AR228" s="8"/>
      <c r="AS228" s="76">
        <v>0</v>
      </c>
      <c r="AT228" s="76">
        <v>0</v>
      </c>
      <c r="AU228" s="76">
        <f t="shared" si="314"/>
        <v>0</v>
      </c>
      <c r="AV228" s="76">
        <v>0</v>
      </c>
      <c r="AW228" s="76">
        <f t="shared" si="315"/>
        <v>0</v>
      </c>
      <c r="AX228" s="77">
        <v>0</v>
      </c>
      <c r="AY228" s="78">
        <f t="shared" si="306"/>
        <v>0</v>
      </c>
      <c r="AZ228" s="32"/>
      <c r="BA228" s="124">
        <v>0</v>
      </c>
      <c r="BB228" s="76">
        <v>0</v>
      </c>
      <c r="BC228" s="76">
        <f t="shared" si="307"/>
        <v>0</v>
      </c>
      <c r="BD228" s="76">
        <v>0</v>
      </c>
      <c r="BE228" s="76">
        <f t="shared" si="346"/>
        <v>0</v>
      </c>
      <c r="BF228" s="77">
        <v>0</v>
      </c>
      <c r="BG228" s="77">
        <f t="shared" si="308"/>
        <v>0</v>
      </c>
      <c r="BH228" s="8"/>
      <c r="BI228" s="76">
        <v>0</v>
      </c>
      <c r="BJ228" s="76">
        <v>0</v>
      </c>
      <c r="BK228" s="76">
        <f t="shared" si="316"/>
        <v>0</v>
      </c>
      <c r="BL228" s="76">
        <v>0</v>
      </c>
      <c r="BM228" s="76">
        <f t="shared" si="317"/>
        <v>0</v>
      </c>
      <c r="BN228" s="77">
        <v>0</v>
      </c>
      <c r="BO228" s="78">
        <f t="shared" si="309"/>
        <v>0</v>
      </c>
      <c r="BP228" s="32"/>
    </row>
    <row r="229" spans="2:68" s="2" customFormat="1" collapsed="1">
      <c r="B229" s="2" t="str">
        <f t="shared" si="297"/>
        <v>Hide</v>
      </c>
      <c r="C229" s="2">
        <v>1</v>
      </c>
      <c r="D229" s="72" t="s">
        <v>208</v>
      </c>
      <c r="E229" s="123">
        <v>1.1368683772161603E-13</v>
      </c>
      <c r="F229" s="73">
        <v>0</v>
      </c>
      <c r="G229" s="73">
        <f t="shared" si="298"/>
        <v>1.1368683772161603E-13</v>
      </c>
      <c r="H229" s="73">
        <v>0</v>
      </c>
      <c r="I229" s="73">
        <f t="shared" si="343"/>
        <v>1.1368683772161603E-13</v>
      </c>
      <c r="J229" s="74">
        <v>0</v>
      </c>
      <c r="K229" s="74">
        <f t="shared" si="299"/>
        <v>1.1368683772161603E-13</v>
      </c>
      <c r="L229" s="35"/>
      <c r="M229" s="73">
        <v>1.1368683772161603E-13</v>
      </c>
      <c r="N229" s="73">
        <v>0</v>
      </c>
      <c r="O229" s="73">
        <f t="shared" si="310"/>
        <v>1.1368683772161603E-13</v>
      </c>
      <c r="P229" s="73">
        <v>0</v>
      </c>
      <c r="Q229" s="73">
        <f t="shared" si="311"/>
        <v>1.1368683772161603E-13</v>
      </c>
      <c r="R229" s="74">
        <v>0</v>
      </c>
      <c r="S229" s="75">
        <f t="shared" si="300"/>
        <v>1.1368683772161603E-13</v>
      </c>
      <c r="T229" s="32"/>
      <c r="U229" s="123">
        <v>1.1368683772161603E-13</v>
      </c>
      <c r="V229" s="73">
        <v>0</v>
      </c>
      <c r="W229" s="73">
        <f t="shared" si="301"/>
        <v>1.1368683772161603E-13</v>
      </c>
      <c r="X229" s="73">
        <v>0</v>
      </c>
      <c r="Y229" s="73">
        <f t="shared" si="344"/>
        <v>1.1368683772161603E-13</v>
      </c>
      <c r="Z229" s="74">
        <v>0</v>
      </c>
      <c r="AA229" s="74">
        <f t="shared" si="302"/>
        <v>1.1368683772161603E-13</v>
      </c>
      <c r="AB229" s="35"/>
      <c r="AC229" s="73">
        <v>1.1368683772161603E-13</v>
      </c>
      <c r="AD229" s="73">
        <v>0</v>
      </c>
      <c r="AE229" s="73">
        <f t="shared" si="312"/>
        <v>1.1368683772161603E-13</v>
      </c>
      <c r="AF229" s="73">
        <v>0</v>
      </c>
      <c r="AG229" s="73">
        <f t="shared" si="313"/>
        <v>1.1368683772161603E-13</v>
      </c>
      <c r="AH229" s="74">
        <v>0</v>
      </c>
      <c r="AI229" s="75">
        <f t="shared" si="303"/>
        <v>1.1368683772161603E-13</v>
      </c>
      <c r="AJ229" s="32"/>
      <c r="AK229" s="123">
        <v>0</v>
      </c>
      <c r="AL229" s="73">
        <v>0</v>
      </c>
      <c r="AM229" s="73">
        <f t="shared" si="304"/>
        <v>0</v>
      </c>
      <c r="AN229" s="73">
        <v>0</v>
      </c>
      <c r="AO229" s="73">
        <f t="shared" si="345"/>
        <v>0</v>
      </c>
      <c r="AP229" s="74">
        <v>0</v>
      </c>
      <c r="AQ229" s="74">
        <f t="shared" si="305"/>
        <v>0</v>
      </c>
      <c r="AR229" s="35"/>
      <c r="AS229" s="73">
        <v>0</v>
      </c>
      <c r="AT229" s="73">
        <v>0</v>
      </c>
      <c r="AU229" s="73">
        <f t="shared" si="314"/>
        <v>0</v>
      </c>
      <c r="AV229" s="73">
        <v>0</v>
      </c>
      <c r="AW229" s="73">
        <f t="shared" si="315"/>
        <v>0</v>
      </c>
      <c r="AX229" s="74">
        <v>0</v>
      </c>
      <c r="AY229" s="75">
        <f t="shared" si="306"/>
        <v>0</v>
      </c>
      <c r="AZ229" s="32"/>
      <c r="BA229" s="123">
        <v>0</v>
      </c>
      <c r="BB229" s="73">
        <v>0</v>
      </c>
      <c r="BC229" s="73">
        <f t="shared" si="307"/>
        <v>0</v>
      </c>
      <c r="BD229" s="73">
        <v>0</v>
      </c>
      <c r="BE229" s="73">
        <f t="shared" si="346"/>
        <v>0</v>
      </c>
      <c r="BF229" s="74">
        <v>0</v>
      </c>
      <c r="BG229" s="74">
        <f t="shared" si="308"/>
        <v>0</v>
      </c>
      <c r="BH229" s="35"/>
      <c r="BI229" s="73">
        <v>0</v>
      </c>
      <c r="BJ229" s="73">
        <v>0</v>
      </c>
      <c r="BK229" s="73">
        <f t="shared" si="316"/>
        <v>0</v>
      </c>
      <c r="BL229" s="73">
        <v>0</v>
      </c>
      <c r="BM229" s="73">
        <f t="shared" si="317"/>
        <v>0</v>
      </c>
      <c r="BN229" s="74">
        <v>0</v>
      </c>
      <c r="BO229" s="75">
        <f t="shared" si="309"/>
        <v>0</v>
      </c>
      <c r="BP229" s="32"/>
    </row>
    <row r="230" spans="2:68" s="2" customFormat="1">
      <c r="B230" s="2" t="str">
        <f t="shared" si="297"/>
        <v>Hide</v>
      </c>
      <c r="C230" s="2">
        <v>1</v>
      </c>
      <c r="D230" s="80" t="s">
        <v>209</v>
      </c>
      <c r="E230" s="125">
        <v>647651.08000000007</v>
      </c>
      <c r="F230" s="81">
        <v>452353.1843729706</v>
      </c>
      <c r="G230" s="81">
        <f t="shared" si="298"/>
        <v>195297.89562702947</v>
      </c>
      <c r="H230" s="81">
        <v>0</v>
      </c>
      <c r="I230" s="81">
        <f t="shared" si="343"/>
        <v>647651.08000000007</v>
      </c>
      <c r="J230" s="82">
        <v>275871.48000000004</v>
      </c>
      <c r="K230" s="82">
        <f t="shared" si="299"/>
        <v>371779.60000000003</v>
      </c>
      <c r="L230" s="45"/>
      <c r="M230" s="81">
        <v>647651.08000000007</v>
      </c>
      <c r="N230" s="81">
        <v>452353.1843729706</v>
      </c>
      <c r="O230" s="81">
        <f t="shared" si="310"/>
        <v>195297.89562702947</v>
      </c>
      <c r="P230" s="81">
        <v>0</v>
      </c>
      <c r="Q230" s="81">
        <f t="shared" si="311"/>
        <v>647651.08000000007</v>
      </c>
      <c r="R230" s="82">
        <v>275871.48000000004</v>
      </c>
      <c r="S230" s="83">
        <f t="shared" si="300"/>
        <v>371779.60000000003</v>
      </c>
      <c r="T230" s="32"/>
      <c r="U230" s="125">
        <v>230591.58000000002</v>
      </c>
      <c r="V230" s="81">
        <v>157011.15680440457</v>
      </c>
      <c r="W230" s="81">
        <f t="shared" si="301"/>
        <v>73580.423195595446</v>
      </c>
      <c r="X230" s="81">
        <v>0</v>
      </c>
      <c r="Y230" s="81">
        <f t="shared" si="344"/>
        <v>230591.58000000002</v>
      </c>
      <c r="Z230" s="82">
        <v>137435.22</v>
      </c>
      <c r="AA230" s="82">
        <f t="shared" si="302"/>
        <v>93156.360000000015</v>
      </c>
      <c r="AB230" s="45"/>
      <c r="AC230" s="81">
        <v>230591.58000000002</v>
      </c>
      <c r="AD230" s="81">
        <v>157011.15680440457</v>
      </c>
      <c r="AE230" s="81">
        <f t="shared" si="312"/>
        <v>73580.423195595446</v>
      </c>
      <c r="AF230" s="81">
        <v>0</v>
      </c>
      <c r="AG230" s="81">
        <f t="shared" si="313"/>
        <v>230591.58000000002</v>
      </c>
      <c r="AH230" s="82">
        <v>137435.22</v>
      </c>
      <c r="AI230" s="83">
        <f t="shared" si="303"/>
        <v>93156.360000000015</v>
      </c>
      <c r="AJ230" s="32"/>
      <c r="AK230" s="125">
        <v>118946.84</v>
      </c>
      <c r="AL230" s="81">
        <v>37204.963545220293</v>
      </c>
      <c r="AM230" s="81">
        <f t="shared" si="304"/>
        <v>81741.876454779704</v>
      </c>
      <c r="AN230" s="81">
        <v>0</v>
      </c>
      <c r="AO230" s="81">
        <f t="shared" si="345"/>
        <v>118946.84</v>
      </c>
      <c r="AP230" s="82">
        <v>24672.969999999998</v>
      </c>
      <c r="AQ230" s="82">
        <f t="shared" si="305"/>
        <v>94273.87</v>
      </c>
      <c r="AR230" s="45"/>
      <c r="AS230" s="81">
        <v>118946.84</v>
      </c>
      <c r="AT230" s="81">
        <v>37204.963545220293</v>
      </c>
      <c r="AU230" s="81">
        <f t="shared" si="314"/>
        <v>81741.876454779704</v>
      </c>
      <c r="AV230" s="81">
        <v>0</v>
      </c>
      <c r="AW230" s="81">
        <f t="shared" si="315"/>
        <v>118946.84</v>
      </c>
      <c r="AX230" s="82">
        <v>24672.969999999998</v>
      </c>
      <c r="AY230" s="83">
        <f t="shared" si="306"/>
        <v>94273.87</v>
      </c>
      <c r="AZ230" s="32"/>
      <c r="BA230" s="125">
        <v>298112.65999999997</v>
      </c>
      <c r="BB230" s="81">
        <v>258137.0640233458</v>
      </c>
      <c r="BC230" s="81">
        <f t="shared" si="307"/>
        <v>39975.595976654178</v>
      </c>
      <c r="BD230" s="81">
        <v>0</v>
      </c>
      <c r="BE230" s="81">
        <f t="shared" si="346"/>
        <v>298112.65999999997</v>
      </c>
      <c r="BF230" s="82">
        <v>113763.29</v>
      </c>
      <c r="BG230" s="82">
        <f t="shared" si="308"/>
        <v>184349.37</v>
      </c>
      <c r="BH230" s="45"/>
      <c r="BI230" s="81">
        <v>298112.65999999997</v>
      </c>
      <c r="BJ230" s="81">
        <v>258137.0640233458</v>
      </c>
      <c r="BK230" s="81">
        <f t="shared" si="316"/>
        <v>39975.595976654178</v>
      </c>
      <c r="BL230" s="81">
        <v>0</v>
      </c>
      <c r="BM230" s="81">
        <f t="shared" si="317"/>
        <v>298112.65999999997</v>
      </c>
      <c r="BN230" s="82">
        <v>113763.29</v>
      </c>
      <c r="BO230" s="83">
        <f t="shared" si="309"/>
        <v>184349.37</v>
      </c>
      <c r="BP230" s="32"/>
    </row>
    <row r="231" spans="2:68" s="2" customFormat="1" ht="14.25" hidden="1" customHeight="1" outlineLevel="1">
      <c r="B231" s="2" t="str">
        <f t="shared" si="297"/>
        <v>Hide</v>
      </c>
      <c r="C231" s="2">
        <v>1</v>
      </c>
      <c r="D231" s="80" t="s">
        <v>210</v>
      </c>
      <c r="E231" s="126">
        <v>-465.25</v>
      </c>
      <c r="F231" s="84">
        <v>3808.0141085162281</v>
      </c>
      <c r="G231" s="84">
        <f t="shared" si="298"/>
        <v>-4273.2641085162286</v>
      </c>
      <c r="H231" s="84">
        <v>0</v>
      </c>
      <c r="I231" s="84">
        <f t="shared" si="343"/>
        <v>-465.25</v>
      </c>
      <c r="J231" s="85">
        <v>-164.09999999999991</v>
      </c>
      <c r="K231" s="85">
        <f t="shared" si="299"/>
        <v>-301.15000000000009</v>
      </c>
      <c r="L231" s="86"/>
      <c r="M231" s="84">
        <v>-465.25</v>
      </c>
      <c r="N231" s="84">
        <v>3808.0141085162281</v>
      </c>
      <c r="O231" s="84">
        <f t="shared" si="310"/>
        <v>-4273.2641085162286</v>
      </c>
      <c r="P231" s="84">
        <v>0</v>
      </c>
      <c r="Q231" s="84">
        <f t="shared" si="311"/>
        <v>-465.25</v>
      </c>
      <c r="R231" s="85">
        <v>-164.09999999999991</v>
      </c>
      <c r="S231" s="87">
        <f t="shared" si="300"/>
        <v>-301.15000000000009</v>
      </c>
      <c r="T231" s="32"/>
      <c r="U231" s="126">
        <v>-184.25</v>
      </c>
      <c r="V231" s="84">
        <v>1262.0788072523801</v>
      </c>
      <c r="W231" s="84">
        <f t="shared" si="301"/>
        <v>-1446.3288072523801</v>
      </c>
      <c r="X231" s="84">
        <v>0</v>
      </c>
      <c r="Y231" s="84">
        <f t="shared" si="344"/>
        <v>-184.25</v>
      </c>
      <c r="Z231" s="85">
        <v>-1312.71</v>
      </c>
      <c r="AA231" s="85">
        <f t="shared" si="302"/>
        <v>1128.46</v>
      </c>
      <c r="AB231" s="86"/>
      <c r="AC231" s="84">
        <v>-184.25</v>
      </c>
      <c r="AD231" s="84">
        <v>1262.0788072523801</v>
      </c>
      <c r="AE231" s="84">
        <f t="shared" si="312"/>
        <v>-1446.3288072523801</v>
      </c>
      <c r="AF231" s="84">
        <v>0</v>
      </c>
      <c r="AG231" s="84">
        <f t="shared" si="313"/>
        <v>-184.25</v>
      </c>
      <c r="AH231" s="85">
        <v>-1312.71</v>
      </c>
      <c r="AI231" s="87">
        <f t="shared" si="303"/>
        <v>1128.46</v>
      </c>
      <c r="AJ231" s="32"/>
      <c r="AK231" s="126">
        <v>-37.14</v>
      </c>
      <c r="AL231" s="84">
        <v>324.48576671691802</v>
      </c>
      <c r="AM231" s="84">
        <f t="shared" si="304"/>
        <v>-361.62576671691801</v>
      </c>
      <c r="AN231" s="84">
        <v>0</v>
      </c>
      <c r="AO231" s="84">
        <f t="shared" si="345"/>
        <v>-37.14</v>
      </c>
      <c r="AP231" s="85">
        <v>20.7</v>
      </c>
      <c r="AQ231" s="85">
        <f t="shared" si="305"/>
        <v>-57.84</v>
      </c>
      <c r="AR231" s="86"/>
      <c r="AS231" s="84">
        <v>-37.14</v>
      </c>
      <c r="AT231" s="84">
        <v>324.48576671691802</v>
      </c>
      <c r="AU231" s="84">
        <f t="shared" si="314"/>
        <v>-361.62576671691801</v>
      </c>
      <c r="AV231" s="84">
        <v>0</v>
      </c>
      <c r="AW231" s="84">
        <f t="shared" si="315"/>
        <v>-37.14</v>
      </c>
      <c r="AX231" s="85">
        <v>20.7</v>
      </c>
      <c r="AY231" s="87">
        <f t="shared" si="306"/>
        <v>-57.84</v>
      </c>
      <c r="AZ231" s="32"/>
      <c r="BA231" s="126">
        <v>-243.86</v>
      </c>
      <c r="BB231" s="84">
        <v>2221.44953454693</v>
      </c>
      <c r="BC231" s="84">
        <f t="shared" si="307"/>
        <v>-2465.3095345469301</v>
      </c>
      <c r="BD231" s="84">
        <v>0</v>
      </c>
      <c r="BE231" s="84">
        <f t="shared" si="346"/>
        <v>-243.86</v>
      </c>
      <c r="BF231" s="85">
        <v>1127.9100000000001</v>
      </c>
      <c r="BG231" s="85">
        <f t="shared" si="308"/>
        <v>-1371.77</v>
      </c>
      <c r="BH231" s="86"/>
      <c r="BI231" s="84">
        <v>-243.86</v>
      </c>
      <c r="BJ231" s="84">
        <v>2221.44953454693</v>
      </c>
      <c r="BK231" s="84">
        <f t="shared" si="316"/>
        <v>-2465.3095345469301</v>
      </c>
      <c r="BL231" s="84">
        <v>0</v>
      </c>
      <c r="BM231" s="84">
        <f t="shared" si="317"/>
        <v>-243.86</v>
      </c>
      <c r="BN231" s="85">
        <v>1127.9100000000001</v>
      </c>
      <c r="BO231" s="87">
        <f t="shared" si="309"/>
        <v>-1371.77</v>
      </c>
      <c r="BP231" s="32"/>
    </row>
    <row r="232" spans="2:68" s="2" customFormat="1" collapsed="1">
      <c r="B232" s="2" t="str">
        <f t="shared" si="297"/>
        <v>Hide</v>
      </c>
      <c r="C232" s="2">
        <v>1</v>
      </c>
      <c r="D232" s="80" t="s">
        <v>211</v>
      </c>
      <c r="E232" s="125">
        <v>-465.25</v>
      </c>
      <c r="F232" s="81">
        <v>3808.0141085162281</v>
      </c>
      <c r="G232" s="81">
        <f t="shared" si="298"/>
        <v>-4273.2641085162286</v>
      </c>
      <c r="H232" s="81">
        <v>0</v>
      </c>
      <c r="I232" s="81">
        <f t="shared" si="343"/>
        <v>-465.25</v>
      </c>
      <c r="J232" s="82">
        <v>-164.09999999999991</v>
      </c>
      <c r="K232" s="82">
        <f t="shared" si="299"/>
        <v>-301.15000000000009</v>
      </c>
      <c r="L232" s="45"/>
      <c r="M232" s="81">
        <v>-465.25</v>
      </c>
      <c r="N232" s="81">
        <v>3808.0141085162281</v>
      </c>
      <c r="O232" s="81">
        <f t="shared" si="310"/>
        <v>-4273.2641085162286</v>
      </c>
      <c r="P232" s="81">
        <v>0</v>
      </c>
      <c r="Q232" s="81">
        <f t="shared" si="311"/>
        <v>-465.25</v>
      </c>
      <c r="R232" s="82">
        <v>-164.09999999999991</v>
      </c>
      <c r="S232" s="83">
        <f t="shared" si="300"/>
        <v>-301.15000000000009</v>
      </c>
      <c r="T232" s="32"/>
      <c r="U232" s="125">
        <v>-184.25</v>
      </c>
      <c r="V232" s="81">
        <v>1262.0788072523801</v>
      </c>
      <c r="W232" s="81">
        <f t="shared" si="301"/>
        <v>-1446.3288072523801</v>
      </c>
      <c r="X232" s="81">
        <v>0</v>
      </c>
      <c r="Y232" s="81">
        <f t="shared" si="344"/>
        <v>-184.25</v>
      </c>
      <c r="Z232" s="82">
        <v>-1312.71</v>
      </c>
      <c r="AA232" s="82">
        <f t="shared" si="302"/>
        <v>1128.46</v>
      </c>
      <c r="AB232" s="45"/>
      <c r="AC232" s="81">
        <v>-184.25</v>
      </c>
      <c r="AD232" s="81">
        <v>1262.0788072523801</v>
      </c>
      <c r="AE232" s="81">
        <f t="shared" si="312"/>
        <v>-1446.3288072523801</v>
      </c>
      <c r="AF232" s="81">
        <v>0</v>
      </c>
      <c r="AG232" s="81">
        <f t="shared" si="313"/>
        <v>-184.25</v>
      </c>
      <c r="AH232" s="82">
        <v>-1312.71</v>
      </c>
      <c r="AI232" s="83">
        <f t="shared" si="303"/>
        <v>1128.46</v>
      </c>
      <c r="AJ232" s="32"/>
      <c r="AK232" s="125">
        <v>-37.14</v>
      </c>
      <c r="AL232" s="81">
        <v>324.48576671691802</v>
      </c>
      <c r="AM232" s="81">
        <f t="shared" si="304"/>
        <v>-361.62576671691801</v>
      </c>
      <c r="AN232" s="81">
        <v>0</v>
      </c>
      <c r="AO232" s="81">
        <f t="shared" si="345"/>
        <v>-37.14</v>
      </c>
      <c r="AP232" s="82">
        <v>20.7</v>
      </c>
      <c r="AQ232" s="82">
        <f t="shared" si="305"/>
        <v>-57.84</v>
      </c>
      <c r="AR232" s="45"/>
      <c r="AS232" s="81">
        <v>-37.14</v>
      </c>
      <c r="AT232" s="81">
        <v>324.48576671691802</v>
      </c>
      <c r="AU232" s="81">
        <f t="shared" si="314"/>
        <v>-361.62576671691801</v>
      </c>
      <c r="AV232" s="81">
        <v>0</v>
      </c>
      <c r="AW232" s="81">
        <f t="shared" si="315"/>
        <v>-37.14</v>
      </c>
      <c r="AX232" s="82">
        <v>20.7</v>
      </c>
      <c r="AY232" s="83">
        <f t="shared" si="306"/>
        <v>-57.84</v>
      </c>
      <c r="AZ232" s="32"/>
      <c r="BA232" s="125">
        <v>-243.86</v>
      </c>
      <c r="BB232" s="81">
        <v>2221.44953454693</v>
      </c>
      <c r="BC232" s="81">
        <f t="shared" si="307"/>
        <v>-2465.3095345469301</v>
      </c>
      <c r="BD232" s="81">
        <v>0</v>
      </c>
      <c r="BE232" s="81">
        <f t="shared" si="346"/>
        <v>-243.86</v>
      </c>
      <c r="BF232" s="82">
        <v>1127.9100000000001</v>
      </c>
      <c r="BG232" s="82">
        <f t="shared" si="308"/>
        <v>-1371.77</v>
      </c>
      <c r="BH232" s="45"/>
      <c r="BI232" s="81">
        <v>-243.86</v>
      </c>
      <c r="BJ232" s="81">
        <v>2221.44953454693</v>
      </c>
      <c r="BK232" s="81">
        <f t="shared" si="316"/>
        <v>-2465.3095345469301</v>
      </c>
      <c r="BL232" s="81">
        <v>0</v>
      </c>
      <c r="BM232" s="81">
        <f t="shared" si="317"/>
        <v>-243.86</v>
      </c>
      <c r="BN232" s="82">
        <v>1127.9100000000001</v>
      </c>
      <c r="BO232" s="83">
        <f t="shared" si="309"/>
        <v>-1371.77</v>
      </c>
      <c r="BP232" s="32"/>
    </row>
    <row r="233" spans="2:68" s="67" customFormat="1">
      <c r="B233" s="67" t="str">
        <f t="shared" si="297"/>
        <v>Hide</v>
      </c>
      <c r="C233" s="67">
        <v>1</v>
      </c>
      <c r="D233" s="68" t="s">
        <v>212</v>
      </c>
      <c r="E233" s="120">
        <v>647185.83000000007</v>
      </c>
      <c r="F233" s="57">
        <v>456161.19848148694</v>
      </c>
      <c r="G233" s="57">
        <f t="shared" si="298"/>
        <v>191024.63151851314</v>
      </c>
      <c r="H233" s="57">
        <v>0</v>
      </c>
      <c r="I233" s="57">
        <f t="shared" si="343"/>
        <v>647185.83000000007</v>
      </c>
      <c r="J233" s="58">
        <v>275707.38</v>
      </c>
      <c r="K233" s="58">
        <f t="shared" si="299"/>
        <v>371478.45000000007</v>
      </c>
      <c r="L233" s="45"/>
      <c r="M233" s="57">
        <v>647185.83000000007</v>
      </c>
      <c r="N233" s="57">
        <v>456161.19848148694</v>
      </c>
      <c r="O233" s="57">
        <f t="shared" si="310"/>
        <v>191024.63151851314</v>
      </c>
      <c r="P233" s="57">
        <v>0</v>
      </c>
      <c r="Q233" s="57">
        <f t="shared" si="311"/>
        <v>647185.83000000007</v>
      </c>
      <c r="R233" s="58">
        <v>275707.38</v>
      </c>
      <c r="S233" s="59">
        <f t="shared" si="300"/>
        <v>371478.45000000007</v>
      </c>
      <c r="T233" s="32"/>
      <c r="U233" s="120">
        <v>230407.33000000002</v>
      </c>
      <c r="V233" s="57">
        <v>158273.23561165694</v>
      </c>
      <c r="W233" s="57">
        <f t="shared" si="301"/>
        <v>72134.094388343074</v>
      </c>
      <c r="X233" s="57">
        <v>0</v>
      </c>
      <c r="Y233" s="57">
        <f t="shared" si="344"/>
        <v>230407.33000000002</v>
      </c>
      <c r="Z233" s="58">
        <v>136122.51</v>
      </c>
      <c r="AA233" s="58">
        <f t="shared" si="302"/>
        <v>94284.82</v>
      </c>
      <c r="AB233" s="45"/>
      <c r="AC233" s="57">
        <v>230407.33000000002</v>
      </c>
      <c r="AD233" s="57">
        <v>158273.23561165694</v>
      </c>
      <c r="AE233" s="57">
        <f t="shared" si="312"/>
        <v>72134.094388343074</v>
      </c>
      <c r="AF233" s="57">
        <v>0</v>
      </c>
      <c r="AG233" s="57">
        <f t="shared" si="313"/>
        <v>230407.33000000002</v>
      </c>
      <c r="AH233" s="58">
        <v>136122.51</v>
      </c>
      <c r="AI233" s="59">
        <f t="shared" si="303"/>
        <v>94284.82</v>
      </c>
      <c r="AJ233" s="32"/>
      <c r="AK233" s="120">
        <v>118909.7</v>
      </c>
      <c r="AL233" s="57">
        <v>37529.449311937213</v>
      </c>
      <c r="AM233" s="57">
        <f t="shared" si="304"/>
        <v>81380.250688062777</v>
      </c>
      <c r="AN233" s="57">
        <v>0</v>
      </c>
      <c r="AO233" s="57">
        <f t="shared" si="345"/>
        <v>118909.7</v>
      </c>
      <c r="AP233" s="58">
        <v>24693.67</v>
      </c>
      <c r="AQ233" s="58">
        <f t="shared" si="305"/>
        <v>94216.03</v>
      </c>
      <c r="AR233" s="45"/>
      <c r="AS233" s="57">
        <v>118909.7</v>
      </c>
      <c r="AT233" s="57">
        <v>37529.449311937213</v>
      </c>
      <c r="AU233" s="57">
        <f t="shared" si="314"/>
        <v>81380.250688062777</v>
      </c>
      <c r="AV233" s="57">
        <v>0</v>
      </c>
      <c r="AW233" s="57">
        <f t="shared" si="315"/>
        <v>118909.7</v>
      </c>
      <c r="AX233" s="58">
        <v>24693.67</v>
      </c>
      <c r="AY233" s="59">
        <f t="shared" si="306"/>
        <v>94216.03</v>
      </c>
      <c r="AZ233" s="32"/>
      <c r="BA233" s="120">
        <v>297868.79999999999</v>
      </c>
      <c r="BB233" s="57">
        <v>260358.51355789273</v>
      </c>
      <c r="BC233" s="57">
        <f t="shared" si="307"/>
        <v>37510.286442107259</v>
      </c>
      <c r="BD233" s="57">
        <v>0</v>
      </c>
      <c r="BE233" s="57">
        <f t="shared" si="346"/>
        <v>297868.79999999999</v>
      </c>
      <c r="BF233" s="58">
        <v>114891.2</v>
      </c>
      <c r="BG233" s="58">
        <f t="shared" si="308"/>
        <v>182977.59999999998</v>
      </c>
      <c r="BH233" s="45"/>
      <c r="BI233" s="57">
        <v>297868.79999999999</v>
      </c>
      <c r="BJ233" s="57">
        <v>260358.51355789273</v>
      </c>
      <c r="BK233" s="57">
        <f t="shared" si="316"/>
        <v>37510.286442107259</v>
      </c>
      <c r="BL233" s="57">
        <v>0</v>
      </c>
      <c r="BM233" s="57">
        <f t="shared" si="317"/>
        <v>297868.79999999999</v>
      </c>
      <c r="BN233" s="58">
        <v>114891.2</v>
      </c>
      <c r="BO233" s="59">
        <f t="shared" si="309"/>
        <v>182977.59999999998</v>
      </c>
      <c r="BP233" s="32"/>
    </row>
    <row r="234" spans="2:68" s="2" customFormat="1" ht="14.25" hidden="1" customHeight="1" outlineLevel="1">
      <c r="B234" s="2" t="str">
        <f t="shared" si="297"/>
        <v>Hide</v>
      </c>
      <c r="C234" s="2">
        <v>-1</v>
      </c>
      <c r="D234" s="88" t="s">
        <v>213</v>
      </c>
      <c r="E234" s="127">
        <v>731964.25000000023</v>
      </c>
      <c r="F234" s="89">
        <v>707470.14805387892</v>
      </c>
      <c r="G234" s="89">
        <f t="shared" si="298"/>
        <v>24494.101946121315</v>
      </c>
      <c r="H234" s="89">
        <v>0</v>
      </c>
      <c r="I234" s="89">
        <f t="shared" si="343"/>
        <v>731964.25000000023</v>
      </c>
      <c r="J234" s="90">
        <v>641583.09000000008</v>
      </c>
      <c r="K234" s="90">
        <f t="shared" si="299"/>
        <v>90381.160000000149</v>
      </c>
      <c r="L234" s="35"/>
      <c r="M234" s="89">
        <v>731964.25000000023</v>
      </c>
      <c r="N234" s="89">
        <v>707470.14805387892</v>
      </c>
      <c r="O234" s="89">
        <f t="shared" si="310"/>
        <v>24494.101946121315</v>
      </c>
      <c r="P234" s="89">
        <v>0</v>
      </c>
      <c r="Q234" s="89">
        <f t="shared" si="311"/>
        <v>731964.25000000023</v>
      </c>
      <c r="R234" s="90">
        <v>641583.09000000008</v>
      </c>
      <c r="S234" s="91">
        <f t="shared" si="300"/>
        <v>90381.160000000149</v>
      </c>
      <c r="T234" s="32"/>
      <c r="U234" s="127">
        <v>148777.11999999997</v>
      </c>
      <c r="V234" s="89">
        <v>289078.35319559544</v>
      </c>
      <c r="W234" s="89">
        <f t="shared" si="301"/>
        <v>-140301.23319559547</v>
      </c>
      <c r="X234" s="89">
        <v>0</v>
      </c>
      <c r="Y234" s="89">
        <f t="shared" si="344"/>
        <v>148777.11999999997</v>
      </c>
      <c r="Z234" s="90">
        <v>317715.20000000013</v>
      </c>
      <c r="AA234" s="90">
        <f t="shared" si="302"/>
        <v>-168938.08000000016</v>
      </c>
      <c r="AB234" s="35"/>
      <c r="AC234" s="89">
        <v>148777.11999999997</v>
      </c>
      <c r="AD234" s="89">
        <v>289078.35319559544</v>
      </c>
      <c r="AE234" s="89">
        <f t="shared" si="312"/>
        <v>-140301.23319559547</v>
      </c>
      <c r="AF234" s="89">
        <v>0</v>
      </c>
      <c r="AG234" s="89">
        <f t="shared" si="313"/>
        <v>148777.11999999997</v>
      </c>
      <c r="AH234" s="90">
        <v>317715.20000000013</v>
      </c>
      <c r="AI234" s="91">
        <f t="shared" si="303"/>
        <v>-168938.08000000016</v>
      </c>
      <c r="AJ234" s="32"/>
      <c r="AK234" s="127">
        <v>159571.7300000001</v>
      </c>
      <c r="AL234" s="89">
        <v>101694.19645477964</v>
      </c>
      <c r="AM234" s="89">
        <f t="shared" si="304"/>
        <v>57877.53354522046</v>
      </c>
      <c r="AN234" s="89">
        <v>0</v>
      </c>
      <c r="AO234" s="89">
        <f t="shared" si="345"/>
        <v>159571.7300000001</v>
      </c>
      <c r="AP234" s="90">
        <v>107867.79000000001</v>
      </c>
      <c r="AQ234" s="90">
        <f t="shared" si="305"/>
        <v>51703.94000000009</v>
      </c>
      <c r="AR234" s="35"/>
      <c r="AS234" s="89">
        <v>159571.7300000001</v>
      </c>
      <c r="AT234" s="89">
        <v>101694.19645477964</v>
      </c>
      <c r="AU234" s="89">
        <f t="shared" si="314"/>
        <v>57877.53354522046</v>
      </c>
      <c r="AV234" s="89">
        <v>0</v>
      </c>
      <c r="AW234" s="89">
        <f t="shared" si="315"/>
        <v>159571.7300000001</v>
      </c>
      <c r="AX234" s="90">
        <v>107867.79000000001</v>
      </c>
      <c r="AY234" s="91">
        <f t="shared" si="306"/>
        <v>51703.94000000009</v>
      </c>
      <c r="AZ234" s="32"/>
      <c r="BA234" s="127">
        <v>423615.4</v>
      </c>
      <c r="BB234" s="89">
        <v>316697.59840350418</v>
      </c>
      <c r="BC234" s="89">
        <f t="shared" si="307"/>
        <v>106917.80159649585</v>
      </c>
      <c r="BD234" s="89">
        <v>0</v>
      </c>
      <c r="BE234" s="89">
        <f t="shared" si="346"/>
        <v>423615.4</v>
      </c>
      <c r="BF234" s="90">
        <v>216000.09999999992</v>
      </c>
      <c r="BG234" s="90">
        <f t="shared" si="308"/>
        <v>207615.3000000001</v>
      </c>
      <c r="BH234" s="35"/>
      <c r="BI234" s="89">
        <v>423615.4</v>
      </c>
      <c r="BJ234" s="89">
        <v>316697.59840350418</v>
      </c>
      <c r="BK234" s="89">
        <f t="shared" si="316"/>
        <v>106917.80159649585</v>
      </c>
      <c r="BL234" s="89">
        <v>0</v>
      </c>
      <c r="BM234" s="89">
        <f t="shared" si="317"/>
        <v>423615.4</v>
      </c>
      <c r="BN234" s="90">
        <v>216000.09999999992</v>
      </c>
      <c r="BO234" s="91">
        <f t="shared" si="309"/>
        <v>207615.3000000001</v>
      </c>
      <c r="BP234" s="32"/>
    </row>
    <row r="235" spans="2:68" s="67" customFormat="1" collapsed="1">
      <c r="B235" s="67" t="str">
        <f t="shared" si="297"/>
        <v>Hide</v>
      </c>
      <c r="C235" s="67">
        <v>-1</v>
      </c>
      <c r="D235" s="68" t="s">
        <v>214</v>
      </c>
      <c r="E235" s="120">
        <v>732429.50000000023</v>
      </c>
      <c r="F235" s="57">
        <v>703662.13394536276</v>
      </c>
      <c r="G235" s="57">
        <f t="shared" si="298"/>
        <v>28767.366054637474</v>
      </c>
      <c r="H235" s="57">
        <v>0</v>
      </c>
      <c r="I235" s="57">
        <f t="shared" si="343"/>
        <v>732429.50000000023</v>
      </c>
      <c r="J235" s="58">
        <v>641747.19000000006</v>
      </c>
      <c r="K235" s="58">
        <f t="shared" si="299"/>
        <v>90682.310000000172</v>
      </c>
      <c r="L235" s="45"/>
      <c r="M235" s="57">
        <v>732429.50000000023</v>
      </c>
      <c r="N235" s="57">
        <v>703662.13394536276</v>
      </c>
      <c r="O235" s="57">
        <f t="shared" si="310"/>
        <v>28767.366054637474</v>
      </c>
      <c r="P235" s="57">
        <v>0</v>
      </c>
      <c r="Q235" s="57">
        <f t="shared" si="311"/>
        <v>732429.50000000023</v>
      </c>
      <c r="R235" s="58">
        <v>641747.19000000006</v>
      </c>
      <c r="S235" s="59">
        <f t="shared" si="300"/>
        <v>90682.310000000172</v>
      </c>
      <c r="T235" s="32"/>
      <c r="U235" s="120">
        <v>148961.36999999997</v>
      </c>
      <c r="V235" s="57">
        <v>287816.27438834304</v>
      </c>
      <c r="W235" s="57">
        <f t="shared" si="301"/>
        <v>-138854.90438834307</v>
      </c>
      <c r="X235" s="57">
        <v>0</v>
      </c>
      <c r="Y235" s="57">
        <f t="shared" si="344"/>
        <v>148961.36999999997</v>
      </c>
      <c r="Z235" s="58">
        <v>319027.91000000015</v>
      </c>
      <c r="AA235" s="58">
        <f t="shared" si="302"/>
        <v>-170066.54000000018</v>
      </c>
      <c r="AB235" s="45"/>
      <c r="AC235" s="57">
        <v>148961.36999999997</v>
      </c>
      <c r="AD235" s="57">
        <v>287816.27438834304</v>
      </c>
      <c r="AE235" s="57">
        <f t="shared" si="312"/>
        <v>-138854.90438834307</v>
      </c>
      <c r="AF235" s="57">
        <v>0</v>
      </c>
      <c r="AG235" s="57">
        <f t="shared" si="313"/>
        <v>148961.36999999997</v>
      </c>
      <c r="AH235" s="58">
        <v>319027.91000000015</v>
      </c>
      <c r="AI235" s="59">
        <f t="shared" si="303"/>
        <v>-170066.54000000018</v>
      </c>
      <c r="AJ235" s="32"/>
      <c r="AK235" s="120">
        <v>159608.87000000011</v>
      </c>
      <c r="AL235" s="57">
        <v>101369.71068806273</v>
      </c>
      <c r="AM235" s="57">
        <f t="shared" si="304"/>
        <v>58239.159311937387</v>
      </c>
      <c r="AN235" s="57">
        <v>0</v>
      </c>
      <c r="AO235" s="57">
        <f t="shared" si="345"/>
        <v>159608.87000000011</v>
      </c>
      <c r="AP235" s="58">
        <v>107847.09000000001</v>
      </c>
      <c r="AQ235" s="58">
        <f t="shared" si="305"/>
        <v>51761.780000000101</v>
      </c>
      <c r="AR235" s="45"/>
      <c r="AS235" s="57">
        <v>159608.87000000011</v>
      </c>
      <c r="AT235" s="57">
        <v>101369.71068806273</v>
      </c>
      <c r="AU235" s="57">
        <f t="shared" si="314"/>
        <v>58239.159311937387</v>
      </c>
      <c r="AV235" s="57">
        <v>0</v>
      </c>
      <c r="AW235" s="57">
        <f t="shared" si="315"/>
        <v>159608.87000000011</v>
      </c>
      <c r="AX235" s="58">
        <v>107847.09000000001</v>
      </c>
      <c r="AY235" s="59">
        <f t="shared" si="306"/>
        <v>51761.780000000101</v>
      </c>
      <c r="AZ235" s="32"/>
      <c r="BA235" s="120">
        <v>423859.26</v>
      </c>
      <c r="BB235" s="57">
        <v>314476.14886895724</v>
      </c>
      <c r="BC235" s="57">
        <f t="shared" si="307"/>
        <v>109383.11113104277</v>
      </c>
      <c r="BD235" s="57">
        <v>0</v>
      </c>
      <c r="BE235" s="57">
        <f t="shared" si="346"/>
        <v>423859.26</v>
      </c>
      <c r="BF235" s="58">
        <v>214872.18999999992</v>
      </c>
      <c r="BG235" s="58">
        <f t="shared" si="308"/>
        <v>208987.07000000009</v>
      </c>
      <c r="BH235" s="45"/>
      <c r="BI235" s="57">
        <v>423859.26</v>
      </c>
      <c r="BJ235" s="57">
        <v>314476.14886895724</v>
      </c>
      <c r="BK235" s="57">
        <f t="shared" si="316"/>
        <v>109383.11113104277</v>
      </c>
      <c r="BL235" s="57">
        <v>0</v>
      </c>
      <c r="BM235" s="57">
        <f t="shared" si="317"/>
        <v>423859.26</v>
      </c>
      <c r="BN235" s="58">
        <v>214872.18999999992</v>
      </c>
      <c r="BO235" s="59">
        <f t="shared" si="309"/>
        <v>208987.07000000009</v>
      </c>
      <c r="BP235" s="32"/>
    </row>
    <row r="236" spans="2:68" s="2" customFormat="1" ht="14.25" hidden="1" customHeight="1" outlineLevel="1">
      <c r="B236" s="2" t="s">
        <v>404</v>
      </c>
      <c r="D236" s="62" t="s">
        <v>215</v>
      </c>
      <c r="E236" s="115">
        <v>0</v>
      </c>
      <c r="F236" s="28">
        <v>0</v>
      </c>
      <c r="G236" s="28">
        <f t="shared" si="298"/>
        <v>0</v>
      </c>
      <c r="H236" s="28">
        <v>0</v>
      </c>
      <c r="I236" s="28">
        <f t="shared" si="343"/>
        <v>0</v>
      </c>
      <c r="J236" s="34">
        <v>0</v>
      </c>
      <c r="K236" s="34">
        <f t="shared" si="299"/>
        <v>0</v>
      </c>
      <c r="L236" s="35"/>
      <c r="M236" s="28">
        <v>0</v>
      </c>
      <c r="N236" s="28">
        <v>0</v>
      </c>
      <c r="O236" s="28">
        <f t="shared" si="310"/>
        <v>0</v>
      </c>
      <c r="P236" s="28">
        <v>0</v>
      </c>
      <c r="Q236" s="28">
        <f t="shared" si="311"/>
        <v>0</v>
      </c>
      <c r="R236" s="34">
        <v>0</v>
      </c>
      <c r="S236" s="36">
        <f t="shared" si="300"/>
        <v>0</v>
      </c>
      <c r="T236" s="32"/>
      <c r="U236" s="115">
        <v>0</v>
      </c>
      <c r="V236" s="28">
        <v>0</v>
      </c>
      <c r="W236" s="28">
        <f t="shared" si="301"/>
        <v>0</v>
      </c>
      <c r="X236" s="28">
        <v>0</v>
      </c>
      <c r="Y236" s="28">
        <f t="shared" si="344"/>
        <v>0</v>
      </c>
      <c r="Z236" s="34">
        <v>0</v>
      </c>
      <c r="AA236" s="34">
        <f t="shared" si="302"/>
        <v>0</v>
      </c>
      <c r="AB236" s="35"/>
      <c r="AC236" s="28">
        <v>0</v>
      </c>
      <c r="AD236" s="28">
        <v>0</v>
      </c>
      <c r="AE236" s="28">
        <f t="shared" si="312"/>
        <v>0</v>
      </c>
      <c r="AF236" s="28">
        <v>0</v>
      </c>
      <c r="AG236" s="28">
        <f t="shared" si="313"/>
        <v>0</v>
      </c>
      <c r="AH236" s="34">
        <v>0</v>
      </c>
      <c r="AI236" s="36">
        <f t="shared" si="303"/>
        <v>0</v>
      </c>
      <c r="AJ236" s="32"/>
      <c r="AK236" s="115">
        <v>0</v>
      </c>
      <c r="AL236" s="28">
        <v>0</v>
      </c>
      <c r="AM236" s="28">
        <f t="shared" si="304"/>
        <v>0</v>
      </c>
      <c r="AN236" s="28">
        <v>0</v>
      </c>
      <c r="AO236" s="28">
        <f t="shared" si="345"/>
        <v>0</v>
      </c>
      <c r="AP236" s="34">
        <v>0</v>
      </c>
      <c r="AQ236" s="34">
        <f t="shared" si="305"/>
        <v>0</v>
      </c>
      <c r="AR236" s="35"/>
      <c r="AS236" s="28">
        <v>0</v>
      </c>
      <c r="AT236" s="28">
        <v>0</v>
      </c>
      <c r="AU236" s="28">
        <f t="shared" si="314"/>
        <v>0</v>
      </c>
      <c r="AV236" s="28">
        <v>0</v>
      </c>
      <c r="AW236" s="28">
        <f t="shared" si="315"/>
        <v>0</v>
      </c>
      <c r="AX236" s="34">
        <v>0</v>
      </c>
      <c r="AY236" s="36">
        <f t="shared" si="306"/>
        <v>0</v>
      </c>
      <c r="AZ236" s="32"/>
      <c r="BA236" s="115">
        <v>0</v>
      </c>
      <c r="BB236" s="28">
        <v>0</v>
      </c>
      <c r="BC236" s="28">
        <f t="shared" si="307"/>
        <v>0</v>
      </c>
      <c r="BD236" s="28">
        <v>0</v>
      </c>
      <c r="BE236" s="28">
        <f t="shared" si="346"/>
        <v>0</v>
      </c>
      <c r="BF236" s="34">
        <v>0</v>
      </c>
      <c r="BG236" s="34">
        <f t="shared" si="308"/>
        <v>0</v>
      </c>
      <c r="BH236" s="35"/>
      <c r="BI236" s="28">
        <v>0</v>
      </c>
      <c r="BJ236" s="28">
        <v>0</v>
      </c>
      <c r="BK236" s="28">
        <f t="shared" si="316"/>
        <v>0</v>
      </c>
      <c r="BL236" s="28">
        <v>0</v>
      </c>
      <c r="BM236" s="28">
        <f t="shared" si="317"/>
        <v>0</v>
      </c>
      <c r="BN236" s="34">
        <v>0</v>
      </c>
      <c r="BO236" s="36">
        <f t="shared" si="309"/>
        <v>0</v>
      </c>
      <c r="BP236" s="32"/>
    </row>
    <row r="237" spans="2:68" s="2" customFormat="1" ht="14.25" hidden="1" customHeight="1" outlineLevel="1">
      <c r="B237" s="2" t="str">
        <f t="shared" ref="B237:B304" si="347">IF(SUM(T237:T237)&lt;&gt;0,"Show","Hide")</f>
        <v>Hide</v>
      </c>
      <c r="C237" s="2">
        <v>1</v>
      </c>
      <c r="D237" s="62" t="s">
        <v>216</v>
      </c>
      <c r="E237" s="121">
        <v>27126.63</v>
      </c>
      <c r="F237" s="63">
        <v>27378.36435</v>
      </c>
      <c r="G237" s="63">
        <f t="shared" si="298"/>
        <v>-251.73434999999881</v>
      </c>
      <c r="H237" s="63">
        <v>0</v>
      </c>
      <c r="I237" s="63">
        <f t="shared" si="343"/>
        <v>27126.63</v>
      </c>
      <c r="J237" s="64">
        <v>26336.53</v>
      </c>
      <c r="K237" s="64">
        <f t="shared" si="299"/>
        <v>790.10000000000218</v>
      </c>
      <c r="L237" s="8"/>
      <c r="M237" s="63">
        <v>27126.63</v>
      </c>
      <c r="N237" s="63">
        <v>27378.36435</v>
      </c>
      <c r="O237" s="63">
        <f t="shared" si="310"/>
        <v>-251.73434999999881</v>
      </c>
      <c r="P237" s="63">
        <v>0</v>
      </c>
      <c r="Q237" s="63">
        <f t="shared" si="311"/>
        <v>27126.63</v>
      </c>
      <c r="R237" s="64">
        <v>26336.53</v>
      </c>
      <c r="S237" s="65">
        <f t="shared" si="300"/>
        <v>790.10000000000218</v>
      </c>
      <c r="T237" s="32"/>
      <c r="U237" s="121">
        <v>11874.34</v>
      </c>
      <c r="V237" s="63">
        <v>11874.335999999999</v>
      </c>
      <c r="W237" s="63">
        <f t="shared" si="301"/>
        <v>4.0000000008149073E-3</v>
      </c>
      <c r="X237" s="63">
        <v>0</v>
      </c>
      <c r="Y237" s="63">
        <f t="shared" si="344"/>
        <v>11874.34</v>
      </c>
      <c r="Z237" s="64">
        <v>11528.48</v>
      </c>
      <c r="AA237" s="64">
        <f t="shared" si="302"/>
        <v>345.86000000000058</v>
      </c>
      <c r="AB237" s="8"/>
      <c r="AC237" s="63">
        <v>11874.34</v>
      </c>
      <c r="AD237" s="63">
        <v>11874.335999999999</v>
      </c>
      <c r="AE237" s="63">
        <f t="shared" si="312"/>
        <v>4.0000000008149073E-3</v>
      </c>
      <c r="AF237" s="63">
        <v>0</v>
      </c>
      <c r="AG237" s="63">
        <f t="shared" si="313"/>
        <v>11874.34</v>
      </c>
      <c r="AH237" s="64">
        <v>11528.48</v>
      </c>
      <c r="AI237" s="65">
        <f t="shared" si="303"/>
        <v>345.86000000000058</v>
      </c>
      <c r="AJ237" s="32"/>
      <c r="AK237" s="121">
        <v>0</v>
      </c>
      <c r="AL237" s="63">
        <v>0</v>
      </c>
      <c r="AM237" s="63">
        <f t="shared" si="304"/>
        <v>0</v>
      </c>
      <c r="AN237" s="63">
        <v>0</v>
      </c>
      <c r="AO237" s="63">
        <f t="shared" si="345"/>
        <v>0</v>
      </c>
      <c r="AP237" s="64">
        <v>0</v>
      </c>
      <c r="AQ237" s="64">
        <f t="shared" si="305"/>
        <v>0</v>
      </c>
      <c r="AR237" s="8"/>
      <c r="AS237" s="63">
        <v>0</v>
      </c>
      <c r="AT237" s="63">
        <v>0</v>
      </c>
      <c r="AU237" s="63">
        <f t="shared" si="314"/>
        <v>0</v>
      </c>
      <c r="AV237" s="63">
        <v>0</v>
      </c>
      <c r="AW237" s="63">
        <f t="shared" si="315"/>
        <v>0</v>
      </c>
      <c r="AX237" s="64">
        <v>0</v>
      </c>
      <c r="AY237" s="65">
        <f t="shared" si="306"/>
        <v>0</v>
      </c>
      <c r="AZ237" s="32"/>
      <c r="BA237" s="121">
        <v>15252.29</v>
      </c>
      <c r="BB237" s="63">
        <v>15504.028350000001</v>
      </c>
      <c r="BC237" s="63">
        <f t="shared" si="307"/>
        <v>-251.73834999999963</v>
      </c>
      <c r="BD237" s="63">
        <v>0</v>
      </c>
      <c r="BE237" s="63">
        <f t="shared" si="346"/>
        <v>15252.29</v>
      </c>
      <c r="BF237" s="64">
        <v>14808.05</v>
      </c>
      <c r="BG237" s="64">
        <f t="shared" si="308"/>
        <v>444.2400000000016</v>
      </c>
      <c r="BH237" s="8"/>
      <c r="BI237" s="63">
        <v>15252.29</v>
      </c>
      <c r="BJ237" s="63">
        <v>15504.028350000001</v>
      </c>
      <c r="BK237" s="63">
        <f t="shared" si="316"/>
        <v>-251.73834999999963</v>
      </c>
      <c r="BL237" s="63">
        <v>0</v>
      </c>
      <c r="BM237" s="63">
        <f t="shared" si="317"/>
        <v>15252.29</v>
      </c>
      <c r="BN237" s="64">
        <v>14808.05</v>
      </c>
      <c r="BO237" s="65">
        <f t="shared" si="309"/>
        <v>444.2400000000016</v>
      </c>
      <c r="BP237" s="32"/>
    </row>
    <row r="238" spans="2:68" s="2" customFormat="1" ht="14.25" hidden="1" customHeight="1" outlineLevel="1">
      <c r="B238" s="2" t="str">
        <f t="shared" si="347"/>
        <v>Hide</v>
      </c>
      <c r="C238" s="2">
        <v>1</v>
      </c>
      <c r="D238" s="92" t="s" vm="4">
        <v>217</v>
      </c>
      <c r="E238" s="121">
        <v>0</v>
      </c>
      <c r="F238" s="63">
        <v>0</v>
      </c>
      <c r="G238" s="63">
        <f t="shared" si="298"/>
        <v>0</v>
      </c>
      <c r="H238" s="63">
        <v>0</v>
      </c>
      <c r="I238" s="63">
        <f t="shared" si="343"/>
        <v>0</v>
      </c>
      <c r="J238" s="64">
        <v>0</v>
      </c>
      <c r="K238" s="64">
        <f t="shared" si="299"/>
        <v>0</v>
      </c>
      <c r="L238" s="8"/>
      <c r="M238" s="63">
        <v>0</v>
      </c>
      <c r="N238" s="63">
        <v>0</v>
      </c>
      <c r="O238" s="63">
        <f t="shared" si="310"/>
        <v>0</v>
      </c>
      <c r="P238" s="63">
        <v>0</v>
      </c>
      <c r="Q238" s="63">
        <f t="shared" si="311"/>
        <v>0</v>
      </c>
      <c r="R238" s="64">
        <v>0</v>
      </c>
      <c r="S238" s="65">
        <f t="shared" si="300"/>
        <v>0</v>
      </c>
      <c r="T238" s="32"/>
      <c r="U238" s="121">
        <v>0</v>
      </c>
      <c r="V238" s="63">
        <v>0</v>
      </c>
      <c r="W238" s="63">
        <f t="shared" si="301"/>
        <v>0</v>
      </c>
      <c r="X238" s="63">
        <v>0</v>
      </c>
      <c r="Y238" s="63">
        <f t="shared" si="344"/>
        <v>0</v>
      </c>
      <c r="Z238" s="64">
        <v>0</v>
      </c>
      <c r="AA238" s="64">
        <f t="shared" si="302"/>
        <v>0</v>
      </c>
      <c r="AB238" s="8"/>
      <c r="AC238" s="63">
        <v>0</v>
      </c>
      <c r="AD238" s="63">
        <v>0</v>
      </c>
      <c r="AE238" s="63">
        <f t="shared" si="312"/>
        <v>0</v>
      </c>
      <c r="AF238" s="63">
        <v>0</v>
      </c>
      <c r="AG238" s="63">
        <f t="shared" si="313"/>
        <v>0</v>
      </c>
      <c r="AH238" s="64">
        <v>0</v>
      </c>
      <c r="AI238" s="65">
        <f t="shared" si="303"/>
        <v>0</v>
      </c>
      <c r="AJ238" s="32"/>
      <c r="AK238" s="121">
        <v>0</v>
      </c>
      <c r="AL238" s="63">
        <v>0</v>
      </c>
      <c r="AM238" s="63">
        <f t="shared" si="304"/>
        <v>0</v>
      </c>
      <c r="AN238" s="63">
        <v>0</v>
      </c>
      <c r="AO238" s="63">
        <f t="shared" si="345"/>
        <v>0</v>
      </c>
      <c r="AP238" s="64">
        <v>0</v>
      </c>
      <c r="AQ238" s="64">
        <f t="shared" si="305"/>
        <v>0</v>
      </c>
      <c r="AR238" s="8"/>
      <c r="AS238" s="63">
        <v>0</v>
      </c>
      <c r="AT238" s="63">
        <v>0</v>
      </c>
      <c r="AU238" s="63">
        <f t="shared" si="314"/>
        <v>0</v>
      </c>
      <c r="AV238" s="63">
        <v>0</v>
      </c>
      <c r="AW238" s="63">
        <f t="shared" si="315"/>
        <v>0</v>
      </c>
      <c r="AX238" s="64">
        <v>0</v>
      </c>
      <c r="AY238" s="65">
        <f t="shared" si="306"/>
        <v>0</v>
      </c>
      <c r="AZ238" s="32"/>
      <c r="BA238" s="121">
        <v>0</v>
      </c>
      <c r="BB238" s="63">
        <v>0</v>
      </c>
      <c r="BC238" s="63">
        <f t="shared" si="307"/>
        <v>0</v>
      </c>
      <c r="BD238" s="63">
        <v>0</v>
      </c>
      <c r="BE238" s="63">
        <f t="shared" si="346"/>
        <v>0</v>
      </c>
      <c r="BF238" s="64">
        <v>0</v>
      </c>
      <c r="BG238" s="64">
        <f t="shared" si="308"/>
        <v>0</v>
      </c>
      <c r="BH238" s="8"/>
      <c r="BI238" s="63">
        <v>0</v>
      </c>
      <c r="BJ238" s="63">
        <v>0</v>
      </c>
      <c r="BK238" s="63">
        <f t="shared" si="316"/>
        <v>0</v>
      </c>
      <c r="BL238" s="63">
        <v>0</v>
      </c>
      <c r="BM238" s="63">
        <f t="shared" si="317"/>
        <v>0</v>
      </c>
      <c r="BN238" s="64">
        <v>0</v>
      </c>
      <c r="BO238" s="65">
        <f t="shared" si="309"/>
        <v>0</v>
      </c>
      <c r="BP238" s="32"/>
    </row>
    <row r="239" spans="2:68" s="2" customFormat="1" ht="14.25" hidden="1" customHeight="1" outlineLevel="1">
      <c r="B239" s="2" t="str">
        <f t="shared" si="347"/>
        <v>Hide</v>
      </c>
      <c r="C239" s="2">
        <v>1</v>
      </c>
      <c r="D239" s="62" t="s">
        <v>218</v>
      </c>
      <c r="E239" s="121">
        <v>0</v>
      </c>
      <c r="F239" s="63">
        <v>0</v>
      </c>
      <c r="G239" s="63">
        <f t="shared" si="298"/>
        <v>0</v>
      </c>
      <c r="H239" s="63">
        <v>0</v>
      </c>
      <c r="I239" s="63">
        <f t="shared" si="343"/>
        <v>0</v>
      </c>
      <c r="J239" s="64">
        <v>0</v>
      </c>
      <c r="K239" s="64">
        <f t="shared" si="299"/>
        <v>0</v>
      </c>
      <c r="L239" s="8"/>
      <c r="M239" s="63">
        <v>0</v>
      </c>
      <c r="N239" s="63">
        <v>0</v>
      </c>
      <c r="O239" s="63">
        <f t="shared" si="310"/>
        <v>0</v>
      </c>
      <c r="P239" s="63">
        <v>0</v>
      </c>
      <c r="Q239" s="63">
        <f t="shared" si="311"/>
        <v>0</v>
      </c>
      <c r="R239" s="64">
        <v>0</v>
      </c>
      <c r="S239" s="65">
        <f t="shared" si="300"/>
        <v>0</v>
      </c>
      <c r="T239" s="32"/>
      <c r="U239" s="121">
        <v>0</v>
      </c>
      <c r="V239" s="63">
        <v>0</v>
      </c>
      <c r="W239" s="63">
        <f t="shared" si="301"/>
        <v>0</v>
      </c>
      <c r="X239" s="63">
        <v>0</v>
      </c>
      <c r="Y239" s="63">
        <f t="shared" si="344"/>
        <v>0</v>
      </c>
      <c r="Z239" s="64">
        <v>0</v>
      </c>
      <c r="AA239" s="64">
        <f t="shared" si="302"/>
        <v>0</v>
      </c>
      <c r="AB239" s="8"/>
      <c r="AC239" s="63">
        <v>0</v>
      </c>
      <c r="AD239" s="63">
        <v>0</v>
      </c>
      <c r="AE239" s="63">
        <f t="shared" si="312"/>
        <v>0</v>
      </c>
      <c r="AF239" s="63">
        <v>0</v>
      </c>
      <c r="AG239" s="63">
        <f t="shared" si="313"/>
        <v>0</v>
      </c>
      <c r="AH239" s="64">
        <v>0</v>
      </c>
      <c r="AI239" s="65">
        <f t="shared" si="303"/>
        <v>0</v>
      </c>
      <c r="AJ239" s="32"/>
      <c r="AK239" s="121">
        <v>0</v>
      </c>
      <c r="AL239" s="63">
        <v>0</v>
      </c>
      <c r="AM239" s="63">
        <f t="shared" si="304"/>
        <v>0</v>
      </c>
      <c r="AN239" s="63">
        <v>0</v>
      </c>
      <c r="AO239" s="63">
        <f t="shared" si="345"/>
        <v>0</v>
      </c>
      <c r="AP239" s="64">
        <v>0</v>
      </c>
      <c r="AQ239" s="64">
        <f t="shared" si="305"/>
        <v>0</v>
      </c>
      <c r="AR239" s="8"/>
      <c r="AS239" s="63">
        <v>0</v>
      </c>
      <c r="AT239" s="63">
        <v>0</v>
      </c>
      <c r="AU239" s="63">
        <f t="shared" si="314"/>
        <v>0</v>
      </c>
      <c r="AV239" s="63">
        <v>0</v>
      </c>
      <c r="AW239" s="63">
        <f t="shared" si="315"/>
        <v>0</v>
      </c>
      <c r="AX239" s="64">
        <v>0</v>
      </c>
      <c r="AY239" s="65">
        <f t="shared" si="306"/>
        <v>0</v>
      </c>
      <c r="AZ239" s="32"/>
      <c r="BA239" s="121">
        <v>0</v>
      </c>
      <c r="BB239" s="63">
        <v>0</v>
      </c>
      <c r="BC239" s="63">
        <f t="shared" si="307"/>
        <v>0</v>
      </c>
      <c r="BD239" s="63">
        <v>0</v>
      </c>
      <c r="BE239" s="63">
        <f t="shared" si="346"/>
        <v>0</v>
      </c>
      <c r="BF239" s="64">
        <v>0</v>
      </c>
      <c r="BG239" s="64">
        <f t="shared" si="308"/>
        <v>0</v>
      </c>
      <c r="BH239" s="8"/>
      <c r="BI239" s="63">
        <v>0</v>
      </c>
      <c r="BJ239" s="63">
        <v>0</v>
      </c>
      <c r="BK239" s="63">
        <f t="shared" si="316"/>
        <v>0</v>
      </c>
      <c r="BL239" s="63">
        <v>0</v>
      </c>
      <c r="BM239" s="63">
        <f t="shared" si="317"/>
        <v>0</v>
      </c>
      <c r="BN239" s="64">
        <v>0</v>
      </c>
      <c r="BO239" s="65">
        <f t="shared" si="309"/>
        <v>0</v>
      </c>
      <c r="BP239" s="32"/>
    </row>
    <row r="240" spans="2:68" s="2" customFormat="1" ht="14.25" hidden="1" customHeight="1" outlineLevel="1">
      <c r="B240" s="2" t="str">
        <f t="shared" si="347"/>
        <v>Hide</v>
      </c>
      <c r="C240" s="2">
        <v>1</v>
      </c>
      <c r="D240" s="62" t="s">
        <v>219</v>
      </c>
      <c r="E240" s="121">
        <v>700.54</v>
      </c>
      <c r="F240" s="63">
        <v>838.09601625000005</v>
      </c>
      <c r="G240" s="63">
        <f t="shared" si="298"/>
        <v>-137.55601625000008</v>
      </c>
      <c r="H240" s="63">
        <v>0</v>
      </c>
      <c r="I240" s="63">
        <f t="shared" si="343"/>
        <v>700.54</v>
      </c>
      <c r="J240" s="64">
        <v>790.52</v>
      </c>
      <c r="K240" s="64">
        <f t="shared" si="299"/>
        <v>-89.980000000000018</v>
      </c>
      <c r="L240" s="8"/>
      <c r="M240" s="63">
        <v>700.54</v>
      </c>
      <c r="N240" s="63">
        <v>838.09601625000005</v>
      </c>
      <c r="O240" s="63">
        <f t="shared" si="310"/>
        <v>-137.55601625000008</v>
      </c>
      <c r="P240" s="63">
        <v>0</v>
      </c>
      <c r="Q240" s="63">
        <f t="shared" si="311"/>
        <v>700.54</v>
      </c>
      <c r="R240" s="64">
        <v>790.52</v>
      </c>
      <c r="S240" s="65">
        <f t="shared" si="300"/>
        <v>-89.980000000000018</v>
      </c>
      <c r="T240" s="32"/>
      <c r="U240" s="121">
        <v>140.19999999999999</v>
      </c>
      <c r="V240" s="63">
        <v>163.46156625</v>
      </c>
      <c r="W240" s="63">
        <f t="shared" si="301"/>
        <v>-23.261566250000016</v>
      </c>
      <c r="X240" s="63">
        <v>0</v>
      </c>
      <c r="Y240" s="63">
        <f t="shared" si="344"/>
        <v>140.19999999999999</v>
      </c>
      <c r="Z240" s="64">
        <v>212.01</v>
      </c>
      <c r="AA240" s="64">
        <f t="shared" si="302"/>
        <v>-71.81</v>
      </c>
      <c r="AB240" s="8"/>
      <c r="AC240" s="63">
        <v>140.19999999999999</v>
      </c>
      <c r="AD240" s="63">
        <v>163.46156625</v>
      </c>
      <c r="AE240" s="63">
        <f t="shared" si="312"/>
        <v>-23.261566250000016</v>
      </c>
      <c r="AF240" s="63">
        <v>0</v>
      </c>
      <c r="AG240" s="63">
        <f t="shared" si="313"/>
        <v>140.19999999999999</v>
      </c>
      <c r="AH240" s="64">
        <v>212.01</v>
      </c>
      <c r="AI240" s="65">
        <f t="shared" si="303"/>
        <v>-71.81</v>
      </c>
      <c r="AJ240" s="32"/>
      <c r="AK240" s="121">
        <v>0</v>
      </c>
      <c r="AL240" s="63">
        <v>0</v>
      </c>
      <c r="AM240" s="63">
        <f t="shared" si="304"/>
        <v>0</v>
      </c>
      <c r="AN240" s="63">
        <v>0</v>
      </c>
      <c r="AO240" s="63">
        <f t="shared" si="345"/>
        <v>0</v>
      </c>
      <c r="AP240" s="64">
        <v>0</v>
      </c>
      <c r="AQ240" s="64">
        <f t="shared" si="305"/>
        <v>0</v>
      </c>
      <c r="AR240" s="8"/>
      <c r="AS240" s="63">
        <v>0</v>
      </c>
      <c r="AT240" s="63">
        <v>0</v>
      </c>
      <c r="AU240" s="63">
        <f t="shared" si="314"/>
        <v>0</v>
      </c>
      <c r="AV240" s="63">
        <v>0</v>
      </c>
      <c r="AW240" s="63">
        <f t="shared" si="315"/>
        <v>0</v>
      </c>
      <c r="AX240" s="64">
        <v>0</v>
      </c>
      <c r="AY240" s="65">
        <f t="shared" si="306"/>
        <v>0</v>
      </c>
      <c r="AZ240" s="32"/>
      <c r="BA240" s="121">
        <v>560.33999999999992</v>
      </c>
      <c r="BB240" s="63">
        <v>674.63445000000002</v>
      </c>
      <c r="BC240" s="63">
        <f t="shared" si="307"/>
        <v>-114.2944500000001</v>
      </c>
      <c r="BD240" s="63">
        <v>0</v>
      </c>
      <c r="BE240" s="63">
        <f t="shared" si="346"/>
        <v>560.33999999999992</v>
      </c>
      <c r="BF240" s="64">
        <v>578.51</v>
      </c>
      <c r="BG240" s="64">
        <f t="shared" si="308"/>
        <v>-18.170000000000073</v>
      </c>
      <c r="BH240" s="8"/>
      <c r="BI240" s="63">
        <v>560.33999999999992</v>
      </c>
      <c r="BJ240" s="63">
        <v>674.63445000000002</v>
      </c>
      <c r="BK240" s="63">
        <f t="shared" si="316"/>
        <v>-114.2944500000001</v>
      </c>
      <c r="BL240" s="63">
        <v>0</v>
      </c>
      <c r="BM240" s="63">
        <f t="shared" si="317"/>
        <v>560.33999999999992</v>
      </c>
      <c r="BN240" s="64">
        <v>578.51</v>
      </c>
      <c r="BO240" s="65">
        <f t="shared" si="309"/>
        <v>-18.170000000000073</v>
      </c>
      <c r="BP240" s="32"/>
    </row>
    <row r="241" spans="2:68" s="2" customFormat="1" ht="14.25" hidden="1" customHeight="1" outlineLevel="1">
      <c r="B241" s="2" t="str">
        <f t="shared" si="347"/>
        <v>Hide</v>
      </c>
      <c r="C241" s="2">
        <v>1</v>
      </c>
      <c r="D241" s="62" t="s">
        <v>220</v>
      </c>
      <c r="E241" s="121">
        <v>10637.7</v>
      </c>
      <c r="F241" s="63">
        <v>11472.89348122879</v>
      </c>
      <c r="G241" s="63">
        <f t="shared" si="298"/>
        <v>-835.1934812287891</v>
      </c>
      <c r="H241" s="63">
        <v>0</v>
      </c>
      <c r="I241" s="63">
        <f t="shared" si="343"/>
        <v>10637.7</v>
      </c>
      <c r="J241" s="64">
        <v>10173.51</v>
      </c>
      <c r="K241" s="64">
        <f t="shared" si="299"/>
        <v>464.19000000000051</v>
      </c>
      <c r="L241" s="8"/>
      <c r="M241" s="63">
        <v>10637.7</v>
      </c>
      <c r="N241" s="63">
        <v>11472.89348122879</v>
      </c>
      <c r="O241" s="63">
        <f t="shared" si="310"/>
        <v>-835.1934812287891</v>
      </c>
      <c r="P241" s="63">
        <v>0</v>
      </c>
      <c r="Q241" s="63">
        <f t="shared" si="311"/>
        <v>10637.7</v>
      </c>
      <c r="R241" s="64">
        <v>10173.51</v>
      </c>
      <c r="S241" s="65">
        <f t="shared" si="300"/>
        <v>464.19000000000051</v>
      </c>
      <c r="T241" s="32"/>
      <c r="U241" s="121">
        <v>4759.55</v>
      </c>
      <c r="V241" s="63">
        <v>4849.2697914999999</v>
      </c>
      <c r="W241" s="63">
        <f t="shared" si="301"/>
        <v>-89.719791499999701</v>
      </c>
      <c r="X241" s="63">
        <v>0</v>
      </c>
      <c r="Y241" s="63">
        <f t="shared" si="344"/>
        <v>4759.55</v>
      </c>
      <c r="Z241" s="64">
        <v>4483.3500000000004</v>
      </c>
      <c r="AA241" s="64">
        <f t="shared" si="302"/>
        <v>276.19999999999982</v>
      </c>
      <c r="AB241" s="8"/>
      <c r="AC241" s="63">
        <v>4759.55</v>
      </c>
      <c r="AD241" s="63">
        <v>4849.2697914999999</v>
      </c>
      <c r="AE241" s="63">
        <f t="shared" si="312"/>
        <v>-89.719791499999701</v>
      </c>
      <c r="AF241" s="63">
        <v>0</v>
      </c>
      <c r="AG241" s="63">
        <f t="shared" si="313"/>
        <v>4759.55</v>
      </c>
      <c r="AH241" s="64">
        <v>4483.3500000000004</v>
      </c>
      <c r="AI241" s="65">
        <f t="shared" si="303"/>
        <v>276.19999999999982</v>
      </c>
      <c r="AJ241" s="32"/>
      <c r="AK241" s="121">
        <v>0</v>
      </c>
      <c r="AL241" s="63">
        <v>0</v>
      </c>
      <c r="AM241" s="63">
        <f t="shared" si="304"/>
        <v>0</v>
      </c>
      <c r="AN241" s="63">
        <v>0</v>
      </c>
      <c r="AO241" s="63">
        <f t="shared" si="345"/>
        <v>0</v>
      </c>
      <c r="AP241" s="64">
        <v>0</v>
      </c>
      <c r="AQ241" s="64">
        <f t="shared" si="305"/>
        <v>0</v>
      </c>
      <c r="AR241" s="8"/>
      <c r="AS241" s="63">
        <v>0</v>
      </c>
      <c r="AT241" s="63">
        <v>0</v>
      </c>
      <c r="AU241" s="63">
        <f t="shared" si="314"/>
        <v>0</v>
      </c>
      <c r="AV241" s="63">
        <v>0</v>
      </c>
      <c r="AW241" s="63">
        <f t="shared" si="315"/>
        <v>0</v>
      </c>
      <c r="AX241" s="64">
        <v>0</v>
      </c>
      <c r="AY241" s="65">
        <f t="shared" si="306"/>
        <v>0</v>
      </c>
      <c r="AZ241" s="32"/>
      <c r="BA241" s="121">
        <v>5878.15</v>
      </c>
      <c r="BB241" s="63">
        <v>6623.6236897287899</v>
      </c>
      <c r="BC241" s="63">
        <f t="shared" si="307"/>
        <v>-745.4736897287903</v>
      </c>
      <c r="BD241" s="63">
        <v>0</v>
      </c>
      <c r="BE241" s="63">
        <f t="shared" si="346"/>
        <v>5878.15</v>
      </c>
      <c r="BF241" s="64">
        <v>5690.16</v>
      </c>
      <c r="BG241" s="64">
        <f t="shared" si="308"/>
        <v>187.98999999999978</v>
      </c>
      <c r="BH241" s="8"/>
      <c r="BI241" s="63">
        <v>5878.15</v>
      </c>
      <c r="BJ241" s="63">
        <v>6623.6236897287899</v>
      </c>
      <c r="BK241" s="63">
        <f t="shared" si="316"/>
        <v>-745.4736897287903</v>
      </c>
      <c r="BL241" s="63">
        <v>0</v>
      </c>
      <c r="BM241" s="63">
        <f t="shared" si="317"/>
        <v>5878.15</v>
      </c>
      <c r="BN241" s="64">
        <v>5690.16</v>
      </c>
      <c r="BO241" s="65">
        <f t="shared" si="309"/>
        <v>187.98999999999978</v>
      </c>
      <c r="BP241" s="32"/>
    </row>
    <row r="242" spans="2:68" s="2" customFormat="1" ht="14.25" hidden="1" customHeight="1" outlineLevel="1">
      <c r="B242" s="2" t="str">
        <f t="shared" si="347"/>
        <v>Hide</v>
      </c>
      <c r="C242" s="2">
        <v>1</v>
      </c>
      <c r="D242" s="62" t="s">
        <v>221</v>
      </c>
      <c r="E242" s="121">
        <v>732.31999999999994</v>
      </c>
      <c r="F242" s="63">
        <v>1536.5597500000031</v>
      </c>
      <c r="G242" s="63">
        <f t="shared" si="298"/>
        <v>-804.23975000000314</v>
      </c>
      <c r="H242" s="63">
        <v>0</v>
      </c>
      <c r="I242" s="63">
        <f t="shared" si="343"/>
        <v>732.31999999999994</v>
      </c>
      <c r="J242" s="64">
        <v>1551.8400000000001</v>
      </c>
      <c r="K242" s="64">
        <f t="shared" si="299"/>
        <v>-819.52000000000021</v>
      </c>
      <c r="L242" s="8"/>
      <c r="M242" s="63">
        <v>732.31999999999994</v>
      </c>
      <c r="N242" s="63">
        <v>1536.5597500000031</v>
      </c>
      <c r="O242" s="63">
        <f t="shared" si="310"/>
        <v>-804.23975000000314</v>
      </c>
      <c r="P242" s="63">
        <v>0</v>
      </c>
      <c r="Q242" s="63">
        <f t="shared" si="311"/>
        <v>732.31999999999994</v>
      </c>
      <c r="R242" s="64">
        <v>1551.8400000000001</v>
      </c>
      <c r="S242" s="65">
        <f t="shared" si="300"/>
        <v>-819.52000000000021</v>
      </c>
      <c r="T242" s="32"/>
      <c r="U242" s="121">
        <v>0</v>
      </c>
      <c r="V242" s="63">
        <v>0</v>
      </c>
      <c r="W242" s="63">
        <f t="shared" si="301"/>
        <v>0</v>
      </c>
      <c r="X242" s="63">
        <v>0</v>
      </c>
      <c r="Y242" s="63">
        <f t="shared" si="344"/>
        <v>0</v>
      </c>
      <c r="Z242" s="64">
        <v>0</v>
      </c>
      <c r="AA242" s="64">
        <f t="shared" si="302"/>
        <v>0</v>
      </c>
      <c r="AB242" s="8"/>
      <c r="AC242" s="63">
        <v>0</v>
      </c>
      <c r="AD242" s="63">
        <v>0</v>
      </c>
      <c r="AE242" s="63">
        <f t="shared" si="312"/>
        <v>0</v>
      </c>
      <c r="AF242" s="63">
        <v>0</v>
      </c>
      <c r="AG242" s="63">
        <f t="shared" si="313"/>
        <v>0</v>
      </c>
      <c r="AH242" s="64">
        <v>0</v>
      </c>
      <c r="AI242" s="65">
        <f t="shared" si="303"/>
        <v>0</v>
      </c>
      <c r="AJ242" s="32"/>
      <c r="AK242" s="121">
        <v>0</v>
      </c>
      <c r="AL242" s="63">
        <v>298.76959333333298</v>
      </c>
      <c r="AM242" s="63">
        <f t="shared" si="304"/>
        <v>-298.76959333333298</v>
      </c>
      <c r="AN242" s="63">
        <v>0</v>
      </c>
      <c r="AO242" s="63">
        <f t="shared" si="345"/>
        <v>0</v>
      </c>
      <c r="AP242" s="64">
        <v>517.32000000000005</v>
      </c>
      <c r="AQ242" s="64">
        <f t="shared" si="305"/>
        <v>-517.32000000000005</v>
      </c>
      <c r="AR242" s="8"/>
      <c r="AS242" s="63">
        <v>0</v>
      </c>
      <c r="AT242" s="63">
        <v>298.76959333333298</v>
      </c>
      <c r="AU242" s="63">
        <f t="shared" si="314"/>
        <v>-298.76959333333298</v>
      </c>
      <c r="AV242" s="63">
        <v>0</v>
      </c>
      <c r="AW242" s="63">
        <f t="shared" si="315"/>
        <v>0</v>
      </c>
      <c r="AX242" s="64">
        <v>517.32000000000005</v>
      </c>
      <c r="AY242" s="65">
        <f t="shared" si="306"/>
        <v>-517.32000000000005</v>
      </c>
      <c r="AZ242" s="32"/>
      <c r="BA242" s="121">
        <v>732.31999999999994</v>
      </c>
      <c r="BB242" s="63">
        <v>1237.7901566666701</v>
      </c>
      <c r="BC242" s="63">
        <f t="shared" si="307"/>
        <v>-505.47015666667016</v>
      </c>
      <c r="BD242" s="63">
        <v>0</v>
      </c>
      <c r="BE242" s="63">
        <f t="shared" si="346"/>
        <v>732.31999999999994</v>
      </c>
      <c r="BF242" s="64">
        <v>1034.52</v>
      </c>
      <c r="BG242" s="64">
        <f t="shared" si="308"/>
        <v>-302.20000000000005</v>
      </c>
      <c r="BH242" s="8"/>
      <c r="BI242" s="63">
        <v>732.31999999999994</v>
      </c>
      <c r="BJ242" s="63">
        <v>1237.7901566666701</v>
      </c>
      <c r="BK242" s="63">
        <f t="shared" si="316"/>
        <v>-505.47015666667016</v>
      </c>
      <c r="BL242" s="63">
        <v>0</v>
      </c>
      <c r="BM242" s="63">
        <f t="shared" si="317"/>
        <v>732.31999999999994</v>
      </c>
      <c r="BN242" s="64">
        <v>1034.52</v>
      </c>
      <c r="BO242" s="65">
        <f t="shared" si="309"/>
        <v>-302.20000000000005</v>
      </c>
      <c r="BP242" s="32"/>
    </row>
    <row r="243" spans="2:68" s="2" customFormat="1" ht="14.25" hidden="1" customHeight="1" outlineLevel="1">
      <c r="B243" s="2" t="str">
        <f t="shared" si="347"/>
        <v>Hide</v>
      </c>
      <c r="C243" s="2">
        <v>1</v>
      </c>
      <c r="D243" s="62" t="s">
        <v>222</v>
      </c>
      <c r="E243" s="121">
        <v>702.64</v>
      </c>
      <c r="F243" s="63">
        <v>670.27078666666705</v>
      </c>
      <c r="G243" s="63">
        <f t="shared" si="298"/>
        <v>32.369213333332937</v>
      </c>
      <c r="H243" s="63">
        <v>0</v>
      </c>
      <c r="I243" s="63">
        <f t="shared" si="343"/>
        <v>702.64</v>
      </c>
      <c r="J243" s="64">
        <v>675.61</v>
      </c>
      <c r="K243" s="64">
        <f t="shared" si="299"/>
        <v>27.029999999999973</v>
      </c>
      <c r="L243" s="8"/>
      <c r="M243" s="63">
        <v>702.64</v>
      </c>
      <c r="N243" s="63">
        <v>670.27078666666705</v>
      </c>
      <c r="O243" s="63">
        <f t="shared" si="310"/>
        <v>32.369213333332937</v>
      </c>
      <c r="P243" s="63">
        <v>0</v>
      </c>
      <c r="Q243" s="63">
        <f t="shared" si="311"/>
        <v>702.64</v>
      </c>
      <c r="R243" s="64">
        <v>675.61</v>
      </c>
      <c r="S243" s="65">
        <f t="shared" si="300"/>
        <v>27.029999999999973</v>
      </c>
      <c r="T243" s="32"/>
      <c r="U243" s="121">
        <v>0</v>
      </c>
      <c r="V243" s="63">
        <v>0</v>
      </c>
      <c r="W243" s="63">
        <f t="shared" si="301"/>
        <v>0</v>
      </c>
      <c r="X243" s="63">
        <v>0</v>
      </c>
      <c r="Y243" s="63">
        <f t="shared" si="344"/>
        <v>0</v>
      </c>
      <c r="Z243" s="64">
        <v>0</v>
      </c>
      <c r="AA243" s="64">
        <f t="shared" si="302"/>
        <v>0</v>
      </c>
      <c r="AB243" s="8"/>
      <c r="AC243" s="63">
        <v>0</v>
      </c>
      <c r="AD243" s="63">
        <v>0</v>
      </c>
      <c r="AE243" s="63">
        <f t="shared" si="312"/>
        <v>0</v>
      </c>
      <c r="AF243" s="63">
        <v>0</v>
      </c>
      <c r="AG243" s="63">
        <f t="shared" si="313"/>
        <v>0</v>
      </c>
      <c r="AH243" s="64">
        <v>0</v>
      </c>
      <c r="AI243" s="65">
        <f t="shared" si="303"/>
        <v>0</v>
      </c>
      <c r="AJ243" s="32"/>
      <c r="AK243" s="121">
        <v>0</v>
      </c>
      <c r="AL243" s="63">
        <v>0</v>
      </c>
      <c r="AM243" s="63">
        <f t="shared" si="304"/>
        <v>0</v>
      </c>
      <c r="AN243" s="63">
        <v>0</v>
      </c>
      <c r="AO243" s="63">
        <f t="shared" si="345"/>
        <v>0</v>
      </c>
      <c r="AP243" s="64">
        <v>0</v>
      </c>
      <c r="AQ243" s="64">
        <f t="shared" si="305"/>
        <v>0</v>
      </c>
      <c r="AR243" s="8"/>
      <c r="AS243" s="63">
        <v>0</v>
      </c>
      <c r="AT243" s="63">
        <v>0</v>
      </c>
      <c r="AU243" s="63">
        <f t="shared" si="314"/>
        <v>0</v>
      </c>
      <c r="AV243" s="63">
        <v>0</v>
      </c>
      <c r="AW243" s="63">
        <f t="shared" si="315"/>
        <v>0</v>
      </c>
      <c r="AX243" s="64">
        <v>0</v>
      </c>
      <c r="AY243" s="65">
        <f t="shared" si="306"/>
        <v>0</v>
      </c>
      <c r="AZ243" s="32"/>
      <c r="BA243" s="121">
        <v>702.64</v>
      </c>
      <c r="BB243" s="63">
        <v>670.27078666666705</v>
      </c>
      <c r="BC243" s="63">
        <f t="shared" si="307"/>
        <v>32.369213333332937</v>
      </c>
      <c r="BD243" s="63">
        <v>0</v>
      </c>
      <c r="BE243" s="63">
        <f t="shared" si="346"/>
        <v>702.64</v>
      </c>
      <c r="BF243" s="64">
        <v>675.61</v>
      </c>
      <c r="BG243" s="64">
        <f t="shared" si="308"/>
        <v>27.029999999999973</v>
      </c>
      <c r="BH243" s="8"/>
      <c r="BI243" s="63">
        <v>702.64</v>
      </c>
      <c r="BJ243" s="63">
        <v>670.27078666666705</v>
      </c>
      <c r="BK243" s="63">
        <f t="shared" si="316"/>
        <v>32.369213333332937</v>
      </c>
      <c r="BL243" s="63">
        <v>0</v>
      </c>
      <c r="BM243" s="63">
        <f t="shared" si="317"/>
        <v>702.64</v>
      </c>
      <c r="BN243" s="64">
        <v>675.61</v>
      </c>
      <c r="BO243" s="65">
        <f t="shared" si="309"/>
        <v>27.029999999999973</v>
      </c>
      <c r="BP243" s="32"/>
    </row>
    <row r="244" spans="2:68" s="2" customFormat="1" ht="14.25" hidden="1" customHeight="1" outlineLevel="1">
      <c r="B244" s="2" t="str">
        <f t="shared" si="347"/>
        <v>Hide</v>
      </c>
      <c r="C244" s="2">
        <v>1</v>
      </c>
      <c r="D244" s="62" t="s">
        <v>223</v>
      </c>
      <c r="E244" s="121">
        <v>40.729999999999997</v>
      </c>
      <c r="F244" s="63">
        <v>0</v>
      </c>
      <c r="G244" s="63">
        <f t="shared" si="298"/>
        <v>40.729999999999997</v>
      </c>
      <c r="H244" s="63">
        <v>0</v>
      </c>
      <c r="I244" s="63">
        <f t="shared" si="343"/>
        <v>40.729999999999997</v>
      </c>
      <c r="J244" s="64">
        <v>-462.57</v>
      </c>
      <c r="K244" s="64">
        <f t="shared" si="299"/>
        <v>503.3</v>
      </c>
      <c r="L244" s="8"/>
      <c r="M244" s="63">
        <v>40.729999999999997</v>
      </c>
      <c r="N244" s="63">
        <v>0</v>
      </c>
      <c r="O244" s="63">
        <f t="shared" si="310"/>
        <v>40.729999999999997</v>
      </c>
      <c r="P244" s="63">
        <v>0</v>
      </c>
      <c r="Q244" s="63">
        <f t="shared" si="311"/>
        <v>40.729999999999997</v>
      </c>
      <c r="R244" s="64">
        <v>-462.57</v>
      </c>
      <c r="S244" s="65">
        <f t="shared" si="300"/>
        <v>503.3</v>
      </c>
      <c r="T244" s="32"/>
      <c r="U244" s="121">
        <v>0</v>
      </c>
      <c r="V244" s="63">
        <v>0</v>
      </c>
      <c r="W244" s="63">
        <f t="shared" si="301"/>
        <v>0</v>
      </c>
      <c r="X244" s="63">
        <v>0</v>
      </c>
      <c r="Y244" s="63">
        <f t="shared" si="344"/>
        <v>0</v>
      </c>
      <c r="Z244" s="64">
        <v>0</v>
      </c>
      <c r="AA244" s="64">
        <f t="shared" si="302"/>
        <v>0</v>
      </c>
      <c r="AB244" s="8"/>
      <c r="AC244" s="63">
        <v>0</v>
      </c>
      <c r="AD244" s="63">
        <v>0</v>
      </c>
      <c r="AE244" s="63">
        <f t="shared" si="312"/>
        <v>0</v>
      </c>
      <c r="AF244" s="63">
        <v>0</v>
      </c>
      <c r="AG244" s="63">
        <f t="shared" si="313"/>
        <v>0</v>
      </c>
      <c r="AH244" s="64">
        <v>0</v>
      </c>
      <c r="AI244" s="65">
        <f t="shared" si="303"/>
        <v>0</v>
      </c>
      <c r="AJ244" s="32"/>
      <c r="AK244" s="121">
        <v>0</v>
      </c>
      <c r="AL244" s="63">
        <v>0</v>
      </c>
      <c r="AM244" s="63">
        <f t="shared" si="304"/>
        <v>0</v>
      </c>
      <c r="AN244" s="63">
        <v>0</v>
      </c>
      <c r="AO244" s="63">
        <f t="shared" si="345"/>
        <v>0</v>
      </c>
      <c r="AP244" s="64">
        <v>0</v>
      </c>
      <c r="AQ244" s="64">
        <f t="shared" si="305"/>
        <v>0</v>
      </c>
      <c r="AR244" s="8"/>
      <c r="AS244" s="63">
        <v>0</v>
      </c>
      <c r="AT244" s="63">
        <v>0</v>
      </c>
      <c r="AU244" s="63">
        <f t="shared" si="314"/>
        <v>0</v>
      </c>
      <c r="AV244" s="63">
        <v>0</v>
      </c>
      <c r="AW244" s="63">
        <f t="shared" si="315"/>
        <v>0</v>
      </c>
      <c r="AX244" s="64">
        <v>0</v>
      </c>
      <c r="AY244" s="65">
        <f t="shared" si="306"/>
        <v>0</v>
      </c>
      <c r="AZ244" s="32"/>
      <c r="BA244" s="121">
        <v>40.729999999999997</v>
      </c>
      <c r="BB244" s="63">
        <v>0</v>
      </c>
      <c r="BC244" s="63">
        <f t="shared" si="307"/>
        <v>40.729999999999997</v>
      </c>
      <c r="BD244" s="63">
        <v>0</v>
      </c>
      <c r="BE244" s="63">
        <f t="shared" si="346"/>
        <v>40.729999999999997</v>
      </c>
      <c r="BF244" s="64">
        <v>-462.57</v>
      </c>
      <c r="BG244" s="64">
        <f t="shared" si="308"/>
        <v>503.3</v>
      </c>
      <c r="BH244" s="8"/>
      <c r="BI244" s="63">
        <v>40.729999999999997</v>
      </c>
      <c r="BJ244" s="63">
        <v>0</v>
      </c>
      <c r="BK244" s="63">
        <f t="shared" si="316"/>
        <v>40.729999999999997</v>
      </c>
      <c r="BL244" s="63">
        <v>0</v>
      </c>
      <c r="BM244" s="63">
        <f t="shared" si="317"/>
        <v>40.729999999999997</v>
      </c>
      <c r="BN244" s="64">
        <v>-462.57</v>
      </c>
      <c r="BO244" s="65">
        <f t="shared" si="309"/>
        <v>503.3</v>
      </c>
      <c r="BP244" s="32"/>
    </row>
    <row r="245" spans="2:68" s="2" customFormat="1" ht="14.25" hidden="1" customHeight="1" outlineLevel="1">
      <c r="B245" s="2" t="str">
        <f t="shared" si="347"/>
        <v>Hide</v>
      </c>
      <c r="C245" s="2">
        <v>1</v>
      </c>
      <c r="D245" s="62" t="s">
        <v>224</v>
      </c>
      <c r="E245" s="121">
        <v>1307.7399999999998</v>
      </c>
      <c r="F245" s="63">
        <v>2127.9693333333303</v>
      </c>
      <c r="G245" s="63">
        <f t="shared" si="298"/>
        <v>-820.22933333333049</v>
      </c>
      <c r="H245" s="63">
        <v>0</v>
      </c>
      <c r="I245" s="63">
        <f t="shared" si="343"/>
        <v>1307.7399999999998</v>
      </c>
      <c r="J245" s="64">
        <v>7288.62</v>
      </c>
      <c r="K245" s="64">
        <f t="shared" si="299"/>
        <v>-5980.88</v>
      </c>
      <c r="L245" s="8"/>
      <c r="M245" s="63">
        <v>1307.7399999999998</v>
      </c>
      <c r="N245" s="63">
        <v>2127.9693333333303</v>
      </c>
      <c r="O245" s="63">
        <f t="shared" si="310"/>
        <v>-820.22933333333049</v>
      </c>
      <c r="P245" s="63">
        <v>0</v>
      </c>
      <c r="Q245" s="63">
        <f t="shared" si="311"/>
        <v>1307.7399999999998</v>
      </c>
      <c r="R245" s="64">
        <v>7288.62</v>
      </c>
      <c r="S245" s="65">
        <f t="shared" si="300"/>
        <v>-5980.88</v>
      </c>
      <c r="T245" s="32"/>
      <c r="U245" s="121">
        <v>652.89999999999986</v>
      </c>
      <c r="V245" s="63">
        <v>84.520820000000001</v>
      </c>
      <c r="W245" s="63">
        <f t="shared" si="301"/>
        <v>568.37917999999991</v>
      </c>
      <c r="X245" s="63">
        <v>0</v>
      </c>
      <c r="Y245" s="63">
        <f t="shared" si="344"/>
        <v>652.89999999999986</v>
      </c>
      <c r="Z245" s="64">
        <v>698.72</v>
      </c>
      <c r="AA245" s="64">
        <f t="shared" si="302"/>
        <v>-45.820000000000164</v>
      </c>
      <c r="AB245" s="8"/>
      <c r="AC245" s="63">
        <v>652.89999999999986</v>
      </c>
      <c r="AD245" s="63">
        <v>84.520820000000001</v>
      </c>
      <c r="AE245" s="63">
        <f t="shared" si="312"/>
        <v>568.37917999999991</v>
      </c>
      <c r="AF245" s="63">
        <v>0</v>
      </c>
      <c r="AG245" s="63">
        <f t="shared" si="313"/>
        <v>652.89999999999986</v>
      </c>
      <c r="AH245" s="64">
        <v>698.72</v>
      </c>
      <c r="AI245" s="65">
        <f t="shared" si="303"/>
        <v>-45.820000000000164</v>
      </c>
      <c r="AJ245" s="32"/>
      <c r="AK245" s="121">
        <v>0</v>
      </c>
      <c r="AL245" s="63">
        <v>0</v>
      </c>
      <c r="AM245" s="63">
        <f t="shared" si="304"/>
        <v>0</v>
      </c>
      <c r="AN245" s="63">
        <v>0</v>
      </c>
      <c r="AO245" s="63">
        <f t="shared" si="345"/>
        <v>0</v>
      </c>
      <c r="AP245" s="64">
        <v>0</v>
      </c>
      <c r="AQ245" s="64">
        <f t="shared" si="305"/>
        <v>0</v>
      </c>
      <c r="AR245" s="8"/>
      <c r="AS245" s="63">
        <v>0</v>
      </c>
      <c r="AT245" s="63">
        <v>0</v>
      </c>
      <c r="AU245" s="63">
        <f t="shared" si="314"/>
        <v>0</v>
      </c>
      <c r="AV245" s="63">
        <v>0</v>
      </c>
      <c r="AW245" s="63">
        <f t="shared" si="315"/>
        <v>0</v>
      </c>
      <c r="AX245" s="64">
        <v>0</v>
      </c>
      <c r="AY245" s="65">
        <f t="shared" si="306"/>
        <v>0</v>
      </c>
      <c r="AZ245" s="32"/>
      <c r="BA245" s="121">
        <v>654.83999999999992</v>
      </c>
      <c r="BB245" s="63">
        <v>2043.4485133333301</v>
      </c>
      <c r="BC245" s="63">
        <f t="shared" si="307"/>
        <v>-1388.6085133333302</v>
      </c>
      <c r="BD245" s="63">
        <v>0</v>
      </c>
      <c r="BE245" s="63">
        <f t="shared" si="346"/>
        <v>654.83999999999992</v>
      </c>
      <c r="BF245" s="64">
        <v>6589.9</v>
      </c>
      <c r="BG245" s="64">
        <f t="shared" si="308"/>
        <v>-5935.0599999999995</v>
      </c>
      <c r="BH245" s="8"/>
      <c r="BI245" s="63">
        <v>654.83999999999992</v>
      </c>
      <c r="BJ245" s="63">
        <v>2043.4485133333301</v>
      </c>
      <c r="BK245" s="63">
        <f t="shared" si="316"/>
        <v>-1388.6085133333302</v>
      </c>
      <c r="BL245" s="63">
        <v>0</v>
      </c>
      <c r="BM245" s="63">
        <f t="shared" si="317"/>
        <v>654.83999999999992</v>
      </c>
      <c r="BN245" s="64">
        <v>6589.9</v>
      </c>
      <c r="BO245" s="65">
        <f t="shared" si="309"/>
        <v>-5935.0599999999995</v>
      </c>
      <c r="BP245" s="32"/>
    </row>
    <row r="246" spans="2:68" s="2" customFormat="1" ht="14.25" customHeight="1" collapsed="1">
      <c r="B246" s="2" t="str">
        <f t="shared" si="347"/>
        <v>Hide</v>
      </c>
      <c r="C246" s="2">
        <v>1</v>
      </c>
      <c r="D246" s="72" t="s">
        <v>225</v>
      </c>
      <c r="E246" s="123">
        <v>41248.299999999996</v>
      </c>
      <c r="F246" s="73">
        <v>44024.153717478788</v>
      </c>
      <c r="G246" s="73">
        <f t="shared" si="298"/>
        <v>-2775.8537174787925</v>
      </c>
      <c r="H246" s="73">
        <v>0</v>
      </c>
      <c r="I246" s="73">
        <f t="shared" si="343"/>
        <v>41248.299999999996</v>
      </c>
      <c r="J246" s="74">
        <v>46354.06</v>
      </c>
      <c r="K246" s="74">
        <f t="shared" si="299"/>
        <v>-5105.760000000002</v>
      </c>
      <c r="L246" s="35"/>
      <c r="M246" s="73">
        <v>41248.299999999996</v>
      </c>
      <c r="N246" s="73">
        <v>44024.153717478788</v>
      </c>
      <c r="O246" s="73">
        <f t="shared" si="310"/>
        <v>-2775.8537174787925</v>
      </c>
      <c r="P246" s="73">
        <v>0</v>
      </c>
      <c r="Q246" s="73">
        <f t="shared" si="311"/>
        <v>41248.299999999996</v>
      </c>
      <c r="R246" s="74">
        <v>46354.06</v>
      </c>
      <c r="S246" s="75">
        <f t="shared" si="300"/>
        <v>-5105.760000000002</v>
      </c>
      <c r="T246" s="60"/>
      <c r="U246" s="123">
        <v>17426.990000000002</v>
      </c>
      <c r="V246" s="73">
        <v>16971.58817775</v>
      </c>
      <c r="W246" s="73">
        <f t="shared" si="301"/>
        <v>455.40182225000171</v>
      </c>
      <c r="X246" s="73">
        <v>0</v>
      </c>
      <c r="Y246" s="73">
        <f t="shared" si="344"/>
        <v>17426.990000000002</v>
      </c>
      <c r="Z246" s="74">
        <v>16922.560000000001</v>
      </c>
      <c r="AA246" s="74">
        <f t="shared" si="302"/>
        <v>504.43000000000029</v>
      </c>
      <c r="AB246" s="35"/>
      <c r="AC246" s="73">
        <v>17426.990000000002</v>
      </c>
      <c r="AD246" s="73">
        <v>16971.58817775</v>
      </c>
      <c r="AE246" s="73">
        <f t="shared" si="312"/>
        <v>455.40182225000171</v>
      </c>
      <c r="AF246" s="73">
        <v>0</v>
      </c>
      <c r="AG246" s="73">
        <f t="shared" si="313"/>
        <v>17426.990000000002</v>
      </c>
      <c r="AH246" s="74">
        <v>16922.560000000001</v>
      </c>
      <c r="AI246" s="75">
        <f t="shared" si="303"/>
        <v>504.43000000000029</v>
      </c>
      <c r="AJ246" s="60"/>
      <c r="AK246" s="123">
        <v>0</v>
      </c>
      <c r="AL246" s="73">
        <v>298.76959333333298</v>
      </c>
      <c r="AM246" s="73">
        <f t="shared" si="304"/>
        <v>-298.76959333333298</v>
      </c>
      <c r="AN246" s="73">
        <v>0</v>
      </c>
      <c r="AO246" s="73">
        <f t="shared" si="345"/>
        <v>0</v>
      </c>
      <c r="AP246" s="74">
        <v>517.32000000000005</v>
      </c>
      <c r="AQ246" s="74">
        <f t="shared" si="305"/>
        <v>-517.32000000000005</v>
      </c>
      <c r="AR246" s="35"/>
      <c r="AS246" s="73">
        <v>0</v>
      </c>
      <c r="AT246" s="73">
        <v>298.76959333333298</v>
      </c>
      <c r="AU246" s="73">
        <f t="shared" si="314"/>
        <v>-298.76959333333298</v>
      </c>
      <c r="AV246" s="73">
        <v>0</v>
      </c>
      <c r="AW246" s="73">
        <f t="shared" si="315"/>
        <v>0</v>
      </c>
      <c r="AX246" s="74">
        <v>517.32000000000005</v>
      </c>
      <c r="AY246" s="75">
        <f t="shared" si="306"/>
        <v>-517.32000000000005</v>
      </c>
      <c r="AZ246" s="60"/>
      <c r="BA246" s="123">
        <v>23821.309999999998</v>
      </c>
      <c r="BB246" s="73">
        <v>26753.795946395458</v>
      </c>
      <c r="BC246" s="73">
        <f t="shared" si="307"/>
        <v>-2932.4859463954599</v>
      </c>
      <c r="BD246" s="73">
        <v>0</v>
      </c>
      <c r="BE246" s="73">
        <f t="shared" si="346"/>
        <v>23821.309999999998</v>
      </c>
      <c r="BF246" s="74">
        <v>28914.18</v>
      </c>
      <c r="BG246" s="74">
        <f t="shared" si="308"/>
        <v>-5092.8700000000026</v>
      </c>
      <c r="BH246" s="35"/>
      <c r="BI246" s="73">
        <v>23821.309999999998</v>
      </c>
      <c r="BJ246" s="73">
        <v>26753.795946395458</v>
      </c>
      <c r="BK246" s="73">
        <f t="shared" si="316"/>
        <v>-2932.4859463954599</v>
      </c>
      <c r="BL246" s="73">
        <v>0</v>
      </c>
      <c r="BM246" s="73">
        <f t="shared" si="317"/>
        <v>23821.309999999998</v>
      </c>
      <c r="BN246" s="74">
        <v>28914.18</v>
      </c>
      <c r="BO246" s="75">
        <f t="shared" si="309"/>
        <v>-5092.8700000000026</v>
      </c>
      <c r="BP246" s="60"/>
    </row>
    <row r="247" spans="2:68" s="2" customFormat="1" ht="14.25" hidden="1" customHeight="1" outlineLevel="1">
      <c r="B247" s="2" t="str">
        <f t="shared" si="347"/>
        <v>Hide</v>
      </c>
      <c r="C247" s="2">
        <v>1</v>
      </c>
      <c r="D247" s="72" t="s">
        <v>226</v>
      </c>
      <c r="E247" s="124">
        <v>43437.5</v>
      </c>
      <c r="F247" s="76">
        <v>61248.156666666655</v>
      </c>
      <c r="G247" s="76">
        <f t="shared" si="298"/>
        <v>-17810.656666666655</v>
      </c>
      <c r="H247" s="76">
        <v>0</v>
      </c>
      <c r="I247" s="76">
        <f t="shared" si="343"/>
        <v>43437.5</v>
      </c>
      <c r="J247" s="77">
        <v>85085.09</v>
      </c>
      <c r="K247" s="77">
        <f t="shared" si="299"/>
        <v>-41647.589999999997</v>
      </c>
      <c r="L247" s="8"/>
      <c r="M247" s="76">
        <v>43437.5</v>
      </c>
      <c r="N247" s="76">
        <v>61248.156666666655</v>
      </c>
      <c r="O247" s="76">
        <f t="shared" si="310"/>
        <v>-17810.656666666655</v>
      </c>
      <c r="P247" s="76">
        <v>0</v>
      </c>
      <c r="Q247" s="76">
        <f t="shared" si="311"/>
        <v>43437.5</v>
      </c>
      <c r="R247" s="77">
        <v>85085.09</v>
      </c>
      <c r="S247" s="78">
        <f t="shared" si="300"/>
        <v>-41647.589999999997</v>
      </c>
      <c r="T247" s="32"/>
      <c r="U247" s="124">
        <v>27437.5</v>
      </c>
      <c r="V247" s="76">
        <v>36478.056666666656</v>
      </c>
      <c r="W247" s="76">
        <f t="shared" si="301"/>
        <v>-9040.5566666666564</v>
      </c>
      <c r="X247" s="76">
        <v>0</v>
      </c>
      <c r="Y247" s="76">
        <f t="shared" si="344"/>
        <v>27437.5</v>
      </c>
      <c r="Z247" s="77">
        <v>44799.64</v>
      </c>
      <c r="AA247" s="77">
        <f t="shared" si="302"/>
        <v>-17362.14</v>
      </c>
      <c r="AB247" s="8"/>
      <c r="AC247" s="76">
        <v>27437.5</v>
      </c>
      <c r="AD247" s="76">
        <v>36478.056666666656</v>
      </c>
      <c r="AE247" s="76">
        <f t="shared" si="312"/>
        <v>-9040.5566666666564</v>
      </c>
      <c r="AF247" s="76">
        <v>0</v>
      </c>
      <c r="AG247" s="76">
        <f t="shared" si="313"/>
        <v>27437.5</v>
      </c>
      <c r="AH247" s="77">
        <v>44799.64</v>
      </c>
      <c r="AI247" s="78">
        <f t="shared" si="303"/>
        <v>-17362.14</v>
      </c>
      <c r="AJ247" s="32"/>
      <c r="AK247" s="124">
        <v>0</v>
      </c>
      <c r="AL247" s="76">
        <v>8770.1</v>
      </c>
      <c r="AM247" s="76">
        <f t="shared" si="304"/>
        <v>-8770.1</v>
      </c>
      <c r="AN247" s="76">
        <v>0</v>
      </c>
      <c r="AO247" s="76">
        <f t="shared" si="345"/>
        <v>0</v>
      </c>
      <c r="AP247" s="77">
        <v>16910.45</v>
      </c>
      <c r="AQ247" s="77">
        <f t="shared" si="305"/>
        <v>-16910.45</v>
      </c>
      <c r="AR247" s="8"/>
      <c r="AS247" s="76">
        <v>0</v>
      </c>
      <c r="AT247" s="76">
        <v>8770.1</v>
      </c>
      <c r="AU247" s="76">
        <f t="shared" si="314"/>
        <v>-8770.1</v>
      </c>
      <c r="AV247" s="76">
        <v>0</v>
      </c>
      <c r="AW247" s="76">
        <f t="shared" si="315"/>
        <v>0</v>
      </c>
      <c r="AX247" s="77">
        <v>16910.45</v>
      </c>
      <c r="AY247" s="78">
        <f t="shared" si="306"/>
        <v>-16910.45</v>
      </c>
      <c r="AZ247" s="32"/>
      <c r="BA247" s="124">
        <v>16000</v>
      </c>
      <c r="BB247" s="76">
        <v>16000</v>
      </c>
      <c r="BC247" s="76">
        <f t="shared" si="307"/>
        <v>0</v>
      </c>
      <c r="BD247" s="76">
        <v>0</v>
      </c>
      <c r="BE247" s="76">
        <f t="shared" si="346"/>
        <v>16000</v>
      </c>
      <c r="BF247" s="77">
        <v>23375</v>
      </c>
      <c r="BG247" s="77">
        <f t="shared" si="308"/>
        <v>-7375</v>
      </c>
      <c r="BH247" s="8"/>
      <c r="BI247" s="76">
        <v>16000</v>
      </c>
      <c r="BJ247" s="76">
        <v>16000</v>
      </c>
      <c r="BK247" s="76">
        <f t="shared" si="316"/>
        <v>0</v>
      </c>
      <c r="BL247" s="76">
        <v>0</v>
      </c>
      <c r="BM247" s="76">
        <f t="shared" si="317"/>
        <v>16000</v>
      </c>
      <c r="BN247" s="77">
        <v>23375</v>
      </c>
      <c r="BO247" s="78">
        <f t="shared" si="309"/>
        <v>-7375</v>
      </c>
      <c r="BP247" s="32"/>
    </row>
    <row r="248" spans="2:68" s="2" customFormat="1" ht="14.25" hidden="1" customHeight="1" outlineLevel="1">
      <c r="B248" s="2" t="str">
        <f t="shared" si="347"/>
        <v>Hide</v>
      </c>
      <c r="C248" s="2">
        <v>1</v>
      </c>
      <c r="D248" s="72" t="s">
        <v>227</v>
      </c>
      <c r="E248" s="124">
        <v>0</v>
      </c>
      <c r="F248" s="76">
        <v>0</v>
      </c>
      <c r="G248" s="76">
        <f t="shared" si="298"/>
        <v>0</v>
      </c>
      <c r="H248" s="76">
        <v>0</v>
      </c>
      <c r="I248" s="76">
        <f t="shared" si="343"/>
        <v>0</v>
      </c>
      <c r="J248" s="77">
        <v>0</v>
      </c>
      <c r="K248" s="77">
        <f t="shared" si="299"/>
        <v>0</v>
      </c>
      <c r="L248" s="8"/>
      <c r="M248" s="76">
        <v>0</v>
      </c>
      <c r="N248" s="76">
        <v>0</v>
      </c>
      <c r="O248" s="76">
        <f t="shared" si="310"/>
        <v>0</v>
      </c>
      <c r="P248" s="76">
        <v>0</v>
      </c>
      <c r="Q248" s="76">
        <f t="shared" si="311"/>
        <v>0</v>
      </c>
      <c r="R248" s="77">
        <v>0</v>
      </c>
      <c r="S248" s="78">
        <f t="shared" si="300"/>
        <v>0</v>
      </c>
      <c r="T248" s="32"/>
      <c r="U248" s="124">
        <v>0</v>
      </c>
      <c r="V248" s="76">
        <v>0</v>
      </c>
      <c r="W248" s="76">
        <f t="shared" si="301"/>
        <v>0</v>
      </c>
      <c r="X248" s="76">
        <v>0</v>
      </c>
      <c r="Y248" s="76">
        <f t="shared" si="344"/>
        <v>0</v>
      </c>
      <c r="Z248" s="77">
        <v>0</v>
      </c>
      <c r="AA248" s="77">
        <f t="shared" si="302"/>
        <v>0</v>
      </c>
      <c r="AB248" s="8"/>
      <c r="AC248" s="76">
        <v>0</v>
      </c>
      <c r="AD248" s="76">
        <v>0</v>
      </c>
      <c r="AE248" s="76">
        <f t="shared" si="312"/>
        <v>0</v>
      </c>
      <c r="AF248" s="76">
        <v>0</v>
      </c>
      <c r="AG248" s="76">
        <f t="shared" si="313"/>
        <v>0</v>
      </c>
      <c r="AH248" s="77">
        <v>0</v>
      </c>
      <c r="AI248" s="78">
        <f t="shared" si="303"/>
        <v>0</v>
      </c>
      <c r="AJ248" s="32"/>
      <c r="AK248" s="124">
        <v>0</v>
      </c>
      <c r="AL248" s="76">
        <v>0</v>
      </c>
      <c r="AM248" s="76">
        <f t="shared" si="304"/>
        <v>0</v>
      </c>
      <c r="AN248" s="76">
        <v>0</v>
      </c>
      <c r="AO248" s="76">
        <f t="shared" si="345"/>
        <v>0</v>
      </c>
      <c r="AP248" s="77">
        <v>0</v>
      </c>
      <c r="AQ248" s="77">
        <f t="shared" si="305"/>
        <v>0</v>
      </c>
      <c r="AR248" s="8"/>
      <c r="AS248" s="76">
        <v>0</v>
      </c>
      <c r="AT248" s="76">
        <v>0</v>
      </c>
      <c r="AU248" s="76">
        <f t="shared" si="314"/>
        <v>0</v>
      </c>
      <c r="AV248" s="76">
        <v>0</v>
      </c>
      <c r="AW248" s="76">
        <f t="shared" si="315"/>
        <v>0</v>
      </c>
      <c r="AX248" s="77">
        <v>0</v>
      </c>
      <c r="AY248" s="78">
        <f t="shared" si="306"/>
        <v>0</v>
      </c>
      <c r="AZ248" s="32"/>
      <c r="BA248" s="124">
        <v>0</v>
      </c>
      <c r="BB248" s="76">
        <v>0</v>
      </c>
      <c r="BC248" s="76">
        <f t="shared" si="307"/>
        <v>0</v>
      </c>
      <c r="BD248" s="76">
        <v>0</v>
      </c>
      <c r="BE248" s="76">
        <f t="shared" si="346"/>
        <v>0</v>
      </c>
      <c r="BF248" s="77">
        <v>0</v>
      </c>
      <c r="BG248" s="77">
        <f t="shared" si="308"/>
        <v>0</v>
      </c>
      <c r="BH248" s="8"/>
      <c r="BI248" s="76">
        <v>0</v>
      </c>
      <c r="BJ248" s="76">
        <v>0</v>
      </c>
      <c r="BK248" s="76">
        <f t="shared" si="316"/>
        <v>0</v>
      </c>
      <c r="BL248" s="76">
        <v>0</v>
      </c>
      <c r="BM248" s="76">
        <f t="shared" si="317"/>
        <v>0</v>
      </c>
      <c r="BN248" s="77">
        <v>0</v>
      </c>
      <c r="BO248" s="78">
        <f t="shared" si="309"/>
        <v>0</v>
      </c>
      <c r="BP248" s="32"/>
    </row>
    <row r="249" spans="2:68" s="2" customFormat="1" ht="14.25" hidden="1" customHeight="1" outlineLevel="1">
      <c r="B249" s="2" t="str">
        <f t="shared" si="347"/>
        <v>Hide</v>
      </c>
      <c r="C249" s="2">
        <v>1</v>
      </c>
      <c r="D249" s="72" t="s">
        <v>228</v>
      </c>
      <c r="E249" s="124">
        <v>-18185.3</v>
      </c>
      <c r="F249" s="76">
        <v>0</v>
      </c>
      <c r="G249" s="76">
        <f t="shared" si="298"/>
        <v>-18185.3</v>
      </c>
      <c r="H249" s="76">
        <v>0</v>
      </c>
      <c r="I249" s="76">
        <f t="shared" si="343"/>
        <v>-18185.3</v>
      </c>
      <c r="J249" s="77">
        <v>0</v>
      </c>
      <c r="K249" s="77">
        <f t="shared" si="299"/>
        <v>-18185.3</v>
      </c>
      <c r="L249" s="8"/>
      <c r="M249" s="76">
        <v>-18185.3</v>
      </c>
      <c r="N249" s="76">
        <v>0</v>
      </c>
      <c r="O249" s="76">
        <f t="shared" si="310"/>
        <v>-18185.3</v>
      </c>
      <c r="P249" s="76">
        <v>0</v>
      </c>
      <c r="Q249" s="76">
        <f t="shared" si="311"/>
        <v>-18185.3</v>
      </c>
      <c r="R249" s="77">
        <v>0</v>
      </c>
      <c r="S249" s="78">
        <f t="shared" si="300"/>
        <v>-18185.3</v>
      </c>
      <c r="T249" s="32"/>
      <c r="U249" s="124">
        <v>-18185.3</v>
      </c>
      <c r="V249" s="76">
        <v>0</v>
      </c>
      <c r="W249" s="76">
        <f t="shared" si="301"/>
        <v>-18185.3</v>
      </c>
      <c r="X249" s="76">
        <v>0</v>
      </c>
      <c r="Y249" s="76">
        <f t="shared" si="344"/>
        <v>-18185.3</v>
      </c>
      <c r="Z249" s="77">
        <v>0</v>
      </c>
      <c r="AA249" s="77">
        <f t="shared" si="302"/>
        <v>-18185.3</v>
      </c>
      <c r="AB249" s="8"/>
      <c r="AC249" s="76">
        <v>-18185.3</v>
      </c>
      <c r="AD249" s="76">
        <v>0</v>
      </c>
      <c r="AE249" s="76">
        <f t="shared" si="312"/>
        <v>-18185.3</v>
      </c>
      <c r="AF249" s="76">
        <v>0</v>
      </c>
      <c r="AG249" s="76">
        <f t="shared" si="313"/>
        <v>-18185.3</v>
      </c>
      <c r="AH249" s="77">
        <v>0</v>
      </c>
      <c r="AI249" s="78">
        <f t="shared" si="303"/>
        <v>-18185.3</v>
      </c>
      <c r="AJ249" s="32"/>
      <c r="AK249" s="124">
        <v>0</v>
      </c>
      <c r="AL249" s="76">
        <v>0</v>
      </c>
      <c r="AM249" s="76">
        <f t="shared" si="304"/>
        <v>0</v>
      </c>
      <c r="AN249" s="76">
        <v>0</v>
      </c>
      <c r="AO249" s="76">
        <f t="shared" si="345"/>
        <v>0</v>
      </c>
      <c r="AP249" s="77">
        <v>0</v>
      </c>
      <c r="AQ249" s="77">
        <f t="shared" si="305"/>
        <v>0</v>
      </c>
      <c r="AR249" s="8"/>
      <c r="AS249" s="76">
        <v>0</v>
      </c>
      <c r="AT249" s="76">
        <v>0</v>
      </c>
      <c r="AU249" s="76">
        <f t="shared" si="314"/>
        <v>0</v>
      </c>
      <c r="AV249" s="76">
        <v>0</v>
      </c>
      <c r="AW249" s="76">
        <f t="shared" si="315"/>
        <v>0</v>
      </c>
      <c r="AX249" s="77">
        <v>0</v>
      </c>
      <c r="AY249" s="78">
        <f t="shared" si="306"/>
        <v>0</v>
      </c>
      <c r="AZ249" s="32"/>
      <c r="BA249" s="124">
        <v>0</v>
      </c>
      <c r="BB249" s="76">
        <v>0</v>
      </c>
      <c r="BC249" s="76">
        <f t="shared" si="307"/>
        <v>0</v>
      </c>
      <c r="BD249" s="76">
        <v>0</v>
      </c>
      <c r="BE249" s="76">
        <f t="shared" si="346"/>
        <v>0</v>
      </c>
      <c r="BF249" s="77">
        <v>0</v>
      </c>
      <c r="BG249" s="77">
        <f t="shared" si="308"/>
        <v>0</v>
      </c>
      <c r="BH249" s="8"/>
      <c r="BI249" s="76">
        <v>0</v>
      </c>
      <c r="BJ249" s="76">
        <v>0</v>
      </c>
      <c r="BK249" s="76">
        <f t="shared" si="316"/>
        <v>0</v>
      </c>
      <c r="BL249" s="76">
        <v>0</v>
      </c>
      <c r="BM249" s="76">
        <f t="shared" si="317"/>
        <v>0</v>
      </c>
      <c r="BN249" s="77">
        <v>0</v>
      </c>
      <c r="BO249" s="78">
        <f t="shared" si="309"/>
        <v>0</v>
      </c>
      <c r="BP249" s="32"/>
    </row>
    <row r="250" spans="2:68" s="2" customFormat="1" ht="14.25" hidden="1" customHeight="1" outlineLevel="1">
      <c r="B250" s="2" t="str">
        <f t="shared" si="347"/>
        <v>Hide</v>
      </c>
      <c r="C250" s="2">
        <v>1</v>
      </c>
      <c r="D250" s="72" t="s">
        <v>229</v>
      </c>
      <c r="E250" s="124">
        <v>0</v>
      </c>
      <c r="F250" s="76">
        <v>0</v>
      </c>
      <c r="G250" s="76">
        <f t="shared" si="298"/>
        <v>0</v>
      </c>
      <c r="H250" s="76">
        <v>0</v>
      </c>
      <c r="I250" s="76">
        <f t="shared" si="343"/>
        <v>0</v>
      </c>
      <c r="J250" s="77">
        <v>0</v>
      </c>
      <c r="K250" s="77">
        <f t="shared" si="299"/>
        <v>0</v>
      </c>
      <c r="L250" s="8"/>
      <c r="M250" s="76">
        <v>0</v>
      </c>
      <c r="N250" s="76">
        <v>0</v>
      </c>
      <c r="O250" s="76">
        <f t="shared" si="310"/>
        <v>0</v>
      </c>
      <c r="P250" s="76">
        <v>0</v>
      </c>
      <c r="Q250" s="76">
        <f t="shared" si="311"/>
        <v>0</v>
      </c>
      <c r="R250" s="77">
        <v>0</v>
      </c>
      <c r="S250" s="78">
        <f t="shared" si="300"/>
        <v>0</v>
      </c>
      <c r="T250" s="32"/>
      <c r="U250" s="124">
        <v>0</v>
      </c>
      <c r="V250" s="76">
        <v>0</v>
      </c>
      <c r="W250" s="76">
        <f t="shared" si="301"/>
        <v>0</v>
      </c>
      <c r="X250" s="76">
        <v>0</v>
      </c>
      <c r="Y250" s="76">
        <f t="shared" si="344"/>
        <v>0</v>
      </c>
      <c r="Z250" s="77">
        <v>0</v>
      </c>
      <c r="AA250" s="77">
        <f t="shared" si="302"/>
        <v>0</v>
      </c>
      <c r="AB250" s="8"/>
      <c r="AC250" s="76">
        <v>0</v>
      </c>
      <c r="AD250" s="76">
        <v>0</v>
      </c>
      <c r="AE250" s="76">
        <f t="shared" si="312"/>
        <v>0</v>
      </c>
      <c r="AF250" s="76">
        <v>0</v>
      </c>
      <c r="AG250" s="76">
        <f t="shared" si="313"/>
        <v>0</v>
      </c>
      <c r="AH250" s="77">
        <v>0</v>
      </c>
      <c r="AI250" s="78">
        <f t="shared" si="303"/>
        <v>0</v>
      </c>
      <c r="AJ250" s="32"/>
      <c r="AK250" s="124">
        <v>0</v>
      </c>
      <c r="AL250" s="76">
        <v>0</v>
      </c>
      <c r="AM250" s="76">
        <f t="shared" si="304"/>
        <v>0</v>
      </c>
      <c r="AN250" s="76">
        <v>0</v>
      </c>
      <c r="AO250" s="76">
        <f t="shared" si="345"/>
        <v>0</v>
      </c>
      <c r="AP250" s="77">
        <v>0</v>
      </c>
      <c r="AQ250" s="77">
        <f t="shared" si="305"/>
        <v>0</v>
      </c>
      <c r="AR250" s="8"/>
      <c r="AS250" s="76">
        <v>0</v>
      </c>
      <c r="AT250" s="76">
        <v>0</v>
      </c>
      <c r="AU250" s="76">
        <f t="shared" si="314"/>
        <v>0</v>
      </c>
      <c r="AV250" s="76">
        <v>0</v>
      </c>
      <c r="AW250" s="76">
        <f t="shared" si="315"/>
        <v>0</v>
      </c>
      <c r="AX250" s="77">
        <v>0</v>
      </c>
      <c r="AY250" s="78">
        <f t="shared" si="306"/>
        <v>0</v>
      </c>
      <c r="AZ250" s="32"/>
      <c r="BA250" s="124">
        <v>0</v>
      </c>
      <c r="BB250" s="76">
        <v>0</v>
      </c>
      <c r="BC250" s="76">
        <f t="shared" si="307"/>
        <v>0</v>
      </c>
      <c r="BD250" s="76">
        <v>0</v>
      </c>
      <c r="BE250" s="76">
        <f t="shared" si="346"/>
        <v>0</v>
      </c>
      <c r="BF250" s="77">
        <v>0</v>
      </c>
      <c r="BG250" s="77">
        <f t="shared" si="308"/>
        <v>0</v>
      </c>
      <c r="BH250" s="8"/>
      <c r="BI250" s="76">
        <v>0</v>
      </c>
      <c r="BJ250" s="76">
        <v>0</v>
      </c>
      <c r="BK250" s="76">
        <f t="shared" si="316"/>
        <v>0</v>
      </c>
      <c r="BL250" s="76">
        <v>0</v>
      </c>
      <c r="BM250" s="76">
        <f t="shared" si="317"/>
        <v>0</v>
      </c>
      <c r="BN250" s="77">
        <v>0</v>
      </c>
      <c r="BO250" s="78">
        <f t="shared" si="309"/>
        <v>0</v>
      </c>
      <c r="BP250" s="32"/>
    </row>
    <row r="251" spans="2:68" s="2" customFormat="1" ht="14.25" hidden="1" customHeight="1" outlineLevel="1">
      <c r="B251" s="2" t="str">
        <f t="shared" si="347"/>
        <v>Hide</v>
      </c>
      <c r="C251" s="2">
        <v>1</v>
      </c>
      <c r="D251" s="72" t="s">
        <v>230</v>
      </c>
      <c r="E251" s="124">
        <v>0</v>
      </c>
      <c r="F251" s="76">
        <v>0</v>
      </c>
      <c r="G251" s="76">
        <f t="shared" si="298"/>
        <v>0</v>
      </c>
      <c r="H251" s="76">
        <v>0</v>
      </c>
      <c r="I251" s="76">
        <f t="shared" si="343"/>
        <v>0</v>
      </c>
      <c r="J251" s="77">
        <v>0</v>
      </c>
      <c r="K251" s="77">
        <f t="shared" si="299"/>
        <v>0</v>
      </c>
      <c r="L251" s="8"/>
      <c r="M251" s="76">
        <v>0</v>
      </c>
      <c r="N251" s="76">
        <v>0</v>
      </c>
      <c r="O251" s="76">
        <f t="shared" si="310"/>
        <v>0</v>
      </c>
      <c r="P251" s="76">
        <v>0</v>
      </c>
      <c r="Q251" s="76">
        <f t="shared" si="311"/>
        <v>0</v>
      </c>
      <c r="R251" s="77">
        <v>0</v>
      </c>
      <c r="S251" s="78">
        <f t="shared" si="300"/>
        <v>0</v>
      </c>
      <c r="T251" s="32"/>
      <c r="U251" s="124">
        <v>0</v>
      </c>
      <c r="V251" s="76">
        <v>0</v>
      </c>
      <c r="W251" s="76">
        <f t="shared" si="301"/>
        <v>0</v>
      </c>
      <c r="X251" s="76">
        <v>0</v>
      </c>
      <c r="Y251" s="76">
        <f t="shared" si="344"/>
        <v>0</v>
      </c>
      <c r="Z251" s="77">
        <v>0</v>
      </c>
      <c r="AA251" s="77">
        <f t="shared" si="302"/>
        <v>0</v>
      </c>
      <c r="AB251" s="8"/>
      <c r="AC251" s="76">
        <v>0</v>
      </c>
      <c r="AD251" s="76">
        <v>0</v>
      </c>
      <c r="AE251" s="76">
        <f t="shared" si="312"/>
        <v>0</v>
      </c>
      <c r="AF251" s="76">
        <v>0</v>
      </c>
      <c r="AG251" s="76">
        <f t="shared" si="313"/>
        <v>0</v>
      </c>
      <c r="AH251" s="77">
        <v>0</v>
      </c>
      <c r="AI251" s="78">
        <f t="shared" si="303"/>
        <v>0</v>
      </c>
      <c r="AJ251" s="32"/>
      <c r="AK251" s="124">
        <v>0</v>
      </c>
      <c r="AL251" s="76">
        <v>0</v>
      </c>
      <c r="AM251" s="76">
        <f t="shared" si="304"/>
        <v>0</v>
      </c>
      <c r="AN251" s="76">
        <v>0</v>
      </c>
      <c r="AO251" s="76">
        <f t="shared" si="345"/>
        <v>0</v>
      </c>
      <c r="AP251" s="77">
        <v>0</v>
      </c>
      <c r="AQ251" s="77">
        <f t="shared" si="305"/>
        <v>0</v>
      </c>
      <c r="AR251" s="8"/>
      <c r="AS251" s="76">
        <v>0</v>
      </c>
      <c r="AT251" s="76">
        <v>0</v>
      </c>
      <c r="AU251" s="76">
        <f t="shared" si="314"/>
        <v>0</v>
      </c>
      <c r="AV251" s="76">
        <v>0</v>
      </c>
      <c r="AW251" s="76">
        <f t="shared" si="315"/>
        <v>0</v>
      </c>
      <c r="AX251" s="77">
        <v>0</v>
      </c>
      <c r="AY251" s="78">
        <f t="shared" si="306"/>
        <v>0</v>
      </c>
      <c r="AZ251" s="32"/>
      <c r="BA251" s="124">
        <v>0</v>
      </c>
      <c r="BB251" s="76">
        <v>0</v>
      </c>
      <c r="BC251" s="76">
        <f t="shared" si="307"/>
        <v>0</v>
      </c>
      <c r="BD251" s="76">
        <v>0</v>
      </c>
      <c r="BE251" s="76">
        <f t="shared" si="346"/>
        <v>0</v>
      </c>
      <c r="BF251" s="77">
        <v>0</v>
      </c>
      <c r="BG251" s="77">
        <f t="shared" si="308"/>
        <v>0</v>
      </c>
      <c r="BH251" s="8"/>
      <c r="BI251" s="76">
        <v>0</v>
      </c>
      <c r="BJ251" s="76">
        <v>0</v>
      </c>
      <c r="BK251" s="76">
        <f t="shared" si="316"/>
        <v>0</v>
      </c>
      <c r="BL251" s="76">
        <v>0</v>
      </c>
      <c r="BM251" s="76">
        <f t="shared" si="317"/>
        <v>0</v>
      </c>
      <c r="BN251" s="77">
        <v>0</v>
      </c>
      <c r="BO251" s="78">
        <f t="shared" si="309"/>
        <v>0</v>
      </c>
      <c r="BP251" s="32"/>
    </row>
    <row r="252" spans="2:68" s="2" customFormat="1" ht="14.25" hidden="1" customHeight="1" outlineLevel="1">
      <c r="B252" s="2" t="str">
        <f t="shared" si="347"/>
        <v>Hide</v>
      </c>
      <c r="C252" s="2">
        <v>1</v>
      </c>
      <c r="D252" s="72" t="s">
        <v>231</v>
      </c>
      <c r="E252" s="124">
        <v>0</v>
      </c>
      <c r="F252" s="76">
        <v>0</v>
      </c>
      <c r="G252" s="76">
        <f t="shared" si="298"/>
        <v>0</v>
      </c>
      <c r="H252" s="76">
        <v>0</v>
      </c>
      <c r="I252" s="76">
        <f t="shared" si="343"/>
        <v>0</v>
      </c>
      <c r="J252" s="77">
        <v>0</v>
      </c>
      <c r="K252" s="77">
        <f t="shared" si="299"/>
        <v>0</v>
      </c>
      <c r="L252" s="8"/>
      <c r="M252" s="76">
        <v>0</v>
      </c>
      <c r="N252" s="76">
        <v>0</v>
      </c>
      <c r="O252" s="76">
        <f t="shared" si="310"/>
        <v>0</v>
      </c>
      <c r="P252" s="76">
        <v>0</v>
      </c>
      <c r="Q252" s="76">
        <f t="shared" si="311"/>
        <v>0</v>
      </c>
      <c r="R252" s="77">
        <v>0</v>
      </c>
      <c r="S252" s="78">
        <f t="shared" si="300"/>
        <v>0</v>
      </c>
      <c r="T252" s="32"/>
      <c r="U252" s="124">
        <v>0</v>
      </c>
      <c r="V252" s="76">
        <v>0</v>
      </c>
      <c r="W252" s="76">
        <f t="shared" si="301"/>
        <v>0</v>
      </c>
      <c r="X252" s="76">
        <v>0</v>
      </c>
      <c r="Y252" s="76">
        <f t="shared" si="344"/>
        <v>0</v>
      </c>
      <c r="Z252" s="77">
        <v>0</v>
      </c>
      <c r="AA252" s="77">
        <f t="shared" si="302"/>
        <v>0</v>
      </c>
      <c r="AB252" s="8"/>
      <c r="AC252" s="76">
        <v>0</v>
      </c>
      <c r="AD252" s="76">
        <v>0</v>
      </c>
      <c r="AE252" s="76">
        <f t="shared" si="312"/>
        <v>0</v>
      </c>
      <c r="AF252" s="76">
        <v>0</v>
      </c>
      <c r="AG252" s="76">
        <f t="shared" si="313"/>
        <v>0</v>
      </c>
      <c r="AH252" s="77">
        <v>0</v>
      </c>
      <c r="AI252" s="78">
        <f t="shared" si="303"/>
        <v>0</v>
      </c>
      <c r="AJ252" s="32"/>
      <c r="AK252" s="124">
        <v>0</v>
      </c>
      <c r="AL252" s="76">
        <v>0</v>
      </c>
      <c r="AM252" s="76">
        <f t="shared" si="304"/>
        <v>0</v>
      </c>
      <c r="AN252" s="76">
        <v>0</v>
      </c>
      <c r="AO252" s="76">
        <f t="shared" si="345"/>
        <v>0</v>
      </c>
      <c r="AP252" s="77">
        <v>0</v>
      </c>
      <c r="AQ252" s="77">
        <f t="shared" si="305"/>
        <v>0</v>
      </c>
      <c r="AR252" s="8"/>
      <c r="AS252" s="76">
        <v>0</v>
      </c>
      <c r="AT252" s="76">
        <v>0</v>
      </c>
      <c r="AU252" s="76">
        <f t="shared" si="314"/>
        <v>0</v>
      </c>
      <c r="AV252" s="76">
        <v>0</v>
      </c>
      <c r="AW252" s="76">
        <f t="shared" si="315"/>
        <v>0</v>
      </c>
      <c r="AX252" s="77">
        <v>0</v>
      </c>
      <c r="AY252" s="78">
        <f t="shared" si="306"/>
        <v>0</v>
      </c>
      <c r="AZ252" s="32"/>
      <c r="BA252" s="124">
        <v>0</v>
      </c>
      <c r="BB252" s="76">
        <v>0</v>
      </c>
      <c r="BC252" s="76">
        <f t="shared" si="307"/>
        <v>0</v>
      </c>
      <c r="BD252" s="76">
        <v>0</v>
      </c>
      <c r="BE252" s="76">
        <f t="shared" si="346"/>
        <v>0</v>
      </c>
      <c r="BF252" s="77">
        <v>0</v>
      </c>
      <c r="BG252" s="77">
        <f t="shared" si="308"/>
        <v>0</v>
      </c>
      <c r="BH252" s="8"/>
      <c r="BI252" s="76">
        <v>0</v>
      </c>
      <c r="BJ252" s="76">
        <v>0</v>
      </c>
      <c r="BK252" s="76">
        <f t="shared" si="316"/>
        <v>0</v>
      </c>
      <c r="BL252" s="76">
        <v>0</v>
      </c>
      <c r="BM252" s="76">
        <f t="shared" si="317"/>
        <v>0</v>
      </c>
      <c r="BN252" s="77">
        <v>0</v>
      </c>
      <c r="BO252" s="78">
        <f t="shared" si="309"/>
        <v>0</v>
      </c>
      <c r="BP252" s="32"/>
    </row>
    <row r="253" spans="2:68" s="2" customFormat="1" ht="14.25" hidden="1" customHeight="1" outlineLevel="1">
      <c r="B253" s="2" t="str">
        <f t="shared" si="347"/>
        <v>Hide</v>
      </c>
      <c r="C253" s="2">
        <v>1</v>
      </c>
      <c r="D253" s="72" t="s">
        <v>232</v>
      </c>
      <c r="E253" s="124">
        <v>0</v>
      </c>
      <c r="F253" s="76">
        <v>0</v>
      </c>
      <c r="G253" s="76">
        <f t="shared" si="298"/>
        <v>0</v>
      </c>
      <c r="H253" s="76">
        <v>0</v>
      </c>
      <c r="I253" s="76">
        <f t="shared" si="343"/>
        <v>0</v>
      </c>
      <c r="J253" s="77">
        <v>0</v>
      </c>
      <c r="K253" s="77">
        <f t="shared" si="299"/>
        <v>0</v>
      </c>
      <c r="L253" s="8"/>
      <c r="M253" s="76">
        <v>0</v>
      </c>
      <c r="N253" s="76">
        <v>0</v>
      </c>
      <c r="O253" s="76">
        <f t="shared" si="310"/>
        <v>0</v>
      </c>
      <c r="P253" s="76">
        <v>0</v>
      </c>
      <c r="Q253" s="76">
        <f t="shared" si="311"/>
        <v>0</v>
      </c>
      <c r="R253" s="77">
        <v>0</v>
      </c>
      <c r="S253" s="78">
        <f t="shared" si="300"/>
        <v>0</v>
      </c>
      <c r="T253" s="32"/>
      <c r="U253" s="124">
        <v>0</v>
      </c>
      <c r="V253" s="76">
        <v>0</v>
      </c>
      <c r="W253" s="76">
        <f t="shared" si="301"/>
        <v>0</v>
      </c>
      <c r="X253" s="76">
        <v>0</v>
      </c>
      <c r="Y253" s="76">
        <f t="shared" si="344"/>
        <v>0</v>
      </c>
      <c r="Z253" s="77">
        <v>0</v>
      </c>
      <c r="AA253" s="77">
        <f t="shared" si="302"/>
        <v>0</v>
      </c>
      <c r="AB253" s="8"/>
      <c r="AC253" s="76">
        <v>0</v>
      </c>
      <c r="AD253" s="76">
        <v>0</v>
      </c>
      <c r="AE253" s="76">
        <f t="shared" si="312"/>
        <v>0</v>
      </c>
      <c r="AF253" s="76">
        <v>0</v>
      </c>
      <c r="AG253" s="76">
        <f t="shared" si="313"/>
        <v>0</v>
      </c>
      <c r="AH253" s="77">
        <v>0</v>
      </c>
      <c r="AI253" s="78">
        <f t="shared" si="303"/>
        <v>0</v>
      </c>
      <c r="AJ253" s="32"/>
      <c r="AK253" s="124">
        <v>0</v>
      </c>
      <c r="AL253" s="76">
        <v>0</v>
      </c>
      <c r="AM253" s="76">
        <f t="shared" si="304"/>
        <v>0</v>
      </c>
      <c r="AN253" s="76">
        <v>0</v>
      </c>
      <c r="AO253" s="76">
        <f t="shared" si="345"/>
        <v>0</v>
      </c>
      <c r="AP253" s="77">
        <v>0</v>
      </c>
      <c r="AQ253" s="77">
        <f t="shared" si="305"/>
        <v>0</v>
      </c>
      <c r="AR253" s="8"/>
      <c r="AS253" s="76">
        <v>0</v>
      </c>
      <c r="AT253" s="76">
        <v>0</v>
      </c>
      <c r="AU253" s="76">
        <f t="shared" si="314"/>
        <v>0</v>
      </c>
      <c r="AV253" s="76">
        <v>0</v>
      </c>
      <c r="AW253" s="76">
        <f t="shared" si="315"/>
        <v>0</v>
      </c>
      <c r="AX253" s="77">
        <v>0</v>
      </c>
      <c r="AY253" s="78">
        <f t="shared" si="306"/>
        <v>0</v>
      </c>
      <c r="AZ253" s="32"/>
      <c r="BA253" s="124">
        <v>0</v>
      </c>
      <c r="BB253" s="76">
        <v>0</v>
      </c>
      <c r="BC253" s="76">
        <f t="shared" si="307"/>
        <v>0</v>
      </c>
      <c r="BD253" s="76">
        <v>0</v>
      </c>
      <c r="BE253" s="76">
        <f t="shared" si="346"/>
        <v>0</v>
      </c>
      <c r="BF253" s="77">
        <v>0</v>
      </c>
      <c r="BG253" s="77">
        <f t="shared" si="308"/>
        <v>0</v>
      </c>
      <c r="BH253" s="8"/>
      <c r="BI253" s="76">
        <v>0</v>
      </c>
      <c r="BJ253" s="76">
        <v>0</v>
      </c>
      <c r="BK253" s="76">
        <f t="shared" si="316"/>
        <v>0</v>
      </c>
      <c r="BL253" s="76">
        <v>0</v>
      </c>
      <c r="BM253" s="76">
        <f t="shared" si="317"/>
        <v>0</v>
      </c>
      <c r="BN253" s="77">
        <v>0</v>
      </c>
      <c r="BO253" s="78">
        <f t="shared" si="309"/>
        <v>0</v>
      </c>
      <c r="BP253" s="32"/>
    </row>
    <row r="254" spans="2:68" s="2" customFormat="1" ht="14.25" hidden="1" customHeight="1" outlineLevel="1">
      <c r="B254" s="2" t="str">
        <f t="shared" ref="B254:B257" si="348">IF(SUM(T254:T254)&lt;&gt;0,"Show","Hide")</f>
        <v>Hide</v>
      </c>
      <c r="C254" s="2">
        <v>1</v>
      </c>
      <c r="D254" s="72" t="s">
        <v>596</v>
      </c>
      <c r="E254" s="124">
        <v>2760</v>
      </c>
      <c r="F254" s="76">
        <v>0</v>
      </c>
      <c r="G254" s="76">
        <f t="shared" ref="G254:G257" si="349">+E254-F254</f>
        <v>2760</v>
      </c>
      <c r="H254" s="76">
        <v>0</v>
      </c>
      <c r="I254" s="76">
        <f t="shared" ref="I254:I257" si="350">+E254-H254</f>
        <v>2760</v>
      </c>
      <c r="J254" s="77">
        <v>8466.67</v>
      </c>
      <c r="K254" s="77">
        <f t="shared" ref="K254:K257" si="351">+E254-J254</f>
        <v>-5706.67</v>
      </c>
      <c r="L254" s="8"/>
      <c r="M254" s="76">
        <v>2760</v>
      </c>
      <c r="N254" s="76">
        <v>0</v>
      </c>
      <c r="O254" s="76">
        <f t="shared" ref="O254:O257" si="352">+M254-N254</f>
        <v>2760</v>
      </c>
      <c r="P254" s="76">
        <v>0</v>
      </c>
      <c r="Q254" s="76">
        <f t="shared" ref="Q254:Q257" si="353">+M254-P254</f>
        <v>2760</v>
      </c>
      <c r="R254" s="77">
        <v>8466.67</v>
      </c>
      <c r="S254" s="78">
        <f t="shared" ref="S254:S257" si="354">+M254-R254</f>
        <v>-5706.67</v>
      </c>
      <c r="T254" s="32"/>
      <c r="U254" s="124">
        <v>0</v>
      </c>
      <c r="V254" s="76">
        <v>0</v>
      </c>
      <c r="W254" s="76">
        <f t="shared" ref="W254:W257" si="355">+U254-V254</f>
        <v>0</v>
      </c>
      <c r="X254" s="76">
        <v>0</v>
      </c>
      <c r="Y254" s="76">
        <f t="shared" ref="Y254:Y257" si="356">+U254-X254</f>
        <v>0</v>
      </c>
      <c r="Z254" s="77">
        <v>1000</v>
      </c>
      <c r="AA254" s="77">
        <f t="shared" ref="AA254:AA257" si="357">+U254-Z254</f>
        <v>-1000</v>
      </c>
      <c r="AB254" s="8"/>
      <c r="AC254" s="76">
        <v>0</v>
      </c>
      <c r="AD254" s="76">
        <v>0</v>
      </c>
      <c r="AE254" s="76">
        <f t="shared" ref="AE254:AE257" si="358">+AC254-AD254</f>
        <v>0</v>
      </c>
      <c r="AF254" s="76">
        <v>0</v>
      </c>
      <c r="AG254" s="76">
        <f t="shared" ref="AG254:AG257" si="359">+AC254-AF254</f>
        <v>0</v>
      </c>
      <c r="AH254" s="77">
        <v>1000</v>
      </c>
      <c r="AI254" s="78">
        <f t="shared" ref="AI254:AI257" si="360">+AC254-AH254</f>
        <v>-1000</v>
      </c>
      <c r="AJ254" s="32"/>
      <c r="AK254" s="124">
        <v>0</v>
      </c>
      <c r="AL254" s="76">
        <v>0</v>
      </c>
      <c r="AM254" s="76">
        <f t="shared" ref="AM254:AM257" si="361">+AK254-AL254</f>
        <v>0</v>
      </c>
      <c r="AN254" s="76">
        <v>0</v>
      </c>
      <c r="AO254" s="76">
        <f t="shared" ref="AO254:AO257" si="362">+AK254-AN254</f>
        <v>0</v>
      </c>
      <c r="AP254" s="77">
        <v>4666.67</v>
      </c>
      <c r="AQ254" s="77">
        <f t="shared" ref="AQ254:AQ257" si="363">+AK254-AP254</f>
        <v>-4666.67</v>
      </c>
      <c r="AR254" s="8"/>
      <c r="AS254" s="76">
        <v>0</v>
      </c>
      <c r="AT254" s="76">
        <v>0</v>
      </c>
      <c r="AU254" s="76">
        <f t="shared" ref="AU254:AU257" si="364">+AS254-AT254</f>
        <v>0</v>
      </c>
      <c r="AV254" s="76">
        <v>0</v>
      </c>
      <c r="AW254" s="76">
        <f t="shared" ref="AW254:AW257" si="365">+AS254-AV254</f>
        <v>0</v>
      </c>
      <c r="AX254" s="77">
        <v>4666.67</v>
      </c>
      <c r="AY254" s="78">
        <f t="shared" ref="AY254:AY257" si="366">+AS254-AX254</f>
        <v>-4666.67</v>
      </c>
      <c r="AZ254" s="32"/>
      <c r="BA254" s="124">
        <v>2760</v>
      </c>
      <c r="BB254" s="76">
        <v>0</v>
      </c>
      <c r="BC254" s="76">
        <f t="shared" ref="BC254:BC257" si="367">+BA254-BB254</f>
        <v>2760</v>
      </c>
      <c r="BD254" s="76">
        <v>0</v>
      </c>
      <c r="BE254" s="76">
        <f t="shared" ref="BE254:BE257" si="368">+BA254-BD254</f>
        <v>2760</v>
      </c>
      <c r="BF254" s="77">
        <v>2800</v>
      </c>
      <c r="BG254" s="77">
        <f t="shared" ref="BG254:BG257" si="369">+BA254-BF254</f>
        <v>-40</v>
      </c>
      <c r="BH254" s="8"/>
      <c r="BI254" s="76">
        <v>2760</v>
      </c>
      <c r="BJ254" s="76">
        <v>0</v>
      </c>
      <c r="BK254" s="76">
        <f t="shared" ref="BK254:BK257" si="370">+BI254-BJ254</f>
        <v>2760</v>
      </c>
      <c r="BL254" s="76">
        <v>0</v>
      </c>
      <c r="BM254" s="76">
        <f t="shared" ref="BM254:BM257" si="371">+BI254-BL254</f>
        <v>2760</v>
      </c>
      <c r="BN254" s="77">
        <v>2800</v>
      </c>
      <c r="BO254" s="78">
        <f t="shared" ref="BO254:BO257" si="372">+BI254-BN254</f>
        <v>-40</v>
      </c>
      <c r="BP254" s="32"/>
    </row>
    <row r="255" spans="2:68" s="2" customFormat="1" ht="14.25" hidden="1" customHeight="1" outlineLevel="1">
      <c r="B255" s="2" t="str">
        <f t="shared" si="348"/>
        <v>Hide</v>
      </c>
      <c r="C255" s="2">
        <v>1</v>
      </c>
      <c r="D255" s="72" t="s">
        <v>597</v>
      </c>
      <c r="E255" s="124">
        <v>0</v>
      </c>
      <c r="F255" s="76">
        <v>3423.7500000929481</v>
      </c>
      <c r="G255" s="76">
        <f t="shared" si="349"/>
        <v>-3423.7500000929481</v>
      </c>
      <c r="H255" s="76">
        <v>0</v>
      </c>
      <c r="I255" s="76">
        <f t="shared" si="350"/>
        <v>0</v>
      </c>
      <c r="J255" s="77">
        <v>6316.67</v>
      </c>
      <c r="K255" s="77">
        <f t="shared" si="351"/>
        <v>-6316.67</v>
      </c>
      <c r="L255" s="8"/>
      <c r="M255" s="76">
        <v>0</v>
      </c>
      <c r="N255" s="76">
        <v>3423.7500000929481</v>
      </c>
      <c r="O255" s="76">
        <f t="shared" si="352"/>
        <v>-3423.7500000929481</v>
      </c>
      <c r="P255" s="76">
        <v>0</v>
      </c>
      <c r="Q255" s="76">
        <f t="shared" si="353"/>
        <v>0</v>
      </c>
      <c r="R255" s="77">
        <v>6316.67</v>
      </c>
      <c r="S255" s="78">
        <f t="shared" si="354"/>
        <v>-6316.67</v>
      </c>
      <c r="T255" s="32"/>
      <c r="U255" s="124">
        <v>0</v>
      </c>
      <c r="V255" s="76">
        <v>1208.330000092948</v>
      </c>
      <c r="W255" s="76">
        <f t="shared" si="355"/>
        <v>-1208.330000092948</v>
      </c>
      <c r="X255" s="76">
        <v>0</v>
      </c>
      <c r="Y255" s="76">
        <f t="shared" si="356"/>
        <v>0</v>
      </c>
      <c r="Z255" s="77">
        <v>3166.67</v>
      </c>
      <c r="AA255" s="77">
        <f t="shared" si="357"/>
        <v>-3166.67</v>
      </c>
      <c r="AB255" s="8"/>
      <c r="AC255" s="76">
        <v>0</v>
      </c>
      <c r="AD255" s="76">
        <v>1208.330000092948</v>
      </c>
      <c r="AE255" s="76">
        <f t="shared" si="358"/>
        <v>-1208.330000092948</v>
      </c>
      <c r="AF255" s="76">
        <v>0</v>
      </c>
      <c r="AG255" s="76">
        <f t="shared" si="359"/>
        <v>0</v>
      </c>
      <c r="AH255" s="77">
        <v>3166.67</v>
      </c>
      <c r="AI255" s="78">
        <f t="shared" si="360"/>
        <v>-3166.67</v>
      </c>
      <c r="AJ255" s="32"/>
      <c r="AK255" s="124">
        <v>0</v>
      </c>
      <c r="AL255" s="76">
        <v>2215.42</v>
      </c>
      <c r="AM255" s="76">
        <f t="shared" si="361"/>
        <v>-2215.42</v>
      </c>
      <c r="AN255" s="76">
        <v>0</v>
      </c>
      <c r="AO255" s="76">
        <f t="shared" si="362"/>
        <v>0</v>
      </c>
      <c r="AP255" s="77">
        <v>3150</v>
      </c>
      <c r="AQ255" s="77">
        <f t="shared" si="363"/>
        <v>-3150</v>
      </c>
      <c r="AR255" s="8"/>
      <c r="AS255" s="76">
        <v>0</v>
      </c>
      <c r="AT255" s="76">
        <v>2215.42</v>
      </c>
      <c r="AU255" s="76">
        <f t="shared" si="364"/>
        <v>-2215.42</v>
      </c>
      <c r="AV255" s="76">
        <v>0</v>
      </c>
      <c r="AW255" s="76">
        <f t="shared" si="365"/>
        <v>0</v>
      </c>
      <c r="AX255" s="77">
        <v>3150</v>
      </c>
      <c r="AY255" s="78">
        <f t="shared" si="366"/>
        <v>-3150</v>
      </c>
      <c r="AZ255" s="32"/>
      <c r="BA255" s="124">
        <v>0</v>
      </c>
      <c r="BB255" s="76">
        <v>0</v>
      </c>
      <c r="BC255" s="76">
        <f t="shared" si="367"/>
        <v>0</v>
      </c>
      <c r="BD255" s="76">
        <v>0</v>
      </c>
      <c r="BE255" s="76">
        <f t="shared" si="368"/>
        <v>0</v>
      </c>
      <c r="BF255" s="77">
        <v>0</v>
      </c>
      <c r="BG255" s="77">
        <f t="shared" si="369"/>
        <v>0</v>
      </c>
      <c r="BH255" s="8"/>
      <c r="BI255" s="76">
        <v>0</v>
      </c>
      <c r="BJ255" s="76">
        <v>0</v>
      </c>
      <c r="BK255" s="76">
        <f t="shared" si="370"/>
        <v>0</v>
      </c>
      <c r="BL255" s="76">
        <v>0</v>
      </c>
      <c r="BM255" s="76">
        <f t="shared" si="371"/>
        <v>0</v>
      </c>
      <c r="BN255" s="77">
        <v>0</v>
      </c>
      <c r="BO255" s="78">
        <f t="shared" si="372"/>
        <v>0</v>
      </c>
      <c r="BP255" s="32"/>
    </row>
    <row r="256" spans="2:68" s="2" customFormat="1" ht="14.25" hidden="1" customHeight="1" outlineLevel="1">
      <c r="B256" s="2" t="str">
        <f t="shared" si="348"/>
        <v>Hide</v>
      </c>
      <c r="C256" s="2">
        <v>1</v>
      </c>
      <c r="D256" s="72" t="s">
        <v>598</v>
      </c>
      <c r="E256" s="124">
        <v>0</v>
      </c>
      <c r="F256" s="76">
        <v>0</v>
      </c>
      <c r="G256" s="76">
        <f t="shared" si="349"/>
        <v>0</v>
      </c>
      <c r="H256" s="76">
        <v>0</v>
      </c>
      <c r="I256" s="76">
        <f t="shared" si="350"/>
        <v>0</v>
      </c>
      <c r="J256" s="77">
        <v>0</v>
      </c>
      <c r="K256" s="77">
        <f t="shared" si="351"/>
        <v>0</v>
      </c>
      <c r="L256" s="8"/>
      <c r="M256" s="76">
        <v>0</v>
      </c>
      <c r="N256" s="76">
        <v>0</v>
      </c>
      <c r="O256" s="76">
        <f t="shared" si="352"/>
        <v>0</v>
      </c>
      <c r="P256" s="76">
        <v>0</v>
      </c>
      <c r="Q256" s="76">
        <f t="shared" si="353"/>
        <v>0</v>
      </c>
      <c r="R256" s="77">
        <v>0</v>
      </c>
      <c r="S256" s="78">
        <f t="shared" si="354"/>
        <v>0</v>
      </c>
      <c r="T256" s="32"/>
      <c r="U256" s="124">
        <v>0</v>
      </c>
      <c r="V256" s="76">
        <v>0</v>
      </c>
      <c r="W256" s="76">
        <f t="shared" si="355"/>
        <v>0</v>
      </c>
      <c r="X256" s="76">
        <v>0</v>
      </c>
      <c r="Y256" s="76">
        <f t="shared" si="356"/>
        <v>0</v>
      </c>
      <c r="Z256" s="77">
        <v>0</v>
      </c>
      <c r="AA256" s="77">
        <f t="shared" si="357"/>
        <v>0</v>
      </c>
      <c r="AB256" s="8"/>
      <c r="AC256" s="76">
        <v>0</v>
      </c>
      <c r="AD256" s="76">
        <v>0</v>
      </c>
      <c r="AE256" s="76">
        <f t="shared" si="358"/>
        <v>0</v>
      </c>
      <c r="AF256" s="76">
        <v>0</v>
      </c>
      <c r="AG256" s="76">
        <f t="shared" si="359"/>
        <v>0</v>
      </c>
      <c r="AH256" s="77">
        <v>0</v>
      </c>
      <c r="AI256" s="78">
        <f t="shared" si="360"/>
        <v>0</v>
      </c>
      <c r="AJ256" s="32"/>
      <c r="AK256" s="124">
        <v>0</v>
      </c>
      <c r="AL256" s="76">
        <v>0</v>
      </c>
      <c r="AM256" s="76">
        <f t="shared" si="361"/>
        <v>0</v>
      </c>
      <c r="AN256" s="76">
        <v>0</v>
      </c>
      <c r="AO256" s="76">
        <f t="shared" si="362"/>
        <v>0</v>
      </c>
      <c r="AP256" s="77">
        <v>0</v>
      </c>
      <c r="AQ256" s="77">
        <f t="shared" si="363"/>
        <v>0</v>
      </c>
      <c r="AR256" s="8"/>
      <c r="AS256" s="76">
        <v>0</v>
      </c>
      <c r="AT256" s="76">
        <v>0</v>
      </c>
      <c r="AU256" s="76">
        <f t="shared" si="364"/>
        <v>0</v>
      </c>
      <c r="AV256" s="76">
        <v>0</v>
      </c>
      <c r="AW256" s="76">
        <f t="shared" si="365"/>
        <v>0</v>
      </c>
      <c r="AX256" s="77">
        <v>0</v>
      </c>
      <c r="AY256" s="78">
        <f t="shared" si="366"/>
        <v>0</v>
      </c>
      <c r="AZ256" s="32"/>
      <c r="BA256" s="124">
        <v>0</v>
      </c>
      <c r="BB256" s="76">
        <v>0</v>
      </c>
      <c r="BC256" s="76">
        <f t="shared" si="367"/>
        <v>0</v>
      </c>
      <c r="BD256" s="76">
        <v>0</v>
      </c>
      <c r="BE256" s="76">
        <f t="shared" si="368"/>
        <v>0</v>
      </c>
      <c r="BF256" s="77">
        <v>0</v>
      </c>
      <c r="BG256" s="77">
        <f t="shared" si="369"/>
        <v>0</v>
      </c>
      <c r="BH256" s="8"/>
      <c r="BI256" s="76">
        <v>0</v>
      </c>
      <c r="BJ256" s="76">
        <v>0</v>
      </c>
      <c r="BK256" s="76">
        <f t="shared" si="370"/>
        <v>0</v>
      </c>
      <c r="BL256" s="76">
        <v>0</v>
      </c>
      <c r="BM256" s="76">
        <f t="shared" si="371"/>
        <v>0</v>
      </c>
      <c r="BN256" s="77">
        <v>0</v>
      </c>
      <c r="BO256" s="78">
        <f t="shared" si="372"/>
        <v>0</v>
      </c>
      <c r="BP256" s="32"/>
    </row>
    <row r="257" spans="2:68" s="2" customFormat="1" ht="14.25" hidden="1" customHeight="1" outlineLevel="1">
      <c r="B257" s="2" t="str">
        <f t="shared" si="348"/>
        <v>Hide</v>
      </c>
      <c r="C257" s="2">
        <v>1</v>
      </c>
      <c r="D257" s="72" t="s">
        <v>599</v>
      </c>
      <c r="E257" s="124">
        <v>0</v>
      </c>
      <c r="F257" s="76">
        <v>0</v>
      </c>
      <c r="G257" s="76">
        <f t="shared" si="349"/>
        <v>0</v>
      </c>
      <c r="H257" s="76">
        <v>0</v>
      </c>
      <c r="I257" s="76">
        <f t="shared" si="350"/>
        <v>0</v>
      </c>
      <c r="J257" s="77">
        <v>0</v>
      </c>
      <c r="K257" s="77">
        <f t="shared" si="351"/>
        <v>0</v>
      </c>
      <c r="L257" s="8"/>
      <c r="M257" s="76">
        <v>0</v>
      </c>
      <c r="N257" s="76">
        <v>0</v>
      </c>
      <c r="O257" s="76">
        <f t="shared" si="352"/>
        <v>0</v>
      </c>
      <c r="P257" s="76">
        <v>0</v>
      </c>
      <c r="Q257" s="76">
        <f t="shared" si="353"/>
        <v>0</v>
      </c>
      <c r="R257" s="77">
        <v>0</v>
      </c>
      <c r="S257" s="78">
        <f t="shared" si="354"/>
        <v>0</v>
      </c>
      <c r="T257" s="32"/>
      <c r="U257" s="124">
        <v>0</v>
      </c>
      <c r="V257" s="76">
        <v>0</v>
      </c>
      <c r="W257" s="76">
        <f t="shared" si="355"/>
        <v>0</v>
      </c>
      <c r="X257" s="76">
        <v>0</v>
      </c>
      <c r="Y257" s="76">
        <f t="shared" si="356"/>
        <v>0</v>
      </c>
      <c r="Z257" s="77">
        <v>0</v>
      </c>
      <c r="AA257" s="77">
        <f t="shared" si="357"/>
        <v>0</v>
      </c>
      <c r="AB257" s="8"/>
      <c r="AC257" s="76">
        <v>0</v>
      </c>
      <c r="AD257" s="76">
        <v>0</v>
      </c>
      <c r="AE257" s="76">
        <f t="shared" si="358"/>
        <v>0</v>
      </c>
      <c r="AF257" s="76">
        <v>0</v>
      </c>
      <c r="AG257" s="76">
        <f t="shared" si="359"/>
        <v>0</v>
      </c>
      <c r="AH257" s="77">
        <v>0</v>
      </c>
      <c r="AI257" s="78">
        <f t="shared" si="360"/>
        <v>0</v>
      </c>
      <c r="AJ257" s="32"/>
      <c r="AK257" s="124">
        <v>0</v>
      </c>
      <c r="AL257" s="76">
        <v>0</v>
      </c>
      <c r="AM257" s="76">
        <f t="shared" si="361"/>
        <v>0</v>
      </c>
      <c r="AN257" s="76">
        <v>0</v>
      </c>
      <c r="AO257" s="76">
        <f t="shared" si="362"/>
        <v>0</v>
      </c>
      <c r="AP257" s="77">
        <v>0</v>
      </c>
      <c r="AQ257" s="77">
        <f t="shared" si="363"/>
        <v>0</v>
      </c>
      <c r="AR257" s="8"/>
      <c r="AS257" s="76">
        <v>0</v>
      </c>
      <c r="AT257" s="76">
        <v>0</v>
      </c>
      <c r="AU257" s="76">
        <f t="shared" si="364"/>
        <v>0</v>
      </c>
      <c r="AV257" s="76">
        <v>0</v>
      </c>
      <c r="AW257" s="76">
        <f t="shared" si="365"/>
        <v>0</v>
      </c>
      <c r="AX257" s="77">
        <v>0</v>
      </c>
      <c r="AY257" s="78">
        <f t="shared" si="366"/>
        <v>0</v>
      </c>
      <c r="AZ257" s="32"/>
      <c r="BA257" s="124">
        <v>0</v>
      </c>
      <c r="BB257" s="76">
        <v>0</v>
      </c>
      <c r="BC257" s="76">
        <f t="shared" si="367"/>
        <v>0</v>
      </c>
      <c r="BD257" s="76">
        <v>0</v>
      </c>
      <c r="BE257" s="76">
        <f t="shared" si="368"/>
        <v>0</v>
      </c>
      <c r="BF257" s="77">
        <v>0</v>
      </c>
      <c r="BG257" s="77">
        <f t="shared" si="369"/>
        <v>0</v>
      </c>
      <c r="BH257" s="8"/>
      <c r="BI257" s="76">
        <v>0</v>
      </c>
      <c r="BJ257" s="76">
        <v>0</v>
      </c>
      <c r="BK257" s="76">
        <f t="shared" si="370"/>
        <v>0</v>
      </c>
      <c r="BL257" s="76">
        <v>0</v>
      </c>
      <c r="BM257" s="76">
        <f t="shared" si="371"/>
        <v>0</v>
      </c>
      <c r="BN257" s="77">
        <v>0</v>
      </c>
      <c r="BO257" s="78">
        <f t="shared" si="372"/>
        <v>0</v>
      </c>
      <c r="BP257" s="32"/>
    </row>
    <row r="258" spans="2:68" s="2" customFormat="1" ht="14.25" hidden="1" customHeight="1" outlineLevel="1">
      <c r="B258" s="2" t="str">
        <f t="shared" si="347"/>
        <v>Hide</v>
      </c>
      <c r="C258" s="2">
        <v>1</v>
      </c>
      <c r="D258" s="72" t="s">
        <v>233</v>
      </c>
      <c r="E258" s="124">
        <v>-87.420000000000073</v>
      </c>
      <c r="F258" s="76">
        <v>561.04434995126257</v>
      </c>
      <c r="G258" s="76">
        <f t="shared" si="298"/>
        <v>-648.46434995126265</v>
      </c>
      <c r="H258" s="76">
        <v>0</v>
      </c>
      <c r="I258" s="76">
        <f t="shared" si="343"/>
        <v>-87.420000000000073</v>
      </c>
      <c r="J258" s="77">
        <v>-1317.3400000000001</v>
      </c>
      <c r="K258" s="77">
        <f t="shared" si="299"/>
        <v>1229.92</v>
      </c>
      <c r="L258" s="8"/>
      <c r="M258" s="76">
        <v>-87.420000000000073</v>
      </c>
      <c r="N258" s="76">
        <v>561.04434995126257</v>
      </c>
      <c r="O258" s="76">
        <f t="shared" si="310"/>
        <v>-648.46434995126265</v>
      </c>
      <c r="P258" s="76">
        <v>0</v>
      </c>
      <c r="Q258" s="76">
        <f t="shared" si="311"/>
        <v>-87.420000000000073</v>
      </c>
      <c r="R258" s="77">
        <v>-1317.3400000000001</v>
      </c>
      <c r="S258" s="78">
        <f t="shared" si="300"/>
        <v>1229.92</v>
      </c>
      <c r="T258" s="32"/>
      <c r="U258" s="124">
        <v>745.48</v>
      </c>
      <c r="V258" s="76">
        <v>389.03187366043011</v>
      </c>
      <c r="W258" s="76">
        <f t="shared" si="301"/>
        <v>356.44812633956991</v>
      </c>
      <c r="X258" s="76">
        <v>0</v>
      </c>
      <c r="Y258" s="76">
        <f t="shared" si="344"/>
        <v>745.48</v>
      </c>
      <c r="Z258" s="77">
        <v>1788.77</v>
      </c>
      <c r="AA258" s="77">
        <f t="shared" si="302"/>
        <v>-1043.29</v>
      </c>
      <c r="AB258" s="8"/>
      <c r="AC258" s="76">
        <v>745.48</v>
      </c>
      <c r="AD258" s="76">
        <v>389.03187366043011</v>
      </c>
      <c r="AE258" s="76">
        <f t="shared" si="312"/>
        <v>356.44812633956991</v>
      </c>
      <c r="AF258" s="76">
        <v>0</v>
      </c>
      <c r="AG258" s="76">
        <f t="shared" si="313"/>
        <v>745.48</v>
      </c>
      <c r="AH258" s="77">
        <v>1788.77</v>
      </c>
      <c r="AI258" s="78">
        <f t="shared" si="303"/>
        <v>-1043.29</v>
      </c>
      <c r="AJ258" s="32"/>
      <c r="AK258" s="124">
        <v>0</v>
      </c>
      <c r="AL258" s="76">
        <v>0</v>
      </c>
      <c r="AM258" s="76">
        <f t="shared" si="304"/>
        <v>0</v>
      </c>
      <c r="AN258" s="76">
        <v>0</v>
      </c>
      <c r="AO258" s="76">
        <f t="shared" si="345"/>
        <v>0</v>
      </c>
      <c r="AP258" s="77">
        <v>-700.46</v>
      </c>
      <c r="AQ258" s="77">
        <f t="shared" si="305"/>
        <v>700.46</v>
      </c>
      <c r="AR258" s="8"/>
      <c r="AS258" s="76">
        <v>0</v>
      </c>
      <c r="AT258" s="76">
        <v>0</v>
      </c>
      <c r="AU258" s="76">
        <f t="shared" si="314"/>
        <v>0</v>
      </c>
      <c r="AV258" s="76">
        <v>0</v>
      </c>
      <c r="AW258" s="76">
        <f t="shared" si="315"/>
        <v>0</v>
      </c>
      <c r="AX258" s="77">
        <v>-700.46</v>
      </c>
      <c r="AY258" s="78">
        <f t="shared" si="306"/>
        <v>700.46</v>
      </c>
      <c r="AZ258" s="32"/>
      <c r="BA258" s="124">
        <v>-832.90000000000009</v>
      </c>
      <c r="BB258" s="76">
        <v>172.01247629083241</v>
      </c>
      <c r="BC258" s="76">
        <f t="shared" si="307"/>
        <v>-1004.9124762908325</v>
      </c>
      <c r="BD258" s="76">
        <v>0</v>
      </c>
      <c r="BE258" s="76">
        <f t="shared" si="346"/>
        <v>-832.90000000000009</v>
      </c>
      <c r="BF258" s="77">
        <v>-2405.65</v>
      </c>
      <c r="BG258" s="77">
        <f t="shared" si="308"/>
        <v>1572.75</v>
      </c>
      <c r="BH258" s="8"/>
      <c r="BI258" s="76">
        <v>-832.90000000000009</v>
      </c>
      <c r="BJ258" s="76">
        <v>172.01247629083241</v>
      </c>
      <c r="BK258" s="76">
        <f t="shared" si="316"/>
        <v>-1004.9124762908325</v>
      </c>
      <c r="BL258" s="76">
        <v>0</v>
      </c>
      <c r="BM258" s="76">
        <f t="shared" si="317"/>
        <v>-832.90000000000009</v>
      </c>
      <c r="BN258" s="77">
        <v>-2405.65</v>
      </c>
      <c r="BO258" s="78">
        <f t="shared" si="309"/>
        <v>1572.75</v>
      </c>
      <c r="BP258" s="32"/>
    </row>
    <row r="259" spans="2:68" s="2" customFormat="1" ht="14.25" hidden="1" customHeight="1" outlineLevel="1">
      <c r="B259" s="2" t="str">
        <f t="shared" si="347"/>
        <v>Hide</v>
      </c>
      <c r="C259" s="2">
        <v>1</v>
      </c>
      <c r="D259" s="72" t="s">
        <v>234</v>
      </c>
      <c r="E259" s="124">
        <v>7672.18</v>
      </c>
      <c r="F259" s="76">
        <v>3710.5366748755941</v>
      </c>
      <c r="G259" s="76">
        <f t="shared" si="298"/>
        <v>3961.6433251244061</v>
      </c>
      <c r="H259" s="76">
        <v>0</v>
      </c>
      <c r="I259" s="76">
        <f t="shared" si="343"/>
        <v>7672.18</v>
      </c>
      <c r="J259" s="77">
        <v>1971.48</v>
      </c>
      <c r="K259" s="77">
        <f t="shared" si="299"/>
        <v>5700.7000000000007</v>
      </c>
      <c r="L259" s="8"/>
      <c r="M259" s="76">
        <v>7672.18</v>
      </c>
      <c r="N259" s="76">
        <v>3710.5366748755941</v>
      </c>
      <c r="O259" s="76">
        <f t="shared" si="310"/>
        <v>3961.6433251244061</v>
      </c>
      <c r="P259" s="76">
        <v>0</v>
      </c>
      <c r="Q259" s="76">
        <f t="shared" si="311"/>
        <v>7672.18</v>
      </c>
      <c r="R259" s="77">
        <v>1971.48</v>
      </c>
      <c r="S259" s="78">
        <f t="shared" si="300"/>
        <v>5700.7000000000007</v>
      </c>
      <c r="T259" s="32"/>
      <c r="U259" s="124">
        <v>5503.34</v>
      </c>
      <c r="V259" s="76">
        <v>442.97618427109398</v>
      </c>
      <c r="W259" s="76">
        <f t="shared" si="301"/>
        <v>5060.363815728906</v>
      </c>
      <c r="X259" s="76">
        <v>0</v>
      </c>
      <c r="Y259" s="76">
        <f t="shared" si="344"/>
        <v>5503.34</v>
      </c>
      <c r="Z259" s="77">
        <v>555.17999999999995</v>
      </c>
      <c r="AA259" s="77">
        <f t="shared" si="302"/>
        <v>4948.16</v>
      </c>
      <c r="AB259" s="8"/>
      <c r="AC259" s="76">
        <v>5503.34</v>
      </c>
      <c r="AD259" s="76">
        <v>442.97618427109398</v>
      </c>
      <c r="AE259" s="76">
        <f t="shared" si="312"/>
        <v>5060.363815728906</v>
      </c>
      <c r="AF259" s="76">
        <v>0</v>
      </c>
      <c r="AG259" s="76">
        <f t="shared" si="313"/>
        <v>5503.34</v>
      </c>
      <c r="AH259" s="77">
        <v>555.17999999999995</v>
      </c>
      <c r="AI259" s="78">
        <f t="shared" si="303"/>
        <v>4948.16</v>
      </c>
      <c r="AJ259" s="32"/>
      <c r="AK259" s="124">
        <v>0</v>
      </c>
      <c r="AL259" s="76">
        <v>0</v>
      </c>
      <c r="AM259" s="76">
        <f t="shared" si="304"/>
        <v>0</v>
      </c>
      <c r="AN259" s="76">
        <v>0</v>
      </c>
      <c r="AO259" s="76">
        <f t="shared" si="345"/>
        <v>0</v>
      </c>
      <c r="AP259" s="77">
        <v>191.68</v>
      </c>
      <c r="AQ259" s="77">
        <f t="shared" si="305"/>
        <v>-191.68</v>
      </c>
      <c r="AR259" s="8"/>
      <c r="AS259" s="76">
        <v>0</v>
      </c>
      <c r="AT259" s="76">
        <v>0</v>
      </c>
      <c r="AU259" s="76">
        <f t="shared" si="314"/>
        <v>0</v>
      </c>
      <c r="AV259" s="76">
        <v>0</v>
      </c>
      <c r="AW259" s="76">
        <f t="shared" si="315"/>
        <v>0</v>
      </c>
      <c r="AX259" s="77">
        <v>191.68</v>
      </c>
      <c r="AY259" s="78">
        <f t="shared" si="306"/>
        <v>-191.68</v>
      </c>
      <c r="AZ259" s="32"/>
      <c r="BA259" s="124">
        <v>2168.84</v>
      </c>
      <c r="BB259" s="76">
        <v>3267.5604906045</v>
      </c>
      <c r="BC259" s="76">
        <f t="shared" si="307"/>
        <v>-1098.7204906044999</v>
      </c>
      <c r="BD259" s="76">
        <v>0</v>
      </c>
      <c r="BE259" s="76">
        <f t="shared" si="346"/>
        <v>2168.84</v>
      </c>
      <c r="BF259" s="77">
        <v>1224.6199999999999</v>
      </c>
      <c r="BG259" s="77">
        <f t="shared" si="308"/>
        <v>944.22000000000025</v>
      </c>
      <c r="BH259" s="8"/>
      <c r="BI259" s="76">
        <v>2168.84</v>
      </c>
      <c r="BJ259" s="76">
        <v>3267.5604906045</v>
      </c>
      <c r="BK259" s="76">
        <f t="shared" si="316"/>
        <v>-1098.7204906044999</v>
      </c>
      <c r="BL259" s="76">
        <v>0</v>
      </c>
      <c r="BM259" s="76">
        <f t="shared" si="317"/>
        <v>2168.84</v>
      </c>
      <c r="BN259" s="77">
        <v>1224.6199999999999</v>
      </c>
      <c r="BO259" s="78">
        <f t="shared" si="309"/>
        <v>944.22000000000025</v>
      </c>
      <c r="BP259" s="32"/>
    </row>
    <row r="260" spans="2:68" s="2" customFormat="1" ht="14.25" hidden="1" customHeight="1" outlineLevel="1">
      <c r="B260" s="2" t="str">
        <f t="shared" si="347"/>
        <v>Hide</v>
      </c>
      <c r="C260" s="2">
        <v>1</v>
      </c>
      <c r="D260" s="72" t="s">
        <v>235</v>
      </c>
      <c r="E260" s="124">
        <v>0</v>
      </c>
      <c r="F260" s="76">
        <v>0</v>
      </c>
      <c r="G260" s="76">
        <f t="shared" si="298"/>
        <v>0</v>
      </c>
      <c r="H260" s="76">
        <v>0</v>
      </c>
      <c r="I260" s="76">
        <f t="shared" si="343"/>
        <v>0</v>
      </c>
      <c r="J260" s="77">
        <v>0</v>
      </c>
      <c r="K260" s="77">
        <f t="shared" si="299"/>
        <v>0</v>
      </c>
      <c r="L260" s="8"/>
      <c r="M260" s="76">
        <v>0</v>
      </c>
      <c r="N260" s="76">
        <v>0</v>
      </c>
      <c r="O260" s="76">
        <f t="shared" si="310"/>
        <v>0</v>
      </c>
      <c r="P260" s="76">
        <v>0</v>
      </c>
      <c r="Q260" s="76">
        <f t="shared" si="311"/>
        <v>0</v>
      </c>
      <c r="R260" s="77">
        <v>0</v>
      </c>
      <c r="S260" s="78">
        <f t="shared" si="300"/>
        <v>0</v>
      </c>
      <c r="T260" s="32"/>
      <c r="U260" s="124">
        <v>0</v>
      </c>
      <c r="V260" s="76">
        <v>0</v>
      </c>
      <c r="W260" s="76">
        <f t="shared" si="301"/>
        <v>0</v>
      </c>
      <c r="X260" s="76">
        <v>0</v>
      </c>
      <c r="Y260" s="76">
        <f t="shared" si="344"/>
        <v>0</v>
      </c>
      <c r="Z260" s="77">
        <v>0</v>
      </c>
      <c r="AA260" s="77">
        <f t="shared" si="302"/>
        <v>0</v>
      </c>
      <c r="AB260" s="8"/>
      <c r="AC260" s="76">
        <v>0</v>
      </c>
      <c r="AD260" s="76">
        <v>0</v>
      </c>
      <c r="AE260" s="76">
        <f t="shared" si="312"/>
        <v>0</v>
      </c>
      <c r="AF260" s="76">
        <v>0</v>
      </c>
      <c r="AG260" s="76">
        <f t="shared" si="313"/>
        <v>0</v>
      </c>
      <c r="AH260" s="77">
        <v>0</v>
      </c>
      <c r="AI260" s="78">
        <f t="shared" si="303"/>
        <v>0</v>
      </c>
      <c r="AJ260" s="32"/>
      <c r="AK260" s="124">
        <v>0</v>
      </c>
      <c r="AL260" s="76">
        <v>0</v>
      </c>
      <c r="AM260" s="76">
        <f t="shared" si="304"/>
        <v>0</v>
      </c>
      <c r="AN260" s="76">
        <v>0</v>
      </c>
      <c r="AO260" s="76">
        <f t="shared" si="345"/>
        <v>0</v>
      </c>
      <c r="AP260" s="77">
        <v>0</v>
      </c>
      <c r="AQ260" s="77">
        <f t="shared" si="305"/>
        <v>0</v>
      </c>
      <c r="AR260" s="8"/>
      <c r="AS260" s="76">
        <v>0</v>
      </c>
      <c r="AT260" s="76">
        <v>0</v>
      </c>
      <c r="AU260" s="76">
        <f t="shared" si="314"/>
        <v>0</v>
      </c>
      <c r="AV260" s="76">
        <v>0</v>
      </c>
      <c r="AW260" s="76">
        <f t="shared" si="315"/>
        <v>0</v>
      </c>
      <c r="AX260" s="77">
        <v>0</v>
      </c>
      <c r="AY260" s="78">
        <f t="shared" si="306"/>
        <v>0</v>
      </c>
      <c r="AZ260" s="32"/>
      <c r="BA260" s="124">
        <v>0</v>
      </c>
      <c r="BB260" s="76">
        <v>0</v>
      </c>
      <c r="BC260" s="76">
        <f t="shared" si="307"/>
        <v>0</v>
      </c>
      <c r="BD260" s="76">
        <v>0</v>
      </c>
      <c r="BE260" s="76">
        <f t="shared" si="346"/>
        <v>0</v>
      </c>
      <c r="BF260" s="77">
        <v>0</v>
      </c>
      <c r="BG260" s="77">
        <f t="shared" si="308"/>
        <v>0</v>
      </c>
      <c r="BH260" s="8"/>
      <c r="BI260" s="76">
        <v>0</v>
      </c>
      <c r="BJ260" s="76">
        <v>0</v>
      </c>
      <c r="BK260" s="76">
        <f t="shared" si="316"/>
        <v>0</v>
      </c>
      <c r="BL260" s="76">
        <v>0</v>
      </c>
      <c r="BM260" s="76">
        <f t="shared" si="317"/>
        <v>0</v>
      </c>
      <c r="BN260" s="77">
        <v>0</v>
      </c>
      <c r="BO260" s="78">
        <f t="shared" si="309"/>
        <v>0</v>
      </c>
      <c r="BP260" s="32"/>
    </row>
    <row r="261" spans="2:68" s="2" customFormat="1" ht="14.25" hidden="1" customHeight="1" outlineLevel="1">
      <c r="B261" s="2" t="str">
        <f t="shared" si="347"/>
        <v>Hide</v>
      </c>
      <c r="C261" s="2">
        <v>1</v>
      </c>
      <c r="D261" s="72" t="s">
        <v>236</v>
      </c>
      <c r="E261" s="124">
        <v>0</v>
      </c>
      <c r="F261" s="76">
        <v>0</v>
      </c>
      <c r="G261" s="76">
        <f t="shared" si="298"/>
        <v>0</v>
      </c>
      <c r="H261" s="76">
        <v>0</v>
      </c>
      <c r="I261" s="76">
        <f t="shared" si="343"/>
        <v>0</v>
      </c>
      <c r="J261" s="77">
        <v>0</v>
      </c>
      <c r="K261" s="77">
        <f t="shared" si="299"/>
        <v>0</v>
      </c>
      <c r="L261" s="8"/>
      <c r="M261" s="76">
        <v>0</v>
      </c>
      <c r="N261" s="76">
        <v>0</v>
      </c>
      <c r="O261" s="76">
        <f t="shared" si="310"/>
        <v>0</v>
      </c>
      <c r="P261" s="76">
        <v>0</v>
      </c>
      <c r="Q261" s="76">
        <f t="shared" si="311"/>
        <v>0</v>
      </c>
      <c r="R261" s="77">
        <v>0</v>
      </c>
      <c r="S261" s="78">
        <f t="shared" si="300"/>
        <v>0</v>
      </c>
      <c r="T261" s="32"/>
      <c r="U261" s="124">
        <v>0</v>
      </c>
      <c r="V261" s="76">
        <v>0</v>
      </c>
      <c r="W261" s="76">
        <f t="shared" si="301"/>
        <v>0</v>
      </c>
      <c r="X261" s="76">
        <v>0</v>
      </c>
      <c r="Y261" s="76">
        <f t="shared" si="344"/>
        <v>0</v>
      </c>
      <c r="Z261" s="77">
        <v>0</v>
      </c>
      <c r="AA261" s="77">
        <f t="shared" si="302"/>
        <v>0</v>
      </c>
      <c r="AB261" s="8"/>
      <c r="AC261" s="76">
        <v>0</v>
      </c>
      <c r="AD261" s="76">
        <v>0</v>
      </c>
      <c r="AE261" s="76">
        <f t="shared" si="312"/>
        <v>0</v>
      </c>
      <c r="AF261" s="76">
        <v>0</v>
      </c>
      <c r="AG261" s="76">
        <f t="shared" si="313"/>
        <v>0</v>
      </c>
      <c r="AH261" s="77">
        <v>0</v>
      </c>
      <c r="AI261" s="78">
        <f t="shared" si="303"/>
        <v>0</v>
      </c>
      <c r="AJ261" s="32"/>
      <c r="AK261" s="124">
        <v>0</v>
      </c>
      <c r="AL261" s="76">
        <v>0</v>
      </c>
      <c r="AM261" s="76">
        <f t="shared" si="304"/>
        <v>0</v>
      </c>
      <c r="AN261" s="76">
        <v>0</v>
      </c>
      <c r="AO261" s="76">
        <f t="shared" si="345"/>
        <v>0</v>
      </c>
      <c r="AP261" s="77">
        <v>0</v>
      </c>
      <c r="AQ261" s="77">
        <f t="shared" si="305"/>
        <v>0</v>
      </c>
      <c r="AR261" s="8"/>
      <c r="AS261" s="76">
        <v>0</v>
      </c>
      <c r="AT261" s="76">
        <v>0</v>
      </c>
      <c r="AU261" s="76">
        <f t="shared" si="314"/>
        <v>0</v>
      </c>
      <c r="AV261" s="76">
        <v>0</v>
      </c>
      <c r="AW261" s="76">
        <f t="shared" si="315"/>
        <v>0</v>
      </c>
      <c r="AX261" s="77">
        <v>0</v>
      </c>
      <c r="AY261" s="78">
        <f t="shared" si="306"/>
        <v>0</v>
      </c>
      <c r="AZ261" s="32"/>
      <c r="BA261" s="124">
        <v>0</v>
      </c>
      <c r="BB261" s="76">
        <v>0</v>
      </c>
      <c r="BC261" s="76">
        <f t="shared" si="307"/>
        <v>0</v>
      </c>
      <c r="BD261" s="76">
        <v>0</v>
      </c>
      <c r="BE261" s="76">
        <f t="shared" si="346"/>
        <v>0</v>
      </c>
      <c r="BF261" s="77">
        <v>0</v>
      </c>
      <c r="BG261" s="77">
        <f t="shared" si="308"/>
        <v>0</v>
      </c>
      <c r="BH261" s="8"/>
      <c r="BI261" s="76">
        <v>0</v>
      </c>
      <c r="BJ261" s="76">
        <v>0</v>
      </c>
      <c r="BK261" s="76">
        <f t="shared" si="316"/>
        <v>0</v>
      </c>
      <c r="BL261" s="76">
        <v>0</v>
      </c>
      <c r="BM261" s="76">
        <f t="shared" si="317"/>
        <v>0</v>
      </c>
      <c r="BN261" s="77">
        <v>0</v>
      </c>
      <c r="BO261" s="78">
        <f t="shared" si="309"/>
        <v>0</v>
      </c>
      <c r="BP261" s="32"/>
    </row>
    <row r="262" spans="2:68" s="2" customFormat="1" ht="14.25" hidden="1" customHeight="1" outlineLevel="1">
      <c r="B262" s="2" t="str">
        <f t="shared" si="347"/>
        <v>Hide</v>
      </c>
      <c r="C262" s="2">
        <v>1</v>
      </c>
      <c r="D262" s="72" t="s">
        <v>237</v>
      </c>
      <c r="E262" s="124">
        <v>2887.43</v>
      </c>
      <c r="F262" s="76">
        <v>4118.3945216059346</v>
      </c>
      <c r="G262" s="76">
        <f t="shared" si="298"/>
        <v>-1230.9645216059348</v>
      </c>
      <c r="H262" s="76">
        <v>0</v>
      </c>
      <c r="I262" s="76">
        <f t="shared" si="343"/>
        <v>2887.43</v>
      </c>
      <c r="J262" s="77">
        <v>6301.7</v>
      </c>
      <c r="K262" s="77">
        <f t="shared" si="299"/>
        <v>-3414.27</v>
      </c>
      <c r="L262" s="8"/>
      <c r="M262" s="76">
        <v>2887.43</v>
      </c>
      <c r="N262" s="76">
        <v>4118.3945216059346</v>
      </c>
      <c r="O262" s="76">
        <f t="shared" si="310"/>
        <v>-1230.9645216059348</v>
      </c>
      <c r="P262" s="76">
        <v>0</v>
      </c>
      <c r="Q262" s="76">
        <f t="shared" si="311"/>
        <v>2887.43</v>
      </c>
      <c r="R262" s="77">
        <v>6301.7</v>
      </c>
      <c r="S262" s="78">
        <f t="shared" si="300"/>
        <v>-3414.27</v>
      </c>
      <c r="T262" s="32"/>
      <c r="U262" s="124">
        <v>1688.85</v>
      </c>
      <c r="V262" s="76">
        <v>2395.638924805934</v>
      </c>
      <c r="W262" s="76">
        <f t="shared" si="301"/>
        <v>-706.78892480593413</v>
      </c>
      <c r="X262" s="76">
        <v>0</v>
      </c>
      <c r="Y262" s="76">
        <f t="shared" si="344"/>
        <v>1688.85</v>
      </c>
      <c r="Z262" s="77">
        <v>3063.99</v>
      </c>
      <c r="AA262" s="77">
        <f t="shared" si="302"/>
        <v>-1375.1399999999999</v>
      </c>
      <c r="AB262" s="8"/>
      <c r="AC262" s="76">
        <v>1688.85</v>
      </c>
      <c r="AD262" s="76">
        <v>2395.638924805934</v>
      </c>
      <c r="AE262" s="76">
        <f t="shared" si="312"/>
        <v>-706.78892480593413</v>
      </c>
      <c r="AF262" s="76">
        <v>0</v>
      </c>
      <c r="AG262" s="76">
        <f t="shared" si="313"/>
        <v>1688.85</v>
      </c>
      <c r="AH262" s="77">
        <v>3063.99</v>
      </c>
      <c r="AI262" s="78">
        <f t="shared" si="303"/>
        <v>-1375.1399999999999</v>
      </c>
      <c r="AJ262" s="32"/>
      <c r="AK262" s="124">
        <v>4.25</v>
      </c>
      <c r="AL262" s="76">
        <v>701.31559680000009</v>
      </c>
      <c r="AM262" s="76">
        <f t="shared" si="304"/>
        <v>-697.06559680000009</v>
      </c>
      <c r="AN262" s="76">
        <v>0</v>
      </c>
      <c r="AO262" s="76">
        <f t="shared" si="345"/>
        <v>4.25</v>
      </c>
      <c r="AP262" s="77">
        <v>1565.75</v>
      </c>
      <c r="AQ262" s="77">
        <f t="shared" si="305"/>
        <v>-1561.5</v>
      </c>
      <c r="AR262" s="8"/>
      <c r="AS262" s="76">
        <v>4.25</v>
      </c>
      <c r="AT262" s="76">
        <v>701.31559680000009</v>
      </c>
      <c r="AU262" s="76">
        <f t="shared" si="314"/>
        <v>-697.06559680000009</v>
      </c>
      <c r="AV262" s="76">
        <v>0</v>
      </c>
      <c r="AW262" s="76">
        <f t="shared" si="315"/>
        <v>4.25</v>
      </c>
      <c r="AX262" s="77">
        <v>1565.75</v>
      </c>
      <c r="AY262" s="78">
        <f t="shared" si="306"/>
        <v>-1561.5</v>
      </c>
      <c r="AZ262" s="32"/>
      <c r="BA262" s="124">
        <v>1194.33</v>
      </c>
      <c r="BB262" s="76">
        <v>1021.44</v>
      </c>
      <c r="BC262" s="76">
        <f t="shared" si="307"/>
        <v>172.88999999999987</v>
      </c>
      <c r="BD262" s="76">
        <v>0</v>
      </c>
      <c r="BE262" s="76">
        <f t="shared" si="346"/>
        <v>1194.33</v>
      </c>
      <c r="BF262" s="77">
        <v>1671.96</v>
      </c>
      <c r="BG262" s="77">
        <f t="shared" si="308"/>
        <v>-477.63000000000011</v>
      </c>
      <c r="BH262" s="8"/>
      <c r="BI262" s="76">
        <v>1194.33</v>
      </c>
      <c r="BJ262" s="76">
        <v>1021.44</v>
      </c>
      <c r="BK262" s="76">
        <f t="shared" si="316"/>
        <v>172.88999999999987</v>
      </c>
      <c r="BL262" s="76">
        <v>0</v>
      </c>
      <c r="BM262" s="76">
        <f t="shared" si="317"/>
        <v>1194.33</v>
      </c>
      <c r="BN262" s="77">
        <v>1671.96</v>
      </c>
      <c r="BO262" s="78">
        <f t="shared" si="309"/>
        <v>-477.63000000000011</v>
      </c>
      <c r="BP262" s="32"/>
    </row>
    <row r="263" spans="2:68" s="2" customFormat="1" ht="14.25" hidden="1" customHeight="1" outlineLevel="1">
      <c r="B263" s="2" t="str">
        <f t="shared" si="347"/>
        <v>Hide</v>
      </c>
      <c r="C263" s="2">
        <v>1</v>
      </c>
      <c r="D263" s="72" t="s">
        <v>238</v>
      </c>
      <c r="E263" s="124">
        <v>1083.79</v>
      </c>
      <c r="F263" s="76">
        <v>1083.7880320015615</v>
      </c>
      <c r="G263" s="76">
        <f t="shared" si="298"/>
        <v>1.9679984384310956E-3</v>
      </c>
      <c r="H263" s="76">
        <v>0</v>
      </c>
      <c r="I263" s="76">
        <f t="shared" si="343"/>
        <v>1083.79</v>
      </c>
      <c r="J263" s="77">
        <v>1848.35</v>
      </c>
      <c r="K263" s="77">
        <f t="shared" si="299"/>
        <v>-764.56</v>
      </c>
      <c r="L263" s="8"/>
      <c r="M263" s="76">
        <v>1083.79</v>
      </c>
      <c r="N263" s="76">
        <v>1083.7880320015615</v>
      </c>
      <c r="O263" s="76">
        <f t="shared" si="310"/>
        <v>1.9679984384310956E-3</v>
      </c>
      <c r="P263" s="76">
        <v>0</v>
      </c>
      <c r="Q263" s="76">
        <f t="shared" si="311"/>
        <v>1083.79</v>
      </c>
      <c r="R263" s="77">
        <v>1848.35</v>
      </c>
      <c r="S263" s="78">
        <f t="shared" si="300"/>
        <v>-764.56</v>
      </c>
      <c r="T263" s="32"/>
      <c r="U263" s="124">
        <v>630.43000000000006</v>
      </c>
      <c r="V263" s="76">
        <v>630.43129600156158</v>
      </c>
      <c r="W263" s="76">
        <f t="shared" si="301"/>
        <v>-1.2960015615135489E-3</v>
      </c>
      <c r="X263" s="76">
        <v>0</v>
      </c>
      <c r="Y263" s="76">
        <f t="shared" si="344"/>
        <v>630.43000000000006</v>
      </c>
      <c r="Z263" s="77">
        <v>1087.8699999999999</v>
      </c>
      <c r="AA263" s="77">
        <f t="shared" si="302"/>
        <v>-457.43999999999983</v>
      </c>
      <c r="AB263" s="8"/>
      <c r="AC263" s="76">
        <v>630.43000000000006</v>
      </c>
      <c r="AD263" s="76">
        <v>630.43129600156158</v>
      </c>
      <c r="AE263" s="76">
        <f t="shared" si="312"/>
        <v>-1.2960015615135489E-3</v>
      </c>
      <c r="AF263" s="76">
        <v>0</v>
      </c>
      <c r="AG263" s="76">
        <f t="shared" si="313"/>
        <v>630.43000000000006</v>
      </c>
      <c r="AH263" s="77">
        <v>1087.8699999999999</v>
      </c>
      <c r="AI263" s="78">
        <f t="shared" si="303"/>
        <v>-457.43999999999983</v>
      </c>
      <c r="AJ263" s="32"/>
      <c r="AK263" s="124">
        <v>184.56</v>
      </c>
      <c r="AL263" s="76">
        <v>184.556736</v>
      </c>
      <c r="AM263" s="76">
        <f t="shared" si="304"/>
        <v>3.2640000000014879E-3</v>
      </c>
      <c r="AN263" s="76">
        <v>0</v>
      </c>
      <c r="AO263" s="76">
        <f t="shared" si="345"/>
        <v>184.56</v>
      </c>
      <c r="AP263" s="77">
        <v>341.36</v>
      </c>
      <c r="AQ263" s="77">
        <f t="shared" si="305"/>
        <v>-156.80000000000001</v>
      </c>
      <c r="AR263" s="8"/>
      <c r="AS263" s="76">
        <v>184.56</v>
      </c>
      <c r="AT263" s="76">
        <v>184.556736</v>
      </c>
      <c r="AU263" s="76">
        <f t="shared" si="314"/>
        <v>3.2640000000014879E-3</v>
      </c>
      <c r="AV263" s="76">
        <v>0</v>
      </c>
      <c r="AW263" s="76">
        <f t="shared" si="315"/>
        <v>184.56</v>
      </c>
      <c r="AX263" s="77">
        <v>341.36</v>
      </c>
      <c r="AY263" s="78">
        <f t="shared" si="306"/>
        <v>-156.80000000000001</v>
      </c>
      <c r="AZ263" s="32"/>
      <c r="BA263" s="124">
        <v>268.8</v>
      </c>
      <c r="BB263" s="76">
        <v>268.8</v>
      </c>
      <c r="BC263" s="76">
        <f t="shared" si="307"/>
        <v>0</v>
      </c>
      <c r="BD263" s="76">
        <v>0</v>
      </c>
      <c r="BE263" s="76">
        <f t="shared" si="346"/>
        <v>268.8</v>
      </c>
      <c r="BF263" s="77">
        <v>419.12</v>
      </c>
      <c r="BG263" s="77">
        <f t="shared" si="308"/>
        <v>-150.32</v>
      </c>
      <c r="BH263" s="8"/>
      <c r="BI263" s="76">
        <v>268.8</v>
      </c>
      <c r="BJ263" s="76">
        <v>268.8</v>
      </c>
      <c r="BK263" s="76">
        <f t="shared" si="316"/>
        <v>0</v>
      </c>
      <c r="BL263" s="76">
        <v>0</v>
      </c>
      <c r="BM263" s="76">
        <f t="shared" si="317"/>
        <v>268.8</v>
      </c>
      <c r="BN263" s="77">
        <v>419.12</v>
      </c>
      <c r="BO263" s="78">
        <f t="shared" si="309"/>
        <v>-150.32</v>
      </c>
      <c r="BP263" s="32"/>
    </row>
    <row r="264" spans="2:68" s="2" customFormat="1" ht="14.25" hidden="1" customHeight="1" outlineLevel="1">
      <c r="B264" s="2" t="str">
        <f t="shared" si="347"/>
        <v>Hide</v>
      </c>
      <c r="C264" s="2">
        <v>1</v>
      </c>
      <c r="D264" s="72" t="s">
        <v>239</v>
      </c>
      <c r="E264" s="124">
        <v>0</v>
      </c>
      <c r="F264" s="76">
        <v>0</v>
      </c>
      <c r="G264" s="76">
        <f t="shared" si="298"/>
        <v>0</v>
      </c>
      <c r="H264" s="76">
        <v>0</v>
      </c>
      <c r="I264" s="76">
        <f t="shared" si="343"/>
        <v>0</v>
      </c>
      <c r="J264" s="77">
        <v>0</v>
      </c>
      <c r="K264" s="77">
        <f t="shared" si="299"/>
        <v>0</v>
      </c>
      <c r="L264" s="8"/>
      <c r="M264" s="76">
        <v>0</v>
      </c>
      <c r="N264" s="76">
        <v>0</v>
      </c>
      <c r="O264" s="76">
        <f t="shared" si="310"/>
        <v>0</v>
      </c>
      <c r="P264" s="76">
        <v>0</v>
      </c>
      <c r="Q264" s="76">
        <f t="shared" si="311"/>
        <v>0</v>
      </c>
      <c r="R264" s="77">
        <v>0</v>
      </c>
      <c r="S264" s="78">
        <f t="shared" si="300"/>
        <v>0</v>
      </c>
      <c r="T264" s="32"/>
      <c r="U264" s="124">
        <v>0</v>
      </c>
      <c r="V264" s="76">
        <v>0</v>
      </c>
      <c r="W264" s="76">
        <f t="shared" si="301"/>
        <v>0</v>
      </c>
      <c r="X264" s="76">
        <v>0</v>
      </c>
      <c r="Y264" s="76">
        <f t="shared" si="344"/>
        <v>0</v>
      </c>
      <c r="Z264" s="77">
        <v>0</v>
      </c>
      <c r="AA264" s="77">
        <f t="shared" si="302"/>
        <v>0</v>
      </c>
      <c r="AB264" s="8"/>
      <c r="AC264" s="76">
        <v>0</v>
      </c>
      <c r="AD264" s="76">
        <v>0</v>
      </c>
      <c r="AE264" s="76">
        <f t="shared" si="312"/>
        <v>0</v>
      </c>
      <c r="AF264" s="76">
        <v>0</v>
      </c>
      <c r="AG264" s="76">
        <f t="shared" si="313"/>
        <v>0</v>
      </c>
      <c r="AH264" s="77">
        <v>0</v>
      </c>
      <c r="AI264" s="78">
        <f t="shared" si="303"/>
        <v>0</v>
      </c>
      <c r="AJ264" s="32"/>
      <c r="AK264" s="124">
        <v>0</v>
      </c>
      <c r="AL264" s="76">
        <v>0</v>
      </c>
      <c r="AM264" s="76">
        <f t="shared" si="304"/>
        <v>0</v>
      </c>
      <c r="AN264" s="76">
        <v>0</v>
      </c>
      <c r="AO264" s="76">
        <f t="shared" si="345"/>
        <v>0</v>
      </c>
      <c r="AP264" s="77">
        <v>0</v>
      </c>
      <c r="AQ264" s="77">
        <f t="shared" si="305"/>
        <v>0</v>
      </c>
      <c r="AR264" s="8"/>
      <c r="AS264" s="76">
        <v>0</v>
      </c>
      <c r="AT264" s="76">
        <v>0</v>
      </c>
      <c r="AU264" s="76">
        <f t="shared" si="314"/>
        <v>0</v>
      </c>
      <c r="AV264" s="76">
        <v>0</v>
      </c>
      <c r="AW264" s="76">
        <f t="shared" si="315"/>
        <v>0</v>
      </c>
      <c r="AX264" s="77">
        <v>0</v>
      </c>
      <c r="AY264" s="78">
        <f t="shared" si="306"/>
        <v>0</v>
      </c>
      <c r="AZ264" s="32"/>
      <c r="BA264" s="124">
        <v>0</v>
      </c>
      <c r="BB264" s="76">
        <v>0</v>
      </c>
      <c r="BC264" s="76">
        <f t="shared" si="307"/>
        <v>0</v>
      </c>
      <c r="BD264" s="76">
        <v>0</v>
      </c>
      <c r="BE264" s="76">
        <f t="shared" si="346"/>
        <v>0</v>
      </c>
      <c r="BF264" s="77">
        <v>0</v>
      </c>
      <c r="BG264" s="77">
        <f t="shared" si="308"/>
        <v>0</v>
      </c>
      <c r="BH264" s="8"/>
      <c r="BI264" s="76">
        <v>0</v>
      </c>
      <c r="BJ264" s="76">
        <v>0</v>
      </c>
      <c r="BK264" s="76">
        <f t="shared" si="316"/>
        <v>0</v>
      </c>
      <c r="BL264" s="76">
        <v>0</v>
      </c>
      <c r="BM264" s="76">
        <f t="shared" si="317"/>
        <v>0</v>
      </c>
      <c r="BN264" s="77">
        <v>0</v>
      </c>
      <c r="BO264" s="78">
        <f t="shared" si="309"/>
        <v>0</v>
      </c>
      <c r="BP264" s="32"/>
    </row>
    <row r="265" spans="2:68" s="2" customFormat="1" ht="14.25" hidden="1" customHeight="1" outlineLevel="1">
      <c r="B265" s="2" t="str">
        <f t="shared" si="347"/>
        <v>Hide</v>
      </c>
      <c r="C265" s="2">
        <v>1</v>
      </c>
      <c r="D265" s="72" t="s">
        <v>240</v>
      </c>
      <c r="E265" s="124">
        <v>5032.5</v>
      </c>
      <c r="F265" s="76">
        <v>7580.6288000111526</v>
      </c>
      <c r="G265" s="76">
        <f t="shared" si="298"/>
        <v>-2548.1288000111526</v>
      </c>
      <c r="H265" s="76">
        <v>0</v>
      </c>
      <c r="I265" s="76">
        <f t="shared" si="343"/>
        <v>5032.5</v>
      </c>
      <c r="J265" s="77">
        <v>10771.2</v>
      </c>
      <c r="K265" s="77">
        <f t="shared" si="299"/>
        <v>-5738.7000000000007</v>
      </c>
      <c r="L265" s="8"/>
      <c r="M265" s="76">
        <v>5032.5</v>
      </c>
      <c r="N265" s="76">
        <v>7580.6288000111526</v>
      </c>
      <c r="O265" s="76">
        <f t="shared" si="310"/>
        <v>-2548.1288000111526</v>
      </c>
      <c r="P265" s="76">
        <v>0</v>
      </c>
      <c r="Q265" s="76">
        <f t="shared" si="311"/>
        <v>5032.5</v>
      </c>
      <c r="R265" s="77">
        <v>10771.2</v>
      </c>
      <c r="S265" s="78">
        <f t="shared" si="300"/>
        <v>-5738.7000000000007</v>
      </c>
      <c r="T265" s="32"/>
      <c r="U265" s="124">
        <v>3112.5</v>
      </c>
      <c r="V265" s="76">
        <v>4342.366400011153</v>
      </c>
      <c r="W265" s="76">
        <f t="shared" si="301"/>
        <v>-1229.866400011153</v>
      </c>
      <c r="X265" s="76">
        <v>0</v>
      </c>
      <c r="Y265" s="76">
        <f t="shared" si="344"/>
        <v>3112.5</v>
      </c>
      <c r="Z265" s="77">
        <v>5558.95</v>
      </c>
      <c r="AA265" s="77">
        <f t="shared" si="302"/>
        <v>-2446.4499999999998</v>
      </c>
      <c r="AB265" s="8"/>
      <c r="AC265" s="76">
        <v>3112.5</v>
      </c>
      <c r="AD265" s="76">
        <v>4342.366400011153</v>
      </c>
      <c r="AE265" s="76">
        <f t="shared" si="312"/>
        <v>-1229.866400011153</v>
      </c>
      <c r="AF265" s="76">
        <v>0</v>
      </c>
      <c r="AG265" s="76">
        <f t="shared" si="313"/>
        <v>3112.5</v>
      </c>
      <c r="AH265" s="77">
        <v>5558.95</v>
      </c>
      <c r="AI265" s="78">
        <f t="shared" si="303"/>
        <v>-2446.4499999999998</v>
      </c>
      <c r="AJ265" s="32"/>
      <c r="AK265" s="124">
        <v>0</v>
      </c>
      <c r="AL265" s="76">
        <v>1318.2624000000001</v>
      </c>
      <c r="AM265" s="76">
        <f t="shared" si="304"/>
        <v>-1318.2624000000001</v>
      </c>
      <c r="AN265" s="76">
        <v>0</v>
      </c>
      <c r="AO265" s="76">
        <f t="shared" si="345"/>
        <v>0</v>
      </c>
      <c r="AP265" s="77">
        <v>2407.25</v>
      </c>
      <c r="AQ265" s="77">
        <f t="shared" si="305"/>
        <v>-2407.25</v>
      </c>
      <c r="AR265" s="8"/>
      <c r="AS265" s="76">
        <v>0</v>
      </c>
      <c r="AT265" s="76">
        <v>1318.2624000000001</v>
      </c>
      <c r="AU265" s="76">
        <f t="shared" si="314"/>
        <v>-1318.2624000000001</v>
      </c>
      <c r="AV265" s="76">
        <v>0</v>
      </c>
      <c r="AW265" s="76">
        <f t="shared" si="315"/>
        <v>0</v>
      </c>
      <c r="AX265" s="77">
        <v>2407.25</v>
      </c>
      <c r="AY265" s="78">
        <f t="shared" si="306"/>
        <v>-2407.25</v>
      </c>
      <c r="AZ265" s="32"/>
      <c r="BA265" s="124">
        <v>1920</v>
      </c>
      <c r="BB265" s="76">
        <v>1920</v>
      </c>
      <c r="BC265" s="76">
        <f t="shared" si="307"/>
        <v>0</v>
      </c>
      <c r="BD265" s="76">
        <v>0</v>
      </c>
      <c r="BE265" s="76">
        <f t="shared" si="346"/>
        <v>1920</v>
      </c>
      <c r="BF265" s="77">
        <v>2805</v>
      </c>
      <c r="BG265" s="77">
        <f t="shared" si="308"/>
        <v>-885</v>
      </c>
      <c r="BH265" s="8"/>
      <c r="BI265" s="76">
        <v>1920</v>
      </c>
      <c r="BJ265" s="76">
        <v>1920</v>
      </c>
      <c r="BK265" s="76">
        <f t="shared" si="316"/>
        <v>0</v>
      </c>
      <c r="BL265" s="76">
        <v>0</v>
      </c>
      <c r="BM265" s="76">
        <f t="shared" si="317"/>
        <v>1920</v>
      </c>
      <c r="BN265" s="77">
        <v>2805</v>
      </c>
      <c r="BO265" s="78">
        <f t="shared" si="309"/>
        <v>-885</v>
      </c>
      <c r="BP265" s="32"/>
    </row>
    <row r="266" spans="2:68" s="2" customFormat="1" ht="14.25" hidden="1" customHeight="1" outlineLevel="1">
      <c r="B266" s="2" t="str">
        <f t="shared" si="347"/>
        <v>Hide</v>
      </c>
      <c r="C266" s="2">
        <v>1</v>
      </c>
      <c r="D266" s="72" t="s">
        <v>241</v>
      </c>
      <c r="E266" s="124">
        <v>456</v>
      </c>
      <c r="F266" s="76">
        <v>456</v>
      </c>
      <c r="G266" s="76">
        <f t="shared" si="298"/>
        <v>0</v>
      </c>
      <c r="H266" s="76">
        <v>0</v>
      </c>
      <c r="I266" s="76">
        <f t="shared" si="343"/>
        <v>456</v>
      </c>
      <c r="J266" s="77">
        <v>536</v>
      </c>
      <c r="K266" s="77">
        <f t="shared" si="299"/>
        <v>-80</v>
      </c>
      <c r="L266" s="8"/>
      <c r="M266" s="76">
        <v>456</v>
      </c>
      <c r="N266" s="76">
        <v>456</v>
      </c>
      <c r="O266" s="76">
        <f t="shared" si="310"/>
        <v>0</v>
      </c>
      <c r="P266" s="76">
        <v>0</v>
      </c>
      <c r="Q266" s="76">
        <f t="shared" si="311"/>
        <v>456</v>
      </c>
      <c r="R266" s="77">
        <v>536</v>
      </c>
      <c r="S266" s="78">
        <f t="shared" si="300"/>
        <v>-80</v>
      </c>
      <c r="T266" s="32"/>
      <c r="U266" s="124">
        <v>300</v>
      </c>
      <c r="V266" s="76">
        <v>300</v>
      </c>
      <c r="W266" s="76">
        <f t="shared" si="301"/>
        <v>0</v>
      </c>
      <c r="X266" s="76">
        <v>0</v>
      </c>
      <c r="Y266" s="76">
        <f t="shared" si="344"/>
        <v>300</v>
      </c>
      <c r="Z266" s="77">
        <v>380</v>
      </c>
      <c r="AA266" s="77">
        <f t="shared" si="302"/>
        <v>-80</v>
      </c>
      <c r="AB266" s="8"/>
      <c r="AC266" s="76">
        <v>300</v>
      </c>
      <c r="AD266" s="76">
        <v>300</v>
      </c>
      <c r="AE266" s="76">
        <f t="shared" si="312"/>
        <v>0</v>
      </c>
      <c r="AF266" s="76">
        <v>0</v>
      </c>
      <c r="AG266" s="76">
        <f t="shared" si="313"/>
        <v>300</v>
      </c>
      <c r="AH266" s="77">
        <v>380</v>
      </c>
      <c r="AI266" s="78">
        <f t="shared" si="303"/>
        <v>-80</v>
      </c>
      <c r="AJ266" s="32"/>
      <c r="AK266" s="124">
        <v>78</v>
      </c>
      <c r="AL266" s="76">
        <v>78</v>
      </c>
      <c r="AM266" s="76">
        <f t="shared" si="304"/>
        <v>0</v>
      </c>
      <c r="AN266" s="76">
        <v>0</v>
      </c>
      <c r="AO266" s="76">
        <f t="shared" si="345"/>
        <v>78</v>
      </c>
      <c r="AP266" s="77">
        <v>78</v>
      </c>
      <c r="AQ266" s="77">
        <f t="shared" si="305"/>
        <v>0</v>
      </c>
      <c r="AR266" s="8"/>
      <c r="AS266" s="76">
        <v>78</v>
      </c>
      <c r="AT266" s="76">
        <v>78</v>
      </c>
      <c r="AU266" s="76">
        <f t="shared" si="314"/>
        <v>0</v>
      </c>
      <c r="AV266" s="76">
        <v>0</v>
      </c>
      <c r="AW266" s="76">
        <f t="shared" si="315"/>
        <v>78</v>
      </c>
      <c r="AX266" s="77">
        <v>78</v>
      </c>
      <c r="AY266" s="78">
        <f t="shared" si="306"/>
        <v>0</v>
      </c>
      <c r="AZ266" s="32"/>
      <c r="BA266" s="124">
        <v>78</v>
      </c>
      <c r="BB266" s="76">
        <v>78</v>
      </c>
      <c r="BC266" s="76">
        <f t="shared" si="307"/>
        <v>0</v>
      </c>
      <c r="BD266" s="76">
        <v>0</v>
      </c>
      <c r="BE266" s="76">
        <f t="shared" si="346"/>
        <v>78</v>
      </c>
      <c r="BF266" s="77">
        <v>78</v>
      </c>
      <c r="BG266" s="77">
        <f t="shared" si="308"/>
        <v>0</v>
      </c>
      <c r="BH266" s="8"/>
      <c r="BI266" s="76">
        <v>78</v>
      </c>
      <c r="BJ266" s="76">
        <v>78</v>
      </c>
      <c r="BK266" s="76">
        <f t="shared" si="316"/>
        <v>0</v>
      </c>
      <c r="BL266" s="76">
        <v>0</v>
      </c>
      <c r="BM266" s="76">
        <f t="shared" si="317"/>
        <v>78</v>
      </c>
      <c r="BN266" s="77">
        <v>78</v>
      </c>
      <c r="BO266" s="78">
        <f t="shared" si="309"/>
        <v>0</v>
      </c>
      <c r="BP266" s="32"/>
    </row>
    <row r="267" spans="2:68" s="2" customFormat="1" ht="14.25" hidden="1" customHeight="1" outlineLevel="1">
      <c r="B267" s="2" t="str">
        <f t="shared" si="347"/>
        <v>Hide</v>
      </c>
      <c r="C267" s="2">
        <v>1</v>
      </c>
      <c r="D267" s="72" t="s">
        <v>242</v>
      </c>
      <c r="E267" s="124">
        <v>40.799999999999997</v>
      </c>
      <c r="F267" s="76">
        <v>0</v>
      </c>
      <c r="G267" s="76">
        <f t="shared" si="298"/>
        <v>40.799999999999997</v>
      </c>
      <c r="H267" s="76">
        <v>0</v>
      </c>
      <c r="I267" s="76">
        <f t="shared" si="343"/>
        <v>40.799999999999997</v>
      </c>
      <c r="J267" s="77">
        <v>103.19</v>
      </c>
      <c r="K267" s="77">
        <f t="shared" si="299"/>
        <v>-62.39</v>
      </c>
      <c r="L267" s="8"/>
      <c r="M267" s="76">
        <v>40.799999999999997</v>
      </c>
      <c r="N267" s="76">
        <v>0</v>
      </c>
      <c r="O267" s="76">
        <f t="shared" si="310"/>
        <v>40.799999999999997</v>
      </c>
      <c r="P267" s="76">
        <v>0</v>
      </c>
      <c r="Q267" s="76">
        <f t="shared" si="311"/>
        <v>40.799999999999997</v>
      </c>
      <c r="R267" s="77">
        <v>103.19</v>
      </c>
      <c r="S267" s="78">
        <f t="shared" si="300"/>
        <v>-62.39</v>
      </c>
      <c r="T267" s="32"/>
      <c r="U267" s="124">
        <v>24.3</v>
      </c>
      <c r="V267" s="76">
        <v>0</v>
      </c>
      <c r="W267" s="76">
        <f t="shared" si="301"/>
        <v>24.3</v>
      </c>
      <c r="X267" s="76">
        <v>0</v>
      </c>
      <c r="Y267" s="76">
        <f t="shared" si="344"/>
        <v>24.3</v>
      </c>
      <c r="Z267" s="77">
        <v>62.39</v>
      </c>
      <c r="AA267" s="77">
        <f t="shared" si="302"/>
        <v>-38.090000000000003</v>
      </c>
      <c r="AB267" s="8"/>
      <c r="AC267" s="76">
        <v>24.3</v>
      </c>
      <c r="AD267" s="76">
        <v>0</v>
      </c>
      <c r="AE267" s="76">
        <f t="shared" si="312"/>
        <v>24.3</v>
      </c>
      <c r="AF267" s="76">
        <v>0</v>
      </c>
      <c r="AG267" s="76">
        <f t="shared" si="313"/>
        <v>24.3</v>
      </c>
      <c r="AH267" s="77">
        <v>62.39</v>
      </c>
      <c r="AI267" s="78">
        <f t="shared" si="303"/>
        <v>-38.090000000000003</v>
      </c>
      <c r="AJ267" s="32"/>
      <c r="AK267" s="124">
        <v>5.84</v>
      </c>
      <c r="AL267" s="76">
        <v>0</v>
      </c>
      <c r="AM267" s="76">
        <f t="shared" si="304"/>
        <v>5.84</v>
      </c>
      <c r="AN267" s="76">
        <v>0</v>
      </c>
      <c r="AO267" s="76">
        <f t="shared" si="345"/>
        <v>5.84</v>
      </c>
      <c r="AP267" s="77">
        <v>17.13</v>
      </c>
      <c r="AQ267" s="77">
        <f t="shared" si="305"/>
        <v>-11.29</v>
      </c>
      <c r="AR267" s="8"/>
      <c r="AS267" s="76">
        <v>5.84</v>
      </c>
      <c r="AT267" s="76">
        <v>0</v>
      </c>
      <c r="AU267" s="76">
        <f t="shared" si="314"/>
        <v>5.84</v>
      </c>
      <c r="AV267" s="76">
        <v>0</v>
      </c>
      <c r="AW267" s="76">
        <f t="shared" si="315"/>
        <v>5.84</v>
      </c>
      <c r="AX267" s="77">
        <v>17.13</v>
      </c>
      <c r="AY267" s="78">
        <f t="shared" si="306"/>
        <v>-11.29</v>
      </c>
      <c r="AZ267" s="32"/>
      <c r="BA267" s="124">
        <v>10.66</v>
      </c>
      <c r="BB267" s="76">
        <v>0</v>
      </c>
      <c r="BC267" s="76">
        <f t="shared" si="307"/>
        <v>10.66</v>
      </c>
      <c r="BD267" s="76">
        <v>0</v>
      </c>
      <c r="BE267" s="76">
        <f t="shared" si="346"/>
        <v>10.66</v>
      </c>
      <c r="BF267" s="77">
        <v>23.67</v>
      </c>
      <c r="BG267" s="77">
        <f t="shared" si="308"/>
        <v>-13.010000000000002</v>
      </c>
      <c r="BH267" s="8"/>
      <c r="BI267" s="76">
        <v>10.66</v>
      </c>
      <c r="BJ267" s="76">
        <v>0</v>
      </c>
      <c r="BK267" s="76">
        <f t="shared" si="316"/>
        <v>10.66</v>
      </c>
      <c r="BL267" s="76">
        <v>0</v>
      </c>
      <c r="BM267" s="76">
        <f t="shared" si="317"/>
        <v>10.66</v>
      </c>
      <c r="BN267" s="77">
        <v>23.67</v>
      </c>
      <c r="BO267" s="78">
        <f t="shared" si="309"/>
        <v>-13.010000000000002</v>
      </c>
      <c r="BP267" s="32"/>
    </row>
    <row r="268" spans="2:68" s="2" customFormat="1" ht="14.25" hidden="1" customHeight="1" outlineLevel="1">
      <c r="B268" s="2" t="str">
        <f t="shared" si="347"/>
        <v>Hide</v>
      </c>
      <c r="C268" s="2">
        <v>1</v>
      </c>
      <c r="D268" s="72" t="s">
        <v>243</v>
      </c>
      <c r="E268" s="124">
        <v>0</v>
      </c>
      <c r="F268" s="76">
        <v>0</v>
      </c>
      <c r="G268" s="76">
        <f t="shared" si="298"/>
        <v>0</v>
      </c>
      <c r="H268" s="76">
        <v>0</v>
      </c>
      <c r="I268" s="76">
        <f t="shared" si="343"/>
        <v>0</v>
      </c>
      <c r="J268" s="77">
        <v>0</v>
      </c>
      <c r="K268" s="77">
        <f t="shared" si="299"/>
        <v>0</v>
      </c>
      <c r="L268" s="8"/>
      <c r="M268" s="76">
        <v>0</v>
      </c>
      <c r="N268" s="76">
        <v>0</v>
      </c>
      <c r="O268" s="76">
        <f t="shared" si="310"/>
        <v>0</v>
      </c>
      <c r="P268" s="76">
        <v>0</v>
      </c>
      <c r="Q268" s="76">
        <f t="shared" si="311"/>
        <v>0</v>
      </c>
      <c r="R268" s="77">
        <v>0</v>
      </c>
      <c r="S268" s="78">
        <f t="shared" si="300"/>
        <v>0</v>
      </c>
      <c r="T268" s="32"/>
      <c r="U268" s="124">
        <v>0</v>
      </c>
      <c r="V268" s="76">
        <v>0</v>
      </c>
      <c r="W268" s="76">
        <f t="shared" si="301"/>
        <v>0</v>
      </c>
      <c r="X268" s="76">
        <v>0</v>
      </c>
      <c r="Y268" s="76">
        <f t="shared" si="344"/>
        <v>0</v>
      </c>
      <c r="Z268" s="77">
        <v>0</v>
      </c>
      <c r="AA268" s="77">
        <f t="shared" si="302"/>
        <v>0</v>
      </c>
      <c r="AB268" s="8"/>
      <c r="AC268" s="76">
        <v>0</v>
      </c>
      <c r="AD268" s="76">
        <v>0</v>
      </c>
      <c r="AE268" s="76">
        <f t="shared" si="312"/>
        <v>0</v>
      </c>
      <c r="AF268" s="76">
        <v>0</v>
      </c>
      <c r="AG268" s="76">
        <f t="shared" si="313"/>
        <v>0</v>
      </c>
      <c r="AH268" s="77">
        <v>0</v>
      </c>
      <c r="AI268" s="78">
        <f t="shared" si="303"/>
        <v>0</v>
      </c>
      <c r="AJ268" s="32"/>
      <c r="AK268" s="124">
        <v>0</v>
      </c>
      <c r="AL268" s="76">
        <v>0</v>
      </c>
      <c r="AM268" s="76">
        <f t="shared" si="304"/>
        <v>0</v>
      </c>
      <c r="AN268" s="76">
        <v>0</v>
      </c>
      <c r="AO268" s="76">
        <f t="shared" si="345"/>
        <v>0</v>
      </c>
      <c r="AP268" s="77">
        <v>0</v>
      </c>
      <c r="AQ268" s="77">
        <f t="shared" si="305"/>
        <v>0</v>
      </c>
      <c r="AR268" s="8"/>
      <c r="AS268" s="76">
        <v>0</v>
      </c>
      <c r="AT268" s="76">
        <v>0</v>
      </c>
      <c r="AU268" s="76">
        <f t="shared" si="314"/>
        <v>0</v>
      </c>
      <c r="AV268" s="76">
        <v>0</v>
      </c>
      <c r="AW268" s="76">
        <f t="shared" si="315"/>
        <v>0</v>
      </c>
      <c r="AX268" s="77">
        <v>0</v>
      </c>
      <c r="AY268" s="78">
        <f t="shared" si="306"/>
        <v>0</v>
      </c>
      <c r="AZ268" s="32"/>
      <c r="BA268" s="124">
        <v>0</v>
      </c>
      <c r="BB268" s="76">
        <v>0</v>
      </c>
      <c r="BC268" s="76">
        <f t="shared" si="307"/>
        <v>0</v>
      </c>
      <c r="BD268" s="76">
        <v>0</v>
      </c>
      <c r="BE268" s="76">
        <f t="shared" si="346"/>
        <v>0</v>
      </c>
      <c r="BF268" s="77">
        <v>0</v>
      </c>
      <c r="BG268" s="77">
        <f t="shared" si="308"/>
        <v>0</v>
      </c>
      <c r="BH268" s="8"/>
      <c r="BI268" s="76">
        <v>0</v>
      </c>
      <c r="BJ268" s="76">
        <v>0</v>
      </c>
      <c r="BK268" s="76">
        <f t="shared" si="316"/>
        <v>0</v>
      </c>
      <c r="BL268" s="76">
        <v>0</v>
      </c>
      <c r="BM268" s="76">
        <f t="shared" si="317"/>
        <v>0</v>
      </c>
      <c r="BN268" s="77">
        <v>0</v>
      </c>
      <c r="BO268" s="78">
        <f t="shared" si="309"/>
        <v>0</v>
      </c>
      <c r="BP268" s="32"/>
    </row>
    <row r="269" spans="2:68" s="2" customFormat="1" ht="14.25" hidden="1" customHeight="1" outlineLevel="1">
      <c r="B269" s="2" t="str">
        <f t="shared" si="347"/>
        <v>Hide</v>
      </c>
      <c r="C269" s="2">
        <v>1</v>
      </c>
      <c r="D269" s="72" t="s">
        <v>244</v>
      </c>
      <c r="E269" s="124">
        <v>0</v>
      </c>
      <c r="F269" s="76">
        <v>0</v>
      </c>
      <c r="G269" s="76">
        <f t="shared" si="298"/>
        <v>0</v>
      </c>
      <c r="H269" s="76">
        <v>0</v>
      </c>
      <c r="I269" s="76">
        <f t="shared" si="343"/>
        <v>0</v>
      </c>
      <c r="J269" s="77">
        <v>0</v>
      </c>
      <c r="K269" s="77">
        <f t="shared" si="299"/>
        <v>0</v>
      </c>
      <c r="L269" s="8"/>
      <c r="M269" s="76">
        <v>0</v>
      </c>
      <c r="N269" s="76">
        <v>0</v>
      </c>
      <c r="O269" s="76">
        <f t="shared" si="310"/>
        <v>0</v>
      </c>
      <c r="P269" s="76">
        <v>0</v>
      </c>
      <c r="Q269" s="76">
        <f t="shared" si="311"/>
        <v>0</v>
      </c>
      <c r="R269" s="77">
        <v>0</v>
      </c>
      <c r="S269" s="78">
        <f t="shared" si="300"/>
        <v>0</v>
      </c>
      <c r="T269" s="32"/>
      <c r="U269" s="124">
        <v>0</v>
      </c>
      <c r="V269" s="76">
        <v>0</v>
      </c>
      <c r="W269" s="76">
        <f t="shared" si="301"/>
        <v>0</v>
      </c>
      <c r="X269" s="76">
        <v>0</v>
      </c>
      <c r="Y269" s="76">
        <f t="shared" si="344"/>
        <v>0</v>
      </c>
      <c r="Z269" s="77">
        <v>0</v>
      </c>
      <c r="AA269" s="77">
        <f t="shared" si="302"/>
        <v>0</v>
      </c>
      <c r="AB269" s="8"/>
      <c r="AC269" s="76">
        <v>0</v>
      </c>
      <c r="AD269" s="76">
        <v>0</v>
      </c>
      <c r="AE269" s="76">
        <f t="shared" si="312"/>
        <v>0</v>
      </c>
      <c r="AF269" s="76">
        <v>0</v>
      </c>
      <c r="AG269" s="76">
        <f t="shared" si="313"/>
        <v>0</v>
      </c>
      <c r="AH269" s="77">
        <v>0</v>
      </c>
      <c r="AI269" s="78">
        <f t="shared" si="303"/>
        <v>0</v>
      </c>
      <c r="AJ269" s="32"/>
      <c r="AK269" s="124">
        <v>0</v>
      </c>
      <c r="AL269" s="76">
        <v>0</v>
      </c>
      <c r="AM269" s="76">
        <f t="shared" si="304"/>
        <v>0</v>
      </c>
      <c r="AN269" s="76">
        <v>0</v>
      </c>
      <c r="AO269" s="76">
        <f t="shared" si="345"/>
        <v>0</v>
      </c>
      <c r="AP269" s="77">
        <v>0</v>
      </c>
      <c r="AQ269" s="77">
        <f t="shared" si="305"/>
        <v>0</v>
      </c>
      <c r="AR269" s="8"/>
      <c r="AS269" s="76">
        <v>0</v>
      </c>
      <c r="AT269" s="76">
        <v>0</v>
      </c>
      <c r="AU269" s="76">
        <f t="shared" si="314"/>
        <v>0</v>
      </c>
      <c r="AV269" s="76">
        <v>0</v>
      </c>
      <c r="AW269" s="76">
        <f t="shared" si="315"/>
        <v>0</v>
      </c>
      <c r="AX269" s="77">
        <v>0</v>
      </c>
      <c r="AY269" s="78">
        <f t="shared" si="306"/>
        <v>0</v>
      </c>
      <c r="AZ269" s="32"/>
      <c r="BA269" s="124">
        <v>0</v>
      </c>
      <c r="BB269" s="76">
        <v>0</v>
      </c>
      <c r="BC269" s="76">
        <f t="shared" si="307"/>
        <v>0</v>
      </c>
      <c r="BD269" s="76">
        <v>0</v>
      </c>
      <c r="BE269" s="76">
        <f t="shared" si="346"/>
        <v>0</v>
      </c>
      <c r="BF269" s="77">
        <v>0</v>
      </c>
      <c r="BG269" s="77">
        <f t="shared" si="308"/>
        <v>0</v>
      </c>
      <c r="BH269" s="8"/>
      <c r="BI269" s="76">
        <v>0</v>
      </c>
      <c r="BJ269" s="76">
        <v>0</v>
      </c>
      <c r="BK269" s="76">
        <f t="shared" si="316"/>
        <v>0</v>
      </c>
      <c r="BL269" s="76">
        <v>0</v>
      </c>
      <c r="BM269" s="76">
        <f t="shared" si="317"/>
        <v>0</v>
      </c>
      <c r="BN269" s="77">
        <v>0</v>
      </c>
      <c r="BO269" s="78">
        <f t="shared" si="309"/>
        <v>0</v>
      </c>
      <c r="BP269" s="32"/>
    </row>
    <row r="270" spans="2:68" s="2" customFormat="1" ht="14.25" hidden="1" customHeight="1" outlineLevel="1">
      <c r="B270" s="2" t="str">
        <f t="shared" si="347"/>
        <v>Hide</v>
      </c>
      <c r="C270" s="2">
        <v>1</v>
      </c>
      <c r="D270" s="72" t="s">
        <v>245</v>
      </c>
      <c r="E270" s="124">
        <v>-1500</v>
      </c>
      <c r="F270" s="76">
        <v>0</v>
      </c>
      <c r="G270" s="76">
        <f t="shared" si="298"/>
        <v>-1500</v>
      </c>
      <c r="H270" s="76">
        <v>0</v>
      </c>
      <c r="I270" s="76">
        <f t="shared" si="343"/>
        <v>-1500</v>
      </c>
      <c r="J270" s="77">
        <v>-1641.67</v>
      </c>
      <c r="K270" s="77">
        <f t="shared" si="299"/>
        <v>141.67000000000007</v>
      </c>
      <c r="L270" s="8"/>
      <c r="M270" s="76">
        <v>-1500</v>
      </c>
      <c r="N270" s="76">
        <v>0</v>
      </c>
      <c r="O270" s="76">
        <f t="shared" si="310"/>
        <v>-1500</v>
      </c>
      <c r="P270" s="76">
        <v>0</v>
      </c>
      <c r="Q270" s="76">
        <f t="shared" si="311"/>
        <v>-1500</v>
      </c>
      <c r="R270" s="77">
        <v>-1641.67</v>
      </c>
      <c r="S270" s="78">
        <f t="shared" si="300"/>
        <v>141.67000000000007</v>
      </c>
      <c r="T270" s="32"/>
      <c r="U270" s="124">
        <v>-1500</v>
      </c>
      <c r="V270" s="76">
        <v>0</v>
      </c>
      <c r="W270" s="76">
        <f t="shared" si="301"/>
        <v>-1500</v>
      </c>
      <c r="X270" s="76">
        <v>0</v>
      </c>
      <c r="Y270" s="76">
        <f t="shared" si="344"/>
        <v>-1500</v>
      </c>
      <c r="Z270" s="77">
        <v>-1641.67</v>
      </c>
      <c r="AA270" s="77">
        <f t="shared" si="302"/>
        <v>141.67000000000007</v>
      </c>
      <c r="AB270" s="8"/>
      <c r="AC270" s="76">
        <v>-1500</v>
      </c>
      <c r="AD270" s="76">
        <v>0</v>
      </c>
      <c r="AE270" s="76">
        <f t="shared" si="312"/>
        <v>-1500</v>
      </c>
      <c r="AF270" s="76">
        <v>0</v>
      </c>
      <c r="AG270" s="76">
        <f t="shared" si="313"/>
        <v>-1500</v>
      </c>
      <c r="AH270" s="77">
        <v>-1641.67</v>
      </c>
      <c r="AI270" s="78">
        <f t="shared" si="303"/>
        <v>141.67000000000007</v>
      </c>
      <c r="AJ270" s="32"/>
      <c r="AK270" s="124">
        <v>0</v>
      </c>
      <c r="AL270" s="76">
        <v>0</v>
      </c>
      <c r="AM270" s="76">
        <f t="shared" si="304"/>
        <v>0</v>
      </c>
      <c r="AN270" s="76">
        <v>0</v>
      </c>
      <c r="AO270" s="76">
        <f t="shared" si="345"/>
        <v>0</v>
      </c>
      <c r="AP270" s="77">
        <v>0</v>
      </c>
      <c r="AQ270" s="77">
        <f t="shared" si="305"/>
        <v>0</v>
      </c>
      <c r="AR270" s="8"/>
      <c r="AS270" s="76">
        <v>0</v>
      </c>
      <c r="AT270" s="76">
        <v>0</v>
      </c>
      <c r="AU270" s="76">
        <f t="shared" si="314"/>
        <v>0</v>
      </c>
      <c r="AV270" s="76">
        <v>0</v>
      </c>
      <c r="AW270" s="76">
        <f t="shared" si="315"/>
        <v>0</v>
      </c>
      <c r="AX270" s="77">
        <v>0</v>
      </c>
      <c r="AY270" s="78">
        <f t="shared" si="306"/>
        <v>0</v>
      </c>
      <c r="AZ270" s="32"/>
      <c r="BA270" s="124">
        <v>0</v>
      </c>
      <c r="BB270" s="76">
        <v>0</v>
      </c>
      <c r="BC270" s="76">
        <f t="shared" si="307"/>
        <v>0</v>
      </c>
      <c r="BD270" s="76">
        <v>0</v>
      </c>
      <c r="BE270" s="76">
        <f t="shared" si="346"/>
        <v>0</v>
      </c>
      <c r="BF270" s="77">
        <v>0</v>
      </c>
      <c r="BG270" s="77">
        <f t="shared" si="308"/>
        <v>0</v>
      </c>
      <c r="BH270" s="8"/>
      <c r="BI270" s="76">
        <v>0</v>
      </c>
      <c r="BJ270" s="76">
        <v>0</v>
      </c>
      <c r="BK270" s="76">
        <f t="shared" si="316"/>
        <v>0</v>
      </c>
      <c r="BL270" s="76">
        <v>0</v>
      </c>
      <c r="BM270" s="76">
        <f t="shared" si="317"/>
        <v>0</v>
      </c>
      <c r="BN270" s="77">
        <v>0</v>
      </c>
      <c r="BO270" s="78">
        <f t="shared" si="309"/>
        <v>0</v>
      </c>
      <c r="BP270" s="32"/>
    </row>
    <row r="271" spans="2:68" s="2" customFormat="1" ht="14.25" hidden="1" customHeight="1" outlineLevel="1">
      <c r="B271" s="2" t="str">
        <f t="shared" si="347"/>
        <v>Hide</v>
      </c>
      <c r="C271" s="2">
        <v>1</v>
      </c>
      <c r="D271" s="72" t="s">
        <v>246</v>
      </c>
      <c r="E271" s="124">
        <v>7519.63</v>
      </c>
      <c r="F271" s="76">
        <v>6426.6779999999999</v>
      </c>
      <c r="G271" s="76">
        <f t="shared" si="298"/>
        <v>1092.9520000000002</v>
      </c>
      <c r="H271" s="76">
        <v>0</v>
      </c>
      <c r="I271" s="76">
        <f t="shared" si="343"/>
        <v>7519.63</v>
      </c>
      <c r="J271" s="77">
        <v>2747.2</v>
      </c>
      <c r="K271" s="77">
        <f t="shared" si="299"/>
        <v>4772.43</v>
      </c>
      <c r="L271" s="8"/>
      <c r="M271" s="76">
        <v>7519.63</v>
      </c>
      <c r="N271" s="76">
        <v>6426.6779999999999</v>
      </c>
      <c r="O271" s="76">
        <f t="shared" si="310"/>
        <v>1092.9520000000002</v>
      </c>
      <c r="P271" s="76">
        <v>0</v>
      </c>
      <c r="Q271" s="76">
        <f t="shared" si="311"/>
        <v>7519.63</v>
      </c>
      <c r="R271" s="77">
        <v>2747.2</v>
      </c>
      <c r="S271" s="78">
        <f t="shared" si="300"/>
        <v>4772.43</v>
      </c>
      <c r="T271" s="32"/>
      <c r="U271" s="124">
        <v>4813.42</v>
      </c>
      <c r="V271" s="76">
        <v>4863.3980000000001</v>
      </c>
      <c r="W271" s="76">
        <f t="shared" si="301"/>
        <v>-49.978000000000065</v>
      </c>
      <c r="X271" s="76">
        <v>0</v>
      </c>
      <c r="Y271" s="76">
        <f t="shared" si="344"/>
        <v>4813.42</v>
      </c>
      <c r="Z271" s="77">
        <v>1189.9000000000001</v>
      </c>
      <c r="AA271" s="77">
        <f t="shared" si="302"/>
        <v>3623.52</v>
      </c>
      <c r="AB271" s="8"/>
      <c r="AC271" s="76">
        <v>4813.42</v>
      </c>
      <c r="AD271" s="76">
        <v>4863.3980000000001</v>
      </c>
      <c r="AE271" s="76">
        <f t="shared" si="312"/>
        <v>-49.978000000000065</v>
      </c>
      <c r="AF271" s="76">
        <v>0</v>
      </c>
      <c r="AG271" s="76">
        <f t="shared" si="313"/>
        <v>4813.42</v>
      </c>
      <c r="AH271" s="77">
        <v>1189.9000000000001</v>
      </c>
      <c r="AI271" s="78">
        <f t="shared" si="303"/>
        <v>3623.52</v>
      </c>
      <c r="AJ271" s="32"/>
      <c r="AK271" s="124">
        <v>1178.5999999999999</v>
      </c>
      <c r="AL271" s="76">
        <v>0</v>
      </c>
      <c r="AM271" s="76">
        <f t="shared" si="304"/>
        <v>1178.5999999999999</v>
      </c>
      <c r="AN271" s="76">
        <v>0</v>
      </c>
      <c r="AO271" s="76">
        <f t="shared" si="345"/>
        <v>1178.5999999999999</v>
      </c>
      <c r="AP271" s="77">
        <v>0</v>
      </c>
      <c r="AQ271" s="77">
        <f t="shared" si="305"/>
        <v>1178.5999999999999</v>
      </c>
      <c r="AR271" s="8"/>
      <c r="AS271" s="76">
        <v>1178.5999999999999</v>
      </c>
      <c r="AT271" s="76">
        <v>0</v>
      </c>
      <c r="AU271" s="76">
        <f t="shared" si="314"/>
        <v>1178.5999999999999</v>
      </c>
      <c r="AV271" s="76">
        <v>0</v>
      </c>
      <c r="AW271" s="76">
        <f t="shared" si="315"/>
        <v>1178.5999999999999</v>
      </c>
      <c r="AX271" s="77">
        <v>0</v>
      </c>
      <c r="AY271" s="78">
        <f t="shared" si="306"/>
        <v>1178.5999999999999</v>
      </c>
      <c r="AZ271" s="32"/>
      <c r="BA271" s="124">
        <v>1527.6100000000001</v>
      </c>
      <c r="BB271" s="76">
        <v>1563.28</v>
      </c>
      <c r="BC271" s="76">
        <f t="shared" si="307"/>
        <v>-35.669999999999845</v>
      </c>
      <c r="BD271" s="76">
        <v>0</v>
      </c>
      <c r="BE271" s="76">
        <f t="shared" si="346"/>
        <v>1527.6100000000001</v>
      </c>
      <c r="BF271" s="77">
        <v>1557.3</v>
      </c>
      <c r="BG271" s="77">
        <f t="shared" si="308"/>
        <v>-29.689999999999827</v>
      </c>
      <c r="BH271" s="8"/>
      <c r="BI271" s="76">
        <v>1527.6100000000001</v>
      </c>
      <c r="BJ271" s="76">
        <v>1563.28</v>
      </c>
      <c r="BK271" s="76">
        <f t="shared" si="316"/>
        <v>-35.669999999999845</v>
      </c>
      <c r="BL271" s="76">
        <v>0</v>
      </c>
      <c r="BM271" s="76">
        <f t="shared" si="317"/>
        <v>1527.6100000000001</v>
      </c>
      <c r="BN271" s="77">
        <v>1557.3</v>
      </c>
      <c r="BO271" s="78">
        <f t="shared" si="309"/>
        <v>-29.689999999999827</v>
      </c>
      <c r="BP271" s="32"/>
    </row>
    <row r="272" spans="2:68" s="2" customFormat="1" ht="14.25" hidden="1" customHeight="1" outlineLevel="1">
      <c r="B272" s="2" t="str">
        <f t="shared" si="347"/>
        <v>Hide</v>
      </c>
      <c r="C272" s="2">
        <v>1</v>
      </c>
      <c r="D272" s="72" t="s" vm="5">
        <v>247</v>
      </c>
      <c r="E272" s="124">
        <v>0</v>
      </c>
      <c r="F272" s="76">
        <v>0</v>
      </c>
      <c r="G272" s="76">
        <f t="shared" si="298"/>
        <v>0</v>
      </c>
      <c r="H272" s="76">
        <v>0</v>
      </c>
      <c r="I272" s="76">
        <f t="shared" si="343"/>
        <v>0</v>
      </c>
      <c r="J272" s="77">
        <v>0</v>
      </c>
      <c r="K272" s="77">
        <f t="shared" si="299"/>
        <v>0</v>
      </c>
      <c r="L272" s="8"/>
      <c r="M272" s="76">
        <v>0</v>
      </c>
      <c r="N272" s="76">
        <v>0</v>
      </c>
      <c r="O272" s="76">
        <f t="shared" si="310"/>
        <v>0</v>
      </c>
      <c r="P272" s="76">
        <v>0</v>
      </c>
      <c r="Q272" s="76">
        <f t="shared" si="311"/>
        <v>0</v>
      </c>
      <c r="R272" s="77">
        <v>0</v>
      </c>
      <c r="S272" s="78">
        <f t="shared" si="300"/>
        <v>0</v>
      </c>
      <c r="T272" s="32"/>
      <c r="U272" s="124">
        <v>0</v>
      </c>
      <c r="V272" s="76">
        <v>0</v>
      </c>
      <c r="W272" s="76">
        <f t="shared" si="301"/>
        <v>0</v>
      </c>
      <c r="X272" s="76">
        <v>0</v>
      </c>
      <c r="Y272" s="76">
        <f t="shared" si="344"/>
        <v>0</v>
      </c>
      <c r="Z272" s="77">
        <v>0</v>
      </c>
      <c r="AA272" s="77">
        <f t="shared" si="302"/>
        <v>0</v>
      </c>
      <c r="AB272" s="8"/>
      <c r="AC272" s="76">
        <v>0</v>
      </c>
      <c r="AD272" s="76">
        <v>0</v>
      </c>
      <c r="AE272" s="76">
        <f t="shared" si="312"/>
        <v>0</v>
      </c>
      <c r="AF272" s="76">
        <v>0</v>
      </c>
      <c r="AG272" s="76">
        <f t="shared" si="313"/>
        <v>0</v>
      </c>
      <c r="AH272" s="77">
        <v>0</v>
      </c>
      <c r="AI272" s="78">
        <f t="shared" si="303"/>
        <v>0</v>
      </c>
      <c r="AJ272" s="32"/>
      <c r="AK272" s="124">
        <v>0</v>
      </c>
      <c r="AL272" s="76">
        <v>0</v>
      </c>
      <c r="AM272" s="76">
        <f t="shared" si="304"/>
        <v>0</v>
      </c>
      <c r="AN272" s="76">
        <v>0</v>
      </c>
      <c r="AO272" s="76">
        <f t="shared" si="345"/>
        <v>0</v>
      </c>
      <c r="AP272" s="77">
        <v>0</v>
      </c>
      <c r="AQ272" s="77">
        <f t="shared" si="305"/>
        <v>0</v>
      </c>
      <c r="AR272" s="8"/>
      <c r="AS272" s="76">
        <v>0</v>
      </c>
      <c r="AT272" s="76">
        <v>0</v>
      </c>
      <c r="AU272" s="76">
        <f t="shared" si="314"/>
        <v>0</v>
      </c>
      <c r="AV272" s="76">
        <v>0</v>
      </c>
      <c r="AW272" s="76">
        <f t="shared" si="315"/>
        <v>0</v>
      </c>
      <c r="AX272" s="77">
        <v>0</v>
      </c>
      <c r="AY272" s="78">
        <f t="shared" si="306"/>
        <v>0</v>
      </c>
      <c r="AZ272" s="32"/>
      <c r="BA272" s="124">
        <v>0</v>
      </c>
      <c r="BB272" s="76">
        <v>0</v>
      </c>
      <c r="BC272" s="76">
        <f t="shared" si="307"/>
        <v>0</v>
      </c>
      <c r="BD272" s="76">
        <v>0</v>
      </c>
      <c r="BE272" s="76">
        <f t="shared" si="346"/>
        <v>0</v>
      </c>
      <c r="BF272" s="77">
        <v>0</v>
      </c>
      <c r="BG272" s="77">
        <f t="shared" si="308"/>
        <v>0</v>
      </c>
      <c r="BH272" s="8"/>
      <c r="BI272" s="76">
        <v>0</v>
      </c>
      <c r="BJ272" s="76">
        <v>0</v>
      </c>
      <c r="BK272" s="76">
        <f t="shared" si="316"/>
        <v>0</v>
      </c>
      <c r="BL272" s="76">
        <v>0</v>
      </c>
      <c r="BM272" s="76">
        <f t="shared" si="317"/>
        <v>0</v>
      </c>
      <c r="BN272" s="77">
        <v>0</v>
      </c>
      <c r="BO272" s="78">
        <f t="shared" si="309"/>
        <v>0</v>
      </c>
      <c r="BP272" s="32"/>
    </row>
    <row r="273" spans="2:68" s="2" customFormat="1" ht="14.25" hidden="1" customHeight="1" outlineLevel="1">
      <c r="B273" s="2" t="str">
        <f t="shared" si="347"/>
        <v>Hide</v>
      </c>
      <c r="C273" s="2">
        <v>1</v>
      </c>
      <c r="D273" s="72" t="s">
        <v>248</v>
      </c>
      <c r="E273" s="124">
        <v>0</v>
      </c>
      <c r="F273" s="76">
        <v>0</v>
      </c>
      <c r="G273" s="76">
        <f t="shared" si="298"/>
        <v>0</v>
      </c>
      <c r="H273" s="76">
        <v>0</v>
      </c>
      <c r="I273" s="76">
        <f t="shared" si="343"/>
        <v>0</v>
      </c>
      <c r="J273" s="77">
        <v>0</v>
      </c>
      <c r="K273" s="77">
        <f t="shared" si="299"/>
        <v>0</v>
      </c>
      <c r="L273" s="8"/>
      <c r="M273" s="76">
        <v>0</v>
      </c>
      <c r="N273" s="76">
        <v>0</v>
      </c>
      <c r="O273" s="76">
        <f t="shared" si="310"/>
        <v>0</v>
      </c>
      <c r="P273" s="76">
        <v>0</v>
      </c>
      <c r="Q273" s="76">
        <f t="shared" si="311"/>
        <v>0</v>
      </c>
      <c r="R273" s="77">
        <v>0</v>
      </c>
      <c r="S273" s="78">
        <f t="shared" si="300"/>
        <v>0</v>
      </c>
      <c r="T273" s="32"/>
      <c r="U273" s="124">
        <v>0</v>
      </c>
      <c r="V273" s="76">
        <v>0</v>
      </c>
      <c r="W273" s="76">
        <f t="shared" si="301"/>
        <v>0</v>
      </c>
      <c r="X273" s="76">
        <v>0</v>
      </c>
      <c r="Y273" s="76">
        <f t="shared" si="344"/>
        <v>0</v>
      </c>
      <c r="Z273" s="77">
        <v>0</v>
      </c>
      <c r="AA273" s="77">
        <f t="shared" si="302"/>
        <v>0</v>
      </c>
      <c r="AB273" s="8"/>
      <c r="AC273" s="76">
        <v>0</v>
      </c>
      <c r="AD273" s="76">
        <v>0</v>
      </c>
      <c r="AE273" s="76">
        <f t="shared" si="312"/>
        <v>0</v>
      </c>
      <c r="AF273" s="76">
        <v>0</v>
      </c>
      <c r="AG273" s="76">
        <f t="shared" si="313"/>
        <v>0</v>
      </c>
      <c r="AH273" s="77">
        <v>0</v>
      </c>
      <c r="AI273" s="78">
        <f t="shared" si="303"/>
        <v>0</v>
      </c>
      <c r="AJ273" s="32"/>
      <c r="AK273" s="124">
        <v>0</v>
      </c>
      <c r="AL273" s="76">
        <v>0</v>
      </c>
      <c r="AM273" s="76">
        <f t="shared" si="304"/>
        <v>0</v>
      </c>
      <c r="AN273" s="76">
        <v>0</v>
      </c>
      <c r="AO273" s="76">
        <f t="shared" si="345"/>
        <v>0</v>
      </c>
      <c r="AP273" s="77">
        <v>0</v>
      </c>
      <c r="AQ273" s="77">
        <f t="shared" si="305"/>
        <v>0</v>
      </c>
      <c r="AR273" s="8"/>
      <c r="AS273" s="76">
        <v>0</v>
      </c>
      <c r="AT273" s="76">
        <v>0</v>
      </c>
      <c r="AU273" s="76">
        <f t="shared" si="314"/>
        <v>0</v>
      </c>
      <c r="AV273" s="76">
        <v>0</v>
      </c>
      <c r="AW273" s="76">
        <f t="shared" si="315"/>
        <v>0</v>
      </c>
      <c r="AX273" s="77">
        <v>0</v>
      </c>
      <c r="AY273" s="78">
        <f t="shared" si="306"/>
        <v>0</v>
      </c>
      <c r="AZ273" s="32"/>
      <c r="BA273" s="124">
        <v>0</v>
      </c>
      <c r="BB273" s="76">
        <v>0</v>
      </c>
      <c r="BC273" s="76">
        <f t="shared" si="307"/>
        <v>0</v>
      </c>
      <c r="BD273" s="76">
        <v>0</v>
      </c>
      <c r="BE273" s="76">
        <f t="shared" si="346"/>
        <v>0</v>
      </c>
      <c r="BF273" s="77">
        <v>0</v>
      </c>
      <c r="BG273" s="77">
        <f t="shared" si="308"/>
        <v>0</v>
      </c>
      <c r="BH273" s="8"/>
      <c r="BI273" s="76">
        <v>0</v>
      </c>
      <c r="BJ273" s="76">
        <v>0</v>
      </c>
      <c r="BK273" s="76">
        <f t="shared" si="316"/>
        <v>0</v>
      </c>
      <c r="BL273" s="76">
        <v>0</v>
      </c>
      <c r="BM273" s="76">
        <f t="shared" si="317"/>
        <v>0</v>
      </c>
      <c r="BN273" s="77">
        <v>0</v>
      </c>
      <c r="BO273" s="78">
        <f t="shared" si="309"/>
        <v>0</v>
      </c>
      <c r="BP273" s="32"/>
    </row>
    <row r="274" spans="2:68" s="2" customFormat="1" ht="14.25" hidden="1" customHeight="1" outlineLevel="1">
      <c r="B274" s="2" t="str">
        <f t="shared" si="347"/>
        <v>Hide</v>
      </c>
      <c r="C274" s="2">
        <v>1</v>
      </c>
      <c r="D274" s="72" t="s">
        <v>249</v>
      </c>
      <c r="E274" s="124">
        <v>0</v>
      </c>
      <c r="F274" s="76">
        <v>-197.05</v>
      </c>
      <c r="G274" s="76">
        <f t="shared" si="298"/>
        <v>197.05</v>
      </c>
      <c r="H274" s="76">
        <v>0</v>
      </c>
      <c r="I274" s="76">
        <f t="shared" si="343"/>
        <v>0</v>
      </c>
      <c r="J274" s="77">
        <v>0</v>
      </c>
      <c r="K274" s="77">
        <f t="shared" si="299"/>
        <v>0</v>
      </c>
      <c r="L274" s="8"/>
      <c r="M274" s="76">
        <v>0</v>
      </c>
      <c r="N274" s="76">
        <v>-197.05</v>
      </c>
      <c r="O274" s="76">
        <f t="shared" si="310"/>
        <v>197.05</v>
      </c>
      <c r="P274" s="76">
        <v>0</v>
      </c>
      <c r="Q274" s="76">
        <f t="shared" si="311"/>
        <v>0</v>
      </c>
      <c r="R274" s="77">
        <v>0</v>
      </c>
      <c r="S274" s="78">
        <f t="shared" si="300"/>
        <v>0</v>
      </c>
      <c r="T274" s="32"/>
      <c r="U274" s="124">
        <v>0</v>
      </c>
      <c r="V274" s="76">
        <v>0</v>
      </c>
      <c r="W274" s="76">
        <f t="shared" si="301"/>
        <v>0</v>
      </c>
      <c r="X274" s="76">
        <v>0</v>
      </c>
      <c r="Y274" s="76">
        <f t="shared" si="344"/>
        <v>0</v>
      </c>
      <c r="Z274" s="77">
        <v>0</v>
      </c>
      <c r="AA274" s="77">
        <f t="shared" si="302"/>
        <v>0</v>
      </c>
      <c r="AB274" s="8"/>
      <c r="AC274" s="76">
        <v>0</v>
      </c>
      <c r="AD274" s="76">
        <v>0</v>
      </c>
      <c r="AE274" s="76">
        <f t="shared" si="312"/>
        <v>0</v>
      </c>
      <c r="AF274" s="76">
        <v>0</v>
      </c>
      <c r="AG274" s="76">
        <f t="shared" si="313"/>
        <v>0</v>
      </c>
      <c r="AH274" s="77">
        <v>0</v>
      </c>
      <c r="AI274" s="78">
        <f t="shared" si="303"/>
        <v>0</v>
      </c>
      <c r="AJ274" s="32"/>
      <c r="AK274" s="124">
        <v>0</v>
      </c>
      <c r="AL274" s="76">
        <v>0</v>
      </c>
      <c r="AM274" s="76">
        <f t="shared" si="304"/>
        <v>0</v>
      </c>
      <c r="AN274" s="76">
        <v>0</v>
      </c>
      <c r="AO274" s="76">
        <f t="shared" si="345"/>
        <v>0</v>
      </c>
      <c r="AP274" s="77">
        <v>0</v>
      </c>
      <c r="AQ274" s="77">
        <f t="shared" si="305"/>
        <v>0</v>
      </c>
      <c r="AR274" s="8"/>
      <c r="AS274" s="76">
        <v>0</v>
      </c>
      <c r="AT274" s="76">
        <v>0</v>
      </c>
      <c r="AU274" s="76">
        <f t="shared" si="314"/>
        <v>0</v>
      </c>
      <c r="AV274" s="76">
        <v>0</v>
      </c>
      <c r="AW274" s="76">
        <f t="shared" si="315"/>
        <v>0</v>
      </c>
      <c r="AX274" s="77">
        <v>0</v>
      </c>
      <c r="AY274" s="78">
        <f t="shared" si="306"/>
        <v>0</v>
      </c>
      <c r="AZ274" s="32"/>
      <c r="BA274" s="124">
        <v>0</v>
      </c>
      <c r="BB274" s="76">
        <v>-197.05</v>
      </c>
      <c r="BC274" s="76">
        <f t="shared" si="307"/>
        <v>197.05</v>
      </c>
      <c r="BD274" s="76">
        <v>0</v>
      </c>
      <c r="BE274" s="76">
        <f t="shared" si="346"/>
        <v>0</v>
      </c>
      <c r="BF274" s="77">
        <v>0</v>
      </c>
      <c r="BG274" s="77">
        <f t="shared" si="308"/>
        <v>0</v>
      </c>
      <c r="BH274" s="8"/>
      <c r="BI274" s="76">
        <v>0</v>
      </c>
      <c r="BJ274" s="76">
        <v>-197.05</v>
      </c>
      <c r="BK274" s="76">
        <f t="shared" si="316"/>
        <v>197.05</v>
      </c>
      <c r="BL274" s="76">
        <v>0</v>
      </c>
      <c r="BM274" s="76">
        <f t="shared" si="317"/>
        <v>0</v>
      </c>
      <c r="BN274" s="77">
        <v>0</v>
      </c>
      <c r="BO274" s="78">
        <f t="shared" si="309"/>
        <v>0</v>
      </c>
      <c r="BP274" s="32"/>
    </row>
    <row r="275" spans="2:68" s="2" customFormat="1" ht="14.25" hidden="1" customHeight="1" outlineLevel="1">
      <c r="B275" s="2" t="str">
        <f t="shared" si="347"/>
        <v>Hide</v>
      </c>
      <c r="C275" s="2">
        <v>1</v>
      </c>
      <c r="D275" s="72" t="s">
        <v>250</v>
      </c>
      <c r="E275" s="124">
        <v>0</v>
      </c>
      <c r="F275" s="76">
        <v>0</v>
      </c>
      <c r="G275" s="76">
        <f t="shared" si="298"/>
        <v>0</v>
      </c>
      <c r="H275" s="76">
        <v>0</v>
      </c>
      <c r="I275" s="76">
        <f t="shared" si="343"/>
        <v>0</v>
      </c>
      <c r="J275" s="77">
        <v>0</v>
      </c>
      <c r="K275" s="77">
        <f t="shared" si="299"/>
        <v>0</v>
      </c>
      <c r="L275" s="8"/>
      <c r="M275" s="76">
        <v>0</v>
      </c>
      <c r="N275" s="76">
        <v>0</v>
      </c>
      <c r="O275" s="76">
        <f t="shared" si="310"/>
        <v>0</v>
      </c>
      <c r="P275" s="76">
        <v>0</v>
      </c>
      <c r="Q275" s="76">
        <f t="shared" si="311"/>
        <v>0</v>
      </c>
      <c r="R275" s="77">
        <v>0</v>
      </c>
      <c r="S275" s="78">
        <f t="shared" si="300"/>
        <v>0</v>
      </c>
      <c r="T275" s="32"/>
      <c r="U275" s="124">
        <v>0</v>
      </c>
      <c r="V275" s="76">
        <v>0</v>
      </c>
      <c r="W275" s="76">
        <f t="shared" si="301"/>
        <v>0</v>
      </c>
      <c r="X275" s="76">
        <v>0</v>
      </c>
      <c r="Y275" s="76">
        <f t="shared" si="344"/>
        <v>0</v>
      </c>
      <c r="Z275" s="77">
        <v>0</v>
      </c>
      <c r="AA275" s="77">
        <f t="shared" si="302"/>
        <v>0</v>
      </c>
      <c r="AB275" s="8"/>
      <c r="AC275" s="76">
        <v>0</v>
      </c>
      <c r="AD275" s="76">
        <v>0</v>
      </c>
      <c r="AE275" s="76">
        <f t="shared" si="312"/>
        <v>0</v>
      </c>
      <c r="AF275" s="76">
        <v>0</v>
      </c>
      <c r="AG275" s="76">
        <f t="shared" si="313"/>
        <v>0</v>
      </c>
      <c r="AH275" s="77">
        <v>0</v>
      </c>
      <c r="AI275" s="78">
        <f t="shared" si="303"/>
        <v>0</v>
      </c>
      <c r="AJ275" s="32"/>
      <c r="AK275" s="124">
        <v>0</v>
      </c>
      <c r="AL275" s="76">
        <v>0</v>
      </c>
      <c r="AM275" s="76">
        <f t="shared" si="304"/>
        <v>0</v>
      </c>
      <c r="AN275" s="76">
        <v>0</v>
      </c>
      <c r="AO275" s="76">
        <f t="shared" si="345"/>
        <v>0</v>
      </c>
      <c r="AP275" s="77">
        <v>0</v>
      </c>
      <c r="AQ275" s="77">
        <f t="shared" si="305"/>
        <v>0</v>
      </c>
      <c r="AR275" s="8"/>
      <c r="AS275" s="76">
        <v>0</v>
      </c>
      <c r="AT275" s="76">
        <v>0</v>
      </c>
      <c r="AU275" s="76">
        <f t="shared" si="314"/>
        <v>0</v>
      </c>
      <c r="AV275" s="76">
        <v>0</v>
      </c>
      <c r="AW275" s="76">
        <f t="shared" si="315"/>
        <v>0</v>
      </c>
      <c r="AX275" s="77">
        <v>0</v>
      </c>
      <c r="AY275" s="78">
        <f t="shared" si="306"/>
        <v>0</v>
      </c>
      <c r="AZ275" s="32"/>
      <c r="BA275" s="124">
        <v>0</v>
      </c>
      <c r="BB275" s="76">
        <v>0</v>
      </c>
      <c r="BC275" s="76">
        <f t="shared" si="307"/>
        <v>0</v>
      </c>
      <c r="BD275" s="76">
        <v>0</v>
      </c>
      <c r="BE275" s="76">
        <f t="shared" si="346"/>
        <v>0</v>
      </c>
      <c r="BF275" s="77">
        <v>0</v>
      </c>
      <c r="BG275" s="77">
        <f t="shared" si="308"/>
        <v>0</v>
      </c>
      <c r="BH275" s="8"/>
      <c r="BI275" s="76">
        <v>0</v>
      </c>
      <c r="BJ275" s="76">
        <v>0</v>
      </c>
      <c r="BK275" s="76">
        <f t="shared" si="316"/>
        <v>0</v>
      </c>
      <c r="BL275" s="76">
        <v>0</v>
      </c>
      <c r="BM275" s="76">
        <f t="shared" si="317"/>
        <v>0</v>
      </c>
      <c r="BN275" s="77">
        <v>0</v>
      </c>
      <c r="BO275" s="78">
        <f t="shared" si="309"/>
        <v>0</v>
      </c>
      <c r="BP275" s="32"/>
    </row>
    <row r="276" spans="2:68" s="2" customFormat="1" ht="14.25" hidden="1" customHeight="1" outlineLevel="1">
      <c r="B276" s="2" t="str">
        <f t="shared" si="347"/>
        <v>Hide</v>
      </c>
      <c r="C276" s="2">
        <v>1</v>
      </c>
      <c r="D276" s="72" t="s">
        <v>251</v>
      </c>
      <c r="E276" s="124">
        <v>0</v>
      </c>
      <c r="F276" s="76">
        <v>0</v>
      </c>
      <c r="G276" s="76">
        <f t="shared" si="298"/>
        <v>0</v>
      </c>
      <c r="H276" s="76">
        <v>0</v>
      </c>
      <c r="I276" s="76">
        <f t="shared" si="343"/>
        <v>0</v>
      </c>
      <c r="J276" s="77">
        <v>0</v>
      </c>
      <c r="K276" s="77">
        <f t="shared" si="299"/>
        <v>0</v>
      </c>
      <c r="L276" s="8"/>
      <c r="M276" s="76">
        <v>0</v>
      </c>
      <c r="N276" s="76">
        <v>0</v>
      </c>
      <c r="O276" s="76">
        <f t="shared" si="310"/>
        <v>0</v>
      </c>
      <c r="P276" s="76">
        <v>0</v>
      </c>
      <c r="Q276" s="76">
        <f t="shared" si="311"/>
        <v>0</v>
      </c>
      <c r="R276" s="77">
        <v>0</v>
      </c>
      <c r="S276" s="78">
        <f t="shared" si="300"/>
        <v>0</v>
      </c>
      <c r="T276" s="32"/>
      <c r="U276" s="124">
        <v>0</v>
      </c>
      <c r="V276" s="76">
        <v>0</v>
      </c>
      <c r="W276" s="76">
        <f t="shared" si="301"/>
        <v>0</v>
      </c>
      <c r="X276" s="76">
        <v>0</v>
      </c>
      <c r="Y276" s="76">
        <f t="shared" si="344"/>
        <v>0</v>
      </c>
      <c r="Z276" s="77">
        <v>0</v>
      </c>
      <c r="AA276" s="77">
        <f t="shared" si="302"/>
        <v>0</v>
      </c>
      <c r="AB276" s="8"/>
      <c r="AC276" s="76">
        <v>0</v>
      </c>
      <c r="AD276" s="76">
        <v>0</v>
      </c>
      <c r="AE276" s="76">
        <f t="shared" si="312"/>
        <v>0</v>
      </c>
      <c r="AF276" s="76">
        <v>0</v>
      </c>
      <c r="AG276" s="76">
        <f t="shared" si="313"/>
        <v>0</v>
      </c>
      <c r="AH276" s="77">
        <v>0</v>
      </c>
      <c r="AI276" s="78">
        <f t="shared" si="303"/>
        <v>0</v>
      </c>
      <c r="AJ276" s="32"/>
      <c r="AK276" s="124">
        <v>0</v>
      </c>
      <c r="AL276" s="76">
        <v>0</v>
      </c>
      <c r="AM276" s="76">
        <f t="shared" si="304"/>
        <v>0</v>
      </c>
      <c r="AN276" s="76">
        <v>0</v>
      </c>
      <c r="AO276" s="76">
        <f t="shared" si="345"/>
        <v>0</v>
      </c>
      <c r="AP276" s="77">
        <v>0</v>
      </c>
      <c r="AQ276" s="77">
        <f t="shared" si="305"/>
        <v>0</v>
      </c>
      <c r="AR276" s="8"/>
      <c r="AS276" s="76">
        <v>0</v>
      </c>
      <c r="AT276" s="76">
        <v>0</v>
      </c>
      <c r="AU276" s="76">
        <f t="shared" si="314"/>
        <v>0</v>
      </c>
      <c r="AV276" s="76">
        <v>0</v>
      </c>
      <c r="AW276" s="76">
        <f t="shared" si="315"/>
        <v>0</v>
      </c>
      <c r="AX276" s="77">
        <v>0</v>
      </c>
      <c r="AY276" s="78">
        <f t="shared" si="306"/>
        <v>0</v>
      </c>
      <c r="AZ276" s="32"/>
      <c r="BA276" s="124">
        <v>0</v>
      </c>
      <c r="BB276" s="76">
        <v>0</v>
      </c>
      <c r="BC276" s="76">
        <f t="shared" si="307"/>
        <v>0</v>
      </c>
      <c r="BD276" s="76">
        <v>0</v>
      </c>
      <c r="BE276" s="76">
        <f t="shared" si="346"/>
        <v>0</v>
      </c>
      <c r="BF276" s="77">
        <v>0</v>
      </c>
      <c r="BG276" s="77">
        <f t="shared" si="308"/>
        <v>0</v>
      </c>
      <c r="BH276" s="8"/>
      <c r="BI276" s="76">
        <v>0</v>
      </c>
      <c r="BJ276" s="76">
        <v>0</v>
      </c>
      <c r="BK276" s="76">
        <f t="shared" si="316"/>
        <v>0</v>
      </c>
      <c r="BL276" s="76">
        <v>0</v>
      </c>
      <c r="BM276" s="76">
        <f t="shared" si="317"/>
        <v>0</v>
      </c>
      <c r="BN276" s="77">
        <v>0</v>
      </c>
      <c r="BO276" s="78">
        <f t="shared" si="309"/>
        <v>0</v>
      </c>
      <c r="BP276" s="32"/>
    </row>
    <row r="277" spans="2:68" s="2" customFormat="1" collapsed="1">
      <c r="B277" s="2" t="str">
        <f t="shared" si="347"/>
        <v>Hide</v>
      </c>
      <c r="C277" s="2">
        <v>1</v>
      </c>
      <c r="D277" s="72" t="s">
        <v>252</v>
      </c>
      <c r="E277" s="123">
        <v>51117.11</v>
      </c>
      <c r="F277" s="73">
        <v>88411.927045205099</v>
      </c>
      <c r="G277" s="73">
        <f t="shared" si="298"/>
        <v>-37294.817045205098</v>
      </c>
      <c r="H277" s="73">
        <v>0</v>
      </c>
      <c r="I277" s="73">
        <f t="shared" si="343"/>
        <v>51117.11</v>
      </c>
      <c r="J277" s="74">
        <v>121188.54</v>
      </c>
      <c r="K277" s="74">
        <f t="shared" si="299"/>
        <v>-70071.429999999993</v>
      </c>
      <c r="L277" s="35"/>
      <c r="M277" s="73">
        <v>51117.11</v>
      </c>
      <c r="N277" s="73">
        <v>88411.927045205099</v>
      </c>
      <c r="O277" s="73">
        <f t="shared" si="310"/>
        <v>-37294.817045205098</v>
      </c>
      <c r="P277" s="73">
        <v>0</v>
      </c>
      <c r="Q277" s="73">
        <f t="shared" si="311"/>
        <v>51117.11</v>
      </c>
      <c r="R277" s="74">
        <v>121188.54</v>
      </c>
      <c r="S277" s="75">
        <f t="shared" si="300"/>
        <v>-70071.429999999993</v>
      </c>
      <c r="T277" s="32"/>
      <c r="U277" s="123">
        <v>24570.519999999997</v>
      </c>
      <c r="V277" s="73">
        <v>51050.229345509775</v>
      </c>
      <c r="W277" s="73">
        <f t="shared" si="301"/>
        <v>-26479.709345509778</v>
      </c>
      <c r="X277" s="73">
        <v>0</v>
      </c>
      <c r="Y277" s="73">
        <f t="shared" si="344"/>
        <v>24570.519999999997</v>
      </c>
      <c r="Z277" s="74">
        <v>61011.689999999995</v>
      </c>
      <c r="AA277" s="74">
        <f t="shared" si="302"/>
        <v>-36441.17</v>
      </c>
      <c r="AB277" s="35"/>
      <c r="AC277" s="73">
        <v>24570.519999999997</v>
      </c>
      <c r="AD277" s="73">
        <v>51050.229345509775</v>
      </c>
      <c r="AE277" s="73">
        <f t="shared" si="312"/>
        <v>-26479.709345509778</v>
      </c>
      <c r="AF277" s="73">
        <v>0</v>
      </c>
      <c r="AG277" s="73">
        <f t="shared" si="313"/>
        <v>24570.519999999997</v>
      </c>
      <c r="AH277" s="74">
        <v>61011.689999999995</v>
      </c>
      <c r="AI277" s="75">
        <f t="shared" si="303"/>
        <v>-36441.17</v>
      </c>
      <c r="AJ277" s="32"/>
      <c r="AK277" s="123">
        <v>1451.25</v>
      </c>
      <c r="AL277" s="73">
        <v>13267.6547328</v>
      </c>
      <c r="AM277" s="73">
        <f t="shared" si="304"/>
        <v>-11816.4047328</v>
      </c>
      <c r="AN277" s="73">
        <v>0</v>
      </c>
      <c r="AO277" s="73">
        <f t="shared" si="345"/>
        <v>1451.25</v>
      </c>
      <c r="AP277" s="74">
        <v>28627.830000000005</v>
      </c>
      <c r="AQ277" s="74">
        <f t="shared" si="305"/>
        <v>-27176.580000000005</v>
      </c>
      <c r="AR277" s="35"/>
      <c r="AS277" s="73">
        <v>1451.25</v>
      </c>
      <c r="AT277" s="73">
        <v>13267.6547328</v>
      </c>
      <c r="AU277" s="73">
        <f t="shared" si="314"/>
        <v>-11816.4047328</v>
      </c>
      <c r="AV277" s="73">
        <v>0</v>
      </c>
      <c r="AW277" s="73">
        <f t="shared" si="315"/>
        <v>1451.25</v>
      </c>
      <c r="AX277" s="74">
        <v>28627.830000000005</v>
      </c>
      <c r="AY277" s="75">
        <f t="shared" si="306"/>
        <v>-27176.580000000005</v>
      </c>
      <c r="AZ277" s="32"/>
      <c r="BA277" s="123">
        <v>25095.339999999997</v>
      </c>
      <c r="BB277" s="73">
        <v>24094.042966895329</v>
      </c>
      <c r="BC277" s="73">
        <f t="shared" si="307"/>
        <v>1001.2970331046672</v>
      </c>
      <c r="BD277" s="73">
        <v>0</v>
      </c>
      <c r="BE277" s="73">
        <f t="shared" si="346"/>
        <v>25095.339999999997</v>
      </c>
      <c r="BF277" s="74">
        <v>31549.019999999993</v>
      </c>
      <c r="BG277" s="74">
        <f t="shared" si="308"/>
        <v>-6453.6799999999967</v>
      </c>
      <c r="BH277" s="35"/>
      <c r="BI277" s="73">
        <v>25095.339999999997</v>
      </c>
      <c r="BJ277" s="73">
        <v>24094.042966895329</v>
      </c>
      <c r="BK277" s="73">
        <f t="shared" si="316"/>
        <v>1001.2970331046672</v>
      </c>
      <c r="BL277" s="73">
        <v>0</v>
      </c>
      <c r="BM277" s="73">
        <f t="shared" si="317"/>
        <v>25095.339999999997</v>
      </c>
      <c r="BN277" s="74">
        <v>31549.019999999993</v>
      </c>
      <c r="BO277" s="75">
        <f t="shared" si="309"/>
        <v>-6453.6799999999967</v>
      </c>
      <c r="BP277" s="32"/>
    </row>
    <row r="278" spans="2:68" s="2" customFormat="1" ht="14.25" hidden="1" customHeight="1" outlineLevel="1">
      <c r="B278" s="2" t="str">
        <f t="shared" si="347"/>
        <v>Hide</v>
      </c>
      <c r="C278" s="2">
        <v>1</v>
      </c>
      <c r="D278" s="72" t="s">
        <v>253</v>
      </c>
      <c r="E278" s="124">
        <v>0</v>
      </c>
      <c r="F278" s="76">
        <v>0</v>
      </c>
      <c r="G278" s="76">
        <f t="shared" si="298"/>
        <v>0</v>
      </c>
      <c r="H278" s="76">
        <v>0</v>
      </c>
      <c r="I278" s="76">
        <f t="shared" si="343"/>
        <v>0</v>
      </c>
      <c r="J278" s="77">
        <v>0</v>
      </c>
      <c r="K278" s="77">
        <f t="shared" si="299"/>
        <v>0</v>
      </c>
      <c r="L278" s="8"/>
      <c r="M278" s="76">
        <v>0</v>
      </c>
      <c r="N278" s="76">
        <v>0</v>
      </c>
      <c r="O278" s="76">
        <f t="shared" si="310"/>
        <v>0</v>
      </c>
      <c r="P278" s="76">
        <v>0</v>
      </c>
      <c r="Q278" s="76">
        <f t="shared" si="311"/>
        <v>0</v>
      </c>
      <c r="R278" s="77">
        <v>0</v>
      </c>
      <c r="S278" s="78">
        <f t="shared" si="300"/>
        <v>0</v>
      </c>
      <c r="T278" s="32"/>
      <c r="U278" s="124">
        <v>0</v>
      </c>
      <c r="V278" s="76">
        <v>0</v>
      </c>
      <c r="W278" s="76">
        <f t="shared" si="301"/>
        <v>0</v>
      </c>
      <c r="X278" s="76">
        <v>0</v>
      </c>
      <c r="Y278" s="76">
        <f t="shared" si="344"/>
        <v>0</v>
      </c>
      <c r="Z278" s="77">
        <v>0</v>
      </c>
      <c r="AA278" s="77">
        <f t="shared" si="302"/>
        <v>0</v>
      </c>
      <c r="AB278" s="8"/>
      <c r="AC278" s="76">
        <v>0</v>
      </c>
      <c r="AD278" s="76">
        <v>0</v>
      </c>
      <c r="AE278" s="76">
        <f t="shared" si="312"/>
        <v>0</v>
      </c>
      <c r="AF278" s="76">
        <v>0</v>
      </c>
      <c r="AG278" s="76">
        <f t="shared" si="313"/>
        <v>0</v>
      </c>
      <c r="AH278" s="77">
        <v>0</v>
      </c>
      <c r="AI278" s="78">
        <f t="shared" si="303"/>
        <v>0</v>
      </c>
      <c r="AJ278" s="32"/>
      <c r="AK278" s="124">
        <v>0</v>
      </c>
      <c r="AL278" s="76">
        <v>0</v>
      </c>
      <c r="AM278" s="76">
        <f t="shared" si="304"/>
        <v>0</v>
      </c>
      <c r="AN278" s="76">
        <v>0</v>
      </c>
      <c r="AO278" s="76">
        <f t="shared" si="345"/>
        <v>0</v>
      </c>
      <c r="AP278" s="77">
        <v>0</v>
      </c>
      <c r="AQ278" s="77">
        <f t="shared" si="305"/>
        <v>0</v>
      </c>
      <c r="AR278" s="8"/>
      <c r="AS278" s="76">
        <v>0</v>
      </c>
      <c r="AT278" s="76">
        <v>0</v>
      </c>
      <c r="AU278" s="76">
        <f t="shared" si="314"/>
        <v>0</v>
      </c>
      <c r="AV278" s="76">
        <v>0</v>
      </c>
      <c r="AW278" s="76">
        <f t="shared" si="315"/>
        <v>0</v>
      </c>
      <c r="AX278" s="77">
        <v>0</v>
      </c>
      <c r="AY278" s="78">
        <f t="shared" si="306"/>
        <v>0</v>
      </c>
      <c r="AZ278" s="32"/>
      <c r="BA278" s="124">
        <v>0</v>
      </c>
      <c r="BB278" s="76">
        <v>0</v>
      </c>
      <c r="BC278" s="76">
        <f t="shared" si="307"/>
        <v>0</v>
      </c>
      <c r="BD278" s="76">
        <v>0</v>
      </c>
      <c r="BE278" s="76">
        <f t="shared" si="346"/>
        <v>0</v>
      </c>
      <c r="BF278" s="77">
        <v>0</v>
      </c>
      <c r="BG278" s="77">
        <f t="shared" si="308"/>
        <v>0</v>
      </c>
      <c r="BH278" s="8"/>
      <c r="BI278" s="76">
        <v>0</v>
      </c>
      <c r="BJ278" s="76">
        <v>0</v>
      </c>
      <c r="BK278" s="76">
        <f t="shared" si="316"/>
        <v>0</v>
      </c>
      <c r="BL278" s="76">
        <v>0</v>
      </c>
      <c r="BM278" s="76">
        <f t="shared" si="317"/>
        <v>0</v>
      </c>
      <c r="BN278" s="77">
        <v>0</v>
      </c>
      <c r="BO278" s="78">
        <f t="shared" si="309"/>
        <v>0</v>
      </c>
      <c r="BP278" s="32"/>
    </row>
    <row r="279" spans="2:68" s="2" customFormat="1" ht="14.25" hidden="1" customHeight="1" outlineLevel="1">
      <c r="B279" s="2" t="str">
        <f t="shared" si="347"/>
        <v>Hide</v>
      </c>
      <c r="C279" s="2">
        <v>1</v>
      </c>
      <c r="D279" s="72" t="s">
        <v>254</v>
      </c>
      <c r="E279" s="124">
        <v>290.89999999999998</v>
      </c>
      <c r="F279" s="76">
        <v>57.234999999999999</v>
      </c>
      <c r="G279" s="76">
        <f t="shared" si="298"/>
        <v>233.66499999999996</v>
      </c>
      <c r="H279" s="76">
        <v>0</v>
      </c>
      <c r="I279" s="76">
        <f t="shared" si="343"/>
        <v>290.89999999999998</v>
      </c>
      <c r="J279" s="77">
        <v>0</v>
      </c>
      <c r="K279" s="77">
        <f t="shared" si="299"/>
        <v>290.89999999999998</v>
      </c>
      <c r="L279" s="8"/>
      <c r="M279" s="76">
        <v>290.89999999999998</v>
      </c>
      <c r="N279" s="76">
        <v>57.234999999999999</v>
      </c>
      <c r="O279" s="76">
        <f t="shared" si="310"/>
        <v>233.66499999999996</v>
      </c>
      <c r="P279" s="76">
        <v>0</v>
      </c>
      <c r="Q279" s="76">
        <f t="shared" si="311"/>
        <v>290.89999999999998</v>
      </c>
      <c r="R279" s="77">
        <v>0</v>
      </c>
      <c r="S279" s="78">
        <f t="shared" si="300"/>
        <v>290.89999999999998</v>
      </c>
      <c r="T279" s="32"/>
      <c r="U279" s="124">
        <v>290.89999999999998</v>
      </c>
      <c r="V279" s="76">
        <v>72.651666666666671</v>
      </c>
      <c r="W279" s="76">
        <f t="shared" si="301"/>
        <v>218.24833333333331</v>
      </c>
      <c r="X279" s="76">
        <v>0</v>
      </c>
      <c r="Y279" s="76">
        <f t="shared" si="344"/>
        <v>290.89999999999998</v>
      </c>
      <c r="Z279" s="77">
        <v>0</v>
      </c>
      <c r="AA279" s="77">
        <f t="shared" si="302"/>
        <v>290.89999999999998</v>
      </c>
      <c r="AB279" s="8"/>
      <c r="AC279" s="76">
        <v>290.89999999999998</v>
      </c>
      <c r="AD279" s="76">
        <v>72.651666666666671</v>
      </c>
      <c r="AE279" s="76">
        <f t="shared" si="312"/>
        <v>218.24833333333331</v>
      </c>
      <c r="AF279" s="76">
        <v>0</v>
      </c>
      <c r="AG279" s="76">
        <f t="shared" si="313"/>
        <v>290.89999999999998</v>
      </c>
      <c r="AH279" s="77">
        <v>0</v>
      </c>
      <c r="AI279" s="78">
        <f t="shared" si="303"/>
        <v>290.89999999999998</v>
      </c>
      <c r="AJ279" s="32"/>
      <c r="AK279" s="124">
        <v>0</v>
      </c>
      <c r="AL279" s="76">
        <v>0</v>
      </c>
      <c r="AM279" s="76">
        <f t="shared" si="304"/>
        <v>0</v>
      </c>
      <c r="AN279" s="76">
        <v>0</v>
      </c>
      <c r="AO279" s="76">
        <f t="shared" si="345"/>
        <v>0</v>
      </c>
      <c r="AP279" s="77">
        <v>0</v>
      </c>
      <c r="AQ279" s="77">
        <f t="shared" si="305"/>
        <v>0</v>
      </c>
      <c r="AR279" s="8"/>
      <c r="AS279" s="76">
        <v>0</v>
      </c>
      <c r="AT279" s="76">
        <v>0</v>
      </c>
      <c r="AU279" s="76">
        <f t="shared" si="314"/>
        <v>0</v>
      </c>
      <c r="AV279" s="76">
        <v>0</v>
      </c>
      <c r="AW279" s="76">
        <f t="shared" si="315"/>
        <v>0</v>
      </c>
      <c r="AX279" s="77">
        <v>0</v>
      </c>
      <c r="AY279" s="78">
        <f t="shared" si="306"/>
        <v>0</v>
      </c>
      <c r="AZ279" s="32"/>
      <c r="BA279" s="124">
        <v>0</v>
      </c>
      <c r="BB279" s="76">
        <v>-15.41666666666667</v>
      </c>
      <c r="BC279" s="76">
        <f t="shared" si="307"/>
        <v>15.41666666666667</v>
      </c>
      <c r="BD279" s="76">
        <v>0</v>
      </c>
      <c r="BE279" s="76">
        <f t="shared" si="346"/>
        <v>0</v>
      </c>
      <c r="BF279" s="77">
        <v>0</v>
      </c>
      <c r="BG279" s="77">
        <f t="shared" si="308"/>
        <v>0</v>
      </c>
      <c r="BH279" s="8"/>
      <c r="BI279" s="76">
        <v>0</v>
      </c>
      <c r="BJ279" s="76">
        <v>-15.41666666666667</v>
      </c>
      <c r="BK279" s="76">
        <f t="shared" si="316"/>
        <v>15.41666666666667</v>
      </c>
      <c r="BL279" s="76">
        <v>0</v>
      </c>
      <c r="BM279" s="76">
        <f t="shared" si="317"/>
        <v>0</v>
      </c>
      <c r="BN279" s="77">
        <v>0</v>
      </c>
      <c r="BO279" s="78">
        <f t="shared" si="309"/>
        <v>0</v>
      </c>
      <c r="BP279" s="32"/>
    </row>
    <row r="280" spans="2:68" s="2" customFormat="1" ht="14.25" hidden="1" customHeight="1" outlineLevel="1">
      <c r="B280" s="2" t="str">
        <f t="shared" si="347"/>
        <v>Hide</v>
      </c>
      <c r="C280" s="2">
        <v>1</v>
      </c>
      <c r="D280" s="72" t="s">
        <v>255</v>
      </c>
      <c r="E280" s="124">
        <v>0</v>
      </c>
      <c r="F280" s="76">
        <v>0</v>
      </c>
      <c r="G280" s="76">
        <f t="shared" si="298"/>
        <v>0</v>
      </c>
      <c r="H280" s="76">
        <v>0</v>
      </c>
      <c r="I280" s="76">
        <f t="shared" si="343"/>
        <v>0</v>
      </c>
      <c r="J280" s="77">
        <v>0</v>
      </c>
      <c r="K280" s="77">
        <f t="shared" si="299"/>
        <v>0</v>
      </c>
      <c r="L280" s="8"/>
      <c r="M280" s="76">
        <v>0</v>
      </c>
      <c r="N280" s="76">
        <v>0</v>
      </c>
      <c r="O280" s="76">
        <f t="shared" si="310"/>
        <v>0</v>
      </c>
      <c r="P280" s="76">
        <v>0</v>
      </c>
      <c r="Q280" s="76">
        <f t="shared" si="311"/>
        <v>0</v>
      </c>
      <c r="R280" s="77">
        <v>0</v>
      </c>
      <c r="S280" s="78">
        <f t="shared" si="300"/>
        <v>0</v>
      </c>
      <c r="T280" s="32"/>
      <c r="U280" s="124">
        <v>0</v>
      </c>
      <c r="V280" s="76">
        <v>0</v>
      </c>
      <c r="W280" s="76">
        <f t="shared" si="301"/>
        <v>0</v>
      </c>
      <c r="X280" s="76">
        <v>0</v>
      </c>
      <c r="Y280" s="76">
        <f t="shared" si="344"/>
        <v>0</v>
      </c>
      <c r="Z280" s="77">
        <v>0</v>
      </c>
      <c r="AA280" s="77">
        <f t="shared" si="302"/>
        <v>0</v>
      </c>
      <c r="AB280" s="8"/>
      <c r="AC280" s="76">
        <v>0</v>
      </c>
      <c r="AD280" s="76">
        <v>0</v>
      </c>
      <c r="AE280" s="76">
        <f t="shared" si="312"/>
        <v>0</v>
      </c>
      <c r="AF280" s="76">
        <v>0</v>
      </c>
      <c r="AG280" s="76">
        <f t="shared" si="313"/>
        <v>0</v>
      </c>
      <c r="AH280" s="77">
        <v>0</v>
      </c>
      <c r="AI280" s="78">
        <f t="shared" si="303"/>
        <v>0</v>
      </c>
      <c r="AJ280" s="32"/>
      <c r="AK280" s="124">
        <v>0</v>
      </c>
      <c r="AL280" s="76">
        <v>0</v>
      </c>
      <c r="AM280" s="76">
        <f t="shared" si="304"/>
        <v>0</v>
      </c>
      <c r="AN280" s="76">
        <v>0</v>
      </c>
      <c r="AO280" s="76">
        <f t="shared" si="345"/>
        <v>0</v>
      </c>
      <c r="AP280" s="77">
        <v>0</v>
      </c>
      <c r="AQ280" s="77">
        <f t="shared" si="305"/>
        <v>0</v>
      </c>
      <c r="AR280" s="8"/>
      <c r="AS280" s="76">
        <v>0</v>
      </c>
      <c r="AT280" s="76">
        <v>0</v>
      </c>
      <c r="AU280" s="76">
        <f t="shared" si="314"/>
        <v>0</v>
      </c>
      <c r="AV280" s="76">
        <v>0</v>
      </c>
      <c r="AW280" s="76">
        <f t="shared" si="315"/>
        <v>0</v>
      </c>
      <c r="AX280" s="77">
        <v>0</v>
      </c>
      <c r="AY280" s="78">
        <f t="shared" si="306"/>
        <v>0</v>
      </c>
      <c r="AZ280" s="32"/>
      <c r="BA280" s="124">
        <v>0</v>
      </c>
      <c r="BB280" s="76">
        <v>0</v>
      </c>
      <c r="BC280" s="76">
        <f t="shared" si="307"/>
        <v>0</v>
      </c>
      <c r="BD280" s="76">
        <v>0</v>
      </c>
      <c r="BE280" s="76">
        <f t="shared" si="346"/>
        <v>0</v>
      </c>
      <c r="BF280" s="77">
        <v>0</v>
      </c>
      <c r="BG280" s="77">
        <f t="shared" si="308"/>
        <v>0</v>
      </c>
      <c r="BH280" s="8"/>
      <c r="BI280" s="76">
        <v>0</v>
      </c>
      <c r="BJ280" s="76">
        <v>0</v>
      </c>
      <c r="BK280" s="76">
        <f t="shared" si="316"/>
        <v>0</v>
      </c>
      <c r="BL280" s="76">
        <v>0</v>
      </c>
      <c r="BM280" s="76">
        <f t="shared" si="317"/>
        <v>0</v>
      </c>
      <c r="BN280" s="77">
        <v>0</v>
      </c>
      <c r="BO280" s="78">
        <f t="shared" si="309"/>
        <v>0</v>
      </c>
      <c r="BP280" s="32"/>
    </row>
    <row r="281" spans="2:68" s="2" customFormat="1" ht="14.25" hidden="1" customHeight="1" outlineLevel="1">
      <c r="B281" s="2" t="str">
        <f t="shared" si="347"/>
        <v>Hide</v>
      </c>
      <c r="C281" s="2">
        <v>1</v>
      </c>
      <c r="D281" s="72" t="s">
        <v>256</v>
      </c>
      <c r="E281" s="124">
        <v>0</v>
      </c>
      <c r="F281" s="76">
        <v>7.5474999999999994</v>
      </c>
      <c r="G281" s="76">
        <f t="shared" si="298"/>
        <v>-7.5474999999999994</v>
      </c>
      <c r="H281" s="76">
        <v>0</v>
      </c>
      <c r="I281" s="76">
        <f t="shared" si="343"/>
        <v>0</v>
      </c>
      <c r="J281" s="77">
        <v>0</v>
      </c>
      <c r="K281" s="77">
        <f t="shared" si="299"/>
        <v>0</v>
      </c>
      <c r="L281" s="8"/>
      <c r="M281" s="76">
        <v>0</v>
      </c>
      <c r="N281" s="76">
        <v>7.5474999999999994</v>
      </c>
      <c r="O281" s="76">
        <f t="shared" si="310"/>
        <v>-7.5474999999999994</v>
      </c>
      <c r="P281" s="76">
        <v>0</v>
      </c>
      <c r="Q281" s="76">
        <f t="shared" si="311"/>
        <v>0</v>
      </c>
      <c r="R281" s="77">
        <v>0</v>
      </c>
      <c r="S281" s="78">
        <f t="shared" si="300"/>
        <v>0</v>
      </c>
      <c r="T281" s="32"/>
      <c r="U281" s="124">
        <v>0</v>
      </c>
      <c r="V281" s="76">
        <v>0</v>
      </c>
      <c r="W281" s="76">
        <f t="shared" si="301"/>
        <v>0</v>
      </c>
      <c r="X281" s="76">
        <v>0</v>
      </c>
      <c r="Y281" s="76">
        <f t="shared" si="344"/>
        <v>0</v>
      </c>
      <c r="Z281" s="77">
        <v>0</v>
      </c>
      <c r="AA281" s="77">
        <f t="shared" si="302"/>
        <v>0</v>
      </c>
      <c r="AB281" s="8"/>
      <c r="AC281" s="76">
        <v>0</v>
      </c>
      <c r="AD281" s="76">
        <v>0</v>
      </c>
      <c r="AE281" s="76">
        <f t="shared" si="312"/>
        <v>0</v>
      </c>
      <c r="AF281" s="76">
        <v>0</v>
      </c>
      <c r="AG281" s="76">
        <f t="shared" si="313"/>
        <v>0</v>
      </c>
      <c r="AH281" s="77">
        <v>0</v>
      </c>
      <c r="AI281" s="78">
        <f t="shared" si="303"/>
        <v>0</v>
      </c>
      <c r="AJ281" s="32"/>
      <c r="AK281" s="124">
        <v>0</v>
      </c>
      <c r="AL281" s="76">
        <v>0</v>
      </c>
      <c r="AM281" s="76">
        <f t="shared" si="304"/>
        <v>0</v>
      </c>
      <c r="AN281" s="76">
        <v>0</v>
      </c>
      <c r="AO281" s="76">
        <f t="shared" si="345"/>
        <v>0</v>
      </c>
      <c r="AP281" s="77">
        <v>0</v>
      </c>
      <c r="AQ281" s="77">
        <f t="shared" si="305"/>
        <v>0</v>
      </c>
      <c r="AR281" s="8"/>
      <c r="AS281" s="76">
        <v>0</v>
      </c>
      <c r="AT281" s="76">
        <v>0</v>
      </c>
      <c r="AU281" s="76">
        <f t="shared" si="314"/>
        <v>0</v>
      </c>
      <c r="AV281" s="76">
        <v>0</v>
      </c>
      <c r="AW281" s="76">
        <f t="shared" si="315"/>
        <v>0</v>
      </c>
      <c r="AX281" s="77">
        <v>0</v>
      </c>
      <c r="AY281" s="78">
        <f t="shared" si="306"/>
        <v>0</v>
      </c>
      <c r="AZ281" s="32"/>
      <c r="BA281" s="124">
        <v>0</v>
      </c>
      <c r="BB281" s="76">
        <v>7.5474999999999994</v>
      </c>
      <c r="BC281" s="76">
        <f t="shared" si="307"/>
        <v>-7.5474999999999994</v>
      </c>
      <c r="BD281" s="76">
        <v>0</v>
      </c>
      <c r="BE281" s="76">
        <f t="shared" si="346"/>
        <v>0</v>
      </c>
      <c r="BF281" s="77">
        <v>0</v>
      </c>
      <c r="BG281" s="77">
        <f t="shared" si="308"/>
        <v>0</v>
      </c>
      <c r="BH281" s="8"/>
      <c r="BI281" s="76">
        <v>0</v>
      </c>
      <c r="BJ281" s="76">
        <v>7.5474999999999994</v>
      </c>
      <c r="BK281" s="76">
        <f t="shared" si="316"/>
        <v>-7.5474999999999994</v>
      </c>
      <c r="BL281" s="76">
        <v>0</v>
      </c>
      <c r="BM281" s="76">
        <f t="shared" si="317"/>
        <v>0</v>
      </c>
      <c r="BN281" s="77">
        <v>0</v>
      </c>
      <c r="BO281" s="78">
        <f t="shared" si="309"/>
        <v>0</v>
      </c>
      <c r="BP281" s="32"/>
    </row>
    <row r="282" spans="2:68" s="2" customFormat="1" ht="14.25" hidden="1" customHeight="1" outlineLevel="1">
      <c r="B282" s="2" t="str">
        <f t="shared" si="347"/>
        <v>Hide</v>
      </c>
      <c r="C282" s="2">
        <v>1</v>
      </c>
      <c r="D282" s="72" t="s">
        <v>257</v>
      </c>
      <c r="E282" s="124">
        <v>346.08000000000004</v>
      </c>
      <c r="F282" s="76">
        <v>355.02919012308951</v>
      </c>
      <c r="G282" s="76">
        <f t="shared" si="298"/>
        <v>-8.9491901230894655</v>
      </c>
      <c r="H282" s="76">
        <v>0</v>
      </c>
      <c r="I282" s="76">
        <f t="shared" si="343"/>
        <v>346.08000000000004</v>
      </c>
      <c r="J282" s="77">
        <v>82.56</v>
      </c>
      <c r="K282" s="77">
        <f t="shared" si="299"/>
        <v>263.52000000000004</v>
      </c>
      <c r="L282" s="8"/>
      <c r="M282" s="76">
        <v>346.08000000000004</v>
      </c>
      <c r="N282" s="76">
        <v>355.02919012308951</v>
      </c>
      <c r="O282" s="76">
        <f t="shared" si="310"/>
        <v>-8.9491901230894655</v>
      </c>
      <c r="P282" s="76">
        <v>0</v>
      </c>
      <c r="Q282" s="76">
        <f t="shared" si="311"/>
        <v>346.08000000000004</v>
      </c>
      <c r="R282" s="77">
        <v>82.56</v>
      </c>
      <c r="S282" s="78">
        <f t="shared" si="300"/>
        <v>263.52000000000004</v>
      </c>
      <c r="T282" s="32"/>
      <c r="U282" s="124">
        <v>-12.590000000000003</v>
      </c>
      <c r="V282" s="76">
        <v>188.84752345642281</v>
      </c>
      <c r="W282" s="76">
        <f t="shared" si="301"/>
        <v>-201.43752345642281</v>
      </c>
      <c r="X282" s="76">
        <v>0</v>
      </c>
      <c r="Y282" s="76">
        <f t="shared" si="344"/>
        <v>-12.590000000000003</v>
      </c>
      <c r="Z282" s="77">
        <v>19.21</v>
      </c>
      <c r="AA282" s="77">
        <f t="shared" si="302"/>
        <v>-31.800000000000004</v>
      </c>
      <c r="AB282" s="8"/>
      <c r="AC282" s="76">
        <v>-12.590000000000003</v>
      </c>
      <c r="AD282" s="76">
        <v>188.84752345642281</v>
      </c>
      <c r="AE282" s="76">
        <f t="shared" si="312"/>
        <v>-201.43752345642281</v>
      </c>
      <c r="AF282" s="76">
        <v>0</v>
      </c>
      <c r="AG282" s="76">
        <f t="shared" si="313"/>
        <v>-12.590000000000003</v>
      </c>
      <c r="AH282" s="77">
        <v>19.21</v>
      </c>
      <c r="AI282" s="78">
        <f t="shared" si="303"/>
        <v>-31.800000000000004</v>
      </c>
      <c r="AJ282" s="32"/>
      <c r="AK282" s="124">
        <v>-0.25</v>
      </c>
      <c r="AL282" s="76">
        <v>26.71166666666667</v>
      </c>
      <c r="AM282" s="76">
        <f t="shared" si="304"/>
        <v>-26.96166666666667</v>
      </c>
      <c r="AN282" s="76">
        <v>0</v>
      </c>
      <c r="AO282" s="76">
        <f t="shared" si="345"/>
        <v>-0.25</v>
      </c>
      <c r="AP282" s="77">
        <v>1.05</v>
      </c>
      <c r="AQ282" s="77">
        <f t="shared" si="305"/>
        <v>-1.3</v>
      </c>
      <c r="AR282" s="8"/>
      <c r="AS282" s="76">
        <v>-0.25</v>
      </c>
      <c r="AT282" s="76">
        <v>26.71166666666667</v>
      </c>
      <c r="AU282" s="76">
        <f t="shared" si="314"/>
        <v>-26.96166666666667</v>
      </c>
      <c r="AV282" s="76">
        <v>0</v>
      </c>
      <c r="AW282" s="76">
        <f t="shared" si="315"/>
        <v>-0.25</v>
      </c>
      <c r="AX282" s="77">
        <v>1.05</v>
      </c>
      <c r="AY282" s="78">
        <f t="shared" si="306"/>
        <v>-1.3</v>
      </c>
      <c r="AZ282" s="32"/>
      <c r="BA282" s="124">
        <v>358.92</v>
      </c>
      <c r="BB282" s="76">
        <v>139.47</v>
      </c>
      <c r="BC282" s="76">
        <f t="shared" si="307"/>
        <v>219.45000000000002</v>
      </c>
      <c r="BD282" s="76">
        <v>0</v>
      </c>
      <c r="BE282" s="76">
        <f t="shared" si="346"/>
        <v>358.92</v>
      </c>
      <c r="BF282" s="77">
        <v>62.3</v>
      </c>
      <c r="BG282" s="77">
        <f t="shared" si="308"/>
        <v>296.62</v>
      </c>
      <c r="BH282" s="8"/>
      <c r="BI282" s="76">
        <v>358.92</v>
      </c>
      <c r="BJ282" s="76">
        <v>139.47</v>
      </c>
      <c r="BK282" s="76">
        <f t="shared" si="316"/>
        <v>219.45000000000002</v>
      </c>
      <c r="BL282" s="76">
        <v>0</v>
      </c>
      <c r="BM282" s="76">
        <f t="shared" si="317"/>
        <v>358.92</v>
      </c>
      <c r="BN282" s="77">
        <v>62.3</v>
      </c>
      <c r="BO282" s="78">
        <f t="shared" si="309"/>
        <v>296.62</v>
      </c>
      <c r="BP282" s="32"/>
    </row>
    <row r="283" spans="2:68" s="2" customFormat="1" ht="14.25" hidden="1" customHeight="1" outlineLevel="1">
      <c r="B283" s="2" t="str">
        <f t="shared" si="347"/>
        <v>Hide</v>
      </c>
      <c r="C283" s="2">
        <v>1</v>
      </c>
      <c r="D283" s="72" t="s">
        <v>258</v>
      </c>
      <c r="E283" s="124">
        <v>-2727.27</v>
      </c>
      <c r="F283" s="76">
        <v>-35.978333333333332</v>
      </c>
      <c r="G283" s="76">
        <f t="shared" si="298"/>
        <v>-2691.2916666666665</v>
      </c>
      <c r="H283" s="76">
        <v>0</v>
      </c>
      <c r="I283" s="76">
        <f t="shared" si="343"/>
        <v>-2727.27</v>
      </c>
      <c r="J283" s="77">
        <v>0</v>
      </c>
      <c r="K283" s="77">
        <f t="shared" si="299"/>
        <v>-2727.27</v>
      </c>
      <c r="L283" s="8"/>
      <c r="M283" s="76">
        <v>-2727.27</v>
      </c>
      <c r="N283" s="76">
        <v>-35.978333333333332</v>
      </c>
      <c r="O283" s="76">
        <f t="shared" si="310"/>
        <v>-2691.2916666666665</v>
      </c>
      <c r="P283" s="76">
        <v>0</v>
      </c>
      <c r="Q283" s="76">
        <f t="shared" si="311"/>
        <v>-2727.27</v>
      </c>
      <c r="R283" s="77">
        <v>0</v>
      </c>
      <c r="S283" s="78">
        <f t="shared" si="300"/>
        <v>-2727.27</v>
      </c>
      <c r="T283" s="32"/>
      <c r="U283" s="124">
        <v>-2727.27</v>
      </c>
      <c r="V283" s="76">
        <v>0</v>
      </c>
      <c r="W283" s="76">
        <f t="shared" si="301"/>
        <v>-2727.27</v>
      </c>
      <c r="X283" s="76">
        <v>0</v>
      </c>
      <c r="Y283" s="76">
        <f t="shared" si="344"/>
        <v>-2727.27</v>
      </c>
      <c r="Z283" s="77">
        <v>0</v>
      </c>
      <c r="AA283" s="77">
        <f t="shared" si="302"/>
        <v>-2727.27</v>
      </c>
      <c r="AB283" s="8"/>
      <c r="AC283" s="76">
        <v>-2727.27</v>
      </c>
      <c r="AD283" s="76">
        <v>0</v>
      </c>
      <c r="AE283" s="76">
        <f t="shared" si="312"/>
        <v>-2727.27</v>
      </c>
      <c r="AF283" s="76">
        <v>0</v>
      </c>
      <c r="AG283" s="76">
        <f t="shared" si="313"/>
        <v>-2727.27</v>
      </c>
      <c r="AH283" s="77">
        <v>0</v>
      </c>
      <c r="AI283" s="78">
        <f t="shared" si="303"/>
        <v>-2727.27</v>
      </c>
      <c r="AJ283" s="32"/>
      <c r="AK283" s="124">
        <v>0</v>
      </c>
      <c r="AL283" s="76">
        <v>0</v>
      </c>
      <c r="AM283" s="76">
        <f t="shared" si="304"/>
        <v>0</v>
      </c>
      <c r="AN283" s="76">
        <v>0</v>
      </c>
      <c r="AO283" s="76">
        <f t="shared" si="345"/>
        <v>0</v>
      </c>
      <c r="AP283" s="77">
        <v>0</v>
      </c>
      <c r="AQ283" s="77">
        <f t="shared" si="305"/>
        <v>0</v>
      </c>
      <c r="AR283" s="8"/>
      <c r="AS283" s="76">
        <v>0</v>
      </c>
      <c r="AT283" s="76">
        <v>0</v>
      </c>
      <c r="AU283" s="76">
        <f t="shared" si="314"/>
        <v>0</v>
      </c>
      <c r="AV283" s="76">
        <v>0</v>
      </c>
      <c r="AW283" s="76">
        <f t="shared" si="315"/>
        <v>0</v>
      </c>
      <c r="AX283" s="77">
        <v>0</v>
      </c>
      <c r="AY283" s="78">
        <f t="shared" si="306"/>
        <v>0</v>
      </c>
      <c r="AZ283" s="32"/>
      <c r="BA283" s="124">
        <v>0</v>
      </c>
      <c r="BB283" s="76">
        <v>-35.978333333333332</v>
      </c>
      <c r="BC283" s="76">
        <f t="shared" si="307"/>
        <v>35.978333333333332</v>
      </c>
      <c r="BD283" s="76">
        <v>0</v>
      </c>
      <c r="BE283" s="76">
        <f t="shared" si="346"/>
        <v>0</v>
      </c>
      <c r="BF283" s="77">
        <v>0</v>
      </c>
      <c r="BG283" s="77">
        <f t="shared" si="308"/>
        <v>0</v>
      </c>
      <c r="BH283" s="8"/>
      <c r="BI283" s="76">
        <v>0</v>
      </c>
      <c r="BJ283" s="76">
        <v>-35.978333333333332</v>
      </c>
      <c r="BK283" s="76">
        <f t="shared" si="316"/>
        <v>35.978333333333332</v>
      </c>
      <c r="BL283" s="76">
        <v>0</v>
      </c>
      <c r="BM283" s="76">
        <f t="shared" si="317"/>
        <v>0</v>
      </c>
      <c r="BN283" s="77">
        <v>0</v>
      </c>
      <c r="BO283" s="78">
        <f t="shared" si="309"/>
        <v>0</v>
      </c>
      <c r="BP283" s="32"/>
    </row>
    <row r="284" spans="2:68" s="2" customFormat="1" ht="14.25" hidden="1" customHeight="1" outlineLevel="1">
      <c r="B284" s="2" t="str">
        <f t="shared" si="347"/>
        <v>Hide</v>
      </c>
      <c r="C284" s="2">
        <v>1</v>
      </c>
      <c r="D284" s="72" t="s">
        <v>259</v>
      </c>
      <c r="E284" s="124">
        <v>2818.73</v>
      </c>
      <c r="F284" s="76">
        <v>363.86666666666662</v>
      </c>
      <c r="G284" s="76">
        <f t="shared" si="298"/>
        <v>2454.8633333333332</v>
      </c>
      <c r="H284" s="76">
        <v>0</v>
      </c>
      <c r="I284" s="76">
        <f t="shared" si="343"/>
        <v>2818.73</v>
      </c>
      <c r="J284" s="77">
        <v>0</v>
      </c>
      <c r="K284" s="77">
        <f t="shared" si="299"/>
        <v>2818.73</v>
      </c>
      <c r="L284" s="8"/>
      <c r="M284" s="76">
        <v>2818.73</v>
      </c>
      <c r="N284" s="76">
        <v>363.86666666666662</v>
      </c>
      <c r="O284" s="76">
        <f t="shared" si="310"/>
        <v>2454.8633333333332</v>
      </c>
      <c r="P284" s="76">
        <v>0</v>
      </c>
      <c r="Q284" s="76">
        <f t="shared" si="311"/>
        <v>2818.73</v>
      </c>
      <c r="R284" s="77">
        <v>0</v>
      </c>
      <c r="S284" s="78">
        <f t="shared" si="300"/>
        <v>2818.73</v>
      </c>
      <c r="T284" s="32"/>
      <c r="U284" s="124">
        <v>2002</v>
      </c>
      <c r="V284" s="76">
        <v>363.86666666666662</v>
      </c>
      <c r="W284" s="76">
        <f t="shared" si="301"/>
        <v>1638.1333333333334</v>
      </c>
      <c r="X284" s="76">
        <v>0</v>
      </c>
      <c r="Y284" s="76">
        <f t="shared" si="344"/>
        <v>2002</v>
      </c>
      <c r="Z284" s="77">
        <v>0</v>
      </c>
      <c r="AA284" s="77">
        <f t="shared" si="302"/>
        <v>2002</v>
      </c>
      <c r="AB284" s="8"/>
      <c r="AC284" s="76">
        <v>2002</v>
      </c>
      <c r="AD284" s="76">
        <v>363.86666666666662</v>
      </c>
      <c r="AE284" s="76">
        <f t="shared" si="312"/>
        <v>1638.1333333333334</v>
      </c>
      <c r="AF284" s="76">
        <v>0</v>
      </c>
      <c r="AG284" s="76">
        <f t="shared" si="313"/>
        <v>2002</v>
      </c>
      <c r="AH284" s="77">
        <v>0</v>
      </c>
      <c r="AI284" s="78">
        <f t="shared" si="303"/>
        <v>2002</v>
      </c>
      <c r="AJ284" s="32"/>
      <c r="AK284" s="124">
        <v>816.73</v>
      </c>
      <c r="AL284" s="76">
        <v>0</v>
      </c>
      <c r="AM284" s="76">
        <f t="shared" si="304"/>
        <v>816.73</v>
      </c>
      <c r="AN284" s="76">
        <v>0</v>
      </c>
      <c r="AO284" s="76">
        <f t="shared" si="345"/>
        <v>816.73</v>
      </c>
      <c r="AP284" s="77">
        <v>0</v>
      </c>
      <c r="AQ284" s="77">
        <f t="shared" si="305"/>
        <v>816.73</v>
      </c>
      <c r="AR284" s="8"/>
      <c r="AS284" s="76">
        <v>816.73</v>
      </c>
      <c r="AT284" s="76">
        <v>0</v>
      </c>
      <c r="AU284" s="76">
        <f t="shared" si="314"/>
        <v>816.73</v>
      </c>
      <c r="AV284" s="76">
        <v>0</v>
      </c>
      <c r="AW284" s="76">
        <f t="shared" si="315"/>
        <v>816.73</v>
      </c>
      <c r="AX284" s="77">
        <v>0</v>
      </c>
      <c r="AY284" s="78">
        <f t="shared" si="306"/>
        <v>816.73</v>
      </c>
      <c r="AZ284" s="32"/>
      <c r="BA284" s="124">
        <v>0</v>
      </c>
      <c r="BB284" s="76">
        <v>0</v>
      </c>
      <c r="BC284" s="76">
        <f t="shared" si="307"/>
        <v>0</v>
      </c>
      <c r="BD284" s="76">
        <v>0</v>
      </c>
      <c r="BE284" s="76">
        <f t="shared" si="346"/>
        <v>0</v>
      </c>
      <c r="BF284" s="77">
        <v>0</v>
      </c>
      <c r="BG284" s="77">
        <f t="shared" si="308"/>
        <v>0</v>
      </c>
      <c r="BH284" s="8"/>
      <c r="BI284" s="76">
        <v>0</v>
      </c>
      <c r="BJ284" s="76">
        <v>0</v>
      </c>
      <c r="BK284" s="76">
        <f t="shared" si="316"/>
        <v>0</v>
      </c>
      <c r="BL284" s="76">
        <v>0</v>
      </c>
      <c r="BM284" s="76">
        <f t="shared" si="317"/>
        <v>0</v>
      </c>
      <c r="BN284" s="77">
        <v>0</v>
      </c>
      <c r="BO284" s="78">
        <f t="shared" si="309"/>
        <v>0</v>
      </c>
      <c r="BP284" s="32"/>
    </row>
    <row r="285" spans="2:68" s="2" customFormat="1" ht="14.25" hidden="1" customHeight="1" outlineLevel="1">
      <c r="B285" s="2" t="str">
        <f t="shared" si="347"/>
        <v>Hide</v>
      </c>
      <c r="C285" s="2">
        <v>1</v>
      </c>
      <c r="D285" s="72" t="s">
        <v>260</v>
      </c>
      <c r="E285" s="124" t="e">
        <v>#NUM!</v>
      </c>
      <c r="F285" s="76" t="e">
        <v>#NUM!</v>
      </c>
      <c r="G285" s="76" t="e">
        <f t="shared" si="298"/>
        <v>#NUM!</v>
      </c>
      <c r="H285" s="76" t="e">
        <v>#NUM!</v>
      </c>
      <c r="I285" s="76" t="e">
        <f t="shared" si="343"/>
        <v>#NUM!</v>
      </c>
      <c r="J285" s="77" t="e">
        <v>#NUM!</v>
      </c>
      <c r="K285" s="77" t="e">
        <f t="shared" si="299"/>
        <v>#NUM!</v>
      </c>
      <c r="L285" s="8"/>
      <c r="M285" s="76" t="e">
        <v>#NUM!</v>
      </c>
      <c r="N285" s="76" t="e">
        <v>#NUM!</v>
      </c>
      <c r="O285" s="76" t="e">
        <f t="shared" si="310"/>
        <v>#NUM!</v>
      </c>
      <c r="P285" s="76" t="e">
        <v>#NUM!</v>
      </c>
      <c r="Q285" s="76" t="e">
        <f t="shared" si="311"/>
        <v>#NUM!</v>
      </c>
      <c r="R285" s="77" t="e">
        <v>#NUM!</v>
      </c>
      <c r="S285" s="78" t="e">
        <f t="shared" si="300"/>
        <v>#NUM!</v>
      </c>
      <c r="T285" s="32"/>
      <c r="U285" s="124" t="e">
        <v>#NUM!</v>
      </c>
      <c r="V285" s="76" t="e">
        <v>#NUM!</v>
      </c>
      <c r="W285" s="76" t="e">
        <f t="shared" si="301"/>
        <v>#NUM!</v>
      </c>
      <c r="X285" s="76" t="e">
        <v>#NUM!</v>
      </c>
      <c r="Y285" s="76" t="e">
        <f t="shared" si="344"/>
        <v>#NUM!</v>
      </c>
      <c r="Z285" s="77" t="e">
        <v>#NUM!</v>
      </c>
      <c r="AA285" s="77" t="e">
        <f t="shared" si="302"/>
        <v>#NUM!</v>
      </c>
      <c r="AB285" s="8"/>
      <c r="AC285" s="76" t="e">
        <v>#NUM!</v>
      </c>
      <c r="AD285" s="76" t="e">
        <v>#NUM!</v>
      </c>
      <c r="AE285" s="76" t="e">
        <f t="shared" si="312"/>
        <v>#NUM!</v>
      </c>
      <c r="AF285" s="76" t="e">
        <v>#NUM!</v>
      </c>
      <c r="AG285" s="76" t="e">
        <f t="shared" si="313"/>
        <v>#NUM!</v>
      </c>
      <c r="AH285" s="77" t="e">
        <v>#NUM!</v>
      </c>
      <c r="AI285" s="78" t="e">
        <f t="shared" si="303"/>
        <v>#NUM!</v>
      </c>
      <c r="AJ285" s="32"/>
      <c r="AK285" s="124" t="e">
        <v>#NUM!</v>
      </c>
      <c r="AL285" s="76" t="e">
        <v>#NUM!</v>
      </c>
      <c r="AM285" s="76" t="e">
        <f t="shared" si="304"/>
        <v>#NUM!</v>
      </c>
      <c r="AN285" s="76" t="e">
        <v>#NUM!</v>
      </c>
      <c r="AO285" s="76" t="e">
        <f t="shared" si="345"/>
        <v>#NUM!</v>
      </c>
      <c r="AP285" s="77" t="e">
        <v>#NUM!</v>
      </c>
      <c r="AQ285" s="77" t="e">
        <f t="shared" si="305"/>
        <v>#NUM!</v>
      </c>
      <c r="AR285" s="8"/>
      <c r="AS285" s="76" t="e">
        <v>#NUM!</v>
      </c>
      <c r="AT285" s="76" t="e">
        <v>#NUM!</v>
      </c>
      <c r="AU285" s="76" t="e">
        <f t="shared" si="314"/>
        <v>#NUM!</v>
      </c>
      <c r="AV285" s="76" t="e">
        <v>#NUM!</v>
      </c>
      <c r="AW285" s="76" t="e">
        <f t="shared" si="315"/>
        <v>#NUM!</v>
      </c>
      <c r="AX285" s="77" t="e">
        <v>#NUM!</v>
      </c>
      <c r="AY285" s="78" t="e">
        <f t="shared" si="306"/>
        <v>#NUM!</v>
      </c>
      <c r="AZ285" s="32"/>
      <c r="BA285" s="124" t="e">
        <v>#NUM!</v>
      </c>
      <c r="BB285" s="76" t="e">
        <v>#NUM!</v>
      </c>
      <c r="BC285" s="76" t="e">
        <f t="shared" si="307"/>
        <v>#NUM!</v>
      </c>
      <c r="BD285" s="76" t="e">
        <v>#NUM!</v>
      </c>
      <c r="BE285" s="76" t="e">
        <f t="shared" si="346"/>
        <v>#NUM!</v>
      </c>
      <c r="BF285" s="77" t="e">
        <v>#NUM!</v>
      </c>
      <c r="BG285" s="77" t="e">
        <f t="shared" si="308"/>
        <v>#NUM!</v>
      </c>
      <c r="BH285" s="8"/>
      <c r="BI285" s="76" t="e">
        <v>#NUM!</v>
      </c>
      <c r="BJ285" s="76" t="e">
        <v>#NUM!</v>
      </c>
      <c r="BK285" s="76" t="e">
        <f t="shared" si="316"/>
        <v>#NUM!</v>
      </c>
      <c r="BL285" s="76" t="e">
        <v>#NUM!</v>
      </c>
      <c r="BM285" s="76" t="e">
        <f t="shared" si="317"/>
        <v>#NUM!</v>
      </c>
      <c r="BN285" s="77" t="e">
        <v>#NUM!</v>
      </c>
      <c r="BO285" s="78" t="e">
        <f t="shared" si="309"/>
        <v>#NUM!</v>
      </c>
      <c r="BP285" s="32"/>
    </row>
    <row r="286" spans="2:68" s="2" customFormat="1" ht="14.25" hidden="1" customHeight="1" outlineLevel="1">
      <c r="B286" s="2" t="str">
        <f t="shared" si="347"/>
        <v>Hide</v>
      </c>
      <c r="C286" s="2">
        <v>1</v>
      </c>
      <c r="D286" s="72" t="s">
        <v>261</v>
      </c>
      <c r="E286" s="124">
        <v>0</v>
      </c>
      <c r="F286" s="76">
        <v>0</v>
      </c>
      <c r="G286" s="76">
        <f t="shared" ref="G286:G349" si="373">+E286-F286</f>
        <v>0</v>
      </c>
      <c r="H286" s="76">
        <v>0</v>
      </c>
      <c r="I286" s="76">
        <f t="shared" si="343"/>
        <v>0</v>
      </c>
      <c r="J286" s="77">
        <v>0</v>
      </c>
      <c r="K286" s="77">
        <f t="shared" ref="K286:K349" si="374">+E286-J286</f>
        <v>0</v>
      </c>
      <c r="L286" s="8"/>
      <c r="M286" s="76">
        <v>0</v>
      </c>
      <c r="N286" s="76">
        <v>0</v>
      </c>
      <c r="O286" s="76">
        <f t="shared" si="310"/>
        <v>0</v>
      </c>
      <c r="P286" s="76">
        <v>0</v>
      </c>
      <c r="Q286" s="76">
        <f t="shared" si="311"/>
        <v>0</v>
      </c>
      <c r="R286" s="77">
        <v>0</v>
      </c>
      <c r="S286" s="78">
        <f t="shared" ref="S286:S349" si="375">+M286-R286</f>
        <v>0</v>
      </c>
      <c r="T286" s="32"/>
      <c r="U286" s="124">
        <v>0</v>
      </c>
      <c r="V286" s="76">
        <v>0</v>
      </c>
      <c r="W286" s="76">
        <f t="shared" ref="W286:W349" si="376">+U286-V286</f>
        <v>0</v>
      </c>
      <c r="X286" s="76">
        <v>0</v>
      </c>
      <c r="Y286" s="76">
        <f t="shared" si="344"/>
        <v>0</v>
      </c>
      <c r="Z286" s="77">
        <v>0</v>
      </c>
      <c r="AA286" s="77">
        <f t="shared" ref="AA286:AA349" si="377">+U286-Z286</f>
        <v>0</v>
      </c>
      <c r="AB286" s="8"/>
      <c r="AC286" s="76">
        <v>0</v>
      </c>
      <c r="AD286" s="76">
        <v>0</v>
      </c>
      <c r="AE286" s="76">
        <f t="shared" si="312"/>
        <v>0</v>
      </c>
      <c r="AF286" s="76">
        <v>0</v>
      </c>
      <c r="AG286" s="76">
        <f t="shared" si="313"/>
        <v>0</v>
      </c>
      <c r="AH286" s="77">
        <v>0</v>
      </c>
      <c r="AI286" s="78">
        <f t="shared" ref="AI286:AI349" si="378">+AC286-AH286</f>
        <v>0</v>
      </c>
      <c r="AJ286" s="32"/>
      <c r="AK286" s="124">
        <v>0</v>
      </c>
      <c r="AL286" s="76">
        <v>0</v>
      </c>
      <c r="AM286" s="76">
        <f t="shared" ref="AM286:AM349" si="379">+AK286-AL286</f>
        <v>0</v>
      </c>
      <c r="AN286" s="76">
        <v>0</v>
      </c>
      <c r="AO286" s="76">
        <f t="shared" si="345"/>
        <v>0</v>
      </c>
      <c r="AP286" s="77">
        <v>0</v>
      </c>
      <c r="AQ286" s="77">
        <f t="shared" ref="AQ286:AQ349" si="380">+AK286-AP286</f>
        <v>0</v>
      </c>
      <c r="AR286" s="8"/>
      <c r="AS286" s="76">
        <v>0</v>
      </c>
      <c r="AT286" s="76">
        <v>0</v>
      </c>
      <c r="AU286" s="76">
        <f t="shared" si="314"/>
        <v>0</v>
      </c>
      <c r="AV286" s="76">
        <v>0</v>
      </c>
      <c r="AW286" s="76">
        <f t="shared" si="315"/>
        <v>0</v>
      </c>
      <c r="AX286" s="77">
        <v>0</v>
      </c>
      <c r="AY286" s="78">
        <f t="shared" ref="AY286:AY349" si="381">+AS286-AX286</f>
        <v>0</v>
      </c>
      <c r="AZ286" s="32"/>
      <c r="BA286" s="124">
        <v>0</v>
      </c>
      <c r="BB286" s="76">
        <v>0</v>
      </c>
      <c r="BC286" s="76">
        <f t="shared" ref="BC286:BC349" si="382">+BA286-BB286</f>
        <v>0</v>
      </c>
      <c r="BD286" s="76">
        <v>0</v>
      </c>
      <c r="BE286" s="76">
        <f t="shared" si="346"/>
        <v>0</v>
      </c>
      <c r="BF286" s="77">
        <v>0</v>
      </c>
      <c r="BG286" s="77">
        <f t="shared" ref="BG286:BG349" si="383">+BA286-BF286</f>
        <v>0</v>
      </c>
      <c r="BH286" s="8"/>
      <c r="BI286" s="76">
        <v>0</v>
      </c>
      <c r="BJ286" s="76">
        <v>0</v>
      </c>
      <c r="BK286" s="76">
        <f t="shared" si="316"/>
        <v>0</v>
      </c>
      <c r="BL286" s="76">
        <v>0</v>
      </c>
      <c r="BM286" s="76">
        <f t="shared" si="317"/>
        <v>0</v>
      </c>
      <c r="BN286" s="77">
        <v>0</v>
      </c>
      <c r="BO286" s="78">
        <f t="shared" ref="BO286:BO349" si="384">+BI286-BN286</f>
        <v>0</v>
      </c>
      <c r="BP286" s="32"/>
    </row>
    <row r="287" spans="2:68" s="2" customFormat="1" ht="14.25" hidden="1" customHeight="1" outlineLevel="1">
      <c r="B287" s="2" t="str">
        <f t="shared" si="347"/>
        <v>Hide</v>
      </c>
      <c r="C287" s="2">
        <v>1</v>
      </c>
      <c r="D287" s="72" t="s">
        <v>262</v>
      </c>
      <c r="E287" s="124">
        <v>0</v>
      </c>
      <c r="F287" s="76">
        <v>0</v>
      </c>
      <c r="G287" s="76">
        <f t="shared" si="373"/>
        <v>0</v>
      </c>
      <c r="H287" s="76">
        <v>0</v>
      </c>
      <c r="I287" s="76">
        <f t="shared" si="343"/>
        <v>0</v>
      </c>
      <c r="J287" s="77">
        <v>0</v>
      </c>
      <c r="K287" s="77">
        <f t="shared" si="374"/>
        <v>0</v>
      </c>
      <c r="L287" s="8"/>
      <c r="M287" s="76">
        <v>0</v>
      </c>
      <c r="N287" s="76">
        <v>0</v>
      </c>
      <c r="O287" s="76">
        <f t="shared" si="310"/>
        <v>0</v>
      </c>
      <c r="P287" s="76">
        <v>0</v>
      </c>
      <c r="Q287" s="76">
        <f t="shared" si="311"/>
        <v>0</v>
      </c>
      <c r="R287" s="77">
        <v>0</v>
      </c>
      <c r="S287" s="78">
        <f t="shared" si="375"/>
        <v>0</v>
      </c>
      <c r="T287" s="32"/>
      <c r="U287" s="124">
        <v>0</v>
      </c>
      <c r="V287" s="76">
        <v>0</v>
      </c>
      <c r="W287" s="76">
        <f t="shared" si="376"/>
        <v>0</v>
      </c>
      <c r="X287" s="76">
        <v>0</v>
      </c>
      <c r="Y287" s="76">
        <f t="shared" si="344"/>
        <v>0</v>
      </c>
      <c r="Z287" s="77">
        <v>0</v>
      </c>
      <c r="AA287" s="77">
        <f t="shared" si="377"/>
        <v>0</v>
      </c>
      <c r="AB287" s="8"/>
      <c r="AC287" s="76">
        <v>0</v>
      </c>
      <c r="AD287" s="76">
        <v>0</v>
      </c>
      <c r="AE287" s="76">
        <f t="shared" si="312"/>
        <v>0</v>
      </c>
      <c r="AF287" s="76">
        <v>0</v>
      </c>
      <c r="AG287" s="76">
        <f t="shared" si="313"/>
        <v>0</v>
      </c>
      <c r="AH287" s="77">
        <v>0</v>
      </c>
      <c r="AI287" s="78">
        <f t="shared" si="378"/>
        <v>0</v>
      </c>
      <c r="AJ287" s="32"/>
      <c r="AK287" s="124">
        <v>0</v>
      </c>
      <c r="AL287" s="76">
        <v>0</v>
      </c>
      <c r="AM287" s="76">
        <f t="shared" si="379"/>
        <v>0</v>
      </c>
      <c r="AN287" s="76">
        <v>0</v>
      </c>
      <c r="AO287" s="76">
        <f t="shared" si="345"/>
        <v>0</v>
      </c>
      <c r="AP287" s="77">
        <v>0</v>
      </c>
      <c r="AQ287" s="77">
        <f t="shared" si="380"/>
        <v>0</v>
      </c>
      <c r="AR287" s="8"/>
      <c r="AS287" s="76">
        <v>0</v>
      </c>
      <c r="AT287" s="76">
        <v>0</v>
      </c>
      <c r="AU287" s="76">
        <f t="shared" si="314"/>
        <v>0</v>
      </c>
      <c r="AV287" s="76">
        <v>0</v>
      </c>
      <c r="AW287" s="76">
        <f t="shared" si="315"/>
        <v>0</v>
      </c>
      <c r="AX287" s="77">
        <v>0</v>
      </c>
      <c r="AY287" s="78">
        <f t="shared" si="381"/>
        <v>0</v>
      </c>
      <c r="AZ287" s="32"/>
      <c r="BA287" s="124">
        <v>0</v>
      </c>
      <c r="BB287" s="76">
        <v>0</v>
      </c>
      <c r="BC287" s="76">
        <f t="shared" si="382"/>
        <v>0</v>
      </c>
      <c r="BD287" s="76">
        <v>0</v>
      </c>
      <c r="BE287" s="76">
        <f t="shared" si="346"/>
        <v>0</v>
      </c>
      <c r="BF287" s="77">
        <v>0</v>
      </c>
      <c r="BG287" s="77">
        <f t="shared" si="383"/>
        <v>0</v>
      </c>
      <c r="BH287" s="8"/>
      <c r="BI287" s="76">
        <v>0</v>
      </c>
      <c r="BJ287" s="76">
        <v>0</v>
      </c>
      <c r="BK287" s="76">
        <f t="shared" si="316"/>
        <v>0</v>
      </c>
      <c r="BL287" s="76">
        <v>0</v>
      </c>
      <c r="BM287" s="76">
        <f t="shared" si="317"/>
        <v>0</v>
      </c>
      <c r="BN287" s="77">
        <v>0</v>
      </c>
      <c r="BO287" s="78">
        <f t="shared" si="384"/>
        <v>0</v>
      </c>
      <c r="BP287" s="32"/>
    </row>
    <row r="288" spans="2:68" s="2" customFormat="1" collapsed="1">
      <c r="B288" s="2" t="str">
        <f t="shared" si="347"/>
        <v>Hide</v>
      </c>
      <c r="C288" s="2">
        <v>1</v>
      </c>
      <c r="D288" s="72" t="s">
        <v>263</v>
      </c>
      <c r="E288" s="123">
        <v>728.44000000000028</v>
      </c>
      <c r="F288" s="73">
        <v>747.70002345642274</v>
      </c>
      <c r="G288" s="73">
        <f t="shared" si="373"/>
        <v>-19.260023456422459</v>
      </c>
      <c r="H288" s="73">
        <v>0</v>
      </c>
      <c r="I288" s="73">
        <f t="shared" si="343"/>
        <v>728.44000000000028</v>
      </c>
      <c r="J288" s="74">
        <v>82.56</v>
      </c>
      <c r="K288" s="74">
        <f t="shared" si="374"/>
        <v>645.88000000000034</v>
      </c>
      <c r="L288" s="35"/>
      <c r="M288" s="73">
        <v>728.44000000000028</v>
      </c>
      <c r="N288" s="73">
        <v>747.70002345642274</v>
      </c>
      <c r="O288" s="73">
        <f t="shared" si="310"/>
        <v>-19.260023456422459</v>
      </c>
      <c r="P288" s="73">
        <v>0</v>
      </c>
      <c r="Q288" s="73">
        <f t="shared" si="311"/>
        <v>728.44000000000028</v>
      </c>
      <c r="R288" s="74">
        <v>82.56</v>
      </c>
      <c r="S288" s="75">
        <f t="shared" si="375"/>
        <v>645.88000000000034</v>
      </c>
      <c r="T288" s="32"/>
      <c r="U288" s="123">
        <v>-446.96000000000004</v>
      </c>
      <c r="V288" s="73">
        <v>625.36585678975609</v>
      </c>
      <c r="W288" s="73">
        <f t="shared" si="376"/>
        <v>-1072.325856789756</v>
      </c>
      <c r="X288" s="73">
        <v>0</v>
      </c>
      <c r="Y288" s="73">
        <f t="shared" si="344"/>
        <v>-446.96000000000004</v>
      </c>
      <c r="Z288" s="74">
        <v>19.21</v>
      </c>
      <c r="AA288" s="74">
        <f t="shared" si="377"/>
        <v>-466.17</v>
      </c>
      <c r="AB288" s="35"/>
      <c r="AC288" s="73">
        <v>-446.96000000000004</v>
      </c>
      <c r="AD288" s="73">
        <v>625.36585678975609</v>
      </c>
      <c r="AE288" s="73">
        <f t="shared" si="312"/>
        <v>-1072.325856789756</v>
      </c>
      <c r="AF288" s="73">
        <v>0</v>
      </c>
      <c r="AG288" s="73">
        <f t="shared" si="313"/>
        <v>-446.96000000000004</v>
      </c>
      <c r="AH288" s="74">
        <v>19.21</v>
      </c>
      <c r="AI288" s="75">
        <f t="shared" si="378"/>
        <v>-466.17</v>
      </c>
      <c r="AJ288" s="32"/>
      <c r="AK288" s="123">
        <v>816.48</v>
      </c>
      <c r="AL288" s="73">
        <v>26.71166666666667</v>
      </c>
      <c r="AM288" s="73">
        <f t="shared" si="379"/>
        <v>789.76833333333332</v>
      </c>
      <c r="AN288" s="73">
        <v>0</v>
      </c>
      <c r="AO288" s="73">
        <f t="shared" si="345"/>
        <v>816.48</v>
      </c>
      <c r="AP288" s="74">
        <v>1.05</v>
      </c>
      <c r="AQ288" s="74">
        <f t="shared" si="380"/>
        <v>815.43000000000006</v>
      </c>
      <c r="AR288" s="35"/>
      <c r="AS288" s="73">
        <v>816.48</v>
      </c>
      <c r="AT288" s="73">
        <v>26.71166666666667</v>
      </c>
      <c r="AU288" s="73">
        <f t="shared" si="314"/>
        <v>789.76833333333332</v>
      </c>
      <c r="AV288" s="73">
        <v>0</v>
      </c>
      <c r="AW288" s="73">
        <f t="shared" si="315"/>
        <v>816.48</v>
      </c>
      <c r="AX288" s="74">
        <v>1.05</v>
      </c>
      <c r="AY288" s="75">
        <f t="shared" si="381"/>
        <v>815.43000000000006</v>
      </c>
      <c r="AZ288" s="32"/>
      <c r="BA288" s="123">
        <v>358.92</v>
      </c>
      <c r="BB288" s="73">
        <v>95.622500000000002</v>
      </c>
      <c r="BC288" s="73">
        <f t="shared" si="382"/>
        <v>263.29750000000001</v>
      </c>
      <c r="BD288" s="73">
        <v>0</v>
      </c>
      <c r="BE288" s="73">
        <f t="shared" si="346"/>
        <v>358.92</v>
      </c>
      <c r="BF288" s="74">
        <v>62.3</v>
      </c>
      <c r="BG288" s="74">
        <f t="shared" si="383"/>
        <v>296.62</v>
      </c>
      <c r="BH288" s="35"/>
      <c r="BI288" s="73">
        <v>358.92</v>
      </c>
      <c r="BJ288" s="73">
        <v>95.622500000000002</v>
      </c>
      <c r="BK288" s="73">
        <f t="shared" si="316"/>
        <v>263.29750000000001</v>
      </c>
      <c r="BL288" s="73">
        <v>0</v>
      </c>
      <c r="BM288" s="73">
        <f t="shared" si="317"/>
        <v>358.92</v>
      </c>
      <c r="BN288" s="74">
        <v>62.3</v>
      </c>
      <c r="BO288" s="75">
        <f t="shared" si="384"/>
        <v>296.62</v>
      </c>
      <c r="BP288" s="32"/>
    </row>
    <row r="289" spans="2:68" s="2" customFormat="1" ht="14.25" hidden="1" customHeight="1" outlineLevel="1">
      <c r="B289" s="2" t="str">
        <f t="shared" si="347"/>
        <v>Hide</v>
      </c>
      <c r="C289" s="2">
        <v>1</v>
      </c>
      <c r="D289" s="72" t="s">
        <v>264</v>
      </c>
      <c r="E289" s="124">
        <v>0</v>
      </c>
      <c r="F289" s="76">
        <v>0</v>
      </c>
      <c r="G289" s="76">
        <f t="shared" si="373"/>
        <v>0</v>
      </c>
      <c r="H289" s="76">
        <v>0</v>
      </c>
      <c r="I289" s="76">
        <f t="shared" si="343"/>
        <v>0</v>
      </c>
      <c r="J289" s="77">
        <v>0</v>
      </c>
      <c r="K289" s="77">
        <f t="shared" si="374"/>
        <v>0</v>
      </c>
      <c r="L289" s="8"/>
      <c r="M289" s="76">
        <v>0</v>
      </c>
      <c r="N289" s="76">
        <v>0</v>
      </c>
      <c r="O289" s="76">
        <f t="shared" si="310"/>
        <v>0</v>
      </c>
      <c r="P289" s="76">
        <v>0</v>
      </c>
      <c r="Q289" s="76">
        <f t="shared" si="311"/>
        <v>0</v>
      </c>
      <c r="R289" s="77">
        <v>0</v>
      </c>
      <c r="S289" s="78">
        <f t="shared" si="375"/>
        <v>0</v>
      </c>
      <c r="T289" s="32"/>
      <c r="U289" s="124">
        <v>0</v>
      </c>
      <c r="V289" s="76">
        <v>0</v>
      </c>
      <c r="W289" s="76">
        <f t="shared" si="376"/>
        <v>0</v>
      </c>
      <c r="X289" s="76">
        <v>0</v>
      </c>
      <c r="Y289" s="76">
        <f t="shared" si="344"/>
        <v>0</v>
      </c>
      <c r="Z289" s="77">
        <v>0</v>
      </c>
      <c r="AA289" s="77">
        <f t="shared" si="377"/>
        <v>0</v>
      </c>
      <c r="AB289" s="8"/>
      <c r="AC289" s="76">
        <v>0</v>
      </c>
      <c r="AD289" s="76">
        <v>0</v>
      </c>
      <c r="AE289" s="76">
        <f t="shared" si="312"/>
        <v>0</v>
      </c>
      <c r="AF289" s="76">
        <v>0</v>
      </c>
      <c r="AG289" s="76">
        <f t="shared" si="313"/>
        <v>0</v>
      </c>
      <c r="AH289" s="77">
        <v>0</v>
      </c>
      <c r="AI289" s="78">
        <f t="shared" si="378"/>
        <v>0</v>
      </c>
      <c r="AJ289" s="32"/>
      <c r="AK289" s="124">
        <v>0</v>
      </c>
      <c r="AL289" s="76">
        <v>0</v>
      </c>
      <c r="AM289" s="76">
        <f t="shared" si="379"/>
        <v>0</v>
      </c>
      <c r="AN289" s="76">
        <v>0</v>
      </c>
      <c r="AO289" s="76">
        <f t="shared" si="345"/>
        <v>0</v>
      </c>
      <c r="AP289" s="77">
        <v>0</v>
      </c>
      <c r="AQ289" s="77">
        <f t="shared" si="380"/>
        <v>0</v>
      </c>
      <c r="AR289" s="8"/>
      <c r="AS289" s="76">
        <v>0</v>
      </c>
      <c r="AT289" s="76">
        <v>0</v>
      </c>
      <c r="AU289" s="76">
        <f t="shared" si="314"/>
        <v>0</v>
      </c>
      <c r="AV289" s="76">
        <v>0</v>
      </c>
      <c r="AW289" s="76">
        <f t="shared" si="315"/>
        <v>0</v>
      </c>
      <c r="AX289" s="77">
        <v>0</v>
      </c>
      <c r="AY289" s="78">
        <f t="shared" si="381"/>
        <v>0</v>
      </c>
      <c r="AZ289" s="32"/>
      <c r="BA289" s="124">
        <v>0</v>
      </c>
      <c r="BB289" s="76">
        <v>0</v>
      </c>
      <c r="BC289" s="76">
        <f t="shared" si="382"/>
        <v>0</v>
      </c>
      <c r="BD289" s="76">
        <v>0</v>
      </c>
      <c r="BE289" s="76">
        <f t="shared" si="346"/>
        <v>0</v>
      </c>
      <c r="BF289" s="77">
        <v>0</v>
      </c>
      <c r="BG289" s="77">
        <f t="shared" si="383"/>
        <v>0</v>
      </c>
      <c r="BH289" s="8"/>
      <c r="BI289" s="76">
        <v>0</v>
      </c>
      <c r="BJ289" s="76">
        <v>0</v>
      </c>
      <c r="BK289" s="76">
        <f t="shared" si="316"/>
        <v>0</v>
      </c>
      <c r="BL289" s="76">
        <v>0</v>
      </c>
      <c r="BM289" s="76">
        <f t="shared" si="317"/>
        <v>0</v>
      </c>
      <c r="BN289" s="77">
        <v>0</v>
      </c>
      <c r="BO289" s="78">
        <f t="shared" si="384"/>
        <v>0</v>
      </c>
      <c r="BP289" s="32"/>
    </row>
    <row r="290" spans="2:68" s="2" customFormat="1" ht="14.25" hidden="1" customHeight="1" outlineLevel="1">
      <c r="B290" s="2" t="str">
        <f t="shared" si="347"/>
        <v>Hide</v>
      </c>
      <c r="C290" s="2">
        <v>1</v>
      </c>
      <c r="D290" s="72" t="s">
        <v>265</v>
      </c>
      <c r="E290" s="124">
        <v>0</v>
      </c>
      <c r="F290" s="76">
        <v>0</v>
      </c>
      <c r="G290" s="76">
        <f t="shared" si="373"/>
        <v>0</v>
      </c>
      <c r="H290" s="76">
        <v>0</v>
      </c>
      <c r="I290" s="76">
        <f t="shared" si="343"/>
        <v>0</v>
      </c>
      <c r="J290" s="77">
        <v>0</v>
      </c>
      <c r="K290" s="77">
        <f t="shared" si="374"/>
        <v>0</v>
      </c>
      <c r="L290" s="8"/>
      <c r="M290" s="76">
        <v>0</v>
      </c>
      <c r="N290" s="76">
        <v>0</v>
      </c>
      <c r="O290" s="76">
        <f t="shared" ref="O290:O353" si="385">+M290-N290</f>
        <v>0</v>
      </c>
      <c r="P290" s="76">
        <v>0</v>
      </c>
      <c r="Q290" s="76">
        <f t="shared" ref="Q290:Q353" si="386">+M290-P290</f>
        <v>0</v>
      </c>
      <c r="R290" s="77">
        <v>0</v>
      </c>
      <c r="S290" s="78">
        <f t="shared" si="375"/>
        <v>0</v>
      </c>
      <c r="T290" s="32"/>
      <c r="U290" s="124">
        <v>0</v>
      </c>
      <c r="V290" s="76">
        <v>0</v>
      </c>
      <c r="W290" s="76">
        <f t="shared" si="376"/>
        <v>0</v>
      </c>
      <c r="X290" s="76">
        <v>0</v>
      </c>
      <c r="Y290" s="76">
        <f t="shared" si="344"/>
        <v>0</v>
      </c>
      <c r="Z290" s="77">
        <v>0</v>
      </c>
      <c r="AA290" s="77">
        <f t="shared" si="377"/>
        <v>0</v>
      </c>
      <c r="AB290" s="8"/>
      <c r="AC290" s="76">
        <v>0</v>
      </c>
      <c r="AD290" s="76">
        <v>0</v>
      </c>
      <c r="AE290" s="76">
        <f t="shared" ref="AE290:AE353" si="387">+AC290-AD290</f>
        <v>0</v>
      </c>
      <c r="AF290" s="76">
        <v>0</v>
      </c>
      <c r="AG290" s="76">
        <f t="shared" ref="AG290:AG353" si="388">+AC290-AF290</f>
        <v>0</v>
      </c>
      <c r="AH290" s="77">
        <v>0</v>
      </c>
      <c r="AI290" s="78">
        <f t="shared" si="378"/>
        <v>0</v>
      </c>
      <c r="AJ290" s="32"/>
      <c r="AK290" s="124">
        <v>0</v>
      </c>
      <c r="AL290" s="76">
        <v>0</v>
      </c>
      <c r="AM290" s="76">
        <f t="shared" si="379"/>
        <v>0</v>
      </c>
      <c r="AN290" s="76">
        <v>0</v>
      </c>
      <c r="AO290" s="76">
        <f t="shared" si="345"/>
        <v>0</v>
      </c>
      <c r="AP290" s="77">
        <v>0</v>
      </c>
      <c r="AQ290" s="77">
        <f t="shared" si="380"/>
        <v>0</v>
      </c>
      <c r="AR290" s="8"/>
      <c r="AS290" s="76">
        <v>0</v>
      </c>
      <c r="AT290" s="76">
        <v>0</v>
      </c>
      <c r="AU290" s="76">
        <f t="shared" ref="AU290:AU353" si="389">+AS290-AT290</f>
        <v>0</v>
      </c>
      <c r="AV290" s="76">
        <v>0</v>
      </c>
      <c r="AW290" s="76">
        <f t="shared" ref="AW290:AW353" si="390">+AS290-AV290</f>
        <v>0</v>
      </c>
      <c r="AX290" s="77">
        <v>0</v>
      </c>
      <c r="AY290" s="78">
        <f t="shared" si="381"/>
        <v>0</v>
      </c>
      <c r="AZ290" s="32"/>
      <c r="BA290" s="124">
        <v>0</v>
      </c>
      <c r="BB290" s="76">
        <v>0</v>
      </c>
      <c r="BC290" s="76">
        <f t="shared" si="382"/>
        <v>0</v>
      </c>
      <c r="BD290" s="76">
        <v>0</v>
      </c>
      <c r="BE290" s="76">
        <f t="shared" si="346"/>
        <v>0</v>
      </c>
      <c r="BF290" s="77">
        <v>0</v>
      </c>
      <c r="BG290" s="77">
        <f t="shared" si="383"/>
        <v>0</v>
      </c>
      <c r="BH290" s="8"/>
      <c r="BI290" s="76">
        <v>0</v>
      </c>
      <c r="BJ290" s="76">
        <v>0</v>
      </c>
      <c r="BK290" s="76">
        <f t="shared" ref="BK290:BK353" si="391">+BI290-BJ290</f>
        <v>0</v>
      </c>
      <c r="BL290" s="76">
        <v>0</v>
      </c>
      <c r="BM290" s="76">
        <f t="shared" ref="BM290:BM353" si="392">+BI290-BL290</f>
        <v>0</v>
      </c>
      <c r="BN290" s="77">
        <v>0</v>
      </c>
      <c r="BO290" s="78">
        <f t="shared" si="384"/>
        <v>0</v>
      </c>
      <c r="BP290" s="32"/>
    </row>
    <row r="291" spans="2:68" s="2" customFormat="1" ht="14.25" hidden="1" customHeight="1" outlineLevel="1">
      <c r="B291" s="2" t="str">
        <f t="shared" si="347"/>
        <v>Hide</v>
      </c>
      <c r="C291" s="2">
        <v>1</v>
      </c>
      <c r="D291" s="72" t="s">
        <v>266</v>
      </c>
      <c r="E291" s="124">
        <v>0</v>
      </c>
      <c r="F291" s="76">
        <v>0</v>
      </c>
      <c r="G291" s="76">
        <f t="shared" si="373"/>
        <v>0</v>
      </c>
      <c r="H291" s="76">
        <v>0</v>
      </c>
      <c r="I291" s="76">
        <f t="shared" si="343"/>
        <v>0</v>
      </c>
      <c r="J291" s="77">
        <v>0</v>
      </c>
      <c r="K291" s="77">
        <f t="shared" si="374"/>
        <v>0</v>
      </c>
      <c r="L291" s="8"/>
      <c r="M291" s="76">
        <v>0</v>
      </c>
      <c r="N291" s="76">
        <v>0</v>
      </c>
      <c r="O291" s="76">
        <f t="shared" si="385"/>
        <v>0</v>
      </c>
      <c r="P291" s="76">
        <v>0</v>
      </c>
      <c r="Q291" s="76">
        <f t="shared" si="386"/>
        <v>0</v>
      </c>
      <c r="R291" s="77">
        <v>0</v>
      </c>
      <c r="S291" s="78">
        <f t="shared" si="375"/>
        <v>0</v>
      </c>
      <c r="T291" s="32"/>
      <c r="U291" s="124">
        <v>0</v>
      </c>
      <c r="V291" s="76">
        <v>0</v>
      </c>
      <c r="W291" s="76">
        <f t="shared" si="376"/>
        <v>0</v>
      </c>
      <c r="X291" s="76">
        <v>0</v>
      </c>
      <c r="Y291" s="76">
        <f t="shared" si="344"/>
        <v>0</v>
      </c>
      <c r="Z291" s="77">
        <v>0</v>
      </c>
      <c r="AA291" s="77">
        <f t="shared" si="377"/>
        <v>0</v>
      </c>
      <c r="AB291" s="8"/>
      <c r="AC291" s="76">
        <v>0</v>
      </c>
      <c r="AD291" s="76">
        <v>0</v>
      </c>
      <c r="AE291" s="76">
        <f t="shared" si="387"/>
        <v>0</v>
      </c>
      <c r="AF291" s="76">
        <v>0</v>
      </c>
      <c r="AG291" s="76">
        <f t="shared" si="388"/>
        <v>0</v>
      </c>
      <c r="AH291" s="77">
        <v>0</v>
      </c>
      <c r="AI291" s="78">
        <f t="shared" si="378"/>
        <v>0</v>
      </c>
      <c r="AJ291" s="32"/>
      <c r="AK291" s="124">
        <v>0</v>
      </c>
      <c r="AL291" s="76">
        <v>0</v>
      </c>
      <c r="AM291" s="76">
        <f t="shared" si="379"/>
        <v>0</v>
      </c>
      <c r="AN291" s="76">
        <v>0</v>
      </c>
      <c r="AO291" s="76">
        <f t="shared" si="345"/>
        <v>0</v>
      </c>
      <c r="AP291" s="77">
        <v>0</v>
      </c>
      <c r="AQ291" s="77">
        <f t="shared" si="380"/>
        <v>0</v>
      </c>
      <c r="AR291" s="8"/>
      <c r="AS291" s="76">
        <v>0</v>
      </c>
      <c r="AT291" s="76">
        <v>0</v>
      </c>
      <c r="AU291" s="76">
        <f t="shared" si="389"/>
        <v>0</v>
      </c>
      <c r="AV291" s="76">
        <v>0</v>
      </c>
      <c r="AW291" s="76">
        <f t="shared" si="390"/>
        <v>0</v>
      </c>
      <c r="AX291" s="77">
        <v>0</v>
      </c>
      <c r="AY291" s="78">
        <f t="shared" si="381"/>
        <v>0</v>
      </c>
      <c r="AZ291" s="32"/>
      <c r="BA291" s="124">
        <v>0</v>
      </c>
      <c r="BB291" s="76">
        <v>0</v>
      </c>
      <c r="BC291" s="76">
        <f t="shared" si="382"/>
        <v>0</v>
      </c>
      <c r="BD291" s="76">
        <v>0</v>
      </c>
      <c r="BE291" s="76">
        <f t="shared" si="346"/>
        <v>0</v>
      </c>
      <c r="BF291" s="77">
        <v>0</v>
      </c>
      <c r="BG291" s="77">
        <f t="shared" si="383"/>
        <v>0</v>
      </c>
      <c r="BH291" s="8"/>
      <c r="BI291" s="76">
        <v>0</v>
      </c>
      <c r="BJ291" s="76">
        <v>0</v>
      </c>
      <c r="BK291" s="76">
        <f t="shared" si="391"/>
        <v>0</v>
      </c>
      <c r="BL291" s="76">
        <v>0</v>
      </c>
      <c r="BM291" s="76">
        <f t="shared" si="392"/>
        <v>0</v>
      </c>
      <c r="BN291" s="77">
        <v>0</v>
      </c>
      <c r="BO291" s="78">
        <f t="shared" si="384"/>
        <v>0</v>
      </c>
      <c r="BP291" s="32"/>
    </row>
    <row r="292" spans="2:68" s="2" customFormat="1" ht="14.25" hidden="1" customHeight="1" outlineLevel="1">
      <c r="B292" s="2" t="str">
        <f t="shared" si="347"/>
        <v>Hide</v>
      </c>
      <c r="C292" s="2">
        <v>1</v>
      </c>
      <c r="D292" s="72" t="s">
        <v>267</v>
      </c>
      <c r="E292" s="124">
        <v>0</v>
      </c>
      <c r="F292" s="76">
        <v>0</v>
      </c>
      <c r="G292" s="76">
        <f t="shared" si="373"/>
        <v>0</v>
      </c>
      <c r="H292" s="76">
        <v>0</v>
      </c>
      <c r="I292" s="76">
        <f t="shared" ref="I292:I355" si="393">+E292-H292</f>
        <v>0</v>
      </c>
      <c r="J292" s="77">
        <v>0</v>
      </c>
      <c r="K292" s="77">
        <f t="shared" si="374"/>
        <v>0</v>
      </c>
      <c r="L292" s="8"/>
      <c r="M292" s="76">
        <v>0</v>
      </c>
      <c r="N292" s="76">
        <v>0</v>
      </c>
      <c r="O292" s="76">
        <f t="shared" si="385"/>
        <v>0</v>
      </c>
      <c r="P292" s="76">
        <v>0</v>
      </c>
      <c r="Q292" s="76">
        <f t="shared" si="386"/>
        <v>0</v>
      </c>
      <c r="R292" s="77">
        <v>0</v>
      </c>
      <c r="S292" s="78">
        <f t="shared" si="375"/>
        <v>0</v>
      </c>
      <c r="T292" s="32"/>
      <c r="U292" s="124">
        <v>0</v>
      </c>
      <c r="V292" s="76">
        <v>0</v>
      </c>
      <c r="W292" s="76">
        <f t="shared" si="376"/>
        <v>0</v>
      </c>
      <c r="X292" s="76">
        <v>0</v>
      </c>
      <c r="Y292" s="76">
        <f t="shared" ref="Y292:Y355" si="394">+U292-X292</f>
        <v>0</v>
      </c>
      <c r="Z292" s="77">
        <v>0</v>
      </c>
      <c r="AA292" s="77">
        <f t="shared" si="377"/>
        <v>0</v>
      </c>
      <c r="AB292" s="8"/>
      <c r="AC292" s="76">
        <v>0</v>
      </c>
      <c r="AD292" s="76">
        <v>0</v>
      </c>
      <c r="AE292" s="76">
        <f t="shared" si="387"/>
        <v>0</v>
      </c>
      <c r="AF292" s="76">
        <v>0</v>
      </c>
      <c r="AG292" s="76">
        <f t="shared" si="388"/>
        <v>0</v>
      </c>
      <c r="AH292" s="77">
        <v>0</v>
      </c>
      <c r="AI292" s="78">
        <f t="shared" si="378"/>
        <v>0</v>
      </c>
      <c r="AJ292" s="32"/>
      <c r="AK292" s="124">
        <v>0</v>
      </c>
      <c r="AL292" s="76">
        <v>0</v>
      </c>
      <c r="AM292" s="76">
        <f t="shared" si="379"/>
        <v>0</v>
      </c>
      <c r="AN292" s="76">
        <v>0</v>
      </c>
      <c r="AO292" s="76">
        <f t="shared" ref="AO292:AO355" si="395">+AK292-AN292</f>
        <v>0</v>
      </c>
      <c r="AP292" s="77">
        <v>0</v>
      </c>
      <c r="AQ292" s="77">
        <f t="shared" si="380"/>
        <v>0</v>
      </c>
      <c r="AR292" s="8"/>
      <c r="AS292" s="76">
        <v>0</v>
      </c>
      <c r="AT292" s="76">
        <v>0</v>
      </c>
      <c r="AU292" s="76">
        <f t="shared" si="389"/>
        <v>0</v>
      </c>
      <c r="AV292" s="76">
        <v>0</v>
      </c>
      <c r="AW292" s="76">
        <f t="shared" si="390"/>
        <v>0</v>
      </c>
      <c r="AX292" s="77">
        <v>0</v>
      </c>
      <c r="AY292" s="78">
        <f t="shared" si="381"/>
        <v>0</v>
      </c>
      <c r="AZ292" s="32"/>
      <c r="BA292" s="124">
        <v>0</v>
      </c>
      <c r="BB292" s="76">
        <v>0</v>
      </c>
      <c r="BC292" s="76">
        <f t="shared" si="382"/>
        <v>0</v>
      </c>
      <c r="BD292" s="76">
        <v>0</v>
      </c>
      <c r="BE292" s="76">
        <f t="shared" ref="BE292:BE355" si="396">+BA292-BD292</f>
        <v>0</v>
      </c>
      <c r="BF292" s="77">
        <v>0</v>
      </c>
      <c r="BG292" s="77">
        <f t="shared" si="383"/>
        <v>0</v>
      </c>
      <c r="BH292" s="8"/>
      <c r="BI292" s="76">
        <v>0</v>
      </c>
      <c r="BJ292" s="76">
        <v>0</v>
      </c>
      <c r="BK292" s="76">
        <f t="shared" si="391"/>
        <v>0</v>
      </c>
      <c r="BL292" s="76">
        <v>0</v>
      </c>
      <c r="BM292" s="76">
        <f t="shared" si="392"/>
        <v>0</v>
      </c>
      <c r="BN292" s="77">
        <v>0</v>
      </c>
      <c r="BO292" s="78">
        <f t="shared" si="384"/>
        <v>0</v>
      </c>
      <c r="BP292" s="32"/>
    </row>
    <row r="293" spans="2:68" s="2" customFormat="1" ht="14.25" hidden="1" customHeight="1" outlineLevel="1">
      <c r="B293" s="2" t="str">
        <f t="shared" si="347"/>
        <v>Hide</v>
      </c>
      <c r="C293" s="2">
        <v>1</v>
      </c>
      <c r="D293" s="72" t="s">
        <v>268</v>
      </c>
      <c r="E293" s="124">
        <v>0</v>
      </c>
      <c r="F293" s="76">
        <v>0</v>
      </c>
      <c r="G293" s="76">
        <f t="shared" si="373"/>
        <v>0</v>
      </c>
      <c r="H293" s="76">
        <v>0</v>
      </c>
      <c r="I293" s="76">
        <f t="shared" si="393"/>
        <v>0</v>
      </c>
      <c r="J293" s="77">
        <v>0</v>
      </c>
      <c r="K293" s="77">
        <f t="shared" si="374"/>
        <v>0</v>
      </c>
      <c r="L293" s="8"/>
      <c r="M293" s="76">
        <v>0</v>
      </c>
      <c r="N293" s="76">
        <v>0</v>
      </c>
      <c r="O293" s="76">
        <f t="shared" si="385"/>
        <v>0</v>
      </c>
      <c r="P293" s="76">
        <v>0</v>
      </c>
      <c r="Q293" s="76">
        <f t="shared" si="386"/>
        <v>0</v>
      </c>
      <c r="R293" s="77">
        <v>0</v>
      </c>
      <c r="S293" s="78">
        <f t="shared" si="375"/>
        <v>0</v>
      </c>
      <c r="T293" s="32"/>
      <c r="U293" s="124">
        <v>0</v>
      </c>
      <c r="V293" s="76">
        <v>0</v>
      </c>
      <c r="W293" s="76">
        <f t="shared" si="376"/>
        <v>0</v>
      </c>
      <c r="X293" s="76">
        <v>0</v>
      </c>
      <c r="Y293" s="76">
        <f t="shared" si="394"/>
        <v>0</v>
      </c>
      <c r="Z293" s="77">
        <v>0</v>
      </c>
      <c r="AA293" s="77">
        <f t="shared" si="377"/>
        <v>0</v>
      </c>
      <c r="AB293" s="8"/>
      <c r="AC293" s="76">
        <v>0</v>
      </c>
      <c r="AD293" s="76">
        <v>0</v>
      </c>
      <c r="AE293" s="76">
        <f t="shared" si="387"/>
        <v>0</v>
      </c>
      <c r="AF293" s="76">
        <v>0</v>
      </c>
      <c r="AG293" s="76">
        <f t="shared" si="388"/>
        <v>0</v>
      </c>
      <c r="AH293" s="77">
        <v>0</v>
      </c>
      <c r="AI293" s="78">
        <f t="shared" si="378"/>
        <v>0</v>
      </c>
      <c r="AJ293" s="32"/>
      <c r="AK293" s="124">
        <v>0</v>
      </c>
      <c r="AL293" s="76">
        <v>0</v>
      </c>
      <c r="AM293" s="76">
        <f t="shared" si="379"/>
        <v>0</v>
      </c>
      <c r="AN293" s="76">
        <v>0</v>
      </c>
      <c r="AO293" s="76">
        <f t="shared" si="395"/>
        <v>0</v>
      </c>
      <c r="AP293" s="77">
        <v>0</v>
      </c>
      <c r="AQ293" s="77">
        <f t="shared" si="380"/>
        <v>0</v>
      </c>
      <c r="AR293" s="8"/>
      <c r="AS293" s="76">
        <v>0</v>
      </c>
      <c r="AT293" s="76">
        <v>0</v>
      </c>
      <c r="AU293" s="76">
        <f t="shared" si="389"/>
        <v>0</v>
      </c>
      <c r="AV293" s="76">
        <v>0</v>
      </c>
      <c r="AW293" s="76">
        <f t="shared" si="390"/>
        <v>0</v>
      </c>
      <c r="AX293" s="77">
        <v>0</v>
      </c>
      <c r="AY293" s="78">
        <f t="shared" si="381"/>
        <v>0</v>
      </c>
      <c r="AZ293" s="32"/>
      <c r="BA293" s="124">
        <v>0</v>
      </c>
      <c r="BB293" s="76">
        <v>0</v>
      </c>
      <c r="BC293" s="76">
        <f t="shared" si="382"/>
        <v>0</v>
      </c>
      <c r="BD293" s="76">
        <v>0</v>
      </c>
      <c r="BE293" s="76">
        <f t="shared" si="396"/>
        <v>0</v>
      </c>
      <c r="BF293" s="77">
        <v>0</v>
      </c>
      <c r="BG293" s="77">
        <f t="shared" si="383"/>
        <v>0</v>
      </c>
      <c r="BH293" s="8"/>
      <c r="BI293" s="76">
        <v>0</v>
      </c>
      <c r="BJ293" s="76">
        <v>0</v>
      </c>
      <c r="BK293" s="76">
        <f t="shared" si="391"/>
        <v>0</v>
      </c>
      <c r="BL293" s="76">
        <v>0</v>
      </c>
      <c r="BM293" s="76">
        <f t="shared" si="392"/>
        <v>0</v>
      </c>
      <c r="BN293" s="77">
        <v>0</v>
      </c>
      <c r="BO293" s="78">
        <f t="shared" si="384"/>
        <v>0</v>
      </c>
      <c r="BP293" s="32"/>
    </row>
    <row r="294" spans="2:68" s="2" customFormat="1" ht="14.25" hidden="1" customHeight="1" outlineLevel="1">
      <c r="B294" s="2" t="str">
        <f t="shared" si="347"/>
        <v>Hide</v>
      </c>
      <c r="C294" s="2">
        <v>1</v>
      </c>
      <c r="D294" s="72" t="s">
        <v>269</v>
      </c>
      <c r="E294" s="124">
        <v>0</v>
      </c>
      <c r="F294" s="76">
        <v>0</v>
      </c>
      <c r="G294" s="76">
        <f t="shared" si="373"/>
        <v>0</v>
      </c>
      <c r="H294" s="76">
        <v>0</v>
      </c>
      <c r="I294" s="76">
        <f t="shared" si="393"/>
        <v>0</v>
      </c>
      <c r="J294" s="77">
        <v>0</v>
      </c>
      <c r="K294" s="77">
        <f t="shared" si="374"/>
        <v>0</v>
      </c>
      <c r="L294" s="8"/>
      <c r="M294" s="76">
        <v>0</v>
      </c>
      <c r="N294" s="76">
        <v>0</v>
      </c>
      <c r="O294" s="76">
        <f t="shared" si="385"/>
        <v>0</v>
      </c>
      <c r="P294" s="76">
        <v>0</v>
      </c>
      <c r="Q294" s="76">
        <f t="shared" si="386"/>
        <v>0</v>
      </c>
      <c r="R294" s="77">
        <v>0</v>
      </c>
      <c r="S294" s="78">
        <f t="shared" si="375"/>
        <v>0</v>
      </c>
      <c r="T294" s="32"/>
      <c r="U294" s="124">
        <v>0</v>
      </c>
      <c r="V294" s="76">
        <v>0</v>
      </c>
      <c r="W294" s="76">
        <f t="shared" si="376"/>
        <v>0</v>
      </c>
      <c r="X294" s="76">
        <v>0</v>
      </c>
      <c r="Y294" s="76">
        <f t="shared" si="394"/>
        <v>0</v>
      </c>
      <c r="Z294" s="77">
        <v>0</v>
      </c>
      <c r="AA294" s="77">
        <f t="shared" si="377"/>
        <v>0</v>
      </c>
      <c r="AB294" s="8"/>
      <c r="AC294" s="76">
        <v>0</v>
      </c>
      <c r="AD294" s="76">
        <v>0</v>
      </c>
      <c r="AE294" s="76">
        <f t="shared" si="387"/>
        <v>0</v>
      </c>
      <c r="AF294" s="76">
        <v>0</v>
      </c>
      <c r="AG294" s="76">
        <f t="shared" si="388"/>
        <v>0</v>
      </c>
      <c r="AH294" s="77">
        <v>0</v>
      </c>
      <c r="AI294" s="78">
        <f t="shared" si="378"/>
        <v>0</v>
      </c>
      <c r="AJ294" s="32"/>
      <c r="AK294" s="124">
        <v>0</v>
      </c>
      <c r="AL294" s="76">
        <v>0</v>
      </c>
      <c r="AM294" s="76">
        <f t="shared" si="379"/>
        <v>0</v>
      </c>
      <c r="AN294" s="76">
        <v>0</v>
      </c>
      <c r="AO294" s="76">
        <f t="shared" si="395"/>
        <v>0</v>
      </c>
      <c r="AP294" s="77">
        <v>0</v>
      </c>
      <c r="AQ294" s="77">
        <f t="shared" si="380"/>
        <v>0</v>
      </c>
      <c r="AR294" s="8"/>
      <c r="AS294" s="76">
        <v>0</v>
      </c>
      <c r="AT294" s="76">
        <v>0</v>
      </c>
      <c r="AU294" s="76">
        <f t="shared" si="389"/>
        <v>0</v>
      </c>
      <c r="AV294" s="76">
        <v>0</v>
      </c>
      <c r="AW294" s="76">
        <f t="shared" si="390"/>
        <v>0</v>
      </c>
      <c r="AX294" s="77">
        <v>0</v>
      </c>
      <c r="AY294" s="78">
        <f t="shared" si="381"/>
        <v>0</v>
      </c>
      <c r="AZ294" s="32"/>
      <c r="BA294" s="124">
        <v>0</v>
      </c>
      <c r="BB294" s="76">
        <v>0</v>
      </c>
      <c r="BC294" s="76">
        <f t="shared" si="382"/>
        <v>0</v>
      </c>
      <c r="BD294" s="76">
        <v>0</v>
      </c>
      <c r="BE294" s="76">
        <f t="shared" si="396"/>
        <v>0</v>
      </c>
      <c r="BF294" s="77">
        <v>0</v>
      </c>
      <c r="BG294" s="77">
        <f t="shared" si="383"/>
        <v>0</v>
      </c>
      <c r="BH294" s="8"/>
      <c r="BI294" s="76">
        <v>0</v>
      </c>
      <c r="BJ294" s="76">
        <v>0</v>
      </c>
      <c r="BK294" s="76">
        <f t="shared" si="391"/>
        <v>0</v>
      </c>
      <c r="BL294" s="76">
        <v>0</v>
      </c>
      <c r="BM294" s="76">
        <f t="shared" si="392"/>
        <v>0</v>
      </c>
      <c r="BN294" s="77">
        <v>0</v>
      </c>
      <c r="BO294" s="78">
        <f t="shared" si="384"/>
        <v>0</v>
      </c>
      <c r="BP294" s="32"/>
    </row>
    <row r="295" spans="2:68" s="2" customFormat="1" ht="14.25" hidden="1" customHeight="1" outlineLevel="1">
      <c r="B295" s="2" t="str">
        <f t="shared" si="347"/>
        <v>Hide</v>
      </c>
      <c r="C295" s="2">
        <v>1</v>
      </c>
      <c r="D295" s="72" t="s">
        <v>270</v>
      </c>
      <c r="E295" s="124">
        <v>0</v>
      </c>
      <c r="F295" s="76">
        <v>0</v>
      </c>
      <c r="G295" s="76">
        <f t="shared" si="373"/>
        <v>0</v>
      </c>
      <c r="H295" s="76">
        <v>0</v>
      </c>
      <c r="I295" s="76">
        <f t="shared" si="393"/>
        <v>0</v>
      </c>
      <c r="J295" s="77">
        <v>0</v>
      </c>
      <c r="K295" s="77">
        <f t="shared" si="374"/>
        <v>0</v>
      </c>
      <c r="L295" s="8"/>
      <c r="M295" s="76">
        <v>0</v>
      </c>
      <c r="N295" s="76">
        <v>0</v>
      </c>
      <c r="O295" s="76">
        <f t="shared" si="385"/>
        <v>0</v>
      </c>
      <c r="P295" s="76">
        <v>0</v>
      </c>
      <c r="Q295" s="76">
        <f t="shared" si="386"/>
        <v>0</v>
      </c>
      <c r="R295" s="77">
        <v>0</v>
      </c>
      <c r="S295" s="78">
        <f t="shared" si="375"/>
        <v>0</v>
      </c>
      <c r="T295" s="32"/>
      <c r="U295" s="124">
        <v>0</v>
      </c>
      <c r="V295" s="76">
        <v>0</v>
      </c>
      <c r="W295" s="76">
        <f t="shared" si="376"/>
        <v>0</v>
      </c>
      <c r="X295" s="76">
        <v>0</v>
      </c>
      <c r="Y295" s="76">
        <f t="shared" si="394"/>
        <v>0</v>
      </c>
      <c r="Z295" s="77">
        <v>0</v>
      </c>
      <c r="AA295" s="77">
        <f t="shared" si="377"/>
        <v>0</v>
      </c>
      <c r="AB295" s="8"/>
      <c r="AC295" s="76">
        <v>0</v>
      </c>
      <c r="AD295" s="76">
        <v>0</v>
      </c>
      <c r="AE295" s="76">
        <f t="shared" si="387"/>
        <v>0</v>
      </c>
      <c r="AF295" s="76">
        <v>0</v>
      </c>
      <c r="AG295" s="76">
        <f t="shared" si="388"/>
        <v>0</v>
      </c>
      <c r="AH295" s="77">
        <v>0</v>
      </c>
      <c r="AI295" s="78">
        <f t="shared" si="378"/>
        <v>0</v>
      </c>
      <c r="AJ295" s="32"/>
      <c r="AK295" s="124">
        <v>0</v>
      </c>
      <c r="AL295" s="76">
        <v>0</v>
      </c>
      <c r="AM295" s="76">
        <f t="shared" si="379"/>
        <v>0</v>
      </c>
      <c r="AN295" s="76">
        <v>0</v>
      </c>
      <c r="AO295" s="76">
        <f t="shared" si="395"/>
        <v>0</v>
      </c>
      <c r="AP295" s="77">
        <v>0</v>
      </c>
      <c r="AQ295" s="77">
        <f t="shared" si="380"/>
        <v>0</v>
      </c>
      <c r="AR295" s="8"/>
      <c r="AS295" s="76">
        <v>0</v>
      </c>
      <c r="AT295" s="76">
        <v>0</v>
      </c>
      <c r="AU295" s="76">
        <f t="shared" si="389"/>
        <v>0</v>
      </c>
      <c r="AV295" s="76">
        <v>0</v>
      </c>
      <c r="AW295" s="76">
        <f t="shared" si="390"/>
        <v>0</v>
      </c>
      <c r="AX295" s="77">
        <v>0</v>
      </c>
      <c r="AY295" s="78">
        <f t="shared" si="381"/>
        <v>0</v>
      </c>
      <c r="AZ295" s="32"/>
      <c r="BA295" s="124">
        <v>0</v>
      </c>
      <c r="BB295" s="76">
        <v>0</v>
      </c>
      <c r="BC295" s="76">
        <f t="shared" si="382"/>
        <v>0</v>
      </c>
      <c r="BD295" s="76">
        <v>0</v>
      </c>
      <c r="BE295" s="76">
        <f t="shared" si="396"/>
        <v>0</v>
      </c>
      <c r="BF295" s="77">
        <v>0</v>
      </c>
      <c r="BG295" s="77">
        <f t="shared" si="383"/>
        <v>0</v>
      </c>
      <c r="BH295" s="8"/>
      <c r="BI295" s="76">
        <v>0</v>
      </c>
      <c r="BJ295" s="76">
        <v>0</v>
      </c>
      <c r="BK295" s="76">
        <f t="shared" si="391"/>
        <v>0</v>
      </c>
      <c r="BL295" s="76">
        <v>0</v>
      </c>
      <c r="BM295" s="76">
        <f t="shared" si="392"/>
        <v>0</v>
      </c>
      <c r="BN295" s="77">
        <v>0</v>
      </c>
      <c r="BO295" s="78">
        <f t="shared" si="384"/>
        <v>0</v>
      </c>
      <c r="BP295" s="32"/>
    </row>
    <row r="296" spans="2:68" s="2" customFormat="1" ht="14.25" hidden="1" customHeight="1" outlineLevel="1">
      <c r="B296" s="2" t="str">
        <f t="shared" si="347"/>
        <v>Hide</v>
      </c>
      <c r="C296" s="2">
        <v>1</v>
      </c>
      <c r="D296" s="72" t="s">
        <v>271</v>
      </c>
      <c r="E296" s="124">
        <v>0</v>
      </c>
      <c r="F296" s="76">
        <v>0</v>
      </c>
      <c r="G296" s="76">
        <f t="shared" si="373"/>
        <v>0</v>
      </c>
      <c r="H296" s="76">
        <v>0</v>
      </c>
      <c r="I296" s="76">
        <f t="shared" si="393"/>
        <v>0</v>
      </c>
      <c r="J296" s="77">
        <v>0</v>
      </c>
      <c r="K296" s="77">
        <f t="shared" si="374"/>
        <v>0</v>
      </c>
      <c r="L296" s="8"/>
      <c r="M296" s="76">
        <v>0</v>
      </c>
      <c r="N296" s="76">
        <v>0</v>
      </c>
      <c r="O296" s="76">
        <f t="shared" si="385"/>
        <v>0</v>
      </c>
      <c r="P296" s="76">
        <v>0</v>
      </c>
      <c r="Q296" s="76">
        <f t="shared" si="386"/>
        <v>0</v>
      </c>
      <c r="R296" s="77">
        <v>0</v>
      </c>
      <c r="S296" s="78">
        <f t="shared" si="375"/>
        <v>0</v>
      </c>
      <c r="T296" s="32"/>
      <c r="U296" s="124">
        <v>0</v>
      </c>
      <c r="V296" s="76">
        <v>0</v>
      </c>
      <c r="W296" s="76">
        <f t="shared" si="376"/>
        <v>0</v>
      </c>
      <c r="X296" s="76">
        <v>0</v>
      </c>
      <c r="Y296" s="76">
        <f t="shared" si="394"/>
        <v>0</v>
      </c>
      <c r="Z296" s="77">
        <v>0</v>
      </c>
      <c r="AA296" s="77">
        <f t="shared" si="377"/>
        <v>0</v>
      </c>
      <c r="AB296" s="8"/>
      <c r="AC296" s="76">
        <v>0</v>
      </c>
      <c r="AD296" s="76">
        <v>0</v>
      </c>
      <c r="AE296" s="76">
        <f t="shared" si="387"/>
        <v>0</v>
      </c>
      <c r="AF296" s="76">
        <v>0</v>
      </c>
      <c r="AG296" s="76">
        <f t="shared" si="388"/>
        <v>0</v>
      </c>
      <c r="AH296" s="77">
        <v>0</v>
      </c>
      <c r="AI296" s="78">
        <f t="shared" si="378"/>
        <v>0</v>
      </c>
      <c r="AJ296" s="32"/>
      <c r="AK296" s="124">
        <v>0</v>
      </c>
      <c r="AL296" s="76">
        <v>0</v>
      </c>
      <c r="AM296" s="76">
        <f t="shared" si="379"/>
        <v>0</v>
      </c>
      <c r="AN296" s="76">
        <v>0</v>
      </c>
      <c r="AO296" s="76">
        <f t="shared" si="395"/>
        <v>0</v>
      </c>
      <c r="AP296" s="77">
        <v>0</v>
      </c>
      <c r="AQ296" s="77">
        <f t="shared" si="380"/>
        <v>0</v>
      </c>
      <c r="AR296" s="8"/>
      <c r="AS296" s="76">
        <v>0</v>
      </c>
      <c r="AT296" s="76">
        <v>0</v>
      </c>
      <c r="AU296" s="76">
        <f t="shared" si="389"/>
        <v>0</v>
      </c>
      <c r="AV296" s="76">
        <v>0</v>
      </c>
      <c r="AW296" s="76">
        <f t="shared" si="390"/>
        <v>0</v>
      </c>
      <c r="AX296" s="77">
        <v>0</v>
      </c>
      <c r="AY296" s="78">
        <f t="shared" si="381"/>
        <v>0</v>
      </c>
      <c r="AZ296" s="32"/>
      <c r="BA296" s="124">
        <v>0</v>
      </c>
      <c r="BB296" s="76">
        <v>0</v>
      </c>
      <c r="BC296" s="76">
        <f t="shared" si="382"/>
        <v>0</v>
      </c>
      <c r="BD296" s="76">
        <v>0</v>
      </c>
      <c r="BE296" s="76">
        <f t="shared" si="396"/>
        <v>0</v>
      </c>
      <c r="BF296" s="77">
        <v>0</v>
      </c>
      <c r="BG296" s="77">
        <f t="shared" si="383"/>
        <v>0</v>
      </c>
      <c r="BH296" s="8"/>
      <c r="BI296" s="76">
        <v>0</v>
      </c>
      <c r="BJ296" s="76">
        <v>0</v>
      </c>
      <c r="BK296" s="76">
        <f t="shared" si="391"/>
        <v>0</v>
      </c>
      <c r="BL296" s="76">
        <v>0</v>
      </c>
      <c r="BM296" s="76">
        <f t="shared" si="392"/>
        <v>0</v>
      </c>
      <c r="BN296" s="77">
        <v>0</v>
      </c>
      <c r="BO296" s="78">
        <f t="shared" si="384"/>
        <v>0</v>
      </c>
      <c r="BP296" s="32"/>
    </row>
    <row r="297" spans="2:68" s="2" customFormat="1" ht="14.25" hidden="1" customHeight="1" outlineLevel="1">
      <c r="B297" s="2" t="str">
        <f t="shared" si="347"/>
        <v>Hide</v>
      </c>
      <c r="C297" s="2">
        <v>1</v>
      </c>
      <c r="D297" s="72" t="s">
        <v>272</v>
      </c>
      <c r="E297" s="124">
        <v>0</v>
      </c>
      <c r="F297" s="76">
        <v>0</v>
      </c>
      <c r="G297" s="76">
        <f t="shared" si="373"/>
        <v>0</v>
      </c>
      <c r="H297" s="76">
        <v>0</v>
      </c>
      <c r="I297" s="76">
        <f t="shared" si="393"/>
        <v>0</v>
      </c>
      <c r="J297" s="77">
        <v>0</v>
      </c>
      <c r="K297" s="77">
        <f t="shared" si="374"/>
        <v>0</v>
      </c>
      <c r="L297" s="8"/>
      <c r="M297" s="76">
        <v>0</v>
      </c>
      <c r="N297" s="76">
        <v>0</v>
      </c>
      <c r="O297" s="76">
        <f t="shared" si="385"/>
        <v>0</v>
      </c>
      <c r="P297" s="76">
        <v>0</v>
      </c>
      <c r="Q297" s="76">
        <f t="shared" si="386"/>
        <v>0</v>
      </c>
      <c r="R297" s="77">
        <v>0</v>
      </c>
      <c r="S297" s="78">
        <f t="shared" si="375"/>
        <v>0</v>
      </c>
      <c r="T297" s="32"/>
      <c r="U297" s="124">
        <v>0</v>
      </c>
      <c r="V297" s="76">
        <v>0</v>
      </c>
      <c r="W297" s="76">
        <f t="shared" si="376"/>
        <v>0</v>
      </c>
      <c r="X297" s="76">
        <v>0</v>
      </c>
      <c r="Y297" s="76">
        <f t="shared" si="394"/>
        <v>0</v>
      </c>
      <c r="Z297" s="77">
        <v>0</v>
      </c>
      <c r="AA297" s="77">
        <f t="shared" si="377"/>
        <v>0</v>
      </c>
      <c r="AB297" s="8"/>
      <c r="AC297" s="76">
        <v>0</v>
      </c>
      <c r="AD297" s="76">
        <v>0</v>
      </c>
      <c r="AE297" s="76">
        <f t="shared" si="387"/>
        <v>0</v>
      </c>
      <c r="AF297" s="76">
        <v>0</v>
      </c>
      <c r="AG297" s="76">
        <f t="shared" si="388"/>
        <v>0</v>
      </c>
      <c r="AH297" s="77">
        <v>0</v>
      </c>
      <c r="AI297" s="78">
        <f t="shared" si="378"/>
        <v>0</v>
      </c>
      <c r="AJ297" s="32"/>
      <c r="AK297" s="124">
        <v>0</v>
      </c>
      <c r="AL297" s="76">
        <v>0</v>
      </c>
      <c r="AM297" s="76">
        <f t="shared" si="379"/>
        <v>0</v>
      </c>
      <c r="AN297" s="76">
        <v>0</v>
      </c>
      <c r="AO297" s="76">
        <f t="shared" si="395"/>
        <v>0</v>
      </c>
      <c r="AP297" s="77">
        <v>0</v>
      </c>
      <c r="AQ297" s="77">
        <f t="shared" si="380"/>
        <v>0</v>
      </c>
      <c r="AR297" s="8"/>
      <c r="AS297" s="76">
        <v>0</v>
      </c>
      <c r="AT297" s="76">
        <v>0</v>
      </c>
      <c r="AU297" s="76">
        <f t="shared" si="389"/>
        <v>0</v>
      </c>
      <c r="AV297" s="76">
        <v>0</v>
      </c>
      <c r="AW297" s="76">
        <f t="shared" si="390"/>
        <v>0</v>
      </c>
      <c r="AX297" s="77">
        <v>0</v>
      </c>
      <c r="AY297" s="78">
        <f t="shared" si="381"/>
        <v>0</v>
      </c>
      <c r="AZ297" s="32"/>
      <c r="BA297" s="124">
        <v>0</v>
      </c>
      <c r="BB297" s="76">
        <v>0</v>
      </c>
      <c r="BC297" s="76">
        <f t="shared" si="382"/>
        <v>0</v>
      </c>
      <c r="BD297" s="76">
        <v>0</v>
      </c>
      <c r="BE297" s="76">
        <f t="shared" si="396"/>
        <v>0</v>
      </c>
      <c r="BF297" s="77">
        <v>0</v>
      </c>
      <c r="BG297" s="77">
        <f t="shared" si="383"/>
        <v>0</v>
      </c>
      <c r="BH297" s="8"/>
      <c r="BI297" s="76">
        <v>0</v>
      </c>
      <c r="BJ297" s="76">
        <v>0</v>
      </c>
      <c r="BK297" s="76">
        <f t="shared" si="391"/>
        <v>0</v>
      </c>
      <c r="BL297" s="76">
        <v>0</v>
      </c>
      <c r="BM297" s="76">
        <f t="shared" si="392"/>
        <v>0</v>
      </c>
      <c r="BN297" s="77">
        <v>0</v>
      </c>
      <c r="BO297" s="78">
        <f t="shared" si="384"/>
        <v>0</v>
      </c>
      <c r="BP297" s="32"/>
    </row>
    <row r="298" spans="2:68" s="2" customFormat="1" ht="14.25" hidden="1" customHeight="1" outlineLevel="1">
      <c r="B298" s="2" t="str">
        <f t="shared" si="347"/>
        <v>Hide</v>
      </c>
      <c r="C298" s="2">
        <v>1</v>
      </c>
      <c r="D298" s="72" t="s">
        <v>273</v>
      </c>
      <c r="E298" s="124">
        <v>0</v>
      </c>
      <c r="F298" s="76">
        <v>0</v>
      </c>
      <c r="G298" s="76">
        <f t="shared" si="373"/>
        <v>0</v>
      </c>
      <c r="H298" s="76">
        <v>0</v>
      </c>
      <c r="I298" s="76">
        <f t="shared" si="393"/>
        <v>0</v>
      </c>
      <c r="J298" s="77">
        <v>0</v>
      </c>
      <c r="K298" s="77">
        <f t="shared" si="374"/>
        <v>0</v>
      </c>
      <c r="L298" s="8"/>
      <c r="M298" s="76">
        <v>0</v>
      </c>
      <c r="N298" s="76">
        <v>0</v>
      </c>
      <c r="O298" s="76">
        <f t="shared" si="385"/>
        <v>0</v>
      </c>
      <c r="P298" s="76">
        <v>0</v>
      </c>
      <c r="Q298" s="76">
        <f t="shared" si="386"/>
        <v>0</v>
      </c>
      <c r="R298" s="77">
        <v>0</v>
      </c>
      <c r="S298" s="78">
        <f t="shared" si="375"/>
        <v>0</v>
      </c>
      <c r="T298" s="32"/>
      <c r="U298" s="124">
        <v>0</v>
      </c>
      <c r="V298" s="76">
        <v>0</v>
      </c>
      <c r="W298" s="76">
        <f t="shared" si="376"/>
        <v>0</v>
      </c>
      <c r="X298" s="76">
        <v>0</v>
      </c>
      <c r="Y298" s="76">
        <f t="shared" si="394"/>
        <v>0</v>
      </c>
      <c r="Z298" s="77">
        <v>0</v>
      </c>
      <c r="AA298" s="77">
        <f t="shared" si="377"/>
        <v>0</v>
      </c>
      <c r="AB298" s="8"/>
      <c r="AC298" s="76">
        <v>0</v>
      </c>
      <c r="AD298" s="76">
        <v>0</v>
      </c>
      <c r="AE298" s="76">
        <f t="shared" si="387"/>
        <v>0</v>
      </c>
      <c r="AF298" s="76">
        <v>0</v>
      </c>
      <c r="AG298" s="76">
        <f t="shared" si="388"/>
        <v>0</v>
      </c>
      <c r="AH298" s="77">
        <v>0</v>
      </c>
      <c r="AI298" s="78">
        <f t="shared" si="378"/>
        <v>0</v>
      </c>
      <c r="AJ298" s="32"/>
      <c r="AK298" s="124">
        <v>0</v>
      </c>
      <c r="AL298" s="76">
        <v>0</v>
      </c>
      <c r="AM298" s="76">
        <f t="shared" si="379"/>
        <v>0</v>
      </c>
      <c r="AN298" s="76">
        <v>0</v>
      </c>
      <c r="AO298" s="76">
        <f t="shared" si="395"/>
        <v>0</v>
      </c>
      <c r="AP298" s="77">
        <v>0</v>
      </c>
      <c r="AQ298" s="77">
        <f t="shared" si="380"/>
        <v>0</v>
      </c>
      <c r="AR298" s="8"/>
      <c r="AS298" s="76">
        <v>0</v>
      </c>
      <c r="AT298" s="76">
        <v>0</v>
      </c>
      <c r="AU298" s="76">
        <f t="shared" si="389"/>
        <v>0</v>
      </c>
      <c r="AV298" s="76">
        <v>0</v>
      </c>
      <c r="AW298" s="76">
        <f t="shared" si="390"/>
        <v>0</v>
      </c>
      <c r="AX298" s="77">
        <v>0</v>
      </c>
      <c r="AY298" s="78">
        <f t="shared" si="381"/>
        <v>0</v>
      </c>
      <c r="AZ298" s="32"/>
      <c r="BA298" s="124">
        <v>0</v>
      </c>
      <c r="BB298" s="76">
        <v>0</v>
      </c>
      <c r="BC298" s="76">
        <f t="shared" si="382"/>
        <v>0</v>
      </c>
      <c r="BD298" s="76">
        <v>0</v>
      </c>
      <c r="BE298" s="76">
        <f t="shared" si="396"/>
        <v>0</v>
      </c>
      <c r="BF298" s="77">
        <v>0</v>
      </c>
      <c r="BG298" s="77">
        <f t="shared" si="383"/>
        <v>0</v>
      </c>
      <c r="BH298" s="8"/>
      <c r="BI298" s="76">
        <v>0</v>
      </c>
      <c r="BJ298" s="76">
        <v>0</v>
      </c>
      <c r="BK298" s="76">
        <f t="shared" si="391"/>
        <v>0</v>
      </c>
      <c r="BL298" s="76">
        <v>0</v>
      </c>
      <c r="BM298" s="76">
        <f t="shared" si="392"/>
        <v>0</v>
      </c>
      <c r="BN298" s="77">
        <v>0</v>
      </c>
      <c r="BO298" s="78">
        <f t="shared" si="384"/>
        <v>0</v>
      </c>
      <c r="BP298" s="32"/>
    </row>
    <row r="299" spans="2:68" s="2" customFormat="1" ht="14.25" hidden="1" customHeight="1" outlineLevel="1">
      <c r="B299" s="2" t="str">
        <f t="shared" si="347"/>
        <v>Hide</v>
      </c>
      <c r="C299" s="2">
        <v>1</v>
      </c>
      <c r="D299" s="72" t="s">
        <v>274</v>
      </c>
      <c r="E299" s="124">
        <v>0</v>
      </c>
      <c r="F299" s="76">
        <v>0</v>
      </c>
      <c r="G299" s="76">
        <f t="shared" si="373"/>
        <v>0</v>
      </c>
      <c r="H299" s="76">
        <v>0</v>
      </c>
      <c r="I299" s="76">
        <f t="shared" si="393"/>
        <v>0</v>
      </c>
      <c r="J299" s="77">
        <v>0</v>
      </c>
      <c r="K299" s="77">
        <f t="shared" si="374"/>
        <v>0</v>
      </c>
      <c r="L299" s="8"/>
      <c r="M299" s="76">
        <v>0</v>
      </c>
      <c r="N299" s="76">
        <v>0</v>
      </c>
      <c r="O299" s="76">
        <f t="shared" si="385"/>
        <v>0</v>
      </c>
      <c r="P299" s="76">
        <v>0</v>
      </c>
      <c r="Q299" s="76">
        <f t="shared" si="386"/>
        <v>0</v>
      </c>
      <c r="R299" s="77">
        <v>0</v>
      </c>
      <c r="S299" s="78">
        <f t="shared" si="375"/>
        <v>0</v>
      </c>
      <c r="T299" s="32"/>
      <c r="U299" s="124">
        <v>0</v>
      </c>
      <c r="V299" s="76">
        <v>0</v>
      </c>
      <c r="W299" s="76">
        <f t="shared" si="376"/>
        <v>0</v>
      </c>
      <c r="X299" s="76">
        <v>0</v>
      </c>
      <c r="Y299" s="76">
        <f t="shared" si="394"/>
        <v>0</v>
      </c>
      <c r="Z299" s="77">
        <v>0</v>
      </c>
      <c r="AA299" s="77">
        <f t="shared" si="377"/>
        <v>0</v>
      </c>
      <c r="AB299" s="8"/>
      <c r="AC299" s="76">
        <v>0</v>
      </c>
      <c r="AD299" s="76">
        <v>0</v>
      </c>
      <c r="AE299" s="76">
        <f t="shared" si="387"/>
        <v>0</v>
      </c>
      <c r="AF299" s="76">
        <v>0</v>
      </c>
      <c r="AG299" s="76">
        <f t="shared" si="388"/>
        <v>0</v>
      </c>
      <c r="AH299" s="77">
        <v>0</v>
      </c>
      <c r="AI299" s="78">
        <f t="shared" si="378"/>
        <v>0</v>
      </c>
      <c r="AJ299" s="32"/>
      <c r="AK299" s="124">
        <v>0</v>
      </c>
      <c r="AL299" s="76">
        <v>0</v>
      </c>
      <c r="AM299" s="76">
        <f t="shared" si="379"/>
        <v>0</v>
      </c>
      <c r="AN299" s="76">
        <v>0</v>
      </c>
      <c r="AO299" s="76">
        <f t="shared" si="395"/>
        <v>0</v>
      </c>
      <c r="AP299" s="77">
        <v>0</v>
      </c>
      <c r="AQ299" s="77">
        <f t="shared" si="380"/>
        <v>0</v>
      </c>
      <c r="AR299" s="8"/>
      <c r="AS299" s="76">
        <v>0</v>
      </c>
      <c r="AT299" s="76">
        <v>0</v>
      </c>
      <c r="AU299" s="76">
        <f t="shared" si="389"/>
        <v>0</v>
      </c>
      <c r="AV299" s="76">
        <v>0</v>
      </c>
      <c r="AW299" s="76">
        <f t="shared" si="390"/>
        <v>0</v>
      </c>
      <c r="AX299" s="77">
        <v>0</v>
      </c>
      <c r="AY299" s="78">
        <f t="shared" si="381"/>
        <v>0</v>
      </c>
      <c r="AZ299" s="32"/>
      <c r="BA299" s="124">
        <v>0</v>
      </c>
      <c r="BB299" s="76">
        <v>0</v>
      </c>
      <c r="BC299" s="76">
        <f t="shared" si="382"/>
        <v>0</v>
      </c>
      <c r="BD299" s="76">
        <v>0</v>
      </c>
      <c r="BE299" s="76">
        <f t="shared" si="396"/>
        <v>0</v>
      </c>
      <c r="BF299" s="77">
        <v>0</v>
      </c>
      <c r="BG299" s="77">
        <f t="shared" si="383"/>
        <v>0</v>
      </c>
      <c r="BH299" s="8"/>
      <c r="BI299" s="76">
        <v>0</v>
      </c>
      <c r="BJ299" s="76">
        <v>0</v>
      </c>
      <c r="BK299" s="76">
        <f t="shared" si="391"/>
        <v>0</v>
      </c>
      <c r="BL299" s="76">
        <v>0</v>
      </c>
      <c r="BM299" s="76">
        <f t="shared" si="392"/>
        <v>0</v>
      </c>
      <c r="BN299" s="77">
        <v>0</v>
      </c>
      <c r="BO299" s="78">
        <f t="shared" si="384"/>
        <v>0</v>
      </c>
      <c r="BP299" s="32"/>
    </row>
    <row r="300" spans="2:68" s="2" customFormat="1" ht="14.25" hidden="1" customHeight="1" outlineLevel="1">
      <c r="B300" s="2" t="str">
        <f t="shared" si="347"/>
        <v>Hide</v>
      </c>
      <c r="C300" s="2">
        <v>1</v>
      </c>
      <c r="D300" s="72" t="s">
        <v>275</v>
      </c>
      <c r="E300" s="124">
        <v>0</v>
      </c>
      <c r="F300" s="76">
        <v>0</v>
      </c>
      <c r="G300" s="76">
        <f t="shared" si="373"/>
        <v>0</v>
      </c>
      <c r="H300" s="76">
        <v>0</v>
      </c>
      <c r="I300" s="76">
        <f t="shared" si="393"/>
        <v>0</v>
      </c>
      <c r="J300" s="77">
        <v>0</v>
      </c>
      <c r="K300" s="77">
        <f t="shared" si="374"/>
        <v>0</v>
      </c>
      <c r="L300" s="8"/>
      <c r="M300" s="76">
        <v>0</v>
      </c>
      <c r="N300" s="76">
        <v>0</v>
      </c>
      <c r="O300" s="76">
        <f t="shared" si="385"/>
        <v>0</v>
      </c>
      <c r="P300" s="76">
        <v>0</v>
      </c>
      <c r="Q300" s="76">
        <f t="shared" si="386"/>
        <v>0</v>
      </c>
      <c r="R300" s="77">
        <v>0</v>
      </c>
      <c r="S300" s="78">
        <f t="shared" si="375"/>
        <v>0</v>
      </c>
      <c r="T300" s="32"/>
      <c r="U300" s="124">
        <v>0</v>
      </c>
      <c r="V300" s="76">
        <v>0</v>
      </c>
      <c r="W300" s="76">
        <f t="shared" si="376"/>
        <v>0</v>
      </c>
      <c r="X300" s="76">
        <v>0</v>
      </c>
      <c r="Y300" s="76">
        <f t="shared" si="394"/>
        <v>0</v>
      </c>
      <c r="Z300" s="77">
        <v>0</v>
      </c>
      <c r="AA300" s="77">
        <f t="shared" si="377"/>
        <v>0</v>
      </c>
      <c r="AB300" s="8"/>
      <c r="AC300" s="76">
        <v>0</v>
      </c>
      <c r="AD300" s="76">
        <v>0</v>
      </c>
      <c r="AE300" s="76">
        <f t="shared" si="387"/>
        <v>0</v>
      </c>
      <c r="AF300" s="76">
        <v>0</v>
      </c>
      <c r="AG300" s="76">
        <f t="shared" si="388"/>
        <v>0</v>
      </c>
      <c r="AH300" s="77">
        <v>0</v>
      </c>
      <c r="AI300" s="78">
        <f t="shared" si="378"/>
        <v>0</v>
      </c>
      <c r="AJ300" s="32"/>
      <c r="AK300" s="124">
        <v>0</v>
      </c>
      <c r="AL300" s="76">
        <v>0</v>
      </c>
      <c r="AM300" s="76">
        <f t="shared" si="379"/>
        <v>0</v>
      </c>
      <c r="AN300" s="76">
        <v>0</v>
      </c>
      <c r="AO300" s="76">
        <f t="shared" si="395"/>
        <v>0</v>
      </c>
      <c r="AP300" s="77">
        <v>0</v>
      </c>
      <c r="AQ300" s="77">
        <f t="shared" si="380"/>
        <v>0</v>
      </c>
      <c r="AR300" s="8"/>
      <c r="AS300" s="76">
        <v>0</v>
      </c>
      <c r="AT300" s="76">
        <v>0</v>
      </c>
      <c r="AU300" s="76">
        <f t="shared" si="389"/>
        <v>0</v>
      </c>
      <c r="AV300" s="76">
        <v>0</v>
      </c>
      <c r="AW300" s="76">
        <f t="shared" si="390"/>
        <v>0</v>
      </c>
      <c r="AX300" s="77">
        <v>0</v>
      </c>
      <c r="AY300" s="78">
        <f t="shared" si="381"/>
        <v>0</v>
      </c>
      <c r="AZ300" s="32"/>
      <c r="BA300" s="124">
        <v>0</v>
      </c>
      <c r="BB300" s="76">
        <v>0</v>
      </c>
      <c r="BC300" s="76">
        <f t="shared" si="382"/>
        <v>0</v>
      </c>
      <c r="BD300" s="76">
        <v>0</v>
      </c>
      <c r="BE300" s="76">
        <f t="shared" si="396"/>
        <v>0</v>
      </c>
      <c r="BF300" s="77">
        <v>0</v>
      </c>
      <c r="BG300" s="77">
        <f t="shared" si="383"/>
        <v>0</v>
      </c>
      <c r="BH300" s="8"/>
      <c r="BI300" s="76">
        <v>0</v>
      </c>
      <c r="BJ300" s="76">
        <v>0</v>
      </c>
      <c r="BK300" s="76">
        <f t="shared" si="391"/>
        <v>0</v>
      </c>
      <c r="BL300" s="76">
        <v>0</v>
      </c>
      <c r="BM300" s="76">
        <f t="shared" si="392"/>
        <v>0</v>
      </c>
      <c r="BN300" s="77">
        <v>0</v>
      </c>
      <c r="BO300" s="78">
        <f t="shared" si="384"/>
        <v>0</v>
      </c>
      <c r="BP300" s="32"/>
    </row>
    <row r="301" spans="2:68" s="2" customFormat="1" collapsed="1">
      <c r="B301" s="2" t="str">
        <f t="shared" si="347"/>
        <v>Hide</v>
      </c>
      <c r="C301" s="2">
        <v>1</v>
      </c>
      <c r="D301" s="72" t="s">
        <v>276</v>
      </c>
      <c r="E301" s="123">
        <v>0</v>
      </c>
      <c r="F301" s="73">
        <v>0</v>
      </c>
      <c r="G301" s="73">
        <f t="shared" si="373"/>
        <v>0</v>
      </c>
      <c r="H301" s="73">
        <v>0</v>
      </c>
      <c r="I301" s="73">
        <f t="shared" si="393"/>
        <v>0</v>
      </c>
      <c r="J301" s="74">
        <v>0</v>
      </c>
      <c r="K301" s="74">
        <f t="shared" si="374"/>
        <v>0</v>
      </c>
      <c r="L301" s="35"/>
      <c r="M301" s="73">
        <v>0</v>
      </c>
      <c r="N301" s="73">
        <v>0</v>
      </c>
      <c r="O301" s="73">
        <f t="shared" si="385"/>
        <v>0</v>
      </c>
      <c r="P301" s="73">
        <v>0</v>
      </c>
      <c r="Q301" s="73">
        <f t="shared" si="386"/>
        <v>0</v>
      </c>
      <c r="R301" s="74">
        <v>0</v>
      </c>
      <c r="S301" s="75">
        <f t="shared" si="375"/>
        <v>0</v>
      </c>
      <c r="T301" s="32"/>
      <c r="U301" s="123">
        <v>0</v>
      </c>
      <c r="V301" s="73">
        <v>0</v>
      </c>
      <c r="W301" s="73">
        <f t="shared" si="376"/>
        <v>0</v>
      </c>
      <c r="X301" s="73">
        <v>0</v>
      </c>
      <c r="Y301" s="73">
        <f t="shared" si="394"/>
        <v>0</v>
      </c>
      <c r="Z301" s="74">
        <v>0</v>
      </c>
      <c r="AA301" s="74">
        <f t="shared" si="377"/>
        <v>0</v>
      </c>
      <c r="AB301" s="35"/>
      <c r="AC301" s="73">
        <v>0</v>
      </c>
      <c r="AD301" s="73">
        <v>0</v>
      </c>
      <c r="AE301" s="73">
        <f t="shared" si="387"/>
        <v>0</v>
      </c>
      <c r="AF301" s="73">
        <v>0</v>
      </c>
      <c r="AG301" s="73">
        <f t="shared" si="388"/>
        <v>0</v>
      </c>
      <c r="AH301" s="74">
        <v>0</v>
      </c>
      <c r="AI301" s="75">
        <f t="shared" si="378"/>
        <v>0</v>
      </c>
      <c r="AJ301" s="32"/>
      <c r="AK301" s="123">
        <v>0</v>
      </c>
      <c r="AL301" s="73">
        <v>0</v>
      </c>
      <c r="AM301" s="73">
        <f t="shared" si="379"/>
        <v>0</v>
      </c>
      <c r="AN301" s="73">
        <v>0</v>
      </c>
      <c r="AO301" s="73">
        <f t="shared" si="395"/>
        <v>0</v>
      </c>
      <c r="AP301" s="74">
        <v>0</v>
      </c>
      <c r="AQ301" s="74">
        <f t="shared" si="380"/>
        <v>0</v>
      </c>
      <c r="AR301" s="35"/>
      <c r="AS301" s="73">
        <v>0</v>
      </c>
      <c r="AT301" s="73">
        <v>0</v>
      </c>
      <c r="AU301" s="73">
        <f t="shared" si="389"/>
        <v>0</v>
      </c>
      <c r="AV301" s="73">
        <v>0</v>
      </c>
      <c r="AW301" s="73">
        <f t="shared" si="390"/>
        <v>0</v>
      </c>
      <c r="AX301" s="74">
        <v>0</v>
      </c>
      <c r="AY301" s="75">
        <f t="shared" si="381"/>
        <v>0</v>
      </c>
      <c r="AZ301" s="32"/>
      <c r="BA301" s="123">
        <v>0</v>
      </c>
      <c r="BB301" s="73">
        <v>0</v>
      </c>
      <c r="BC301" s="73">
        <f t="shared" si="382"/>
        <v>0</v>
      </c>
      <c r="BD301" s="73">
        <v>0</v>
      </c>
      <c r="BE301" s="73">
        <f t="shared" si="396"/>
        <v>0</v>
      </c>
      <c r="BF301" s="74">
        <v>0</v>
      </c>
      <c r="BG301" s="74">
        <f t="shared" si="383"/>
        <v>0</v>
      </c>
      <c r="BH301" s="35"/>
      <c r="BI301" s="73">
        <v>0</v>
      </c>
      <c r="BJ301" s="73">
        <v>0</v>
      </c>
      <c r="BK301" s="73">
        <f t="shared" si="391"/>
        <v>0</v>
      </c>
      <c r="BL301" s="73">
        <v>0</v>
      </c>
      <c r="BM301" s="73">
        <f t="shared" si="392"/>
        <v>0</v>
      </c>
      <c r="BN301" s="74">
        <v>0</v>
      </c>
      <c r="BO301" s="75">
        <f t="shared" si="384"/>
        <v>0</v>
      </c>
      <c r="BP301" s="32"/>
    </row>
    <row r="302" spans="2:68" s="2" customFormat="1" ht="14.25" hidden="1" customHeight="1" outlineLevel="1">
      <c r="B302" s="2" t="str">
        <f t="shared" si="347"/>
        <v>Hide</v>
      </c>
      <c r="C302" s="2">
        <v>1</v>
      </c>
      <c r="D302" s="72" t="s">
        <v>277</v>
      </c>
      <c r="E302" s="124">
        <v>0</v>
      </c>
      <c r="F302" s="76">
        <v>0</v>
      </c>
      <c r="G302" s="76">
        <f t="shared" si="373"/>
        <v>0</v>
      </c>
      <c r="H302" s="76">
        <v>0</v>
      </c>
      <c r="I302" s="76">
        <f t="shared" si="393"/>
        <v>0</v>
      </c>
      <c r="J302" s="77">
        <v>0</v>
      </c>
      <c r="K302" s="77">
        <f t="shared" si="374"/>
        <v>0</v>
      </c>
      <c r="L302" s="8"/>
      <c r="M302" s="76">
        <v>0</v>
      </c>
      <c r="N302" s="76">
        <v>0</v>
      </c>
      <c r="O302" s="76">
        <f t="shared" si="385"/>
        <v>0</v>
      </c>
      <c r="P302" s="76">
        <v>0</v>
      </c>
      <c r="Q302" s="76">
        <f t="shared" si="386"/>
        <v>0</v>
      </c>
      <c r="R302" s="77">
        <v>0</v>
      </c>
      <c r="S302" s="78">
        <f t="shared" si="375"/>
        <v>0</v>
      </c>
      <c r="T302" s="32"/>
      <c r="U302" s="124">
        <v>0</v>
      </c>
      <c r="V302" s="76">
        <v>0</v>
      </c>
      <c r="W302" s="76">
        <f t="shared" si="376"/>
        <v>0</v>
      </c>
      <c r="X302" s="76">
        <v>0</v>
      </c>
      <c r="Y302" s="76">
        <f t="shared" si="394"/>
        <v>0</v>
      </c>
      <c r="Z302" s="77">
        <v>0</v>
      </c>
      <c r="AA302" s="77">
        <f t="shared" si="377"/>
        <v>0</v>
      </c>
      <c r="AB302" s="8"/>
      <c r="AC302" s="76">
        <v>0</v>
      </c>
      <c r="AD302" s="76">
        <v>0</v>
      </c>
      <c r="AE302" s="76">
        <f t="shared" si="387"/>
        <v>0</v>
      </c>
      <c r="AF302" s="76">
        <v>0</v>
      </c>
      <c r="AG302" s="76">
        <f t="shared" si="388"/>
        <v>0</v>
      </c>
      <c r="AH302" s="77">
        <v>0</v>
      </c>
      <c r="AI302" s="78">
        <f t="shared" si="378"/>
        <v>0</v>
      </c>
      <c r="AJ302" s="32"/>
      <c r="AK302" s="124">
        <v>0</v>
      </c>
      <c r="AL302" s="76">
        <v>0</v>
      </c>
      <c r="AM302" s="76">
        <f t="shared" si="379"/>
        <v>0</v>
      </c>
      <c r="AN302" s="76">
        <v>0</v>
      </c>
      <c r="AO302" s="76">
        <f t="shared" si="395"/>
        <v>0</v>
      </c>
      <c r="AP302" s="77">
        <v>0</v>
      </c>
      <c r="AQ302" s="77">
        <f t="shared" si="380"/>
        <v>0</v>
      </c>
      <c r="AR302" s="8"/>
      <c r="AS302" s="76">
        <v>0</v>
      </c>
      <c r="AT302" s="76">
        <v>0</v>
      </c>
      <c r="AU302" s="76">
        <f t="shared" si="389"/>
        <v>0</v>
      </c>
      <c r="AV302" s="76">
        <v>0</v>
      </c>
      <c r="AW302" s="76">
        <f t="shared" si="390"/>
        <v>0</v>
      </c>
      <c r="AX302" s="77">
        <v>0</v>
      </c>
      <c r="AY302" s="78">
        <f t="shared" si="381"/>
        <v>0</v>
      </c>
      <c r="AZ302" s="32"/>
      <c r="BA302" s="124">
        <v>0</v>
      </c>
      <c r="BB302" s="76">
        <v>0</v>
      </c>
      <c r="BC302" s="76">
        <f t="shared" si="382"/>
        <v>0</v>
      </c>
      <c r="BD302" s="76">
        <v>0</v>
      </c>
      <c r="BE302" s="76">
        <f t="shared" si="396"/>
        <v>0</v>
      </c>
      <c r="BF302" s="77">
        <v>0</v>
      </c>
      <c r="BG302" s="77">
        <f t="shared" si="383"/>
        <v>0</v>
      </c>
      <c r="BH302" s="8"/>
      <c r="BI302" s="76">
        <v>0</v>
      </c>
      <c r="BJ302" s="76">
        <v>0</v>
      </c>
      <c r="BK302" s="76">
        <f t="shared" si="391"/>
        <v>0</v>
      </c>
      <c r="BL302" s="76">
        <v>0</v>
      </c>
      <c r="BM302" s="76">
        <f t="shared" si="392"/>
        <v>0</v>
      </c>
      <c r="BN302" s="77">
        <v>0</v>
      </c>
      <c r="BO302" s="78">
        <f t="shared" si="384"/>
        <v>0</v>
      </c>
      <c r="BP302" s="32"/>
    </row>
    <row r="303" spans="2:68" s="2" customFormat="1" ht="14.25" hidden="1" customHeight="1" outlineLevel="1">
      <c r="B303" s="2" t="str">
        <f t="shared" si="347"/>
        <v>Hide</v>
      </c>
      <c r="C303" s="2">
        <v>1</v>
      </c>
      <c r="D303" s="72" t="s">
        <v>278</v>
      </c>
      <c r="E303" s="124">
        <v>373.95</v>
      </c>
      <c r="F303" s="76">
        <v>26.591666666666669</v>
      </c>
      <c r="G303" s="76">
        <f t="shared" si="373"/>
        <v>347.35833333333335</v>
      </c>
      <c r="H303" s="76">
        <v>0</v>
      </c>
      <c r="I303" s="76">
        <f t="shared" si="393"/>
        <v>373.95</v>
      </c>
      <c r="J303" s="77">
        <v>0</v>
      </c>
      <c r="K303" s="77">
        <f t="shared" si="374"/>
        <v>373.95</v>
      </c>
      <c r="L303" s="8"/>
      <c r="M303" s="76">
        <v>373.95</v>
      </c>
      <c r="N303" s="76">
        <v>26.591666666666669</v>
      </c>
      <c r="O303" s="76">
        <f t="shared" si="385"/>
        <v>347.35833333333335</v>
      </c>
      <c r="P303" s="76">
        <v>0</v>
      </c>
      <c r="Q303" s="76">
        <f t="shared" si="386"/>
        <v>373.95</v>
      </c>
      <c r="R303" s="77">
        <v>0</v>
      </c>
      <c r="S303" s="78">
        <f t="shared" si="375"/>
        <v>373.95</v>
      </c>
      <c r="T303" s="32"/>
      <c r="U303" s="124">
        <v>0</v>
      </c>
      <c r="V303" s="76">
        <v>0</v>
      </c>
      <c r="W303" s="76">
        <f t="shared" si="376"/>
        <v>0</v>
      </c>
      <c r="X303" s="76">
        <v>0</v>
      </c>
      <c r="Y303" s="76">
        <f t="shared" si="394"/>
        <v>0</v>
      </c>
      <c r="Z303" s="77">
        <v>0</v>
      </c>
      <c r="AA303" s="77">
        <f t="shared" si="377"/>
        <v>0</v>
      </c>
      <c r="AB303" s="8"/>
      <c r="AC303" s="76">
        <v>0</v>
      </c>
      <c r="AD303" s="76">
        <v>0</v>
      </c>
      <c r="AE303" s="76">
        <f t="shared" si="387"/>
        <v>0</v>
      </c>
      <c r="AF303" s="76">
        <v>0</v>
      </c>
      <c r="AG303" s="76">
        <f t="shared" si="388"/>
        <v>0</v>
      </c>
      <c r="AH303" s="77">
        <v>0</v>
      </c>
      <c r="AI303" s="78">
        <f t="shared" si="378"/>
        <v>0</v>
      </c>
      <c r="AJ303" s="32"/>
      <c r="AK303" s="124">
        <v>0</v>
      </c>
      <c r="AL303" s="76">
        <v>0</v>
      </c>
      <c r="AM303" s="76">
        <f t="shared" si="379"/>
        <v>0</v>
      </c>
      <c r="AN303" s="76">
        <v>0</v>
      </c>
      <c r="AO303" s="76">
        <f t="shared" si="395"/>
        <v>0</v>
      </c>
      <c r="AP303" s="77">
        <v>0</v>
      </c>
      <c r="AQ303" s="77">
        <f t="shared" si="380"/>
        <v>0</v>
      </c>
      <c r="AR303" s="8"/>
      <c r="AS303" s="76">
        <v>0</v>
      </c>
      <c r="AT303" s="76">
        <v>0</v>
      </c>
      <c r="AU303" s="76">
        <f t="shared" si="389"/>
        <v>0</v>
      </c>
      <c r="AV303" s="76">
        <v>0</v>
      </c>
      <c r="AW303" s="76">
        <f t="shared" si="390"/>
        <v>0</v>
      </c>
      <c r="AX303" s="77">
        <v>0</v>
      </c>
      <c r="AY303" s="78">
        <f t="shared" si="381"/>
        <v>0</v>
      </c>
      <c r="AZ303" s="32"/>
      <c r="BA303" s="124">
        <v>373.95</v>
      </c>
      <c r="BB303" s="76">
        <v>26.591666666666669</v>
      </c>
      <c r="BC303" s="76">
        <f t="shared" si="382"/>
        <v>347.35833333333335</v>
      </c>
      <c r="BD303" s="76">
        <v>0</v>
      </c>
      <c r="BE303" s="76">
        <f t="shared" si="396"/>
        <v>373.95</v>
      </c>
      <c r="BF303" s="77">
        <v>0</v>
      </c>
      <c r="BG303" s="77">
        <f t="shared" si="383"/>
        <v>373.95</v>
      </c>
      <c r="BH303" s="8"/>
      <c r="BI303" s="76">
        <v>373.95</v>
      </c>
      <c r="BJ303" s="76">
        <v>26.591666666666669</v>
      </c>
      <c r="BK303" s="76">
        <f t="shared" si="391"/>
        <v>347.35833333333335</v>
      </c>
      <c r="BL303" s="76">
        <v>0</v>
      </c>
      <c r="BM303" s="76">
        <f t="shared" si="392"/>
        <v>373.95</v>
      </c>
      <c r="BN303" s="77">
        <v>0</v>
      </c>
      <c r="BO303" s="78">
        <f t="shared" si="384"/>
        <v>373.95</v>
      </c>
      <c r="BP303" s="32"/>
    </row>
    <row r="304" spans="2:68" s="2" customFormat="1" ht="14.25" hidden="1" customHeight="1" outlineLevel="1">
      <c r="B304" s="2" t="str">
        <f t="shared" si="347"/>
        <v>Hide</v>
      </c>
      <c r="C304" s="2">
        <v>1</v>
      </c>
      <c r="D304" s="72" t="s">
        <v>279</v>
      </c>
      <c r="E304" s="124">
        <v>0</v>
      </c>
      <c r="F304" s="76">
        <v>0</v>
      </c>
      <c r="G304" s="76">
        <f t="shared" si="373"/>
        <v>0</v>
      </c>
      <c r="H304" s="76">
        <v>0</v>
      </c>
      <c r="I304" s="76">
        <f t="shared" si="393"/>
        <v>0</v>
      </c>
      <c r="J304" s="77">
        <v>0</v>
      </c>
      <c r="K304" s="77">
        <f t="shared" si="374"/>
        <v>0</v>
      </c>
      <c r="L304" s="8"/>
      <c r="M304" s="76">
        <v>0</v>
      </c>
      <c r="N304" s="76">
        <v>0</v>
      </c>
      <c r="O304" s="76">
        <f t="shared" si="385"/>
        <v>0</v>
      </c>
      <c r="P304" s="76">
        <v>0</v>
      </c>
      <c r="Q304" s="76">
        <f t="shared" si="386"/>
        <v>0</v>
      </c>
      <c r="R304" s="77">
        <v>0</v>
      </c>
      <c r="S304" s="78">
        <f t="shared" si="375"/>
        <v>0</v>
      </c>
      <c r="T304" s="32"/>
      <c r="U304" s="124">
        <v>0</v>
      </c>
      <c r="V304" s="76">
        <v>0</v>
      </c>
      <c r="W304" s="76">
        <f t="shared" si="376"/>
        <v>0</v>
      </c>
      <c r="X304" s="76">
        <v>0</v>
      </c>
      <c r="Y304" s="76">
        <f t="shared" si="394"/>
        <v>0</v>
      </c>
      <c r="Z304" s="77">
        <v>0</v>
      </c>
      <c r="AA304" s="77">
        <f t="shared" si="377"/>
        <v>0</v>
      </c>
      <c r="AB304" s="8"/>
      <c r="AC304" s="76">
        <v>0</v>
      </c>
      <c r="AD304" s="76">
        <v>0</v>
      </c>
      <c r="AE304" s="76">
        <f t="shared" si="387"/>
        <v>0</v>
      </c>
      <c r="AF304" s="76">
        <v>0</v>
      </c>
      <c r="AG304" s="76">
        <f t="shared" si="388"/>
        <v>0</v>
      </c>
      <c r="AH304" s="77">
        <v>0</v>
      </c>
      <c r="AI304" s="78">
        <f t="shared" si="378"/>
        <v>0</v>
      </c>
      <c r="AJ304" s="32"/>
      <c r="AK304" s="124">
        <v>0</v>
      </c>
      <c r="AL304" s="76">
        <v>0</v>
      </c>
      <c r="AM304" s="76">
        <f t="shared" si="379"/>
        <v>0</v>
      </c>
      <c r="AN304" s="76">
        <v>0</v>
      </c>
      <c r="AO304" s="76">
        <f t="shared" si="395"/>
        <v>0</v>
      </c>
      <c r="AP304" s="77">
        <v>0</v>
      </c>
      <c r="AQ304" s="77">
        <f t="shared" si="380"/>
        <v>0</v>
      </c>
      <c r="AR304" s="8"/>
      <c r="AS304" s="76">
        <v>0</v>
      </c>
      <c r="AT304" s="76">
        <v>0</v>
      </c>
      <c r="AU304" s="76">
        <f t="shared" si="389"/>
        <v>0</v>
      </c>
      <c r="AV304" s="76">
        <v>0</v>
      </c>
      <c r="AW304" s="76">
        <f t="shared" si="390"/>
        <v>0</v>
      </c>
      <c r="AX304" s="77">
        <v>0</v>
      </c>
      <c r="AY304" s="78">
        <f t="shared" si="381"/>
        <v>0</v>
      </c>
      <c r="AZ304" s="32"/>
      <c r="BA304" s="124">
        <v>0</v>
      </c>
      <c r="BB304" s="76">
        <v>0</v>
      </c>
      <c r="BC304" s="76">
        <f t="shared" si="382"/>
        <v>0</v>
      </c>
      <c r="BD304" s="76">
        <v>0</v>
      </c>
      <c r="BE304" s="76">
        <f t="shared" si="396"/>
        <v>0</v>
      </c>
      <c r="BF304" s="77">
        <v>0</v>
      </c>
      <c r="BG304" s="77">
        <f t="shared" si="383"/>
        <v>0</v>
      </c>
      <c r="BH304" s="8"/>
      <c r="BI304" s="76">
        <v>0</v>
      </c>
      <c r="BJ304" s="76">
        <v>0</v>
      </c>
      <c r="BK304" s="76">
        <f t="shared" si="391"/>
        <v>0</v>
      </c>
      <c r="BL304" s="76">
        <v>0</v>
      </c>
      <c r="BM304" s="76">
        <f t="shared" si="392"/>
        <v>0</v>
      </c>
      <c r="BN304" s="77">
        <v>0</v>
      </c>
      <c r="BO304" s="78">
        <f t="shared" si="384"/>
        <v>0</v>
      </c>
      <c r="BP304" s="32"/>
    </row>
    <row r="305" spans="2:68" s="2" customFormat="1" collapsed="1">
      <c r="B305" s="2" t="str">
        <f t="shared" ref="B305:B368" si="397">IF(SUM(T305:T305)&lt;&gt;0,"Show","Hide")</f>
        <v>Hide</v>
      </c>
      <c r="C305" s="2">
        <v>1</v>
      </c>
      <c r="D305" s="72" t="s">
        <v>280</v>
      </c>
      <c r="E305" s="123">
        <v>373.95</v>
      </c>
      <c r="F305" s="73">
        <v>26.591666666666669</v>
      </c>
      <c r="G305" s="73">
        <f t="shared" si="373"/>
        <v>347.35833333333335</v>
      </c>
      <c r="H305" s="73">
        <v>0</v>
      </c>
      <c r="I305" s="73">
        <f t="shared" si="393"/>
        <v>373.95</v>
      </c>
      <c r="J305" s="74">
        <v>0</v>
      </c>
      <c r="K305" s="74">
        <f t="shared" si="374"/>
        <v>373.95</v>
      </c>
      <c r="L305" s="35"/>
      <c r="M305" s="73">
        <v>373.95</v>
      </c>
      <c r="N305" s="73">
        <v>26.591666666666669</v>
      </c>
      <c r="O305" s="73">
        <f t="shared" si="385"/>
        <v>347.35833333333335</v>
      </c>
      <c r="P305" s="73">
        <v>0</v>
      </c>
      <c r="Q305" s="73">
        <f t="shared" si="386"/>
        <v>373.95</v>
      </c>
      <c r="R305" s="74">
        <v>0</v>
      </c>
      <c r="S305" s="75">
        <f t="shared" si="375"/>
        <v>373.95</v>
      </c>
      <c r="T305" s="32"/>
      <c r="U305" s="123">
        <v>0</v>
      </c>
      <c r="V305" s="73">
        <v>0</v>
      </c>
      <c r="W305" s="73">
        <f t="shared" si="376"/>
        <v>0</v>
      </c>
      <c r="X305" s="73">
        <v>0</v>
      </c>
      <c r="Y305" s="73">
        <f t="shared" si="394"/>
        <v>0</v>
      </c>
      <c r="Z305" s="74">
        <v>0</v>
      </c>
      <c r="AA305" s="74">
        <f t="shared" si="377"/>
        <v>0</v>
      </c>
      <c r="AB305" s="35"/>
      <c r="AC305" s="73">
        <v>0</v>
      </c>
      <c r="AD305" s="73">
        <v>0</v>
      </c>
      <c r="AE305" s="73">
        <f t="shared" si="387"/>
        <v>0</v>
      </c>
      <c r="AF305" s="73">
        <v>0</v>
      </c>
      <c r="AG305" s="73">
        <f t="shared" si="388"/>
        <v>0</v>
      </c>
      <c r="AH305" s="74">
        <v>0</v>
      </c>
      <c r="AI305" s="75">
        <f t="shared" si="378"/>
        <v>0</v>
      </c>
      <c r="AJ305" s="32"/>
      <c r="AK305" s="123">
        <v>0</v>
      </c>
      <c r="AL305" s="73">
        <v>0</v>
      </c>
      <c r="AM305" s="73">
        <f t="shared" si="379"/>
        <v>0</v>
      </c>
      <c r="AN305" s="73">
        <v>0</v>
      </c>
      <c r="AO305" s="73">
        <f t="shared" si="395"/>
        <v>0</v>
      </c>
      <c r="AP305" s="74">
        <v>0</v>
      </c>
      <c r="AQ305" s="74">
        <f t="shared" si="380"/>
        <v>0</v>
      </c>
      <c r="AR305" s="35"/>
      <c r="AS305" s="73">
        <v>0</v>
      </c>
      <c r="AT305" s="73">
        <v>0</v>
      </c>
      <c r="AU305" s="73">
        <f t="shared" si="389"/>
        <v>0</v>
      </c>
      <c r="AV305" s="73">
        <v>0</v>
      </c>
      <c r="AW305" s="73">
        <f t="shared" si="390"/>
        <v>0</v>
      </c>
      <c r="AX305" s="74">
        <v>0</v>
      </c>
      <c r="AY305" s="75">
        <f t="shared" si="381"/>
        <v>0</v>
      </c>
      <c r="AZ305" s="32"/>
      <c r="BA305" s="123">
        <v>373.95</v>
      </c>
      <c r="BB305" s="73">
        <v>26.591666666666669</v>
      </c>
      <c r="BC305" s="73">
        <f t="shared" si="382"/>
        <v>347.35833333333335</v>
      </c>
      <c r="BD305" s="73">
        <v>0</v>
      </c>
      <c r="BE305" s="73">
        <f t="shared" si="396"/>
        <v>373.95</v>
      </c>
      <c r="BF305" s="74">
        <v>0</v>
      </c>
      <c r="BG305" s="74">
        <f t="shared" si="383"/>
        <v>373.95</v>
      </c>
      <c r="BH305" s="35"/>
      <c r="BI305" s="73">
        <v>373.95</v>
      </c>
      <c r="BJ305" s="73">
        <v>26.591666666666669</v>
      </c>
      <c r="BK305" s="73">
        <f t="shared" si="391"/>
        <v>347.35833333333335</v>
      </c>
      <c r="BL305" s="73">
        <v>0</v>
      </c>
      <c r="BM305" s="73">
        <f t="shared" si="392"/>
        <v>373.95</v>
      </c>
      <c r="BN305" s="74">
        <v>0</v>
      </c>
      <c r="BO305" s="75">
        <f t="shared" si="384"/>
        <v>373.95</v>
      </c>
      <c r="BP305" s="32"/>
    </row>
    <row r="306" spans="2:68" s="2" customFormat="1" ht="14.25" hidden="1" customHeight="1" outlineLevel="1">
      <c r="B306" s="2" t="str">
        <f t="shared" si="397"/>
        <v>Hide</v>
      </c>
      <c r="C306" s="2">
        <v>1</v>
      </c>
      <c r="D306" s="72" t="s">
        <v>281</v>
      </c>
      <c r="E306" s="124">
        <v>272.65999999999997</v>
      </c>
      <c r="F306" s="76">
        <v>301.05166666666668</v>
      </c>
      <c r="G306" s="76">
        <f t="shared" si="373"/>
        <v>-28.391666666666708</v>
      </c>
      <c r="H306" s="76">
        <v>0</v>
      </c>
      <c r="I306" s="76">
        <f t="shared" si="393"/>
        <v>272.65999999999997</v>
      </c>
      <c r="J306" s="77">
        <v>315.77999999999997</v>
      </c>
      <c r="K306" s="77">
        <f t="shared" si="374"/>
        <v>-43.120000000000005</v>
      </c>
      <c r="L306" s="8"/>
      <c r="M306" s="76">
        <v>272.65999999999997</v>
      </c>
      <c r="N306" s="76">
        <v>301.05166666666668</v>
      </c>
      <c r="O306" s="76">
        <f t="shared" si="385"/>
        <v>-28.391666666666708</v>
      </c>
      <c r="P306" s="76">
        <v>0</v>
      </c>
      <c r="Q306" s="76">
        <f t="shared" si="386"/>
        <v>272.65999999999997</v>
      </c>
      <c r="R306" s="77">
        <v>315.77999999999997</v>
      </c>
      <c r="S306" s="78">
        <f t="shared" si="375"/>
        <v>-43.120000000000005</v>
      </c>
      <c r="T306" s="32"/>
      <c r="U306" s="124">
        <v>0</v>
      </c>
      <c r="V306" s="76">
        <v>0</v>
      </c>
      <c r="W306" s="76">
        <f t="shared" si="376"/>
        <v>0</v>
      </c>
      <c r="X306" s="76">
        <v>0</v>
      </c>
      <c r="Y306" s="76">
        <f t="shared" si="394"/>
        <v>0</v>
      </c>
      <c r="Z306" s="77">
        <v>0</v>
      </c>
      <c r="AA306" s="77">
        <f t="shared" si="377"/>
        <v>0</v>
      </c>
      <c r="AB306" s="8"/>
      <c r="AC306" s="76">
        <v>0</v>
      </c>
      <c r="AD306" s="76">
        <v>0</v>
      </c>
      <c r="AE306" s="76">
        <f t="shared" si="387"/>
        <v>0</v>
      </c>
      <c r="AF306" s="76">
        <v>0</v>
      </c>
      <c r="AG306" s="76">
        <f t="shared" si="388"/>
        <v>0</v>
      </c>
      <c r="AH306" s="77">
        <v>0</v>
      </c>
      <c r="AI306" s="78">
        <f t="shared" si="378"/>
        <v>0</v>
      </c>
      <c r="AJ306" s="32"/>
      <c r="AK306" s="124">
        <v>0</v>
      </c>
      <c r="AL306" s="76">
        <v>0</v>
      </c>
      <c r="AM306" s="76">
        <f t="shared" si="379"/>
        <v>0</v>
      </c>
      <c r="AN306" s="76">
        <v>0</v>
      </c>
      <c r="AO306" s="76">
        <f t="shared" si="395"/>
        <v>0</v>
      </c>
      <c r="AP306" s="77">
        <v>0</v>
      </c>
      <c r="AQ306" s="77">
        <f t="shared" si="380"/>
        <v>0</v>
      </c>
      <c r="AR306" s="8"/>
      <c r="AS306" s="76">
        <v>0</v>
      </c>
      <c r="AT306" s="76">
        <v>0</v>
      </c>
      <c r="AU306" s="76">
        <f t="shared" si="389"/>
        <v>0</v>
      </c>
      <c r="AV306" s="76">
        <v>0</v>
      </c>
      <c r="AW306" s="76">
        <f t="shared" si="390"/>
        <v>0</v>
      </c>
      <c r="AX306" s="77">
        <v>0</v>
      </c>
      <c r="AY306" s="78">
        <f t="shared" si="381"/>
        <v>0</v>
      </c>
      <c r="AZ306" s="32"/>
      <c r="BA306" s="124">
        <v>272.65999999999997</v>
      </c>
      <c r="BB306" s="76">
        <v>301.05166666666668</v>
      </c>
      <c r="BC306" s="76">
        <f t="shared" si="382"/>
        <v>-28.391666666666708</v>
      </c>
      <c r="BD306" s="76">
        <v>0</v>
      </c>
      <c r="BE306" s="76">
        <f t="shared" si="396"/>
        <v>272.65999999999997</v>
      </c>
      <c r="BF306" s="77">
        <v>315.77999999999997</v>
      </c>
      <c r="BG306" s="77">
        <f t="shared" si="383"/>
        <v>-43.120000000000005</v>
      </c>
      <c r="BH306" s="8"/>
      <c r="BI306" s="76">
        <v>272.65999999999997</v>
      </c>
      <c r="BJ306" s="76">
        <v>301.05166666666668</v>
      </c>
      <c r="BK306" s="76">
        <f t="shared" si="391"/>
        <v>-28.391666666666708</v>
      </c>
      <c r="BL306" s="76">
        <v>0</v>
      </c>
      <c r="BM306" s="76">
        <f t="shared" si="392"/>
        <v>272.65999999999997</v>
      </c>
      <c r="BN306" s="77">
        <v>315.77999999999997</v>
      </c>
      <c r="BO306" s="78">
        <f t="shared" si="384"/>
        <v>-43.120000000000005</v>
      </c>
      <c r="BP306" s="32"/>
    </row>
    <row r="307" spans="2:68" s="2" customFormat="1" ht="14.25" hidden="1" customHeight="1" outlineLevel="1">
      <c r="B307" s="2" t="str">
        <f t="shared" si="397"/>
        <v>Hide</v>
      </c>
      <c r="C307" s="2">
        <v>1</v>
      </c>
      <c r="D307" s="72" t="s">
        <v>282</v>
      </c>
      <c r="E307" s="124">
        <v>1325.2</v>
      </c>
      <c r="F307" s="76">
        <v>1631.8141666666661</v>
      </c>
      <c r="G307" s="76">
        <f t="shared" si="373"/>
        <v>-306.61416666666605</v>
      </c>
      <c r="H307" s="76">
        <v>0</v>
      </c>
      <c r="I307" s="76">
        <f t="shared" si="393"/>
        <v>1325.2</v>
      </c>
      <c r="J307" s="77">
        <v>2009.44</v>
      </c>
      <c r="K307" s="77">
        <f t="shared" si="374"/>
        <v>-684.24</v>
      </c>
      <c r="L307" s="8"/>
      <c r="M307" s="76">
        <v>1325.2</v>
      </c>
      <c r="N307" s="76">
        <v>1631.8141666666661</v>
      </c>
      <c r="O307" s="76">
        <f t="shared" si="385"/>
        <v>-306.61416666666605</v>
      </c>
      <c r="P307" s="76">
        <v>0</v>
      </c>
      <c r="Q307" s="76">
        <f t="shared" si="386"/>
        <v>1325.2</v>
      </c>
      <c r="R307" s="77">
        <v>2009.44</v>
      </c>
      <c r="S307" s="78">
        <f t="shared" si="375"/>
        <v>-684.24</v>
      </c>
      <c r="T307" s="32"/>
      <c r="U307" s="124">
        <v>928.54000000000008</v>
      </c>
      <c r="V307" s="76">
        <v>1136.749166666666</v>
      </c>
      <c r="W307" s="76">
        <f t="shared" si="376"/>
        <v>-208.20916666666596</v>
      </c>
      <c r="X307" s="76">
        <v>0</v>
      </c>
      <c r="Y307" s="76">
        <f t="shared" si="394"/>
        <v>928.54000000000008</v>
      </c>
      <c r="Z307" s="77">
        <v>1357.82</v>
      </c>
      <c r="AA307" s="77">
        <f t="shared" si="377"/>
        <v>-429.27999999999986</v>
      </c>
      <c r="AB307" s="8"/>
      <c r="AC307" s="76">
        <v>928.54000000000008</v>
      </c>
      <c r="AD307" s="76">
        <v>1136.749166666666</v>
      </c>
      <c r="AE307" s="76">
        <f t="shared" si="387"/>
        <v>-208.20916666666596</v>
      </c>
      <c r="AF307" s="76">
        <v>0</v>
      </c>
      <c r="AG307" s="76">
        <f t="shared" si="388"/>
        <v>928.54000000000008</v>
      </c>
      <c r="AH307" s="77">
        <v>1357.82</v>
      </c>
      <c r="AI307" s="78">
        <f t="shared" si="378"/>
        <v>-429.27999999999986</v>
      </c>
      <c r="AJ307" s="32"/>
      <c r="AK307" s="124">
        <v>118.26</v>
      </c>
      <c r="AL307" s="76">
        <v>125.715</v>
      </c>
      <c r="AM307" s="76">
        <f t="shared" si="379"/>
        <v>-7.4549999999999983</v>
      </c>
      <c r="AN307" s="76">
        <v>0</v>
      </c>
      <c r="AO307" s="76">
        <f t="shared" si="395"/>
        <v>118.26</v>
      </c>
      <c r="AP307" s="77">
        <v>149.25</v>
      </c>
      <c r="AQ307" s="77">
        <f t="shared" si="380"/>
        <v>-30.989999999999995</v>
      </c>
      <c r="AR307" s="8"/>
      <c r="AS307" s="76">
        <v>118.26</v>
      </c>
      <c r="AT307" s="76">
        <v>125.715</v>
      </c>
      <c r="AU307" s="76">
        <f t="shared" si="389"/>
        <v>-7.4549999999999983</v>
      </c>
      <c r="AV307" s="76">
        <v>0</v>
      </c>
      <c r="AW307" s="76">
        <f t="shared" si="390"/>
        <v>118.26</v>
      </c>
      <c r="AX307" s="77">
        <v>149.25</v>
      </c>
      <c r="AY307" s="78">
        <f t="shared" si="381"/>
        <v>-30.989999999999995</v>
      </c>
      <c r="AZ307" s="32"/>
      <c r="BA307" s="124">
        <v>278.40000000000003</v>
      </c>
      <c r="BB307" s="76">
        <v>369.35000000000008</v>
      </c>
      <c r="BC307" s="76">
        <f t="shared" si="382"/>
        <v>-90.950000000000045</v>
      </c>
      <c r="BD307" s="76">
        <v>0</v>
      </c>
      <c r="BE307" s="76">
        <f t="shared" si="396"/>
        <v>278.40000000000003</v>
      </c>
      <c r="BF307" s="77">
        <v>502.37</v>
      </c>
      <c r="BG307" s="77">
        <f t="shared" si="383"/>
        <v>-223.96999999999997</v>
      </c>
      <c r="BH307" s="8"/>
      <c r="BI307" s="76">
        <v>278.40000000000003</v>
      </c>
      <c r="BJ307" s="76">
        <v>369.35000000000008</v>
      </c>
      <c r="BK307" s="76">
        <f t="shared" si="391"/>
        <v>-90.950000000000045</v>
      </c>
      <c r="BL307" s="76">
        <v>0</v>
      </c>
      <c r="BM307" s="76">
        <f t="shared" si="392"/>
        <v>278.40000000000003</v>
      </c>
      <c r="BN307" s="77">
        <v>502.37</v>
      </c>
      <c r="BO307" s="78">
        <f t="shared" si="384"/>
        <v>-223.96999999999997</v>
      </c>
      <c r="BP307" s="32"/>
    </row>
    <row r="308" spans="2:68" s="2" customFormat="1" collapsed="1">
      <c r="B308" s="2" t="str">
        <f t="shared" si="397"/>
        <v>Hide</v>
      </c>
      <c r="C308" s="2">
        <v>1</v>
      </c>
      <c r="D308" s="72" t="s">
        <v>283</v>
      </c>
      <c r="E308" s="123">
        <v>1597.8600000000001</v>
      </c>
      <c r="F308" s="73">
        <v>1932.8658333333328</v>
      </c>
      <c r="G308" s="73">
        <f t="shared" si="373"/>
        <v>-335.0058333333327</v>
      </c>
      <c r="H308" s="73">
        <v>0</v>
      </c>
      <c r="I308" s="73">
        <f t="shared" si="393"/>
        <v>1597.8600000000001</v>
      </c>
      <c r="J308" s="74">
        <v>2325.2199999999998</v>
      </c>
      <c r="K308" s="74">
        <f t="shared" si="374"/>
        <v>-727.35999999999967</v>
      </c>
      <c r="L308" s="35"/>
      <c r="M308" s="73">
        <v>1597.8600000000001</v>
      </c>
      <c r="N308" s="73">
        <v>1932.8658333333328</v>
      </c>
      <c r="O308" s="73">
        <f t="shared" si="385"/>
        <v>-335.0058333333327</v>
      </c>
      <c r="P308" s="73">
        <v>0</v>
      </c>
      <c r="Q308" s="73">
        <f t="shared" si="386"/>
        <v>1597.8600000000001</v>
      </c>
      <c r="R308" s="74">
        <v>2325.2199999999998</v>
      </c>
      <c r="S308" s="75">
        <f t="shared" si="375"/>
        <v>-727.35999999999967</v>
      </c>
      <c r="T308" s="32"/>
      <c r="U308" s="123">
        <v>928.54000000000008</v>
      </c>
      <c r="V308" s="73">
        <v>1136.749166666666</v>
      </c>
      <c r="W308" s="73">
        <f t="shared" si="376"/>
        <v>-208.20916666666596</v>
      </c>
      <c r="X308" s="73">
        <v>0</v>
      </c>
      <c r="Y308" s="73">
        <f t="shared" si="394"/>
        <v>928.54000000000008</v>
      </c>
      <c r="Z308" s="74">
        <v>1357.82</v>
      </c>
      <c r="AA308" s="74">
        <f t="shared" si="377"/>
        <v>-429.27999999999986</v>
      </c>
      <c r="AB308" s="35"/>
      <c r="AC308" s="73">
        <v>928.54000000000008</v>
      </c>
      <c r="AD308" s="73">
        <v>1136.749166666666</v>
      </c>
      <c r="AE308" s="73">
        <f t="shared" si="387"/>
        <v>-208.20916666666596</v>
      </c>
      <c r="AF308" s="73">
        <v>0</v>
      </c>
      <c r="AG308" s="73">
        <f t="shared" si="388"/>
        <v>928.54000000000008</v>
      </c>
      <c r="AH308" s="74">
        <v>1357.82</v>
      </c>
      <c r="AI308" s="75">
        <f t="shared" si="378"/>
        <v>-429.27999999999986</v>
      </c>
      <c r="AJ308" s="32"/>
      <c r="AK308" s="123">
        <v>118.26</v>
      </c>
      <c r="AL308" s="73">
        <v>125.715</v>
      </c>
      <c r="AM308" s="73">
        <f t="shared" si="379"/>
        <v>-7.4549999999999983</v>
      </c>
      <c r="AN308" s="73">
        <v>0</v>
      </c>
      <c r="AO308" s="73">
        <f t="shared" si="395"/>
        <v>118.26</v>
      </c>
      <c r="AP308" s="74">
        <v>149.25</v>
      </c>
      <c r="AQ308" s="74">
        <f t="shared" si="380"/>
        <v>-30.989999999999995</v>
      </c>
      <c r="AR308" s="35"/>
      <c r="AS308" s="73">
        <v>118.26</v>
      </c>
      <c r="AT308" s="73">
        <v>125.715</v>
      </c>
      <c r="AU308" s="73">
        <f t="shared" si="389"/>
        <v>-7.4549999999999983</v>
      </c>
      <c r="AV308" s="73">
        <v>0</v>
      </c>
      <c r="AW308" s="73">
        <f t="shared" si="390"/>
        <v>118.26</v>
      </c>
      <c r="AX308" s="74">
        <v>149.25</v>
      </c>
      <c r="AY308" s="75">
        <f t="shared" si="381"/>
        <v>-30.989999999999995</v>
      </c>
      <c r="AZ308" s="32"/>
      <c r="BA308" s="123">
        <v>551.05999999999995</v>
      </c>
      <c r="BB308" s="73">
        <v>670.40166666666676</v>
      </c>
      <c r="BC308" s="73">
        <f t="shared" si="382"/>
        <v>-119.34166666666681</v>
      </c>
      <c r="BD308" s="73">
        <v>0</v>
      </c>
      <c r="BE308" s="73">
        <f t="shared" si="396"/>
        <v>551.05999999999995</v>
      </c>
      <c r="BF308" s="74">
        <v>818.15</v>
      </c>
      <c r="BG308" s="74">
        <f t="shared" si="383"/>
        <v>-267.09000000000003</v>
      </c>
      <c r="BH308" s="35"/>
      <c r="BI308" s="73">
        <v>551.05999999999995</v>
      </c>
      <c r="BJ308" s="73">
        <v>670.40166666666676</v>
      </c>
      <c r="BK308" s="73">
        <f t="shared" si="391"/>
        <v>-119.34166666666681</v>
      </c>
      <c r="BL308" s="73">
        <v>0</v>
      </c>
      <c r="BM308" s="73">
        <f t="shared" si="392"/>
        <v>551.05999999999995</v>
      </c>
      <c r="BN308" s="74">
        <v>818.15</v>
      </c>
      <c r="BO308" s="75">
        <f t="shared" si="384"/>
        <v>-267.09000000000003</v>
      </c>
      <c r="BP308" s="32"/>
    </row>
    <row r="309" spans="2:68" s="2" customFormat="1" ht="14.25" hidden="1" customHeight="1" outlineLevel="1">
      <c r="B309" s="2" t="str">
        <f t="shared" si="397"/>
        <v>Hide</v>
      </c>
      <c r="C309" s="2">
        <v>1</v>
      </c>
      <c r="D309" s="72" t="s">
        <v>284</v>
      </c>
      <c r="E309" s="124">
        <v>1166.44</v>
      </c>
      <c r="F309" s="76">
        <v>905.25</v>
      </c>
      <c r="G309" s="76">
        <f t="shared" si="373"/>
        <v>261.19000000000005</v>
      </c>
      <c r="H309" s="76">
        <v>0</v>
      </c>
      <c r="I309" s="76">
        <f t="shared" si="393"/>
        <v>1166.44</v>
      </c>
      <c r="J309" s="77">
        <v>1166.44</v>
      </c>
      <c r="K309" s="77">
        <f t="shared" si="374"/>
        <v>0</v>
      </c>
      <c r="L309" s="8"/>
      <c r="M309" s="76">
        <v>1166.44</v>
      </c>
      <c r="N309" s="76">
        <v>905.25</v>
      </c>
      <c r="O309" s="76">
        <f t="shared" si="385"/>
        <v>261.19000000000005</v>
      </c>
      <c r="P309" s="76">
        <v>0</v>
      </c>
      <c r="Q309" s="76">
        <f t="shared" si="386"/>
        <v>1166.44</v>
      </c>
      <c r="R309" s="77">
        <v>1166.44</v>
      </c>
      <c r="S309" s="78">
        <f t="shared" si="375"/>
        <v>0</v>
      </c>
      <c r="T309" s="32"/>
      <c r="U309" s="124">
        <v>1027</v>
      </c>
      <c r="V309" s="76">
        <v>770.25</v>
      </c>
      <c r="W309" s="76">
        <f t="shared" si="376"/>
        <v>256.75</v>
      </c>
      <c r="X309" s="76">
        <v>0</v>
      </c>
      <c r="Y309" s="76">
        <f t="shared" si="394"/>
        <v>1027</v>
      </c>
      <c r="Z309" s="77">
        <v>1027</v>
      </c>
      <c r="AA309" s="77">
        <f t="shared" si="377"/>
        <v>0</v>
      </c>
      <c r="AB309" s="8"/>
      <c r="AC309" s="76">
        <v>1027</v>
      </c>
      <c r="AD309" s="76">
        <v>770.25</v>
      </c>
      <c r="AE309" s="76">
        <f t="shared" si="387"/>
        <v>256.75</v>
      </c>
      <c r="AF309" s="76">
        <v>0</v>
      </c>
      <c r="AG309" s="76">
        <f t="shared" si="388"/>
        <v>1027</v>
      </c>
      <c r="AH309" s="77">
        <v>1027</v>
      </c>
      <c r="AI309" s="78">
        <f t="shared" si="378"/>
        <v>0</v>
      </c>
      <c r="AJ309" s="32"/>
      <c r="AK309" s="124">
        <v>0</v>
      </c>
      <c r="AL309" s="76">
        <v>0</v>
      </c>
      <c r="AM309" s="76">
        <f t="shared" si="379"/>
        <v>0</v>
      </c>
      <c r="AN309" s="76">
        <v>0</v>
      </c>
      <c r="AO309" s="76">
        <f t="shared" si="395"/>
        <v>0</v>
      </c>
      <c r="AP309" s="77">
        <v>0</v>
      </c>
      <c r="AQ309" s="77">
        <f t="shared" si="380"/>
        <v>0</v>
      </c>
      <c r="AR309" s="8"/>
      <c r="AS309" s="76">
        <v>0</v>
      </c>
      <c r="AT309" s="76">
        <v>0</v>
      </c>
      <c r="AU309" s="76">
        <f t="shared" si="389"/>
        <v>0</v>
      </c>
      <c r="AV309" s="76">
        <v>0</v>
      </c>
      <c r="AW309" s="76">
        <f t="shared" si="390"/>
        <v>0</v>
      </c>
      <c r="AX309" s="77">
        <v>0</v>
      </c>
      <c r="AY309" s="78">
        <f t="shared" si="381"/>
        <v>0</v>
      </c>
      <c r="AZ309" s="32"/>
      <c r="BA309" s="124">
        <v>139.44</v>
      </c>
      <c r="BB309" s="76">
        <v>135</v>
      </c>
      <c r="BC309" s="76">
        <f t="shared" si="382"/>
        <v>4.4399999999999977</v>
      </c>
      <c r="BD309" s="76">
        <v>0</v>
      </c>
      <c r="BE309" s="76">
        <f t="shared" si="396"/>
        <v>139.44</v>
      </c>
      <c r="BF309" s="77">
        <v>139.44</v>
      </c>
      <c r="BG309" s="77">
        <f t="shared" si="383"/>
        <v>0</v>
      </c>
      <c r="BH309" s="8"/>
      <c r="BI309" s="76">
        <v>139.44</v>
      </c>
      <c r="BJ309" s="76">
        <v>135</v>
      </c>
      <c r="BK309" s="76">
        <f t="shared" si="391"/>
        <v>4.4399999999999977</v>
      </c>
      <c r="BL309" s="76">
        <v>0</v>
      </c>
      <c r="BM309" s="76">
        <f t="shared" si="392"/>
        <v>139.44</v>
      </c>
      <c r="BN309" s="77">
        <v>139.44</v>
      </c>
      <c r="BO309" s="78">
        <f t="shared" si="384"/>
        <v>0</v>
      </c>
      <c r="BP309" s="32"/>
    </row>
    <row r="310" spans="2:68" s="2" customFormat="1" ht="14.25" hidden="1" customHeight="1" outlineLevel="1">
      <c r="B310" s="2" t="str">
        <f t="shared" si="397"/>
        <v>Hide</v>
      </c>
      <c r="C310" s="2">
        <v>1</v>
      </c>
      <c r="D310" s="72" t="s">
        <v>285</v>
      </c>
      <c r="E310" s="124">
        <v>0</v>
      </c>
      <c r="F310" s="76">
        <v>0</v>
      </c>
      <c r="G310" s="76">
        <f t="shared" si="373"/>
        <v>0</v>
      </c>
      <c r="H310" s="76">
        <v>0</v>
      </c>
      <c r="I310" s="76">
        <f t="shared" si="393"/>
        <v>0</v>
      </c>
      <c r="J310" s="77">
        <v>0</v>
      </c>
      <c r="K310" s="77">
        <f t="shared" si="374"/>
        <v>0</v>
      </c>
      <c r="L310" s="8"/>
      <c r="M310" s="76">
        <v>0</v>
      </c>
      <c r="N310" s="76">
        <v>0</v>
      </c>
      <c r="O310" s="76">
        <f t="shared" si="385"/>
        <v>0</v>
      </c>
      <c r="P310" s="76">
        <v>0</v>
      </c>
      <c r="Q310" s="76">
        <f t="shared" si="386"/>
        <v>0</v>
      </c>
      <c r="R310" s="77">
        <v>0</v>
      </c>
      <c r="S310" s="78">
        <f t="shared" si="375"/>
        <v>0</v>
      </c>
      <c r="T310" s="32"/>
      <c r="U310" s="124">
        <v>0</v>
      </c>
      <c r="V310" s="76">
        <v>0</v>
      </c>
      <c r="W310" s="76">
        <f t="shared" si="376"/>
        <v>0</v>
      </c>
      <c r="X310" s="76">
        <v>0</v>
      </c>
      <c r="Y310" s="76">
        <f t="shared" si="394"/>
        <v>0</v>
      </c>
      <c r="Z310" s="77">
        <v>0</v>
      </c>
      <c r="AA310" s="77">
        <f t="shared" si="377"/>
        <v>0</v>
      </c>
      <c r="AB310" s="8"/>
      <c r="AC310" s="76">
        <v>0</v>
      </c>
      <c r="AD310" s="76">
        <v>0</v>
      </c>
      <c r="AE310" s="76">
        <f t="shared" si="387"/>
        <v>0</v>
      </c>
      <c r="AF310" s="76">
        <v>0</v>
      </c>
      <c r="AG310" s="76">
        <f t="shared" si="388"/>
        <v>0</v>
      </c>
      <c r="AH310" s="77">
        <v>0</v>
      </c>
      <c r="AI310" s="78">
        <f t="shared" si="378"/>
        <v>0</v>
      </c>
      <c r="AJ310" s="32"/>
      <c r="AK310" s="124">
        <v>0</v>
      </c>
      <c r="AL310" s="76">
        <v>0</v>
      </c>
      <c r="AM310" s="76">
        <f t="shared" si="379"/>
        <v>0</v>
      </c>
      <c r="AN310" s="76">
        <v>0</v>
      </c>
      <c r="AO310" s="76">
        <f t="shared" si="395"/>
        <v>0</v>
      </c>
      <c r="AP310" s="77">
        <v>0</v>
      </c>
      <c r="AQ310" s="77">
        <f t="shared" si="380"/>
        <v>0</v>
      </c>
      <c r="AR310" s="8"/>
      <c r="AS310" s="76">
        <v>0</v>
      </c>
      <c r="AT310" s="76">
        <v>0</v>
      </c>
      <c r="AU310" s="76">
        <f t="shared" si="389"/>
        <v>0</v>
      </c>
      <c r="AV310" s="76">
        <v>0</v>
      </c>
      <c r="AW310" s="76">
        <f t="shared" si="390"/>
        <v>0</v>
      </c>
      <c r="AX310" s="77">
        <v>0</v>
      </c>
      <c r="AY310" s="78">
        <f t="shared" si="381"/>
        <v>0</v>
      </c>
      <c r="AZ310" s="32"/>
      <c r="BA310" s="124">
        <v>0</v>
      </c>
      <c r="BB310" s="76">
        <v>0</v>
      </c>
      <c r="BC310" s="76">
        <f t="shared" si="382"/>
        <v>0</v>
      </c>
      <c r="BD310" s="76">
        <v>0</v>
      </c>
      <c r="BE310" s="76">
        <f t="shared" si="396"/>
        <v>0</v>
      </c>
      <c r="BF310" s="77">
        <v>0</v>
      </c>
      <c r="BG310" s="77">
        <f t="shared" si="383"/>
        <v>0</v>
      </c>
      <c r="BH310" s="8"/>
      <c r="BI310" s="76">
        <v>0</v>
      </c>
      <c r="BJ310" s="76">
        <v>0</v>
      </c>
      <c r="BK310" s="76">
        <f t="shared" si="391"/>
        <v>0</v>
      </c>
      <c r="BL310" s="76">
        <v>0</v>
      </c>
      <c r="BM310" s="76">
        <f t="shared" si="392"/>
        <v>0</v>
      </c>
      <c r="BN310" s="77">
        <v>0</v>
      </c>
      <c r="BO310" s="78">
        <f t="shared" si="384"/>
        <v>0</v>
      </c>
      <c r="BP310" s="32"/>
    </row>
    <row r="311" spans="2:68" s="2" customFormat="1" ht="14.25" hidden="1" customHeight="1" outlineLevel="1">
      <c r="B311" s="2" t="str">
        <f t="shared" si="397"/>
        <v>Hide</v>
      </c>
      <c r="C311" s="2">
        <v>1</v>
      </c>
      <c r="D311" s="72" t="s">
        <v>286</v>
      </c>
      <c r="E311" s="124">
        <v>0</v>
      </c>
      <c r="F311" s="76">
        <v>0</v>
      </c>
      <c r="G311" s="76">
        <f t="shared" si="373"/>
        <v>0</v>
      </c>
      <c r="H311" s="76">
        <v>0</v>
      </c>
      <c r="I311" s="76">
        <f t="shared" si="393"/>
        <v>0</v>
      </c>
      <c r="J311" s="77">
        <v>0</v>
      </c>
      <c r="K311" s="77">
        <f t="shared" si="374"/>
        <v>0</v>
      </c>
      <c r="L311" s="8"/>
      <c r="M311" s="76">
        <v>0</v>
      </c>
      <c r="N311" s="76">
        <v>0</v>
      </c>
      <c r="O311" s="76">
        <f t="shared" si="385"/>
        <v>0</v>
      </c>
      <c r="P311" s="76">
        <v>0</v>
      </c>
      <c r="Q311" s="76">
        <f t="shared" si="386"/>
        <v>0</v>
      </c>
      <c r="R311" s="77">
        <v>0</v>
      </c>
      <c r="S311" s="78">
        <f t="shared" si="375"/>
        <v>0</v>
      </c>
      <c r="T311" s="32"/>
      <c r="U311" s="124">
        <v>0</v>
      </c>
      <c r="V311" s="76">
        <v>0</v>
      </c>
      <c r="W311" s="76">
        <f t="shared" si="376"/>
        <v>0</v>
      </c>
      <c r="X311" s="76">
        <v>0</v>
      </c>
      <c r="Y311" s="76">
        <f t="shared" si="394"/>
        <v>0</v>
      </c>
      <c r="Z311" s="77">
        <v>0</v>
      </c>
      <c r="AA311" s="77">
        <f t="shared" si="377"/>
        <v>0</v>
      </c>
      <c r="AB311" s="8"/>
      <c r="AC311" s="76">
        <v>0</v>
      </c>
      <c r="AD311" s="76">
        <v>0</v>
      </c>
      <c r="AE311" s="76">
        <f t="shared" si="387"/>
        <v>0</v>
      </c>
      <c r="AF311" s="76">
        <v>0</v>
      </c>
      <c r="AG311" s="76">
        <f t="shared" si="388"/>
        <v>0</v>
      </c>
      <c r="AH311" s="77">
        <v>0</v>
      </c>
      <c r="AI311" s="78">
        <f t="shared" si="378"/>
        <v>0</v>
      </c>
      <c r="AJ311" s="32"/>
      <c r="AK311" s="124">
        <v>0</v>
      </c>
      <c r="AL311" s="76">
        <v>0</v>
      </c>
      <c r="AM311" s="76">
        <f t="shared" si="379"/>
        <v>0</v>
      </c>
      <c r="AN311" s="76">
        <v>0</v>
      </c>
      <c r="AO311" s="76">
        <f t="shared" si="395"/>
        <v>0</v>
      </c>
      <c r="AP311" s="77">
        <v>0</v>
      </c>
      <c r="AQ311" s="77">
        <f t="shared" si="380"/>
        <v>0</v>
      </c>
      <c r="AR311" s="8"/>
      <c r="AS311" s="76">
        <v>0</v>
      </c>
      <c r="AT311" s="76">
        <v>0</v>
      </c>
      <c r="AU311" s="76">
        <f t="shared" si="389"/>
        <v>0</v>
      </c>
      <c r="AV311" s="76">
        <v>0</v>
      </c>
      <c r="AW311" s="76">
        <f t="shared" si="390"/>
        <v>0</v>
      </c>
      <c r="AX311" s="77">
        <v>0</v>
      </c>
      <c r="AY311" s="78">
        <f t="shared" si="381"/>
        <v>0</v>
      </c>
      <c r="AZ311" s="32"/>
      <c r="BA311" s="124">
        <v>0</v>
      </c>
      <c r="BB311" s="76">
        <v>0</v>
      </c>
      <c r="BC311" s="76">
        <f t="shared" si="382"/>
        <v>0</v>
      </c>
      <c r="BD311" s="76">
        <v>0</v>
      </c>
      <c r="BE311" s="76">
        <f t="shared" si="396"/>
        <v>0</v>
      </c>
      <c r="BF311" s="77">
        <v>0</v>
      </c>
      <c r="BG311" s="77">
        <f t="shared" si="383"/>
        <v>0</v>
      </c>
      <c r="BH311" s="8"/>
      <c r="BI311" s="76">
        <v>0</v>
      </c>
      <c r="BJ311" s="76">
        <v>0</v>
      </c>
      <c r="BK311" s="76">
        <f t="shared" si="391"/>
        <v>0</v>
      </c>
      <c r="BL311" s="76">
        <v>0</v>
      </c>
      <c r="BM311" s="76">
        <f t="shared" si="392"/>
        <v>0</v>
      </c>
      <c r="BN311" s="77">
        <v>0</v>
      </c>
      <c r="BO311" s="78">
        <f t="shared" si="384"/>
        <v>0</v>
      </c>
      <c r="BP311" s="32"/>
    </row>
    <row r="312" spans="2:68" s="2" customFormat="1" ht="14.25" hidden="1" customHeight="1" outlineLevel="1">
      <c r="B312" s="2" t="str">
        <f t="shared" si="397"/>
        <v>Hide</v>
      </c>
      <c r="C312" s="2">
        <v>1</v>
      </c>
      <c r="D312" s="72" t="s">
        <v>287</v>
      </c>
      <c r="E312" s="124">
        <v>129.19</v>
      </c>
      <c r="F312" s="76">
        <v>5.833333333333333</v>
      </c>
      <c r="G312" s="76">
        <f t="shared" si="373"/>
        <v>123.35666666666667</v>
      </c>
      <c r="H312" s="76">
        <v>0</v>
      </c>
      <c r="I312" s="76">
        <f t="shared" si="393"/>
        <v>129.19</v>
      </c>
      <c r="J312" s="77">
        <v>0</v>
      </c>
      <c r="K312" s="77">
        <f t="shared" si="374"/>
        <v>129.19</v>
      </c>
      <c r="L312" s="8"/>
      <c r="M312" s="76">
        <v>129.19</v>
      </c>
      <c r="N312" s="76">
        <v>5.833333333333333</v>
      </c>
      <c r="O312" s="76">
        <f t="shared" si="385"/>
        <v>123.35666666666667</v>
      </c>
      <c r="P312" s="76">
        <v>0</v>
      </c>
      <c r="Q312" s="76">
        <f t="shared" si="386"/>
        <v>129.19</v>
      </c>
      <c r="R312" s="77">
        <v>0</v>
      </c>
      <c r="S312" s="78">
        <f t="shared" si="375"/>
        <v>129.19</v>
      </c>
      <c r="T312" s="32"/>
      <c r="U312" s="124">
        <v>-24.449999999999989</v>
      </c>
      <c r="V312" s="76">
        <v>5.833333333333333</v>
      </c>
      <c r="W312" s="76">
        <f t="shared" si="376"/>
        <v>-30.283333333333321</v>
      </c>
      <c r="X312" s="76">
        <v>0</v>
      </c>
      <c r="Y312" s="76">
        <f t="shared" si="394"/>
        <v>-24.449999999999989</v>
      </c>
      <c r="Z312" s="77">
        <v>0</v>
      </c>
      <c r="AA312" s="77">
        <f t="shared" si="377"/>
        <v>-24.449999999999989</v>
      </c>
      <c r="AB312" s="8"/>
      <c r="AC312" s="76">
        <v>-24.449999999999989</v>
      </c>
      <c r="AD312" s="76">
        <v>5.833333333333333</v>
      </c>
      <c r="AE312" s="76">
        <f t="shared" si="387"/>
        <v>-30.283333333333321</v>
      </c>
      <c r="AF312" s="76">
        <v>0</v>
      </c>
      <c r="AG312" s="76">
        <f t="shared" si="388"/>
        <v>-24.449999999999989</v>
      </c>
      <c r="AH312" s="77">
        <v>0</v>
      </c>
      <c r="AI312" s="78">
        <f t="shared" si="378"/>
        <v>-24.449999999999989</v>
      </c>
      <c r="AJ312" s="32"/>
      <c r="AK312" s="124">
        <v>0</v>
      </c>
      <c r="AL312" s="76">
        <v>0</v>
      </c>
      <c r="AM312" s="76">
        <f t="shared" si="379"/>
        <v>0</v>
      </c>
      <c r="AN312" s="76">
        <v>0</v>
      </c>
      <c r="AO312" s="76">
        <f t="shared" si="395"/>
        <v>0</v>
      </c>
      <c r="AP312" s="77">
        <v>0</v>
      </c>
      <c r="AQ312" s="77">
        <f t="shared" si="380"/>
        <v>0</v>
      </c>
      <c r="AR312" s="8"/>
      <c r="AS312" s="76">
        <v>0</v>
      </c>
      <c r="AT312" s="76">
        <v>0</v>
      </c>
      <c r="AU312" s="76">
        <f t="shared" si="389"/>
        <v>0</v>
      </c>
      <c r="AV312" s="76">
        <v>0</v>
      </c>
      <c r="AW312" s="76">
        <f t="shared" si="390"/>
        <v>0</v>
      </c>
      <c r="AX312" s="77">
        <v>0</v>
      </c>
      <c r="AY312" s="78">
        <f t="shared" si="381"/>
        <v>0</v>
      </c>
      <c r="AZ312" s="32"/>
      <c r="BA312" s="124">
        <v>153.63999999999999</v>
      </c>
      <c r="BB312" s="76">
        <v>0</v>
      </c>
      <c r="BC312" s="76">
        <f t="shared" si="382"/>
        <v>153.63999999999999</v>
      </c>
      <c r="BD312" s="76">
        <v>0</v>
      </c>
      <c r="BE312" s="76">
        <f t="shared" si="396"/>
        <v>153.63999999999999</v>
      </c>
      <c r="BF312" s="77">
        <v>0</v>
      </c>
      <c r="BG312" s="77">
        <f t="shared" si="383"/>
        <v>153.63999999999999</v>
      </c>
      <c r="BH312" s="8"/>
      <c r="BI312" s="76">
        <v>153.63999999999999</v>
      </c>
      <c r="BJ312" s="76">
        <v>0</v>
      </c>
      <c r="BK312" s="76">
        <f t="shared" si="391"/>
        <v>153.63999999999999</v>
      </c>
      <c r="BL312" s="76">
        <v>0</v>
      </c>
      <c r="BM312" s="76">
        <f t="shared" si="392"/>
        <v>153.63999999999999</v>
      </c>
      <c r="BN312" s="77">
        <v>0</v>
      </c>
      <c r="BO312" s="78">
        <f t="shared" si="384"/>
        <v>153.63999999999999</v>
      </c>
      <c r="BP312" s="32"/>
    </row>
    <row r="313" spans="2:68" s="2" customFormat="1" ht="14.25" hidden="1" customHeight="1" outlineLevel="1">
      <c r="B313" s="2" t="str">
        <f t="shared" si="397"/>
        <v>Hide</v>
      </c>
      <c r="C313" s="2">
        <v>1</v>
      </c>
      <c r="D313" s="72" t="s">
        <v>288</v>
      </c>
      <c r="E313" s="124">
        <v>4600.16</v>
      </c>
      <c r="F313" s="76">
        <v>181.98749999999998</v>
      </c>
      <c r="G313" s="76">
        <f t="shared" si="373"/>
        <v>4418.1724999999997</v>
      </c>
      <c r="H313" s="76">
        <v>0</v>
      </c>
      <c r="I313" s="76">
        <f t="shared" si="393"/>
        <v>4600.16</v>
      </c>
      <c r="J313" s="77">
        <v>-1385</v>
      </c>
      <c r="K313" s="77">
        <f t="shared" si="374"/>
        <v>5985.16</v>
      </c>
      <c r="L313" s="8"/>
      <c r="M313" s="76">
        <v>4600.16</v>
      </c>
      <c r="N313" s="76">
        <v>181.98749999999998</v>
      </c>
      <c r="O313" s="76">
        <f t="shared" si="385"/>
        <v>4418.1724999999997</v>
      </c>
      <c r="P313" s="76">
        <v>0</v>
      </c>
      <c r="Q313" s="76">
        <f t="shared" si="386"/>
        <v>4600.16</v>
      </c>
      <c r="R313" s="77">
        <v>-1385</v>
      </c>
      <c r="S313" s="78">
        <f t="shared" si="375"/>
        <v>5985.16</v>
      </c>
      <c r="T313" s="32"/>
      <c r="U313" s="124">
        <v>4600.16</v>
      </c>
      <c r="V313" s="76">
        <v>181.98750000000001</v>
      </c>
      <c r="W313" s="76">
        <f t="shared" si="376"/>
        <v>4418.1724999999997</v>
      </c>
      <c r="X313" s="76">
        <v>0</v>
      </c>
      <c r="Y313" s="76">
        <f t="shared" si="394"/>
        <v>4600.16</v>
      </c>
      <c r="Z313" s="77">
        <v>0</v>
      </c>
      <c r="AA313" s="77">
        <f t="shared" si="377"/>
        <v>4600.16</v>
      </c>
      <c r="AB313" s="8"/>
      <c r="AC313" s="76">
        <v>4600.16</v>
      </c>
      <c r="AD313" s="76">
        <v>181.98750000000001</v>
      </c>
      <c r="AE313" s="76">
        <f t="shared" si="387"/>
        <v>4418.1724999999997</v>
      </c>
      <c r="AF313" s="76">
        <v>0</v>
      </c>
      <c r="AG313" s="76">
        <f t="shared" si="388"/>
        <v>4600.16</v>
      </c>
      <c r="AH313" s="77">
        <v>0</v>
      </c>
      <c r="AI313" s="78">
        <f t="shared" si="378"/>
        <v>4600.16</v>
      </c>
      <c r="AJ313" s="32"/>
      <c r="AK313" s="124">
        <v>0</v>
      </c>
      <c r="AL313" s="76">
        <v>0</v>
      </c>
      <c r="AM313" s="76">
        <f t="shared" si="379"/>
        <v>0</v>
      </c>
      <c r="AN313" s="76">
        <v>0</v>
      </c>
      <c r="AO313" s="76">
        <f t="shared" si="395"/>
        <v>0</v>
      </c>
      <c r="AP313" s="77">
        <v>0</v>
      </c>
      <c r="AQ313" s="77">
        <f t="shared" si="380"/>
        <v>0</v>
      </c>
      <c r="AR313" s="8"/>
      <c r="AS313" s="76">
        <v>0</v>
      </c>
      <c r="AT313" s="76">
        <v>0</v>
      </c>
      <c r="AU313" s="76">
        <f t="shared" si="389"/>
        <v>0</v>
      </c>
      <c r="AV313" s="76">
        <v>0</v>
      </c>
      <c r="AW313" s="76">
        <f t="shared" si="390"/>
        <v>0</v>
      </c>
      <c r="AX313" s="77">
        <v>0</v>
      </c>
      <c r="AY313" s="78">
        <f t="shared" si="381"/>
        <v>0</v>
      </c>
      <c r="AZ313" s="32"/>
      <c r="BA313" s="124">
        <v>0</v>
      </c>
      <c r="BB313" s="76">
        <v>-2.464531488290348E-14</v>
      </c>
      <c r="BC313" s="76">
        <f t="shared" si="382"/>
        <v>2.464531488290348E-14</v>
      </c>
      <c r="BD313" s="76">
        <v>0</v>
      </c>
      <c r="BE313" s="76">
        <f t="shared" si="396"/>
        <v>0</v>
      </c>
      <c r="BF313" s="77">
        <v>-1385</v>
      </c>
      <c r="BG313" s="77">
        <f t="shared" si="383"/>
        <v>1385</v>
      </c>
      <c r="BH313" s="8"/>
      <c r="BI313" s="76">
        <v>0</v>
      </c>
      <c r="BJ313" s="76">
        <v>-2.464531488290348E-14</v>
      </c>
      <c r="BK313" s="76">
        <f t="shared" si="391"/>
        <v>2.464531488290348E-14</v>
      </c>
      <c r="BL313" s="76">
        <v>0</v>
      </c>
      <c r="BM313" s="76">
        <f t="shared" si="392"/>
        <v>0</v>
      </c>
      <c r="BN313" s="77">
        <v>-1385</v>
      </c>
      <c r="BO313" s="78">
        <f t="shared" si="384"/>
        <v>1385</v>
      </c>
      <c r="BP313" s="32"/>
    </row>
    <row r="314" spans="2:68" s="2" customFormat="1" ht="14.25" hidden="1" customHeight="1" outlineLevel="1">
      <c r="B314" s="2" t="str">
        <f t="shared" si="397"/>
        <v>Hide</v>
      </c>
      <c r="C314" s="2">
        <v>1</v>
      </c>
      <c r="D314" s="72" t="s">
        <v>289</v>
      </c>
      <c r="E314" s="124">
        <v>0</v>
      </c>
      <c r="F314" s="76">
        <v>0</v>
      </c>
      <c r="G314" s="76">
        <f t="shared" si="373"/>
        <v>0</v>
      </c>
      <c r="H314" s="76">
        <v>0</v>
      </c>
      <c r="I314" s="76">
        <f t="shared" si="393"/>
        <v>0</v>
      </c>
      <c r="J314" s="77">
        <v>0</v>
      </c>
      <c r="K314" s="77">
        <f t="shared" si="374"/>
        <v>0</v>
      </c>
      <c r="L314" s="8"/>
      <c r="M314" s="76">
        <v>0</v>
      </c>
      <c r="N314" s="76">
        <v>0</v>
      </c>
      <c r="O314" s="76">
        <f t="shared" si="385"/>
        <v>0</v>
      </c>
      <c r="P314" s="76">
        <v>0</v>
      </c>
      <c r="Q314" s="76">
        <f t="shared" si="386"/>
        <v>0</v>
      </c>
      <c r="R314" s="77">
        <v>0</v>
      </c>
      <c r="S314" s="78">
        <f t="shared" si="375"/>
        <v>0</v>
      </c>
      <c r="T314" s="32"/>
      <c r="U314" s="124">
        <v>0</v>
      </c>
      <c r="V314" s="76">
        <v>0</v>
      </c>
      <c r="W314" s="76">
        <f t="shared" si="376"/>
        <v>0</v>
      </c>
      <c r="X314" s="76">
        <v>0</v>
      </c>
      <c r="Y314" s="76">
        <f t="shared" si="394"/>
        <v>0</v>
      </c>
      <c r="Z314" s="77">
        <v>0</v>
      </c>
      <c r="AA314" s="77">
        <f t="shared" si="377"/>
        <v>0</v>
      </c>
      <c r="AB314" s="8"/>
      <c r="AC314" s="76">
        <v>0</v>
      </c>
      <c r="AD314" s="76">
        <v>0</v>
      </c>
      <c r="AE314" s="76">
        <f t="shared" si="387"/>
        <v>0</v>
      </c>
      <c r="AF314" s="76">
        <v>0</v>
      </c>
      <c r="AG314" s="76">
        <f t="shared" si="388"/>
        <v>0</v>
      </c>
      <c r="AH314" s="77">
        <v>0</v>
      </c>
      <c r="AI314" s="78">
        <f t="shared" si="378"/>
        <v>0</v>
      </c>
      <c r="AJ314" s="32"/>
      <c r="AK314" s="124">
        <v>0</v>
      </c>
      <c r="AL314" s="76">
        <v>0</v>
      </c>
      <c r="AM314" s="76">
        <f t="shared" si="379"/>
        <v>0</v>
      </c>
      <c r="AN314" s="76">
        <v>0</v>
      </c>
      <c r="AO314" s="76">
        <f t="shared" si="395"/>
        <v>0</v>
      </c>
      <c r="AP314" s="77">
        <v>0</v>
      </c>
      <c r="AQ314" s="77">
        <f t="shared" si="380"/>
        <v>0</v>
      </c>
      <c r="AR314" s="8"/>
      <c r="AS314" s="76">
        <v>0</v>
      </c>
      <c r="AT314" s="76">
        <v>0</v>
      </c>
      <c r="AU314" s="76">
        <f t="shared" si="389"/>
        <v>0</v>
      </c>
      <c r="AV314" s="76">
        <v>0</v>
      </c>
      <c r="AW314" s="76">
        <f t="shared" si="390"/>
        <v>0</v>
      </c>
      <c r="AX314" s="77">
        <v>0</v>
      </c>
      <c r="AY314" s="78">
        <f t="shared" si="381"/>
        <v>0</v>
      </c>
      <c r="AZ314" s="32"/>
      <c r="BA314" s="124">
        <v>0</v>
      </c>
      <c r="BB314" s="76">
        <v>0</v>
      </c>
      <c r="BC314" s="76">
        <f t="shared" si="382"/>
        <v>0</v>
      </c>
      <c r="BD314" s="76">
        <v>0</v>
      </c>
      <c r="BE314" s="76">
        <f t="shared" si="396"/>
        <v>0</v>
      </c>
      <c r="BF314" s="77">
        <v>0</v>
      </c>
      <c r="BG314" s="77">
        <f t="shared" si="383"/>
        <v>0</v>
      </c>
      <c r="BH314" s="8"/>
      <c r="BI314" s="76">
        <v>0</v>
      </c>
      <c r="BJ314" s="76">
        <v>0</v>
      </c>
      <c r="BK314" s="76">
        <f t="shared" si="391"/>
        <v>0</v>
      </c>
      <c r="BL314" s="76">
        <v>0</v>
      </c>
      <c r="BM314" s="76">
        <f t="shared" si="392"/>
        <v>0</v>
      </c>
      <c r="BN314" s="77">
        <v>0</v>
      </c>
      <c r="BO314" s="78">
        <f t="shared" si="384"/>
        <v>0</v>
      </c>
      <c r="BP314" s="32"/>
    </row>
    <row r="315" spans="2:68" s="2" customFormat="1" ht="14.25" hidden="1" customHeight="1" outlineLevel="1">
      <c r="B315" s="2" t="str">
        <f t="shared" si="397"/>
        <v>Hide</v>
      </c>
      <c r="C315" s="2">
        <v>1</v>
      </c>
      <c r="D315" s="72" t="s">
        <v>290</v>
      </c>
      <c r="E315" s="124">
        <v>0</v>
      </c>
      <c r="F315" s="76">
        <v>0</v>
      </c>
      <c r="G315" s="76">
        <f t="shared" si="373"/>
        <v>0</v>
      </c>
      <c r="H315" s="76">
        <v>0</v>
      </c>
      <c r="I315" s="76">
        <f t="shared" si="393"/>
        <v>0</v>
      </c>
      <c r="J315" s="77">
        <v>0</v>
      </c>
      <c r="K315" s="77">
        <f t="shared" si="374"/>
        <v>0</v>
      </c>
      <c r="L315" s="8"/>
      <c r="M315" s="76">
        <v>0</v>
      </c>
      <c r="N315" s="76">
        <v>0</v>
      </c>
      <c r="O315" s="76">
        <f t="shared" si="385"/>
        <v>0</v>
      </c>
      <c r="P315" s="76">
        <v>0</v>
      </c>
      <c r="Q315" s="76">
        <f t="shared" si="386"/>
        <v>0</v>
      </c>
      <c r="R315" s="77">
        <v>0</v>
      </c>
      <c r="S315" s="78">
        <f t="shared" si="375"/>
        <v>0</v>
      </c>
      <c r="T315" s="32"/>
      <c r="U315" s="124">
        <v>0</v>
      </c>
      <c r="V315" s="76">
        <v>0</v>
      </c>
      <c r="W315" s="76">
        <f t="shared" si="376"/>
        <v>0</v>
      </c>
      <c r="X315" s="76">
        <v>0</v>
      </c>
      <c r="Y315" s="76">
        <f t="shared" si="394"/>
        <v>0</v>
      </c>
      <c r="Z315" s="77">
        <v>0</v>
      </c>
      <c r="AA315" s="77">
        <f t="shared" si="377"/>
        <v>0</v>
      </c>
      <c r="AB315" s="8"/>
      <c r="AC315" s="76">
        <v>0</v>
      </c>
      <c r="AD315" s="76">
        <v>0</v>
      </c>
      <c r="AE315" s="76">
        <f t="shared" si="387"/>
        <v>0</v>
      </c>
      <c r="AF315" s="76">
        <v>0</v>
      </c>
      <c r="AG315" s="76">
        <f t="shared" si="388"/>
        <v>0</v>
      </c>
      <c r="AH315" s="77">
        <v>0</v>
      </c>
      <c r="AI315" s="78">
        <f t="shared" si="378"/>
        <v>0</v>
      </c>
      <c r="AJ315" s="32"/>
      <c r="AK315" s="124">
        <v>0</v>
      </c>
      <c r="AL315" s="76">
        <v>0</v>
      </c>
      <c r="AM315" s="76">
        <f t="shared" si="379"/>
        <v>0</v>
      </c>
      <c r="AN315" s="76">
        <v>0</v>
      </c>
      <c r="AO315" s="76">
        <f t="shared" si="395"/>
        <v>0</v>
      </c>
      <c r="AP315" s="77">
        <v>0</v>
      </c>
      <c r="AQ315" s="77">
        <f t="shared" si="380"/>
        <v>0</v>
      </c>
      <c r="AR315" s="8"/>
      <c r="AS315" s="76">
        <v>0</v>
      </c>
      <c r="AT315" s="76">
        <v>0</v>
      </c>
      <c r="AU315" s="76">
        <f t="shared" si="389"/>
        <v>0</v>
      </c>
      <c r="AV315" s="76">
        <v>0</v>
      </c>
      <c r="AW315" s="76">
        <f t="shared" si="390"/>
        <v>0</v>
      </c>
      <c r="AX315" s="77">
        <v>0</v>
      </c>
      <c r="AY315" s="78">
        <f t="shared" si="381"/>
        <v>0</v>
      </c>
      <c r="AZ315" s="32"/>
      <c r="BA315" s="124">
        <v>0</v>
      </c>
      <c r="BB315" s="76">
        <v>0</v>
      </c>
      <c r="BC315" s="76">
        <f t="shared" si="382"/>
        <v>0</v>
      </c>
      <c r="BD315" s="76">
        <v>0</v>
      </c>
      <c r="BE315" s="76">
        <f t="shared" si="396"/>
        <v>0</v>
      </c>
      <c r="BF315" s="77">
        <v>0</v>
      </c>
      <c r="BG315" s="77">
        <f t="shared" si="383"/>
        <v>0</v>
      </c>
      <c r="BH315" s="8"/>
      <c r="BI315" s="76">
        <v>0</v>
      </c>
      <c r="BJ315" s="76">
        <v>0</v>
      </c>
      <c r="BK315" s="76">
        <f t="shared" si="391"/>
        <v>0</v>
      </c>
      <c r="BL315" s="76">
        <v>0</v>
      </c>
      <c r="BM315" s="76">
        <f t="shared" si="392"/>
        <v>0</v>
      </c>
      <c r="BN315" s="77">
        <v>0</v>
      </c>
      <c r="BO315" s="78">
        <f t="shared" si="384"/>
        <v>0</v>
      </c>
      <c r="BP315" s="32"/>
    </row>
    <row r="316" spans="2:68" s="2" customFormat="1" ht="14.25" hidden="1" customHeight="1" outlineLevel="1">
      <c r="B316" s="2" t="str">
        <f t="shared" si="397"/>
        <v>Hide</v>
      </c>
      <c r="C316" s="2">
        <v>1</v>
      </c>
      <c r="D316" s="72" t="s">
        <v>291</v>
      </c>
      <c r="E316" s="124">
        <v>0</v>
      </c>
      <c r="F316" s="76">
        <v>0</v>
      </c>
      <c r="G316" s="76">
        <f t="shared" si="373"/>
        <v>0</v>
      </c>
      <c r="H316" s="76">
        <v>0</v>
      </c>
      <c r="I316" s="76">
        <f t="shared" si="393"/>
        <v>0</v>
      </c>
      <c r="J316" s="77">
        <v>0</v>
      </c>
      <c r="K316" s="77">
        <f t="shared" si="374"/>
        <v>0</v>
      </c>
      <c r="L316" s="8"/>
      <c r="M316" s="76">
        <v>0</v>
      </c>
      <c r="N316" s="76">
        <v>0</v>
      </c>
      <c r="O316" s="76">
        <f t="shared" si="385"/>
        <v>0</v>
      </c>
      <c r="P316" s="76">
        <v>0</v>
      </c>
      <c r="Q316" s="76">
        <f t="shared" si="386"/>
        <v>0</v>
      </c>
      <c r="R316" s="77">
        <v>0</v>
      </c>
      <c r="S316" s="78">
        <f t="shared" si="375"/>
        <v>0</v>
      </c>
      <c r="T316" s="32"/>
      <c r="U316" s="124">
        <v>0</v>
      </c>
      <c r="V316" s="76">
        <v>0</v>
      </c>
      <c r="W316" s="76">
        <f t="shared" si="376"/>
        <v>0</v>
      </c>
      <c r="X316" s="76">
        <v>0</v>
      </c>
      <c r="Y316" s="76">
        <f t="shared" si="394"/>
        <v>0</v>
      </c>
      <c r="Z316" s="77">
        <v>0</v>
      </c>
      <c r="AA316" s="77">
        <f t="shared" si="377"/>
        <v>0</v>
      </c>
      <c r="AB316" s="8"/>
      <c r="AC316" s="76">
        <v>0</v>
      </c>
      <c r="AD316" s="76">
        <v>0</v>
      </c>
      <c r="AE316" s="76">
        <f t="shared" si="387"/>
        <v>0</v>
      </c>
      <c r="AF316" s="76">
        <v>0</v>
      </c>
      <c r="AG316" s="76">
        <f t="shared" si="388"/>
        <v>0</v>
      </c>
      <c r="AH316" s="77">
        <v>0</v>
      </c>
      <c r="AI316" s="78">
        <f t="shared" si="378"/>
        <v>0</v>
      </c>
      <c r="AJ316" s="32"/>
      <c r="AK316" s="124">
        <v>0</v>
      </c>
      <c r="AL316" s="76">
        <v>0</v>
      </c>
      <c r="AM316" s="76">
        <f t="shared" si="379"/>
        <v>0</v>
      </c>
      <c r="AN316" s="76">
        <v>0</v>
      </c>
      <c r="AO316" s="76">
        <f t="shared" si="395"/>
        <v>0</v>
      </c>
      <c r="AP316" s="77">
        <v>0</v>
      </c>
      <c r="AQ316" s="77">
        <f t="shared" si="380"/>
        <v>0</v>
      </c>
      <c r="AR316" s="8"/>
      <c r="AS316" s="76">
        <v>0</v>
      </c>
      <c r="AT316" s="76">
        <v>0</v>
      </c>
      <c r="AU316" s="76">
        <f t="shared" si="389"/>
        <v>0</v>
      </c>
      <c r="AV316" s="76">
        <v>0</v>
      </c>
      <c r="AW316" s="76">
        <f t="shared" si="390"/>
        <v>0</v>
      </c>
      <c r="AX316" s="77">
        <v>0</v>
      </c>
      <c r="AY316" s="78">
        <f t="shared" si="381"/>
        <v>0</v>
      </c>
      <c r="AZ316" s="32"/>
      <c r="BA316" s="124">
        <v>0</v>
      </c>
      <c r="BB316" s="76">
        <v>0</v>
      </c>
      <c r="BC316" s="76">
        <f t="shared" si="382"/>
        <v>0</v>
      </c>
      <c r="BD316" s="76">
        <v>0</v>
      </c>
      <c r="BE316" s="76">
        <f t="shared" si="396"/>
        <v>0</v>
      </c>
      <c r="BF316" s="77">
        <v>0</v>
      </c>
      <c r="BG316" s="77">
        <f t="shared" si="383"/>
        <v>0</v>
      </c>
      <c r="BH316" s="8"/>
      <c r="BI316" s="76">
        <v>0</v>
      </c>
      <c r="BJ316" s="76">
        <v>0</v>
      </c>
      <c r="BK316" s="76">
        <f t="shared" si="391"/>
        <v>0</v>
      </c>
      <c r="BL316" s="76">
        <v>0</v>
      </c>
      <c r="BM316" s="76">
        <f t="shared" si="392"/>
        <v>0</v>
      </c>
      <c r="BN316" s="77">
        <v>0</v>
      </c>
      <c r="BO316" s="78">
        <f t="shared" si="384"/>
        <v>0</v>
      </c>
      <c r="BP316" s="32"/>
    </row>
    <row r="317" spans="2:68" s="2" customFormat="1" ht="14.25" hidden="1" customHeight="1" outlineLevel="1">
      <c r="B317" s="2" t="str">
        <f t="shared" si="397"/>
        <v>Hide</v>
      </c>
      <c r="C317" s="2">
        <v>1</v>
      </c>
      <c r="D317" s="72" t="s">
        <v>292</v>
      </c>
      <c r="E317" s="124">
        <v>0</v>
      </c>
      <c r="F317" s="76">
        <v>0</v>
      </c>
      <c r="G317" s="76">
        <f t="shared" si="373"/>
        <v>0</v>
      </c>
      <c r="H317" s="76">
        <v>0</v>
      </c>
      <c r="I317" s="76">
        <f t="shared" si="393"/>
        <v>0</v>
      </c>
      <c r="J317" s="77">
        <v>0</v>
      </c>
      <c r="K317" s="77">
        <f t="shared" si="374"/>
        <v>0</v>
      </c>
      <c r="L317" s="8"/>
      <c r="M317" s="76">
        <v>0</v>
      </c>
      <c r="N317" s="76">
        <v>0</v>
      </c>
      <c r="O317" s="76">
        <f t="shared" si="385"/>
        <v>0</v>
      </c>
      <c r="P317" s="76">
        <v>0</v>
      </c>
      <c r="Q317" s="76">
        <f t="shared" si="386"/>
        <v>0</v>
      </c>
      <c r="R317" s="77">
        <v>0</v>
      </c>
      <c r="S317" s="78">
        <f t="shared" si="375"/>
        <v>0</v>
      </c>
      <c r="T317" s="32"/>
      <c r="U317" s="124">
        <v>0</v>
      </c>
      <c r="V317" s="76">
        <v>0</v>
      </c>
      <c r="W317" s="76">
        <f t="shared" si="376"/>
        <v>0</v>
      </c>
      <c r="X317" s="76">
        <v>0</v>
      </c>
      <c r="Y317" s="76">
        <f t="shared" si="394"/>
        <v>0</v>
      </c>
      <c r="Z317" s="77">
        <v>0</v>
      </c>
      <c r="AA317" s="77">
        <f t="shared" si="377"/>
        <v>0</v>
      </c>
      <c r="AB317" s="8"/>
      <c r="AC317" s="76">
        <v>0</v>
      </c>
      <c r="AD317" s="76">
        <v>0</v>
      </c>
      <c r="AE317" s="76">
        <f t="shared" si="387"/>
        <v>0</v>
      </c>
      <c r="AF317" s="76">
        <v>0</v>
      </c>
      <c r="AG317" s="76">
        <f t="shared" si="388"/>
        <v>0</v>
      </c>
      <c r="AH317" s="77">
        <v>0</v>
      </c>
      <c r="AI317" s="78">
        <f t="shared" si="378"/>
        <v>0</v>
      </c>
      <c r="AJ317" s="32"/>
      <c r="AK317" s="124">
        <v>0</v>
      </c>
      <c r="AL317" s="76">
        <v>0</v>
      </c>
      <c r="AM317" s="76">
        <f t="shared" si="379"/>
        <v>0</v>
      </c>
      <c r="AN317" s="76">
        <v>0</v>
      </c>
      <c r="AO317" s="76">
        <f t="shared" si="395"/>
        <v>0</v>
      </c>
      <c r="AP317" s="77">
        <v>0</v>
      </c>
      <c r="AQ317" s="77">
        <f t="shared" si="380"/>
        <v>0</v>
      </c>
      <c r="AR317" s="8"/>
      <c r="AS317" s="76">
        <v>0</v>
      </c>
      <c r="AT317" s="76">
        <v>0</v>
      </c>
      <c r="AU317" s="76">
        <f t="shared" si="389"/>
        <v>0</v>
      </c>
      <c r="AV317" s="76">
        <v>0</v>
      </c>
      <c r="AW317" s="76">
        <f t="shared" si="390"/>
        <v>0</v>
      </c>
      <c r="AX317" s="77">
        <v>0</v>
      </c>
      <c r="AY317" s="78">
        <f t="shared" si="381"/>
        <v>0</v>
      </c>
      <c r="AZ317" s="32"/>
      <c r="BA317" s="124">
        <v>0</v>
      </c>
      <c r="BB317" s="76">
        <v>0</v>
      </c>
      <c r="BC317" s="76">
        <f t="shared" si="382"/>
        <v>0</v>
      </c>
      <c r="BD317" s="76">
        <v>0</v>
      </c>
      <c r="BE317" s="76">
        <f t="shared" si="396"/>
        <v>0</v>
      </c>
      <c r="BF317" s="77">
        <v>0</v>
      </c>
      <c r="BG317" s="77">
        <f t="shared" si="383"/>
        <v>0</v>
      </c>
      <c r="BH317" s="8"/>
      <c r="BI317" s="76">
        <v>0</v>
      </c>
      <c r="BJ317" s="76">
        <v>0</v>
      </c>
      <c r="BK317" s="76">
        <f t="shared" si="391"/>
        <v>0</v>
      </c>
      <c r="BL317" s="76">
        <v>0</v>
      </c>
      <c r="BM317" s="76">
        <f t="shared" si="392"/>
        <v>0</v>
      </c>
      <c r="BN317" s="77">
        <v>0</v>
      </c>
      <c r="BO317" s="78">
        <f t="shared" si="384"/>
        <v>0</v>
      </c>
      <c r="BP317" s="32"/>
    </row>
    <row r="318" spans="2:68" s="2" customFormat="1" ht="14.25" hidden="1" customHeight="1" outlineLevel="1">
      <c r="B318" s="2" t="str">
        <f t="shared" si="397"/>
        <v>Hide</v>
      </c>
      <c r="C318" s="2">
        <v>1</v>
      </c>
      <c r="D318" s="72" t="s">
        <v>293</v>
      </c>
      <c r="E318" s="124">
        <v>0</v>
      </c>
      <c r="F318" s="76">
        <v>0</v>
      </c>
      <c r="G318" s="76">
        <f t="shared" si="373"/>
        <v>0</v>
      </c>
      <c r="H318" s="76">
        <v>0</v>
      </c>
      <c r="I318" s="76">
        <f t="shared" si="393"/>
        <v>0</v>
      </c>
      <c r="J318" s="77">
        <v>0</v>
      </c>
      <c r="K318" s="77">
        <f t="shared" si="374"/>
        <v>0</v>
      </c>
      <c r="L318" s="8"/>
      <c r="M318" s="76">
        <v>0</v>
      </c>
      <c r="N318" s="76">
        <v>0</v>
      </c>
      <c r="O318" s="76">
        <f t="shared" si="385"/>
        <v>0</v>
      </c>
      <c r="P318" s="76">
        <v>0</v>
      </c>
      <c r="Q318" s="76">
        <f t="shared" si="386"/>
        <v>0</v>
      </c>
      <c r="R318" s="77">
        <v>0</v>
      </c>
      <c r="S318" s="78">
        <f t="shared" si="375"/>
        <v>0</v>
      </c>
      <c r="T318" s="32"/>
      <c r="U318" s="124">
        <v>0</v>
      </c>
      <c r="V318" s="76">
        <v>0</v>
      </c>
      <c r="W318" s="76">
        <f t="shared" si="376"/>
        <v>0</v>
      </c>
      <c r="X318" s="76">
        <v>0</v>
      </c>
      <c r="Y318" s="76">
        <f t="shared" si="394"/>
        <v>0</v>
      </c>
      <c r="Z318" s="77">
        <v>0</v>
      </c>
      <c r="AA318" s="77">
        <f t="shared" si="377"/>
        <v>0</v>
      </c>
      <c r="AB318" s="8"/>
      <c r="AC318" s="76">
        <v>0</v>
      </c>
      <c r="AD318" s="76">
        <v>0</v>
      </c>
      <c r="AE318" s="76">
        <f t="shared" si="387"/>
        <v>0</v>
      </c>
      <c r="AF318" s="76">
        <v>0</v>
      </c>
      <c r="AG318" s="76">
        <f t="shared" si="388"/>
        <v>0</v>
      </c>
      <c r="AH318" s="77">
        <v>0</v>
      </c>
      <c r="AI318" s="78">
        <f t="shared" si="378"/>
        <v>0</v>
      </c>
      <c r="AJ318" s="32"/>
      <c r="AK318" s="124">
        <v>0</v>
      </c>
      <c r="AL318" s="76">
        <v>0</v>
      </c>
      <c r="AM318" s="76">
        <f t="shared" si="379"/>
        <v>0</v>
      </c>
      <c r="AN318" s="76">
        <v>0</v>
      </c>
      <c r="AO318" s="76">
        <f t="shared" si="395"/>
        <v>0</v>
      </c>
      <c r="AP318" s="77">
        <v>0</v>
      </c>
      <c r="AQ318" s="77">
        <f t="shared" si="380"/>
        <v>0</v>
      </c>
      <c r="AR318" s="8"/>
      <c r="AS318" s="76">
        <v>0</v>
      </c>
      <c r="AT318" s="76">
        <v>0</v>
      </c>
      <c r="AU318" s="76">
        <f t="shared" si="389"/>
        <v>0</v>
      </c>
      <c r="AV318" s="76">
        <v>0</v>
      </c>
      <c r="AW318" s="76">
        <f t="shared" si="390"/>
        <v>0</v>
      </c>
      <c r="AX318" s="77">
        <v>0</v>
      </c>
      <c r="AY318" s="78">
        <f t="shared" si="381"/>
        <v>0</v>
      </c>
      <c r="AZ318" s="32"/>
      <c r="BA318" s="124">
        <v>0</v>
      </c>
      <c r="BB318" s="76">
        <v>0</v>
      </c>
      <c r="BC318" s="76">
        <f t="shared" si="382"/>
        <v>0</v>
      </c>
      <c r="BD318" s="76">
        <v>0</v>
      </c>
      <c r="BE318" s="76">
        <f t="shared" si="396"/>
        <v>0</v>
      </c>
      <c r="BF318" s="77">
        <v>0</v>
      </c>
      <c r="BG318" s="77">
        <f t="shared" si="383"/>
        <v>0</v>
      </c>
      <c r="BH318" s="8"/>
      <c r="BI318" s="76">
        <v>0</v>
      </c>
      <c r="BJ318" s="76">
        <v>0</v>
      </c>
      <c r="BK318" s="76">
        <f t="shared" si="391"/>
        <v>0</v>
      </c>
      <c r="BL318" s="76">
        <v>0</v>
      </c>
      <c r="BM318" s="76">
        <f t="shared" si="392"/>
        <v>0</v>
      </c>
      <c r="BN318" s="77">
        <v>0</v>
      </c>
      <c r="BO318" s="78">
        <f t="shared" si="384"/>
        <v>0</v>
      </c>
      <c r="BP318" s="32"/>
    </row>
    <row r="319" spans="2:68" s="2" customFormat="1" collapsed="1">
      <c r="B319" s="2" t="str">
        <f t="shared" si="397"/>
        <v>Hide</v>
      </c>
      <c r="C319" s="2">
        <v>1</v>
      </c>
      <c r="D319" s="72" t="s">
        <v>294</v>
      </c>
      <c r="E319" s="123">
        <v>5895.79</v>
      </c>
      <c r="F319" s="73">
        <v>1093.0708333333334</v>
      </c>
      <c r="G319" s="73">
        <f t="shared" si="373"/>
        <v>4802.7191666666668</v>
      </c>
      <c r="H319" s="73">
        <v>0</v>
      </c>
      <c r="I319" s="73">
        <f t="shared" si="393"/>
        <v>5895.79</v>
      </c>
      <c r="J319" s="74">
        <v>-218.55999999999995</v>
      </c>
      <c r="K319" s="74">
        <f t="shared" si="374"/>
        <v>6114.35</v>
      </c>
      <c r="L319" s="35"/>
      <c r="M319" s="73">
        <v>5895.79</v>
      </c>
      <c r="N319" s="73">
        <v>1093.0708333333334</v>
      </c>
      <c r="O319" s="73">
        <f t="shared" si="385"/>
        <v>4802.7191666666668</v>
      </c>
      <c r="P319" s="73">
        <v>0</v>
      </c>
      <c r="Q319" s="73">
        <f t="shared" si="386"/>
        <v>5895.79</v>
      </c>
      <c r="R319" s="74">
        <v>-218.55999999999995</v>
      </c>
      <c r="S319" s="75">
        <f t="shared" si="375"/>
        <v>6114.35</v>
      </c>
      <c r="T319" s="32"/>
      <c r="U319" s="123">
        <v>5602.71</v>
      </c>
      <c r="V319" s="73">
        <v>958.07083333333344</v>
      </c>
      <c r="W319" s="73">
        <f t="shared" si="376"/>
        <v>4644.6391666666668</v>
      </c>
      <c r="X319" s="73">
        <v>0</v>
      </c>
      <c r="Y319" s="73">
        <f t="shared" si="394"/>
        <v>5602.71</v>
      </c>
      <c r="Z319" s="74">
        <v>1027</v>
      </c>
      <c r="AA319" s="74">
        <f t="shared" si="377"/>
        <v>4575.71</v>
      </c>
      <c r="AB319" s="35"/>
      <c r="AC319" s="73">
        <v>5602.71</v>
      </c>
      <c r="AD319" s="73">
        <v>958.07083333333344</v>
      </c>
      <c r="AE319" s="73">
        <f t="shared" si="387"/>
        <v>4644.6391666666668</v>
      </c>
      <c r="AF319" s="73">
        <v>0</v>
      </c>
      <c r="AG319" s="73">
        <f t="shared" si="388"/>
        <v>5602.71</v>
      </c>
      <c r="AH319" s="74">
        <v>1027</v>
      </c>
      <c r="AI319" s="75">
        <f t="shared" si="378"/>
        <v>4575.71</v>
      </c>
      <c r="AJ319" s="32"/>
      <c r="AK319" s="123">
        <v>0</v>
      </c>
      <c r="AL319" s="73">
        <v>0</v>
      </c>
      <c r="AM319" s="73">
        <f t="shared" si="379"/>
        <v>0</v>
      </c>
      <c r="AN319" s="73">
        <v>0</v>
      </c>
      <c r="AO319" s="73">
        <f t="shared" si="395"/>
        <v>0</v>
      </c>
      <c r="AP319" s="74">
        <v>0</v>
      </c>
      <c r="AQ319" s="74">
        <f t="shared" si="380"/>
        <v>0</v>
      </c>
      <c r="AR319" s="35"/>
      <c r="AS319" s="73">
        <v>0</v>
      </c>
      <c r="AT319" s="73">
        <v>0</v>
      </c>
      <c r="AU319" s="73">
        <f t="shared" si="389"/>
        <v>0</v>
      </c>
      <c r="AV319" s="73">
        <v>0</v>
      </c>
      <c r="AW319" s="73">
        <f t="shared" si="390"/>
        <v>0</v>
      </c>
      <c r="AX319" s="74">
        <v>0</v>
      </c>
      <c r="AY319" s="75">
        <f t="shared" si="381"/>
        <v>0</v>
      </c>
      <c r="AZ319" s="32"/>
      <c r="BA319" s="123">
        <v>293.08</v>
      </c>
      <c r="BB319" s="73">
        <v>134.99999999999997</v>
      </c>
      <c r="BC319" s="73">
        <f t="shared" si="382"/>
        <v>158.08000000000001</v>
      </c>
      <c r="BD319" s="73">
        <v>0</v>
      </c>
      <c r="BE319" s="73">
        <f t="shared" si="396"/>
        <v>293.08</v>
      </c>
      <c r="BF319" s="74">
        <v>-1245.56</v>
      </c>
      <c r="BG319" s="74">
        <f t="shared" si="383"/>
        <v>1538.6399999999999</v>
      </c>
      <c r="BH319" s="35"/>
      <c r="BI319" s="73">
        <v>293.08</v>
      </c>
      <c r="BJ319" s="73">
        <v>134.99999999999997</v>
      </c>
      <c r="BK319" s="73">
        <f t="shared" si="391"/>
        <v>158.08000000000001</v>
      </c>
      <c r="BL319" s="73">
        <v>0</v>
      </c>
      <c r="BM319" s="73">
        <f t="shared" si="392"/>
        <v>293.08</v>
      </c>
      <c r="BN319" s="74">
        <v>-1245.56</v>
      </c>
      <c r="BO319" s="75">
        <f t="shared" si="384"/>
        <v>1538.6399999999999</v>
      </c>
      <c r="BP319" s="32"/>
    </row>
    <row r="320" spans="2:68" s="2" customFormat="1" ht="14.25" hidden="1" customHeight="1" outlineLevel="1">
      <c r="B320" s="2" t="str">
        <f t="shared" si="397"/>
        <v>Hide</v>
      </c>
      <c r="C320" s="2">
        <v>1</v>
      </c>
      <c r="D320" s="72" t="s">
        <v>295</v>
      </c>
      <c r="E320" s="124">
        <v>5662.4999999999982</v>
      </c>
      <c r="F320" s="76">
        <v>4888.6518055876677</v>
      </c>
      <c r="G320" s="76">
        <f t="shared" si="373"/>
        <v>773.84819441233049</v>
      </c>
      <c r="H320" s="76">
        <v>0</v>
      </c>
      <c r="I320" s="76">
        <f t="shared" si="393"/>
        <v>5662.4999999999982</v>
      </c>
      <c r="J320" s="77">
        <v>2536.6499999999996</v>
      </c>
      <c r="K320" s="77">
        <f t="shared" si="374"/>
        <v>3125.8499999999985</v>
      </c>
      <c r="L320" s="8"/>
      <c r="M320" s="76">
        <v>5662.4999999999982</v>
      </c>
      <c r="N320" s="76">
        <v>4888.6518055876677</v>
      </c>
      <c r="O320" s="76">
        <f t="shared" si="385"/>
        <v>773.84819441233049</v>
      </c>
      <c r="P320" s="76">
        <v>0</v>
      </c>
      <c r="Q320" s="76">
        <f t="shared" si="386"/>
        <v>5662.4999999999982</v>
      </c>
      <c r="R320" s="77">
        <v>2536.6499999999996</v>
      </c>
      <c r="S320" s="78">
        <f t="shared" si="375"/>
        <v>3125.8499999999985</v>
      </c>
      <c r="T320" s="32"/>
      <c r="U320" s="124">
        <v>-4037.3999999999996</v>
      </c>
      <c r="V320" s="76">
        <v>2330.665833333333</v>
      </c>
      <c r="W320" s="76">
        <f t="shared" si="376"/>
        <v>-6368.0658333333322</v>
      </c>
      <c r="X320" s="76">
        <v>0</v>
      </c>
      <c r="Y320" s="76">
        <f t="shared" si="394"/>
        <v>-4037.3999999999996</v>
      </c>
      <c r="Z320" s="77">
        <v>1316.22</v>
      </c>
      <c r="AA320" s="77">
        <f t="shared" si="377"/>
        <v>-5353.62</v>
      </c>
      <c r="AB320" s="8"/>
      <c r="AC320" s="76">
        <v>-4037.3999999999996</v>
      </c>
      <c r="AD320" s="76">
        <v>2330.665833333333</v>
      </c>
      <c r="AE320" s="76">
        <f t="shared" si="387"/>
        <v>-6368.0658333333322</v>
      </c>
      <c r="AF320" s="76">
        <v>0</v>
      </c>
      <c r="AG320" s="76">
        <f t="shared" si="388"/>
        <v>-4037.3999999999996</v>
      </c>
      <c r="AH320" s="77">
        <v>1316.22</v>
      </c>
      <c r="AI320" s="78">
        <f t="shared" si="378"/>
        <v>-5353.62</v>
      </c>
      <c r="AJ320" s="32"/>
      <c r="AK320" s="124">
        <v>0</v>
      </c>
      <c r="AL320" s="76">
        <v>738.38513892100161</v>
      </c>
      <c r="AM320" s="76">
        <f t="shared" si="379"/>
        <v>-738.38513892100161</v>
      </c>
      <c r="AN320" s="76">
        <v>0</v>
      </c>
      <c r="AO320" s="76">
        <f t="shared" si="395"/>
        <v>0</v>
      </c>
      <c r="AP320" s="77">
        <v>1194.58</v>
      </c>
      <c r="AQ320" s="77">
        <f t="shared" si="380"/>
        <v>-1194.58</v>
      </c>
      <c r="AR320" s="8"/>
      <c r="AS320" s="76">
        <v>0</v>
      </c>
      <c r="AT320" s="76">
        <v>738.38513892100161</v>
      </c>
      <c r="AU320" s="76">
        <f t="shared" si="389"/>
        <v>-738.38513892100161</v>
      </c>
      <c r="AV320" s="76">
        <v>0</v>
      </c>
      <c r="AW320" s="76">
        <f t="shared" si="390"/>
        <v>0</v>
      </c>
      <c r="AX320" s="77">
        <v>1194.58</v>
      </c>
      <c r="AY320" s="78">
        <f t="shared" si="381"/>
        <v>-1194.58</v>
      </c>
      <c r="AZ320" s="32"/>
      <c r="BA320" s="124">
        <v>9699.8999999999978</v>
      </c>
      <c r="BB320" s="76">
        <v>1819.600833333333</v>
      </c>
      <c r="BC320" s="76">
        <f t="shared" si="382"/>
        <v>7880.2991666666649</v>
      </c>
      <c r="BD320" s="76">
        <v>0</v>
      </c>
      <c r="BE320" s="76">
        <f t="shared" si="396"/>
        <v>9699.8999999999978</v>
      </c>
      <c r="BF320" s="77">
        <v>25.85</v>
      </c>
      <c r="BG320" s="77">
        <f t="shared" si="383"/>
        <v>9674.0499999999975</v>
      </c>
      <c r="BH320" s="8"/>
      <c r="BI320" s="76">
        <v>9699.8999999999978</v>
      </c>
      <c r="BJ320" s="76">
        <v>1819.600833333333</v>
      </c>
      <c r="BK320" s="76">
        <f t="shared" si="391"/>
        <v>7880.2991666666649</v>
      </c>
      <c r="BL320" s="76">
        <v>0</v>
      </c>
      <c r="BM320" s="76">
        <f t="shared" si="392"/>
        <v>9699.8999999999978</v>
      </c>
      <c r="BN320" s="77">
        <v>25.85</v>
      </c>
      <c r="BO320" s="78">
        <f t="shared" si="384"/>
        <v>9674.0499999999975</v>
      </c>
      <c r="BP320" s="32"/>
    </row>
    <row r="321" spans="2:68" s="2" customFormat="1" ht="14.25" hidden="1" customHeight="1" outlineLevel="1">
      <c r="B321" s="2" t="str">
        <f t="shared" si="397"/>
        <v>Hide</v>
      </c>
      <c r="C321" s="2">
        <v>1</v>
      </c>
      <c r="D321" s="72" t="s">
        <v>296</v>
      </c>
      <c r="E321" s="124">
        <v>0</v>
      </c>
      <c r="F321" s="76">
        <v>0</v>
      </c>
      <c r="G321" s="76">
        <f t="shared" si="373"/>
        <v>0</v>
      </c>
      <c r="H321" s="76">
        <v>0</v>
      </c>
      <c r="I321" s="76">
        <f t="shared" si="393"/>
        <v>0</v>
      </c>
      <c r="J321" s="77">
        <v>0</v>
      </c>
      <c r="K321" s="77">
        <f t="shared" si="374"/>
        <v>0</v>
      </c>
      <c r="L321" s="8"/>
      <c r="M321" s="76">
        <v>0</v>
      </c>
      <c r="N321" s="76">
        <v>0</v>
      </c>
      <c r="O321" s="76">
        <f t="shared" si="385"/>
        <v>0</v>
      </c>
      <c r="P321" s="76">
        <v>0</v>
      </c>
      <c r="Q321" s="76">
        <f t="shared" si="386"/>
        <v>0</v>
      </c>
      <c r="R321" s="77">
        <v>0</v>
      </c>
      <c r="S321" s="78">
        <f t="shared" si="375"/>
        <v>0</v>
      </c>
      <c r="T321" s="32"/>
      <c r="U321" s="124">
        <v>0</v>
      </c>
      <c r="V321" s="76">
        <v>0</v>
      </c>
      <c r="W321" s="76">
        <f t="shared" si="376"/>
        <v>0</v>
      </c>
      <c r="X321" s="76">
        <v>0</v>
      </c>
      <c r="Y321" s="76">
        <f t="shared" si="394"/>
        <v>0</v>
      </c>
      <c r="Z321" s="77">
        <v>0</v>
      </c>
      <c r="AA321" s="77">
        <f t="shared" si="377"/>
        <v>0</v>
      </c>
      <c r="AB321" s="8"/>
      <c r="AC321" s="76">
        <v>0</v>
      </c>
      <c r="AD321" s="76">
        <v>0</v>
      </c>
      <c r="AE321" s="76">
        <f t="shared" si="387"/>
        <v>0</v>
      </c>
      <c r="AF321" s="76">
        <v>0</v>
      </c>
      <c r="AG321" s="76">
        <f t="shared" si="388"/>
        <v>0</v>
      </c>
      <c r="AH321" s="77">
        <v>0</v>
      </c>
      <c r="AI321" s="78">
        <f t="shared" si="378"/>
        <v>0</v>
      </c>
      <c r="AJ321" s="32"/>
      <c r="AK321" s="124">
        <v>0</v>
      </c>
      <c r="AL321" s="76">
        <v>0</v>
      </c>
      <c r="AM321" s="76">
        <f t="shared" si="379"/>
        <v>0</v>
      </c>
      <c r="AN321" s="76">
        <v>0</v>
      </c>
      <c r="AO321" s="76">
        <f t="shared" si="395"/>
        <v>0</v>
      </c>
      <c r="AP321" s="77">
        <v>0</v>
      </c>
      <c r="AQ321" s="77">
        <f t="shared" si="380"/>
        <v>0</v>
      </c>
      <c r="AR321" s="8"/>
      <c r="AS321" s="76">
        <v>0</v>
      </c>
      <c r="AT321" s="76">
        <v>0</v>
      </c>
      <c r="AU321" s="76">
        <f t="shared" si="389"/>
        <v>0</v>
      </c>
      <c r="AV321" s="76">
        <v>0</v>
      </c>
      <c r="AW321" s="76">
        <f t="shared" si="390"/>
        <v>0</v>
      </c>
      <c r="AX321" s="77">
        <v>0</v>
      </c>
      <c r="AY321" s="78">
        <f t="shared" si="381"/>
        <v>0</v>
      </c>
      <c r="AZ321" s="32"/>
      <c r="BA321" s="124">
        <v>0</v>
      </c>
      <c r="BB321" s="76">
        <v>0</v>
      </c>
      <c r="BC321" s="76">
        <f t="shared" si="382"/>
        <v>0</v>
      </c>
      <c r="BD321" s="76">
        <v>0</v>
      </c>
      <c r="BE321" s="76">
        <f t="shared" si="396"/>
        <v>0</v>
      </c>
      <c r="BF321" s="77">
        <v>0</v>
      </c>
      <c r="BG321" s="77">
        <f t="shared" si="383"/>
        <v>0</v>
      </c>
      <c r="BH321" s="8"/>
      <c r="BI321" s="76">
        <v>0</v>
      </c>
      <c r="BJ321" s="76">
        <v>0</v>
      </c>
      <c r="BK321" s="76">
        <f t="shared" si="391"/>
        <v>0</v>
      </c>
      <c r="BL321" s="76">
        <v>0</v>
      </c>
      <c r="BM321" s="76">
        <f t="shared" si="392"/>
        <v>0</v>
      </c>
      <c r="BN321" s="77">
        <v>0</v>
      </c>
      <c r="BO321" s="78">
        <f t="shared" si="384"/>
        <v>0</v>
      </c>
      <c r="BP321" s="32"/>
    </row>
    <row r="322" spans="2:68" s="2" customFormat="1" ht="14.25" hidden="1" customHeight="1" outlineLevel="1">
      <c r="B322" s="2" t="str">
        <f t="shared" si="397"/>
        <v>Hide</v>
      </c>
      <c r="C322" s="2">
        <v>1</v>
      </c>
      <c r="D322" s="72" t="s">
        <v>297</v>
      </c>
      <c r="E322" s="124">
        <v>317.35000000000002</v>
      </c>
      <c r="F322" s="76">
        <v>485.15002091610842</v>
      </c>
      <c r="G322" s="76">
        <f t="shared" si="373"/>
        <v>-167.80002091610839</v>
      </c>
      <c r="H322" s="76">
        <v>0</v>
      </c>
      <c r="I322" s="76">
        <f t="shared" si="393"/>
        <v>317.35000000000002</v>
      </c>
      <c r="J322" s="77">
        <v>265.24</v>
      </c>
      <c r="K322" s="77">
        <f t="shared" si="374"/>
        <v>52.110000000000014</v>
      </c>
      <c r="L322" s="8"/>
      <c r="M322" s="76">
        <v>317.35000000000002</v>
      </c>
      <c r="N322" s="76">
        <v>485.15002091610842</v>
      </c>
      <c r="O322" s="76">
        <f t="shared" si="385"/>
        <v>-167.80002091610839</v>
      </c>
      <c r="P322" s="76">
        <v>0</v>
      </c>
      <c r="Q322" s="76">
        <f t="shared" si="386"/>
        <v>317.35000000000002</v>
      </c>
      <c r="R322" s="77">
        <v>265.24</v>
      </c>
      <c r="S322" s="78">
        <f t="shared" si="375"/>
        <v>52.110000000000014</v>
      </c>
      <c r="T322" s="32"/>
      <c r="U322" s="124">
        <v>317.35000000000002</v>
      </c>
      <c r="V322" s="76">
        <v>477.5741875827751</v>
      </c>
      <c r="W322" s="76">
        <f t="shared" si="376"/>
        <v>-160.22418758277507</v>
      </c>
      <c r="X322" s="76">
        <v>0</v>
      </c>
      <c r="Y322" s="76">
        <f t="shared" si="394"/>
        <v>317.35000000000002</v>
      </c>
      <c r="Z322" s="77">
        <v>265.24</v>
      </c>
      <c r="AA322" s="77">
        <f t="shared" si="377"/>
        <v>52.110000000000014</v>
      </c>
      <c r="AB322" s="8"/>
      <c r="AC322" s="76">
        <v>317.35000000000002</v>
      </c>
      <c r="AD322" s="76">
        <v>477.5741875827751</v>
      </c>
      <c r="AE322" s="76">
        <f t="shared" si="387"/>
        <v>-160.22418758277507</v>
      </c>
      <c r="AF322" s="76">
        <v>0</v>
      </c>
      <c r="AG322" s="76">
        <f t="shared" si="388"/>
        <v>317.35000000000002</v>
      </c>
      <c r="AH322" s="77">
        <v>265.24</v>
      </c>
      <c r="AI322" s="78">
        <f t="shared" si="378"/>
        <v>52.110000000000014</v>
      </c>
      <c r="AJ322" s="32"/>
      <c r="AK322" s="124">
        <v>0</v>
      </c>
      <c r="AL322" s="76">
        <v>0</v>
      </c>
      <c r="AM322" s="76">
        <f t="shared" si="379"/>
        <v>0</v>
      </c>
      <c r="AN322" s="76">
        <v>0</v>
      </c>
      <c r="AO322" s="76">
        <f t="shared" si="395"/>
        <v>0</v>
      </c>
      <c r="AP322" s="77">
        <v>0</v>
      </c>
      <c r="AQ322" s="77">
        <f t="shared" si="380"/>
        <v>0</v>
      </c>
      <c r="AR322" s="8"/>
      <c r="AS322" s="76">
        <v>0</v>
      </c>
      <c r="AT322" s="76">
        <v>0</v>
      </c>
      <c r="AU322" s="76">
        <f t="shared" si="389"/>
        <v>0</v>
      </c>
      <c r="AV322" s="76">
        <v>0</v>
      </c>
      <c r="AW322" s="76">
        <f t="shared" si="390"/>
        <v>0</v>
      </c>
      <c r="AX322" s="77">
        <v>0</v>
      </c>
      <c r="AY322" s="78">
        <f t="shared" si="381"/>
        <v>0</v>
      </c>
      <c r="AZ322" s="32"/>
      <c r="BA322" s="124">
        <v>0</v>
      </c>
      <c r="BB322" s="76">
        <v>7.5758333333333328</v>
      </c>
      <c r="BC322" s="76">
        <f t="shared" si="382"/>
        <v>-7.5758333333333328</v>
      </c>
      <c r="BD322" s="76">
        <v>0</v>
      </c>
      <c r="BE322" s="76">
        <f t="shared" si="396"/>
        <v>0</v>
      </c>
      <c r="BF322" s="77">
        <v>0</v>
      </c>
      <c r="BG322" s="77">
        <f t="shared" si="383"/>
        <v>0</v>
      </c>
      <c r="BH322" s="8"/>
      <c r="BI322" s="76">
        <v>0</v>
      </c>
      <c r="BJ322" s="76">
        <v>7.5758333333333328</v>
      </c>
      <c r="BK322" s="76">
        <f t="shared" si="391"/>
        <v>-7.5758333333333328</v>
      </c>
      <c r="BL322" s="76">
        <v>0</v>
      </c>
      <c r="BM322" s="76">
        <f t="shared" si="392"/>
        <v>0</v>
      </c>
      <c r="BN322" s="77">
        <v>0</v>
      </c>
      <c r="BO322" s="78">
        <f t="shared" si="384"/>
        <v>0</v>
      </c>
      <c r="BP322" s="32"/>
    </row>
    <row r="323" spans="2:68" s="2" customFormat="1" ht="14.25" hidden="1" customHeight="1" outlineLevel="1">
      <c r="B323" s="2" t="str">
        <f t="shared" si="397"/>
        <v>Hide</v>
      </c>
      <c r="C323" s="2">
        <v>1</v>
      </c>
      <c r="D323" s="72" t="s">
        <v>298</v>
      </c>
      <c r="E323" s="124">
        <v>0</v>
      </c>
      <c r="F323" s="76">
        <v>0</v>
      </c>
      <c r="G323" s="76">
        <f t="shared" si="373"/>
        <v>0</v>
      </c>
      <c r="H323" s="76">
        <v>0</v>
      </c>
      <c r="I323" s="76">
        <f t="shared" si="393"/>
        <v>0</v>
      </c>
      <c r="J323" s="77">
        <v>0</v>
      </c>
      <c r="K323" s="77">
        <f t="shared" si="374"/>
        <v>0</v>
      </c>
      <c r="L323" s="8"/>
      <c r="M323" s="76">
        <v>0</v>
      </c>
      <c r="N323" s="76">
        <v>0</v>
      </c>
      <c r="O323" s="76">
        <f t="shared" si="385"/>
        <v>0</v>
      </c>
      <c r="P323" s="76">
        <v>0</v>
      </c>
      <c r="Q323" s="76">
        <f t="shared" si="386"/>
        <v>0</v>
      </c>
      <c r="R323" s="77">
        <v>0</v>
      </c>
      <c r="S323" s="78">
        <f t="shared" si="375"/>
        <v>0</v>
      </c>
      <c r="T323" s="32"/>
      <c r="U323" s="124">
        <v>0</v>
      </c>
      <c r="V323" s="76">
        <v>0</v>
      </c>
      <c r="W323" s="76">
        <f t="shared" si="376"/>
        <v>0</v>
      </c>
      <c r="X323" s="76">
        <v>0</v>
      </c>
      <c r="Y323" s="76">
        <f t="shared" si="394"/>
        <v>0</v>
      </c>
      <c r="Z323" s="77">
        <v>0</v>
      </c>
      <c r="AA323" s="77">
        <f t="shared" si="377"/>
        <v>0</v>
      </c>
      <c r="AB323" s="8"/>
      <c r="AC323" s="76">
        <v>0</v>
      </c>
      <c r="AD323" s="76">
        <v>0</v>
      </c>
      <c r="AE323" s="76">
        <f t="shared" si="387"/>
        <v>0</v>
      </c>
      <c r="AF323" s="76">
        <v>0</v>
      </c>
      <c r="AG323" s="76">
        <f t="shared" si="388"/>
        <v>0</v>
      </c>
      <c r="AH323" s="77">
        <v>0</v>
      </c>
      <c r="AI323" s="78">
        <f t="shared" si="378"/>
        <v>0</v>
      </c>
      <c r="AJ323" s="32"/>
      <c r="AK323" s="124">
        <v>0</v>
      </c>
      <c r="AL323" s="76">
        <v>0</v>
      </c>
      <c r="AM323" s="76">
        <f t="shared" si="379"/>
        <v>0</v>
      </c>
      <c r="AN323" s="76">
        <v>0</v>
      </c>
      <c r="AO323" s="76">
        <f t="shared" si="395"/>
        <v>0</v>
      </c>
      <c r="AP323" s="77">
        <v>0</v>
      </c>
      <c r="AQ323" s="77">
        <f t="shared" si="380"/>
        <v>0</v>
      </c>
      <c r="AR323" s="8"/>
      <c r="AS323" s="76">
        <v>0</v>
      </c>
      <c r="AT323" s="76">
        <v>0</v>
      </c>
      <c r="AU323" s="76">
        <f t="shared" si="389"/>
        <v>0</v>
      </c>
      <c r="AV323" s="76">
        <v>0</v>
      </c>
      <c r="AW323" s="76">
        <f t="shared" si="390"/>
        <v>0</v>
      </c>
      <c r="AX323" s="77">
        <v>0</v>
      </c>
      <c r="AY323" s="78">
        <f t="shared" si="381"/>
        <v>0</v>
      </c>
      <c r="AZ323" s="32"/>
      <c r="BA323" s="124">
        <v>0</v>
      </c>
      <c r="BB323" s="76">
        <v>0</v>
      </c>
      <c r="BC323" s="76">
        <f t="shared" si="382"/>
        <v>0</v>
      </c>
      <c r="BD323" s="76">
        <v>0</v>
      </c>
      <c r="BE323" s="76">
        <f t="shared" si="396"/>
        <v>0</v>
      </c>
      <c r="BF323" s="77">
        <v>0</v>
      </c>
      <c r="BG323" s="77">
        <f t="shared" si="383"/>
        <v>0</v>
      </c>
      <c r="BH323" s="8"/>
      <c r="BI323" s="76">
        <v>0</v>
      </c>
      <c r="BJ323" s="76">
        <v>0</v>
      </c>
      <c r="BK323" s="76">
        <f t="shared" si="391"/>
        <v>0</v>
      </c>
      <c r="BL323" s="76">
        <v>0</v>
      </c>
      <c r="BM323" s="76">
        <f t="shared" si="392"/>
        <v>0</v>
      </c>
      <c r="BN323" s="77">
        <v>0</v>
      </c>
      <c r="BO323" s="78">
        <f t="shared" si="384"/>
        <v>0</v>
      </c>
      <c r="BP323" s="32"/>
    </row>
    <row r="324" spans="2:68" s="2" customFormat="1" collapsed="1">
      <c r="B324" s="2" t="str">
        <f t="shared" si="397"/>
        <v>Hide</v>
      </c>
      <c r="C324" s="2">
        <v>1</v>
      </c>
      <c r="D324" s="72" t="s">
        <v>299</v>
      </c>
      <c r="E324" s="123">
        <v>5979.8499999999985</v>
      </c>
      <c r="F324" s="73">
        <v>5373.8018265037763</v>
      </c>
      <c r="G324" s="73">
        <f t="shared" si="373"/>
        <v>606.04817349622226</v>
      </c>
      <c r="H324" s="73">
        <v>0</v>
      </c>
      <c r="I324" s="73">
        <f t="shared" si="393"/>
        <v>5979.8499999999985</v>
      </c>
      <c r="J324" s="74">
        <v>2801.8899999999994</v>
      </c>
      <c r="K324" s="74">
        <f t="shared" si="374"/>
        <v>3177.9599999999991</v>
      </c>
      <c r="L324" s="35"/>
      <c r="M324" s="73">
        <v>5979.8499999999985</v>
      </c>
      <c r="N324" s="73">
        <v>5373.8018265037763</v>
      </c>
      <c r="O324" s="73">
        <f t="shared" si="385"/>
        <v>606.04817349622226</v>
      </c>
      <c r="P324" s="73">
        <v>0</v>
      </c>
      <c r="Q324" s="73">
        <f t="shared" si="386"/>
        <v>5979.8499999999985</v>
      </c>
      <c r="R324" s="74">
        <v>2801.8899999999994</v>
      </c>
      <c r="S324" s="75">
        <f t="shared" si="375"/>
        <v>3177.9599999999991</v>
      </c>
      <c r="T324" s="32"/>
      <c r="U324" s="123">
        <v>-3720.0499999999997</v>
      </c>
      <c r="V324" s="73">
        <v>2808.2400209161083</v>
      </c>
      <c r="W324" s="73">
        <f t="shared" si="376"/>
        <v>-6528.290020916108</v>
      </c>
      <c r="X324" s="73">
        <v>0</v>
      </c>
      <c r="Y324" s="73">
        <f t="shared" si="394"/>
        <v>-3720.0499999999997</v>
      </c>
      <c r="Z324" s="74">
        <v>1581.46</v>
      </c>
      <c r="AA324" s="74">
        <f t="shared" si="377"/>
        <v>-5301.51</v>
      </c>
      <c r="AB324" s="35"/>
      <c r="AC324" s="73">
        <v>-3720.0499999999997</v>
      </c>
      <c r="AD324" s="73">
        <v>2808.2400209161083</v>
      </c>
      <c r="AE324" s="73">
        <f t="shared" si="387"/>
        <v>-6528.290020916108</v>
      </c>
      <c r="AF324" s="73">
        <v>0</v>
      </c>
      <c r="AG324" s="73">
        <f t="shared" si="388"/>
        <v>-3720.0499999999997</v>
      </c>
      <c r="AH324" s="74">
        <v>1581.46</v>
      </c>
      <c r="AI324" s="75">
        <f t="shared" si="378"/>
        <v>-5301.51</v>
      </c>
      <c r="AJ324" s="32"/>
      <c r="AK324" s="123">
        <v>0</v>
      </c>
      <c r="AL324" s="73">
        <v>738.38513892100161</v>
      </c>
      <c r="AM324" s="73">
        <f t="shared" si="379"/>
        <v>-738.38513892100161</v>
      </c>
      <c r="AN324" s="73">
        <v>0</v>
      </c>
      <c r="AO324" s="73">
        <f t="shared" si="395"/>
        <v>0</v>
      </c>
      <c r="AP324" s="74">
        <v>1194.58</v>
      </c>
      <c r="AQ324" s="74">
        <f t="shared" si="380"/>
        <v>-1194.58</v>
      </c>
      <c r="AR324" s="35"/>
      <c r="AS324" s="73">
        <v>0</v>
      </c>
      <c r="AT324" s="73">
        <v>738.38513892100161</v>
      </c>
      <c r="AU324" s="73">
        <f t="shared" si="389"/>
        <v>-738.38513892100161</v>
      </c>
      <c r="AV324" s="73">
        <v>0</v>
      </c>
      <c r="AW324" s="73">
        <f t="shared" si="390"/>
        <v>0</v>
      </c>
      <c r="AX324" s="74">
        <v>1194.58</v>
      </c>
      <c r="AY324" s="75">
        <f t="shared" si="381"/>
        <v>-1194.58</v>
      </c>
      <c r="AZ324" s="32"/>
      <c r="BA324" s="123">
        <v>9699.8999999999978</v>
      </c>
      <c r="BB324" s="73">
        <v>1827.1766666666663</v>
      </c>
      <c r="BC324" s="73">
        <f t="shared" si="382"/>
        <v>7872.7233333333315</v>
      </c>
      <c r="BD324" s="73">
        <v>0</v>
      </c>
      <c r="BE324" s="73">
        <f t="shared" si="396"/>
        <v>9699.8999999999978</v>
      </c>
      <c r="BF324" s="74">
        <v>25.85</v>
      </c>
      <c r="BG324" s="74">
        <f t="shared" si="383"/>
        <v>9674.0499999999975</v>
      </c>
      <c r="BH324" s="35"/>
      <c r="BI324" s="73">
        <v>9699.8999999999978</v>
      </c>
      <c r="BJ324" s="73">
        <v>1827.1766666666663</v>
      </c>
      <c r="BK324" s="73">
        <f t="shared" si="391"/>
        <v>7872.7233333333315</v>
      </c>
      <c r="BL324" s="73">
        <v>0</v>
      </c>
      <c r="BM324" s="73">
        <f t="shared" si="392"/>
        <v>9699.8999999999978</v>
      </c>
      <c r="BN324" s="74">
        <v>25.85</v>
      </c>
      <c r="BO324" s="75">
        <f t="shared" si="384"/>
        <v>9674.0499999999975</v>
      </c>
      <c r="BP324" s="32"/>
    </row>
    <row r="325" spans="2:68" s="2" customFormat="1" ht="14.25" hidden="1" customHeight="1" outlineLevel="1">
      <c r="B325" s="2" t="str">
        <f t="shared" si="397"/>
        <v>Hide</v>
      </c>
      <c r="C325" s="2">
        <v>1</v>
      </c>
      <c r="D325" s="72" t="s">
        <v>300</v>
      </c>
      <c r="E325" s="124">
        <v>2277.73</v>
      </c>
      <c r="F325" s="76">
        <v>1949.4993955937789</v>
      </c>
      <c r="G325" s="76">
        <f t="shared" si="373"/>
        <v>328.23060440622112</v>
      </c>
      <c r="H325" s="76">
        <v>0</v>
      </c>
      <c r="I325" s="76">
        <f t="shared" si="393"/>
        <v>2277.73</v>
      </c>
      <c r="J325" s="77">
        <v>1578.37</v>
      </c>
      <c r="K325" s="77">
        <f t="shared" si="374"/>
        <v>699.36000000000013</v>
      </c>
      <c r="L325" s="8"/>
      <c r="M325" s="76">
        <v>2277.73</v>
      </c>
      <c r="N325" s="76">
        <v>1949.4993955937789</v>
      </c>
      <c r="O325" s="76">
        <f t="shared" si="385"/>
        <v>328.23060440622112</v>
      </c>
      <c r="P325" s="76">
        <v>0</v>
      </c>
      <c r="Q325" s="76">
        <f t="shared" si="386"/>
        <v>2277.73</v>
      </c>
      <c r="R325" s="77">
        <v>1578.37</v>
      </c>
      <c r="S325" s="78">
        <f t="shared" si="375"/>
        <v>699.36000000000013</v>
      </c>
      <c r="T325" s="32"/>
      <c r="U325" s="124">
        <v>626.33000000000004</v>
      </c>
      <c r="V325" s="76">
        <v>772.18479941920123</v>
      </c>
      <c r="W325" s="76">
        <f t="shared" si="376"/>
        <v>-145.85479941920119</v>
      </c>
      <c r="X325" s="76">
        <v>0</v>
      </c>
      <c r="Y325" s="76">
        <f t="shared" si="394"/>
        <v>626.33000000000004</v>
      </c>
      <c r="Z325" s="77">
        <v>783.03</v>
      </c>
      <c r="AA325" s="77">
        <f t="shared" si="377"/>
        <v>-156.69999999999993</v>
      </c>
      <c r="AB325" s="8"/>
      <c r="AC325" s="76">
        <v>626.33000000000004</v>
      </c>
      <c r="AD325" s="76">
        <v>772.18479941920123</v>
      </c>
      <c r="AE325" s="76">
        <f t="shared" si="387"/>
        <v>-145.85479941920119</v>
      </c>
      <c r="AF325" s="76">
        <v>0</v>
      </c>
      <c r="AG325" s="76">
        <f t="shared" si="388"/>
        <v>626.33000000000004</v>
      </c>
      <c r="AH325" s="77">
        <v>783.03</v>
      </c>
      <c r="AI325" s="78">
        <f t="shared" si="378"/>
        <v>-156.69999999999993</v>
      </c>
      <c r="AJ325" s="32"/>
      <c r="AK325" s="124">
        <v>459.83</v>
      </c>
      <c r="AL325" s="76">
        <v>238.00366706663721</v>
      </c>
      <c r="AM325" s="76">
        <f t="shared" si="379"/>
        <v>221.82633293336278</v>
      </c>
      <c r="AN325" s="76">
        <v>0</v>
      </c>
      <c r="AO325" s="76">
        <f t="shared" si="395"/>
        <v>459.83</v>
      </c>
      <c r="AP325" s="77">
        <v>228.02</v>
      </c>
      <c r="AQ325" s="77">
        <f t="shared" si="380"/>
        <v>231.80999999999997</v>
      </c>
      <c r="AR325" s="8"/>
      <c r="AS325" s="76">
        <v>459.83</v>
      </c>
      <c r="AT325" s="76">
        <v>238.00366706663721</v>
      </c>
      <c r="AU325" s="76">
        <f t="shared" si="389"/>
        <v>221.82633293336278</v>
      </c>
      <c r="AV325" s="76">
        <v>0</v>
      </c>
      <c r="AW325" s="76">
        <f t="shared" si="390"/>
        <v>459.83</v>
      </c>
      <c r="AX325" s="77">
        <v>228.02</v>
      </c>
      <c r="AY325" s="78">
        <f t="shared" si="381"/>
        <v>231.80999999999997</v>
      </c>
      <c r="AZ325" s="32"/>
      <c r="BA325" s="124">
        <v>1191.57</v>
      </c>
      <c r="BB325" s="76">
        <v>939.31092910794052</v>
      </c>
      <c r="BC325" s="76">
        <f t="shared" si="382"/>
        <v>252.25907089205941</v>
      </c>
      <c r="BD325" s="76">
        <v>0</v>
      </c>
      <c r="BE325" s="76">
        <f t="shared" si="396"/>
        <v>1191.57</v>
      </c>
      <c r="BF325" s="77">
        <v>567.32000000000005</v>
      </c>
      <c r="BG325" s="77">
        <f t="shared" si="383"/>
        <v>624.24999999999989</v>
      </c>
      <c r="BH325" s="8"/>
      <c r="BI325" s="76">
        <v>1191.57</v>
      </c>
      <c r="BJ325" s="76">
        <v>939.31092910794052</v>
      </c>
      <c r="BK325" s="76">
        <f t="shared" si="391"/>
        <v>252.25907089205941</v>
      </c>
      <c r="BL325" s="76">
        <v>0</v>
      </c>
      <c r="BM325" s="76">
        <f t="shared" si="392"/>
        <v>1191.57</v>
      </c>
      <c r="BN325" s="77">
        <v>567.32000000000005</v>
      </c>
      <c r="BO325" s="78">
        <f t="shared" si="384"/>
        <v>624.24999999999989</v>
      </c>
      <c r="BP325" s="32"/>
    </row>
    <row r="326" spans="2:68" s="2" customFormat="1" ht="14.25" hidden="1" customHeight="1" outlineLevel="1">
      <c r="B326" s="2" t="str">
        <f t="shared" si="397"/>
        <v>Hide</v>
      </c>
      <c r="C326" s="2">
        <v>1</v>
      </c>
      <c r="D326" s="72" t="s">
        <v>301</v>
      </c>
      <c r="E326" s="124">
        <v>0</v>
      </c>
      <c r="F326" s="76">
        <v>0</v>
      </c>
      <c r="G326" s="76">
        <f t="shared" si="373"/>
        <v>0</v>
      </c>
      <c r="H326" s="76">
        <v>0</v>
      </c>
      <c r="I326" s="76">
        <f t="shared" si="393"/>
        <v>0</v>
      </c>
      <c r="J326" s="77">
        <v>0</v>
      </c>
      <c r="K326" s="77">
        <f t="shared" si="374"/>
        <v>0</v>
      </c>
      <c r="L326" s="8"/>
      <c r="M326" s="76">
        <v>0</v>
      </c>
      <c r="N326" s="76">
        <v>0</v>
      </c>
      <c r="O326" s="76">
        <f t="shared" si="385"/>
        <v>0</v>
      </c>
      <c r="P326" s="76">
        <v>0</v>
      </c>
      <c r="Q326" s="76">
        <f t="shared" si="386"/>
        <v>0</v>
      </c>
      <c r="R326" s="77">
        <v>0</v>
      </c>
      <c r="S326" s="78">
        <f t="shared" si="375"/>
        <v>0</v>
      </c>
      <c r="T326" s="32"/>
      <c r="U326" s="124">
        <v>0</v>
      </c>
      <c r="V326" s="76">
        <v>0</v>
      </c>
      <c r="W326" s="76">
        <f t="shared" si="376"/>
        <v>0</v>
      </c>
      <c r="X326" s="76">
        <v>0</v>
      </c>
      <c r="Y326" s="76">
        <f t="shared" si="394"/>
        <v>0</v>
      </c>
      <c r="Z326" s="77">
        <v>0</v>
      </c>
      <c r="AA326" s="77">
        <f t="shared" si="377"/>
        <v>0</v>
      </c>
      <c r="AB326" s="8"/>
      <c r="AC326" s="76">
        <v>0</v>
      </c>
      <c r="AD326" s="76">
        <v>0</v>
      </c>
      <c r="AE326" s="76">
        <f t="shared" si="387"/>
        <v>0</v>
      </c>
      <c r="AF326" s="76">
        <v>0</v>
      </c>
      <c r="AG326" s="76">
        <f t="shared" si="388"/>
        <v>0</v>
      </c>
      <c r="AH326" s="77">
        <v>0</v>
      </c>
      <c r="AI326" s="78">
        <f t="shared" si="378"/>
        <v>0</v>
      </c>
      <c r="AJ326" s="32"/>
      <c r="AK326" s="124">
        <v>0</v>
      </c>
      <c r="AL326" s="76">
        <v>0</v>
      </c>
      <c r="AM326" s="76">
        <f t="shared" si="379"/>
        <v>0</v>
      </c>
      <c r="AN326" s="76">
        <v>0</v>
      </c>
      <c r="AO326" s="76">
        <f t="shared" si="395"/>
        <v>0</v>
      </c>
      <c r="AP326" s="77">
        <v>0</v>
      </c>
      <c r="AQ326" s="77">
        <f t="shared" si="380"/>
        <v>0</v>
      </c>
      <c r="AR326" s="8"/>
      <c r="AS326" s="76">
        <v>0</v>
      </c>
      <c r="AT326" s="76">
        <v>0</v>
      </c>
      <c r="AU326" s="76">
        <f t="shared" si="389"/>
        <v>0</v>
      </c>
      <c r="AV326" s="76">
        <v>0</v>
      </c>
      <c r="AW326" s="76">
        <f t="shared" si="390"/>
        <v>0</v>
      </c>
      <c r="AX326" s="77">
        <v>0</v>
      </c>
      <c r="AY326" s="78">
        <f t="shared" si="381"/>
        <v>0</v>
      </c>
      <c r="AZ326" s="32"/>
      <c r="BA326" s="124">
        <v>0</v>
      </c>
      <c r="BB326" s="76">
        <v>0</v>
      </c>
      <c r="BC326" s="76">
        <f t="shared" si="382"/>
        <v>0</v>
      </c>
      <c r="BD326" s="76">
        <v>0</v>
      </c>
      <c r="BE326" s="76">
        <f t="shared" si="396"/>
        <v>0</v>
      </c>
      <c r="BF326" s="77">
        <v>0</v>
      </c>
      <c r="BG326" s="77">
        <f t="shared" si="383"/>
        <v>0</v>
      </c>
      <c r="BH326" s="8"/>
      <c r="BI326" s="76">
        <v>0</v>
      </c>
      <c r="BJ326" s="76">
        <v>0</v>
      </c>
      <c r="BK326" s="76">
        <f t="shared" si="391"/>
        <v>0</v>
      </c>
      <c r="BL326" s="76">
        <v>0</v>
      </c>
      <c r="BM326" s="76">
        <f t="shared" si="392"/>
        <v>0</v>
      </c>
      <c r="BN326" s="77">
        <v>0</v>
      </c>
      <c r="BO326" s="78">
        <f t="shared" si="384"/>
        <v>0</v>
      </c>
      <c r="BP326" s="32"/>
    </row>
    <row r="327" spans="2:68" s="2" customFormat="1" ht="14.25" hidden="1" customHeight="1" outlineLevel="1">
      <c r="B327" s="2" t="str">
        <f t="shared" si="397"/>
        <v>Hide</v>
      </c>
      <c r="C327" s="2">
        <v>1</v>
      </c>
      <c r="D327" s="72" t="s">
        <v>302</v>
      </c>
      <c r="E327" s="124">
        <v>0</v>
      </c>
      <c r="F327" s="76">
        <v>0</v>
      </c>
      <c r="G327" s="76">
        <f t="shared" si="373"/>
        <v>0</v>
      </c>
      <c r="H327" s="76">
        <v>0</v>
      </c>
      <c r="I327" s="76">
        <f t="shared" si="393"/>
        <v>0</v>
      </c>
      <c r="J327" s="77">
        <v>0</v>
      </c>
      <c r="K327" s="77">
        <f t="shared" si="374"/>
        <v>0</v>
      </c>
      <c r="L327" s="8"/>
      <c r="M327" s="76">
        <v>0</v>
      </c>
      <c r="N327" s="76">
        <v>0</v>
      </c>
      <c r="O327" s="76">
        <f t="shared" si="385"/>
        <v>0</v>
      </c>
      <c r="P327" s="76">
        <v>0</v>
      </c>
      <c r="Q327" s="76">
        <f t="shared" si="386"/>
        <v>0</v>
      </c>
      <c r="R327" s="77">
        <v>0</v>
      </c>
      <c r="S327" s="78">
        <f t="shared" si="375"/>
        <v>0</v>
      </c>
      <c r="T327" s="32"/>
      <c r="U327" s="124">
        <v>0</v>
      </c>
      <c r="V327" s="76">
        <v>0</v>
      </c>
      <c r="W327" s="76">
        <f t="shared" si="376"/>
        <v>0</v>
      </c>
      <c r="X327" s="76">
        <v>0</v>
      </c>
      <c r="Y327" s="76">
        <f t="shared" si="394"/>
        <v>0</v>
      </c>
      <c r="Z327" s="77">
        <v>0</v>
      </c>
      <c r="AA327" s="77">
        <f t="shared" si="377"/>
        <v>0</v>
      </c>
      <c r="AB327" s="8"/>
      <c r="AC327" s="76">
        <v>0</v>
      </c>
      <c r="AD327" s="76">
        <v>0</v>
      </c>
      <c r="AE327" s="76">
        <f t="shared" si="387"/>
        <v>0</v>
      </c>
      <c r="AF327" s="76">
        <v>0</v>
      </c>
      <c r="AG327" s="76">
        <f t="shared" si="388"/>
        <v>0</v>
      </c>
      <c r="AH327" s="77">
        <v>0</v>
      </c>
      <c r="AI327" s="78">
        <f t="shared" si="378"/>
        <v>0</v>
      </c>
      <c r="AJ327" s="32"/>
      <c r="AK327" s="124">
        <v>0</v>
      </c>
      <c r="AL327" s="76">
        <v>0</v>
      </c>
      <c r="AM327" s="76">
        <f t="shared" si="379"/>
        <v>0</v>
      </c>
      <c r="AN327" s="76">
        <v>0</v>
      </c>
      <c r="AO327" s="76">
        <f t="shared" si="395"/>
        <v>0</v>
      </c>
      <c r="AP327" s="77">
        <v>0</v>
      </c>
      <c r="AQ327" s="77">
        <f t="shared" si="380"/>
        <v>0</v>
      </c>
      <c r="AR327" s="8"/>
      <c r="AS327" s="76">
        <v>0</v>
      </c>
      <c r="AT327" s="76">
        <v>0</v>
      </c>
      <c r="AU327" s="76">
        <f t="shared" si="389"/>
        <v>0</v>
      </c>
      <c r="AV327" s="76">
        <v>0</v>
      </c>
      <c r="AW327" s="76">
        <f t="shared" si="390"/>
        <v>0</v>
      </c>
      <c r="AX327" s="77">
        <v>0</v>
      </c>
      <c r="AY327" s="78">
        <f t="shared" si="381"/>
        <v>0</v>
      </c>
      <c r="AZ327" s="32"/>
      <c r="BA327" s="124">
        <v>0</v>
      </c>
      <c r="BB327" s="76">
        <v>0</v>
      </c>
      <c r="BC327" s="76">
        <f t="shared" si="382"/>
        <v>0</v>
      </c>
      <c r="BD327" s="76">
        <v>0</v>
      </c>
      <c r="BE327" s="76">
        <f t="shared" si="396"/>
        <v>0</v>
      </c>
      <c r="BF327" s="77">
        <v>0</v>
      </c>
      <c r="BG327" s="77">
        <f t="shared" si="383"/>
        <v>0</v>
      </c>
      <c r="BH327" s="8"/>
      <c r="BI327" s="76">
        <v>0</v>
      </c>
      <c r="BJ327" s="76">
        <v>0</v>
      </c>
      <c r="BK327" s="76">
        <f t="shared" si="391"/>
        <v>0</v>
      </c>
      <c r="BL327" s="76">
        <v>0</v>
      </c>
      <c r="BM327" s="76">
        <f t="shared" si="392"/>
        <v>0</v>
      </c>
      <c r="BN327" s="77">
        <v>0</v>
      </c>
      <c r="BO327" s="78">
        <f t="shared" si="384"/>
        <v>0</v>
      </c>
      <c r="BP327" s="32"/>
    </row>
    <row r="328" spans="2:68" s="2" customFormat="1" ht="14.25" hidden="1" customHeight="1" outlineLevel="1">
      <c r="B328" s="2" t="str">
        <f t="shared" si="397"/>
        <v>Hide</v>
      </c>
      <c r="C328" s="2">
        <v>1</v>
      </c>
      <c r="D328" s="72" t="s">
        <v>303</v>
      </c>
      <c r="E328" s="124">
        <v>0</v>
      </c>
      <c r="F328" s="76">
        <v>0</v>
      </c>
      <c r="G328" s="76">
        <f t="shared" si="373"/>
        <v>0</v>
      </c>
      <c r="H328" s="76">
        <v>0</v>
      </c>
      <c r="I328" s="76">
        <f t="shared" si="393"/>
        <v>0</v>
      </c>
      <c r="J328" s="77">
        <v>0</v>
      </c>
      <c r="K328" s="77">
        <f t="shared" si="374"/>
        <v>0</v>
      </c>
      <c r="L328" s="8"/>
      <c r="M328" s="76">
        <v>0</v>
      </c>
      <c r="N328" s="76">
        <v>0</v>
      </c>
      <c r="O328" s="76">
        <f t="shared" si="385"/>
        <v>0</v>
      </c>
      <c r="P328" s="76">
        <v>0</v>
      </c>
      <c r="Q328" s="76">
        <f t="shared" si="386"/>
        <v>0</v>
      </c>
      <c r="R328" s="77">
        <v>0</v>
      </c>
      <c r="S328" s="78">
        <f t="shared" si="375"/>
        <v>0</v>
      </c>
      <c r="T328" s="32"/>
      <c r="U328" s="124">
        <v>0</v>
      </c>
      <c r="V328" s="76">
        <v>0</v>
      </c>
      <c r="W328" s="76">
        <f t="shared" si="376"/>
        <v>0</v>
      </c>
      <c r="X328" s="76">
        <v>0</v>
      </c>
      <c r="Y328" s="76">
        <f t="shared" si="394"/>
        <v>0</v>
      </c>
      <c r="Z328" s="77">
        <v>0</v>
      </c>
      <c r="AA328" s="77">
        <f t="shared" si="377"/>
        <v>0</v>
      </c>
      <c r="AB328" s="8"/>
      <c r="AC328" s="76">
        <v>0</v>
      </c>
      <c r="AD328" s="76">
        <v>0</v>
      </c>
      <c r="AE328" s="76">
        <f t="shared" si="387"/>
        <v>0</v>
      </c>
      <c r="AF328" s="76">
        <v>0</v>
      </c>
      <c r="AG328" s="76">
        <f t="shared" si="388"/>
        <v>0</v>
      </c>
      <c r="AH328" s="77">
        <v>0</v>
      </c>
      <c r="AI328" s="78">
        <f t="shared" si="378"/>
        <v>0</v>
      </c>
      <c r="AJ328" s="32"/>
      <c r="AK328" s="124">
        <v>0</v>
      </c>
      <c r="AL328" s="76">
        <v>0</v>
      </c>
      <c r="AM328" s="76">
        <f t="shared" si="379"/>
        <v>0</v>
      </c>
      <c r="AN328" s="76">
        <v>0</v>
      </c>
      <c r="AO328" s="76">
        <f t="shared" si="395"/>
        <v>0</v>
      </c>
      <c r="AP328" s="77">
        <v>0</v>
      </c>
      <c r="AQ328" s="77">
        <f t="shared" si="380"/>
        <v>0</v>
      </c>
      <c r="AR328" s="8"/>
      <c r="AS328" s="76">
        <v>0</v>
      </c>
      <c r="AT328" s="76">
        <v>0</v>
      </c>
      <c r="AU328" s="76">
        <f t="shared" si="389"/>
        <v>0</v>
      </c>
      <c r="AV328" s="76">
        <v>0</v>
      </c>
      <c r="AW328" s="76">
        <f t="shared" si="390"/>
        <v>0</v>
      </c>
      <c r="AX328" s="77">
        <v>0</v>
      </c>
      <c r="AY328" s="78">
        <f t="shared" si="381"/>
        <v>0</v>
      </c>
      <c r="AZ328" s="32"/>
      <c r="BA328" s="124">
        <v>0</v>
      </c>
      <c r="BB328" s="76">
        <v>0</v>
      </c>
      <c r="BC328" s="76">
        <f t="shared" si="382"/>
        <v>0</v>
      </c>
      <c r="BD328" s="76">
        <v>0</v>
      </c>
      <c r="BE328" s="76">
        <f t="shared" si="396"/>
        <v>0</v>
      </c>
      <c r="BF328" s="77">
        <v>0</v>
      </c>
      <c r="BG328" s="77">
        <f t="shared" si="383"/>
        <v>0</v>
      </c>
      <c r="BH328" s="8"/>
      <c r="BI328" s="76">
        <v>0</v>
      </c>
      <c r="BJ328" s="76">
        <v>0</v>
      </c>
      <c r="BK328" s="76">
        <f t="shared" si="391"/>
        <v>0</v>
      </c>
      <c r="BL328" s="76">
        <v>0</v>
      </c>
      <c r="BM328" s="76">
        <f t="shared" si="392"/>
        <v>0</v>
      </c>
      <c r="BN328" s="77">
        <v>0</v>
      </c>
      <c r="BO328" s="78">
        <f t="shared" si="384"/>
        <v>0</v>
      </c>
      <c r="BP328" s="32"/>
    </row>
    <row r="329" spans="2:68" s="2" customFormat="1" ht="14.25" hidden="1" customHeight="1" outlineLevel="1">
      <c r="B329" s="2" t="str">
        <f t="shared" si="397"/>
        <v>Hide</v>
      </c>
      <c r="C329" s="2">
        <v>1</v>
      </c>
      <c r="D329" s="72" t="s">
        <v>304</v>
      </c>
      <c r="E329" s="124">
        <v>0</v>
      </c>
      <c r="F329" s="76">
        <v>0</v>
      </c>
      <c r="G329" s="76">
        <f t="shared" si="373"/>
        <v>0</v>
      </c>
      <c r="H329" s="76">
        <v>0</v>
      </c>
      <c r="I329" s="76">
        <f t="shared" si="393"/>
        <v>0</v>
      </c>
      <c r="J329" s="77">
        <v>0</v>
      </c>
      <c r="K329" s="77">
        <f t="shared" si="374"/>
        <v>0</v>
      </c>
      <c r="L329" s="8"/>
      <c r="M329" s="76">
        <v>0</v>
      </c>
      <c r="N329" s="76">
        <v>0</v>
      </c>
      <c r="O329" s="76">
        <f t="shared" si="385"/>
        <v>0</v>
      </c>
      <c r="P329" s="76">
        <v>0</v>
      </c>
      <c r="Q329" s="76">
        <f t="shared" si="386"/>
        <v>0</v>
      </c>
      <c r="R329" s="77">
        <v>0</v>
      </c>
      <c r="S329" s="78">
        <f t="shared" si="375"/>
        <v>0</v>
      </c>
      <c r="T329" s="32"/>
      <c r="U329" s="124">
        <v>0</v>
      </c>
      <c r="V329" s="76">
        <v>0</v>
      </c>
      <c r="W329" s="76">
        <f t="shared" si="376"/>
        <v>0</v>
      </c>
      <c r="X329" s="76">
        <v>0</v>
      </c>
      <c r="Y329" s="76">
        <f t="shared" si="394"/>
        <v>0</v>
      </c>
      <c r="Z329" s="77">
        <v>0</v>
      </c>
      <c r="AA329" s="77">
        <f t="shared" si="377"/>
        <v>0</v>
      </c>
      <c r="AB329" s="8"/>
      <c r="AC329" s="76">
        <v>0</v>
      </c>
      <c r="AD329" s="76">
        <v>0</v>
      </c>
      <c r="AE329" s="76">
        <f t="shared" si="387"/>
        <v>0</v>
      </c>
      <c r="AF329" s="76">
        <v>0</v>
      </c>
      <c r="AG329" s="76">
        <f t="shared" si="388"/>
        <v>0</v>
      </c>
      <c r="AH329" s="77">
        <v>0</v>
      </c>
      <c r="AI329" s="78">
        <f t="shared" si="378"/>
        <v>0</v>
      </c>
      <c r="AJ329" s="32"/>
      <c r="AK329" s="124">
        <v>0</v>
      </c>
      <c r="AL329" s="76">
        <v>0</v>
      </c>
      <c r="AM329" s="76">
        <f t="shared" si="379"/>
        <v>0</v>
      </c>
      <c r="AN329" s="76">
        <v>0</v>
      </c>
      <c r="AO329" s="76">
        <f t="shared" si="395"/>
        <v>0</v>
      </c>
      <c r="AP329" s="77">
        <v>0</v>
      </c>
      <c r="AQ329" s="77">
        <f t="shared" si="380"/>
        <v>0</v>
      </c>
      <c r="AR329" s="8"/>
      <c r="AS329" s="76">
        <v>0</v>
      </c>
      <c r="AT329" s="76">
        <v>0</v>
      </c>
      <c r="AU329" s="76">
        <f t="shared" si="389"/>
        <v>0</v>
      </c>
      <c r="AV329" s="76">
        <v>0</v>
      </c>
      <c r="AW329" s="76">
        <f t="shared" si="390"/>
        <v>0</v>
      </c>
      <c r="AX329" s="77">
        <v>0</v>
      </c>
      <c r="AY329" s="78">
        <f t="shared" si="381"/>
        <v>0</v>
      </c>
      <c r="AZ329" s="32"/>
      <c r="BA329" s="124">
        <v>0</v>
      </c>
      <c r="BB329" s="76">
        <v>0</v>
      </c>
      <c r="BC329" s="76">
        <f t="shared" si="382"/>
        <v>0</v>
      </c>
      <c r="BD329" s="76">
        <v>0</v>
      </c>
      <c r="BE329" s="76">
        <f t="shared" si="396"/>
        <v>0</v>
      </c>
      <c r="BF329" s="77">
        <v>0</v>
      </c>
      <c r="BG329" s="77">
        <f t="shared" si="383"/>
        <v>0</v>
      </c>
      <c r="BH329" s="8"/>
      <c r="BI329" s="76">
        <v>0</v>
      </c>
      <c r="BJ329" s="76">
        <v>0</v>
      </c>
      <c r="BK329" s="76">
        <f t="shared" si="391"/>
        <v>0</v>
      </c>
      <c r="BL329" s="76">
        <v>0</v>
      </c>
      <c r="BM329" s="76">
        <f t="shared" si="392"/>
        <v>0</v>
      </c>
      <c r="BN329" s="77">
        <v>0</v>
      </c>
      <c r="BO329" s="78">
        <f t="shared" si="384"/>
        <v>0</v>
      </c>
      <c r="BP329" s="32"/>
    </row>
    <row r="330" spans="2:68" s="2" customFormat="1" collapsed="1">
      <c r="B330" s="2" t="str">
        <f t="shared" si="397"/>
        <v>Hide</v>
      </c>
      <c r="C330" s="2">
        <v>1</v>
      </c>
      <c r="D330" s="72" t="s">
        <v>305</v>
      </c>
      <c r="E330" s="123">
        <v>2277.73</v>
      </c>
      <c r="F330" s="73">
        <v>1949.4993955937789</v>
      </c>
      <c r="G330" s="73">
        <f t="shared" si="373"/>
        <v>328.23060440622112</v>
      </c>
      <c r="H330" s="73">
        <v>0</v>
      </c>
      <c r="I330" s="73">
        <f t="shared" si="393"/>
        <v>2277.73</v>
      </c>
      <c r="J330" s="74">
        <v>1578.37</v>
      </c>
      <c r="K330" s="74">
        <f t="shared" si="374"/>
        <v>699.36000000000013</v>
      </c>
      <c r="L330" s="35"/>
      <c r="M330" s="73">
        <v>2277.73</v>
      </c>
      <c r="N330" s="73">
        <v>1949.4993955937789</v>
      </c>
      <c r="O330" s="73">
        <f t="shared" si="385"/>
        <v>328.23060440622112</v>
      </c>
      <c r="P330" s="73">
        <v>0</v>
      </c>
      <c r="Q330" s="73">
        <f t="shared" si="386"/>
        <v>2277.73</v>
      </c>
      <c r="R330" s="74">
        <v>1578.37</v>
      </c>
      <c r="S330" s="75">
        <f t="shared" si="375"/>
        <v>699.36000000000013</v>
      </c>
      <c r="T330" s="32"/>
      <c r="U330" s="123">
        <v>626.33000000000004</v>
      </c>
      <c r="V330" s="73">
        <v>772.18479941920123</v>
      </c>
      <c r="W330" s="73">
        <f t="shared" si="376"/>
        <v>-145.85479941920119</v>
      </c>
      <c r="X330" s="73">
        <v>0</v>
      </c>
      <c r="Y330" s="73">
        <f t="shared" si="394"/>
        <v>626.33000000000004</v>
      </c>
      <c r="Z330" s="74">
        <v>783.03</v>
      </c>
      <c r="AA330" s="74">
        <f t="shared" si="377"/>
        <v>-156.69999999999993</v>
      </c>
      <c r="AB330" s="35"/>
      <c r="AC330" s="73">
        <v>626.33000000000004</v>
      </c>
      <c r="AD330" s="73">
        <v>772.18479941920123</v>
      </c>
      <c r="AE330" s="73">
        <f t="shared" si="387"/>
        <v>-145.85479941920119</v>
      </c>
      <c r="AF330" s="73">
        <v>0</v>
      </c>
      <c r="AG330" s="73">
        <f t="shared" si="388"/>
        <v>626.33000000000004</v>
      </c>
      <c r="AH330" s="74">
        <v>783.03</v>
      </c>
      <c r="AI330" s="75">
        <f t="shared" si="378"/>
        <v>-156.69999999999993</v>
      </c>
      <c r="AJ330" s="32"/>
      <c r="AK330" s="123">
        <v>459.83</v>
      </c>
      <c r="AL330" s="73">
        <v>238.00366706663721</v>
      </c>
      <c r="AM330" s="73">
        <f t="shared" si="379"/>
        <v>221.82633293336278</v>
      </c>
      <c r="AN330" s="73">
        <v>0</v>
      </c>
      <c r="AO330" s="73">
        <f t="shared" si="395"/>
        <v>459.83</v>
      </c>
      <c r="AP330" s="74">
        <v>228.02</v>
      </c>
      <c r="AQ330" s="74">
        <f t="shared" si="380"/>
        <v>231.80999999999997</v>
      </c>
      <c r="AR330" s="35"/>
      <c r="AS330" s="73">
        <v>459.83</v>
      </c>
      <c r="AT330" s="73">
        <v>238.00366706663721</v>
      </c>
      <c r="AU330" s="73">
        <f t="shared" si="389"/>
        <v>221.82633293336278</v>
      </c>
      <c r="AV330" s="73">
        <v>0</v>
      </c>
      <c r="AW330" s="73">
        <f t="shared" si="390"/>
        <v>459.83</v>
      </c>
      <c r="AX330" s="74">
        <v>228.02</v>
      </c>
      <c r="AY330" s="75">
        <f t="shared" si="381"/>
        <v>231.80999999999997</v>
      </c>
      <c r="AZ330" s="32"/>
      <c r="BA330" s="123">
        <v>1191.57</v>
      </c>
      <c r="BB330" s="73">
        <v>939.31092910794052</v>
      </c>
      <c r="BC330" s="73">
        <f t="shared" si="382"/>
        <v>252.25907089205941</v>
      </c>
      <c r="BD330" s="73">
        <v>0</v>
      </c>
      <c r="BE330" s="73">
        <f t="shared" si="396"/>
        <v>1191.57</v>
      </c>
      <c r="BF330" s="74">
        <v>567.32000000000005</v>
      </c>
      <c r="BG330" s="74">
        <f t="shared" si="383"/>
        <v>624.24999999999989</v>
      </c>
      <c r="BH330" s="35"/>
      <c r="BI330" s="73">
        <v>1191.57</v>
      </c>
      <c r="BJ330" s="73">
        <v>939.31092910794052</v>
      </c>
      <c r="BK330" s="73">
        <f t="shared" si="391"/>
        <v>252.25907089205941</v>
      </c>
      <c r="BL330" s="73">
        <v>0</v>
      </c>
      <c r="BM330" s="73">
        <f t="shared" si="392"/>
        <v>1191.57</v>
      </c>
      <c r="BN330" s="74">
        <v>567.32000000000005</v>
      </c>
      <c r="BO330" s="75">
        <f t="shared" si="384"/>
        <v>624.24999999999989</v>
      </c>
      <c r="BP330" s="32"/>
    </row>
    <row r="331" spans="2:68" s="2" customFormat="1" ht="14.25" hidden="1" customHeight="1" outlineLevel="1">
      <c r="B331" s="2" t="str">
        <f t="shared" si="397"/>
        <v>Hide</v>
      </c>
      <c r="C331" s="2">
        <v>1</v>
      </c>
      <c r="D331" s="72" t="s">
        <v>306</v>
      </c>
      <c r="E331" s="124">
        <v>1971.7900000000002</v>
      </c>
      <c r="F331" s="76">
        <v>3019.7175049954094</v>
      </c>
      <c r="G331" s="76">
        <f t="shared" si="373"/>
        <v>-1047.9275049954092</v>
      </c>
      <c r="H331" s="76">
        <v>0</v>
      </c>
      <c r="I331" s="76">
        <f t="shared" si="393"/>
        <v>1971.7900000000002</v>
      </c>
      <c r="J331" s="77">
        <v>6257.13</v>
      </c>
      <c r="K331" s="77">
        <f t="shared" si="374"/>
        <v>-4285.34</v>
      </c>
      <c r="L331" s="8"/>
      <c r="M331" s="76">
        <v>1971.7900000000002</v>
      </c>
      <c r="N331" s="76">
        <v>3019.7175049954094</v>
      </c>
      <c r="O331" s="76">
        <f t="shared" si="385"/>
        <v>-1047.9275049954092</v>
      </c>
      <c r="P331" s="76">
        <v>0</v>
      </c>
      <c r="Q331" s="76">
        <f t="shared" si="386"/>
        <v>1971.7900000000002</v>
      </c>
      <c r="R331" s="77">
        <v>6257.13</v>
      </c>
      <c r="S331" s="78">
        <f t="shared" si="375"/>
        <v>-4285.34</v>
      </c>
      <c r="T331" s="32"/>
      <c r="U331" s="124">
        <v>173.66</v>
      </c>
      <c r="V331" s="76">
        <v>1966.4416666666671</v>
      </c>
      <c r="W331" s="76">
        <f t="shared" si="376"/>
        <v>-1792.781666666667</v>
      </c>
      <c r="X331" s="76">
        <v>0</v>
      </c>
      <c r="Y331" s="76">
        <f t="shared" si="394"/>
        <v>173.66</v>
      </c>
      <c r="Z331" s="77">
        <v>4521.59</v>
      </c>
      <c r="AA331" s="77">
        <f t="shared" si="377"/>
        <v>-4347.93</v>
      </c>
      <c r="AB331" s="8"/>
      <c r="AC331" s="76">
        <v>173.66</v>
      </c>
      <c r="AD331" s="76">
        <v>1966.4416666666671</v>
      </c>
      <c r="AE331" s="76">
        <f t="shared" si="387"/>
        <v>-1792.781666666667</v>
      </c>
      <c r="AF331" s="76">
        <v>0</v>
      </c>
      <c r="AG331" s="76">
        <f t="shared" si="388"/>
        <v>173.66</v>
      </c>
      <c r="AH331" s="77">
        <v>4521.59</v>
      </c>
      <c r="AI331" s="78">
        <f t="shared" si="378"/>
        <v>-4347.93</v>
      </c>
      <c r="AJ331" s="32"/>
      <c r="AK331" s="124">
        <v>0</v>
      </c>
      <c r="AL331" s="76">
        <v>0</v>
      </c>
      <c r="AM331" s="76">
        <f t="shared" si="379"/>
        <v>0</v>
      </c>
      <c r="AN331" s="76">
        <v>0</v>
      </c>
      <c r="AO331" s="76">
        <f t="shared" si="395"/>
        <v>0</v>
      </c>
      <c r="AP331" s="77">
        <v>0</v>
      </c>
      <c r="AQ331" s="77">
        <f t="shared" si="380"/>
        <v>0</v>
      </c>
      <c r="AR331" s="8"/>
      <c r="AS331" s="76">
        <v>0</v>
      </c>
      <c r="AT331" s="76">
        <v>0</v>
      </c>
      <c r="AU331" s="76">
        <f t="shared" si="389"/>
        <v>0</v>
      </c>
      <c r="AV331" s="76">
        <v>0</v>
      </c>
      <c r="AW331" s="76">
        <f t="shared" si="390"/>
        <v>0</v>
      </c>
      <c r="AX331" s="77">
        <v>0</v>
      </c>
      <c r="AY331" s="78">
        <f t="shared" si="381"/>
        <v>0</v>
      </c>
      <c r="AZ331" s="32"/>
      <c r="BA331" s="124">
        <v>1798.13</v>
      </c>
      <c r="BB331" s="76">
        <v>1053.2758383287421</v>
      </c>
      <c r="BC331" s="76">
        <f t="shared" si="382"/>
        <v>744.854161671258</v>
      </c>
      <c r="BD331" s="76">
        <v>0</v>
      </c>
      <c r="BE331" s="76">
        <f t="shared" si="396"/>
        <v>1798.13</v>
      </c>
      <c r="BF331" s="77">
        <v>1735.54</v>
      </c>
      <c r="BG331" s="77">
        <f t="shared" si="383"/>
        <v>62.590000000000146</v>
      </c>
      <c r="BH331" s="8"/>
      <c r="BI331" s="76">
        <v>1798.13</v>
      </c>
      <c r="BJ331" s="76">
        <v>1053.2758383287421</v>
      </c>
      <c r="BK331" s="76">
        <f t="shared" si="391"/>
        <v>744.854161671258</v>
      </c>
      <c r="BL331" s="76">
        <v>0</v>
      </c>
      <c r="BM331" s="76">
        <f t="shared" si="392"/>
        <v>1798.13</v>
      </c>
      <c r="BN331" s="77">
        <v>1735.54</v>
      </c>
      <c r="BO331" s="78">
        <f t="shared" si="384"/>
        <v>62.590000000000146</v>
      </c>
      <c r="BP331" s="32"/>
    </row>
    <row r="332" spans="2:68" s="2" customFormat="1" ht="14.25" hidden="1" customHeight="1" outlineLevel="1">
      <c r="B332" s="2" t="str">
        <f t="shared" si="397"/>
        <v>Hide</v>
      </c>
      <c r="C332" s="2">
        <v>1</v>
      </c>
      <c r="D332" s="72" t="s">
        <v>307</v>
      </c>
      <c r="E332" s="124">
        <v>238.73000000000002</v>
      </c>
      <c r="F332" s="76">
        <v>420.94</v>
      </c>
      <c r="G332" s="76">
        <f t="shared" si="373"/>
        <v>-182.20999999999998</v>
      </c>
      <c r="H332" s="76">
        <v>0</v>
      </c>
      <c r="I332" s="76">
        <f t="shared" si="393"/>
        <v>238.73000000000002</v>
      </c>
      <c r="J332" s="77">
        <v>1026.44</v>
      </c>
      <c r="K332" s="77">
        <f t="shared" si="374"/>
        <v>-787.71</v>
      </c>
      <c r="L332" s="8"/>
      <c r="M332" s="76">
        <v>238.73000000000002</v>
      </c>
      <c r="N332" s="76">
        <v>420.94</v>
      </c>
      <c r="O332" s="76">
        <f t="shared" si="385"/>
        <v>-182.20999999999998</v>
      </c>
      <c r="P332" s="76">
        <v>0</v>
      </c>
      <c r="Q332" s="76">
        <f t="shared" si="386"/>
        <v>238.73000000000002</v>
      </c>
      <c r="R332" s="77">
        <v>1026.44</v>
      </c>
      <c r="S332" s="78">
        <f t="shared" si="375"/>
        <v>-787.71</v>
      </c>
      <c r="T332" s="32"/>
      <c r="U332" s="124">
        <v>0</v>
      </c>
      <c r="V332" s="76">
        <v>113.1108333333333</v>
      </c>
      <c r="W332" s="76">
        <f t="shared" si="376"/>
        <v>-113.1108333333333</v>
      </c>
      <c r="X332" s="76">
        <v>0</v>
      </c>
      <c r="Y332" s="76">
        <f t="shared" si="394"/>
        <v>0</v>
      </c>
      <c r="Z332" s="77">
        <v>810.3</v>
      </c>
      <c r="AA332" s="77">
        <f t="shared" si="377"/>
        <v>-810.3</v>
      </c>
      <c r="AB332" s="8"/>
      <c r="AC332" s="76">
        <v>0</v>
      </c>
      <c r="AD332" s="76">
        <v>113.1108333333333</v>
      </c>
      <c r="AE332" s="76">
        <f t="shared" si="387"/>
        <v>-113.1108333333333</v>
      </c>
      <c r="AF332" s="76">
        <v>0</v>
      </c>
      <c r="AG332" s="76">
        <f t="shared" si="388"/>
        <v>0</v>
      </c>
      <c r="AH332" s="77">
        <v>810.3</v>
      </c>
      <c r="AI332" s="78">
        <f t="shared" si="378"/>
        <v>-810.3</v>
      </c>
      <c r="AJ332" s="32"/>
      <c r="AK332" s="124">
        <v>0</v>
      </c>
      <c r="AL332" s="76">
        <v>0</v>
      </c>
      <c r="AM332" s="76">
        <f t="shared" si="379"/>
        <v>0</v>
      </c>
      <c r="AN332" s="76">
        <v>0</v>
      </c>
      <c r="AO332" s="76">
        <f t="shared" si="395"/>
        <v>0</v>
      </c>
      <c r="AP332" s="77">
        <v>0</v>
      </c>
      <c r="AQ332" s="77">
        <f t="shared" si="380"/>
        <v>0</v>
      </c>
      <c r="AR332" s="8"/>
      <c r="AS332" s="76">
        <v>0</v>
      </c>
      <c r="AT332" s="76">
        <v>0</v>
      </c>
      <c r="AU332" s="76">
        <f t="shared" si="389"/>
        <v>0</v>
      </c>
      <c r="AV332" s="76">
        <v>0</v>
      </c>
      <c r="AW332" s="76">
        <f t="shared" si="390"/>
        <v>0</v>
      </c>
      <c r="AX332" s="77">
        <v>0</v>
      </c>
      <c r="AY332" s="78">
        <f t="shared" si="381"/>
        <v>0</v>
      </c>
      <c r="AZ332" s="32"/>
      <c r="BA332" s="124">
        <v>238.73000000000002</v>
      </c>
      <c r="BB332" s="76">
        <v>307.82916666666671</v>
      </c>
      <c r="BC332" s="76">
        <f t="shared" si="382"/>
        <v>-69.09916666666669</v>
      </c>
      <c r="BD332" s="76">
        <v>0</v>
      </c>
      <c r="BE332" s="76">
        <f t="shared" si="396"/>
        <v>238.73000000000002</v>
      </c>
      <c r="BF332" s="77">
        <v>216.14</v>
      </c>
      <c r="BG332" s="77">
        <f t="shared" si="383"/>
        <v>22.590000000000032</v>
      </c>
      <c r="BH332" s="8"/>
      <c r="BI332" s="76">
        <v>238.73000000000002</v>
      </c>
      <c r="BJ332" s="76">
        <v>307.82916666666671</v>
      </c>
      <c r="BK332" s="76">
        <f t="shared" si="391"/>
        <v>-69.09916666666669</v>
      </c>
      <c r="BL332" s="76">
        <v>0</v>
      </c>
      <c r="BM332" s="76">
        <f t="shared" si="392"/>
        <v>238.73000000000002</v>
      </c>
      <c r="BN332" s="77">
        <v>216.14</v>
      </c>
      <c r="BO332" s="78">
        <f t="shared" si="384"/>
        <v>22.590000000000032</v>
      </c>
      <c r="BP332" s="32"/>
    </row>
    <row r="333" spans="2:68" s="2" customFormat="1" ht="14.25" hidden="1" customHeight="1" outlineLevel="1">
      <c r="B333" s="2" t="str">
        <f t="shared" si="397"/>
        <v>Hide</v>
      </c>
      <c r="C333" s="2">
        <v>1</v>
      </c>
      <c r="D333" s="72" t="s">
        <v>308</v>
      </c>
      <c r="E333" s="124">
        <v>0</v>
      </c>
      <c r="F333" s="76">
        <v>0</v>
      </c>
      <c r="G333" s="76">
        <f t="shared" si="373"/>
        <v>0</v>
      </c>
      <c r="H333" s="76">
        <v>0</v>
      </c>
      <c r="I333" s="76">
        <f t="shared" si="393"/>
        <v>0</v>
      </c>
      <c r="J333" s="77">
        <v>0</v>
      </c>
      <c r="K333" s="77">
        <f t="shared" si="374"/>
        <v>0</v>
      </c>
      <c r="L333" s="8"/>
      <c r="M333" s="76">
        <v>0</v>
      </c>
      <c r="N333" s="76">
        <v>0</v>
      </c>
      <c r="O333" s="76">
        <f t="shared" si="385"/>
        <v>0</v>
      </c>
      <c r="P333" s="76">
        <v>0</v>
      </c>
      <c r="Q333" s="76">
        <f t="shared" si="386"/>
        <v>0</v>
      </c>
      <c r="R333" s="77">
        <v>0</v>
      </c>
      <c r="S333" s="78">
        <f t="shared" si="375"/>
        <v>0</v>
      </c>
      <c r="T333" s="32"/>
      <c r="U333" s="124">
        <v>0</v>
      </c>
      <c r="V333" s="76">
        <v>0</v>
      </c>
      <c r="W333" s="76">
        <f t="shared" si="376"/>
        <v>0</v>
      </c>
      <c r="X333" s="76">
        <v>0</v>
      </c>
      <c r="Y333" s="76">
        <f t="shared" si="394"/>
        <v>0</v>
      </c>
      <c r="Z333" s="77">
        <v>0</v>
      </c>
      <c r="AA333" s="77">
        <f t="shared" si="377"/>
        <v>0</v>
      </c>
      <c r="AB333" s="8"/>
      <c r="AC333" s="76">
        <v>0</v>
      </c>
      <c r="AD333" s="76">
        <v>0</v>
      </c>
      <c r="AE333" s="76">
        <f t="shared" si="387"/>
        <v>0</v>
      </c>
      <c r="AF333" s="76">
        <v>0</v>
      </c>
      <c r="AG333" s="76">
        <f t="shared" si="388"/>
        <v>0</v>
      </c>
      <c r="AH333" s="77">
        <v>0</v>
      </c>
      <c r="AI333" s="78">
        <f t="shared" si="378"/>
        <v>0</v>
      </c>
      <c r="AJ333" s="32"/>
      <c r="AK333" s="124">
        <v>0</v>
      </c>
      <c r="AL333" s="76">
        <v>0</v>
      </c>
      <c r="AM333" s="76">
        <f t="shared" si="379"/>
        <v>0</v>
      </c>
      <c r="AN333" s="76">
        <v>0</v>
      </c>
      <c r="AO333" s="76">
        <f t="shared" si="395"/>
        <v>0</v>
      </c>
      <c r="AP333" s="77">
        <v>0</v>
      </c>
      <c r="AQ333" s="77">
        <f t="shared" si="380"/>
        <v>0</v>
      </c>
      <c r="AR333" s="8"/>
      <c r="AS333" s="76">
        <v>0</v>
      </c>
      <c r="AT333" s="76">
        <v>0</v>
      </c>
      <c r="AU333" s="76">
        <f t="shared" si="389"/>
        <v>0</v>
      </c>
      <c r="AV333" s="76">
        <v>0</v>
      </c>
      <c r="AW333" s="76">
        <f t="shared" si="390"/>
        <v>0</v>
      </c>
      <c r="AX333" s="77">
        <v>0</v>
      </c>
      <c r="AY333" s="78">
        <f t="shared" si="381"/>
        <v>0</v>
      </c>
      <c r="AZ333" s="32"/>
      <c r="BA333" s="124">
        <v>0</v>
      </c>
      <c r="BB333" s="76">
        <v>0</v>
      </c>
      <c r="BC333" s="76">
        <f t="shared" si="382"/>
        <v>0</v>
      </c>
      <c r="BD333" s="76">
        <v>0</v>
      </c>
      <c r="BE333" s="76">
        <f t="shared" si="396"/>
        <v>0</v>
      </c>
      <c r="BF333" s="77">
        <v>0</v>
      </c>
      <c r="BG333" s="77">
        <f t="shared" si="383"/>
        <v>0</v>
      </c>
      <c r="BH333" s="8"/>
      <c r="BI333" s="76">
        <v>0</v>
      </c>
      <c r="BJ333" s="76">
        <v>0</v>
      </c>
      <c r="BK333" s="76">
        <f t="shared" si="391"/>
        <v>0</v>
      </c>
      <c r="BL333" s="76">
        <v>0</v>
      </c>
      <c r="BM333" s="76">
        <f t="shared" si="392"/>
        <v>0</v>
      </c>
      <c r="BN333" s="77">
        <v>0</v>
      </c>
      <c r="BO333" s="78">
        <f t="shared" si="384"/>
        <v>0</v>
      </c>
      <c r="BP333" s="32"/>
    </row>
    <row r="334" spans="2:68" s="2" customFormat="1" ht="14.25" hidden="1" customHeight="1" outlineLevel="1">
      <c r="B334" s="2" t="str">
        <f t="shared" si="397"/>
        <v>Hide</v>
      </c>
      <c r="C334" s="2">
        <v>1</v>
      </c>
      <c r="D334" s="72" t="s">
        <v>309</v>
      </c>
      <c r="E334" s="124">
        <v>871.05</v>
      </c>
      <c r="F334" s="76">
        <v>646.89916666666659</v>
      </c>
      <c r="G334" s="76">
        <f t="shared" si="373"/>
        <v>224.15083333333337</v>
      </c>
      <c r="H334" s="76">
        <v>0</v>
      </c>
      <c r="I334" s="76">
        <f t="shared" si="393"/>
        <v>871.05</v>
      </c>
      <c r="J334" s="77">
        <v>514.38</v>
      </c>
      <c r="K334" s="77">
        <f t="shared" si="374"/>
        <v>356.66999999999996</v>
      </c>
      <c r="L334" s="8"/>
      <c r="M334" s="76">
        <v>871.05</v>
      </c>
      <c r="N334" s="76">
        <v>646.89916666666659</v>
      </c>
      <c r="O334" s="76">
        <f t="shared" si="385"/>
        <v>224.15083333333337</v>
      </c>
      <c r="P334" s="76">
        <v>0</v>
      </c>
      <c r="Q334" s="76">
        <f t="shared" si="386"/>
        <v>871.05</v>
      </c>
      <c r="R334" s="77">
        <v>514.38</v>
      </c>
      <c r="S334" s="78">
        <f t="shared" si="375"/>
        <v>356.66999999999996</v>
      </c>
      <c r="T334" s="32"/>
      <c r="U334" s="124">
        <v>0</v>
      </c>
      <c r="V334" s="76">
        <v>42.724166666666669</v>
      </c>
      <c r="W334" s="76">
        <f t="shared" si="376"/>
        <v>-42.724166666666669</v>
      </c>
      <c r="X334" s="76">
        <v>0</v>
      </c>
      <c r="Y334" s="76">
        <f t="shared" si="394"/>
        <v>0</v>
      </c>
      <c r="Z334" s="77">
        <v>0</v>
      </c>
      <c r="AA334" s="77">
        <f t="shared" si="377"/>
        <v>0</v>
      </c>
      <c r="AB334" s="8"/>
      <c r="AC334" s="76">
        <v>0</v>
      </c>
      <c r="AD334" s="76">
        <v>42.724166666666669</v>
      </c>
      <c r="AE334" s="76">
        <f t="shared" si="387"/>
        <v>-42.724166666666669</v>
      </c>
      <c r="AF334" s="76">
        <v>0</v>
      </c>
      <c r="AG334" s="76">
        <f t="shared" si="388"/>
        <v>0</v>
      </c>
      <c r="AH334" s="77">
        <v>0</v>
      </c>
      <c r="AI334" s="78">
        <f t="shared" si="378"/>
        <v>0</v>
      </c>
      <c r="AJ334" s="32"/>
      <c r="AK334" s="124">
        <v>0</v>
      </c>
      <c r="AL334" s="76">
        <v>0</v>
      </c>
      <c r="AM334" s="76">
        <f t="shared" si="379"/>
        <v>0</v>
      </c>
      <c r="AN334" s="76">
        <v>0</v>
      </c>
      <c r="AO334" s="76">
        <f t="shared" si="395"/>
        <v>0</v>
      </c>
      <c r="AP334" s="77">
        <v>0</v>
      </c>
      <c r="AQ334" s="77">
        <f t="shared" si="380"/>
        <v>0</v>
      </c>
      <c r="AR334" s="8"/>
      <c r="AS334" s="76">
        <v>0</v>
      </c>
      <c r="AT334" s="76">
        <v>0</v>
      </c>
      <c r="AU334" s="76">
        <f t="shared" si="389"/>
        <v>0</v>
      </c>
      <c r="AV334" s="76">
        <v>0</v>
      </c>
      <c r="AW334" s="76">
        <f t="shared" si="390"/>
        <v>0</v>
      </c>
      <c r="AX334" s="77">
        <v>0</v>
      </c>
      <c r="AY334" s="78">
        <f t="shared" si="381"/>
        <v>0</v>
      </c>
      <c r="AZ334" s="32"/>
      <c r="BA334" s="124">
        <v>871.05</v>
      </c>
      <c r="BB334" s="76">
        <v>604.17499999999995</v>
      </c>
      <c r="BC334" s="76">
        <f t="shared" si="382"/>
        <v>266.875</v>
      </c>
      <c r="BD334" s="76">
        <v>0</v>
      </c>
      <c r="BE334" s="76">
        <f t="shared" si="396"/>
        <v>871.05</v>
      </c>
      <c r="BF334" s="77">
        <v>514.38</v>
      </c>
      <c r="BG334" s="77">
        <f t="shared" si="383"/>
        <v>356.66999999999996</v>
      </c>
      <c r="BH334" s="8"/>
      <c r="BI334" s="76">
        <v>871.05</v>
      </c>
      <c r="BJ334" s="76">
        <v>604.17499999999995</v>
      </c>
      <c r="BK334" s="76">
        <f t="shared" si="391"/>
        <v>266.875</v>
      </c>
      <c r="BL334" s="76">
        <v>0</v>
      </c>
      <c r="BM334" s="76">
        <f t="shared" si="392"/>
        <v>871.05</v>
      </c>
      <c r="BN334" s="77">
        <v>514.38</v>
      </c>
      <c r="BO334" s="78">
        <f t="shared" si="384"/>
        <v>356.66999999999996</v>
      </c>
      <c r="BP334" s="32"/>
    </row>
    <row r="335" spans="2:68" s="2" customFormat="1" ht="14.25" hidden="1" customHeight="1" outlineLevel="1">
      <c r="B335" s="2" t="str">
        <f t="shared" si="397"/>
        <v>Hide</v>
      </c>
      <c r="C335" s="2">
        <v>1</v>
      </c>
      <c r="D335" s="72" t="s">
        <v>310</v>
      </c>
      <c r="E335" s="124">
        <v>41.08</v>
      </c>
      <c r="F335" s="76">
        <v>37.345833333333331</v>
      </c>
      <c r="G335" s="76">
        <f t="shared" si="373"/>
        <v>3.7341666666666669</v>
      </c>
      <c r="H335" s="76">
        <v>0</v>
      </c>
      <c r="I335" s="76">
        <f t="shared" si="393"/>
        <v>41.08</v>
      </c>
      <c r="J335" s="77">
        <v>41.08</v>
      </c>
      <c r="K335" s="77">
        <f t="shared" si="374"/>
        <v>0</v>
      </c>
      <c r="L335" s="8"/>
      <c r="M335" s="76">
        <v>41.08</v>
      </c>
      <c r="N335" s="76">
        <v>37.345833333333331</v>
      </c>
      <c r="O335" s="76">
        <f t="shared" si="385"/>
        <v>3.7341666666666669</v>
      </c>
      <c r="P335" s="76">
        <v>0</v>
      </c>
      <c r="Q335" s="76">
        <f t="shared" si="386"/>
        <v>41.08</v>
      </c>
      <c r="R335" s="77">
        <v>41.08</v>
      </c>
      <c r="S335" s="78">
        <f t="shared" si="375"/>
        <v>0</v>
      </c>
      <c r="T335" s="32"/>
      <c r="U335" s="124">
        <v>0</v>
      </c>
      <c r="V335" s="76">
        <v>0</v>
      </c>
      <c r="W335" s="76">
        <f t="shared" si="376"/>
        <v>0</v>
      </c>
      <c r="X335" s="76">
        <v>0</v>
      </c>
      <c r="Y335" s="76">
        <f t="shared" si="394"/>
        <v>0</v>
      </c>
      <c r="Z335" s="77">
        <v>0</v>
      </c>
      <c r="AA335" s="77">
        <f t="shared" si="377"/>
        <v>0</v>
      </c>
      <c r="AB335" s="8"/>
      <c r="AC335" s="76">
        <v>0</v>
      </c>
      <c r="AD335" s="76">
        <v>0</v>
      </c>
      <c r="AE335" s="76">
        <f t="shared" si="387"/>
        <v>0</v>
      </c>
      <c r="AF335" s="76">
        <v>0</v>
      </c>
      <c r="AG335" s="76">
        <f t="shared" si="388"/>
        <v>0</v>
      </c>
      <c r="AH335" s="77">
        <v>0</v>
      </c>
      <c r="AI335" s="78">
        <f t="shared" si="378"/>
        <v>0</v>
      </c>
      <c r="AJ335" s="32"/>
      <c r="AK335" s="124">
        <v>0</v>
      </c>
      <c r="AL335" s="76">
        <v>0</v>
      </c>
      <c r="AM335" s="76">
        <f t="shared" si="379"/>
        <v>0</v>
      </c>
      <c r="AN335" s="76">
        <v>0</v>
      </c>
      <c r="AO335" s="76">
        <f t="shared" si="395"/>
        <v>0</v>
      </c>
      <c r="AP335" s="77">
        <v>0</v>
      </c>
      <c r="AQ335" s="77">
        <f t="shared" si="380"/>
        <v>0</v>
      </c>
      <c r="AR335" s="8"/>
      <c r="AS335" s="76">
        <v>0</v>
      </c>
      <c r="AT335" s="76">
        <v>0</v>
      </c>
      <c r="AU335" s="76">
        <f t="shared" si="389"/>
        <v>0</v>
      </c>
      <c r="AV335" s="76">
        <v>0</v>
      </c>
      <c r="AW335" s="76">
        <f t="shared" si="390"/>
        <v>0</v>
      </c>
      <c r="AX335" s="77">
        <v>0</v>
      </c>
      <c r="AY335" s="78">
        <f t="shared" si="381"/>
        <v>0</v>
      </c>
      <c r="AZ335" s="32"/>
      <c r="BA335" s="124">
        <v>41.08</v>
      </c>
      <c r="BB335" s="76">
        <v>37.345833333333331</v>
      </c>
      <c r="BC335" s="76">
        <f t="shared" si="382"/>
        <v>3.7341666666666669</v>
      </c>
      <c r="BD335" s="76">
        <v>0</v>
      </c>
      <c r="BE335" s="76">
        <f t="shared" si="396"/>
        <v>41.08</v>
      </c>
      <c r="BF335" s="77">
        <v>41.08</v>
      </c>
      <c r="BG335" s="77">
        <f t="shared" si="383"/>
        <v>0</v>
      </c>
      <c r="BH335" s="8"/>
      <c r="BI335" s="76">
        <v>41.08</v>
      </c>
      <c r="BJ335" s="76">
        <v>37.345833333333331</v>
      </c>
      <c r="BK335" s="76">
        <f t="shared" si="391"/>
        <v>3.7341666666666669</v>
      </c>
      <c r="BL335" s="76">
        <v>0</v>
      </c>
      <c r="BM335" s="76">
        <f t="shared" si="392"/>
        <v>41.08</v>
      </c>
      <c r="BN335" s="77">
        <v>41.08</v>
      </c>
      <c r="BO335" s="78">
        <f t="shared" si="384"/>
        <v>0</v>
      </c>
      <c r="BP335" s="32"/>
    </row>
    <row r="336" spans="2:68" s="2" customFormat="1" ht="14.25" hidden="1" customHeight="1" outlineLevel="1">
      <c r="B336" s="2" t="str">
        <f t="shared" si="397"/>
        <v>Hide</v>
      </c>
      <c r="C336" s="2">
        <v>1</v>
      </c>
      <c r="D336" s="72" t="s">
        <v>311</v>
      </c>
      <c r="E336" s="124">
        <v>-6.2699999999999925</v>
      </c>
      <c r="F336" s="76">
        <v>369.17281139086884</v>
      </c>
      <c r="G336" s="76">
        <f t="shared" si="373"/>
        <v>-375.44281139086883</v>
      </c>
      <c r="H336" s="76">
        <v>0</v>
      </c>
      <c r="I336" s="76">
        <f t="shared" si="393"/>
        <v>-6.2699999999999925</v>
      </c>
      <c r="J336" s="77">
        <v>501.36</v>
      </c>
      <c r="K336" s="77">
        <f t="shared" si="374"/>
        <v>-507.63</v>
      </c>
      <c r="L336" s="8"/>
      <c r="M336" s="76">
        <v>-6.2699999999999925</v>
      </c>
      <c r="N336" s="76">
        <v>369.17281139086884</v>
      </c>
      <c r="O336" s="76">
        <f t="shared" si="385"/>
        <v>-375.44281139086883</v>
      </c>
      <c r="P336" s="76">
        <v>0</v>
      </c>
      <c r="Q336" s="76">
        <f t="shared" si="386"/>
        <v>-6.2699999999999925</v>
      </c>
      <c r="R336" s="77">
        <v>501.36</v>
      </c>
      <c r="S336" s="78">
        <f t="shared" si="375"/>
        <v>-507.63</v>
      </c>
      <c r="T336" s="32"/>
      <c r="U336" s="124">
        <v>0</v>
      </c>
      <c r="V336" s="76">
        <v>38.888333333333328</v>
      </c>
      <c r="W336" s="76">
        <f t="shared" si="376"/>
        <v>-38.888333333333328</v>
      </c>
      <c r="X336" s="76">
        <v>0</v>
      </c>
      <c r="Y336" s="76">
        <f t="shared" si="394"/>
        <v>0</v>
      </c>
      <c r="Z336" s="77">
        <v>0</v>
      </c>
      <c r="AA336" s="77">
        <f t="shared" si="377"/>
        <v>0</v>
      </c>
      <c r="AB336" s="8"/>
      <c r="AC336" s="76">
        <v>0</v>
      </c>
      <c r="AD336" s="76">
        <v>38.888333333333328</v>
      </c>
      <c r="AE336" s="76">
        <f t="shared" si="387"/>
        <v>-38.888333333333328</v>
      </c>
      <c r="AF336" s="76">
        <v>0</v>
      </c>
      <c r="AG336" s="76">
        <f t="shared" si="388"/>
        <v>0</v>
      </c>
      <c r="AH336" s="77">
        <v>0</v>
      </c>
      <c r="AI336" s="78">
        <f t="shared" si="378"/>
        <v>0</v>
      </c>
      <c r="AJ336" s="32"/>
      <c r="AK336" s="124">
        <v>0</v>
      </c>
      <c r="AL336" s="76">
        <v>0</v>
      </c>
      <c r="AM336" s="76">
        <f t="shared" si="379"/>
        <v>0</v>
      </c>
      <c r="AN336" s="76">
        <v>0</v>
      </c>
      <c r="AO336" s="76">
        <f t="shared" si="395"/>
        <v>0</v>
      </c>
      <c r="AP336" s="77">
        <v>0</v>
      </c>
      <c r="AQ336" s="77">
        <f t="shared" si="380"/>
        <v>0</v>
      </c>
      <c r="AR336" s="8"/>
      <c r="AS336" s="76">
        <v>0</v>
      </c>
      <c r="AT336" s="76">
        <v>0</v>
      </c>
      <c r="AU336" s="76">
        <f t="shared" si="389"/>
        <v>0</v>
      </c>
      <c r="AV336" s="76">
        <v>0</v>
      </c>
      <c r="AW336" s="76">
        <f t="shared" si="390"/>
        <v>0</v>
      </c>
      <c r="AX336" s="77">
        <v>0</v>
      </c>
      <c r="AY336" s="78">
        <f t="shared" si="381"/>
        <v>0</v>
      </c>
      <c r="AZ336" s="32"/>
      <c r="BA336" s="124">
        <v>-6.2699999999999925</v>
      </c>
      <c r="BB336" s="76">
        <v>330.28447805753552</v>
      </c>
      <c r="BC336" s="76">
        <f t="shared" si="382"/>
        <v>-336.5544780575355</v>
      </c>
      <c r="BD336" s="76">
        <v>0</v>
      </c>
      <c r="BE336" s="76">
        <f t="shared" si="396"/>
        <v>-6.2699999999999925</v>
      </c>
      <c r="BF336" s="77">
        <v>501.36</v>
      </c>
      <c r="BG336" s="77">
        <f t="shared" si="383"/>
        <v>-507.63</v>
      </c>
      <c r="BH336" s="8"/>
      <c r="BI336" s="76">
        <v>-6.2699999999999925</v>
      </c>
      <c r="BJ336" s="76">
        <v>330.28447805753552</v>
      </c>
      <c r="BK336" s="76">
        <f t="shared" si="391"/>
        <v>-336.5544780575355</v>
      </c>
      <c r="BL336" s="76">
        <v>0</v>
      </c>
      <c r="BM336" s="76">
        <f t="shared" si="392"/>
        <v>-6.2699999999999925</v>
      </c>
      <c r="BN336" s="77">
        <v>501.36</v>
      </c>
      <c r="BO336" s="78">
        <f t="shared" si="384"/>
        <v>-507.63</v>
      </c>
      <c r="BP336" s="32"/>
    </row>
    <row r="337" spans="2:68" s="2" customFormat="1" ht="14.25" hidden="1" customHeight="1" outlineLevel="1">
      <c r="B337" s="2" t="str">
        <f t="shared" si="397"/>
        <v>Hide</v>
      </c>
      <c r="C337" s="2">
        <v>1</v>
      </c>
      <c r="D337" s="72" t="s">
        <v>312</v>
      </c>
      <c r="E337" s="124">
        <v>0</v>
      </c>
      <c r="F337" s="76">
        <v>0</v>
      </c>
      <c r="G337" s="76">
        <f t="shared" si="373"/>
        <v>0</v>
      </c>
      <c r="H337" s="76">
        <v>0</v>
      </c>
      <c r="I337" s="76">
        <f t="shared" si="393"/>
        <v>0</v>
      </c>
      <c r="J337" s="77">
        <v>0</v>
      </c>
      <c r="K337" s="77">
        <f t="shared" si="374"/>
        <v>0</v>
      </c>
      <c r="L337" s="8"/>
      <c r="M337" s="76">
        <v>0</v>
      </c>
      <c r="N337" s="76">
        <v>0</v>
      </c>
      <c r="O337" s="76">
        <f t="shared" si="385"/>
        <v>0</v>
      </c>
      <c r="P337" s="76">
        <v>0</v>
      </c>
      <c r="Q337" s="76">
        <f t="shared" si="386"/>
        <v>0</v>
      </c>
      <c r="R337" s="77">
        <v>0</v>
      </c>
      <c r="S337" s="78">
        <f t="shared" si="375"/>
        <v>0</v>
      </c>
      <c r="T337" s="32"/>
      <c r="U337" s="124">
        <v>0</v>
      </c>
      <c r="V337" s="76">
        <v>0</v>
      </c>
      <c r="W337" s="76">
        <f t="shared" si="376"/>
        <v>0</v>
      </c>
      <c r="X337" s="76">
        <v>0</v>
      </c>
      <c r="Y337" s="76">
        <f t="shared" si="394"/>
        <v>0</v>
      </c>
      <c r="Z337" s="77">
        <v>0</v>
      </c>
      <c r="AA337" s="77">
        <f t="shared" si="377"/>
        <v>0</v>
      </c>
      <c r="AB337" s="8"/>
      <c r="AC337" s="76">
        <v>0</v>
      </c>
      <c r="AD337" s="76">
        <v>0</v>
      </c>
      <c r="AE337" s="76">
        <f t="shared" si="387"/>
        <v>0</v>
      </c>
      <c r="AF337" s="76">
        <v>0</v>
      </c>
      <c r="AG337" s="76">
        <f t="shared" si="388"/>
        <v>0</v>
      </c>
      <c r="AH337" s="77">
        <v>0</v>
      </c>
      <c r="AI337" s="78">
        <f t="shared" si="378"/>
        <v>0</v>
      </c>
      <c r="AJ337" s="32"/>
      <c r="AK337" s="124">
        <v>0</v>
      </c>
      <c r="AL337" s="76">
        <v>0</v>
      </c>
      <c r="AM337" s="76">
        <f t="shared" si="379"/>
        <v>0</v>
      </c>
      <c r="AN337" s="76">
        <v>0</v>
      </c>
      <c r="AO337" s="76">
        <f t="shared" si="395"/>
        <v>0</v>
      </c>
      <c r="AP337" s="77">
        <v>0</v>
      </c>
      <c r="AQ337" s="77">
        <f t="shared" si="380"/>
        <v>0</v>
      </c>
      <c r="AR337" s="8"/>
      <c r="AS337" s="76">
        <v>0</v>
      </c>
      <c r="AT337" s="76">
        <v>0</v>
      </c>
      <c r="AU337" s="76">
        <f t="shared" si="389"/>
        <v>0</v>
      </c>
      <c r="AV337" s="76">
        <v>0</v>
      </c>
      <c r="AW337" s="76">
        <f t="shared" si="390"/>
        <v>0</v>
      </c>
      <c r="AX337" s="77">
        <v>0</v>
      </c>
      <c r="AY337" s="78">
        <f t="shared" si="381"/>
        <v>0</v>
      </c>
      <c r="AZ337" s="32"/>
      <c r="BA337" s="124">
        <v>0</v>
      </c>
      <c r="BB337" s="76">
        <v>0</v>
      </c>
      <c r="BC337" s="76">
        <f t="shared" si="382"/>
        <v>0</v>
      </c>
      <c r="BD337" s="76">
        <v>0</v>
      </c>
      <c r="BE337" s="76">
        <f t="shared" si="396"/>
        <v>0</v>
      </c>
      <c r="BF337" s="77">
        <v>0</v>
      </c>
      <c r="BG337" s="77">
        <f t="shared" si="383"/>
        <v>0</v>
      </c>
      <c r="BH337" s="8"/>
      <c r="BI337" s="76">
        <v>0</v>
      </c>
      <c r="BJ337" s="76">
        <v>0</v>
      </c>
      <c r="BK337" s="76">
        <f t="shared" si="391"/>
        <v>0</v>
      </c>
      <c r="BL337" s="76">
        <v>0</v>
      </c>
      <c r="BM337" s="76">
        <f t="shared" si="392"/>
        <v>0</v>
      </c>
      <c r="BN337" s="77">
        <v>0</v>
      </c>
      <c r="BO337" s="78">
        <f t="shared" si="384"/>
        <v>0</v>
      </c>
      <c r="BP337" s="32"/>
    </row>
    <row r="338" spans="2:68" s="2" customFormat="1" ht="14.25" hidden="1" customHeight="1" outlineLevel="1">
      <c r="B338" s="2" t="str">
        <f t="shared" si="397"/>
        <v>Hide</v>
      </c>
      <c r="C338" s="2">
        <v>1</v>
      </c>
      <c r="D338" s="72" t="s">
        <v>313</v>
      </c>
      <c r="E338" s="124">
        <v>0</v>
      </c>
      <c r="F338" s="76">
        <v>0</v>
      </c>
      <c r="G338" s="76">
        <f t="shared" si="373"/>
        <v>0</v>
      </c>
      <c r="H338" s="76">
        <v>0</v>
      </c>
      <c r="I338" s="76">
        <f t="shared" si="393"/>
        <v>0</v>
      </c>
      <c r="J338" s="77">
        <v>0</v>
      </c>
      <c r="K338" s="77">
        <f t="shared" si="374"/>
        <v>0</v>
      </c>
      <c r="L338" s="8"/>
      <c r="M338" s="76">
        <v>0</v>
      </c>
      <c r="N338" s="76">
        <v>0</v>
      </c>
      <c r="O338" s="76">
        <f t="shared" si="385"/>
        <v>0</v>
      </c>
      <c r="P338" s="76">
        <v>0</v>
      </c>
      <c r="Q338" s="76">
        <f t="shared" si="386"/>
        <v>0</v>
      </c>
      <c r="R338" s="77">
        <v>0</v>
      </c>
      <c r="S338" s="78">
        <f t="shared" si="375"/>
        <v>0</v>
      </c>
      <c r="T338" s="32"/>
      <c r="U338" s="124">
        <v>0</v>
      </c>
      <c r="V338" s="76">
        <v>0</v>
      </c>
      <c r="W338" s="76">
        <f t="shared" si="376"/>
        <v>0</v>
      </c>
      <c r="X338" s="76">
        <v>0</v>
      </c>
      <c r="Y338" s="76">
        <f t="shared" si="394"/>
        <v>0</v>
      </c>
      <c r="Z338" s="77">
        <v>0</v>
      </c>
      <c r="AA338" s="77">
        <f t="shared" si="377"/>
        <v>0</v>
      </c>
      <c r="AB338" s="8"/>
      <c r="AC338" s="76">
        <v>0</v>
      </c>
      <c r="AD338" s="76">
        <v>0</v>
      </c>
      <c r="AE338" s="76">
        <f t="shared" si="387"/>
        <v>0</v>
      </c>
      <c r="AF338" s="76">
        <v>0</v>
      </c>
      <c r="AG338" s="76">
        <f t="shared" si="388"/>
        <v>0</v>
      </c>
      <c r="AH338" s="77">
        <v>0</v>
      </c>
      <c r="AI338" s="78">
        <f t="shared" si="378"/>
        <v>0</v>
      </c>
      <c r="AJ338" s="32"/>
      <c r="AK338" s="124">
        <v>0</v>
      </c>
      <c r="AL338" s="76">
        <v>0</v>
      </c>
      <c r="AM338" s="76">
        <f t="shared" si="379"/>
        <v>0</v>
      </c>
      <c r="AN338" s="76">
        <v>0</v>
      </c>
      <c r="AO338" s="76">
        <f t="shared" si="395"/>
        <v>0</v>
      </c>
      <c r="AP338" s="77">
        <v>0</v>
      </c>
      <c r="AQ338" s="77">
        <f t="shared" si="380"/>
        <v>0</v>
      </c>
      <c r="AR338" s="8"/>
      <c r="AS338" s="76">
        <v>0</v>
      </c>
      <c r="AT338" s="76">
        <v>0</v>
      </c>
      <c r="AU338" s="76">
        <f t="shared" si="389"/>
        <v>0</v>
      </c>
      <c r="AV338" s="76">
        <v>0</v>
      </c>
      <c r="AW338" s="76">
        <f t="shared" si="390"/>
        <v>0</v>
      </c>
      <c r="AX338" s="77">
        <v>0</v>
      </c>
      <c r="AY338" s="78">
        <f t="shared" si="381"/>
        <v>0</v>
      </c>
      <c r="AZ338" s="32"/>
      <c r="BA338" s="124">
        <v>0</v>
      </c>
      <c r="BB338" s="76">
        <v>0</v>
      </c>
      <c r="BC338" s="76">
        <f t="shared" si="382"/>
        <v>0</v>
      </c>
      <c r="BD338" s="76">
        <v>0</v>
      </c>
      <c r="BE338" s="76">
        <f t="shared" si="396"/>
        <v>0</v>
      </c>
      <c r="BF338" s="77">
        <v>0</v>
      </c>
      <c r="BG338" s="77">
        <f t="shared" si="383"/>
        <v>0</v>
      </c>
      <c r="BH338" s="8"/>
      <c r="BI338" s="76">
        <v>0</v>
      </c>
      <c r="BJ338" s="76">
        <v>0</v>
      </c>
      <c r="BK338" s="76">
        <f t="shared" si="391"/>
        <v>0</v>
      </c>
      <c r="BL338" s="76">
        <v>0</v>
      </c>
      <c r="BM338" s="76">
        <f t="shared" si="392"/>
        <v>0</v>
      </c>
      <c r="BN338" s="77">
        <v>0</v>
      </c>
      <c r="BO338" s="78">
        <f t="shared" si="384"/>
        <v>0</v>
      </c>
      <c r="BP338" s="32"/>
    </row>
    <row r="339" spans="2:68" s="2" customFormat="1" ht="14.25" hidden="1" customHeight="1" outlineLevel="1">
      <c r="B339" s="2" t="str">
        <f t="shared" si="397"/>
        <v>Hide</v>
      </c>
      <c r="C339" s="2">
        <v>1</v>
      </c>
      <c r="D339" s="72" t="s">
        <v>314</v>
      </c>
      <c r="E339" s="124">
        <v>82.66</v>
      </c>
      <c r="F339" s="76">
        <v>55.344166666666595</v>
      </c>
      <c r="G339" s="76">
        <f t="shared" si="373"/>
        <v>27.315833333333401</v>
      </c>
      <c r="H339" s="76">
        <v>0</v>
      </c>
      <c r="I339" s="76">
        <f t="shared" si="393"/>
        <v>82.66</v>
      </c>
      <c r="J339" s="77">
        <v>80.5</v>
      </c>
      <c r="K339" s="77">
        <f t="shared" si="374"/>
        <v>2.1599999999999966</v>
      </c>
      <c r="L339" s="8"/>
      <c r="M339" s="76">
        <v>82.66</v>
      </c>
      <c r="N339" s="76">
        <v>55.344166666666595</v>
      </c>
      <c r="O339" s="76">
        <f t="shared" si="385"/>
        <v>27.315833333333401</v>
      </c>
      <c r="P339" s="76">
        <v>0</v>
      </c>
      <c r="Q339" s="76">
        <f t="shared" si="386"/>
        <v>82.66</v>
      </c>
      <c r="R339" s="77">
        <v>80.5</v>
      </c>
      <c r="S339" s="78">
        <f t="shared" si="375"/>
        <v>2.1599999999999966</v>
      </c>
      <c r="T339" s="32"/>
      <c r="U339" s="124">
        <v>0</v>
      </c>
      <c r="V339" s="76">
        <v>0</v>
      </c>
      <c r="W339" s="76">
        <f t="shared" si="376"/>
        <v>0</v>
      </c>
      <c r="X339" s="76">
        <v>0</v>
      </c>
      <c r="Y339" s="76">
        <f t="shared" si="394"/>
        <v>0</v>
      </c>
      <c r="Z339" s="77">
        <v>0</v>
      </c>
      <c r="AA339" s="77">
        <f t="shared" si="377"/>
        <v>0</v>
      </c>
      <c r="AB339" s="8"/>
      <c r="AC339" s="76">
        <v>0</v>
      </c>
      <c r="AD339" s="76">
        <v>0</v>
      </c>
      <c r="AE339" s="76">
        <f t="shared" si="387"/>
        <v>0</v>
      </c>
      <c r="AF339" s="76">
        <v>0</v>
      </c>
      <c r="AG339" s="76">
        <f t="shared" si="388"/>
        <v>0</v>
      </c>
      <c r="AH339" s="77">
        <v>0</v>
      </c>
      <c r="AI339" s="78">
        <f t="shared" si="378"/>
        <v>0</v>
      </c>
      <c r="AJ339" s="32"/>
      <c r="AK339" s="124">
        <v>28.77</v>
      </c>
      <c r="AL339" s="76">
        <v>28.77</v>
      </c>
      <c r="AM339" s="76">
        <f t="shared" si="379"/>
        <v>0</v>
      </c>
      <c r="AN339" s="76">
        <v>0</v>
      </c>
      <c r="AO339" s="76">
        <f t="shared" si="395"/>
        <v>28.77</v>
      </c>
      <c r="AP339" s="77">
        <v>28.77</v>
      </c>
      <c r="AQ339" s="77">
        <f t="shared" si="380"/>
        <v>0</v>
      </c>
      <c r="AR339" s="8"/>
      <c r="AS339" s="76">
        <v>28.77</v>
      </c>
      <c r="AT339" s="76">
        <v>28.77</v>
      </c>
      <c r="AU339" s="76">
        <f t="shared" si="389"/>
        <v>0</v>
      </c>
      <c r="AV339" s="76">
        <v>0</v>
      </c>
      <c r="AW339" s="76">
        <f t="shared" si="390"/>
        <v>28.77</v>
      </c>
      <c r="AX339" s="77">
        <v>28.77</v>
      </c>
      <c r="AY339" s="78">
        <f t="shared" si="381"/>
        <v>0</v>
      </c>
      <c r="AZ339" s="32"/>
      <c r="BA339" s="124">
        <v>53.89</v>
      </c>
      <c r="BB339" s="76">
        <v>26.574166666666599</v>
      </c>
      <c r="BC339" s="76">
        <f t="shared" si="382"/>
        <v>27.315833333333401</v>
      </c>
      <c r="BD339" s="76">
        <v>0</v>
      </c>
      <c r="BE339" s="76">
        <f t="shared" si="396"/>
        <v>53.89</v>
      </c>
      <c r="BF339" s="77">
        <v>51.73</v>
      </c>
      <c r="BG339" s="77">
        <f t="shared" si="383"/>
        <v>2.1600000000000037</v>
      </c>
      <c r="BH339" s="8"/>
      <c r="BI339" s="76">
        <v>53.89</v>
      </c>
      <c r="BJ339" s="76">
        <v>26.574166666666599</v>
      </c>
      <c r="BK339" s="76">
        <f t="shared" si="391"/>
        <v>27.315833333333401</v>
      </c>
      <c r="BL339" s="76">
        <v>0</v>
      </c>
      <c r="BM339" s="76">
        <f t="shared" si="392"/>
        <v>53.89</v>
      </c>
      <c r="BN339" s="77">
        <v>51.73</v>
      </c>
      <c r="BO339" s="78">
        <f t="shared" si="384"/>
        <v>2.1600000000000037</v>
      </c>
      <c r="BP339" s="32"/>
    </row>
    <row r="340" spans="2:68" s="2" customFormat="1" ht="14.25" hidden="1" customHeight="1" outlineLevel="1">
      <c r="B340" s="2" t="str">
        <f t="shared" si="397"/>
        <v>Hide</v>
      </c>
      <c r="C340" s="2">
        <v>1</v>
      </c>
      <c r="D340" s="72" t="s" vm="6">
        <v>315</v>
      </c>
      <c r="E340" s="124">
        <v>0</v>
      </c>
      <c r="F340" s="76">
        <v>0</v>
      </c>
      <c r="G340" s="76">
        <f t="shared" si="373"/>
        <v>0</v>
      </c>
      <c r="H340" s="76">
        <v>0</v>
      </c>
      <c r="I340" s="76">
        <f t="shared" si="393"/>
        <v>0</v>
      </c>
      <c r="J340" s="77">
        <v>0</v>
      </c>
      <c r="K340" s="77">
        <f t="shared" si="374"/>
        <v>0</v>
      </c>
      <c r="L340" s="8"/>
      <c r="M340" s="76">
        <v>0</v>
      </c>
      <c r="N340" s="76">
        <v>0</v>
      </c>
      <c r="O340" s="76">
        <f t="shared" si="385"/>
        <v>0</v>
      </c>
      <c r="P340" s="76">
        <v>0</v>
      </c>
      <c r="Q340" s="76">
        <f t="shared" si="386"/>
        <v>0</v>
      </c>
      <c r="R340" s="77">
        <v>0</v>
      </c>
      <c r="S340" s="78">
        <f t="shared" si="375"/>
        <v>0</v>
      </c>
      <c r="T340" s="32"/>
      <c r="U340" s="124">
        <v>0</v>
      </c>
      <c r="V340" s="76">
        <v>0</v>
      </c>
      <c r="W340" s="76">
        <f t="shared" si="376"/>
        <v>0</v>
      </c>
      <c r="X340" s="76">
        <v>0</v>
      </c>
      <c r="Y340" s="76">
        <f t="shared" si="394"/>
        <v>0</v>
      </c>
      <c r="Z340" s="77">
        <v>0</v>
      </c>
      <c r="AA340" s="77">
        <f t="shared" si="377"/>
        <v>0</v>
      </c>
      <c r="AB340" s="8"/>
      <c r="AC340" s="76">
        <v>0</v>
      </c>
      <c r="AD340" s="76">
        <v>0</v>
      </c>
      <c r="AE340" s="76">
        <f t="shared" si="387"/>
        <v>0</v>
      </c>
      <c r="AF340" s="76">
        <v>0</v>
      </c>
      <c r="AG340" s="76">
        <f t="shared" si="388"/>
        <v>0</v>
      </c>
      <c r="AH340" s="77">
        <v>0</v>
      </c>
      <c r="AI340" s="78">
        <f t="shared" si="378"/>
        <v>0</v>
      </c>
      <c r="AJ340" s="32"/>
      <c r="AK340" s="124">
        <v>0</v>
      </c>
      <c r="AL340" s="76">
        <v>0</v>
      </c>
      <c r="AM340" s="76">
        <f t="shared" si="379"/>
        <v>0</v>
      </c>
      <c r="AN340" s="76">
        <v>0</v>
      </c>
      <c r="AO340" s="76">
        <f t="shared" si="395"/>
        <v>0</v>
      </c>
      <c r="AP340" s="77">
        <v>0</v>
      </c>
      <c r="AQ340" s="77">
        <f t="shared" si="380"/>
        <v>0</v>
      </c>
      <c r="AR340" s="8"/>
      <c r="AS340" s="76">
        <v>0</v>
      </c>
      <c r="AT340" s="76">
        <v>0</v>
      </c>
      <c r="AU340" s="76">
        <f t="shared" si="389"/>
        <v>0</v>
      </c>
      <c r="AV340" s="76">
        <v>0</v>
      </c>
      <c r="AW340" s="76">
        <f t="shared" si="390"/>
        <v>0</v>
      </c>
      <c r="AX340" s="77">
        <v>0</v>
      </c>
      <c r="AY340" s="78">
        <f t="shared" si="381"/>
        <v>0</v>
      </c>
      <c r="AZ340" s="32"/>
      <c r="BA340" s="124">
        <v>0</v>
      </c>
      <c r="BB340" s="76">
        <v>0</v>
      </c>
      <c r="BC340" s="76">
        <f t="shared" si="382"/>
        <v>0</v>
      </c>
      <c r="BD340" s="76">
        <v>0</v>
      </c>
      <c r="BE340" s="76">
        <f t="shared" si="396"/>
        <v>0</v>
      </c>
      <c r="BF340" s="77">
        <v>0</v>
      </c>
      <c r="BG340" s="77">
        <f t="shared" si="383"/>
        <v>0</v>
      </c>
      <c r="BH340" s="8"/>
      <c r="BI340" s="76">
        <v>0</v>
      </c>
      <c r="BJ340" s="76">
        <v>0</v>
      </c>
      <c r="BK340" s="76">
        <f t="shared" si="391"/>
        <v>0</v>
      </c>
      <c r="BL340" s="76">
        <v>0</v>
      </c>
      <c r="BM340" s="76">
        <f t="shared" si="392"/>
        <v>0</v>
      </c>
      <c r="BN340" s="77">
        <v>0</v>
      </c>
      <c r="BO340" s="78">
        <f t="shared" si="384"/>
        <v>0</v>
      </c>
      <c r="BP340" s="32"/>
    </row>
    <row r="341" spans="2:68" s="2" customFormat="1" ht="14.25" hidden="1" customHeight="1" outlineLevel="1">
      <c r="B341" s="2" t="str">
        <f t="shared" si="397"/>
        <v>Hide</v>
      </c>
      <c r="C341" s="2">
        <v>1</v>
      </c>
      <c r="D341" s="72" t="s">
        <v>316</v>
      </c>
      <c r="E341" s="124">
        <v>0</v>
      </c>
      <c r="F341" s="76">
        <v>266.48250000000002</v>
      </c>
      <c r="G341" s="76">
        <f t="shared" si="373"/>
        <v>-266.48250000000002</v>
      </c>
      <c r="H341" s="76">
        <v>0</v>
      </c>
      <c r="I341" s="76">
        <f t="shared" si="393"/>
        <v>0</v>
      </c>
      <c r="J341" s="77">
        <v>740</v>
      </c>
      <c r="K341" s="77">
        <f t="shared" si="374"/>
        <v>-740</v>
      </c>
      <c r="L341" s="8"/>
      <c r="M341" s="76">
        <v>0</v>
      </c>
      <c r="N341" s="76">
        <v>266.48250000000002</v>
      </c>
      <c r="O341" s="76">
        <f t="shared" si="385"/>
        <v>-266.48250000000002</v>
      </c>
      <c r="P341" s="76">
        <v>0</v>
      </c>
      <c r="Q341" s="76">
        <f t="shared" si="386"/>
        <v>0</v>
      </c>
      <c r="R341" s="77">
        <v>740</v>
      </c>
      <c r="S341" s="78">
        <f t="shared" si="375"/>
        <v>-740</v>
      </c>
      <c r="T341" s="32"/>
      <c r="U341" s="124">
        <v>0</v>
      </c>
      <c r="V341" s="76">
        <v>266.48250000000002</v>
      </c>
      <c r="W341" s="76">
        <f t="shared" si="376"/>
        <v>-266.48250000000002</v>
      </c>
      <c r="X341" s="76">
        <v>0</v>
      </c>
      <c r="Y341" s="76">
        <f t="shared" si="394"/>
        <v>0</v>
      </c>
      <c r="Z341" s="77">
        <v>740</v>
      </c>
      <c r="AA341" s="77">
        <f t="shared" si="377"/>
        <v>-740</v>
      </c>
      <c r="AB341" s="8"/>
      <c r="AC341" s="76">
        <v>0</v>
      </c>
      <c r="AD341" s="76">
        <v>266.48250000000002</v>
      </c>
      <c r="AE341" s="76">
        <f t="shared" si="387"/>
        <v>-266.48250000000002</v>
      </c>
      <c r="AF341" s="76">
        <v>0</v>
      </c>
      <c r="AG341" s="76">
        <f t="shared" si="388"/>
        <v>0</v>
      </c>
      <c r="AH341" s="77">
        <v>740</v>
      </c>
      <c r="AI341" s="78">
        <f t="shared" si="378"/>
        <v>-740</v>
      </c>
      <c r="AJ341" s="32"/>
      <c r="AK341" s="124">
        <v>0</v>
      </c>
      <c r="AL341" s="76">
        <v>0</v>
      </c>
      <c r="AM341" s="76">
        <f t="shared" si="379"/>
        <v>0</v>
      </c>
      <c r="AN341" s="76">
        <v>0</v>
      </c>
      <c r="AO341" s="76">
        <f t="shared" si="395"/>
        <v>0</v>
      </c>
      <c r="AP341" s="77">
        <v>0</v>
      </c>
      <c r="AQ341" s="77">
        <f t="shared" si="380"/>
        <v>0</v>
      </c>
      <c r="AR341" s="8"/>
      <c r="AS341" s="76">
        <v>0</v>
      </c>
      <c r="AT341" s="76">
        <v>0</v>
      </c>
      <c r="AU341" s="76">
        <f t="shared" si="389"/>
        <v>0</v>
      </c>
      <c r="AV341" s="76">
        <v>0</v>
      </c>
      <c r="AW341" s="76">
        <f t="shared" si="390"/>
        <v>0</v>
      </c>
      <c r="AX341" s="77">
        <v>0</v>
      </c>
      <c r="AY341" s="78">
        <f t="shared" si="381"/>
        <v>0</v>
      </c>
      <c r="AZ341" s="32"/>
      <c r="BA341" s="124">
        <v>0</v>
      </c>
      <c r="BB341" s="76">
        <v>0</v>
      </c>
      <c r="BC341" s="76">
        <f t="shared" si="382"/>
        <v>0</v>
      </c>
      <c r="BD341" s="76">
        <v>0</v>
      </c>
      <c r="BE341" s="76">
        <f t="shared" si="396"/>
        <v>0</v>
      </c>
      <c r="BF341" s="77">
        <v>0</v>
      </c>
      <c r="BG341" s="77">
        <f t="shared" si="383"/>
        <v>0</v>
      </c>
      <c r="BH341" s="8"/>
      <c r="BI341" s="76">
        <v>0</v>
      </c>
      <c r="BJ341" s="76">
        <v>0</v>
      </c>
      <c r="BK341" s="76">
        <f t="shared" si="391"/>
        <v>0</v>
      </c>
      <c r="BL341" s="76">
        <v>0</v>
      </c>
      <c r="BM341" s="76">
        <f t="shared" si="392"/>
        <v>0</v>
      </c>
      <c r="BN341" s="77">
        <v>0</v>
      </c>
      <c r="BO341" s="78">
        <f t="shared" si="384"/>
        <v>0</v>
      </c>
      <c r="BP341" s="32"/>
    </row>
    <row r="342" spans="2:68" s="2" customFormat="1" ht="14.25" hidden="1" customHeight="1" outlineLevel="1">
      <c r="B342" s="2" t="str">
        <f t="shared" si="397"/>
        <v>Hide</v>
      </c>
      <c r="C342" s="2">
        <v>1</v>
      </c>
      <c r="D342" s="72" t="s">
        <v>317</v>
      </c>
      <c r="E342" s="124">
        <v>0</v>
      </c>
      <c r="F342" s="76">
        <v>0</v>
      </c>
      <c r="G342" s="76">
        <f t="shared" si="373"/>
        <v>0</v>
      </c>
      <c r="H342" s="76">
        <v>0</v>
      </c>
      <c r="I342" s="76">
        <f t="shared" si="393"/>
        <v>0</v>
      </c>
      <c r="J342" s="77">
        <v>0</v>
      </c>
      <c r="K342" s="77">
        <f t="shared" si="374"/>
        <v>0</v>
      </c>
      <c r="L342" s="8"/>
      <c r="M342" s="76">
        <v>0</v>
      </c>
      <c r="N342" s="76">
        <v>0</v>
      </c>
      <c r="O342" s="76">
        <f t="shared" si="385"/>
        <v>0</v>
      </c>
      <c r="P342" s="76">
        <v>0</v>
      </c>
      <c r="Q342" s="76">
        <f t="shared" si="386"/>
        <v>0</v>
      </c>
      <c r="R342" s="77">
        <v>0</v>
      </c>
      <c r="S342" s="78">
        <f t="shared" si="375"/>
        <v>0</v>
      </c>
      <c r="T342" s="32"/>
      <c r="U342" s="124">
        <v>0</v>
      </c>
      <c r="V342" s="76">
        <v>0</v>
      </c>
      <c r="W342" s="76">
        <f t="shared" si="376"/>
        <v>0</v>
      </c>
      <c r="X342" s="76">
        <v>0</v>
      </c>
      <c r="Y342" s="76">
        <f t="shared" si="394"/>
        <v>0</v>
      </c>
      <c r="Z342" s="77">
        <v>0</v>
      </c>
      <c r="AA342" s="77">
        <f t="shared" si="377"/>
        <v>0</v>
      </c>
      <c r="AB342" s="8"/>
      <c r="AC342" s="76">
        <v>0</v>
      </c>
      <c r="AD342" s="76">
        <v>0</v>
      </c>
      <c r="AE342" s="76">
        <f t="shared" si="387"/>
        <v>0</v>
      </c>
      <c r="AF342" s="76">
        <v>0</v>
      </c>
      <c r="AG342" s="76">
        <f t="shared" si="388"/>
        <v>0</v>
      </c>
      <c r="AH342" s="77">
        <v>0</v>
      </c>
      <c r="AI342" s="78">
        <f t="shared" si="378"/>
        <v>0</v>
      </c>
      <c r="AJ342" s="32"/>
      <c r="AK342" s="124">
        <v>0</v>
      </c>
      <c r="AL342" s="76">
        <v>0</v>
      </c>
      <c r="AM342" s="76">
        <f t="shared" si="379"/>
        <v>0</v>
      </c>
      <c r="AN342" s="76">
        <v>0</v>
      </c>
      <c r="AO342" s="76">
        <f t="shared" si="395"/>
        <v>0</v>
      </c>
      <c r="AP342" s="77">
        <v>0</v>
      </c>
      <c r="AQ342" s="77">
        <f t="shared" si="380"/>
        <v>0</v>
      </c>
      <c r="AR342" s="8"/>
      <c r="AS342" s="76">
        <v>0</v>
      </c>
      <c r="AT342" s="76">
        <v>0</v>
      </c>
      <c r="AU342" s="76">
        <f t="shared" si="389"/>
        <v>0</v>
      </c>
      <c r="AV342" s="76">
        <v>0</v>
      </c>
      <c r="AW342" s="76">
        <f t="shared" si="390"/>
        <v>0</v>
      </c>
      <c r="AX342" s="77">
        <v>0</v>
      </c>
      <c r="AY342" s="78">
        <f t="shared" si="381"/>
        <v>0</v>
      </c>
      <c r="AZ342" s="32"/>
      <c r="BA342" s="124">
        <v>0</v>
      </c>
      <c r="BB342" s="76">
        <v>0</v>
      </c>
      <c r="BC342" s="76">
        <f t="shared" si="382"/>
        <v>0</v>
      </c>
      <c r="BD342" s="76">
        <v>0</v>
      </c>
      <c r="BE342" s="76">
        <f t="shared" si="396"/>
        <v>0</v>
      </c>
      <c r="BF342" s="77">
        <v>0</v>
      </c>
      <c r="BG342" s="77">
        <f t="shared" si="383"/>
        <v>0</v>
      </c>
      <c r="BH342" s="8"/>
      <c r="BI342" s="76">
        <v>0</v>
      </c>
      <c r="BJ342" s="76">
        <v>0</v>
      </c>
      <c r="BK342" s="76">
        <f t="shared" si="391"/>
        <v>0</v>
      </c>
      <c r="BL342" s="76">
        <v>0</v>
      </c>
      <c r="BM342" s="76">
        <f t="shared" si="392"/>
        <v>0</v>
      </c>
      <c r="BN342" s="77">
        <v>0</v>
      </c>
      <c r="BO342" s="78">
        <f t="shared" si="384"/>
        <v>0</v>
      </c>
      <c r="BP342" s="32"/>
    </row>
    <row r="343" spans="2:68" s="2" customFormat="1" ht="14.25" hidden="1" customHeight="1" outlineLevel="1">
      <c r="B343" s="2" t="str">
        <f t="shared" si="397"/>
        <v>Hide</v>
      </c>
      <c r="C343" s="2">
        <v>1</v>
      </c>
      <c r="D343" s="72" t="s">
        <v>318</v>
      </c>
      <c r="E343" s="124">
        <v>0</v>
      </c>
      <c r="F343" s="76">
        <v>0</v>
      </c>
      <c r="G343" s="76">
        <f t="shared" si="373"/>
        <v>0</v>
      </c>
      <c r="H343" s="76">
        <v>0</v>
      </c>
      <c r="I343" s="76">
        <f t="shared" si="393"/>
        <v>0</v>
      </c>
      <c r="J343" s="77">
        <v>0</v>
      </c>
      <c r="K343" s="77">
        <f t="shared" si="374"/>
        <v>0</v>
      </c>
      <c r="L343" s="8"/>
      <c r="M343" s="76">
        <v>0</v>
      </c>
      <c r="N343" s="76">
        <v>0</v>
      </c>
      <c r="O343" s="76">
        <f t="shared" si="385"/>
        <v>0</v>
      </c>
      <c r="P343" s="76">
        <v>0</v>
      </c>
      <c r="Q343" s="76">
        <f t="shared" si="386"/>
        <v>0</v>
      </c>
      <c r="R343" s="77">
        <v>0</v>
      </c>
      <c r="S343" s="78">
        <f t="shared" si="375"/>
        <v>0</v>
      </c>
      <c r="T343" s="32"/>
      <c r="U343" s="124">
        <v>0</v>
      </c>
      <c r="V343" s="76">
        <v>0</v>
      </c>
      <c r="W343" s="76">
        <f t="shared" si="376"/>
        <v>0</v>
      </c>
      <c r="X343" s="76">
        <v>0</v>
      </c>
      <c r="Y343" s="76">
        <f t="shared" si="394"/>
        <v>0</v>
      </c>
      <c r="Z343" s="77">
        <v>0</v>
      </c>
      <c r="AA343" s="77">
        <f t="shared" si="377"/>
        <v>0</v>
      </c>
      <c r="AB343" s="8"/>
      <c r="AC343" s="76">
        <v>0</v>
      </c>
      <c r="AD343" s="76">
        <v>0</v>
      </c>
      <c r="AE343" s="76">
        <f t="shared" si="387"/>
        <v>0</v>
      </c>
      <c r="AF343" s="76">
        <v>0</v>
      </c>
      <c r="AG343" s="76">
        <f t="shared" si="388"/>
        <v>0</v>
      </c>
      <c r="AH343" s="77">
        <v>0</v>
      </c>
      <c r="AI343" s="78">
        <f t="shared" si="378"/>
        <v>0</v>
      </c>
      <c r="AJ343" s="32"/>
      <c r="AK343" s="124">
        <v>0</v>
      </c>
      <c r="AL343" s="76">
        <v>0</v>
      </c>
      <c r="AM343" s="76">
        <f t="shared" si="379"/>
        <v>0</v>
      </c>
      <c r="AN343" s="76">
        <v>0</v>
      </c>
      <c r="AO343" s="76">
        <f t="shared" si="395"/>
        <v>0</v>
      </c>
      <c r="AP343" s="77">
        <v>0</v>
      </c>
      <c r="AQ343" s="77">
        <f t="shared" si="380"/>
        <v>0</v>
      </c>
      <c r="AR343" s="8"/>
      <c r="AS343" s="76">
        <v>0</v>
      </c>
      <c r="AT343" s="76">
        <v>0</v>
      </c>
      <c r="AU343" s="76">
        <f t="shared" si="389"/>
        <v>0</v>
      </c>
      <c r="AV343" s="76">
        <v>0</v>
      </c>
      <c r="AW343" s="76">
        <f t="shared" si="390"/>
        <v>0</v>
      </c>
      <c r="AX343" s="77">
        <v>0</v>
      </c>
      <c r="AY343" s="78">
        <f t="shared" si="381"/>
        <v>0</v>
      </c>
      <c r="AZ343" s="32"/>
      <c r="BA343" s="124">
        <v>0</v>
      </c>
      <c r="BB343" s="76">
        <v>0</v>
      </c>
      <c r="BC343" s="76">
        <f t="shared" si="382"/>
        <v>0</v>
      </c>
      <c r="BD343" s="76">
        <v>0</v>
      </c>
      <c r="BE343" s="76">
        <f t="shared" si="396"/>
        <v>0</v>
      </c>
      <c r="BF343" s="77">
        <v>0</v>
      </c>
      <c r="BG343" s="77">
        <f t="shared" si="383"/>
        <v>0</v>
      </c>
      <c r="BH343" s="8"/>
      <c r="BI343" s="76">
        <v>0</v>
      </c>
      <c r="BJ343" s="76">
        <v>0</v>
      </c>
      <c r="BK343" s="76">
        <f t="shared" si="391"/>
        <v>0</v>
      </c>
      <c r="BL343" s="76">
        <v>0</v>
      </c>
      <c r="BM343" s="76">
        <f t="shared" si="392"/>
        <v>0</v>
      </c>
      <c r="BN343" s="77">
        <v>0</v>
      </c>
      <c r="BO343" s="78">
        <f t="shared" si="384"/>
        <v>0</v>
      </c>
      <c r="BP343" s="32"/>
    </row>
    <row r="344" spans="2:68" s="2" customFormat="1" ht="14.25" hidden="1" customHeight="1" outlineLevel="1">
      <c r="B344" s="2" t="str">
        <f t="shared" si="397"/>
        <v>Hide</v>
      </c>
      <c r="C344" s="2">
        <v>1</v>
      </c>
      <c r="D344" s="72" t="s">
        <v>319</v>
      </c>
      <c r="E344" s="124">
        <v>0</v>
      </c>
      <c r="F344" s="76">
        <v>165.34083333333331</v>
      </c>
      <c r="G344" s="76">
        <f t="shared" si="373"/>
        <v>-165.34083333333331</v>
      </c>
      <c r="H344" s="76">
        <v>0</v>
      </c>
      <c r="I344" s="76">
        <f t="shared" si="393"/>
        <v>0</v>
      </c>
      <c r="J344" s="77">
        <v>220.45</v>
      </c>
      <c r="K344" s="77">
        <f t="shared" si="374"/>
        <v>-220.45</v>
      </c>
      <c r="L344" s="8"/>
      <c r="M344" s="76">
        <v>0</v>
      </c>
      <c r="N344" s="76">
        <v>165.34083333333331</v>
      </c>
      <c r="O344" s="76">
        <f t="shared" si="385"/>
        <v>-165.34083333333331</v>
      </c>
      <c r="P344" s="76">
        <v>0</v>
      </c>
      <c r="Q344" s="76">
        <f t="shared" si="386"/>
        <v>0</v>
      </c>
      <c r="R344" s="77">
        <v>220.45</v>
      </c>
      <c r="S344" s="78">
        <f t="shared" si="375"/>
        <v>-220.45</v>
      </c>
      <c r="T344" s="32"/>
      <c r="U344" s="124">
        <v>0</v>
      </c>
      <c r="V344" s="76">
        <v>0</v>
      </c>
      <c r="W344" s="76">
        <f t="shared" si="376"/>
        <v>0</v>
      </c>
      <c r="X344" s="76">
        <v>0</v>
      </c>
      <c r="Y344" s="76">
        <f t="shared" si="394"/>
        <v>0</v>
      </c>
      <c r="Z344" s="77">
        <v>0</v>
      </c>
      <c r="AA344" s="77">
        <f t="shared" si="377"/>
        <v>0</v>
      </c>
      <c r="AB344" s="8"/>
      <c r="AC344" s="76">
        <v>0</v>
      </c>
      <c r="AD344" s="76">
        <v>0</v>
      </c>
      <c r="AE344" s="76">
        <f t="shared" si="387"/>
        <v>0</v>
      </c>
      <c r="AF344" s="76">
        <v>0</v>
      </c>
      <c r="AG344" s="76">
        <f t="shared" si="388"/>
        <v>0</v>
      </c>
      <c r="AH344" s="77">
        <v>0</v>
      </c>
      <c r="AI344" s="78">
        <f t="shared" si="378"/>
        <v>0</v>
      </c>
      <c r="AJ344" s="32"/>
      <c r="AK344" s="124">
        <v>0</v>
      </c>
      <c r="AL344" s="76">
        <v>0</v>
      </c>
      <c r="AM344" s="76">
        <f t="shared" si="379"/>
        <v>0</v>
      </c>
      <c r="AN344" s="76">
        <v>0</v>
      </c>
      <c r="AO344" s="76">
        <f t="shared" si="395"/>
        <v>0</v>
      </c>
      <c r="AP344" s="77">
        <v>0</v>
      </c>
      <c r="AQ344" s="77">
        <f t="shared" si="380"/>
        <v>0</v>
      </c>
      <c r="AR344" s="8"/>
      <c r="AS344" s="76">
        <v>0</v>
      </c>
      <c r="AT344" s="76">
        <v>0</v>
      </c>
      <c r="AU344" s="76">
        <f t="shared" si="389"/>
        <v>0</v>
      </c>
      <c r="AV344" s="76">
        <v>0</v>
      </c>
      <c r="AW344" s="76">
        <f t="shared" si="390"/>
        <v>0</v>
      </c>
      <c r="AX344" s="77">
        <v>0</v>
      </c>
      <c r="AY344" s="78">
        <f t="shared" si="381"/>
        <v>0</v>
      </c>
      <c r="AZ344" s="32"/>
      <c r="BA344" s="124">
        <v>0</v>
      </c>
      <c r="BB344" s="76">
        <v>165.34083333333331</v>
      </c>
      <c r="BC344" s="76">
        <f t="shared" si="382"/>
        <v>-165.34083333333331</v>
      </c>
      <c r="BD344" s="76">
        <v>0</v>
      </c>
      <c r="BE344" s="76">
        <f t="shared" si="396"/>
        <v>0</v>
      </c>
      <c r="BF344" s="77">
        <v>220.45</v>
      </c>
      <c r="BG344" s="77">
        <f t="shared" si="383"/>
        <v>-220.45</v>
      </c>
      <c r="BH344" s="8"/>
      <c r="BI344" s="76">
        <v>0</v>
      </c>
      <c r="BJ344" s="76">
        <v>165.34083333333331</v>
      </c>
      <c r="BK344" s="76">
        <f t="shared" si="391"/>
        <v>-165.34083333333331</v>
      </c>
      <c r="BL344" s="76">
        <v>0</v>
      </c>
      <c r="BM344" s="76">
        <f t="shared" si="392"/>
        <v>0</v>
      </c>
      <c r="BN344" s="77">
        <v>220.45</v>
      </c>
      <c r="BO344" s="78">
        <f t="shared" si="384"/>
        <v>-220.45</v>
      </c>
      <c r="BP344" s="32"/>
    </row>
    <row r="345" spans="2:68" s="2" customFormat="1" ht="14.25" hidden="1" customHeight="1" outlineLevel="1">
      <c r="B345" s="2" t="str">
        <f t="shared" si="397"/>
        <v>Hide</v>
      </c>
      <c r="C345" s="2">
        <v>1</v>
      </c>
      <c r="D345" s="72" t="s">
        <v>320</v>
      </c>
      <c r="E345" s="124">
        <v>0</v>
      </c>
      <c r="F345" s="76">
        <v>0</v>
      </c>
      <c r="G345" s="76">
        <f t="shared" si="373"/>
        <v>0</v>
      </c>
      <c r="H345" s="76">
        <v>0</v>
      </c>
      <c r="I345" s="76">
        <f t="shared" si="393"/>
        <v>0</v>
      </c>
      <c r="J345" s="77">
        <v>0</v>
      </c>
      <c r="K345" s="77">
        <f t="shared" si="374"/>
        <v>0</v>
      </c>
      <c r="L345" s="8"/>
      <c r="M345" s="76">
        <v>0</v>
      </c>
      <c r="N345" s="76">
        <v>0</v>
      </c>
      <c r="O345" s="76">
        <f t="shared" si="385"/>
        <v>0</v>
      </c>
      <c r="P345" s="76">
        <v>0</v>
      </c>
      <c r="Q345" s="76">
        <f t="shared" si="386"/>
        <v>0</v>
      </c>
      <c r="R345" s="77">
        <v>0</v>
      </c>
      <c r="S345" s="78">
        <f t="shared" si="375"/>
        <v>0</v>
      </c>
      <c r="T345" s="32"/>
      <c r="U345" s="124">
        <v>0</v>
      </c>
      <c r="V345" s="76">
        <v>0</v>
      </c>
      <c r="W345" s="76">
        <f t="shared" si="376"/>
        <v>0</v>
      </c>
      <c r="X345" s="76">
        <v>0</v>
      </c>
      <c r="Y345" s="76">
        <f t="shared" si="394"/>
        <v>0</v>
      </c>
      <c r="Z345" s="77">
        <v>0</v>
      </c>
      <c r="AA345" s="77">
        <f t="shared" si="377"/>
        <v>0</v>
      </c>
      <c r="AB345" s="8"/>
      <c r="AC345" s="76">
        <v>0</v>
      </c>
      <c r="AD345" s="76">
        <v>0</v>
      </c>
      <c r="AE345" s="76">
        <f t="shared" si="387"/>
        <v>0</v>
      </c>
      <c r="AF345" s="76">
        <v>0</v>
      </c>
      <c r="AG345" s="76">
        <f t="shared" si="388"/>
        <v>0</v>
      </c>
      <c r="AH345" s="77">
        <v>0</v>
      </c>
      <c r="AI345" s="78">
        <f t="shared" si="378"/>
        <v>0</v>
      </c>
      <c r="AJ345" s="32"/>
      <c r="AK345" s="124">
        <v>0</v>
      </c>
      <c r="AL345" s="76">
        <v>0</v>
      </c>
      <c r="AM345" s="76">
        <f t="shared" si="379"/>
        <v>0</v>
      </c>
      <c r="AN345" s="76">
        <v>0</v>
      </c>
      <c r="AO345" s="76">
        <f t="shared" si="395"/>
        <v>0</v>
      </c>
      <c r="AP345" s="77">
        <v>0</v>
      </c>
      <c r="AQ345" s="77">
        <f t="shared" si="380"/>
        <v>0</v>
      </c>
      <c r="AR345" s="8"/>
      <c r="AS345" s="76">
        <v>0</v>
      </c>
      <c r="AT345" s="76">
        <v>0</v>
      </c>
      <c r="AU345" s="76">
        <f t="shared" si="389"/>
        <v>0</v>
      </c>
      <c r="AV345" s="76">
        <v>0</v>
      </c>
      <c r="AW345" s="76">
        <f t="shared" si="390"/>
        <v>0</v>
      </c>
      <c r="AX345" s="77">
        <v>0</v>
      </c>
      <c r="AY345" s="78">
        <f t="shared" si="381"/>
        <v>0</v>
      </c>
      <c r="AZ345" s="32"/>
      <c r="BA345" s="124">
        <v>0</v>
      </c>
      <c r="BB345" s="76">
        <v>0</v>
      </c>
      <c r="BC345" s="76">
        <f t="shared" si="382"/>
        <v>0</v>
      </c>
      <c r="BD345" s="76">
        <v>0</v>
      </c>
      <c r="BE345" s="76">
        <f t="shared" si="396"/>
        <v>0</v>
      </c>
      <c r="BF345" s="77">
        <v>0</v>
      </c>
      <c r="BG345" s="77">
        <f t="shared" si="383"/>
        <v>0</v>
      </c>
      <c r="BH345" s="8"/>
      <c r="BI345" s="76">
        <v>0</v>
      </c>
      <c r="BJ345" s="76">
        <v>0</v>
      </c>
      <c r="BK345" s="76">
        <f t="shared" si="391"/>
        <v>0</v>
      </c>
      <c r="BL345" s="76">
        <v>0</v>
      </c>
      <c r="BM345" s="76">
        <f t="shared" si="392"/>
        <v>0</v>
      </c>
      <c r="BN345" s="77">
        <v>0</v>
      </c>
      <c r="BO345" s="78">
        <f t="shared" si="384"/>
        <v>0</v>
      </c>
      <c r="BP345" s="32"/>
    </row>
    <row r="346" spans="2:68" s="2" customFormat="1" ht="14.25" hidden="1" customHeight="1" outlineLevel="1">
      <c r="B346" s="2" t="str">
        <f t="shared" si="397"/>
        <v>Hide</v>
      </c>
      <c r="C346" s="2">
        <v>1</v>
      </c>
      <c r="D346" s="72" t="s">
        <v>321</v>
      </c>
      <c r="E346" s="124">
        <v>1208.93</v>
      </c>
      <c r="F346" s="76">
        <v>-77.034999999999982</v>
      </c>
      <c r="G346" s="76">
        <f t="shared" si="373"/>
        <v>1285.9650000000001</v>
      </c>
      <c r="H346" s="76">
        <v>0</v>
      </c>
      <c r="I346" s="76">
        <f t="shared" si="393"/>
        <v>1208.93</v>
      </c>
      <c r="J346" s="77">
        <v>509.78</v>
      </c>
      <c r="K346" s="77">
        <f t="shared" si="374"/>
        <v>699.15000000000009</v>
      </c>
      <c r="L346" s="8"/>
      <c r="M346" s="76">
        <v>1208.93</v>
      </c>
      <c r="N346" s="76">
        <v>-77.034999999999982</v>
      </c>
      <c r="O346" s="76">
        <f t="shared" si="385"/>
        <v>1285.9650000000001</v>
      </c>
      <c r="P346" s="76">
        <v>0</v>
      </c>
      <c r="Q346" s="76">
        <f t="shared" si="386"/>
        <v>1208.93</v>
      </c>
      <c r="R346" s="77">
        <v>509.78</v>
      </c>
      <c r="S346" s="78">
        <f t="shared" si="375"/>
        <v>699.15000000000009</v>
      </c>
      <c r="T346" s="32"/>
      <c r="U346" s="124">
        <v>897.07</v>
      </c>
      <c r="V346" s="76">
        <v>-82.095833333333303</v>
      </c>
      <c r="W346" s="76">
        <f t="shared" si="376"/>
        <v>979.16583333333335</v>
      </c>
      <c r="X346" s="76">
        <v>0</v>
      </c>
      <c r="Y346" s="76">
        <f t="shared" si="394"/>
        <v>897.07</v>
      </c>
      <c r="Z346" s="77">
        <v>172.88</v>
      </c>
      <c r="AA346" s="77">
        <f t="shared" si="377"/>
        <v>724.19</v>
      </c>
      <c r="AB346" s="8"/>
      <c r="AC346" s="76">
        <v>897.07</v>
      </c>
      <c r="AD346" s="76">
        <v>-82.095833333333303</v>
      </c>
      <c r="AE346" s="76">
        <f t="shared" si="387"/>
        <v>979.16583333333335</v>
      </c>
      <c r="AF346" s="76">
        <v>0</v>
      </c>
      <c r="AG346" s="76">
        <f t="shared" si="388"/>
        <v>897.07</v>
      </c>
      <c r="AH346" s="77">
        <v>172.88</v>
      </c>
      <c r="AI346" s="78">
        <f t="shared" si="378"/>
        <v>724.19</v>
      </c>
      <c r="AJ346" s="32"/>
      <c r="AK346" s="124">
        <v>0</v>
      </c>
      <c r="AL346" s="76">
        <v>0</v>
      </c>
      <c r="AM346" s="76">
        <f t="shared" si="379"/>
        <v>0</v>
      </c>
      <c r="AN346" s="76">
        <v>0</v>
      </c>
      <c r="AO346" s="76">
        <f t="shared" si="395"/>
        <v>0</v>
      </c>
      <c r="AP346" s="77">
        <v>0</v>
      </c>
      <c r="AQ346" s="77">
        <f t="shared" si="380"/>
        <v>0</v>
      </c>
      <c r="AR346" s="8"/>
      <c r="AS346" s="76">
        <v>0</v>
      </c>
      <c r="AT346" s="76">
        <v>0</v>
      </c>
      <c r="AU346" s="76">
        <f t="shared" si="389"/>
        <v>0</v>
      </c>
      <c r="AV346" s="76">
        <v>0</v>
      </c>
      <c r="AW346" s="76">
        <f t="shared" si="390"/>
        <v>0</v>
      </c>
      <c r="AX346" s="77">
        <v>0</v>
      </c>
      <c r="AY346" s="78">
        <f t="shared" si="381"/>
        <v>0</v>
      </c>
      <c r="AZ346" s="32"/>
      <c r="BA346" s="124">
        <v>311.86</v>
      </c>
      <c r="BB346" s="76">
        <v>5.0608333333333251</v>
      </c>
      <c r="BC346" s="76">
        <f t="shared" si="382"/>
        <v>306.79916666666668</v>
      </c>
      <c r="BD346" s="76">
        <v>0</v>
      </c>
      <c r="BE346" s="76">
        <f t="shared" si="396"/>
        <v>311.86</v>
      </c>
      <c r="BF346" s="77">
        <v>336.9</v>
      </c>
      <c r="BG346" s="77">
        <f t="shared" si="383"/>
        <v>-25.039999999999964</v>
      </c>
      <c r="BH346" s="8"/>
      <c r="BI346" s="76">
        <v>311.86</v>
      </c>
      <c r="BJ346" s="76">
        <v>5.0608333333333251</v>
      </c>
      <c r="BK346" s="76">
        <f t="shared" si="391"/>
        <v>306.79916666666668</v>
      </c>
      <c r="BL346" s="76">
        <v>0</v>
      </c>
      <c r="BM346" s="76">
        <f t="shared" si="392"/>
        <v>311.86</v>
      </c>
      <c r="BN346" s="77">
        <v>336.9</v>
      </c>
      <c r="BO346" s="78">
        <f t="shared" si="384"/>
        <v>-25.039999999999964</v>
      </c>
      <c r="BP346" s="32"/>
    </row>
    <row r="347" spans="2:68" s="2" customFormat="1" ht="14.25" hidden="1" customHeight="1" outlineLevel="1">
      <c r="B347" s="2" t="str">
        <f t="shared" si="397"/>
        <v>Hide</v>
      </c>
      <c r="C347" s="2">
        <v>1</v>
      </c>
      <c r="D347" s="72" t="s">
        <v>322</v>
      </c>
      <c r="E347" s="124">
        <v>0</v>
      </c>
      <c r="F347" s="76">
        <v>0</v>
      </c>
      <c r="G347" s="76">
        <f t="shared" si="373"/>
        <v>0</v>
      </c>
      <c r="H347" s="76">
        <v>0</v>
      </c>
      <c r="I347" s="76">
        <f t="shared" si="393"/>
        <v>0</v>
      </c>
      <c r="J347" s="77">
        <v>0</v>
      </c>
      <c r="K347" s="77">
        <f t="shared" si="374"/>
        <v>0</v>
      </c>
      <c r="L347" s="8"/>
      <c r="M347" s="76">
        <v>0</v>
      </c>
      <c r="N347" s="76">
        <v>0</v>
      </c>
      <c r="O347" s="76">
        <f t="shared" si="385"/>
        <v>0</v>
      </c>
      <c r="P347" s="76">
        <v>0</v>
      </c>
      <c r="Q347" s="76">
        <f t="shared" si="386"/>
        <v>0</v>
      </c>
      <c r="R347" s="77">
        <v>0</v>
      </c>
      <c r="S347" s="78">
        <f t="shared" si="375"/>
        <v>0</v>
      </c>
      <c r="T347" s="32"/>
      <c r="U347" s="124">
        <v>0</v>
      </c>
      <c r="V347" s="76">
        <v>0</v>
      </c>
      <c r="W347" s="76">
        <f t="shared" si="376"/>
        <v>0</v>
      </c>
      <c r="X347" s="76">
        <v>0</v>
      </c>
      <c r="Y347" s="76">
        <f t="shared" si="394"/>
        <v>0</v>
      </c>
      <c r="Z347" s="77">
        <v>0</v>
      </c>
      <c r="AA347" s="77">
        <f t="shared" si="377"/>
        <v>0</v>
      </c>
      <c r="AB347" s="8"/>
      <c r="AC347" s="76">
        <v>0</v>
      </c>
      <c r="AD347" s="76">
        <v>0</v>
      </c>
      <c r="AE347" s="76">
        <f t="shared" si="387"/>
        <v>0</v>
      </c>
      <c r="AF347" s="76">
        <v>0</v>
      </c>
      <c r="AG347" s="76">
        <f t="shared" si="388"/>
        <v>0</v>
      </c>
      <c r="AH347" s="77">
        <v>0</v>
      </c>
      <c r="AI347" s="78">
        <f t="shared" si="378"/>
        <v>0</v>
      </c>
      <c r="AJ347" s="32"/>
      <c r="AK347" s="124">
        <v>0</v>
      </c>
      <c r="AL347" s="76">
        <v>0</v>
      </c>
      <c r="AM347" s="76">
        <f t="shared" si="379"/>
        <v>0</v>
      </c>
      <c r="AN347" s="76">
        <v>0</v>
      </c>
      <c r="AO347" s="76">
        <f t="shared" si="395"/>
        <v>0</v>
      </c>
      <c r="AP347" s="77">
        <v>0</v>
      </c>
      <c r="AQ347" s="77">
        <f t="shared" si="380"/>
        <v>0</v>
      </c>
      <c r="AR347" s="8"/>
      <c r="AS347" s="76">
        <v>0</v>
      </c>
      <c r="AT347" s="76">
        <v>0</v>
      </c>
      <c r="AU347" s="76">
        <f t="shared" si="389"/>
        <v>0</v>
      </c>
      <c r="AV347" s="76">
        <v>0</v>
      </c>
      <c r="AW347" s="76">
        <f t="shared" si="390"/>
        <v>0</v>
      </c>
      <c r="AX347" s="77">
        <v>0</v>
      </c>
      <c r="AY347" s="78">
        <f t="shared" si="381"/>
        <v>0</v>
      </c>
      <c r="AZ347" s="32"/>
      <c r="BA347" s="124">
        <v>0</v>
      </c>
      <c r="BB347" s="76">
        <v>0</v>
      </c>
      <c r="BC347" s="76">
        <f t="shared" si="382"/>
        <v>0</v>
      </c>
      <c r="BD347" s="76">
        <v>0</v>
      </c>
      <c r="BE347" s="76">
        <f t="shared" si="396"/>
        <v>0</v>
      </c>
      <c r="BF347" s="77">
        <v>0</v>
      </c>
      <c r="BG347" s="77">
        <f t="shared" si="383"/>
        <v>0</v>
      </c>
      <c r="BH347" s="8"/>
      <c r="BI347" s="76">
        <v>0</v>
      </c>
      <c r="BJ347" s="76">
        <v>0</v>
      </c>
      <c r="BK347" s="76">
        <f t="shared" si="391"/>
        <v>0</v>
      </c>
      <c r="BL347" s="76">
        <v>0</v>
      </c>
      <c r="BM347" s="76">
        <f t="shared" si="392"/>
        <v>0</v>
      </c>
      <c r="BN347" s="77">
        <v>0</v>
      </c>
      <c r="BO347" s="78">
        <f t="shared" si="384"/>
        <v>0</v>
      </c>
      <c r="BP347" s="32"/>
    </row>
    <row r="348" spans="2:68" s="2" customFormat="1" ht="14.25" hidden="1" customHeight="1" outlineLevel="1">
      <c r="B348" s="2" t="str">
        <f t="shared" si="397"/>
        <v>Hide</v>
      </c>
      <c r="C348" s="2">
        <v>1</v>
      </c>
      <c r="D348" s="72" t="s">
        <v>323</v>
      </c>
      <c r="E348" s="124">
        <v>0</v>
      </c>
      <c r="F348" s="76">
        <v>0</v>
      </c>
      <c r="G348" s="76">
        <f t="shared" si="373"/>
        <v>0</v>
      </c>
      <c r="H348" s="76">
        <v>0</v>
      </c>
      <c r="I348" s="76">
        <f t="shared" si="393"/>
        <v>0</v>
      </c>
      <c r="J348" s="77">
        <v>0</v>
      </c>
      <c r="K348" s="77">
        <f t="shared" si="374"/>
        <v>0</v>
      </c>
      <c r="L348" s="8"/>
      <c r="M348" s="76">
        <v>0</v>
      </c>
      <c r="N348" s="76">
        <v>0</v>
      </c>
      <c r="O348" s="76">
        <f t="shared" si="385"/>
        <v>0</v>
      </c>
      <c r="P348" s="76">
        <v>0</v>
      </c>
      <c r="Q348" s="76">
        <f t="shared" si="386"/>
        <v>0</v>
      </c>
      <c r="R348" s="77">
        <v>0</v>
      </c>
      <c r="S348" s="78">
        <f t="shared" si="375"/>
        <v>0</v>
      </c>
      <c r="T348" s="32"/>
      <c r="U348" s="124">
        <v>0</v>
      </c>
      <c r="V348" s="76">
        <v>0</v>
      </c>
      <c r="W348" s="76">
        <f t="shared" si="376"/>
        <v>0</v>
      </c>
      <c r="X348" s="76">
        <v>0</v>
      </c>
      <c r="Y348" s="76">
        <f t="shared" si="394"/>
        <v>0</v>
      </c>
      <c r="Z348" s="77">
        <v>0</v>
      </c>
      <c r="AA348" s="77">
        <f t="shared" si="377"/>
        <v>0</v>
      </c>
      <c r="AB348" s="8"/>
      <c r="AC348" s="76">
        <v>0</v>
      </c>
      <c r="AD348" s="76">
        <v>0</v>
      </c>
      <c r="AE348" s="76">
        <f t="shared" si="387"/>
        <v>0</v>
      </c>
      <c r="AF348" s="76">
        <v>0</v>
      </c>
      <c r="AG348" s="76">
        <f t="shared" si="388"/>
        <v>0</v>
      </c>
      <c r="AH348" s="77">
        <v>0</v>
      </c>
      <c r="AI348" s="78">
        <f t="shared" si="378"/>
        <v>0</v>
      </c>
      <c r="AJ348" s="32"/>
      <c r="AK348" s="124">
        <v>0</v>
      </c>
      <c r="AL348" s="76">
        <v>0</v>
      </c>
      <c r="AM348" s="76">
        <f t="shared" si="379"/>
        <v>0</v>
      </c>
      <c r="AN348" s="76">
        <v>0</v>
      </c>
      <c r="AO348" s="76">
        <f t="shared" si="395"/>
        <v>0</v>
      </c>
      <c r="AP348" s="77">
        <v>0</v>
      </c>
      <c r="AQ348" s="77">
        <f t="shared" si="380"/>
        <v>0</v>
      </c>
      <c r="AR348" s="8"/>
      <c r="AS348" s="76">
        <v>0</v>
      </c>
      <c r="AT348" s="76">
        <v>0</v>
      </c>
      <c r="AU348" s="76">
        <f t="shared" si="389"/>
        <v>0</v>
      </c>
      <c r="AV348" s="76">
        <v>0</v>
      </c>
      <c r="AW348" s="76">
        <f t="shared" si="390"/>
        <v>0</v>
      </c>
      <c r="AX348" s="77">
        <v>0</v>
      </c>
      <c r="AY348" s="78">
        <f t="shared" si="381"/>
        <v>0</v>
      </c>
      <c r="AZ348" s="32"/>
      <c r="BA348" s="124">
        <v>0</v>
      </c>
      <c r="BB348" s="76">
        <v>0</v>
      </c>
      <c r="BC348" s="76">
        <f t="shared" si="382"/>
        <v>0</v>
      </c>
      <c r="BD348" s="76">
        <v>0</v>
      </c>
      <c r="BE348" s="76">
        <f t="shared" si="396"/>
        <v>0</v>
      </c>
      <c r="BF348" s="77">
        <v>0</v>
      </c>
      <c r="BG348" s="77">
        <f t="shared" si="383"/>
        <v>0</v>
      </c>
      <c r="BH348" s="8"/>
      <c r="BI348" s="76">
        <v>0</v>
      </c>
      <c r="BJ348" s="76">
        <v>0</v>
      </c>
      <c r="BK348" s="76">
        <f t="shared" si="391"/>
        <v>0</v>
      </c>
      <c r="BL348" s="76">
        <v>0</v>
      </c>
      <c r="BM348" s="76">
        <f t="shared" si="392"/>
        <v>0</v>
      </c>
      <c r="BN348" s="77">
        <v>0</v>
      </c>
      <c r="BO348" s="78">
        <f t="shared" si="384"/>
        <v>0</v>
      </c>
      <c r="BP348" s="32"/>
    </row>
    <row r="349" spans="2:68" s="2" customFormat="1" ht="14.25" hidden="1" customHeight="1" outlineLevel="1">
      <c r="B349" s="2" t="str">
        <f t="shared" si="397"/>
        <v>Hide</v>
      </c>
      <c r="C349" s="2">
        <v>1</v>
      </c>
      <c r="D349" s="72" t="s">
        <v>324</v>
      </c>
      <c r="E349" s="124">
        <v>0</v>
      </c>
      <c r="F349" s="76">
        <v>0</v>
      </c>
      <c r="G349" s="76">
        <f t="shared" si="373"/>
        <v>0</v>
      </c>
      <c r="H349" s="76">
        <v>0</v>
      </c>
      <c r="I349" s="76">
        <f t="shared" si="393"/>
        <v>0</v>
      </c>
      <c r="J349" s="77">
        <v>0</v>
      </c>
      <c r="K349" s="77">
        <f t="shared" si="374"/>
        <v>0</v>
      </c>
      <c r="L349" s="8"/>
      <c r="M349" s="76">
        <v>0</v>
      </c>
      <c r="N349" s="76">
        <v>0</v>
      </c>
      <c r="O349" s="76">
        <f t="shared" si="385"/>
        <v>0</v>
      </c>
      <c r="P349" s="76">
        <v>0</v>
      </c>
      <c r="Q349" s="76">
        <f t="shared" si="386"/>
        <v>0</v>
      </c>
      <c r="R349" s="77">
        <v>0</v>
      </c>
      <c r="S349" s="78">
        <f t="shared" si="375"/>
        <v>0</v>
      </c>
      <c r="T349" s="32"/>
      <c r="U349" s="124">
        <v>0</v>
      </c>
      <c r="V349" s="76">
        <v>0</v>
      </c>
      <c r="W349" s="76">
        <f t="shared" si="376"/>
        <v>0</v>
      </c>
      <c r="X349" s="76">
        <v>0</v>
      </c>
      <c r="Y349" s="76">
        <f t="shared" si="394"/>
        <v>0</v>
      </c>
      <c r="Z349" s="77">
        <v>0</v>
      </c>
      <c r="AA349" s="77">
        <f t="shared" si="377"/>
        <v>0</v>
      </c>
      <c r="AB349" s="8"/>
      <c r="AC349" s="76">
        <v>0</v>
      </c>
      <c r="AD349" s="76">
        <v>0</v>
      </c>
      <c r="AE349" s="76">
        <f t="shared" si="387"/>
        <v>0</v>
      </c>
      <c r="AF349" s="76">
        <v>0</v>
      </c>
      <c r="AG349" s="76">
        <f t="shared" si="388"/>
        <v>0</v>
      </c>
      <c r="AH349" s="77">
        <v>0</v>
      </c>
      <c r="AI349" s="78">
        <f t="shared" si="378"/>
        <v>0</v>
      </c>
      <c r="AJ349" s="32"/>
      <c r="AK349" s="124">
        <v>0</v>
      </c>
      <c r="AL349" s="76">
        <v>0</v>
      </c>
      <c r="AM349" s="76">
        <f t="shared" si="379"/>
        <v>0</v>
      </c>
      <c r="AN349" s="76">
        <v>0</v>
      </c>
      <c r="AO349" s="76">
        <f t="shared" si="395"/>
        <v>0</v>
      </c>
      <c r="AP349" s="77">
        <v>0</v>
      </c>
      <c r="AQ349" s="77">
        <f t="shared" si="380"/>
        <v>0</v>
      </c>
      <c r="AR349" s="8"/>
      <c r="AS349" s="76">
        <v>0</v>
      </c>
      <c r="AT349" s="76">
        <v>0</v>
      </c>
      <c r="AU349" s="76">
        <f t="shared" si="389"/>
        <v>0</v>
      </c>
      <c r="AV349" s="76">
        <v>0</v>
      </c>
      <c r="AW349" s="76">
        <f t="shared" si="390"/>
        <v>0</v>
      </c>
      <c r="AX349" s="77">
        <v>0</v>
      </c>
      <c r="AY349" s="78">
        <f t="shared" si="381"/>
        <v>0</v>
      </c>
      <c r="AZ349" s="32"/>
      <c r="BA349" s="124">
        <v>0</v>
      </c>
      <c r="BB349" s="76">
        <v>0</v>
      </c>
      <c r="BC349" s="76">
        <f t="shared" si="382"/>
        <v>0</v>
      </c>
      <c r="BD349" s="76">
        <v>0</v>
      </c>
      <c r="BE349" s="76">
        <f t="shared" si="396"/>
        <v>0</v>
      </c>
      <c r="BF349" s="77">
        <v>0</v>
      </c>
      <c r="BG349" s="77">
        <f t="shared" si="383"/>
        <v>0</v>
      </c>
      <c r="BH349" s="8"/>
      <c r="BI349" s="76">
        <v>0</v>
      </c>
      <c r="BJ349" s="76">
        <v>0</v>
      </c>
      <c r="BK349" s="76">
        <f t="shared" si="391"/>
        <v>0</v>
      </c>
      <c r="BL349" s="76">
        <v>0</v>
      </c>
      <c r="BM349" s="76">
        <f t="shared" si="392"/>
        <v>0</v>
      </c>
      <c r="BN349" s="77">
        <v>0</v>
      </c>
      <c r="BO349" s="78">
        <f t="shared" si="384"/>
        <v>0</v>
      </c>
      <c r="BP349" s="32"/>
    </row>
    <row r="350" spans="2:68" s="2" customFormat="1" ht="14.25" hidden="1" customHeight="1" outlineLevel="1">
      <c r="B350" s="2" t="str">
        <f t="shared" si="397"/>
        <v>Hide</v>
      </c>
      <c r="C350" s="2">
        <v>1</v>
      </c>
      <c r="D350" s="72" t="s">
        <v>325</v>
      </c>
      <c r="E350" s="124">
        <v>0</v>
      </c>
      <c r="F350" s="76">
        <v>0</v>
      </c>
      <c r="G350" s="76">
        <f t="shared" ref="G350:G410" si="398">+E350-F350</f>
        <v>0</v>
      </c>
      <c r="H350" s="76">
        <v>0</v>
      </c>
      <c r="I350" s="76">
        <f t="shared" si="393"/>
        <v>0</v>
      </c>
      <c r="J350" s="77">
        <v>0</v>
      </c>
      <c r="K350" s="77">
        <f t="shared" ref="K350:K410" si="399">+E350-J350</f>
        <v>0</v>
      </c>
      <c r="L350" s="8"/>
      <c r="M350" s="76">
        <v>0</v>
      </c>
      <c r="N350" s="76">
        <v>0</v>
      </c>
      <c r="O350" s="76">
        <f t="shared" si="385"/>
        <v>0</v>
      </c>
      <c r="P350" s="76">
        <v>0</v>
      </c>
      <c r="Q350" s="76">
        <f t="shared" si="386"/>
        <v>0</v>
      </c>
      <c r="R350" s="77">
        <v>0</v>
      </c>
      <c r="S350" s="78">
        <f t="shared" ref="S350:S410" si="400">+M350-R350</f>
        <v>0</v>
      </c>
      <c r="T350" s="32"/>
      <c r="U350" s="124">
        <v>0</v>
      </c>
      <c r="V350" s="76">
        <v>0</v>
      </c>
      <c r="W350" s="76">
        <f t="shared" ref="W350:W410" si="401">+U350-V350</f>
        <v>0</v>
      </c>
      <c r="X350" s="76">
        <v>0</v>
      </c>
      <c r="Y350" s="76">
        <f t="shared" si="394"/>
        <v>0</v>
      </c>
      <c r="Z350" s="77">
        <v>0</v>
      </c>
      <c r="AA350" s="77">
        <f t="shared" ref="AA350:AA410" si="402">+U350-Z350</f>
        <v>0</v>
      </c>
      <c r="AB350" s="8"/>
      <c r="AC350" s="76">
        <v>0</v>
      </c>
      <c r="AD350" s="76">
        <v>0</v>
      </c>
      <c r="AE350" s="76">
        <f t="shared" si="387"/>
        <v>0</v>
      </c>
      <c r="AF350" s="76">
        <v>0</v>
      </c>
      <c r="AG350" s="76">
        <f t="shared" si="388"/>
        <v>0</v>
      </c>
      <c r="AH350" s="77">
        <v>0</v>
      </c>
      <c r="AI350" s="78">
        <f t="shared" ref="AI350:AI410" si="403">+AC350-AH350</f>
        <v>0</v>
      </c>
      <c r="AJ350" s="32"/>
      <c r="AK350" s="124">
        <v>0</v>
      </c>
      <c r="AL350" s="76">
        <v>0</v>
      </c>
      <c r="AM350" s="76">
        <f t="shared" ref="AM350:AM410" si="404">+AK350-AL350</f>
        <v>0</v>
      </c>
      <c r="AN350" s="76">
        <v>0</v>
      </c>
      <c r="AO350" s="76">
        <f t="shared" si="395"/>
        <v>0</v>
      </c>
      <c r="AP350" s="77">
        <v>0</v>
      </c>
      <c r="AQ350" s="77">
        <f t="shared" ref="AQ350:AQ410" si="405">+AK350-AP350</f>
        <v>0</v>
      </c>
      <c r="AR350" s="8"/>
      <c r="AS350" s="76">
        <v>0</v>
      </c>
      <c r="AT350" s="76">
        <v>0</v>
      </c>
      <c r="AU350" s="76">
        <f t="shared" si="389"/>
        <v>0</v>
      </c>
      <c r="AV350" s="76">
        <v>0</v>
      </c>
      <c r="AW350" s="76">
        <f t="shared" si="390"/>
        <v>0</v>
      </c>
      <c r="AX350" s="77">
        <v>0</v>
      </c>
      <c r="AY350" s="78">
        <f t="shared" ref="AY350:AY410" si="406">+AS350-AX350</f>
        <v>0</v>
      </c>
      <c r="AZ350" s="32"/>
      <c r="BA350" s="124">
        <v>0</v>
      </c>
      <c r="BB350" s="76">
        <v>0</v>
      </c>
      <c r="BC350" s="76">
        <f t="shared" ref="BC350:BC410" si="407">+BA350-BB350</f>
        <v>0</v>
      </c>
      <c r="BD350" s="76">
        <v>0</v>
      </c>
      <c r="BE350" s="76">
        <f t="shared" si="396"/>
        <v>0</v>
      </c>
      <c r="BF350" s="77">
        <v>0</v>
      </c>
      <c r="BG350" s="77">
        <f t="shared" ref="BG350:BG410" si="408">+BA350-BF350</f>
        <v>0</v>
      </c>
      <c r="BH350" s="8"/>
      <c r="BI350" s="76">
        <v>0</v>
      </c>
      <c r="BJ350" s="76">
        <v>0</v>
      </c>
      <c r="BK350" s="76">
        <f t="shared" si="391"/>
        <v>0</v>
      </c>
      <c r="BL350" s="76">
        <v>0</v>
      </c>
      <c r="BM350" s="76">
        <f t="shared" si="392"/>
        <v>0</v>
      </c>
      <c r="BN350" s="77">
        <v>0</v>
      </c>
      <c r="BO350" s="78">
        <f t="shared" ref="BO350:BO410" si="409">+BI350-BN350</f>
        <v>0</v>
      </c>
      <c r="BP350" s="32"/>
    </row>
    <row r="351" spans="2:68" s="2" customFormat="1" ht="14.25" hidden="1" customHeight="1" outlineLevel="1">
      <c r="B351" s="2" t="str">
        <f t="shared" si="397"/>
        <v>Hide</v>
      </c>
      <c r="C351" s="2">
        <v>1</v>
      </c>
      <c r="D351" s="72" t="s">
        <v>326</v>
      </c>
      <c r="E351" s="124">
        <v>0</v>
      </c>
      <c r="F351" s="76">
        <v>0</v>
      </c>
      <c r="G351" s="76">
        <f t="shared" si="398"/>
        <v>0</v>
      </c>
      <c r="H351" s="76">
        <v>0</v>
      </c>
      <c r="I351" s="76">
        <f t="shared" si="393"/>
        <v>0</v>
      </c>
      <c r="J351" s="77">
        <v>0</v>
      </c>
      <c r="K351" s="77">
        <f t="shared" si="399"/>
        <v>0</v>
      </c>
      <c r="L351" s="8"/>
      <c r="M351" s="76">
        <v>0</v>
      </c>
      <c r="N351" s="76">
        <v>0</v>
      </c>
      <c r="O351" s="76">
        <f t="shared" si="385"/>
        <v>0</v>
      </c>
      <c r="P351" s="76">
        <v>0</v>
      </c>
      <c r="Q351" s="76">
        <f t="shared" si="386"/>
        <v>0</v>
      </c>
      <c r="R351" s="77">
        <v>0</v>
      </c>
      <c r="S351" s="78">
        <f t="shared" si="400"/>
        <v>0</v>
      </c>
      <c r="T351" s="32"/>
      <c r="U351" s="124">
        <v>0</v>
      </c>
      <c r="V351" s="76">
        <v>0</v>
      </c>
      <c r="W351" s="76">
        <f t="shared" si="401"/>
        <v>0</v>
      </c>
      <c r="X351" s="76">
        <v>0</v>
      </c>
      <c r="Y351" s="76">
        <f t="shared" si="394"/>
        <v>0</v>
      </c>
      <c r="Z351" s="77">
        <v>0</v>
      </c>
      <c r="AA351" s="77">
        <f t="shared" si="402"/>
        <v>0</v>
      </c>
      <c r="AB351" s="8"/>
      <c r="AC351" s="76">
        <v>0</v>
      </c>
      <c r="AD351" s="76">
        <v>0</v>
      </c>
      <c r="AE351" s="76">
        <f t="shared" si="387"/>
        <v>0</v>
      </c>
      <c r="AF351" s="76">
        <v>0</v>
      </c>
      <c r="AG351" s="76">
        <f t="shared" si="388"/>
        <v>0</v>
      </c>
      <c r="AH351" s="77">
        <v>0</v>
      </c>
      <c r="AI351" s="78">
        <f t="shared" si="403"/>
        <v>0</v>
      </c>
      <c r="AJ351" s="32"/>
      <c r="AK351" s="124">
        <v>0</v>
      </c>
      <c r="AL351" s="76">
        <v>0</v>
      </c>
      <c r="AM351" s="76">
        <f t="shared" si="404"/>
        <v>0</v>
      </c>
      <c r="AN351" s="76">
        <v>0</v>
      </c>
      <c r="AO351" s="76">
        <f t="shared" si="395"/>
        <v>0</v>
      </c>
      <c r="AP351" s="77">
        <v>0</v>
      </c>
      <c r="AQ351" s="77">
        <f t="shared" si="405"/>
        <v>0</v>
      </c>
      <c r="AR351" s="8"/>
      <c r="AS351" s="76">
        <v>0</v>
      </c>
      <c r="AT351" s="76">
        <v>0</v>
      </c>
      <c r="AU351" s="76">
        <f t="shared" si="389"/>
        <v>0</v>
      </c>
      <c r="AV351" s="76">
        <v>0</v>
      </c>
      <c r="AW351" s="76">
        <f t="shared" si="390"/>
        <v>0</v>
      </c>
      <c r="AX351" s="77">
        <v>0</v>
      </c>
      <c r="AY351" s="78">
        <f t="shared" si="406"/>
        <v>0</v>
      </c>
      <c r="AZ351" s="32"/>
      <c r="BA351" s="124">
        <v>0</v>
      </c>
      <c r="BB351" s="76">
        <v>0</v>
      </c>
      <c r="BC351" s="76">
        <f t="shared" si="407"/>
        <v>0</v>
      </c>
      <c r="BD351" s="76">
        <v>0</v>
      </c>
      <c r="BE351" s="76">
        <f t="shared" si="396"/>
        <v>0</v>
      </c>
      <c r="BF351" s="77">
        <v>0</v>
      </c>
      <c r="BG351" s="77">
        <f t="shared" si="408"/>
        <v>0</v>
      </c>
      <c r="BH351" s="8"/>
      <c r="BI351" s="76">
        <v>0</v>
      </c>
      <c r="BJ351" s="76">
        <v>0</v>
      </c>
      <c r="BK351" s="76">
        <f t="shared" si="391"/>
        <v>0</v>
      </c>
      <c r="BL351" s="76">
        <v>0</v>
      </c>
      <c r="BM351" s="76">
        <f t="shared" si="392"/>
        <v>0</v>
      </c>
      <c r="BN351" s="77">
        <v>0</v>
      </c>
      <c r="BO351" s="78">
        <f t="shared" si="409"/>
        <v>0</v>
      </c>
      <c r="BP351" s="32"/>
    </row>
    <row r="352" spans="2:68" s="2" customFormat="1" ht="14.25" hidden="1" customHeight="1" outlineLevel="1">
      <c r="B352" s="2" t="str">
        <f t="shared" si="397"/>
        <v>Hide</v>
      </c>
      <c r="C352" s="2">
        <v>1</v>
      </c>
      <c r="D352" s="72" t="s">
        <v>327</v>
      </c>
      <c r="E352" s="124">
        <v>0</v>
      </c>
      <c r="F352" s="76">
        <v>0</v>
      </c>
      <c r="G352" s="76">
        <f t="shared" si="398"/>
        <v>0</v>
      </c>
      <c r="H352" s="76">
        <v>0</v>
      </c>
      <c r="I352" s="76">
        <f t="shared" si="393"/>
        <v>0</v>
      </c>
      <c r="J352" s="77">
        <v>0</v>
      </c>
      <c r="K352" s="77">
        <f t="shared" si="399"/>
        <v>0</v>
      </c>
      <c r="L352" s="8"/>
      <c r="M352" s="76">
        <v>0</v>
      </c>
      <c r="N352" s="76">
        <v>0</v>
      </c>
      <c r="O352" s="76">
        <f t="shared" si="385"/>
        <v>0</v>
      </c>
      <c r="P352" s="76">
        <v>0</v>
      </c>
      <c r="Q352" s="76">
        <f t="shared" si="386"/>
        <v>0</v>
      </c>
      <c r="R352" s="77">
        <v>0</v>
      </c>
      <c r="S352" s="78">
        <f t="shared" si="400"/>
        <v>0</v>
      </c>
      <c r="T352" s="32"/>
      <c r="U352" s="124">
        <v>0</v>
      </c>
      <c r="V352" s="76">
        <v>0</v>
      </c>
      <c r="W352" s="76">
        <f t="shared" si="401"/>
        <v>0</v>
      </c>
      <c r="X352" s="76">
        <v>0</v>
      </c>
      <c r="Y352" s="76">
        <f t="shared" si="394"/>
        <v>0</v>
      </c>
      <c r="Z352" s="77">
        <v>0</v>
      </c>
      <c r="AA352" s="77">
        <f t="shared" si="402"/>
        <v>0</v>
      </c>
      <c r="AB352" s="8"/>
      <c r="AC352" s="76">
        <v>0</v>
      </c>
      <c r="AD352" s="76">
        <v>0</v>
      </c>
      <c r="AE352" s="76">
        <f t="shared" si="387"/>
        <v>0</v>
      </c>
      <c r="AF352" s="76">
        <v>0</v>
      </c>
      <c r="AG352" s="76">
        <f t="shared" si="388"/>
        <v>0</v>
      </c>
      <c r="AH352" s="77">
        <v>0</v>
      </c>
      <c r="AI352" s="78">
        <f t="shared" si="403"/>
        <v>0</v>
      </c>
      <c r="AJ352" s="32"/>
      <c r="AK352" s="124">
        <v>0</v>
      </c>
      <c r="AL352" s="76">
        <v>0</v>
      </c>
      <c r="AM352" s="76">
        <f t="shared" si="404"/>
        <v>0</v>
      </c>
      <c r="AN352" s="76">
        <v>0</v>
      </c>
      <c r="AO352" s="76">
        <f t="shared" si="395"/>
        <v>0</v>
      </c>
      <c r="AP352" s="77">
        <v>0</v>
      </c>
      <c r="AQ352" s="77">
        <f t="shared" si="405"/>
        <v>0</v>
      </c>
      <c r="AR352" s="8"/>
      <c r="AS352" s="76">
        <v>0</v>
      </c>
      <c r="AT352" s="76">
        <v>0</v>
      </c>
      <c r="AU352" s="76">
        <f t="shared" si="389"/>
        <v>0</v>
      </c>
      <c r="AV352" s="76">
        <v>0</v>
      </c>
      <c r="AW352" s="76">
        <f t="shared" si="390"/>
        <v>0</v>
      </c>
      <c r="AX352" s="77">
        <v>0</v>
      </c>
      <c r="AY352" s="78">
        <f t="shared" si="406"/>
        <v>0</v>
      </c>
      <c r="AZ352" s="32"/>
      <c r="BA352" s="124">
        <v>0</v>
      </c>
      <c r="BB352" s="76">
        <v>0</v>
      </c>
      <c r="BC352" s="76">
        <f t="shared" si="407"/>
        <v>0</v>
      </c>
      <c r="BD352" s="76">
        <v>0</v>
      </c>
      <c r="BE352" s="76">
        <f t="shared" si="396"/>
        <v>0</v>
      </c>
      <c r="BF352" s="77">
        <v>0</v>
      </c>
      <c r="BG352" s="77">
        <f t="shared" si="408"/>
        <v>0</v>
      </c>
      <c r="BH352" s="8"/>
      <c r="BI352" s="76">
        <v>0</v>
      </c>
      <c r="BJ352" s="76">
        <v>0</v>
      </c>
      <c r="BK352" s="76">
        <f t="shared" si="391"/>
        <v>0</v>
      </c>
      <c r="BL352" s="76">
        <v>0</v>
      </c>
      <c r="BM352" s="76">
        <f t="shared" si="392"/>
        <v>0</v>
      </c>
      <c r="BN352" s="77">
        <v>0</v>
      </c>
      <c r="BO352" s="78">
        <f t="shared" si="409"/>
        <v>0</v>
      </c>
      <c r="BP352" s="32"/>
    </row>
    <row r="353" spans="2:68" s="2" customFormat="1" collapsed="1">
      <c r="B353" s="2" t="str">
        <f t="shared" si="397"/>
        <v>Hide</v>
      </c>
      <c r="C353" s="2">
        <v>1</v>
      </c>
      <c r="D353" s="72" t="s">
        <v>328</v>
      </c>
      <c r="E353" s="123">
        <v>4407.97</v>
      </c>
      <c r="F353" s="73">
        <v>4904.2078163862789</v>
      </c>
      <c r="G353" s="73">
        <f t="shared" si="398"/>
        <v>-496.23781638627861</v>
      </c>
      <c r="H353" s="73">
        <v>0</v>
      </c>
      <c r="I353" s="73">
        <f t="shared" si="393"/>
        <v>4407.97</v>
      </c>
      <c r="J353" s="74">
        <v>9891.119999999999</v>
      </c>
      <c r="K353" s="74">
        <f t="shared" si="399"/>
        <v>-5483.1499999999987</v>
      </c>
      <c r="L353" s="35"/>
      <c r="M353" s="73">
        <v>4407.97</v>
      </c>
      <c r="N353" s="73">
        <v>4904.2078163862789</v>
      </c>
      <c r="O353" s="73">
        <f t="shared" si="385"/>
        <v>-496.23781638627861</v>
      </c>
      <c r="P353" s="73">
        <v>0</v>
      </c>
      <c r="Q353" s="73">
        <f t="shared" si="386"/>
        <v>4407.97</v>
      </c>
      <c r="R353" s="74">
        <v>9891.119999999999</v>
      </c>
      <c r="S353" s="75">
        <f t="shared" si="400"/>
        <v>-5483.1499999999987</v>
      </c>
      <c r="T353" s="32"/>
      <c r="U353" s="123">
        <v>1070.73</v>
      </c>
      <c r="V353" s="73">
        <v>2345.5516666666672</v>
      </c>
      <c r="W353" s="73">
        <f t="shared" si="401"/>
        <v>-1274.8216666666672</v>
      </c>
      <c r="X353" s="73">
        <v>0</v>
      </c>
      <c r="Y353" s="73">
        <f t="shared" si="394"/>
        <v>1070.73</v>
      </c>
      <c r="Z353" s="74">
        <v>6244.77</v>
      </c>
      <c r="AA353" s="74">
        <f t="shared" si="402"/>
        <v>-5174.0400000000009</v>
      </c>
      <c r="AB353" s="35"/>
      <c r="AC353" s="73">
        <v>1070.73</v>
      </c>
      <c r="AD353" s="73">
        <v>2345.5516666666672</v>
      </c>
      <c r="AE353" s="73">
        <f t="shared" si="387"/>
        <v>-1274.8216666666672</v>
      </c>
      <c r="AF353" s="73">
        <v>0</v>
      </c>
      <c r="AG353" s="73">
        <f t="shared" si="388"/>
        <v>1070.73</v>
      </c>
      <c r="AH353" s="74">
        <v>6244.77</v>
      </c>
      <c r="AI353" s="75">
        <f t="shared" si="403"/>
        <v>-5174.0400000000009</v>
      </c>
      <c r="AJ353" s="32"/>
      <c r="AK353" s="123">
        <v>28.77</v>
      </c>
      <c r="AL353" s="73">
        <v>28.77</v>
      </c>
      <c r="AM353" s="73">
        <f t="shared" si="404"/>
        <v>0</v>
      </c>
      <c r="AN353" s="73">
        <v>0</v>
      </c>
      <c r="AO353" s="73">
        <f t="shared" si="395"/>
        <v>28.77</v>
      </c>
      <c r="AP353" s="74">
        <v>28.77</v>
      </c>
      <c r="AQ353" s="74">
        <f t="shared" si="405"/>
        <v>0</v>
      </c>
      <c r="AR353" s="35"/>
      <c r="AS353" s="73">
        <v>28.77</v>
      </c>
      <c r="AT353" s="73">
        <v>28.77</v>
      </c>
      <c r="AU353" s="73">
        <f t="shared" si="389"/>
        <v>0</v>
      </c>
      <c r="AV353" s="73">
        <v>0</v>
      </c>
      <c r="AW353" s="73">
        <f t="shared" si="390"/>
        <v>28.77</v>
      </c>
      <c r="AX353" s="74">
        <v>28.77</v>
      </c>
      <c r="AY353" s="75">
        <f t="shared" si="406"/>
        <v>0</v>
      </c>
      <c r="AZ353" s="32"/>
      <c r="BA353" s="123">
        <v>3308.47</v>
      </c>
      <c r="BB353" s="73">
        <v>2529.8861497196108</v>
      </c>
      <c r="BC353" s="73">
        <f t="shared" si="407"/>
        <v>778.58385028038902</v>
      </c>
      <c r="BD353" s="73">
        <v>0</v>
      </c>
      <c r="BE353" s="73">
        <f t="shared" si="396"/>
        <v>3308.47</v>
      </c>
      <c r="BF353" s="74">
        <v>3617.58</v>
      </c>
      <c r="BG353" s="74">
        <f t="shared" si="408"/>
        <v>-309.11000000000013</v>
      </c>
      <c r="BH353" s="35"/>
      <c r="BI353" s="73">
        <v>3308.47</v>
      </c>
      <c r="BJ353" s="73">
        <v>2529.8861497196108</v>
      </c>
      <c r="BK353" s="73">
        <f t="shared" si="391"/>
        <v>778.58385028038902</v>
      </c>
      <c r="BL353" s="73">
        <v>0</v>
      </c>
      <c r="BM353" s="73">
        <f t="shared" si="392"/>
        <v>3308.47</v>
      </c>
      <c r="BN353" s="74">
        <v>3617.58</v>
      </c>
      <c r="BO353" s="75">
        <f t="shared" si="409"/>
        <v>-309.11000000000013</v>
      </c>
      <c r="BP353" s="32"/>
    </row>
    <row r="354" spans="2:68" s="2" customFormat="1" ht="14.25" hidden="1" customHeight="1" outlineLevel="1">
      <c r="B354" s="2" t="str">
        <f t="shared" si="397"/>
        <v>Hide</v>
      </c>
      <c r="C354" s="2">
        <v>1</v>
      </c>
      <c r="D354" s="72" t="s">
        <v>329</v>
      </c>
      <c r="E354" s="124">
        <v>838.18000000000006</v>
      </c>
      <c r="F354" s="76">
        <v>838.17570007858762</v>
      </c>
      <c r="G354" s="76">
        <f t="shared" si="398"/>
        <v>4.2999214124392893E-3</v>
      </c>
      <c r="H354" s="76">
        <v>0</v>
      </c>
      <c r="I354" s="76">
        <f t="shared" si="393"/>
        <v>838.18000000000006</v>
      </c>
      <c r="J354" s="77">
        <v>784.31999999999994</v>
      </c>
      <c r="K354" s="77">
        <f t="shared" si="399"/>
        <v>53.860000000000127</v>
      </c>
      <c r="L354" s="8"/>
      <c r="M354" s="76">
        <v>838.18000000000006</v>
      </c>
      <c r="N354" s="76">
        <v>838.17570007858762</v>
      </c>
      <c r="O354" s="76">
        <f t="shared" ref="O354:O410" si="410">+M354-N354</f>
        <v>4.2999214124392893E-3</v>
      </c>
      <c r="P354" s="76">
        <v>0</v>
      </c>
      <c r="Q354" s="76">
        <f t="shared" ref="Q354:Q410" si="411">+M354-P354</f>
        <v>838.18000000000006</v>
      </c>
      <c r="R354" s="77">
        <v>784.31999999999994</v>
      </c>
      <c r="S354" s="78">
        <f t="shared" si="400"/>
        <v>53.860000000000127</v>
      </c>
      <c r="T354" s="32"/>
      <c r="U354" s="124">
        <v>320.66000000000003</v>
      </c>
      <c r="V354" s="76">
        <v>320.66000000000003</v>
      </c>
      <c r="W354" s="76">
        <f t="shared" si="401"/>
        <v>0</v>
      </c>
      <c r="X354" s="76">
        <v>0</v>
      </c>
      <c r="Y354" s="76">
        <f t="shared" si="394"/>
        <v>320.66000000000003</v>
      </c>
      <c r="Z354" s="77">
        <v>320.98</v>
      </c>
      <c r="AA354" s="77">
        <f t="shared" si="402"/>
        <v>-0.31999999999999318</v>
      </c>
      <c r="AB354" s="8"/>
      <c r="AC354" s="76">
        <v>320.66000000000003</v>
      </c>
      <c r="AD354" s="76">
        <v>320.66000000000003</v>
      </c>
      <c r="AE354" s="76">
        <f t="shared" ref="AE354:AE416" si="412">+AC354-AD354</f>
        <v>0</v>
      </c>
      <c r="AF354" s="76">
        <v>0</v>
      </c>
      <c r="AG354" s="76">
        <f t="shared" ref="AG354:AG410" si="413">+AC354-AF354</f>
        <v>320.66000000000003</v>
      </c>
      <c r="AH354" s="77">
        <v>320.98</v>
      </c>
      <c r="AI354" s="78">
        <f t="shared" si="403"/>
        <v>-0.31999999999999318</v>
      </c>
      <c r="AJ354" s="32"/>
      <c r="AK354" s="124">
        <v>138.5</v>
      </c>
      <c r="AL354" s="76">
        <v>138.49623181605949</v>
      </c>
      <c r="AM354" s="76">
        <f t="shared" si="404"/>
        <v>3.7681839405081519E-3</v>
      </c>
      <c r="AN354" s="76">
        <v>0</v>
      </c>
      <c r="AO354" s="76">
        <f t="shared" si="395"/>
        <v>138.5</v>
      </c>
      <c r="AP354" s="77">
        <v>124</v>
      </c>
      <c r="AQ354" s="77">
        <f t="shared" si="405"/>
        <v>14.5</v>
      </c>
      <c r="AR354" s="8"/>
      <c r="AS354" s="76">
        <v>138.5</v>
      </c>
      <c r="AT354" s="76">
        <v>138.49623181605949</v>
      </c>
      <c r="AU354" s="76">
        <f t="shared" ref="AU354:AU416" si="414">+AS354-AT354</f>
        <v>3.7681839405081519E-3</v>
      </c>
      <c r="AV354" s="76">
        <v>0</v>
      </c>
      <c r="AW354" s="76">
        <f t="shared" ref="AW354:AW410" si="415">+AS354-AV354</f>
        <v>138.5</v>
      </c>
      <c r="AX354" s="77">
        <v>124</v>
      </c>
      <c r="AY354" s="78">
        <f t="shared" si="406"/>
        <v>14.5</v>
      </c>
      <c r="AZ354" s="32"/>
      <c r="BA354" s="124">
        <v>379.02</v>
      </c>
      <c r="BB354" s="76">
        <v>379.01946826252799</v>
      </c>
      <c r="BC354" s="76">
        <f t="shared" si="407"/>
        <v>5.3173747198798083E-4</v>
      </c>
      <c r="BD354" s="76">
        <v>0</v>
      </c>
      <c r="BE354" s="76">
        <f t="shared" si="396"/>
        <v>379.02</v>
      </c>
      <c r="BF354" s="77">
        <v>339.34</v>
      </c>
      <c r="BG354" s="77">
        <f t="shared" si="408"/>
        <v>39.680000000000007</v>
      </c>
      <c r="BH354" s="8"/>
      <c r="BI354" s="76">
        <v>379.02</v>
      </c>
      <c r="BJ354" s="76">
        <v>379.01946826252799</v>
      </c>
      <c r="BK354" s="76">
        <f t="shared" ref="BK354:BK416" si="416">+BI354-BJ354</f>
        <v>5.3173747198798083E-4</v>
      </c>
      <c r="BL354" s="76">
        <v>0</v>
      </c>
      <c r="BM354" s="76">
        <f t="shared" ref="BM354:BM410" si="417">+BI354-BL354</f>
        <v>379.02</v>
      </c>
      <c r="BN354" s="77">
        <v>339.34</v>
      </c>
      <c r="BO354" s="78">
        <f t="shared" si="409"/>
        <v>39.680000000000007</v>
      </c>
      <c r="BP354" s="32"/>
    </row>
    <row r="355" spans="2:68" s="2" customFormat="1" ht="14.25" hidden="1" customHeight="1" outlineLevel="1">
      <c r="B355" s="2" t="str">
        <f t="shared" si="397"/>
        <v>Hide</v>
      </c>
      <c r="C355" s="2">
        <v>1</v>
      </c>
      <c r="D355" s="72" t="s">
        <v>330</v>
      </c>
      <c r="E355" s="124">
        <v>0</v>
      </c>
      <c r="F355" s="76">
        <v>0</v>
      </c>
      <c r="G355" s="76">
        <f t="shared" si="398"/>
        <v>0</v>
      </c>
      <c r="H355" s="76">
        <v>0</v>
      </c>
      <c r="I355" s="76">
        <f t="shared" si="393"/>
        <v>0</v>
      </c>
      <c r="J355" s="77">
        <v>0</v>
      </c>
      <c r="K355" s="77">
        <f t="shared" si="399"/>
        <v>0</v>
      </c>
      <c r="L355" s="8"/>
      <c r="M355" s="76">
        <v>0</v>
      </c>
      <c r="N355" s="76">
        <v>0</v>
      </c>
      <c r="O355" s="76">
        <f t="shared" si="410"/>
        <v>0</v>
      </c>
      <c r="P355" s="76">
        <v>0</v>
      </c>
      <c r="Q355" s="76">
        <f t="shared" si="411"/>
        <v>0</v>
      </c>
      <c r="R355" s="77">
        <v>0</v>
      </c>
      <c r="S355" s="78">
        <f t="shared" si="400"/>
        <v>0</v>
      </c>
      <c r="T355" s="32"/>
      <c r="U355" s="124">
        <v>0</v>
      </c>
      <c r="V355" s="76">
        <v>0</v>
      </c>
      <c r="W355" s="76">
        <f t="shared" si="401"/>
        <v>0</v>
      </c>
      <c r="X355" s="76">
        <v>0</v>
      </c>
      <c r="Y355" s="76">
        <f t="shared" si="394"/>
        <v>0</v>
      </c>
      <c r="Z355" s="77">
        <v>0</v>
      </c>
      <c r="AA355" s="77">
        <f t="shared" si="402"/>
        <v>0</v>
      </c>
      <c r="AB355" s="8"/>
      <c r="AC355" s="76">
        <v>0</v>
      </c>
      <c r="AD355" s="76">
        <v>0</v>
      </c>
      <c r="AE355" s="76">
        <f t="shared" si="412"/>
        <v>0</v>
      </c>
      <c r="AF355" s="76">
        <v>0</v>
      </c>
      <c r="AG355" s="76">
        <f t="shared" si="413"/>
        <v>0</v>
      </c>
      <c r="AH355" s="77">
        <v>0</v>
      </c>
      <c r="AI355" s="78">
        <f t="shared" si="403"/>
        <v>0</v>
      </c>
      <c r="AJ355" s="32"/>
      <c r="AK355" s="124">
        <v>0</v>
      </c>
      <c r="AL355" s="76">
        <v>0</v>
      </c>
      <c r="AM355" s="76">
        <f t="shared" si="404"/>
        <v>0</v>
      </c>
      <c r="AN355" s="76">
        <v>0</v>
      </c>
      <c r="AO355" s="76">
        <f t="shared" si="395"/>
        <v>0</v>
      </c>
      <c r="AP355" s="77">
        <v>0</v>
      </c>
      <c r="AQ355" s="77">
        <f t="shared" si="405"/>
        <v>0</v>
      </c>
      <c r="AR355" s="8"/>
      <c r="AS355" s="76">
        <v>0</v>
      </c>
      <c r="AT355" s="76">
        <v>0</v>
      </c>
      <c r="AU355" s="76">
        <f t="shared" si="414"/>
        <v>0</v>
      </c>
      <c r="AV355" s="76">
        <v>0</v>
      </c>
      <c r="AW355" s="76">
        <f t="shared" si="415"/>
        <v>0</v>
      </c>
      <c r="AX355" s="77">
        <v>0</v>
      </c>
      <c r="AY355" s="78">
        <f t="shared" si="406"/>
        <v>0</v>
      </c>
      <c r="AZ355" s="32"/>
      <c r="BA355" s="124">
        <v>0</v>
      </c>
      <c r="BB355" s="76">
        <v>0</v>
      </c>
      <c r="BC355" s="76">
        <f t="shared" si="407"/>
        <v>0</v>
      </c>
      <c r="BD355" s="76">
        <v>0</v>
      </c>
      <c r="BE355" s="76">
        <f t="shared" si="396"/>
        <v>0</v>
      </c>
      <c r="BF355" s="77">
        <v>0</v>
      </c>
      <c r="BG355" s="77">
        <f t="shared" si="408"/>
        <v>0</v>
      </c>
      <c r="BH355" s="8"/>
      <c r="BI355" s="76">
        <v>0</v>
      </c>
      <c r="BJ355" s="76">
        <v>0</v>
      </c>
      <c r="BK355" s="76">
        <f t="shared" si="416"/>
        <v>0</v>
      </c>
      <c r="BL355" s="76">
        <v>0</v>
      </c>
      <c r="BM355" s="76">
        <f t="shared" si="417"/>
        <v>0</v>
      </c>
      <c r="BN355" s="77">
        <v>0</v>
      </c>
      <c r="BO355" s="78">
        <f t="shared" si="409"/>
        <v>0</v>
      </c>
      <c r="BP355" s="32"/>
    </row>
    <row r="356" spans="2:68" s="2" customFormat="1" ht="14.25" hidden="1" customHeight="1" outlineLevel="1">
      <c r="B356" s="2" t="str">
        <f t="shared" si="397"/>
        <v>Hide</v>
      </c>
      <c r="C356" s="2">
        <v>1</v>
      </c>
      <c r="D356" s="72" t="s">
        <v>331</v>
      </c>
      <c r="E356" s="124">
        <v>0</v>
      </c>
      <c r="F356" s="76">
        <v>0</v>
      </c>
      <c r="G356" s="76">
        <f t="shared" si="398"/>
        <v>0</v>
      </c>
      <c r="H356" s="76">
        <v>0</v>
      </c>
      <c r="I356" s="76">
        <f t="shared" ref="I356:I410" si="418">+E356-H356</f>
        <v>0</v>
      </c>
      <c r="J356" s="77">
        <v>0</v>
      </c>
      <c r="K356" s="77">
        <f t="shared" si="399"/>
        <v>0</v>
      </c>
      <c r="L356" s="8"/>
      <c r="M356" s="76">
        <v>0</v>
      </c>
      <c r="N356" s="76">
        <v>0</v>
      </c>
      <c r="O356" s="76">
        <f t="shared" si="410"/>
        <v>0</v>
      </c>
      <c r="P356" s="76">
        <v>0</v>
      </c>
      <c r="Q356" s="76">
        <f t="shared" si="411"/>
        <v>0</v>
      </c>
      <c r="R356" s="77">
        <v>0</v>
      </c>
      <c r="S356" s="78">
        <f t="shared" si="400"/>
        <v>0</v>
      </c>
      <c r="T356" s="32"/>
      <c r="U356" s="124">
        <v>0</v>
      </c>
      <c r="V356" s="76">
        <v>0</v>
      </c>
      <c r="W356" s="76">
        <f t="shared" si="401"/>
        <v>0</v>
      </c>
      <c r="X356" s="76">
        <v>0</v>
      </c>
      <c r="Y356" s="76">
        <f t="shared" ref="Y356:Y410" si="419">+U356-X356</f>
        <v>0</v>
      </c>
      <c r="Z356" s="77">
        <v>0</v>
      </c>
      <c r="AA356" s="77">
        <f t="shared" si="402"/>
        <v>0</v>
      </c>
      <c r="AB356" s="8"/>
      <c r="AC356" s="76">
        <v>0</v>
      </c>
      <c r="AD356" s="76">
        <v>0</v>
      </c>
      <c r="AE356" s="76">
        <f t="shared" si="412"/>
        <v>0</v>
      </c>
      <c r="AF356" s="76">
        <v>0</v>
      </c>
      <c r="AG356" s="76">
        <f t="shared" si="413"/>
        <v>0</v>
      </c>
      <c r="AH356" s="77">
        <v>0</v>
      </c>
      <c r="AI356" s="78">
        <f t="shared" si="403"/>
        <v>0</v>
      </c>
      <c r="AJ356" s="32"/>
      <c r="AK356" s="124">
        <v>0</v>
      </c>
      <c r="AL356" s="76">
        <v>0</v>
      </c>
      <c r="AM356" s="76">
        <f t="shared" si="404"/>
        <v>0</v>
      </c>
      <c r="AN356" s="76">
        <v>0</v>
      </c>
      <c r="AO356" s="76">
        <f t="shared" ref="AO356:AO410" si="420">+AK356-AN356</f>
        <v>0</v>
      </c>
      <c r="AP356" s="77">
        <v>0</v>
      </c>
      <c r="AQ356" s="77">
        <f t="shared" si="405"/>
        <v>0</v>
      </c>
      <c r="AR356" s="8"/>
      <c r="AS356" s="76">
        <v>0</v>
      </c>
      <c r="AT356" s="76">
        <v>0</v>
      </c>
      <c r="AU356" s="76">
        <f t="shared" si="414"/>
        <v>0</v>
      </c>
      <c r="AV356" s="76">
        <v>0</v>
      </c>
      <c r="AW356" s="76">
        <f t="shared" si="415"/>
        <v>0</v>
      </c>
      <c r="AX356" s="77">
        <v>0</v>
      </c>
      <c r="AY356" s="78">
        <f t="shared" si="406"/>
        <v>0</v>
      </c>
      <c r="AZ356" s="32"/>
      <c r="BA356" s="124">
        <v>0</v>
      </c>
      <c r="BB356" s="76">
        <v>0</v>
      </c>
      <c r="BC356" s="76">
        <f t="shared" si="407"/>
        <v>0</v>
      </c>
      <c r="BD356" s="76">
        <v>0</v>
      </c>
      <c r="BE356" s="76">
        <f t="shared" ref="BE356:BE410" si="421">+BA356-BD356</f>
        <v>0</v>
      </c>
      <c r="BF356" s="77">
        <v>0</v>
      </c>
      <c r="BG356" s="77">
        <f t="shared" si="408"/>
        <v>0</v>
      </c>
      <c r="BH356" s="8"/>
      <c r="BI356" s="76">
        <v>0</v>
      </c>
      <c r="BJ356" s="76">
        <v>0</v>
      </c>
      <c r="BK356" s="76">
        <f t="shared" si="416"/>
        <v>0</v>
      </c>
      <c r="BL356" s="76">
        <v>0</v>
      </c>
      <c r="BM356" s="76">
        <f t="shared" si="417"/>
        <v>0</v>
      </c>
      <c r="BN356" s="77">
        <v>0</v>
      </c>
      <c r="BO356" s="78">
        <f t="shared" si="409"/>
        <v>0</v>
      </c>
      <c r="BP356" s="32"/>
    </row>
    <row r="357" spans="2:68" s="2" customFormat="1" ht="14.25" hidden="1" customHeight="1" outlineLevel="1">
      <c r="B357" s="2" t="str">
        <f t="shared" si="397"/>
        <v>Hide</v>
      </c>
      <c r="C357" s="2">
        <v>1</v>
      </c>
      <c r="D357" s="72" t="s">
        <v>332</v>
      </c>
      <c r="E357" s="124">
        <v>0</v>
      </c>
      <c r="F357" s="76">
        <v>0</v>
      </c>
      <c r="G357" s="76">
        <f t="shared" si="398"/>
        <v>0</v>
      </c>
      <c r="H357" s="76">
        <v>0</v>
      </c>
      <c r="I357" s="76">
        <f t="shared" si="418"/>
        <v>0</v>
      </c>
      <c r="J357" s="77">
        <v>0</v>
      </c>
      <c r="K357" s="77">
        <f t="shared" si="399"/>
        <v>0</v>
      </c>
      <c r="L357" s="8"/>
      <c r="M357" s="76">
        <v>0</v>
      </c>
      <c r="N357" s="76">
        <v>0</v>
      </c>
      <c r="O357" s="76">
        <f t="shared" si="410"/>
        <v>0</v>
      </c>
      <c r="P357" s="76">
        <v>0</v>
      </c>
      <c r="Q357" s="76">
        <f t="shared" si="411"/>
        <v>0</v>
      </c>
      <c r="R357" s="77">
        <v>0</v>
      </c>
      <c r="S357" s="78">
        <f t="shared" si="400"/>
        <v>0</v>
      </c>
      <c r="T357" s="32"/>
      <c r="U357" s="124">
        <v>0</v>
      </c>
      <c r="V357" s="76">
        <v>0</v>
      </c>
      <c r="W357" s="76">
        <f t="shared" si="401"/>
        <v>0</v>
      </c>
      <c r="X357" s="76">
        <v>0</v>
      </c>
      <c r="Y357" s="76">
        <f t="shared" si="419"/>
        <v>0</v>
      </c>
      <c r="Z357" s="77">
        <v>0</v>
      </c>
      <c r="AA357" s="77">
        <f t="shared" si="402"/>
        <v>0</v>
      </c>
      <c r="AB357" s="8"/>
      <c r="AC357" s="76">
        <v>0</v>
      </c>
      <c r="AD357" s="76">
        <v>0</v>
      </c>
      <c r="AE357" s="76">
        <f t="shared" si="412"/>
        <v>0</v>
      </c>
      <c r="AF357" s="76">
        <v>0</v>
      </c>
      <c r="AG357" s="76">
        <f t="shared" si="413"/>
        <v>0</v>
      </c>
      <c r="AH357" s="77">
        <v>0</v>
      </c>
      <c r="AI357" s="78">
        <f t="shared" si="403"/>
        <v>0</v>
      </c>
      <c r="AJ357" s="32"/>
      <c r="AK357" s="124">
        <v>0</v>
      </c>
      <c r="AL357" s="76">
        <v>0</v>
      </c>
      <c r="AM357" s="76">
        <f t="shared" si="404"/>
        <v>0</v>
      </c>
      <c r="AN357" s="76">
        <v>0</v>
      </c>
      <c r="AO357" s="76">
        <f t="shared" si="420"/>
        <v>0</v>
      </c>
      <c r="AP357" s="77">
        <v>0</v>
      </c>
      <c r="AQ357" s="77">
        <f t="shared" si="405"/>
        <v>0</v>
      </c>
      <c r="AR357" s="8"/>
      <c r="AS357" s="76">
        <v>0</v>
      </c>
      <c r="AT357" s="76">
        <v>0</v>
      </c>
      <c r="AU357" s="76">
        <f t="shared" si="414"/>
        <v>0</v>
      </c>
      <c r="AV357" s="76">
        <v>0</v>
      </c>
      <c r="AW357" s="76">
        <f t="shared" si="415"/>
        <v>0</v>
      </c>
      <c r="AX357" s="77">
        <v>0</v>
      </c>
      <c r="AY357" s="78">
        <f t="shared" si="406"/>
        <v>0</v>
      </c>
      <c r="AZ357" s="32"/>
      <c r="BA357" s="124">
        <v>0</v>
      </c>
      <c r="BB357" s="76">
        <v>0</v>
      </c>
      <c r="BC357" s="76">
        <f t="shared" si="407"/>
        <v>0</v>
      </c>
      <c r="BD357" s="76">
        <v>0</v>
      </c>
      <c r="BE357" s="76">
        <f t="shared" si="421"/>
        <v>0</v>
      </c>
      <c r="BF357" s="77">
        <v>0</v>
      </c>
      <c r="BG357" s="77">
        <f t="shared" si="408"/>
        <v>0</v>
      </c>
      <c r="BH357" s="8"/>
      <c r="BI357" s="76">
        <v>0</v>
      </c>
      <c r="BJ357" s="76">
        <v>0</v>
      </c>
      <c r="BK357" s="76">
        <f t="shared" si="416"/>
        <v>0</v>
      </c>
      <c r="BL357" s="76">
        <v>0</v>
      </c>
      <c r="BM357" s="76">
        <f t="shared" si="417"/>
        <v>0</v>
      </c>
      <c r="BN357" s="77">
        <v>0</v>
      </c>
      <c r="BO357" s="78">
        <f t="shared" si="409"/>
        <v>0</v>
      </c>
      <c r="BP357" s="32"/>
    </row>
    <row r="358" spans="2:68" s="2" customFormat="1" ht="14.25" hidden="1" customHeight="1" outlineLevel="1">
      <c r="B358" s="2" t="str">
        <f t="shared" si="397"/>
        <v>Hide</v>
      </c>
      <c r="C358" s="2">
        <v>1</v>
      </c>
      <c r="D358" s="72" t="s">
        <v>333</v>
      </c>
      <c r="E358" s="124">
        <v>0</v>
      </c>
      <c r="F358" s="76">
        <v>0</v>
      </c>
      <c r="G358" s="76">
        <f t="shared" si="398"/>
        <v>0</v>
      </c>
      <c r="H358" s="76">
        <v>0</v>
      </c>
      <c r="I358" s="76">
        <f t="shared" si="418"/>
        <v>0</v>
      </c>
      <c r="J358" s="77">
        <v>0</v>
      </c>
      <c r="K358" s="77">
        <f t="shared" si="399"/>
        <v>0</v>
      </c>
      <c r="L358" s="8"/>
      <c r="M358" s="76">
        <v>0</v>
      </c>
      <c r="N358" s="76">
        <v>0</v>
      </c>
      <c r="O358" s="76">
        <f t="shared" si="410"/>
        <v>0</v>
      </c>
      <c r="P358" s="76">
        <v>0</v>
      </c>
      <c r="Q358" s="76">
        <f t="shared" si="411"/>
        <v>0</v>
      </c>
      <c r="R358" s="77">
        <v>0</v>
      </c>
      <c r="S358" s="78">
        <f t="shared" si="400"/>
        <v>0</v>
      </c>
      <c r="T358" s="32"/>
      <c r="U358" s="124">
        <v>0</v>
      </c>
      <c r="V358" s="76">
        <v>0</v>
      </c>
      <c r="W358" s="76">
        <f t="shared" si="401"/>
        <v>0</v>
      </c>
      <c r="X358" s="76">
        <v>0</v>
      </c>
      <c r="Y358" s="76">
        <f t="shared" si="419"/>
        <v>0</v>
      </c>
      <c r="Z358" s="77">
        <v>0</v>
      </c>
      <c r="AA358" s="77">
        <f t="shared" si="402"/>
        <v>0</v>
      </c>
      <c r="AB358" s="8"/>
      <c r="AC358" s="76">
        <v>0</v>
      </c>
      <c r="AD358" s="76">
        <v>0</v>
      </c>
      <c r="AE358" s="76">
        <f t="shared" si="412"/>
        <v>0</v>
      </c>
      <c r="AF358" s="76">
        <v>0</v>
      </c>
      <c r="AG358" s="76">
        <f t="shared" si="413"/>
        <v>0</v>
      </c>
      <c r="AH358" s="77">
        <v>0</v>
      </c>
      <c r="AI358" s="78">
        <f t="shared" si="403"/>
        <v>0</v>
      </c>
      <c r="AJ358" s="32"/>
      <c r="AK358" s="124">
        <v>0</v>
      </c>
      <c r="AL358" s="76">
        <v>0</v>
      </c>
      <c r="AM358" s="76">
        <f t="shared" si="404"/>
        <v>0</v>
      </c>
      <c r="AN358" s="76">
        <v>0</v>
      </c>
      <c r="AO358" s="76">
        <f t="shared" si="420"/>
        <v>0</v>
      </c>
      <c r="AP358" s="77">
        <v>0</v>
      </c>
      <c r="AQ358" s="77">
        <f t="shared" si="405"/>
        <v>0</v>
      </c>
      <c r="AR358" s="8"/>
      <c r="AS358" s="76">
        <v>0</v>
      </c>
      <c r="AT358" s="76">
        <v>0</v>
      </c>
      <c r="AU358" s="76">
        <f t="shared" si="414"/>
        <v>0</v>
      </c>
      <c r="AV358" s="76">
        <v>0</v>
      </c>
      <c r="AW358" s="76">
        <f t="shared" si="415"/>
        <v>0</v>
      </c>
      <c r="AX358" s="77">
        <v>0</v>
      </c>
      <c r="AY358" s="78">
        <f t="shared" si="406"/>
        <v>0</v>
      </c>
      <c r="AZ358" s="32"/>
      <c r="BA358" s="124">
        <v>0</v>
      </c>
      <c r="BB358" s="76">
        <v>0</v>
      </c>
      <c r="BC358" s="76">
        <f t="shared" si="407"/>
        <v>0</v>
      </c>
      <c r="BD358" s="76">
        <v>0</v>
      </c>
      <c r="BE358" s="76">
        <f t="shared" si="421"/>
        <v>0</v>
      </c>
      <c r="BF358" s="77">
        <v>0</v>
      </c>
      <c r="BG358" s="77">
        <f t="shared" si="408"/>
        <v>0</v>
      </c>
      <c r="BH358" s="8"/>
      <c r="BI358" s="76">
        <v>0</v>
      </c>
      <c r="BJ358" s="76">
        <v>0</v>
      </c>
      <c r="BK358" s="76">
        <f t="shared" si="416"/>
        <v>0</v>
      </c>
      <c r="BL358" s="76">
        <v>0</v>
      </c>
      <c r="BM358" s="76">
        <f t="shared" si="417"/>
        <v>0</v>
      </c>
      <c r="BN358" s="77">
        <v>0</v>
      </c>
      <c r="BO358" s="78">
        <f t="shared" si="409"/>
        <v>0</v>
      </c>
      <c r="BP358" s="32"/>
    </row>
    <row r="359" spans="2:68" s="2" customFormat="1" ht="14.25" hidden="1" customHeight="1" outlineLevel="1">
      <c r="B359" s="2" t="str">
        <f t="shared" si="397"/>
        <v>Hide</v>
      </c>
      <c r="C359" s="2">
        <v>1</v>
      </c>
      <c r="D359" s="72" t="s">
        <v>334</v>
      </c>
      <c r="E359" s="124">
        <v>0</v>
      </c>
      <c r="F359" s="76">
        <v>0</v>
      </c>
      <c r="G359" s="76">
        <f t="shared" si="398"/>
        <v>0</v>
      </c>
      <c r="H359" s="76">
        <v>0</v>
      </c>
      <c r="I359" s="76">
        <f t="shared" si="418"/>
        <v>0</v>
      </c>
      <c r="J359" s="77">
        <v>0</v>
      </c>
      <c r="K359" s="77">
        <f t="shared" si="399"/>
        <v>0</v>
      </c>
      <c r="L359" s="8"/>
      <c r="M359" s="76">
        <v>0</v>
      </c>
      <c r="N359" s="76">
        <v>0</v>
      </c>
      <c r="O359" s="76">
        <f t="shared" si="410"/>
        <v>0</v>
      </c>
      <c r="P359" s="76">
        <v>0</v>
      </c>
      <c r="Q359" s="76">
        <f t="shared" si="411"/>
        <v>0</v>
      </c>
      <c r="R359" s="77">
        <v>0</v>
      </c>
      <c r="S359" s="78">
        <f t="shared" si="400"/>
        <v>0</v>
      </c>
      <c r="T359" s="32"/>
      <c r="U359" s="124">
        <v>0</v>
      </c>
      <c r="V359" s="76">
        <v>0</v>
      </c>
      <c r="W359" s="76">
        <f t="shared" si="401"/>
        <v>0</v>
      </c>
      <c r="X359" s="76">
        <v>0</v>
      </c>
      <c r="Y359" s="76">
        <f t="shared" si="419"/>
        <v>0</v>
      </c>
      <c r="Z359" s="77">
        <v>0</v>
      </c>
      <c r="AA359" s="77">
        <f t="shared" si="402"/>
        <v>0</v>
      </c>
      <c r="AB359" s="8"/>
      <c r="AC359" s="76">
        <v>0</v>
      </c>
      <c r="AD359" s="76">
        <v>0</v>
      </c>
      <c r="AE359" s="76">
        <f t="shared" si="412"/>
        <v>0</v>
      </c>
      <c r="AF359" s="76">
        <v>0</v>
      </c>
      <c r="AG359" s="76">
        <f t="shared" si="413"/>
        <v>0</v>
      </c>
      <c r="AH359" s="77">
        <v>0</v>
      </c>
      <c r="AI359" s="78">
        <f t="shared" si="403"/>
        <v>0</v>
      </c>
      <c r="AJ359" s="32"/>
      <c r="AK359" s="124">
        <v>0</v>
      </c>
      <c r="AL359" s="76">
        <v>0</v>
      </c>
      <c r="AM359" s="76">
        <f t="shared" si="404"/>
        <v>0</v>
      </c>
      <c r="AN359" s="76">
        <v>0</v>
      </c>
      <c r="AO359" s="76">
        <f t="shared" si="420"/>
        <v>0</v>
      </c>
      <c r="AP359" s="77">
        <v>0</v>
      </c>
      <c r="AQ359" s="77">
        <f t="shared" si="405"/>
        <v>0</v>
      </c>
      <c r="AR359" s="8"/>
      <c r="AS359" s="76">
        <v>0</v>
      </c>
      <c r="AT359" s="76">
        <v>0</v>
      </c>
      <c r="AU359" s="76">
        <f t="shared" si="414"/>
        <v>0</v>
      </c>
      <c r="AV359" s="76">
        <v>0</v>
      </c>
      <c r="AW359" s="76">
        <f t="shared" si="415"/>
        <v>0</v>
      </c>
      <c r="AX359" s="77">
        <v>0</v>
      </c>
      <c r="AY359" s="78">
        <f t="shared" si="406"/>
        <v>0</v>
      </c>
      <c r="AZ359" s="32"/>
      <c r="BA359" s="124">
        <v>0</v>
      </c>
      <c r="BB359" s="76">
        <v>0</v>
      </c>
      <c r="BC359" s="76">
        <f t="shared" si="407"/>
        <v>0</v>
      </c>
      <c r="BD359" s="76">
        <v>0</v>
      </c>
      <c r="BE359" s="76">
        <f t="shared" si="421"/>
        <v>0</v>
      </c>
      <c r="BF359" s="77">
        <v>0</v>
      </c>
      <c r="BG359" s="77">
        <f t="shared" si="408"/>
        <v>0</v>
      </c>
      <c r="BH359" s="8"/>
      <c r="BI359" s="76">
        <v>0</v>
      </c>
      <c r="BJ359" s="76">
        <v>0</v>
      </c>
      <c r="BK359" s="76">
        <f t="shared" si="416"/>
        <v>0</v>
      </c>
      <c r="BL359" s="76">
        <v>0</v>
      </c>
      <c r="BM359" s="76">
        <f t="shared" si="417"/>
        <v>0</v>
      </c>
      <c r="BN359" s="77">
        <v>0</v>
      </c>
      <c r="BO359" s="78">
        <f t="shared" si="409"/>
        <v>0</v>
      </c>
      <c r="BP359" s="32"/>
    </row>
    <row r="360" spans="2:68" s="2" customFormat="1" ht="14.25" hidden="1" customHeight="1" outlineLevel="1">
      <c r="B360" s="2" t="str">
        <f t="shared" si="397"/>
        <v>Hide</v>
      </c>
      <c r="C360" s="2">
        <v>1</v>
      </c>
      <c r="D360" s="72" t="s">
        <v>335</v>
      </c>
      <c r="E360" s="124">
        <v>0</v>
      </c>
      <c r="F360" s="76">
        <v>0</v>
      </c>
      <c r="G360" s="76">
        <f t="shared" si="398"/>
        <v>0</v>
      </c>
      <c r="H360" s="76">
        <v>0</v>
      </c>
      <c r="I360" s="76">
        <f t="shared" si="418"/>
        <v>0</v>
      </c>
      <c r="J360" s="77">
        <v>0</v>
      </c>
      <c r="K360" s="77">
        <f t="shared" si="399"/>
        <v>0</v>
      </c>
      <c r="L360" s="8"/>
      <c r="M360" s="76">
        <v>0</v>
      </c>
      <c r="N360" s="76">
        <v>0</v>
      </c>
      <c r="O360" s="76">
        <f t="shared" si="410"/>
        <v>0</v>
      </c>
      <c r="P360" s="76">
        <v>0</v>
      </c>
      <c r="Q360" s="76">
        <f t="shared" si="411"/>
        <v>0</v>
      </c>
      <c r="R360" s="77">
        <v>0</v>
      </c>
      <c r="S360" s="78">
        <f t="shared" si="400"/>
        <v>0</v>
      </c>
      <c r="T360" s="32"/>
      <c r="U360" s="124">
        <v>0</v>
      </c>
      <c r="V360" s="76">
        <v>0</v>
      </c>
      <c r="W360" s="76">
        <f t="shared" si="401"/>
        <v>0</v>
      </c>
      <c r="X360" s="76">
        <v>0</v>
      </c>
      <c r="Y360" s="76">
        <f t="shared" si="419"/>
        <v>0</v>
      </c>
      <c r="Z360" s="77">
        <v>0</v>
      </c>
      <c r="AA360" s="77">
        <f t="shared" si="402"/>
        <v>0</v>
      </c>
      <c r="AB360" s="8"/>
      <c r="AC360" s="76">
        <v>0</v>
      </c>
      <c r="AD360" s="76">
        <v>0</v>
      </c>
      <c r="AE360" s="76">
        <f t="shared" si="412"/>
        <v>0</v>
      </c>
      <c r="AF360" s="76">
        <v>0</v>
      </c>
      <c r="AG360" s="76">
        <f t="shared" si="413"/>
        <v>0</v>
      </c>
      <c r="AH360" s="77">
        <v>0</v>
      </c>
      <c r="AI360" s="78">
        <f t="shared" si="403"/>
        <v>0</v>
      </c>
      <c r="AJ360" s="32"/>
      <c r="AK360" s="124">
        <v>0</v>
      </c>
      <c r="AL360" s="76">
        <v>0</v>
      </c>
      <c r="AM360" s="76">
        <f t="shared" si="404"/>
        <v>0</v>
      </c>
      <c r="AN360" s="76">
        <v>0</v>
      </c>
      <c r="AO360" s="76">
        <f t="shared" si="420"/>
        <v>0</v>
      </c>
      <c r="AP360" s="77">
        <v>0</v>
      </c>
      <c r="AQ360" s="77">
        <f t="shared" si="405"/>
        <v>0</v>
      </c>
      <c r="AR360" s="8"/>
      <c r="AS360" s="76">
        <v>0</v>
      </c>
      <c r="AT360" s="76">
        <v>0</v>
      </c>
      <c r="AU360" s="76">
        <f t="shared" si="414"/>
        <v>0</v>
      </c>
      <c r="AV360" s="76">
        <v>0</v>
      </c>
      <c r="AW360" s="76">
        <f t="shared" si="415"/>
        <v>0</v>
      </c>
      <c r="AX360" s="77">
        <v>0</v>
      </c>
      <c r="AY360" s="78">
        <f t="shared" si="406"/>
        <v>0</v>
      </c>
      <c r="AZ360" s="32"/>
      <c r="BA360" s="124">
        <v>0</v>
      </c>
      <c r="BB360" s="76">
        <v>0</v>
      </c>
      <c r="BC360" s="76">
        <f t="shared" si="407"/>
        <v>0</v>
      </c>
      <c r="BD360" s="76">
        <v>0</v>
      </c>
      <c r="BE360" s="76">
        <f t="shared" si="421"/>
        <v>0</v>
      </c>
      <c r="BF360" s="77">
        <v>0</v>
      </c>
      <c r="BG360" s="77">
        <f t="shared" si="408"/>
        <v>0</v>
      </c>
      <c r="BH360" s="8"/>
      <c r="BI360" s="76">
        <v>0</v>
      </c>
      <c r="BJ360" s="76">
        <v>0</v>
      </c>
      <c r="BK360" s="76">
        <f t="shared" si="416"/>
        <v>0</v>
      </c>
      <c r="BL360" s="76">
        <v>0</v>
      </c>
      <c r="BM360" s="76">
        <f t="shared" si="417"/>
        <v>0</v>
      </c>
      <c r="BN360" s="77">
        <v>0</v>
      </c>
      <c r="BO360" s="78">
        <f t="shared" si="409"/>
        <v>0</v>
      </c>
      <c r="BP360" s="32"/>
    </row>
    <row r="361" spans="2:68" s="2" customFormat="1" ht="14.25" hidden="1" customHeight="1" outlineLevel="1">
      <c r="B361" s="2" t="str">
        <f t="shared" si="397"/>
        <v>Hide</v>
      </c>
      <c r="C361" s="2">
        <v>1</v>
      </c>
      <c r="D361" s="72" t="s">
        <v>336</v>
      </c>
      <c r="E361" s="124">
        <v>0</v>
      </c>
      <c r="F361" s="76">
        <v>0</v>
      </c>
      <c r="G361" s="76">
        <f t="shared" si="398"/>
        <v>0</v>
      </c>
      <c r="H361" s="76">
        <v>0</v>
      </c>
      <c r="I361" s="76">
        <f t="shared" si="418"/>
        <v>0</v>
      </c>
      <c r="J361" s="77">
        <v>0</v>
      </c>
      <c r="K361" s="77">
        <f t="shared" si="399"/>
        <v>0</v>
      </c>
      <c r="L361" s="8"/>
      <c r="M361" s="76">
        <v>0</v>
      </c>
      <c r="N361" s="76">
        <v>0</v>
      </c>
      <c r="O361" s="76">
        <f t="shared" si="410"/>
        <v>0</v>
      </c>
      <c r="P361" s="76">
        <v>0</v>
      </c>
      <c r="Q361" s="76">
        <f t="shared" si="411"/>
        <v>0</v>
      </c>
      <c r="R361" s="77">
        <v>0</v>
      </c>
      <c r="S361" s="78">
        <f t="shared" si="400"/>
        <v>0</v>
      </c>
      <c r="T361" s="32"/>
      <c r="U361" s="124">
        <v>0</v>
      </c>
      <c r="V361" s="76">
        <v>0</v>
      </c>
      <c r="W361" s="76">
        <f t="shared" si="401"/>
        <v>0</v>
      </c>
      <c r="X361" s="76">
        <v>0</v>
      </c>
      <c r="Y361" s="76">
        <f t="shared" si="419"/>
        <v>0</v>
      </c>
      <c r="Z361" s="77">
        <v>0</v>
      </c>
      <c r="AA361" s="77">
        <f t="shared" si="402"/>
        <v>0</v>
      </c>
      <c r="AB361" s="8"/>
      <c r="AC361" s="76">
        <v>0</v>
      </c>
      <c r="AD361" s="76">
        <v>0</v>
      </c>
      <c r="AE361" s="76">
        <f t="shared" si="412"/>
        <v>0</v>
      </c>
      <c r="AF361" s="76">
        <v>0</v>
      </c>
      <c r="AG361" s="76">
        <f t="shared" si="413"/>
        <v>0</v>
      </c>
      <c r="AH361" s="77">
        <v>0</v>
      </c>
      <c r="AI361" s="78">
        <f t="shared" si="403"/>
        <v>0</v>
      </c>
      <c r="AJ361" s="32"/>
      <c r="AK361" s="124">
        <v>0</v>
      </c>
      <c r="AL361" s="76">
        <v>0</v>
      </c>
      <c r="AM361" s="76">
        <f t="shared" si="404"/>
        <v>0</v>
      </c>
      <c r="AN361" s="76">
        <v>0</v>
      </c>
      <c r="AO361" s="76">
        <f t="shared" si="420"/>
        <v>0</v>
      </c>
      <c r="AP361" s="77">
        <v>0</v>
      </c>
      <c r="AQ361" s="77">
        <f t="shared" si="405"/>
        <v>0</v>
      </c>
      <c r="AR361" s="8"/>
      <c r="AS361" s="76">
        <v>0</v>
      </c>
      <c r="AT361" s="76">
        <v>0</v>
      </c>
      <c r="AU361" s="76">
        <f t="shared" si="414"/>
        <v>0</v>
      </c>
      <c r="AV361" s="76">
        <v>0</v>
      </c>
      <c r="AW361" s="76">
        <f t="shared" si="415"/>
        <v>0</v>
      </c>
      <c r="AX361" s="77">
        <v>0</v>
      </c>
      <c r="AY361" s="78">
        <f t="shared" si="406"/>
        <v>0</v>
      </c>
      <c r="AZ361" s="32"/>
      <c r="BA361" s="124">
        <v>0</v>
      </c>
      <c r="BB361" s="76">
        <v>0</v>
      </c>
      <c r="BC361" s="76">
        <f t="shared" si="407"/>
        <v>0</v>
      </c>
      <c r="BD361" s="76">
        <v>0</v>
      </c>
      <c r="BE361" s="76">
        <f t="shared" si="421"/>
        <v>0</v>
      </c>
      <c r="BF361" s="77">
        <v>0</v>
      </c>
      <c r="BG361" s="77">
        <f t="shared" si="408"/>
        <v>0</v>
      </c>
      <c r="BH361" s="8"/>
      <c r="BI361" s="76">
        <v>0</v>
      </c>
      <c r="BJ361" s="76">
        <v>0</v>
      </c>
      <c r="BK361" s="76">
        <f t="shared" si="416"/>
        <v>0</v>
      </c>
      <c r="BL361" s="76">
        <v>0</v>
      </c>
      <c r="BM361" s="76">
        <f t="shared" si="417"/>
        <v>0</v>
      </c>
      <c r="BN361" s="77">
        <v>0</v>
      </c>
      <c r="BO361" s="78">
        <f t="shared" si="409"/>
        <v>0</v>
      </c>
      <c r="BP361" s="32"/>
    </row>
    <row r="362" spans="2:68" s="2" customFormat="1" ht="14.25" hidden="1" customHeight="1" outlineLevel="1">
      <c r="B362" s="2" t="str">
        <f t="shared" si="397"/>
        <v>Hide</v>
      </c>
      <c r="C362" s="2">
        <v>1</v>
      </c>
      <c r="D362" s="72" t="s">
        <v>337</v>
      </c>
      <c r="E362" s="124">
        <v>0</v>
      </c>
      <c r="F362" s="76">
        <v>0</v>
      </c>
      <c r="G362" s="76">
        <f t="shared" si="398"/>
        <v>0</v>
      </c>
      <c r="H362" s="76">
        <v>0</v>
      </c>
      <c r="I362" s="76">
        <f t="shared" si="418"/>
        <v>0</v>
      </c>
      <c r="J362" s="77">
        <v>0</v>
      </c>
      <c r="K362" s="77">
        <f t="shared" si="399"/>
        <v>0</v>
      </c>
      <c r="L362" s="8"/>
      <c r="M362" s="76">
        <v>0</v>
      </c>
      <c r="N362" s="76">
        <v>0</v>
      </c>
      <c r="O362" s="76">
        <f t="shared" si="410"/>
        <v>0</v>
      </c>
      <c r="P362" s="76">
        <v>0</v>
      </c>
      <c r="Q362" s="76">
        <f t="shared" si="411"/>
        <v>0</v>
      </c>
      <c r="R362" s="77">
        <v>0</v>
      </c>
      <c r="S362" s="78">
        <f t="shared" si="400"/>
        <v>0</v>
      </c>
      <c r="T362" s="32"/>
      <c r="U362" s="124">
        <v>0</v>
      </c>
      <c r="V362" s="76">
        <v>0</v>
      </c>
      <c r="W362" s="76">
        <f t="shared" si="401"/>
        <v>0</v>
      </c>
      <c r="X362" s="76">
        <v>0</v>
      </c>
      <c r="Y362" s="76">
        <f t="shared" si="419"/>
        <v>0</v>
      </c>
      <c r="Z362" s="77">
        <v>0</v>
      </c>
      <c r="AA362" s="77">
        <f t="shared" si="402"/>
        <v>0</v>
      </c>
      <c r="AB362" s="8"/>
      <c r="AC362" s="76">
        <v>0</v>
      </c>
      <c r="AD362" s="76">
        <v>0</v>
      </c>
      <c r="AE362" s="76">
        <f t="shared" si="412"/>
        <v>0</v>
      </c>
      <c r="AF362" s="76">
        <v>0</v>
      </c>
      <c r="AG362" s="76">
        <f t="shared" si="413"/>
        <v>0</v>
      </c>
      <c r="AH362" s="77">
        <v>0</v>
      </c>
      <c r="AI362" s="78">
        <f t="shared" si="403"/>
        <v>0</v>
      </c>
      <c r="AJ362" s="32"/>
      <c r="AK362" s="124">
        <v>0</v>
      </c>
      <c r="AL362" s="76">
        <v>0</v>
      </c>
      <c r="AM362" s="76">
        <f t="shared" si="404"/>
        <v>0</v>
      </c>
      <c r="AN362" s="76">
        <v>0</v>
      </c>
      <c r="AO362" s="76">
        <f t="shared" si="420"/>
        <v>0</v>
      </c>
      <c r="AP362" s="77">
        <v>0</v>
      </c>
      <c r="AQ362" s="77">
        <f t="shared" si="405"/>
        <v>0</v>
      </c>
      <c r="AR362" s="8"/>
      <c r="AS362" s="76">
        <v>0</v>
      </c>
      <c r="AT362" s="76">
        <v>0</v>
      </c>
      <c r="AU362" s="76">
        <f t="shared" si="414"/>
        <v>0</v>
      </c>
      <c r="AV362" s="76">
        <v>0</v>
      </c>
      <c r="AW362" s="76">
        <f t="shared" si="415"/>
        <v>0</v>
      </c>
      <c r="AX362" s="77">
        <v>0</v>
      </c>
      <c r="AY362" s="78">
        <f t="shared" si="406"/>
        <v>0</v>
      </c>
      <c r="AZ362" s="32"/>
      <c r="BA362" s="124">
        <v>0</v>
      </c>
      <c r="BB362" s="76">
        <v>0</v>
      </c>
      <c r="BC362" s="76">
        <f t="shared" si="407"/>
        <v>0</v>
      </c>
      <c r="BD362" s="76">
        <v>0</v>
      </c>
      <c r="BE362" s="76">
        <f t="shared" si="421"/>
        <v>0</v>
      </c>
      <c r="BF362" s="77">
        <v>0</v>
      </c>
      <c r="BG362" s="77">
        <f t="shared" si="408"/>
        <v>0</v>
      </c>
      <c r="BH362" s="8"/>
      <c r="BI362" s="76">
        <v>0</v>
      </c>
      <c r="BJ362" s="76">
        <v>0</v>
      </c>
      <c r="BK362" s="76">
        <f t="shared" si="416"/>
        <v>0</v>
      </c>
      <c r="BL362" s="76">
        <v>0</v>
      </c>
      <c r="BM362" s="76">
        <f t="shared" si="417"/>
        <v>0</v>
      </c>
      <c r="BN362" s="77">
        <v>0</v>
      </c>
      <c r="BO362" s="78">
        <f t="shared" si="409"/>
        <v>0</v>
      </c>
      <c r="BP362" s="32"/>
    </row>
    <row r="363" spans="2:68" s="2" customFormat="1" ht="14.25" hidden="1" customHeight="1" outlineLevel="1">
      <c r="B363" s="2" t="str">
        <f t="shared" si="397"/>
        <v>Hide</v>
      </c>
      <c r="C363" s="2">
        <v>1</v>
      </c>
      <c r="D363" s="72" t="s">
        <v>338</v>
      </c>
      <c r="E363" s="124">
        <v>0</v>
      </c>
      <c r="F363" s="76">
        <v>0</v>
      </c>
      <c r="G363" s="76">
        <f t="shared" si="398"/>
        <v>0</v>
      </c>
      <c r="H363" s="76">
        <v>0</v>
      </c>
      <c r="I363" s="76">
        <f t="shared" si="418"/>
        <v>0</v>
      </c>
      <c r="J363" s="77">
        <v>0</v>
      </c>
      <c r="K363" s="77">
        <f t="shared" si="399"/>
        <v>0</v>
      </c>
      <c r="L363" s="8"/>
      <c r="M363" s="76">
        <v>0</v>
      </c>
      <c r="N363" s="76">
        <v>0</v>
      </c>
      <c r="O363" s="76">
        <f t="shared" si="410"/>
        <v>0</v>
      </c>
      <c r="P363" s="76">
        <v>0</v>
      </c>
      <c r="Q363" s="76">
        <f t="shared" si="411"/>
        <v>0</v>
      </c>
      <c r="R363" s="77">
        <v>0</v>
      </c>
      <c r="S363" s="78">
        <f t="shared" si="400"/>
        <v>0</v>
      </c>
      <c r="T363" s="32"/>
      <c r="U363" s="124">
        <v>0</v>
      </c>
      <c r="V363" s="76">
        <v>0</v>
      </c>
      <c r="W363" s="76">
        <f t="shared" si="401"/>
        <v>0</v>
      </c>
      <c r="X363" s="76">
        <v>0</v>
      </c>
      <c r="Y363" s="76">
        <f t="shared" si="419"/>
        <v>0</v>
      </c>
      <c r="Z363" s="77">
        <v>0</v>
      </c>
      <c r="AA363" s="77">
        <f t="shared" si="402"/>
        <v>0</v>
      </c>
      <c r="AB363" s="8"/>
      <c r="AC363" s="76">
        <v>0</v>
      </c>
      <c r="AD363" s="76">
        <v>0</v>
      </c>
      <c r="AE363" s="76">
        <f t="shared" si="412"/>
        <v>0</v>
      </c>
      <c r="AF363" s="76">
        <v>0</v>
      </c>
      <c r="AG363" s="76">
        <f t="shared" si="413"/>
        <v>0</v>
      </c>
      <c r="AH363" s="77">
        <v>0</v>
      </c>
      <c r="AI363" s="78">
        <f t="shared" si="403"/>
        <v>0</v>
      </c>
      <c r="AJ363" s="32"/>
      <c r="AK363" s="124">
        <v>0</v>
      </c>
      <c r="AL363" s="76">
        <v>0</v>
      </c>
      <c r="AM363" s="76">
        <f t="shared" si="404"/>
        <v>0</v>
      </c>
      <c r="AN363" s="76">
        <v>0</v>
      </c>
      <c r="AO363" s="76">
        <f t="shared" si="420"/>
        <v>0</v>
      </c>
      <c r="AP363" s="77">
        <v>0</v>
      </c>
      <c r="AQ363" s="77">
        <f t="shared" si="405"/>
        <v>0</v>
      </c>
      <c r="AR363" s="8"/>
      <c r="AS363" s="76">
        <v>0</v>
      </c>
      <c r="AT363" s="76">
        <v>0</v>
      </c>
      <c r="AU363" s="76">
        <f t="shared" si="414"/>
        <v>0</v>
      </c>
      <c r="AV363" s="76">
        <v>0</v>
      </c>
      <c r="AW363" s="76">
        <f t="shared" si="415"/>
        <v>0</v>
      </c>
      <c r="AX363" s="77">
        <v>0</v>
      </c>
      <c r="AY363" s="78">
        <f t="shared" si="406"/>
        <v>0</v>
      </c>
      <c r="AZ363" s="32"/>
      <c r="BA363" s="124">
        <v>0</v>
      </c>
      <c r="BB363" s="76">
        <v>0</v>
      </c>
      <c r="BC363" s="76">
        <f t="shared" si="407"/>
        <v>0</v>
      </c>
      <c r="BD363" s="76">
        <v>0</v>
      </c>
      <c r="BE363" s="76">
        <f t="shared" si="421"/>
        <v>0</v>
      </c>
      <c r="BF363" s="77">
        <v>0</v>
      </c>
      <c r="BG363" s="77">
        <f t="shared" si="408"/>
        <v>0</v>
      </c>
      <c r="BH363" s="8"/>
      <c r="BI363" s="76">
        <v>0</v>
      </c>
      <c r="BJ363" s="76">
        <v>0</v>
      </c>
      <c r="BK363" s="76">
        <f t="shared" si="416"/>
        <v>0</v>
      </c>
      <c r="BL363" s="76">
        <v>0</v>
      </c>
      <c r="BM363" s="76">
        <f t="shared" si="417"/>
        <v>0</v>
      </c>
      <c r="BN363" s="77">
        <v>0</v>
      </c>
      <c r="BO363" s="78">
        <f t="shared" si="409"/>
        <v>0</v>
      </c>
      <c r="BP363" s="32"/>
    </row>
    <row r="364" spans="2:68" s="2" customFormat="1" collapsed="1">
      <c r="B364" s="2" t="str">
        <f t="shared" si="397"/>
        <v>Hide</v>
      </c>
      <c r="C364" s="2">
        <v>1</v>
      </c>
      <c r="D364" s="72" t="s">
        <v>339</v>
      </c>
      <c r="E364" s="123">
        <v>838.18000000000006</v>
      </c>
      <c r="F364" s="73">
        <v>838.17570007858762</v>
      </c>
      <c r="G364" s="73">
        <f t="shared" si="398"/>
        <v>4.2999214124392893E-3</v>
      </c>
      <c r="H364" s="73">
        <v>0</v>
      </c>
      <c r="I364" s="73">
        <f t="shared" si="418"/>
        <v>838.18000000000006</v>
      </c>
      <c r="J364" s="74">
        <v>784.31999999999994</v>
      </c>
      <c r="K364" s="74">
        <f t="shared" si="399"/>
        <v>53.860000000000127</v>
      </c>
      <c r="L364" s="35"/>
      <c r="M364" s="73">
        <v>838.18000000000006</v>
      </c>
      <c r="N364" s="73">
        <v>838.17570007858762</v>
      </c>
      <c r="O364" s="73">
        <f t="shared" si="410"/>
        <v>4.2999214124392893E-3</v>
      </c>
      <c r="P364" s="73">
        <v>0</v>
      </c>
      <c r="Q364" s="73">
        <f t="shared" si="411"/>
        <v>838.18000000000006</v>
      </c>
      <c r="R364" s="74">
        <v>784.31999999999994</v>
      </c>
      <c r="S364" s="75">
        <f t="shared" si="400"/>
        <v>53.860000000000127</v>
      </c>
      <c r="T364" s="32"/>
      <c r="U364" s="123">
        <v>320.66000000000003</v>
      </c>
      <c r="V364" s="73">
        <v>320.66000000000003</v>
      </c>
      <c r="W364" s="73">
        <f t="shared" si="401"/>
        <v>0</v>
      </c>
      <c r="X364" s="73">
        <v>0</v>
      </c>
      <c r="Y364" s="73">
        <f t="shared" si="419"/>
        <v>320.66000000000003</v>
      </c>
      <c r="Z364" s="74">
        <v>320.98</v>
      </c>
      <c r="AA364" s="74">
        <f t="shared" si="402"/>
        <v>-0.31999999999999318</v>
      </c>
      <c r="AB364" s="35"/>
      <c r="AC364" s="73">
        <v>320.66000000000003</v>
      </c>
      <c r="AD364" s="73">
        <v>320.66000000000003</v>
      </c>
      <c r="AE364" s="73">
        <f t="shared" si="412"/>
        <v>0</v>
      </c>
      <c r="AF364" s="73">
        <v>0</v>
      </c>
      <c r="AG364" s="73">
        <f t="shared" si="413"/>
        <v>320.66000000000003</v>
      </c>
      <c r="AH364" s="74">
        <v>320.98</v>
      </c>
      <c r="AI364" s="75">
        <f t="shared" si="403"/>
        <v>-0.31999999999999318</v>
      </c>
      <c r="AJ364" s="32"/>
      <c r="AK364" s="123">
        <v>138.5</v>
      </c>
      <c r="AL364" s="73">
        <v>138.49623181605949</v>
      </c>
      <c r="AM364" s="73">
        <f t="shared" si="404"/>
        <v>3.7681839405081519E-3</v>
      </c>
      <c r="AN364" s="73">
        <v>0</v>
      </c>
      <c r="AO364" s="73">
        <f t="shared" si="420"/>
        <v>138.5</v>
      </c>
      <c r="AP364" s="74">
        <v>124</v>
      </c>
      <c r="AQ364" s="74">
        <f t="shared" si="405"/>
        <v>14.5</v>
      </c>
      <c r="AR364" s="35"/>
      <c r="AS364" s="73">
        <v>138.5</v>
      </c>
      <c r="AT364" s="73">
        <v>138.49623181605949</v>
      </c>
      <c r="AU364" s="73">
        <f t="shared" si="414"/>
        <v>3.7681839405081519E-3</v>
      </c>
      <c r="AV364" s="73">
        <v>0</v>
      </c>
      <c r="AW364" s="73">
        <f t="shared" si="415"/>
        <v>138.5</v>
      </c>
      <c r="AX364" s="74">
        <v>124</v>
      </c>
      <c r="AY364" s="75">
        <f t="shared" si="406"/>
        <v>14.5</v>
      </c>
      <c r="AZ364" s="32"/>
      <c r="BA364" s="123">
        <v>379.02</v>
      </c>
      <c r="BB364" s="73">
        <v>379.01946826252799</v>
      </c>
      <c r="BC364" s="73">
        <f t="shared" si="407"/>
        <v>5.3173747198798083E-4</v>
      </c>
      <c r="BD364" s="73">
        <v>0</v>
      </c>
      <c r="BE364" s="73">
        <f t="shared" si="421"/>
        <v>379.02</v>
      </c>
      <c r="BF364" s="74">
        <v>339.34</v>
      </c>
      <c r="BG364" s="74">
        <f t="shared" si="408"/>
        <v>39.680000000000007</v>
      </c>
      <c r="BH364" s="35"/>
      <c r="BI364" s="73">
        <v>379.02</v>
      </c>
      <c r="BJ364" s="73">
        <v>379.01946826252799</v>
      </c>
      <c r="BK364" s="73">
        <f t="shared" si="416"/>
        <v>5.3173747198798083E-4</v>
      </c>
      <c r="BL364" s="73">
        <v>0</v>
      </c>
      <c r="BM364" s="73">
        <f t="shared" si="417"/>
        <v>379.02</v>
      </c>
      <c r="BN364" s="74">
        <v>339.34</v>
      </c>
      <c r="BO364" s="75">
        <f t="shared" si="409"/>
        <v>39.680000000000007</v>
      </c>
      <c r="BP364" s="32"/>
    </row>
    <row r="365" spans="2:68" s="2" customFormat="1" ht="14.25" hidden="1" customHeight="1" outlineLevel="1">
      <c r="B365" s="2" t="str">
        <f t="shared" si="397"/>
        <v>Hide</v>
      </c>
      <c r="C365" s="2">
        <v>1</v>
      </c>
      <c r="D365" s="72" t="s">
        <v>340</v>
      </c>
      <c r="E365" s="124">
        <v>0</v>
      </c>
      <c r="F365" s="76">
        <v>0</v>
      </c>
      <c r="G365" s="76">
        <f t="shared" si="398"/>
        <v>0</v>
      </c>
      <c r="H365" s="76">
        <v>0</v>
      </c>
      <c r="I365" s="76">
        <f t="shared" si="418"/>
        <v>0</v>
      </c>
      <c r="J365" s="77">
        <v>0</v>
      </c>
      <c r="K365" s="77">
        <f t="shared" si="399"/>
        <v>0</v>
      </c>
      <c r="L365" s="8"/>
      <c r="M365" s="76">
        <v>0</v>
      </c>
      <c r="N365" s="76">
        <v>0</v>
      </c>
      <c r="O365" s="76">
        <f t="shared" si="410"/>
        <v>0</v>
      </c>
      <c r="P365" s="76">
        <v>0</v>
      </c>
      <c r="Q365" s="76">
        <f t="shared" si="411"/>
        <v>0</v>
      </c>
      <c r="R365" s="77">
        <v>0</v>
      </c>
      <c r="S365" s="78">
        <f t="shared" si="400"/>
        <v>0</v>
      </c>
      <c r="T365" s="32"/>
      <c r="U365" s="124">
        <v>0</v>
      </c>
      <c r="V365" s="76">
        <v>0</v>
      </c>
      <c r="W365" s="76">
        <f t="shared" si="401"/>
        <v>0</v>
      </c>
      <c r="X365" s="76">
        <v>0</v>
      </c>
      <c r="Y365" s="76">
        <f t="shared" si="419"/>
        <v>0</v>
      </c>
      <c r="Z365" s="77">
        <v>0</v>
      </c>
      <c r="AA365" s="77">
        <f t="shared" si="402"/>
        <v>0</v>
      </c>
      <c r="AB365" s="8"/>
      <c r="AC365" s="76">
        <v>0</v>
      </c>
      <c r="AD365" s="76">
        <v>0</v>
      </c>
      <c r="AE365" s="76">
        <f t="shared" si="412"/>
        <v>0</v>
      </c>
      <c r="AF365" s="76">
        <v>0</v>
      </c>
      <c r="AG365" s="76">
        <f t="shared" si="413"/>
        <v>0</v>
      </c>
      <c r="AH365" s="77">
        <v>0</v>
      </c>
      <c r="AI365" s="78">
        <f t="shared" si="403"/>
        <v>0</v>
      </c>
      <c r="AJ365" s="32"/>
      <c r="AK365" s="124">
        <v>0</v>
      </c>
      <c r="AL365" s="76">
        <v>0</v>
      </c>
      <c r="AM365" s="76">
        <f t="shared" si="404"/>
        <v>0</v>
      </c>
      <c r="AN365" s="76">
        <v>0</v>
      </c>
      <c r="AO365" s="76">
        <f t="shared" si="420"/>
        <v>0</v>
      </c>
      <c r="AP365" s="77">
        <v>0</v>
      </c>
      <c r="AQ365" s="77">
        <f t="shared" si="405"/>
        <v>0</v>
      </c>
      <c r="AR365" s="8"/>
      <c r="AS365" s="76">
        <v>0</v>
      </c>
      <c r="AT365" s="76">
        <v>0</v>
      </c>
      <c r="AU365" s="76">
        <f t="shared" si="414"/>
        <v>0</v>
      </c>
      <c r="AV365" s="76">
        <v>0</v>
      </c>
      <c r="AW365" s="76">
        <f t="shared" si="415"/>
        <v>0</v>
      </c>
      <c r="AX365" s="77">
        <v>0</v>
      </c>
      <c r="AY365" s="78">
        <f t="shared" si="406"/>
        <v>0</v>
      </c>
      <c r="AZ365" s="32"/>
      <c r="BA365" s="124">
        <v>0</v>
      </c>
      <c r="BB365" s="76">
        <v>0</v>
      </c>
      <c r="BC365" s="76">
        <f t="shared" si="407"/>
        <v>0</v>
      </c>
      <c r="BD365" s="76">
        <v>0</v>
      </c>
      <c r="BE365" s="76">
        <f t="shared" si="421"/>
        <v>0</v>
      </c>
      <c r="BF365" s="77">
        <v>0</v>
      </c>
      <c r="BG365" s="77">
        <f t="shared" si="408"/>
        <v>0</v>
      </c>
      <c r="BH365" s="8"/>
      <c r="BI365" s="76">
        <v>0</v>
      </c>
      <c r="BJ365" s="76">
        <v>0</v>
      </c>
      <c r="BK365" s="76">
        <f t="shared" si="416"/>
        <v>0</v>
      </c>
      <c r="BL365" s="76">
        <v>0</v>
      </c>
      <c r="BM365" s="76">
        <f t="shared" si="417"/>
        <v>0</v>
      </c>
      <c r="BN365" s="77">
        <v>0</v>
      </c>
      <c r="BO365" s="78">
        <f t="shared" si="409"/>
        <v>0</v>
      </c>
      <c r="BP365" s="32"/>
    </row>
    <row r="366" spans="2:68" s="2" customFormat="1" ht="14.25" hidden="1" customHeight="1" outlineLevel="1">
      <c r="B366" s="2" t="str">
        <f t="shared" si="397"/>
        <v>Hide</v>
      </c>
      <c r="C366" s="2">
        <v>1</v>
      </c>
      <c r="D366" s="72" t="s">
        <v>341</v>
      </c>
      <c r="E366" s="124">
        <v>0</v>
      </c>
      <c r="F366" s="76">
        <v>0</v>
      </c>
      <c r="G366" s="76">
        <f t="shared" si="398"/>
        <v>0</v>
      </c>
      <c r="H366" s="76">
        <v>0</v>
      </c>
      <c r="I366" s="76">
        <f t="shared" si="418"/>
        <v>0</v>
      </c>
      <c r="J366" s="77">
        <v>0</v>
      </c>
      <c r="K366" s="77">
        <f t="shared" si="399"/>
        <v>0</v>
      </c>
      <c r="L366" s="8"/>
      <c r="M366" s="76">
        <v>0</v>
      </c>
      <c r="N366" s="76">
        <v>0</v>
      </c>
      <c r="O366" s="76">
        <f t="shared" si="410"/>
        <v>0</v>
      </c>
      <c r="P366" s="76">
        <v>0</v>
      </c>
      <c r="Q366" s="76">
        <f t="shared" si="411"/>
        <v>0</v>
      </c>
      <c r="R366" s="77">
        <v>0</v>
      </c>
      <c r="S366" s="78">
        <f t="shared" si="400"/>
        <v>0</v>
      </c>
      <c r="T366" s="32"/>
      <c r="U366" s="124">
        <v>0</v>
      </c>
      <c r="V366" s="76">
        <v>0</v>
      </c>
      <c r="W366" s="76">
        <f t="shared" si="401"/>
        <v>0</v>
      </c>
      <c r="X366" s="76">
        <v>0</v>
      </c>
      <c r="Y366" s="76">
        <f t="shared" si="419"/>
        <v>0</v>
      </c>
      <c r="Z366" s="77">
        <v>0</v>
      </c>
      <c r="AA366" s="77">
        <f t="shared" si="402"/>
        <v>0</v>
      </c>
      <c r="AB366" s="8"/>
      <c r="AC366" s="76">
        <v>0</v>
      </c>
      <c r="AD366" s="76">
        <v>0</v>
      </c>
      <c r="AE366" s="76">
        <f t="shared" si="412"/>
        <v>0</v>
      </c>
      <c r="AF366" s="76">
        <v>0</v>
      </c>
      <c r="AG366" s="76">
        <f t="shared" si="413"/>
        <v>0</v>
      </c>
      <c r="AH366" s="77">
        <v>0</v>
      </c>
      <c r="AI366" s="78">
        <f t="shared" si="403"/>
        <v>0</v>
      </c>
      <c r="AJ366" s="32"/>
      <c r="AK366" s="124">
        <v>0</v>
      </c>
      <c r="AL366" s="76">
        <v>0</v>
      </c>
      <c r="AM366" s="76">
        <f t="shared" si="404"/>
        <v>0</v>
      </c>
      <c r="AN366" s="76">
        <v>0</v>
      </c>
      <c r="AO366" s="76">
        <f t="shared" si="420"/>
        <v>0</v>
      </c>
      <c r="AP366" s="77">
        <v>0</v>
      </c>
      <c r="AQ366" s="77">
        <f t="shared" si="405"/>
        <v>0</v>
      </c>
      <c r="AR366" s="8"/>
      <c r="AS366" s="76">
        <v>0</v>
      </c>
      <c r="AT366" s="76">
        <v>0</v>
      </c>
      <c r="AU366" s="76">
        <f t="shared" si="414"/>
        <v>0</v>
      </c>
      <c r="AV366" s="76">
        <v>0</v>
      </c>
      <c r="AW366" s="76">
        <f t="shared" si="415"/>
        <v>0</v>
      </c>
      <c r="AX366" s="77">
        <v>0</v>
      </c>
      <c r="AY366" s="78">
        <f t="shared" si="406"/>
        <v>0</v>
      </c>
      <c r="AZ366" s="32"/>
      <c r="BA366" s="124">
        <v>0</v>
      </c>
      <c r="BB366" s="76">
        <v>0</v>
      </c>
      <c r="BC366" s="76">
        <f t="shared" si="407"/>
        <v>0</v>
      </c>
      <c r="BD366" s="76">
        <v>0</v>
      </c>
      <c r="BE366" s="76">
        <f t="shared" si="421"/>
        <v>0</v>
      </c>
      <c r="BF366" s="77">
        <v>0</v>
      </c>
      <c r="BG366" s="77">
        <f t="shared" si="408"/>
        <v>0</v>
      </c>
      <c r="BH366" s="8"/>
      <c r="BI366" s="76">
        <v>0</v>
      </c>
      <c r="BJ366" s="76">
        <v>0</v>
      </c>
      <c r="BK366" s="76">
        <f t="shared" si="416"/>
        <v>0</v>
      </c>
      <c r="BL366" s="76">
        <v>0</v>
      </c>
      <c r="BM366" s="76">
        <f t="shared" si="417"/>
        <v>0</v>
      </c>
      <c r="BN366" s="77">
        <v>0</v>
      </c>
      <c r="BO366" s="78">
        <f t="shared" si="409"/>
        <v>0</v>
      </c>
      <c r="BP366" s="32"/>
    </row>
    <row r="367" spans="2:68" s="2" customFormat="1" ht="14.25" hidden="1" customHeight="1" outlineLevel="1">
      <c r="B367" s="2" t="str">
        <f t="shared" si="397"/>
        <v>Hide</v>
      </c>
      <c r="C367" s="2">
        <v>1</v>
      </c>
      <c r="D367" s="72" t="s">
        <v>342</v>
      </c>
      <c r="E367" s="124">
        <v>0</v>
      </c>
      <c r="F367" s="76">
        <v>0</v>
      </c>
      <c r="G367" s="76">
        <f t="shared" si="398"/>
        <v>0</v>
      </c>
      <c r="H367" s="76">
        <v>0</v>
      </c>
      <c r="I367" s="76">
        <f t="shared" si="418"/>
        <v>0</v>
      </c>
      <c r="J367" s="77">
        <v>0</v>
      </c>
      <c r="K367" s="77">
        <f t="shared" si="399"/>
        <v>0</v>
      </c>
      <c r="L367" s="8"/>
      <c r="M367" s="76">
        <v>0</v>
      </c>
      <c r="N367" s="76">
        <v>0</v>
      </c>
      <c r="O367" s="76">
        <f t="shared" si="410"/>
        <v>0</v>
      </c>
      <c r="P367" s="76">
        <v>0</v>
      </c>
      <c r="Q367" s="76">
        <f t="shared" si="411"/>
        <v>0</v>
      </c>
      <c r="R367" s="77">
        <v>0</v>
      </c>
      <c r="S367" s="78">
        <f t="shared" si="400"/>
        <v>0</v>
      </c>
      <c r="T367" s="32"/>
      <c r="U367" s="124">
        <v>0</v>
      </c>
      <c r="V367" s="76">
        <v>0</v>
      </c>
      <c r="W367" s="76">
        <f t="shared" si="401"/>
        <v>0</v>
      </c>
      <c r="X367" s="76">
        <v>0</v>
      </c>
      <c r="Y367" s="76">
        <f t="shared" si="419"/>
        <v>0</v>
      </c>
      <c r="Z367" s="77">
        <v>0</v>
      </c>
      <c r="AA367" s="77">
        <f t="shared" si="402"/>
        <v>0</v>
      </c>
      <c r="AB367" s="8"/>
      <c r="AC367" s="76">
        <v>0</v>
      </c>
      <c r="AD367" s="76">
        <v>0</v>
      </c>
      <c r="AE367" s="76">
        <f t="shared" si="412"/>
        <v>0</v>
      </c>
      <c r="AF367" s="76">
        <v>0</v>
      </c>
      <c r="AG367" s="76">
        <f t="shared" si="413"/>
        <v>0</v>
      </c>
      <c r="AH367" s="77">
        <v>0</v>
      </c>
      <c r="AI367" s="78">
        <f t="shared" si="403"/>
        <v>0</v>
      </c>
      <c r="AJ367" s="32"/>
      <c r="AK367" s="124">
        <v>0</v>
      </c>
      <c r="AL367" s="76">
        <v>0</v>
      </c>
      <c r="AM367" s="76">
        <f t="shared" si="404"/>
        <v>0</v>
      </c>
      <c r="AN367" s="76">
        <v>0</v>
      </c>
      <c r="AO367" s="76">
        <f t="shared" si="420"/>
        <v>0</v>
      </c>
      <c r="AP367" s="77">
        <v>0</v>
      </c>
      <c r="AQ367" s="77">
        <f t="shared" si="405"/>
        <v>0</v>
      </c>
      <c r="AR367" s="8"/>
      <c r="AS367" s="76">
        <v>0</v>
      </c>
      <c r="AT367" s="76">
        <v>0</v>
      </c>
      <c r="AU367" s="76">
        <f t="shared" si="414"/>
        <v>0</v>
      </c>
      <c r="AV367" s="76">
        <v>0</v>
      </c>
      <c r="AW367" s="76">
        <f t="shared" si="415"/>
        <v>0</v>
      </c>
      <c r="AX367" s="77">
        <v>0</v>
      </c>
      <c r="AY367" s="78">
        <f t="shared" si="406"/>
        <v>0</v>
      </c>
      <c r="AZ367" s="32"/>
      <c r="BA367" s="124">
        <v>0</v>
      </c>
      <c r="BB367" s="76">
        <v>0</v>
      </c>
      <c r="BC367" s="76">
        <f t="shared" si="407"/>
        <v>0</v>
      </c>
      <c r="BD367" s="76">
        <v>0</v>
      </c>
      <c r="BE367" s="76">
        <f t="shared" si="421"/>
        <v>0</v>
      </c>
      <c r="BF367" s="77">
        <v>0</v>
      </c>
      <c r="BG367" s="77">
        <f t="shared" si="408"/>
        <v>0</v>
      </c>
      <c r="BH367" s="8"/>
      <c r="BI367" s="76">
        <v>0</v>
      </c>
      <c r="BJ367" s="76">
        <v>0</v>
      </c>
      <c r="BK367" s="76">
        <f t="shared" si="416"/>
        <v>0</v>
      </c>
      <c r="BL367" s="76">
        <v>0</v>
      </c>
      <c r="BM367" s="76">
        <f t="shared" si="417"/>
        <v>0</v>
      </c>
      <c r="BN367" s="77">
        <v>0</v>
      </c>
      <c r="BO367" s="78">
        <f t="shared" si="409"/>
        <v>0</v>
      </c>
      <c r="BP367" s="32"/>
    </row>
    <row r="368" spans="2:68" s="2" customFormat="1" ht="14.25" hidden="1" customHeight="1" outlineLevel="1">
      <c r="B368" s="2" t="str">
        <f t="shared" si="397"/>
        <v>Hide</v>
      </c>
      <c r="C368" s="2">
        <v>1</v>
      </c>
      <c r="D368" s="72" t="s">
        <v>343</v>
      </c>
      <c r="E368" s="124">
        <v>0</v>
      </c>
      <c r="F368" s="76">
        <v>0</v>
      </c>
      <c r="G368" s="76">
        <f t="shared" si="398"/>
        <v>0</v>
      </c>
      <c r="H368" s="76">
        <v>0</v>
      </c>
      <c r="I368" s="76">
        <f t="shared" si="418"/>
        <v>0</v>
      </c>
      <c r="J368" s="77">
        <v>0</v>
      </c>
      <c r="K368" s="77">
        <f t="shared" si="399"/>
        <v>0</v>
      </c>
      <c r="L368" s="8"/>
      <c r="M368" s="76">
        <v>0</v>
      </c>
      <c r="N368" s="76">
        <v>0</v>
      </c>
      <c r="O368" s="76">
        <f t="shared" si="410"/>
        <v>0</v>
      </c>
      <c r="P368" s="76">
        <v>0</v>
      </c>
      <c r="Q368" s="76">
        <f t="shared" si="411"/>
        <v>0</v>
      </c>
      <c r="R368" s="77">
        <v>0</v>
      </c>
      <c r="S368" s="78">
        <f t="shared" si="400"/>
        <v>0</v>
      </c>
      <c r="T368" s="32"/>
      <c r="U368" s="124">
        <v>0</v>
      </c>
      <c r="V368" s="76">
        <v>0</v>
      </c>
      <c r="W368" s="76">
        <f t="shared" si="401"/>
        <v>0</v>
      </c>
      <c r="X368" s="76">
        <v>0</v>
      </c>
      <c r="Y368" s="76">
        <f t="shared" si="419"/>
        <v>0</v>
      </c>
      <c r="Z368" s="77">
        <v>0</v>
      </c>
      <c r="AA368" s="77">
        <f t="shared" si="402"/>
        <v>0</v>
      </c>
      <c r="AB368" s="8"/>
      <c r="AC368" s="76">
        <v>0</v>
      </c>
      <c r="AD368" s="76">
        <v>0</v>
      </c>
      <c r="AE368" s="76">
        <f t="shared" si="412"/>
        <v>0</v>
      </c>
      <c r="AF368" s="76">
        <v>0</v>
      </c>
      <c r="AG368" s="76">
        <f t="shared" si="413"/>
        <v>0</v>
      </c>
      <c r="AH368" s="77">
        <v>0</v>
      </c>
      <c r="AI368" s="78">
        <f t="shared" si="403"/>
        <v>0</v>
      </c>
      <c r="AJ368" s="32"/>
      <c r="AK368" s="124">
        <v>0</v>
      </c>
      <c r="AL368" s="76">
        <v>0</v>
      </c>
      <c r="AM368" s="76">
        <f t="shared" si="404"/>
        <v>0</v>
      </c>
      <c r="AN368" s="76">
        <v>0</v>
      </c>
      <c r="AO368" s="76">
        <f t="shared" si="420"/>
        <v>0</v>
      </c>
      <c r="AP368" s="77">
        <v>0</v>
      </c>
      <c r="AQ368" s="77">
        <f t="shared" si="405"/>
        <v>0</v>
      </c>
      <c r="AR368" s="8"/>
      <c r="AS368" s="76">
        <v>0</v>
      </c>
      <c r="AT368" s="76">
        <v>0</v>
      </c>
      <c r="AU368" s="76">
        <f t="shared" si="414"/>
        <v>0</v>
      </c>
      <c r="AV368" s="76">
        <v>0</v>
      </c>
      <c r="AW368" s="76">
        <f t="shared" si="415"/>
        <v>0</v>
      </c>
      <c r="AX368" s="77">
        <v>0</v>
      </c>
      <c r="AY368" s="78">
        <f t="shared" si="406"/>
        <v>0</v>
      </c>
      <c r="AZ368" s="32"/>
      <c r="BA368" s="124">
        <v>0</v>
      </c>
      <c r="BB368" s="76">
        <v>0</v>
      </c>
      <c r="BC368" s="76">
        <f t="shared" si="407"/>
        <v>0</v>
      </c>
      <c r="BD368" s="76">
        <v>0</v>
      </c>
      <c r="BE368" s="76">
        <f t="shared" si="421"/>
        <v>0</v>
      </c>
      <c r="BF368" s="77">
        <v>0</v>
      </c>
      <c r="BG368" s="77">
        <f t="shared" si="408"/>
        <v>0</v>
      </c>
      <c r="BH368" s="8"/>
      <c r="BI368" s="76">
        <v>0</v>
      </c>
      <c r="BJ368" s="76">
        <v>0</v>
      </c>
      <c r="BK368" s="76">
        <f t="shared" si="416"/>
        <v>0</v>
      </c>
      <c r="BL368" s="76">
        <v>0</v>
      </c>
      <c r="BM368" s="76">
        <f t="shared" si="417"/>
        <v>0</v>
      </c>
      <c r="BN368" s="77">
        <v>0</v>
      </c>
      <c r="BO368" s="78">
        <f t="shared" si="409"/>
        <v>0</v>
      </c>
      <c r="BP368" s="32"/>
    </row>
    <row r="369" spans="2:68" s="2" customFormat="1" ht="14.25" hidden="1" customHeight="1" outlineLevel="1">
      <c r="B369" s="2" t="str">
        <f t="shared" ref="B369:B410" si="422">IF(SUM(T369:T369)&lt;&gt;0,"Show","Hide")</f>
        <v>Hide</v>
      </c>
      <c r="C369" s="2">
        <v>1</v>
      </c>
      <c r="D369" s="72" t="s">
        <v>344</v>
      </c>
      <c r="E369" s="124">
        <v>0</v>
      </c>
      <c r="F369" s="76">
        <v>0</v>
      </c>
      <c r="G369" s="76">
        <f t="shared" si="398"/>
        <v>0</v>
      </c>
      <c r="H369" s="76">
        <v>0</v>
      </c>
      <c r="I369" s="76">
        <f t="shared" si="418"/>
        <v>0</v>
      </c>
      <c r="J369" s="77">
        <v>0</v>
      </c>
      <c r="K369" s="77">
        <f t="shared" si="399"/>
        <v>0</v>
      </c>
      <c r="L369" s="8"/>
      <c r="M369" s="76">
        <v>0</v>
      </c>
      <c r="N369" s="76">
        <v>0</v>
      </c>
      <c r="O369" s="76">
        <f t="shared" si="410"/>
        <v>0</v>
      </c>
      <c r="P369" s="76">
        <v>0</v>
      </c>
      <c r="Q369" s="76">
        <f t="shared" si="411"/>
        <v>0</v>
      </c>
      <c r="R369" s="77">
        <v>0</v>
      </c>
      <c r="S369" s="78">
        <f t="shared" si="400"/>
        <v>0</v>
      </c>
      <c r="T369" s="32"/>
      <c r="U369" s="124">
        <v>0</v>
      </c>
      <c r="V369" s="76">
        <v>0</v>
      </c>
      <c r="W369" s="76">
        <f t="shared" si="401"/>
        <v>0</v>
      </c>
      <c r="X369" s="76">
        <v>0</v>
      </c>
      <c r="Y369" s="76">
        <f t="shared" si="419"/>
        <v>0</v>
      </c>
      <c r="Z369" s="77">
        <v>0</v>
      </c>
      <c r="AA369" s="77">
        <f t="shared" si="402"/>
        <v>0</v>
      </c>
      <c r="AB369" s="8"/>
      <c r="AC369" s="76">
        <v>0</v>
      </c>
      <c r="AD369" s="76">
        <v>0</v>
      </c>
      <c r="AE369" s="76">
        <f t="shared" si="412"/>
        <v>0</v>
      </c>
      <c r="AF369" s="76">
        <v>0</v>
      </c>
      <c r="AG369" s="76">
        <f t="shared" si="413"/>
        <v>0</v>
      </c>
      <c r="AH369" s="77">
        <v>0</v>
      </c>
      <c r="AI369" s="78">
        <f t="shared" si="403"/>
        <v>0</v>
      </c>
      <c r="AJ369" s="32"/>
      <c r="AK369" s="124">
        <v>0</v>
      </c>
      <c r="AL369" s="76">
        <v>0</v>
      </c>
      <c r="AM369" s="76">
        <f t="shared" si="404"/>
        <v>0</v>
      </c>
      <c r="AN369" s="76">
        <v>0</v>
      </c>
      <c r="AO369" s="76">
        <f t="shared" si="420"/>
        <v>0</v>
      </c>
      <c r="AP369" s="77">
        <v>0</v>
      </c>
      <c r="AQ369" s="77">
        <f t="shared" si="405"/>
        <v>0</v>
      </c>
      <c r="AR369" s="8"/>
      <c r="AS369" s="76">
        <v>0</v>
      </c>
      <c r="AT369" s="76">
        <v>0</v>
      </c>
      <c r="AU369" s="76">
        <f t="shared" si="414"/>
        <v>0</v>
      </c>
      <c r="AV369" s="76">
        <v>0</v>
      </c>
      <c r="AW369" s="76">
        <f t="shared" si="415"/>
        <v>0</v>
      </c>
      <c r="AX369" s="77">
        <v>0</v>
      </c>
      <c r="AY369" s="78">
        <f t="shared" si="406"/>
        <v>0</v>
      </c>
      <c r="AZ369" s="32"/>
      <c r="BA369" s="124">
        <v>0</v>
      </c>
      <c r="BB369" s="76">
        <v>0</v>
      </c>
      <c r="BC369" s="76">
        <f t="shared" si="407"/>
        <v>0</v>
      </c>
      <c r="BD369" s="76">
        <v>0</v>
      </c>
      <c r="BE369" s="76">
        <f t="shared" si="421"/>
        <v>0</v>
      </c>
      <c r="BF369" s="77">
        <v>0</v>
      </c>
      <c r="BG369" s="77">
        <f t="shared" si="408"/>
        <v>0</v>
      </c>
      <c r="BH369" s="8"/>
      <c r="BI369" s="76">
        <v>0</v>
      </c>
      <c r="BJ369" s="76">
        <v>0</v>
      </c>
      <c r="BK369" s="76">
        <f t="shared" si="416"/>
        <v>0</v>
      </c>
      <c r="BL369" s="76">
        <v>0</v>
      </c>
      <c r="BM369" s="76">
        <f t="shared" si="417"/>
        <v>0</v>
      </c>
      <c r="BN369" s="77">
        <v>0</v>
      </c>
      <c r="BO369" s="78">
        <f t="shared" si="409"/>
        <v>0</v>
      </c>
      <c r="BP369" s="32"/>
    </row>
    <row r="370" spans="2:68" s="2" customFormat="1" ht="14.25" hidden="1" customHeight="1" outlineLevel="1">
      <c r="B370" s="2" t="str">
        <f t="shared" si="422"/>
        <v>Hide</v>
      </c>
      <c r="C370" s="2">
        <v>1</v>
      </c>
      <c r="D370" s="72" t="s">
        <v>345</v>
      </c>
      <c r="E370" s="124">
        <v>0</v>
      </c>
      <c r="F370" s="76">
        <v>0</v>
      </c>
      <c r="G370" s="76">
        <f t="shared" si="398"/>
        <v>0</v>
      </c>
      <c r="H370" s="76">
        <v>0</v>
      </c>
      <c r="I370" s="76">
        <f t="shared" si="418"/>
        <v>0</v>
      </c>
      <c r="J370" s="77">
        <v>0</v>
      </c>
      <c r="K370" s="77">
        <f t="shared" si="399"/>
        <v>0</v>
      </c>
      <c r="L370" s="8"/>
      <c r="M370" s="76">
        <v>0</v>
      </c>
      <c r="N370" s="76">
        <v>0</v>
      </c>
      <c r="O370" s="76">
        <f t="shared" si="410"/>
        <v>0</v>
      </c>
      <c r="P370" s="76">
        <v>0</v>
      </c>
      <c r="Q370" s="76">
        <f t="shared" si="411"/>
        <v>0</v>
      </c>
      <c r="R370" s="77">
        <v>0</v>
      </c>
      <c r="S370" s="78">
        <f t="shared" si="400"/>
        <v>0</v>
      </c>
      <c r="T370" s="32"/>
      <c r="U370" s="124">
        <v>0</v>
      </c>
      <c r="V370" s="76">
        <v>0</v>
      </c>
      <c r="W370" s="76">
        <f t="shared" si="401"/>
        <v>0</v>
      </c>
      <c r="X370" s="76">
        <v>0</v>
      </c>
      <c r="Y370" s="76">
        <f t="shared" si="419"/>
        <v>0</v>
      </c>
      <c r="Z370" s="77">
        <v>0</v>
      </c>
      <c r="AA370" s="77">
        <f t="shared" si="402"/>
        <v>0</v>
      </c>
      <c r="AB370" s="8"/>
      <c r="AC370" s="76">
        <v>0</v>
      </c>
      <c r="AD370" s="76">
        <v>0</v>
      </c>
      <c r="AE370" s="76">
        <f t="shared" si="412"/>
        <v>0</v>
      </c>
      <c r="AF370" s="76">
        <v>0</v>
      </c>
      <c r="AG370" s="76">
        <f t="shared" si="413"/>
        <v>0</v>
      </c>
      <c r="AH370" s="77">
        <v>0</v>
      </c>
      <c r="AI370" s="78">
        <f t="shared" si="403"/>
        <v>0</v>
      </c>
      <c r="AJ370" s="32"/>
      <c r="AK370" s="124">
        <v>0</v>
      </c>
      <c r="AL370" s="76">
        <v>0</v>
      </c>
      <c r="AM370" s="76">
        <f t="shared" si="404"/>
        <v>0</v>
      </c>
      <c r="AN370" s="76">
        <v>0</v>
      </c>
      <c r="AO370" s="76">
        <f t="shared" si="420"/>
        <v>0</v>
      </c>
      <c r="AP370" s="77">
        <v>0</v>
      </c>
      <c r="AQ370" s="77">
        <f t="shared" si="405"/>
        <v>0</v>
      </c>
      <c r="AR370" s="8"/>
      <c r="AS370" s="76">
        <v>0</v>
      </c>
      <c r="AT370" s="76">
        <v>0</v>
      </c>
      <c r="AU370" s="76">
        <f t="shared" si="414"/>
        <v>0</v>
      </c>
      <c r="AV370" s="76">
        <v>0</v>
      </c>
      <c r="AW370" s="76">
        <f t="shared" si="415"/>
        <v>0</v>
      </c>
      <c r="AX370" s="77">
        <v>0</v>
      </c>
      <c r="AY370" s="78">
        <f t="shared" si="406"/>
        <v>0</v>
      </c>
      <c r="AZ370" s="32"/>
      <c r="BA370" s="124">
        <v>0</v>
      </c>
      <c r="BB370" s="76">
        <v>0</v>
      </c>
      <c r="BC370" s="76">
        <f t="shared" si="407"/>
        <v>0</v>
      </c>
      <c r="BD370" s="76">
        <v>0</v>
      </c>
      <c r="BE370" s="76">
        <f t="shared" si="421"/>
        <v>0</v>
      </c>
      <c r="BF370" s="77">
        <v>0</v>
      </c>
      <c r="BG370" s="77">
        <f t="shared" si="408"/>
        <v>0</v>
      </c>
      <c r="BH370" s="8"/>
      <c r="BI370" s="76">
        <v>0</v>
      </c>
      <c r="BJ370" s="76">
        <v>0</v>
      </c>
      <c r="BK370" s="76">
        <f t="shared" si="416"/>
        <v>0</v>
      </c>
      <c r="BL370" s="76">
        <v>0</v>
      </c>
      <c r="BM370" s="76">
        <f t="shared" si="417"/>
        <v>0</v>
      </c>
      <c r="BN370" s="77">
        <v>0</v>
      </c>
      <c r="BO370" s="78">
        <f t="shared" si="409"/>
        <v>0</v>
      </c>
      <c r="BP370" s="32"/>
    </row>
    <row r="371" spans="2:68" s="2" customFormat="1" collapsed="1">
      <c r="B371" s="2" t="str">
        <f t="shared" si="422"/>
        <v>Hide</v>
      </c>
      <c r="C371" s="2">
        <v>1</v>
      </c>
      <c r="D371" s="72" t="s">
        <v>346</v>
      </c>
      <c r="E371" s="123">
        <v>0</v>
      </c>
      <c r="F371" s="73">
        <v>0</v>
      </c>
      <c r="G371" s="73">
        <f t="shared" si="398"/>
        <v>0</v>
      </c>
      <c r="H371" s="73">
        <v>0</v>
      </c>
      <c r="I371" s="73">
        <f t="shared" si="418"/>
        <v>0</v>
      </c>
      <c r="J371" s="74">
        <v>0</v>
      </c>
      <c r="K371" s="74">
        <f t="shared" si="399"/>
        <v>0</v>
      </c>
      <c r="L371" s="35"/>
      <c r="M371" s="73">
        <v>0</v>
      </c>
      <c r="N371" s="73">
        <v>0</v>
      </c>
      <c r="O371" s="73">
        <f t="shared" si="410"/>
        <v>0</v>
      </c>
      <c r="P371" s="73">
        <v>0</v>
      </c>
      <c r="Q371" s="73">
        <f t="shared" si="411"/>
        <v>0</v>
      </c>
      <c r="R371" s="74">
        <v>0</v>
      </c>
      <c r="S371" s="75">
        <f t="shared" si="400"/>
        <v>0</v>
      </c>
      <c r="T371" s="32"/>
      <c r="U371" s="123">
        <v>0</v>
      </c>
      <c r="V371" s="73">
        <v>0</v>
      </c>
      <c r="W371" s="73">
        <f t="shared" si="401"/>
        <v>0</v>
      </c>
      <c r="X371" s="73">
        <v>0</v>
      </c>
      <c r="Y371" s="73">
        <f t="shared" si="419"/>
        <v>0</v>
      </c>
      <c r="Z371" s="74">
        <v>0</v>
      </c>
      <c r="AA371" s="74">
        <f t="shared" si="402"/>
        <v>0</v>
      </c>
      <c r="AB371" s="35"/>
      <c r="AC371" s="73">
        <v>0</v>
      </c>
      <c r="AD371" s="73">
        <v>0</v>
      </c>
      <c r="AE371" s="73">
        <f t="shared" si="412"/>
        <v>0</v>
      </c>
      <c r="AF371" s="73">
        <v>0</v>
      </c>
      <c r="AG371" s="73">
        <f t="shared" si="413"/>
        <v>0</v>
      </c>
      <c r="AH371" s="74">
        <v>0</v>
      </c>
      <c r="AI371" s="75">
        <f t="shared" si="403"/>
        <v>0</v>
      </c>
      <c r="AJ371" s="32"/>
      <c r="AK371" s="123">
        <v>0</v>
      </c>
      <c r="AL371" s="73">
        <v>0</v>
      </c>
      <c r="AM371" s="73">
        <f t="shared" si="404"/>
        <v>0</v>
      </c>
      <c r="AN371" s="73">
        <v>0</v>
      </c>
      <c r="AO371" s="73">
        <f t="shared" si="420"/>
        <v>0</v>
      </c>
      <c r="AP371" s="74">
        <v>0</v>
      </c>
      <c r="AQ371" s="74">
        <f t="shared" si="405"/>
        <v>0</v>
      </c>
      <c r="AR371" s="35"/>
      <c r="AS371" s="73">
        <v>0</v>
      </c>
      <c r="AT371" s="73">
        <v>0</v>
      </c>
      <c r="AU371" s="73">
        <f t="shared" si="414"/>
        <v>0</v>
      </c>
      <c r="AV371" s="73">
        <v>0</v>
      </c>
      <c r="AW371" s="73">
        <f t="shared" si="415"/>
        <v>0</v>
      </c>
      <c r="AX371" s="74">
        <v>0</v>
      </c>
      <c r="AY371" s="75">
        <f t="shared" si="406"/>
        <v>0</v>
      </c>
      <c r="AZ371" s="32"/>
      <c r="BA371" s="123">
        <v>0</v>
      </c>
      <c r="BB371" s="73">
        <v>0</v>
      </c>
      <c r="BC371" s="73">
        <f t="shared" si="407"/>
        <v>0</v>
      </c>
      <c r="BD371" s="73">
        <v>0</v>
      </c>
      <c r="BE371" s="73">
        <f t="shared" si="421"/>
        <v>0</v>
      </c>
      <c r="BF371" s="74">
        <v>0</v>
      </c>
      <c r="BG371" s="74">
        <f t="shared" si="408"/>
        <v>0</v>
      </c>
      <c r="BH371" s="35"/>
      <c r="BI371" s="73">
        <v>0</v>
      </c>
      <c r="BJ371" s="73">
        <v>0</v>
      </c>
      <c r="BK371" s="73">
        <f t="shared" si="416"/>
        <v>0</v>
      </c>
      <c r="BL371" s="73">
        <v>0</v>
      </c>
      <c r="BM371" s="73">
        <f t="shared" si="417"/>
        <v>0</v>
      </c>
      <c r="BN371" s="74">
        <v>0</v>
      </c>
      <c r="BO371" s="75">
        <f t="shared" si="409"/>
        <v>0</v>
      </c>
      <c r="BP371" s="32"/>
    </row>
    <row r="372" spans="2:68" s="2" customFormat="1" ht="14.25" hidden="1" customHeight="1" outlineLevel="1">
      <c r="B372" s="2" t="str">
        <f t="shared" si="422"/>
        <v>Hide</v>
      </c>
      <c r="C372" s="2">
        <v>1</v>
      </c>
      <c r="D372" s="72" t="s">
        <v>347</v>
      </c>
      <c r="E372" s="124">
        <v>78042.210000000006</v>
      </c>
      <c r="F372" s="76">
        <v>76418.935402901116</v>
      </c>
      <c r="G372" s="76">
        <f t="shared" si="398"/>
        <v>1623.2745970988908</v>
      </c>
      <c r="H372" s="76">
        <v>0</v>
      </c>
      <c r="I372" s="76">
        <f t="shared" si="418"/>
        <v>78042.210000000006</v>
      </c>
      <c r="J372" s="77">
        <v>67038.53</v>
      </c>
      <c r="K372" s="77">
        <f t="shared" si="399"/>
        <v>11003.680000000008</v>
      </c>
      <c r="L372" s="8"/>
      <c r="M372" s="76">
        <v>78042.210000000006</v>
      </c>
      <c r="N372" s="76">
        <v>76418.935402901116</v>
      </c>
      <c r="O372" s="76">
        <f t="shared" si="410"/>
        <v>1623.2745970988908</v>
      </c>
      <c r="P372" s="76">
        <v>0</v>
      </c>
      <c r="Q372" s="76">
        <f t="shared" si="411"/>
        <v>78042.210000000006</v>
      </c>
      <c r="R372" s="77">
        <v>67038.53</v>
      </c>
      <c r="S372" s="78">
        <f t="shared" si="400"/>
        <v>11003.680000000008</v>
      </c>
      <c r="T372" s="32"/>
      <c r="U372" s="124">
        <v>26315.48</v>
      </c>
      <c r="V372" s="76">
        <v>27357.002552649701</v>
      </c>
      <c r="W372" s="76">
        <f t="shared" si="401"/>
        <v>-1041.5225526497015</v>
      </c>
      <c r="X372" s="76">
        <v>0</v>
      </c>
      <c r="Y372" s="76">
        <f t="shared" si="419"/>
        <v>26315.48</v>
      </c>
      <c r="Z372" s="77">
        <v>24820.71</v>
      </c>
      <c r="AA372" s="77">
        <f t="shared" si="402"/>
        <v>1494.7700000000004</v>
      </c>
      <c r="AB372" s="8"/>
      <c r="AC372" s="76">
        <v>26315.48</v>
      </c>
      <c r="AD372" s="76">
        <v>27357.002552649701</v>
      </c>
      <c r="AE372" s="76">
        <f t="shared" si="412"/>
        <v>-1041.5225526497015</v>
      </c>
      <c r="AF372" s="76">
        <v>0</v>
      </c>
      <c r="AG372" s="76">
        <f t="shared" si="413"/>
        <v>26315.48</v>
      </c>
      <c r="AH372" s="77">
        <v>24820.71</v>
      </c>
      <c r="AI372" s="78">
        <f t="shared" si="403"/>
        <v>1494.7700000000004</v>
      </c>
      <c r="AJ372" s="32"/>
      <c r="AK372" s="124">
        <v>9155.35</v>
      </c>
      <c r="AL372" s="76">
        <v>9079.5780630756199</v>
      </c>
      <c r="AM372" s="76">
        <f t="shared" si="404"/>
        <v>75.771936924380498</v>
      </c>
      <c r="AN372" s="76">
        <v>0</v>
      </c>
      <c r="AO372" s="76">
        <f t="shared" si="420"/>
        <v>9155.35</v>
      </c>
      <c r="AP372" s="77">
        <v>6195.34</v>
      </c>
      <c r="AQ372" s="77">
        <f t="shared" si="405"/>
        <v>2960.01</v>
      </c>
      <c r="AR372" s="8"/>
      <c r="AS372" s="76">
        <v>9155.35</v>
      </c>
      <c r="AT372" s="76">
        <v>9079.5780630756199</v>
      </c>
      <c r="AU372" s="76">
        <f t="shared" si="414"/>
        <v>75.771936924380498</v>
      </c>
      <c r="AV372" s="76">
        <v>0</v>
      </c>
      <c r="AW372" s="76">
        <f t="shared" si="415"/>
        <v>9155.35</v>
      </c>
      <c r="AX372" s="77">
        <v>6195.34</v>
      </c>
      <c r="AY372" s="78">
        <f t="shared" si="406"/>
        <v>2960.01</v>
      </c>
      <c r="AZ372" s="32"/>
      <c r="BA372" s="124">
        <v>42571.380000000005</v>
      </c>
      <c r="BB372" s="76">
        <v>39982.354787175798</v>
      </c>
      <c r="BC372" s="76">
        <f t="shared" si="407"/>
        <v>2589.0252128242064</v>
      </c>
      <c r="BD372" s="76">
        <v>0</v>
      </c>
      <c r="BE372" s="76">
        <f t="shared" si="421"/>
        <v>42571.380000000005</v>
      </c>
      <c r="BF372" s="77">
        <v>36022.480000000003</v>
      </c>
      <c r="BG372" s="77">
        <f t="shared" si="408"/>
        <v>6548.9000000000015</v>
      </c>
      <c r="BH372" s="8"/>
      <c r="BI372" s="76">
        <v>42571.380000000005</v>
      </c>
      <c r="BJ372" s="76">
        <v>39982.354787175798</v>
      </c>
      <c r="BK372" s="76">
        <f t="shared" si="416"/>
        <v>2589.0252128242064</v>
      </c>
      <c r="BL372" s="76">
        <v>0</v>
      </c>
      <c r="BM372" s="76">
        <f t="shared" si="417"/>
        <v>42571.380000000005</v>
      </c>
      <c r="BN372" s="77">
        <v>36022.480000000003</v>
      </c>
      <c r="BO372" s="78">
        <f t="shared" si="409"/>
        <v>6548.9000000000015</v>
      </c>
      <c r="BP372" s="32"/>
    </row>
    <row r="373" spans="2:68" s="2" customFormat="1" ht="14.25" hidden="1" customHeight="1" outlineLevel="1">
      <c r="B373" s="2" t="str">
        <f t="shared" si="422"/>
        <v>Hide</v>
      </c>
      <c r="C373" s="2">
        <v>1</v>
      </c>
      <c r="D373" s="72" t="s">
        <v>348</v>
      </c>
      <c r="E373" s="124">
        <v>76981.290000000008</v>
      </c>
      <c r="F373" s="76">
        <v>76981.288</v>
      </c>
      <c r="G373" s="76">
        <f t="shared" si="398"/>
        <v>2.0000000076834112E-3</v>
      </c>
      <c r="H373" s="76">
        <v>0</v>
      </c>
      <c r="I373" s="76">
        <f t="shared" si="418"/>
        <v>76981.290000000008</v>
      </c>
      <c r="J373" s="77">
        <v>90653.06</v>
      </c>
      <c r="K373" s="77">
        <f t="shared" si="399"/>
        <v>-13671.76999999999</v>
      </c>
      <c r="L373" s="8"/>
      <c r="M373" s="76">
        <v>76981.290000000008</v>
      </c>
      <c r="N373" s="76">
        <v>76981.288</v>
      </c>
      <c r="O373" s="76">
        <f t="shared" si="410"/>
        <v>2.0000000076834112E-3</v>
      </c>
      <c r="P373" s="76">
        <v>0</v>
      </c>
      <c r="Q373" s="76">
        <f t="shared" si="411"/>
        <v>76981.290000000008</v>
      </c>
      <c r="R373" s="77">
        <v>90653.06</v>
      </c>
      <c r="S373" s="78">
        <f t="shared" si="400"/>
        <v>-13671.76999999999</v>
      </c>
      <c r="T373" s="32"/>
      <c r="U373" s="124">
        <v>30949.18</v>
      </c>
      <c r="V373" s="76">
        <v>30949.175999999999</v>
      </c>
      <c r="W373" s="76">
        <f t="shared" si="401"/>
        <v>4.0000000008149073E-3</v>
      </c>
      <c r="X373" s="76">
        <v>0</v>
      </c>
      <c r="Y373" s="76">
        <f t="shared" si="419"/>
        <v>30949.18</v>
      </c>
      <c r="Z373" s="77">
        <v>40378.29</v>
      </c>
      <c r="AA373" s="77">
        <f t="shared" si="402"/>
        <v>-9429.11</v>
      </c>
      <c r="AB373" s="8"/>
      <c r="AC373" s="76">
        <v>30949.18</v>
      </c>
      <c r="AD373" s="76">
        <v>30949.175999999999</v>
      </c>
      <c r="AE373" s="76">
        <f t="shared" si="412"/>
        <v>4.0000000008149073E-3</v>
      </c>
      <c r="AF373" s="76">
        <v>0</v>
      </c>
      <c r="AG373" s="76">
        <f t="shared" si="413"/>
        <v>30949.18</v>
      </c>
      <c r="AH373" s="77">
        <v>40378.29</v>
      </c>
      <c r="AI373" s="78">
        <f t="shared" si="403"/>
        <v>-9429.11</v>
      </c>
      <c r="AJ373" s="32"/>
      <c r="AK373" s="124">
        <v>9638.1200000000008</v>
      </c>
      <c r="AL373" s="76">
        <v>9638.1209999999992</v>
      </c>
      <c r="AM373" s="76">
        <f t="shared" si="404"/>
        <v>-9.9999999838473741E-4</v>
      </c>
      <c r="AN373" s="76">
        <v>0</v>
      </c>
      <c r="AO373" s="76">
        <f t="shared" si="420"/>
        <v>9638.1200000000008</v>
      </c>
      <c r="AP373" s="77">
        <v>8452.2000000000007</v>
      </c>
      <c r="AQ373" s="77">
        <f t="shared" si="405"/>
        <v>1185.92</v>
      </c>
      <c r="AR373" s="8"/>
      <c r="AS373" s="76">
        <v>9638.1200000000008</v>
      </c>
      <c r="AT373" s="76">
        <v>9638.1209999999992</v>
      </c>
      <c r="AU373" s="76">
        <f t="shared" si="414"/>
        <v>-9.9999999838473741E-4</v>
      </c>
      <c r="AV373" s="76">
        <v>0</v>
      </c>
      <c r="AW373" s="76">
        <f t="shared" si="415"/>
        <v>9638.1200000000008</v>
      </c>
      <c r="AX373" s="77">
        <v>8452.2000000000007</v>
      </c>
      <c r="AY373" s="78">
        <f t="shared" si="406"/>
        <v>1185.92</v>
      </c>
      <c r="AZ373" s="32"/>
      <c r="BA373" s="124">
        <v>36393.99</v>
      </c>
      <c r="BB373" s="76">
        <v>36393.991000000002</v>
      </c>
      <c r="BC373" s="76">
        <f t="shared" si="407"/>
        <v>-1.0000000038417056E-3</v>
      </c>
      <c r="BD373" s="76">
        <v>0</v>
      </c>
      <c r="BE373" s="76">
        <f t="shared" si="421"/>
        <v>36393.99</v>
      </c>
      <c r="BF373" s="77">
        <v>41822.57</v>
      </c>
      <c r="BG373" s="77">
        <f t="shared" si="408"/>
        <v>-5428.5800000000017</v>
      </c>
      <c r="BH373" s="8"/>
      <c r="BI373" s="76">
        <v>36393.99</v>
      </c>
      <c r="BJ373" s="76">
        <v>36393.991000000002</v>
      </c>
      <c r="BK373" s="76">
        <f t="shared" si="416"/>
        <v>-1.0000000038417056E-3</v>
      </c>
      <c r="BL373" s="76">
        <v>0</v>
      </c>
      <c r="BM373" s="76">
        <f t="shared" si="417"/>
        <v>36393.99</v>
      </c>
      <c r="BN373" s="77">
        <v>41822.57</v>
      </c>
      <c r="BO373" s="78">
        <f t="shared" si="409"/>
        <v>-5428.5800000000017</v>
      </c>
      <c r="BP373" s="32"/>
    </row>
    <row r="374" spans="2:68" s="2" customFormat="1" ht="14.25" hidden="1" customHeight="1" outlineLevel="1">
      <c r="B374" s="2" t="str">
        <f t="shared" si="422"/>
        <v>Hide</v>
      </c>
      <c r="C374" s="2">
        <v>1</v>
      </c>
      <c r="D374" s="72" t="s">
        <v>349</v>
      </c>
      <c r="E374" s="124">
        <v>0</v>
      </c>
      <c r="F374" s="76">
        <v>0</v>
      </c>
      <c r="G374" s="76">
        <f t="shared" si="398"/>
        <v>0</v>
      </c>
      <c r="H374" s="76">
        <v>0</v>
      </c>
      <c r="I374" s="76">
        <f t="shared" si="418"/>
        <v>0</v>
      </c>
      <c r="J374" s="77">
        <v>0</v>
      </c>
      <c r="K374" s="77">
        <f t="shared" si="399"/>
        <v>0</v>
      </c>
      <c r="L374" s="8"/>
      <c r="M374" s="76">
        <v>0</v>
      </c>
      <c r="N374" s="76">
        <v>0</v>
      </c>
      <c r="O374" s="76">
        <f t="shared" si="410"/>
        <v>0</v>
      </c>
      <c r="P374" s="76">
        <v>0</v>
      </c>
      <c r="Q374" s="76">
        <f t="shared" si="411"/>
        <v>0</v>
      </c>
      <c r="R374" s="77">
        <v>0</v>
      </c>
      <c r="S374" s="78">
        <f t="shared" si="400"/>
        <v>0</v>
      </c>
      <c r="T374" s="32"/>
      <c r="U374" s="124">
        <v>0</v>
      </c>
      <c r="V374" s="76">
        <v>0</v>
      </c>
      <c r="W374" s="76">
        <f t="shared" si="401"/>
        <v>0</v>
      </c>
      <c r="X374" s="76">
        <v>0</v>
      </c>
      <c r="Y374" s="76">
        <f t="shared" si="419"/>
        <v>0</v>
      </c>
      <c r="Z374" s="77">
        <v>0</v>
      </c>
      <c r="AA374" s="77">
        <f t="shared" si="402"/>
        <v>0</v>
      </c>
      <c r="AB374" s="8"/>
      <c r="AC374" s="76">
        <v>0</v>
      </c>
      <c r="AD374" s="76">
        <v>0</v>
      </c>
      <c r="AE374" s="76">
        <f t="shared" si="412"/>
        <v>0</v>
      </c>
      <c r="AF374" s="76">
        <v>0</v>
      </c>
      <c r="AG374" s="76">
        <f t="shared" si="413"/>
        <v>0</v>
      </c>
      <c r="AH374" s="77">
        <v>0</v>
      </c>
      <c r="AI374" s="78">
        <f t="shared" si="403"/>
        <v>0</v>
      </c>
      <c r="AJ374" s="32"/>
      <c r="AK374" s="124">
        <v>0</v>
      </c>
      <c r="AL374" s="76">
        <v>0</v>
      </c>
      <c r="AM374" s="76">
        <f t="shared" si="404"/>
        <v>0</v>
      </c>
      <c r="AN374" s="76">
        <v>0</v>
      </c>
      <c r="AO374" s="76">
        <f t="shared" si="420"/>
        <v>0</v>
      </c>
      <c r="AP374" s="77">
        <v>0</v>
      </c>
      <c r="AQ374" s="77">
        <f t="shared" si="405"/>
        <v>0</v>
      </c>
      <c r="AR374" s="8"/>
      <c r="AS374" s="76">
        <v>0</v>
      </c>
      <c r="AT374" s="76">
        <v>0</v>
      </c>
      <c r="AU374" s="76">
        <f t="shared" si="414"/>
        <v>0</v>
      </c>
      <c r="AV374" s="76">
        <v>0</v>
      </c>
      <c r="AW374" s="76">
        <f t="shared" si="415"/>
        <v>0</v>
      </c>
      <c r="AX374" s="77">
        <v>0</v>
      </c>
      <c r="AY374" s="78">
        <f t="shared" si="406"/>
        <v>0</v>
      </c>
      <c r="AZ374" s="32"/>
      <c r="BA374" s="124">
        <v>0</v>
      </c>
      <c r="BB374" s="76">
        <v>0</v>
      </c>
      <c r="BC374" s="76">
        <f t="shared" si="407"/>
        <v>0</v>
      </c>
      <c r="BD374" s="76">
        <v>0</v>
      </c>
      <c r="BE374" s="76">
        <f t="shared" si="421"/>
        <v>0</v>
      </c>
      <c r="BF374" s="77">
        <v>0</v>
      </c>
      <c r="BG374" s="77">
        <f t="shared" si="408"/>
        <v>0</v>
      </c>
      <c r="BH374" s="8"/>
      <c r="BI374" s="76">
        <v>0</v>
      </c>
      <c r="BJ374" s="76">
        <v>0</v>
      </c>
      <c r="BK374" s="76">
        <f t="shared" si="416"/>
        <v>0</v>
      </c>
      <c r="BL374" s="76">
        <v>0</v>
      </c>
      <c r="BM374" s="76">
        <f t="shared" si="417"/>
        <v>0</v>
      </c>
      <c r="BN374" s="77">
        <v>0</v>
      </c>
      <c r="BO374" s="78">
        <f t="shared" si="409"/>
        <v>0</v>
      </c>
      <c r="BP374" s="32"/>
    </row>
    <row r="375" spans="2:68" s="2" customFormat="1" ht="14.25" hidden="1" customHeight="1" outlineLevel="1">
      <c r="B375" s="2" t="str">
        <f t="shared" si="422"/>
        <v>Hide</v>
      </c>
      <c r="C375" s="2">
        <v>1</v>
      </c>
      <c r="D375" s="72" t="s">
        <v>350</v>
      </c>
      <c r="E375" s="124">
        <v>0</v>
      </c>
      <c r="F375" s="76">
        <v>0</v>
      </c>
      <c r="G375" s="76">
        <f t="shared" si="398"/>
        <v>0</v>
      </c>
      <c r="H375" s="76">
        <v>0</v>
      </c>
      <c r="I375" s="76">
        <f t="shared" si="418"/>
        <v>0</v>
      </c>
      <c r="J375" s="77">
        <v>0</v>
      </c>
      <c r="K375" s="77">
        <f t="shared" si="399"/>
        <v>0</v>
      </c>
      <c r="L375" s="8"/>
      <c r="M375" s="76">
        <v>0</v>
      </c>
      <c r="N375" s="76">
        <v>0</v>
      </c>
      <c r="O375" s="76">
        <f t="shared" si="410"/>
        <v>0</v>
      </c>
      <c r="P375" s="76">
        <v>0</v>
      </c>
      <c r="Q375" s="76">
        <f t="shared" si="411"/>
        <v>0</v>
      </c>
      <c r="R375" s="77">
        <v>0</v>
      </c>
      <c r="S375" s="78">
        <f t="shared" si="400"/>
        <v>0</v>
      </c>
      <c r="T375" s="32"/>
      <c r="U375" s="124">
        <v>0</v>
      </c>
      <c r="V375" s="76">
        <v>0</v>
      </c>
      <c r="W375" s="76">
        <f t="shared" si="401"/>
        <v>0</v>
      </c>
      <c r="X375" s="76">
        <v>0</v>
      </c>
      <c r="Y375" s="76">
        <f t="shared" si="419"/>
        <v>0</v>
      </c>
      <c r="Z375" s="77">
        <v>0</v>
      </c>
      <c r="AA375" s="77">
        <f t="shared" si="402"/>
        <v>0</v>
      </c>
      <c r="AB375" s="8"/>
      <c r="AC375" s="76">
        <v>0</v>
      </c>
      <c r="AD375" s="76">
        <v>0</v>
      </c>
      <c r="AE375" s="76">
        <f t="shared" si="412"/>
        <v>0</v>
      </c>
      <c r="AF375" s="76">
        <v>0</v>
      </c>
      <c r="AG375" s="76">
        <f t="shared" si="413"/>
        <v>0</v>
      </c>
      <c r="AH375" s="77">
        <v>0</v>
      </c>
      <c r="AI375" s="78">
        <f t="shared" si="403"/>
        <v>0</v>
      </c>
      <c r="AJ375" s="32"/>
      <c r="AK375" s="124">
        <v>0</v>
      </c>
      <c r="AL375" s="76">
        <v>0</v>
      </c>
      <c r="AM375" s="76">
        <f t="shared" si="404"/>
        <v>0</v>
      </c>
      <c r="AN375" s="76">
        <v>0</v>
      </c>
      <c r="AO375" s="76">
        <f t="shared" si="420"/>
        <v>0</v>
      </c>
      <c r="AP375" s="77">
        <v>0</v>
      </c>
      <c r="AQ375" s="77">
        <f t="shared" si="405"/>
        <v>0</v>
      </c>
      <c r="AR375" s="8"/>
      <c r="AS375" s="76">
        <v>0</v>
      </c>
      <c r="AT375" s="76">
        <v>0</v>
      </c>
      <c r="AU375" s="76">
        <f t="shared" si="414"/>
        <v>0</v>
      </c>
      <c r="AV375" s="76">
        <v>0</v>
      </c>
      <c r="AW375" s="76">
        <f t="shared" si="415"/>
        <v>0</v>
      </c>
      <c r="AX375" s="77">
        <v>0</v>
      </c>
      <c r="AY375" s="78">
        <f t="shared" si="406"/>
        <v>0</v>
      </c>
      <c r="AZ375" s="32"/>
      <c r="BA375" s="124">
        <v>0</v>
      </c>
      <c r="BB375" s="76">
        <v>0</v>
      </c>
      <c r="BC375" s="76">
        <f t="shared" si="407"/>
        <v>0</v>
      </c>
      <c r="BD375" s="76">
        <v>0</v>
      </c>
      <c r="BE375" s="76">
        <f t="shared" si="421"/>
        <v>0</v>
      </c>
      <c r="BF375" s="77">
        <v>0</v>
      </c>
      <c r="BG375" s="77">
        <f t="shared" si="408"/>
        <v>0</v>
      </c>
      <c r="BH375" s="8"/>
      <c r="BI375" s="76">
        <v>0</v>
      </c>
      <c r="BJ375" s="76">
        <v>0</v>
      </c>
      <c r="BK375" s="76">
        <f t="shared" si="416"/>
        <v>0</v>
      </c>
      <c r="BL375" s="76">
        <v>0</v>
      </c>
      <c r="BM375" s="76">
        <f t="shared" si="417"/>
        <v>0</v>
      </c>
      <c r="BN375" s="77">
        <v>0</v>
      </c>
      <c r="BO375" s="78">
        <f t="shared" si="409"/>
        <v>0</v>
      </c>
      <c r="BP375" s="32"/>
    </row>
    <row r="376" spans="2:68" s="2" customFormat="1" ht="14.25" hidden="1" customHeight="1" outlineLevel="1">
      <c r="B376" s="2" t="str">
        <f t="shared" si="422"/>
        <v>Hide</v>
      </c>
      <c r="C376" s="2">
        <v>1</v>
      </c>
      <c r="D376" s="72" t="s">
        <v>351</v>
      </c>
      <c r="E376" s="124">
        <v>0</v>
      </c>
      <c r="F376" s="76">
        <v>0</v>
      </c>
      <c r="G376" s="76">
        <f t="shared" si="398"/>
        <v>0</v>
      </c>
      <c r="H376" s="76">
        <v>0</v>
      </c>
      <c r="I376" s="76">
        <f t="shared" si="418"/>
        <v>0</v>
      </c>
      <c r="J376" s="77">
        <v>0</v>
      </c>
      <c r="K376" s="77">
        <f t="shared" si="399"/>
        <v>0</v>
      </c>
      <c r="L376" s="8"/>
      <c r="M376" s="76">
        <v>0</v>
      </c>
      <c r="N376" s="76">
        <v>0</v>
      </c>
      <c r="O376" s="76">
        <f t="shared" si="410"/>
        <v>0</v>
      </c>
      <c r="P376" s="76">
        <v>0</v>
      </c>
      <c r="Q376" s="76">
        <f t="shared" si="411"/>
        <v>0</v>
      </c>
      <c r="R376" s="77">
        <v>0</v>
      </c>
      <c r="S376" s="78">
        <f t="shared" si="400"/>
        <v>0</v>
      </c>
      <c r="T376" s="32"/>
      <c r="U376" s="124">
        <v>0</v>
      </c>
      <c r="V376" s="76">
        <v>0</v>
      </c>
      <c r="W376" s="76">
        <f t="shared" si="401"/>
        <v>0</v>
      </c>
      <c r="X376" s="76">
        <v>0</v>
      </c>
      <c r="Y376" s="76">
        <f t="shared" si="419"/>
        <v>0</v>
      </c>
      <c r="Z376" s="77">
        <v>0</v>
      </c>
      <c r="AA376" s="77">
        <f t="shared" si="402"/>
        <v>0</v>
      </c>
      <c r="AB376" s="8"/>
      <c r="AC376" s="76">
        <v>0</v>
      </c>
      <c r="AD376" s="76">
        <v>0</v>
      </c>
      <c r="AE376" s="76">
        <f t="shared" si="412"/>
        <v>0</v>
      </c>
      <c r="AF376" s="76">
        <v>0</v>
      </c>
      <c r="AG376" s="76">
        <f t="shared" si="413"/>
        <v>0</v>
      </c>
      <c r="AH376" s="77">
        <v>0</v>
      </c>
      <c r="AI376" s="78">
        <f t="shared" si="403"/>
        <v>0</v>
      </c>
      <c r="AJ376" s="32"/>
      <c r="AK376" s="124">
        <v>0</v>
      </c>
      <c r="AL376" s="76">
        <v>0</v>
      </c>
      <c r="AM376" s="76">
        <f t="shared" si="404"/>
        <v>0</v>
      </c>
      <c r="AN376" s="76">
        <v>0</v>
      </c>
      <c r="AO376" s="76">
        <f t="shared" si="420"/>
        <v>0</v>
      </c>
      <c r="AP376" s="77">
        <v>0</v>
      </c>
      <c r="AQ376" s="77">
        <f t="shared" si="405"/>
        <v>0</v>
      </c>
      <c r="AR376" s="8"/>
      <c r="AS376" s="76">
        <v>0</v>
      </c>
      <c r="AT376" s="76">
        <v>0</v>
      </c>
      <c r="AU376" s="76">
        <f t="shared" si="414"/>
        <v>0</v>
      </c>
      <c r="AV376" s="76">
        <v>0</v>
      </c>
      <c r="AW376" s="76">
        <f t="shared" si="415"/>
        <v>0</v>
      </c>
      <c r="AX376" s="77">
        <v>0</v>
      </c>
      <c r="AY376" s="78">
        <f t="shared" si="406"/>
        <v>0</v>
      </c>
      <c r="AZ376" s="32"/>
      <c r="BA376" s="124">
        <v>0</v>
      </c>
      <c r="BB376" s="76">
        <v>0</v>
      </c>
      <c r="BC376" s="76">
        <f t="shared" si="407"/>
        <v>0</v>
      </c>
      <c r="BD376" s="76">
        <v>0</v>
      </c>
      <c r="BE376" s="76">
        <f t="shared" si="421"/>
        <v>0</v>
      </c>
      <c r="BF376" s="77">
        <v>0</v>
      </c>
      <c r="BG376" s="77">
        <f t="shared" si="408"/>
        <v>0</v>
      </c>
      <c r="BH376" s="8"/>
      <c r="BI376" s="76">
        <v>0</v>
      </c>
      <c r="BJ376" s="76">
        <v>0</v>
      </c>
      <c r="BK376" s="76">
        <f t="shared" si="416"/>
        <v>0</v>
      </c>
      <c r="BL376" s="76">
        <v>0</v>
      </c>
      <c r="BM376" s="76">
        <f t="shared" si="417"/>
        <v>0</v>
      </c>
      <c r="BN376" s="77">
        <v>0</v>
      </c>
      <c r="BO376" s="78">
        <f t="shared" si="409"/>
        <v>0</v>
      </c>
      <c r="BP376" s="32"/>
    </row>
    <row r="377" spans="2:68" s="2" customFormat="1" ht="14.25" hidden="1" customHeight="1" outlineLevel="1">
      <c r="B377" s="2" t="str">
        <f t="shared" si="422"/>
        <v>Hide</v>
      </c>
      <c r="C377" s="2">
        <v>1</v>
      </c>
      <c r="D377" s="72" t="s">
        <v>352</v>
      </c>
      <c r="E377" s="124">
        <v>0</v>
      </c>
      <c r="F377" s="76">
        <v>0</v>
      </c>
      <c r="G377" s="76">
        <f t="shared" si="398"/>
        <v>0</v>
      </c>
      <c r="H377" s="76">
        <v>0</v>
      </c>
      <c r="I377" s="76">
        <f t="shared" si="418"/>
        <v>0</v>
      </c>
      <c r="J377" s="77">
        <v>0</v>
      </c>
      <c r="K377" s="77">
        <f t="shared" si="399"/>
        <v>0</v>
      </c>
      <c r="L377" s="8"/>
      <c r="M377" s="76">
        <v>0</v>
      </c>
      <c r="N377" s="76">
        <v>0</v>
      </c>
      <c r="O377" s="76">
        <f t="shared" si="410"/>
        <v>0</v>
      </c>
      <c r="P377" s="76">
        <v>0</v>
      </c>
      <c r="Q377" s="76">
        <f t="shared" si="411"/>
        <v>0</v>
      </c>
      <c r="R377" s="77">
        <v>0</v>
      </c>
      <c r="S377" s="78">
        <f t="shared" si="400"/>
        <v>0</v>
      </c>
      <c r="T377" s="32"/>
      <c r="U377" s="124">
        <v>0</v>
      </c>
      <c r="V377" s="76">
        <v>0</v>
      </c>
      <c r="W377" s="76">
        <f t="shared" si="401"/>
        <v>0</v>
      </c>
      <c r="X377" s="76">
        <v>0</v>
      </c>
      <c r="Y377" s="76">
        <f t="shared" si="419"/>
        <v>0</v>
      </c>
      <c r="Z377" s="77">
        <v>0</v>
      </c>
      <c r="AA377" s="77">
        <f t="shared" si="402"/>
        <v>0</v>
      </c>
      <c r="AB377" s="8"/>
      <c r="AC377" s="76">
        <v>0</v>
      </c>
      <c r="AD377" s="76">
        <v>0</v>
      </c>
      <c r="AE377" s="76">
        <f t="shared" si="412"/>
        <v>0</v>
      </c>
      <c r="AF377" s="76">
        <v>0</v>
      </c>
      <c r="AG377" s="76">
        <f t="shared" si="413"/>
        <v>0</v>
      </c>
      <c r="AH377" s="77">
        <v>0</v>
      </c>
      <c r="AI377" s="78">
        <f t="shared" si="403"/>
        <v>0</v>
      </c>
      <c r="AJ377" s="32"/>
      <c r="AK377" s="124">
        <v>0</v>
      </c>
      <c r="AL377" s="76">
        <v>0</v>
      </c>
      <c r="AM377" s="76">
        <f t="shared" si="404"/>
        <v>0</v>
      </c>
      <c r="AN377" s="76">
        <v>0</v>
      </c>
      <c r="AO377" s="76">
        <f t="shared" si="420"/>
        <v>0</v>
      </c>
      <c r="AP377" s="77">
        <v>0</v>
      </c>
      <c r="AQ377" s="77">
        <f t="shared" si="405"/>
        <v>0</v>
      </c>
      <c r="AR377" s="8"/>
      <c r="AS377" s="76">
        <v>0</v>
      </c>
      <c r="AT377" s="76">
        <v>0</v>
      </c>
      <c r="AU377" s="76">
        <f t="shared" si="414"/>
        <v>0</v>
      </c>
      <c r="AV377" s="76">
        <v>0</v>
      </c>
      <c r="AW377" s="76">
        <f t="shared" si="415"/>
        <v>0</v>
      </c>
      <c r="AX377" s="77">
        <v>0</v>
      </c>
      <c r="AY377" s="78">
        <f t="shared" si="406"/>
        <v>0</v>
      </c>
      <c r="AZ377" s="32"/>
      <c r="BA377" s="124">
        <v>0</v>
      </c>
      <c r="BB377" s="76">
        <v>0</v>
      </c>
      <c r="BC377" s="76">
        <f t="shared" si="407"/>
        <v>0</v>
      </c>
      <c r="BD377" s="76">
        <v>0</v>
      </c>
      <c r="BE377" s="76">
        <f t="shared" si="421"/>
        <v>0</v>
      </c>
      <c r="BF377" s="77">
        <v>0</v>
      </c>
      <c r="BG377" s="77">
        <f t="shared" si="408"/>
        <v>0</v>
      </c>
      <c r="BH377" s="8"/>
      <c r="BI377" s="76">
        <v>0</v>
      </c>
      <c r="BJ377" s="76">
        <v>0</v>
      </c>
      <c r="BK377" s="76">
        <f t="shared" si="416"/>
        <v>0</v>
      </c>
      <c r="BL377" s="76">
        <v>0</v>
      </c>
      <c r="BM377" s="76">
        <f t="shared" si="417"/>
        <v>0</v>
      </c>
      <c r="BN377" s="77">
        <v>0</v>
      </c>
      <c r="BO377" s="78">
        <f t="shared" si="409"/>
        <v>0</v>
      </c>
      <c r="BP377" s="32"/>
    </row>
    <row r="378" spans="2:68" s="2" customFormat="1" ht="14.25" hidden="1" customHeight="1" outlineLevel="1">
      <c r="B378" s="2" t="str">
        <f t="shared" si="422"/>
        <v>Hide</v>
      </c>
      <c r="C378" s="2">
        <v>1</v>
      </c>
      <c r="D378" s="72" t="s">
        <v>353</v>
      </c>
      <c r="E378" s="124">
        <v>0</v>
      </c>
      <c r="F378" s="76">
        <v>0</v>
      </c>
      <c r="G378" s="76">
        <f t="shared" si="398"/>
        <v>0</v>
      </c>
      <c r="H378" s="76">
        <v>0</v>
      </c>
      <c r="I378" s="76">
        <f t="shared" si="418"/>
        <v>0</v>
      </c>
      <c r="J378" s="77">
        <v>0</v>
      </c>
      <c r="K378" s="77">
        <f t="shared" si="399"/>
        <v>0</v>
      </c>
      <c r="L378" s="8"/>
      <c r="M378" s="76">
        <v>0</v>
      </c>
      <c r="N378" s="76">
        <v>0</v>
      </c>
      <c r="O378" s="76">
        <f t="shared" si="410"/>
        <v>0</v>
      </c>
      <c r="P378" s="76">
        <v>0</v>
      </c>
      <c r="Q378" s="76">
        <f t="shared" si="411"/>
        <v>0</v>
      </c>
      <c r="R378" s="77">
        <v>0</v>
      </c>
      <c r="S378" s="78">
        <f t="shared" si="400"/>
        <v>0</v>
      </c>
      <c r="T378" s="32"/>
      <c r="U378" s="124">
        <v>0</v>
      </c>
      <c r="V378" s="76">
        <v>0</v>
      </c>
      <c r="W378" s="76">
        <f t="shared" si="401"/>
        <v>0</v>
      </c>
      <c r="X378" s="76">
        <v>0</v>
      </c>
      <c r="Y378" s="76">
        <f t="shared" si="419"/>
        <v>0</v>
      </c>
      <c r="Z378" s="77">
        <v>0</v>
      </c>
      <c r="AA378" s="77">
        <f t="shared" si="402"/>
        <v>0</v>
      </c>
      <c r="AB378" s="8"/>
      <c r="AC378" s="76">
        <v>0</v>
      </c>
      <c r="AD378" s="76">
        <v>0</v>
      </c>
      <c r="AE378" s="76">
        <f t="shared" si="412"/>
        <v>0</v>
      </c>
      <c r="AF378" s="76">
        <v>0</v>
      </c>
      <c r="AG378" s="76">
        <f t="shared" si="413"/>
        <v>0</v>
      </c>
      <c r="AH378" s="77">
        <v>0</v>
      </c>
      <c r="AI378" s="78">
        <f t="shared" si="403"/>
        <v>0</v>
      </c>
      <c r="AJ378" s="32"/>
      <c r="AK378" s="124">
        <v>0</v>
      </c>
      <c r="AL378" s="76">
        <v>0</v>
      </c>
      <c r="AM378" s="76">
        <f t="shared" si="404"/>
        <v>0</v>
      </c>
      <c r="AN378" s="76">
        <v>0</v>
      </c>
      <c r="AO378" s="76">
        <f t="shared" si="420"/>
        <v>0</v>
      </c>
      <c r="AP378" s="77">
        <v>0</v>
      </c>
      <c r="AQ378" s="77">
        <f t="shared" si="405"/>
        <v>0</v>
      </c>
      <c r="AR378" s="8"/>
      <c r="AS378" s="76">
        <v>0</v>
      </c>
      <c r="AT378" s="76">
        <v>0</v>
      </c>
      <c r="AU378" s="76">
        <f t="shared" si="414"/>
        <v>0</v>
      </c>
      <c r="AV378" s="76">
        <v>0</v>
      </c>
      <c r="AW378" s="76">
        <f t="shared" si="415"/>
        <v>0</v>
      </c>
      <c r="AX378" s="77">
        <v>0</v>
      </c>
      <c r="AY378" s="78">
        <f t="shared" si="406"/>
        <v>0</v>
      </c>
      <c r="AZ378" s="32"/>
      <c r="BA378" s="124">
        <v>0</v>
      </c>
      <c r="BB378" s="76">
        <v>0</v>
      </c>
      <c r="BC378" s="76">
        <f t="shared" si="407"/>
        <v>0</v>
      </c>
      <c r="BD378" s="76">
        <v>0</v>
      </c>
      <c r="BE378" s="76">
        <f t="shared" si="421"/>
        <v>0</v>
      </c>
      <c r="BF378" s="77">
        <v>0</v>
      </c>
      <c r="BG378" s="77">
        <f t="shared" si="408"/>
        <v>0</v>
      </c>
      <c r="BH378" s="8"/>
      <c r="BI378" s="76">
        <v>0</v>
      </c>
      <c r="BJ378" s="76">
        <v>0</v>
      </c>
      <c r="BK378" s="76">
        <f t="shared" si="416"/>
        <v>0</v>
      </c>
      <c r="BL378" s="76">
        <v>0</v>
      </c>
      <c r="BM378" s="76">
        <f t="shared" si="417"/>
        <v>0</v>
      </c>
      <c r="BN378" s="77">
        <v>0</v>
      </c>
      <c r="BO378" s="78">
        <f t="shared" si="409"/>
        <v>0</v>
      </c>
      <c r="BP378" s="32"/>
    </row>
    <row r="379" spans="2:68" s="2" customFormat="1" ht="14.25" hidden="1" customHeight="1" outlineLevel="1">
      <c r="B379" s="2" t="str">
        <f t="shared" si="422"/>
        <v>Hide</v>
      </c>
      <c r="C379" s="2">
        <v>1</v>
      </c>
      <c r="D379" s="72" t="s">
        <v>354</v>
      </c>
      <c r="E379" s="124">
        <v>0</v>
      </c>
      <c r="F379" s="76">
        <v>0</v>
      </c>
      <c r="G379" s="76">
        <f t="shared" si="398"/>
        <v>0</v>
      </c>
      <c r="H379" s="76">
        <v>0</v>
      </c>
      <c r="I379" s="76">
        <f t="shared" si="418"/>
        <v>0</v>
      </c>
      <c r="J379" s="77">
        <v>0</v>
      </c>
      <c r="K379" s="77">
        <f t="shared" si="399"/>
        <v>0</v>
      </c>
      <c r="L379" s="8"/>
      <c r="M379" s="76">
        <v>0</v>
      </c>
      <c r="N379" s="76">
        <v>0</v>
      </c>
      <c r="O379" s="76">
        <f t="shared" si="410"/>
        <v>0</v>
      </c>
      <c r="P379" s="76">
        <v>0</v>
      </c>
      <c r="Q379" s="76">
        <f t="shared" si="411"/>
        <v>0</v>
      </c>
      <c r="R379" s="77">
        <v>0</v>
      </c>
      <c r="S379" s="78">
        <f t="shared" si="400"/>
        <v>0</v>
      </c>
      <c r="T379" s="32"/>
      <c r="U379" s="124">
        <v>0</v>
      </c>
      <c r="V379" s="76">
        <v>0</v>
      </c>
      <c r="W379" s="76">
        <f t="shared" si="401"/>
        <v>0</v>
      </c>
      <c r="X379" s="76">
        <v>0</v>
      </c>
      <c r="Y379" s="76">
        <f t="shared" si="419"/>
        <v>0</v>
      </c>
      <c r="Z379" s="77">
        <v>0</v>
      </c>
      <c r="AA379" s="77">
        <f t="shared" si="402"/>
        <v>0</v>
      </c>
      <c r="AB379" s="8"/>
      <c r="AC379" s="76">
        <v>0</v>
      </c>
      <c r="AD379" s="76">
        <v>0</v>
      </c>
      <c r="AE379" s="76">
        <f t="shared" si="412"/>
        <v>0</v>
      </c>
      <c r="AF379" s="76">
        <v>0</v>
      </c>
      <c r="AG379" s="76">
        <f t="shared" si="413"/>
        <v>0</v>
      </c>
      <c r="AH379" s="77">
        <v>0</v>
      </c>
      <c r="AI379" s="78">
        <f t="shared" si="403"/>
        <v>0</v>
      </c>
      <c r="AJ379" s="32"/>
      <c r="AK379" s="124">
        <v>0</v>
      </c>
      <c r="AL379" s="76">
        <v>0</v>
      </c>
      <c r="AM379" s="76">
        <f t="shared" si="404"/>
        <v>0</v>
      </c>
      <c r="AN379" s="76">
        <v>0</v>
      </c>
      <c r="AO379" s="76">
        <f t="shared" si="420"/>
        <v>0</v>
      </c>
      <c r="AP379" s="77">
        <v>0</v>
      </c>
      <c r="AQ379" s="77">
        <f t="shared" si="405"/>
        <v>0</v>
      </c>
      <c r="AR379" s="8"/>
      <c r="AS379" s="76">
        <v>0</v>
      </c>
      <c r="AT379" s="76">
        <v>0</v>
      </c>
      <c r="AU379" s="76">
        <f t="shared" si="414"/>
        <v>0</v>
      </c>
      <c r="AV379" s="76">
        <v>0</v>
      </c>
      <c r="AW379" s="76">
        <f t="shared" si="415"/>
        <v>0</v>
      </c>
      <c r="AX379" s="77">
        <v>0</v>
      </c>
      <c r="AY379" s="78">
        <f t="shared" si="406"/>
        <v>0</v>
      </c>
      <c r="AZ379" s="32"/>
      <c r="BA379" s="124">
        <v>0</v>
      </c>
      <c r="BB379" s="76">
        <v>0</v>
      </c>
      <c r="BC379" s="76">
        <f t="shared" si="407"/>
        <v>0</v>
      </c>
      <c r="BD379" s="76">
        <v>0</v>
      </c>
      <c r="BE379" s="76">
        <f t="shared" si="421"/>
        <v>0</v>
      </c>
      <c r="BF379" s="77">
        <v>0</v>
      </c>
      <c r="BG379" s="77">
        <f t="shared" si="408"/>
        <v>0</v>
      </c>
      <c r="BH379" s="8"/>
      <c r="BI379" s="76">
        <v>0</v>
      </c>
      <c r="BJ379" s="76">
        <v>0</v>
      </c>
      <c r="BK379" s="76">
        <f t="shared" si="416"/>
        <v>0</v>
      </c>
      <c r="BL379" s="76">
        <v>0</v>
      </c>
      <c r="BM379" s="76">
        <f t="shared" si="417"/>
        <v>0</v>
      </c>
      <c r="BN379" s="77">
        <v>0</v>
      </c>
      <c r="BO379" s="78">
        <f t="shared" si="409"/>
        <v>0</v>
      </c>
      <c r="BP379" s="32"/>
    </row>
    <row r="380" spans="2:68" s="2" customFormat="1" ht="14.25" hidden="1" customHeight="1" outlineLevel="1">
      <c r="B380" s="2" t="str">
        <f t="shared" si="422"/>
        <v>Hide</v>
      </c>
      <c r="C380" s="2">
        <v>1</v>
      </c>
      <c r="D380" s="72" t="s">
        <v>355</v>
      </c>
      <c r="E380" s="124">
        <v>0</v>
      </c>
      <c r="F380" s="76">
        <v>0</v>
      </c>
      <c r="G380" s="76">
        <f t="shared" si="398"/>
        <v>0</v>
      </c>
      <c r="H380" s="76">
        <v>0</v>
      </c>
      <c r="I380" s="76">
        <f t="shared" si="418"/>
        <v>0</v>
      </c>
      <c r="J380" s="77">
        <v>0</v>
      </c>
      <c r="K380" s="77">
        <f t="shared" si="399"/>
        <v>0</v>
      </c>
      <c r="L380" s="8"/>
      <c r="M380" s="76">
        <v>0</v>
      </c>
      <c r="N380" s="76">
        <v>0</v>
      </c>
      <c r="O380" s="76">
        <f t="shared" si="410"/>
        <v>0</v>
      </c>
      <c r="P380" s="76">
        <v>0</v>
      </c>
      <c r="Q380" s="76">
        <f t="shared" si="411"/>
        <v>0</v>
      </c>
      <c r="R380" s="77">
        <v>0</v>
      </c>
      <c r="S380" s="78">
        <f t="shared" si="400"/>
        <v>0</v>
      </c>
      <c r="T380" s="32"/>
      <c r="U380" s="124">
        <v>0</v>
      </c>
      <c r="V380" s="76">
        <v>0</v>
      </c>
      <c r="W380" s="76">
        <f t="shared" si="401"/>
        <v>0</v>
      </c>
      <c r="X380" s="76">
        <v>0</v>
      </c>
      <c r="Y380" s="76">
        <f t="shared" si="419"/>
        <v>0</v>
      </c>
      <c r="Z380" s="77">
        <v>0</v>
      </c>
      <c r="AA380" s="77">
        <f t="shared" si="402"/>
        <v>0</v>
      </c>
      <c r="AB380" s="8"/>
      <c r="AC380" s="76">
        <v>0</v>
      </c>
      <c r="AD380" s="76">
        <v>0</v>
      </c>
      <c r="AE380" s="76">
        <f t="shared" si="412"/>
        <v>0</v>
      </c>
      <c r="AF380" s="76">
        <v>0</v>
      </c>
      <c r="AG380" s="76">
        <f t="shared" si="413"/>
        <v>0</v>
      </c>
      <c r="AH380" s="77">
        <v>0</v>
      </c>
      <c r="AI380" s="78">
        <f t="shared" si="403"/>
        <v>0</v>
      </c>
      <c r="AJ380" s="32"/>
      <c r="AK380" s="124">
        <v>0</v>
      </c>
      <c r="AL380" s="76">
        <v>0</v>
      </c>
      <c r="AM380" s="76">
        <f t="shared" si="404"/>
        <v>0</v>
      </c>
      <c r="AN380" s="76">
        <v>0</v>
      </c>
      <c r="AO380" s="76">
        <f t="shared" si="420"/>
        <v>0</v>
      </c>
      <c r="AP380" s="77">
        <v>0</v>
      </c>
      <c r="AQ380" s="77">
        <f t="shared" si="405"/>
        <v>0</v>
      </c>
      <c r="AR380" s="8"/>
      <c r="AS380" s="76">
        <v>0</v>
      </c>
      <c r="AT380" s="76">
        <v>0</v>
      </c>
      <c r="AU380" s="76">
        <f t="shared" si="414"/>
        <v>0</v>
      </c>
      <c r="AV380" s="76">
        <v>0</v>
      </c>
      <c r="AW380" s="76">
        <f t="shared" si="415"/>
        <v>0</v>
      </c>
      <c r="AX380" s="77">
        <v>0</v>
      </c>
      <c r="AY380" s="78">
        <f t="shared" si="406"/>
        <v>0</v>
      </c>
      <c r="AZ380" s="32"/>
      <c r="BA380" s="124">
        <v>0</v>
      </c>
      <c r="BB380" s="76">
        <v>0</v>
      </c>
      <c r="BC380" s="76">
        <f t="shared" si="407"/>
        <v>0</v>
      </c>
      <c r="BD380" s="76">
        <v>0</v>
      </c>
      <c r="BE380" s="76">
        <f t="shared" si="421"/>
        <v>0</v>
      </c>
      <c r="BF380" s="77">
        <v>0</v>
      </c>
      <c r="BG380" s="77">
        <f t="shared" si="408"/>
        <v>0</v>
      </c>
      <c r="BH380" s="8"/>
      <c r="BI380" s="76">
        <v>0</v>
      </c>
      <c r="BJ380" s="76">
        <v>0</v>
      </c>
      <c r="BK380" s="76">
        <f t="shared" si="416"/>
        <v>0</v>
      </c>
      <c r="BL380" s="76">
        <v>0</v>
      </c>
      <c r="BM380" s="76">
        <f t="shared" si="417"/>
        <v>0</v>
      </c>
      <c r="BN380" s="77">
        <v>0</v>
      </c>
      <c r="BO380" s="78">
        <f t="shared" si="409"/>
        <v>0</v>
      </c>
      <c r="BP380" s="32"/>
    </row>
    <row r="381" spans="2:68" s="2" customFormat="1" collapsed="1">
      <c r="B381" s="2" t="str">
        <f t="shared" si="422"/>
        <v>Hide</v>
      </c>
      <c r="C381" s="2">
        <v>1</v>
      </c>
      <c r="D381" s="72" t="s">
        <v>356</v>
      </c>
      <c r="E381" s="123">
        <v>155023.5</v>
      </c>
      <c r="F381" s="73">
        <v>153400.22340290112</v>
      </c>
      <c r="G381" s="73">
        <f t="shared" si="398"/>
        <v>1623.2765970988839</v>
      </c>
      <c r="H381" s="73">
        <v>0</v>
      </c>
      <c r="I381" s="73">
        <f t="shared" si="418"/>
        <v>155023.5</v>
      </c>
      <c r="J381" s="74">
        <v>157691.59</v>
      </c>
      <c r="K381" s="74">
        <f t="shared" si="399"/>
        <v>-2668.0899999999965</v>
      </c>
      <c r="L381" s="35"/>
      <c r="M381" s="73">
        <v>155023.5</v>
      </c>
      <c r="N381" s="73">
        <v>153400.22340290112</v>
      </c>
      <c r="O381" s="73">
        <f t="shared" si="410"/>
        <v>1623.2765970988839</v>
      </c>
      <c r="P381" s="73">
        <v>0</v>
      </c>
      <c r="Q381" s="73">
        <f t="shared" si="411"/>
        <v>155023.5</v>
      </c>
      <c r="R381" s="74">
        <v>157691.59</v>
      </c>
      <c r="S381" s="75">
        <f t="shared" si="400"/>
        <v>-2668.0899999999965</v>
      </c>
      <c r="T381" s="32"/>
      <c r="U381" s="123">
        <v>57264.66</v>
      </c>
      <c r="V381" s="73">
        <v>58306.178552649697</v>
      </c>
      <c r="W381" s="73">
        <f t="shared" si="401"/>
        <v>-1041.5185526496934</v>
      </c>
      <c r="X381" s="73">
        <v>0</v>
      </c>
      <c r="Y381" s="73">
        <f t="shared" si="419"/>
        <v>57264.66</v>
      </c>
      <c r="Z381" s="74">
        <v>65199</v>
      </c>
      <c r="AA381" s="74">
        <f t="shared" si="402"/>
        <v>-7934.3399999999965</v>
      </c>
      <c r="AB381" s="35"/>
      <c r="AC381" s="73">
        <v>57264.66</v>
      </c>
      <c r="AD381" s="73">
        <v>58306.178552649697</v>
      </c>
      <c r="AE381" s="73">
        <f t="shared" si="412"/>
        <v>-1041.5185526496934</v>
      </c>
      <c r="AF381" s="73">
        <v>0</v>
      </c>
      <c r="AG381" s="73">
        <f t="shared" si="413"/>
        <v>57264.66</v>
      </c>
      <c r="AH381" s="74">
        <v>65199</v>
      </c>
      <c r="AI381" s="75">
        <f t="shared" si="403"/>
        <v>-7934.3399999999965</v>
      </c>
      <c r="AJ381" s="32"/>
      <c r="AK381" s="123">
        <v>18793.47</v>
      </c>
      <c r="AL381" s="73">
        <v>18717.699063075619</v>
      </c>
      <c r="AM381" s="73">
        <f t="shared" si="404"/>
        <v>75.770936924382113</v>
      </c>
      <c r="AN381" s="73">
        <v>0</v>
      </c>
      <c r="AO381" s="73">
        <f t="shared" si="420"/>
        <v>18793.47</v>
      </c>
      <c r="AP381" s="74">
        <v>14647.54</v>
      </c>
      <c r="AQ381" s="74">
        <f t="shared" si="405"/>
        <v>4145.93</v>
      </c>
      <c r="AR381" s="35"/>
      <c r="AS381" s="73">
        <v>18793.47</v>
      </c>
      <c r="AT381" s="73">
        <v>18717.699063075619</v>
      </c>
      <c r="AU381" s="73">
        <f t="shared" si="414"/>
        <v>75.770936924382113</v>
      </c>
      <c r="AV381" s="73">
        <v>0</v>
      </c>
      <c r="AW381" s="73">
        <f t="shared" si="415"/>
        <v>18793.47</v>
      </c>
      <c r="AX381" s="74">
        <v>14647.54</v>
      </c>
      <c r="AY381" s="75">
        <f t="shared" si="406"/>
        <v>4145.93</v>
      </c>
      <c r="AZ381" s="32"/>
      <c r="BA381" s="123">
        <v>78965.37</v>
      </c>
      <c r="BB381" s="73">
        <v>76376.3457871758</v>
      </c>
      <c r="BC381" s="73">
        <f t="shared" si="407"/>
        <v>2589.0242128241953</v>
      </c>
      <c r="BD381" s="73">
        <v>0</v>
      </c>
      <c r="BE381" s="73">
        <f t="shared" si="421"/>
        <v>78965.37</v>
      </c>
      <c r="BF381" s="74">
        <v>77845.05</v>
      </c>
      <c r="BG381" s="74">
        <f t="shared" si="408"/>
        <v>1120.3199999999924</v>
      </c>
      <c r="BH381" s="35"/>
      <c r="BI381" s="73">
        <v>78965.37</v>
      </c>
      <c r="BJ381" s="73">
        <v>76376.3457871758</v>
      </c>
      <c r="BK381" s="73">
        <f t="shared" si="416"/>
        <v>2589.0242128241953</v>
      </c>
      <c r="BL381" s="73">
        <v>0</v>
      </c>
      <c r="BM381" s="73">
        <f t="shared" si="417"/>
        <v>78965.37</v>
      </c>
      <c r="BN381" s="74">
        <v>77845.05</v>
      </c>
      <c r="BO381" s="75">
        <f t="shared" si="409"/>
        <v>1120.3199999999924</v>
      </c>
      <c r="BP381" s="32"/>
    </row>
    <row r="382" spans="2:68" s="2" customFormat="1" ht="14.25" hidden="1" customHeight="1" outlineLevel="1">
      <c r="B382" s="2" t="str">
        <f t="shared" si="422"/>
        <v>Hide</v>
      </c>
      <c r="C382" s="2">
        <v>1</v>
      </c>
      <c r="D382" s="62" t="s">
        <v>357</v>
      </c>
      <c r="E382" s="115">
        <v>114465.18000000001</v>
      </c>
      <c r="F382" s="28">
        <v>149301.99385803609</v>
      </c>
      <c r="G382" s="28">
        <f t="shared" si="398"/>
        <v>-34836.813858036083</v>
      </c>
      <c r="H382" s="28">
        <v>0</v>
      </c>
      <c r="I382" s="28">
        <f t="shared" si="418"/>
        <v>114465.18000000001</v>
      </c>
      <c r="J382" s="34">
        <v>184787.51999999996</v>
      </c>
      <c r="K382" s="34">
        <f t="shared" si="399"/>
        <v>-70322.339999999953</v>
      </c>
      <c r="L382" s="35"/>
      <c r="M382" s="28">
        <v>114465.18000000001</v>
      </c>
      <c r="N382" s="28">
        <v>149301.99385803609</v>
      </c>
      <c r="O382" s="28">
        <f t="shared" si="410"/>
        <v>-34836.813858036083</v>
      </c>
      <c r="P382" s="28">
        <v>0</v>
      </c>
      <c r="Q382" s="28">
        <f t="shared" si="411"/>
        <v>114465.18000000001</v>
      </c>
      <c r="R382" s="34">
        <v>184787.51999999996</v>
      </c>
      <c r="S382" s="36">
        <f t="shared" si="400"/>
        <v>-70322.339999999953</v>
      </c>
      <c r="T382" s="32"/>
      <c r="U382" s="115">
        <v>46379.470000000023</v>
      </c>
      <c r="V382" s="28">
        <v>76988.639867051519</v>
      </c>
      <c r="W382" s="28">
        <f t="shared" si="401"/>
        <v>-30609.169867051496</v>
      </c>
      <c r="X382" s="28">
        <v>0</v>
      </c>
      <c r="Y382" s="28">
        <f t="shared" si="419"/>
        <v>46379.470000000023</v>
      </c>
      <c r="Z382" s="34">
        <v>89268.52</v>
      </c>
      <c r="AA382" s="34">
        <f t="shared" si="402"/>
        <v>-42889.049999999981</v>
      </c>
      <c r="AB382" s="35"/>
      <c r="AC382" s="28">
        <v>46379.470000000023</v>
      </c>
      <c r="AD382" s="28">
        <v>76988.639867051519</v>
      </c>
      <c r="AE382" s="28">
        <f t="shared" si="412"/>
        <v>-30609.169867051496</v>
      </c>
      <c r="AF382" s="28">
        <v>0</v>
      </c>
      <c r="AG382" s="28">
        <f t="shared" si="413"/>
        <v>46379.470000000023</v>
      </c>
      <c r="AH382" s="34">
        <v>89268.52</v>
      </c>
      <c r="AI382" s="36">
        <f t="shared" si="403"/>
        <v>-42889.049999999981</v>
      </c>
      <c r="AJ382" s="32"/>
      <c r="AK382" s="115">
        <v>3013.09</v>
      </c>
      <c r="AL382" s="28">
        <v>14862.506030603699</v>
      </c>
      <c r="AM382" s="28">
        <f t="shared" si="404"/>
        <v>-11849.416030603699</v>
      </c>
      <c r="AN382" s="28">
        <v>0</v>
      </c>
      <c r="AO382" s="28">
        <f t="shared" si="420"/>
        <v>3013.09</v>
      </c>
      <c r="AP382" s="34">
        <v>30870.820000000007</v>
      </c>
      <c r="AQ382" s="34">
        <f t="shared" si="405"/>
        <v>-27857.730000000007</v>
      </c>
      <c r="AR382" s="35"/>
      <c r="AS382" s="28">
        <v>3013.09</v>
      </c>
      <c r="AT382" s="28">
        <v>14862.506030603699</v>
      </c>
      <c r="AU382" s="28">
        <f t="shared" si="414"/>
        <v>-11849.416030603699</v>
      </c>
      <c r="AV382" s="28">
        <v>0</v>
      </c>
      <c r="AW382" s="28">
        <f t="shared" si="415"/>
        <v>3013.09</v>
      </c>
      <c r="AX382" s="34">
        <v>30870.820000000007</v>
      </c>
      <c r="AY382" s="36">
        <f t="shared" si="406"/>
        <v>-27857.730000000007</v>
      </c>
      <c r="AZ382" s="32"/>
      <c r="BA382" s="115">
        <v>65072.620000000017</v>
      </c>
      <c r="BB382" s="28">
        <v>57450.847960380881</v>
      </c>
      <c r="BC382" s="28">
        <f t="shared" si="407"/>
        <v>7621.7720396191362</v>
      </c>
      <c r="BD382" s="28">
        <v>0</v>
      </c>
      <c r="BE382" s="28">
        <f t="shared" si="421"/>
        <v>65072.620000000017</v>
      </c>
      <c r="BF382" s="34">
        <v>64648.180000000008</v>
      </c>
      <c r="BG382" s="34">
        <f t="shared" si="408"/>
        <v>424.4400000000096</v>
      </c>
      <c r="BH382" s="35"/>
      <c r="BI382" s="28">
        <v>65072.620000000017</v>
      </c>
      <c r="BJ382" s="28">
        <v>57450.847960380881</v>
      </c>
      <c r="BK382" s="28">
        <f t="shared" si="416"/>
        <v>7621.7720396191362</v>
      </c>
      <c r="BL382" s="28">
        <v>0</v>
      </c>
      <c r="BM382" s="28">
        <f t="shared" si="417"/>
        <v>65072.620000000017</v>
      </c>
      <c r="BN382" s="34">
        <v>64648.180000000008</v>
      </c>
      <c r="BO382" s="36">
        <f t="shared" si="409"/>
        <v>424.4400000000096</v>
      </c>
      <c r="BP382" s="32"/>
    </row>
    <row r="383" spans="2:68" s="67" customFormat="1" collapsed="1">
      <c r="B383" s="67" t="str">
        <f t="shared" si="422"/>
        <v>Hide</v>
      </c>
      <c r="C383" s="67">
        <v>1</v>
      </c>
      <c r="D383" s="68" t="s">
        <v>358</v>
      </c>
      <c r="E383" s="120">
        <v>269488.68000000005</v>
      </c>
      <c r="F383" s="57">
        <v>302702.21726093726</v>
      </c>
      <c r="G383" s="57">
        <f t="shared" si="398"/>
        <v>-33213.537260937213</v>
      </c>
      <c r="H383" s="57">
        <v>0</v>
      </c>
      <c r="I383" s="57">
        <f t="shared" si="418"/>
        <v>269488.68000000005</v>
      </c>
      <c r="J383" s="58">
        <v>342479.11000000004</v>
      </c>
      <c r="K383" s="58">
        <f t="shared" si="399"/>
        <v>-72990.429999999993</v>
      </c>
      <c r="L383" s="45"/>
      <c r="M383" s="57">
        <v>269488.68000000005</v>
      </c>
      <c r="N383" s="57">
        <v>302702.21726093726</v>
      </c>
      <c r="O383" s="57">
        <f t="shared" si="410"/>
        <v>-33213.537260937213</v>
      </c>
      <c r="P383" s="57">
        <v>0</v>
      </c>
      <c r="Q383" s="57">
        <f t="shared" si="411"/>
        <v>269488.68000000005</v>
      </c>
      <c r="R383" s="58">
        <v>342479.11000000004</v>
      </c>
      <c r="S383" s="59">
        <f t="shared" si="400"/>
        <v>-72990.429999999993</v>
      </c>
      <c r="T383" s="32"/>
      <c r="U383" s="120">
        <v>103644.13000000002</v>
      </c>
      <c r="V383" s="57">
        <v>135294.81841970122</v>
      </c>
      <c r="W383" s="57">
        <f t="shared" si="401"/>
        <v>-31650.688419701197</v>
      </c>
      <c r="X383" s="57">
        <v>0</v>
      </c>
      <c r="Y383" s="57">
        <f t="shared" si="419"/>
        <v>103644.13000000002</v>
      </c>
      <c r="Z383" s="58">
        <v>154467.51999999999</v>
      </c>
      <c r="AA383" s="58">
        <f t="shared" si="402"/>
        <v>-50823.38999999997</v>
      </c>
      <c r="AB383" s="45"/>
      <c r="AC383" s="57">
        <v>103644.13000000002</v>
      </c>
      <c r="AD383" s="57">
        <v>135294.81841970122</v>
      </c>
      <c r="AE383" s="57">
        <f t="shared" si="412"/>
        <v>-31650.688419701197</v>
      </c>
      <c r="AF383" s="57">
        <v>0</v>
      </c>
      <c r="AG383" s="57">
        <f t="shared" si="413"/>
        <v>103644.13000000002</v>
      </c>
      <c r="AH383" s="58">
        <v>154467.51999999999</v>
      </c>
      <c r="AI383" s="59">
        <f t="shared" si="403"/>
        <v>-50823.38999999997</v>
      </c>
      <c r="AJ383" s="32"/>
      <c r="AK383" s="120">
        <v>21806.560000000001</v>
      </c>
      <c r="AL383" s="57">
        <v>33580.205093679317</v>
      </c>
      <c r="AM383" s="57">
        <f t="shared" si="404"/>
        <v>-11773.645093679315</v>
      </c>
      <c r="AN383" s="57">
        <v>0</v>
      </c>
      <c r="AO383" s="57">
        <f t="shared" si="420"/>
        <v>21806.560000000001</v>
      </c>
      <c r="AP383" s="58">
        <v>45518.36</v>
      </c>
      <c r="AQ383" s="58">
        <f t="shared" si="405"/>
        <v>-23711.8</v>
      </c>
      <c r="AR383" s="45"/>
      <c r="AS383" s="57">
        <v>21806.560000000001</v>
      </c>
      <c r="AT383" s="57">
        <v>33580.205093679317</v>
      </c>
      <c r="AU383" s="57">
        <f t="shared" si="414"/>
        <v>-11773.645093679315</v>
      </c>
      <c r="AV383" s="57">
        <v>0</v>
      </c>
      <c r="AW383" s="57">
        <f t="shared" si="415"/>
        <v>21806.560000000001</v>
      </c>
      <c r="AX383" s="58">
        <v>45518.36</v>
      </c>
      <c r="AY383" s="59">
        <f t="shared" si="406"/>
        <v>-23711.8</v>
      </c>
      <c r="AZ383" s="32"/>
      <c r="BA383" s="120">
        <v>144037.99000000002</v>
      </c>
      <c r="BB383" s="57">
        <v>133827.19374755668</v>
      </c>
      <c r="BC383" s="57">
        <f t="shared" si="407"/>
        <v>10210.796252443339</v>
      </c>
      <c r="BD383" s="57">
        <v>0</v>
      </c>
      <c r="BE383" s="57">
        <f t="shared" si="421"/>
        <v>144037.99000000002</v>
      </c>
      <c r="BF383" s="58">
        <v>142493.23000000001</v>
      </c>
      <c r="BG383" s="58">
        <f t="shared" si="408"/>
        <v>1544.7600000000093</v>
      </c>
      <c r="BH383" s="45"/>
      <c r="BI383" s="57">
        <v>144037.99000000002</v>
      </c>
      <c r="BJ383" s="57">
        <v>133827.19374755668</v>
      </c>
      <c r="BK383" s="57">
        <f t="shared" si="416"/>
        <v>10210.796252443339</v>
      </c>
      <c r="BL383" s="57">
        <v>0</v>
      </c>
      <c r="BM383" s="57">
        <f t="shared" si="417"/>
        <v>144037.99000000002</v>
      </c>
      <c r="BN383" s="58">
        <v>142493.23000000001</v>
      </c>
      <c r="BO383" s="59">
        <f t="shared" si="409"/>
        <v>1544.7600000000093</v>
      </c>
      <c r="BP383" s="32"/>
    </row>
    <row r="384" spans="2:68" s="2" customFormat="1" ht="14.25" hidden="1" customHeight="1" outlineLevel="1">
      <c r="B384" s="2" t="str">
        <f t="shared" si="422"/>
        <v>Hide</v>
      </c>
      <c r="C384" s="2">
        <v>-1</v>
      </c>
      <c r="D384" s="88" t="s">
        <v>359</v>
      </c>
      <c r="E384" s="127">
        <v>617499.07000000018</v>
      </c>
      <c r="F384" s="89">
        <v>558168.15419584303</v>
      </c>
      <c r="G384" s="89">
        <f t="shared" si="398"/>
        <v>59330.91580415715</v>
      </c>
      <c r="H384" s="89">
        <v>0</v>
      </c>
      <c r="I384" s="89">
        <f t="shared" si="418"/>
        <v>617499.07000000018</v>
      </c>
      <c r="J384" s="90">
        <v>456795.57</v>
      </c>
      <c r="K384" s="90">
        <f t="shared" si="399"/>
        <v>160703.50000000017</v>
      </c>
      <c r="L384" s="35"/>
      <c r="M384" s="89">
        <v>617499.07000000018</v>
      </c>
      <c r="N384" s="89">
        <v>558168.15419584303</v>
      </c>
      <c r="O384" s="89">
        <f t="shared" si="410"/>
        <v>59330.91580415715</v>
      </c>
      <c r="P384" s="89">
        <v>0</v>
      </c>
      <c r="Q384" s="89">
        <f t="shared" si="411"/>
        <v>617499.07000000018</v>
      </c>
      <c r="R384" s="90">
        <v>456795.57</v>
      </c>
      <c r="S384" s="91">
        <f t="shared" si="400"/>
        <v>160703.50000000017</v>
      </c>
      <c r="T384" s="32"/>
      <c r="U384" s="127">
        <v>102397.64999999997</v>
      </c>
      <c r="V384" s="89">
        <v>212089.7133285439</v>
      </c>
      <c r="W384" s="89">
        <f t="shared" si="401"/>
        <v>-109692.06332854394</v>
      </c>
      <c r="X384" s="89">
        <v>0</v>
      </c>
      <c r="Y384" s="89">
        <f t="shared" si="419"/>
        <v>102397.64999999997</v>
      </c>
      <c r="Z384" s="90">
        <v>228446.68000000023</v>
      </c>
      <c r="AA384" s="90">
        <f t="shared" si="402"/>
        <v>-126049.03000000026</v>
      </c>
      <c r="AB384" s="35"/>
      <c r="AC384" s="89">
        <v>102397.64999999997</v>
      </c>
      <c r="AD384" s="89">
        <v>212089.7133285439</v>
      </c>
      <c r="AE384" s="89">
        <f t="shared" si="412"/>
        <v>-109692.06332854394</v>
      </c>
      <c r="AF384" s="89">
        <v>0</v>
      </c>
      <c r="AG384" s="89">
        <f t="shared" si="413"/>
        <v>102397.64999999997</v>
      </c>
      <c r="AH384" s="90">
        <v>228446.68000000023</v>
      </c>
      <c r="AI384" s="91">
        <f t="shared" si="403"/>
        <v>-126049.03000000026</v>
      </c>
      <c r="AJ384" s="32"/>
      <c r="AK384" s="127">
        <v>156558.6400000001</v>
      </c>
      <c r="AL384" s="89">
        <v>86831.690424175933</v>
      </c>
      <c r="AM384" s="89">
        <f t="shared" si="404"/>
        <v>69726.949575824168</v>
      </c>
      <c r="AN384" s="89">
        <v>0</v>
      </c>
      <c r="AO384" s="89">
        <f t="shared" si="420"/>
        <v>156558.6400000001</v>
      </c>
      <c r="AP384" s="90">
        <v>76996.97</v>
      </c>
      <c r="AQ384" s="90">
        <f t="shared" si="405"/>
        <v>79561.6700000001</v>
      </c>
      <c r="AR384" s="35"/>
      <c r="AS384" s="89">
        <v>156558.6400000001</v>
      </c>
      <c r="AT384" s="89">
        <v>86831.690424175933</v>
      </c>
      <c r="AU384" s="89">
        <f t="shared" si="414"/>
        <v>69726.949575824168</v>
      </c>
      <c r="AV384" s="89">
        <v>0</v>
      </c>
      <c r="AW384" s="89">
        <f t="shared" si="415"/>
        <v>156558.6400000001</v>
      </c>
      <c r="AX384" s="90">
        <v>76996.97</v>
      </c>
      <c r="AY384" s="91">
        <f t="shared" si="406"/>
        <v>79561.6700000001</v>
      </c>
      <c r="AZ384" s="32"/>
      <c r="BA384" s="127">
        <v>358542.77999999997</v>
      </c>
      <c r="BB384" s="89">
        <v>259246.75044312348</v>
      </c>
      <c r="BC384" s="89">
        <f t="shared" si="407"/>
        <v>99296.029556876485</v>
      </c>
      <c r="BD384" s="89">
        <v>0</v>
      </c>
      <c r="BE384" s="89">
        <f t="shared" si="421"/>
        <v>358542.77999999997</v>
      </c>
      <c r="BF384" s="90">
        <v>151351.91999999995</v>
      </c>
      <c r="BG384" s="90">
        <f t="shared" si="408"/>
        <v>207190.86000000002</v>
      </c>
      <c r="BH384" s="35"/>
      <c r="BI384" s="89">
        <v>358542.77999999997</v>
      </c>
      <c r="BJ384" s="89">
        <v>259246.75044312348</v>
      </c>
      <c r="BK384" s="89">
        <f t="shared" si="416"/>
        <v>99296.029556876485</v>
      </c>
      <c r="BL384" s="89">
        <v>0</v>
      </c>
      <c r="BM384" s="89">
        <f t="shared" si="417"/>
        <v>358542.77999999997</v>
      </c>
      <c r="BN384" s="90">
        <v>151351.91999999995</v>
      </c>
      <c r="BO384" s="91">
        <f t="shared" si="409"/>
        <v>207190.86000000002</v>
      </c>
      <c r="BP384" s="32"/>
    </row>
    <row r="385" spans="2:68" s="67" customFormat="1" collapsed="1">
      <c r="B385" s="67" t="str">
        <f t="shared" si="422"/>
        <v>Hide</v>
      </c>
      <c r="C385" s="67">
        <v>-1</v>
      </c>
      <c r="D385" s="68" t="s">
        <v>360</v>
      </c>
      <c r="E385" s="120">
        <v>462940.82000000036</v>
      </c>
      <c r="F385" s="57">
        <v>400959.91668442567</v>
      </c>
      <c r="G385" s="57">
        <f t="shared" si="398"/>
        <v>61980.903315574687</v>
      </c>
      <c r="H385" s="57">
        <v>0</v>
      </c>
      <c r="I385" s="57">
        <f t="shared" si="418"/>
        <v>462940.82000000036</v>
      </c>
      <c r="J385" s="58">
        <v>299268.08000000013</v>
      </c>
      <c r="K385" s="58">
        <f t="shared" si="399"/>
        <v>163672.74000000022</v>
      </c>
      <c r="L385" s="45"/>
      <c r="M385" s="57">
        <v>462940.82000000036</v>
      </c>
      <c r="N385" s="57">
        <v>400959.91668442567</v>
      </c>
      <c r="O385" s="57">
        <f t="shared" si="410"/>
        <v>61980.903315574687</v>
      </c>
      <c r="P385" s="57">
        <v>0</v>
      </c>
      <c r="Q385" s="57">
        <f t="shared" si="411"/>
        <v>462940.82000000036</v>
      </c>
      <c r="R385" s="58">
        <v>299268.08000000013</v>
      </c>
      <c r="S385" s="59">
        <f t="shared" si="400"/>
        <v>163672.74000000022</v>
      </c>
      <c r="T385" s="32"/>
      <c r="U385" s="120">
        <v>45317.239999999976</v>
      </c>
      <c r="V385" s="57">
        <v>152521.45596864179</v>
      </c>
      <c r="W385" s="57">
        <f t="shared" si="401"/>
        <v>-107204.21596864182</v>
      </c>
      <c r="X385" s="57">
        <v>0</v>
      </c>
      <c r="Y385" s="57">
        <f t="shared" si="419"/>
        <v>45317.239999999976</v>
      </c>
      <c r="Z385" s="58">
        <v>164560.39000000025</v>
      </c>
      <c r="AA385" s="58">
        <f t="shared" si="402"/>
        <v>-119243.15000000027</v>
      </c>
      <c r="AB385" s="45"/>
      <c r="AC385" s="57">
        <v>45317.239999999976</v>
      </c>
      <c r="AD385" s="57">
        <v>152521.45596864179</v>
      </c>
      <c r="AE385" s="57">
        <f t="shared" si="412"/>
        <v>-107204.21596864182</v>
      </c>
      <c r="AF385" s="57">
        <v>0</v>
      </c>
      <c r="AG385" s="57">
        <f t="shared" si="413"/>
        <v>45317.239999999976</v>
      </c>
      <c r="AH385" s="58">
        <v>164560.39000000025</v>
      </c>
      <c r="AI385" s="59">
        <f t="shared" si="403"/>
        <v>-119243.15000000027</v>
      </c>
      <c r="AJ385" s="32"/>
      <c r="AK385" s="120">
        <v>137802.31000000011</v>
      </c>
      <c r="AL385" s="57">
        <v>67789.505594383401</v>
      </c>
      <c r="AM385" s="57">
        <f t="shared" si="404"/>
        <v>70012.804405616713</v>
      </c>
      <c r="AN385" s="57">
        <v>0</v>
      </c>
      <c r="AO385" s="57">
        <f t="shared" si="420"/>
        <v>137802.31000000011</v>
      </c>
      <c r="AP385" s="58">
        <v>62328.73000000001</v>
      </c>
      <c r="AQ385" s="58">
        <f t="shared" si="405"/>
        <v>75473.580000000104</v>
      </c>
      <c r="AR385" s="45"/>
      <c r="AS385" s="57">
        <v>137802.31000000011</v>
      </c>
      <c r="AT385" s="57">
        <v>67789.505594383401</v>
      </c>
      <c r="AU385" s="57">
        <f t="shared" si="414"/>
        <v>70012.804405616713</v>
      </c>
      <c r="AV385" s="57">
        <v>0</v>
      </c>
      <c r="AW385" s="57">
        <f t="shared" si="415"/>
        <v>137802.31000000011</v>
      </c>
      <c r="AX385" s="58">
        <v>62328.73000000001</v>
      </c>
      <c r="AY385" s="59">
        <f t="shared" si="406"/>
        <v>75473.580000000104</v>
      </c>
      <c r="AZ385" s="32"/>
      <c r="BA385" s="120">
        <v>279821.26999999996</v>
      </c>
      <c r="BB385" s="57">
        <v>180648.95512140071</v>
      </c>
      <c r="BC385" s="57">
        <f t="shared" si="407"/>
        <v>99172.314878599253</v>
      </c>
      <c r="BD385" s="57">
        <v>0</v>
      </c>
      <c r="BE385" s="57">
        <f t="shared" si="421"/>
        <v>279821.26999999996</v>
      </c>
      <c r="BF385" s="58">
        <v>72378.959999999934</v>
      </c>
      <c r="BG385" s="58">
        <f t="shared" si="408"/>
        <v>207442.31000000003</v>
      </c>
      <c r="BH385" s="45"/>
      <c r="BI385" s="57">
        <v>279821.26999999996</v>
      </c>
      <c r="BJ385" s="57">
        <v>180648.95512140071</v>
      </c>
      <c r="BK385" s="57">
        <f t="shared" si="416"/>
        <v>99172.314878599253</v>
      </c>
      <c r="BL385" s="57">
        <v>0</v>
      </c>
      <c r="BM385" s="57">
        <f t="shared" si="417"/>
        <v>279821.26999999996</v>
      </c>
      <c r="BN385" s="58">
        <v>72378.959999999934</v>
      </c>
      <c r="BO385" s="59">
        <f t="shared" si="409"/>
        <v>207442.31000000003</v>
      </c>
      <c r="BP385" s="32"/>
    </row>
    <row r="386" spans="2:68" s="2" customFormat="1" ht="14.25" hidden="1" customHeight="1" outlineLevel="1">
      <c r="B386" s="2" t="str">
        <f t="shared" si="422"/>
        <v>Hide</v>
      </c>
      <c r="C386" s="2">
        <v>1</v>
      </c>
      <c r="D386" s="62" t="s">
        <v>361</v>
      </c>
      <c r="E386" s="121">
        <v>153642.88000000027</v>
      </c>
      <c r="F386" s="63">
        <v>151245.07017567148</v>
      </c>
      <c r="G386" s="63">
        <f t="shared" si="398"/>
        <v>2397.8098243287823</v>
      </c>
      <c r="H386" s="63">
        <v>0</v>
      </c>
      <c r="I386" s="63">
        <f t="shared" si="418"/>
        <v>153642.88000000027</v>
      </c>
      <c r="J386" s="64">
        <v>155862.60999999999</v>
      </c>
      <c r="K386" s="64">
        <f t="shared" si="399"/>
        <v>-2219.7299999997194</v>
      </c>
      <c r="L386" s="8"/>
      <c r="M386" s="63">
        <v>153642.88000000027</v>
      </c>
      <c r="N386" s="63">
        <v>151245.07017567148</v>
      </c>
      <c r="O386" s="63">
        <f t="shared" si="410"/>
        <v>2397.8098243287823</v>
      </c>
      <c r="P386" s="63">
        <v>0</v>
      </c>
      <c r="Q386" s="63">
        <f t="shared" si="411"/>
        <v>153642.88000000027</v>
      </c>
      <c r="R386" s="64">
        <v>155862.60999999999</v>
      </c>
      <c r="S386" s="65">
        <f t="shared" si="400"/>
        <v>-2219.7299999997194</v>
      </c>
      <c r="T386" s="32"/>
      <c r="U386" s="121">
        <v>49273.090000000178</v>
      </c>
      <c r="V386" s="63">
        <v>54853.114095902609</v>
      </c>
      <c r="W386" s="63">
        <f t="shared" si="401"/>
        <v>-5580.0240959024304</v>
      </c>
      <c r="X386" s="63">
        <v>0</v>
      </c>
      <c r="Y386" s="63">
        <f t="shared" si="419"/>
        <v>49273.090000000178</v>
      </c>
      <c r="Z386" s="64">
        <v>57769.08</v>
      </c>
      <c r="AA386" s="64">
        <f t="shared" si="402"/>
        <v>-8495.9899999998233</v>
      </c>
      <c r="AB386" s="8"/>
      <c r="AC386" s="63">
        <v>49273.090000000178</v>
      </c>
      <c r="AD386" s="63">
        <v>54853.114095902609</v>
      </c>
      <c r="AE386" s="63">
        <f t="shared" si="412"/>
        <v>-5580.0240959024304</v>
      </c>
      <c r="AF386" s="63">
        <v>0</v>
      </c>
      <c r="AG386" s="63">
        <f t="shared" si="413"/>
        <v>49273.090000000178</v>
      </c>
      <c r="AH386" s="64">
        <v>57769.08</v>
      </c>
      <c r="AI386" s="65">
        <f t="shared" si="403"/>
        <v>-8495.9899999998233</v>
      </c>
      <c r="AJ386" s="32"/>
      <c r="AK386" s="121">
        <v>19192.939999999995</v>
      </c>
      <c r="AL386" s="63">
        <v>17570.83880067039</v>
      </c>
      <c r="AM386" s="63">
        <f t="shared" si="404"/>
        <v>1622.1011993296052</v>
      </c>
      <c r="AN386" s="63">
        <v>0</v>
      </c>
      <c r="AO386" s="63">
        <f t="shared" si="420"/>
        <v>19192.939999999995</v>
      </c>
      <c r="AP386" s="64">
        <v>14463.789999999999</v>
      </c>
      <c r="AQ386" s="64">
        <f t="shared" si="405"/>
        <v>4729.149999999996</v>
      </c>
      <c r="AR386" s="8"/>
      <c r="AS386" s="63">
        <v>19192.939999999995</v>
      </c>
      <c r="AT386" s="63">
        <v>17570.83880067039</v>
      </c>
      <c r="AU386" s="63">
        <f t="shared" si="414"/>
        <v>1622.1011993296052</v>
      </c>
      <c r="AV386" s="63">
        <v>0</v>
      </c>
      <c r="AW386" s="63">
        <f t="shared" si="415"/>
        <v>19192.939999999995</v>
      </c>
      <c r="AX386" s="64">
        <v>14463.789999999999</v>
      </c>
      <c r="AY386" s="65">
        <f t="shared" si="406"/>
        <v>4729.149999999996</v>
      </c>
      <c r="AZ386" s="32"/>
      <c r="BA386" s="121">
        <v>85176.850000000108</v>
      </c>
      <c r="BB386" s="63">
        <v>78821.117279098486</v>
      </c>
      <c r="BC386" s="63">
        <f t="shared" si="407"/>
        <v>6355.7327209016221</v>
      </c>
      <c r="BD386" s="63">
        <v>0</v>
      </c>
      <c r="BE386" s="63">
        <f t="shared" si="421"/>
        <v>85176.850000000108</v>
      </c>
      <c r="BF386" s="64">
        <v>83629.739999999991</v>
      </c>
      <c r="BG386" s="64">
        <f t="shared" si="408"/>
        <v>1547.110000000117</v>
      </c>
      <c r="BH386" s="8"/>
      <c r="BI386" s="63">
        <v>85176.850000000108</v>
      </c>
      <c r="BJ386" s="63">
        <v>78821.117279098486</v>
      </c>
      <c r="BK386" s="63">
        <f t="shared" si="416"/>
        <v>6355.7327209016221</v>
      </c>
      <c r="BL386" s="63">
        <v>0</v>
      </c>
      <c r="BM386" s="63">
        <f t="shared" si="417"/>
        <v>85176.850000000108</v>
      </c>
      <c r="BN386" s="64">
        <v>83629.739999999991</v>
      </c>
      <c r="BO386" s="65">
        <f t="shared" si="409"/>
        <v>1547.110000000117</v>
      </c>
      <c r="BP386" s="32"/>
    </row>
    <row r="387" spans="2:68" s="2" customFormat="1" ht="14.25" hidden="1" customHeight="1" outlineLevel="1">
      <c r="B387" s="2" t="str">
        <f t="shared" si="422"/>
        <v>Hide</v>
      </c>
      <c r="C387" s="2">
        <v>1</v>
      </c>
      <c r="D387" s="92" t="s">
        <v>362</v>
      </c>
      <c r="E387" s="121">
        <v>0</v>
      </c>
      <c r="F387" s="63">
        <v>0</v>
      </c>
      <c r="G387" s="63">
        <f t="shared" si="398"/>
        <v>0</v>
      </c>
      <c r="H387" s="63">
        <v>0</v>
      </c>
      <c r="I387" s="63">
        <f t="shared" si="418"/>
        <v>0</v>
      </c>
      <c r="J387" s="64">
        <v>0</v>
      </c>
      <c r="K387" s="64">
        <f t="shared" si="399"/>
        <v>0</v>
      </c>
      <c r="L387" s="8"/>
      <c r="M387" s="63">
        <v>0</v>
      </c>
      <c r="N387" s="63">
        <v>0</v>
      </c>
      <c r="O387" s="63">
        <f t="shared" si="410"/>
        <v>0</v>
      </c>
      <c r="P387" s="63">
        <v>0</v>
      </c>
      <c r="Q387" s="63">
        <f t="shared" si="411"/>
        <v>0</v>
      </c>
      <c r="R387" s="64">
        <v>0</v>
      </c>
      <c r="S387" s="65">
        <f t="shared" si="400"/>
        <v>0</v>
      </c>
      <c r="T387" s="32"/>
      <c r="U387" s="121">
        <v>0</v>
      </c>
      <c r="V387" s="63">
        <v>0</v>
      </c>
      <c r="W387" s="63">
        <f t="shared" si="401"/>
        <v>0</v>
      </c>
      <c r="X387" s="63">
        <v>0</v>
      </c>
      <c r="Y387" s="63">
        <f t="shared" si="419"/>
        <v>0</v>
      </c>
      <c r="Z387" s="64">
        <v>0</v>
      </c>
      <c r="AA387" s="64">
        <f t="shared" si="402"/>
        <v>0</v>
      </c>
      <c r="AB387" s="8"/>
      <c r="AC387" s="63">
        <v>0</v>
      </c>
      <c r="AD387" s="63">
        <v>0</v>
      </c>
      <c r="AE387" s="63">
        <f t="shared" si="412"/>
        <v>0</v>
      </c>
      <c r="AF387" s="63">
        <v>0</v>
      </c>
      <c r="AG387" s="63">
        <f t="shared" si="413"/>
        <v>0</v>
      </c>
      <c r="AH387" s="64">
        <v>0</v>
      </c>
      <c r="AI387" s="65">
        <f t="shared" si="403"/>
        <v>0</v>
      </c>
      <c r="AJ387" s="32"/>
      <c r="AK387" s="121">
        <v>0</v>
      </c>
      <c r="AL387" s="63">
        <v>0</v>
      </c>
      <c r="AM387" s="63">
        <f t="shared" si="404"/>
        <v>0</v>
      </c>
      <c r="AN387" s="63">
        <v>0</v>
      </c>
      <c r="AO387" s="63">
        <f t="shared" si="420"/>
        <v>0</v>
      </c>
      <c r="AP387" s="64">
        <v>0</v>
      </c>
      <c r="AQ387" s="64">
        <f t="shared" si="405"/>
        <v>0</v>
      </c>
      <c r="AR387" s="8"/>
      <c r="AS387" s="63">
        <v>0</v>
      </c>
      <c r="AT387" s="63">
        <v>0</v>
      </c>
      <c r="AU387" s="63">
        <f t="shared" si="414"/>
        <v>0</v>
      </c>
      <c r="AV387" s="63">
        <v>0</v>
      </c>
      <c r="AW387" s="63">
        <f t="shared" si="415"/>
        <v>0</v>
      </c>
      <c r="AX387" s="64">
        <v>0</v>
      </c>
      <c r="AY387" s="65">
        <f t="shared" si="406"/>
        <v>0</v>
      </c>
      <c r="AZ387" s="32"/>
      <c r="BA387" s="121">
        <v>0</v>
      </c>
      <c r="BB387" s="63">
        <v>0</v>
      </c>
      <c r="BC387" s="63">
        <f t="shared" si="407"/>
        <v>0</v>
      </c>
      <c r="BD387" s="63">
        <v>0</v>
      </c>
      <c r="BE387" s="63">
        <f t="shared" si="421"/>
        <v>0</v>
      </c>
      <c r="BF387" s="64">
        <v>0</v>
      </c>
      <c r="BG387" s="64">
        <f t="shared" si="408"/>
        <v>0</v>
      </c>
      <c r="BH387" s="8"/>
      <c r="BI387" s="63">
        <v>0</v>
      </c>
      <c r="BJ387" s="63">
        <v>0</v>
      </c>
      <c r="BK387" s="63">
        <f t="shared" si="416"/>
        <v>0</v>
      </c>
      <c r="BL387" s="63">
        <v>0</v>
      </c>
      <c r="BM387" s="63">
        <f t="shared" si="417"/>
        <v>0</v>
      </c>
      <c r="BN387" s="64">
        <v>0</v>
      </c>
      <c r="BO387" s="65">
        <f t="shared" si="409"/>
        <v>0</v>
      </c>
      <c r="BP387" s="32"/>
    </row>
    <row r="388" spans="2:68" s="2" customFormat="1" ht="14.25" hidden="1" customHeight="1" outlineLevel="1">
      <c r="B388" s="2" t="str">
        <f t="shared" si="422"/>
        <v>Hide</v>
      </c>
      <c r="C388" s="2">
        <v>1</v>
      </c>
      <c r="D388" s="62" t="s">
        <v>363</v>
      </c>
      <c r="E388" s="121">
        <v>0</v>
      </c>
      <c r="F388" s="63">
        <v>0</v>
      </c>
      <c r="G388" s="63">
        <f t="shared" si="398"/>
        <v>0</v>
      </c>
      <c r="H388" s="63">
        <v>0</v>
      </c>
      <c r="I388" s="63">
        <f t="shared" si="418"/>
        <v>0</v>
      </c>
      <c r="J388" s="64">
        <v>0</v>
      </c>
      <c r="K388" s="64">
        <f t="shared" si="399"/>
        <v>0</v>
      </c>
      <c r="L388" s="8"/>
      <c r="M388" s="63">
        <v>0</v>
      </c>
      <c r="N388" s="63">
        <v>0</v>
      </c>
      <c r="O388" s="63">
        <f t="shared" si="410"/>
        <v>0</v>
      </c>
      <c r="P388" s="63">
        <v>0</v>
      </c>
      <c r="Q388" s="63">
        <f t="shared" si="411"/>
        <v>0</v>
      </c>
      <c r="R388" s="64">
        <v>0</v>
      </c>
      <c r="S388" s="65">
        <f t="shared" si="400"/>
        <v>0</v>
      </c>
      <c r="T388" s="32"/>
      <c r="U388" s="121">
        <v>0</v>
      </c>
      <c r="V388" s="63">
        <v>0</v>
      </c>
      <c r="W388" s="63">
        <f t="shared" si="401"/>
        <v>0</v>
      </c>
      <c r="X388" s="63">
        <v>0</v>
      </c>
      <c r="Y388" s="63">
        <f t="shared" si="419"/>
        <v>0</v>
      </c>
      <c r="Z388" s="64">
        <v>0</v>
      </c>
      <c r="AA388" s="64">
        <f t="shared" si="402"/>
        <v>0</v>
      </c>
      <c r="AB388" s="8"/>
      <c r="AC388" s="63">
        <v>0</v>
      </c>
      <c r="AD388" s="63">
        <v>0</v>
      </c>
      <c r="AE388" s="63">
        <f t="shared" si="412"/>
        <v>0</v>
      </c>
      <c r="AF388" s="63">
        <v>0</v>
      </c>
      <c r="AG388" s="63">
        <f t="shared" si="413"/>
        <v>0</v>
      </c>
      <c r="AH388" s="64">
        <v>0</v>
      </c>
      <c r="AI388" s="65">
        <f t="shared" si="403"/>
        <v>0</v>
      </c>
      <c r="AJ388" s="32"/>
      <c r="AK388" s="121">
        <v>0</v>
      </c>
      <c r="AL388" s="63">
        <v>0</v>
      </c>
      <c r="AM388" s="63">
        <f t="shared" si="404"/>
        <v>0</v>
      </c>
      <c r="AN388" s="63">
        <v>0</v>
      </c>
      <c r="AO388" s="63">
        <f t="shared" si="420"/>
        <v>0</v>
      </c>
      <c r="AP388" s="64">
        <v>0</v>
      </c>
      <c r="AQ388" s="64">
        <f t="shared" si="405"/>
        <v>0</v>
      </c>
      <c r="AR388" s="8"/>
      <c r="AS388" s="63">
        <v>0</v>
      </c>
      <c r="AT388" s="63">
        <v>0</v>
      </c>
      <c r="AU388" s="63">
        <f t="shared" si="414"/>
        <v>0</v>
      </c>
      <c r="AV388" s="63">
        <v>0</v>
      </c>
      <c r="AW388" s="63">
        <f t="shared" si="415"/>
        <v>0</v>
      </c>
      <c r="AX388" s="64">
        <v>0</v>
      </c>
      <c r="AY388" s="65">
        <f t="shared" si="406"/>
        <v>0</v>
      </c>
      <c r="AZ388" s="32"/>
      <c r="BA388" s="121">
        <v>0</v>
      </c>
      <c r="BB388" s="63">
        <v>0</v>
      </c>
      <c r="BC388" s="63">
        <f t="shared" si="407"/>
        <v>0</v>
      </c>
      <c r="BD388" s="63">
        <v>0</v>
      </c>
      <c r="BE388" s="63">
        <f t="shared" si="421"/>
        <v>0</v>
      </c>
      <c r="BF388" s="64">
        <v>0</v>
      </c>
      <c r="BG388" s="64">
        <f t="shared" si="408"/>
        <v>0</v>
      </c>
      <c r="BH388" s="8"/>
      <c r="BI388" s="63">
        <v>0</v>
      </c>
      <c r="BJ388" s="63">
        <v>0</v>
      </c>
      <c r="BK388" s="63">
        <f t="shared" si="416"/>
        <v>0</v>
      </c>
      <c r="BL388" s="63">
        <v>0</v>
      </c>
      <c r="BM388" s="63">
        <f t="shared" si="417"/>
        <v>0</v>
      </c>
      <c r="BN388" s="64">
        <v>0</v>
      </c>
      <c r="BO388" s="65">
        <f t="shared" si="409"/>
        <v>0</v>
      </c>
      <c r="BP388" s="32"/>
    </row>
    <row r="389" spans="2:68" s="2" customFormat="1" ht="14.25" hidden="1" customHeight="1" outlineLevel="1">
      <c r="B389" s="2" t="str">
        <f t="shared" si="422"/>
        <v>Hide</v>
      </c>
      <c r="C389" s="2">
        <v>1</v>
      </c>
      <c r="D389" s="62" t="s">
        <v>364</v>
      </c>
      <c r="E389" s="121">
        <v>0</v>
      </c>
      <c r="F389" s="63">
        <v>0</v>
      </c>
      <c r="G389" s="63">
        <f t="shared" si="398"/>
        <v>0</v>
      </c>
      <c r="H389" s="63">
        <v>0</v>
      </c>
      <c r="I389" s="63">
        <f t="shared" si="418"/>
        <v>0</v>
      </c>
      <c r="J389" s="64">
        <v>0</v>
      </c>
      <c r="K389" s="64">
        <f t="shared" si="399"/>
        <v>0</v>
      </c>
      <c r="L389" s="8"/>
      <c r="M389" s="63">
        <v>0</v>
      </c>
      <c r="N389" s="63">
        <v>0</v>
      </c>
      <c r="O389" s="63">
        <f t="shared" si="410"/>
        <v>0</v>
      </c>
      <c r="P389" s="63">
        <v>0</v>
      </c>
      <c r="Q389" s="63">
        <f t="shared" si="411"/>
        <v>0</v>
      </c>
      <c r="R389" s="64">
        <v>0</v>
      </c>
      <c r="S389" s="65">
        <f t="shared" si="400"/>
        <v>0</v>
      </c>
      <c r="T389" s="32"/>
      <c r="U389" s="121">
        <v>0</v>
      </c>
      <c r="V389" s="63">
        <v>0</v>
      </c>
      <c r="W389" s="63">
        <f t="shared" si="401"/>
        <v>0</v>
      </c>
      <c r="X389" s="63">
        <v>0</v>
      </c>
      <c r="Y389" s="63">
        <f t="shared" si="419"/>
        <v>0</v>
      </c>
      <c r="Z389" s="64">
        <v>0</v>
      </c>
      <c r="AA389" s="64">
        <f t="shared" si="402"/>
        <v>0</v>
      </c>
      <c r="AB389" s="8"/>
      <c r="AC389" s="63">
        <v>0</v>
      </c>
      <c r="AD389" s="63">
        <v>0</v>
      </c>
      <c r="AE389" s="63">
        <f t="shared" si="412"/>
        <v>0</v>
      </c>
      <c r="AF389" s="63">
        <v>0</v>
      </c>
      <c r="AG389" s="63">
        <f t="shared" si="413"/>
        <v>0</v>
      </c>
      <c r="AH389" s="64">
        <v>0</v>
      </c>
      <c r="AI389" s="65">
        <f t="shared" si="403"/>
        <v>0</v>
      </c>
      <c r="AJ389" s="32"/>
      <c r="AK389" s="121">
        <v>0</v>
      </c>
      <c r="AL389" s="63">
        <v>0</v>
      </c>
      <c r="AM389" s="63">
        <f t="shared" si="404"/>
        <v>0</v>
      </c>
      <c r="AN389" s="63">
        <v>0</v>
      </c>
      <c r="AO389" s="63">
        <f t="shared" si="420"/>
        <v>0</v>
      </c>
      <c r="AP389" s="64">
        <v>0</v>
      </c>
      <c r="AQ389" s="64">
        <f t="shared" si="405"/>
        <v>0</v>
      </c>
      <c r="AR389" s="8"/>
      <c r="AS389" s="63">
        <v>0</v>
      </c>
      <c r="AT389" s="63">
        <v>0</v>
      </c>
      <c r="AU389" s="63">
        <f t="shared" si="414"/>
        <v>0</v>
      </c>
      <c r="AV389" s="63">
        <v>0</v>
      </c>
      <c r="AW389" s="63">
        <f t="shared" si="415"/>
        <v>0</v>
      </c>
      <c r="AX389" s="64">
        <v>0</v>
      </c>
      <c r="AY389" s="65">
        <f t="shared" si="406"/>
        <v>0</v>
      </c>
      <c r="AZ389" s="32"/>
      <c r="BA389" s="121">
        <v>0</v>
      </c>
      <c r="BB389" s="63">
        <v>0</v>
      </c>
      <c r="BC389" s="63">
        <f t="shared" si="407"/>
        <v>0</v>
      </c>
      <c r="BD389" s="63">
        <v>0</v>
      </c>
      <c r="BE389" s="63">
        <f t="shared" si="421"/>
        <v>0</v>
      </c>
      <c r="BF389" s="64">
        <v>0</v>
      </c>
      <c r="BG389" s="64">
        <f t="shared" si="408"/>
        <v>0</v>
      </c>
      <c r="BH389" s="8"/>
      <c r="BI389" s="63">
        <v>0</v>
      </c>
      <c r="BJ389" s="63">
        <v>0</v>
      </c>
      <c r="BK389" s="63">
        <f t="shared" si="416"/>
        <v>0</v>
      </c>
      <c r="BL389" s="63">
        <v>0</v>
      </c>
      <c r="BM389" s="63">
        <f t="shared" si="417"/>
        <v>0</v>
      </c>
      <c r="BN389" s="64">
        <v>0</v>
      </c>
      <c r="BO389" s="65">
        <f t="shared" si="409"/>
        <v>0</v>
      </c>
      <c r="BP389" s="32"/>
    </row>
    <row r="390" spans="2:68" s="2" customFormat="1" ht="14.25" hidden="1" customHeight="1" outlineLevel="1">
      <c r="B390" s="2" t="str">
        <f t="shared" si="422"/>
        <v>Hide</v>
      </c>
      <c r="C390" s="2">
        <v>1</v>
      </c>
      <c r="D390" s="62" t="s">
        <v>365</v>
      </c>
      <c r="E390" s="121">
        <v>0</v>
      </c>
      <c r="F390" s="63">
        <v>0</v>
      </c>
      <c r="G390" s="63">
        <f t="shared" si="398"/>
        <v>0</v>
      </c>
      <c r="H390" s="63">
        <v>0</v>
      </c>
      <c r="I390" s="63">
        <f t="shared" si="418"/>
        <v>0</v>
      </c>
      <c r="J390" s="64">
        <v>0</v>
      </c>
      <c r="K390" s="64">
        <f t="shared" si="399"/>
        <v>0</v>
      </c>
      <c r="L390" s="8"/>
      <c r="M390" s="63">
        <v>0</v>
      </c>
      <c r="N390" s="63">
        <v>0</v>
      </c>
      <c r="O390" s="63">
        <f t="shared" si="410"/>
        <v>0</v>
      </c>
      <c r="P390" s="63">
        <v>0</v>
      </c>
      <c r="Q390" s="63">
        <f t="shared" si="411"/>
        <v>0</v>
      </c>
      <c r="R390" s="64">
        <v>0</v>
      </c>
      <c r="S390" s="65">
        <f t="shared" si="400"/>
        <v>0</v>
      </c>
      <c r="T390" s="32"/>
      <c r="U390" s="121">
        <v>0</v>
      </c>
      <c r="V390" s="63">
        <v>0</v>
      </c>
      <c r="W390" s="63">
        <f t="shared" si="401"/>
        <v>0</v>
      </c>
      <c r="X390" s="63">
        <v>0</v>
      </c>
      <c r="Y390" s="63">
        <f t="shared" si="419"/>
        <v>0</v>
      </c>
      <c r="Z390" s="64">
        <v>0</v>
      </c>
      <c r="AA390" s="64">
        <f t="shared" si="402"/>
        <v>0</v>
      </c>
      <c r="AB390" s="8"/>
      <c r="AC390" s="63">
        <v>0</v>
      </c>
      <c r="AD390" s="63">
        <v>0</v>
      </c>
      <c r="AE390" s="63">
        <f t="shared" si="412"/>
        <v>0</v>
      </c>
      <c r="AF390" s="63">
        <v>0</v>
      </c>
      <c r="AG390" s="63">
        <f t="shared" si="413"/>
        <v>0</v>
      </c>
      <c r="AH390" s="64">
        <v>0</v>
      </c>
      <c r="AI390" s="65">
        <f t="shared" si="403"/>
        <v>0</v>
      </c>
      <c r="AJ390" s="32"/>
      <c r="AK390" s="121">
        <v>0</v>
      </c>
      <c r="AL390" s="63">
        <v>0</v>
      </c>
      <c r="AM390" s="63">
        <f t="shared" si="404"/>
        <v>0</v>
      </c>
      <c r="AN390" s="63">
        <v>0</v>
      </c>
      <c r="AO390" s="63">
        <f t="shared" si="420"/>
        <v>0</v>
      </c>
      <c r="AP390" s="64">
        <v>0</v>
      </c>
      <c r="AQ390" s="64">
        <f t="shared" si="405"/>
        <v>0</v>
      </c>
      <c r="AR390" s="8"/>
      <c r="AS390" s="63">
        <v>0</v>
      </c>
      <c r="AT390" s="63">
        <v>0</v>
      </c>
      <c r="AU390" s="63">
        <f t="shared" si="414"/>
        <v>0</v>
      </c>
      <c r="AV390" s="63">
        <v>0</v>
      </c>
      <c r="AW390" s="63">
        <f t="shared" si="415"/>
        <v>0</v>
      </c>
      <c r="AX390" s="64">
        <v>0</v>
      </c>
      <c r="AY390" s="65">
        <f t="shared" si="406"/>
        <v>0</v>
      </c>
      <c r="AZ390" s="32"/>
      <c r="BA390" s="121">
        <v>0</v>
      </c>
      <c r="BB390" s="63">
        <v>0</v>
      </c>
      <c r="BC390" s="63">
        <f t="shared" si="407"/>
        <v>0</v>
      </c>
      <c r="BD390" s="63">
        <v>0</v>
      </c>
      <c r="BE390" s="63">
        <f t="shared" si="421"/>
        <v>0</v>
      </c>
      <c r="BF390" s="64">
        <v>0</v>
      </c>
      <c r="BG390" s="64">
        <f t="shared" si="408"/>
        <v>0</v>
      </c>
      <c r="BH390" s="8"/>
      <c r="BI390" s="63">
        <v>0</v>
      </c>
      <c r="BJ390" s="63">
        <v>0</v>
      </c>
      <c r="BK390" s="63">
        <f t="shared" si="416"/>
        <v>0</v>
      </c>
      <c r="BL390" s="63">
        <v>0</v>
      </c>
      <c r="BM390" s="63">
        <f t="shared" si="417"/>
        <v>0</v>
      </c>
      <c r="BN390" s="64">
        <v>0</v>
      </c>
      <c r="BO390" s="65">
        <f t="shared" si="409"/>
        <v>0</v>
      </c>
      <c r="BP390" s="32"/>
    </row>
    <row r="391" spans="2:68" s="2" customFormat="1" ht="14.25" hidden="1" customHeight="1" outlineLevel="1">
      <c r="B391" s="2" t="str">
        <f t="shared" si="422"/>
        <v>Hide</v>
      </c>
      <c r="C391" s="2">
        <v>1</v>
      </c>
      <c r="D391" s="62" t="s">
        <v>366</v>
      </c>
      <c r="E391" s="121">
        <v>0</v>
      </c>
      <c r="F391" s="63">
        <v>0</v>
      </c>
      <c r="G391" s="63">
        <f t="shared" si="398"/>
        <v>0</v>
      </c>
      <c r="H391" s="63">
        <v>0</v>
      </c>
      <c r="I391" s="63">
        <f t="shared" si="418"/>
        <v>0</v>
      </c>
      <c r="J391" s="64">
        <v>0</v>
      </c>
      <c r="K391" s="64">
        <f t="shared" si="399"/>
        <v>0</v>
      </c>
      <c r="L391" s="8"/>
      <c r="M391" s="63">
        <v>0</v>
      </c>
      <c r="N391" s="63">
        <v>0</v>
      </c>
      <c r="O391" s="63">
        <f t="shared" si="410"/>
        <v>0</v>
      </c>
      <c r="P391" s="63">
        <v>0</v>
      </c>
      <c r="Q391" s="63">
        <f t="shared" si="411"/>
        <v>0</v>
      </c>
      <c r="R391" s="64">
        <v>0</v>
      </c>
      <c r="S391" s="65">
        <f t="shared" si="400"/>
        <v>0</v>
      </c>
      <c r="T391" s="32"/>
      <c r="U391" s="121">
        <v>0</v>
      </c>
      <c r="V391" s="63">
        <v>0</v>
      </c>
      <c r="W391" s="63">
        <f t="shared" si="401"/>
        <v>0</v>
      </c>
      <c r="X391" s="63">
        <v>0</v>
      </c>
      <c r="Y391" s="63">
        <f t="shared" si="419"/>
        <v>0</v>
      </c>
      <c r="Z391" s="64">
        <v>0</v>
      </c>
      <c r="AA391" s="64">
        <f t="shared" si="402"/>
        <v>0</v>
      </c>
      <c r="AB391" s="8"/>
      <c r="AC391" s="63">
        <v>0</v>
      </c>
      <c r="AD391" s="63">
        <v>0</v>
      </c>
      <c r="AE391" s="63">
        <f t="shared" si="412"/>
        <v>0</v>
      </c>
      <c r="AF391" s="63">
        <v>0</v>
      </c>
      <c r="AG391" s="63">
        <f t="shared" si="413"/>
        <v>0</v>
      </c>
      <c r="AH391" s="64">
        <v>0</v>
      </c>
      <c r="AI391" s="65">
        <f t="shared" si="403"/>
        <v>0</v>
      </c>
      <c r="AJ391" s="32"/>
      <c r="AK391" s="121">
        <v>0</v>
      </c>
      <c r="AL391" s="63">
        <v>0</v>
      </c>
      <c r="AM391" s="63">
        <f t="shared" si="404"/>
        <v>0</v>
      </c>
      <c r="AN391" s="63">
        <v>0</v>
      </c>
      <c r="AO391" s="63">
        <f t="shared" si="420"/>
        <v>0</v>
      </c>
      <c r="AP391" s="64">
        <v>0</v>
      </c>
      <c r="AQ391" s="64">
        <f t="shared" si="405"/>
        <v>0</v>
      </c>
      <c r="AR391" s="8"/>
      <c r="AS391" s="63">
        <v>0</v>
      </c>
      <c r="AT391" s="63">
        <v>0</v>
      </c>
      <c r="AU391" s="63">
        <f t="shared" si="414"/>
        <v>0</v>
      </c>
      <c r="AV391" s="63">
        <v>0</v>
      </c>
      <c r="AW391" s="63">
        <f t="shared" si="415"/>
        <v>0</v>
      </c>
      <c r="AX391" s="64">
        <v>0</v>
      </c>
      <c r="AY391" s="65">
        <f t="shared" si="406"/>
        <v>0</v>
      </c>
      <c r="AZ391" s="32"/>
      <c r="BA391" s="121">
        <v>0</v>
      </c>
      <c r="BB391" s="63">
        <v>0</v>
      </c>
      <c r="BC391" s="63">
        <f t="shared" si="407"/>
        <v>0</v>
      </c>
      <c r="BD391" s="63">
        <v>0</v>
      </c>
      <c r="BE391" s="63">
        <f t="shared" si="421"/>
        <v>0</v>
      </c>
      <c r="BF391" s="64">
        <v>0</v>
      </c>
      <c r="BG391" s="64">
        <f t="shared" si="408"/>
        <v>0</v>
      </c>
      <c r="BH391" s="8"/>
      <c r="BI391" s="63">
        <v>0</v>
      </c>
      <c r="BJ391" s="63">
        <v>0</v>
      </c>
      <c r="BK391" s="63">
        <f t="shared" si="416"/>
        <v>0</v>
      </c>
      <c r="BL391" s="63">
        <v>0</v>
      </c>
      <c r="BM391" s="63">
        <f t="shared" si="417"/>
        <v>0</v>
      </c>
      <c r="BN391" s="64">
        <v>0</v>
      </c>
      <c r="BO391" s="65">
        <f t="shared" si="409"/>
        <v>0</v>
      </c>
      <c r="BP391" s="32"/>
    </row>
    <row r="392" spans="2:68" s="2" customFormat="1" collapsed="1">
      <c r="B392" s="2" t="str">
        <f t="shared" si="422"/>
        <v>Hide</v>
      </c>
      <c r="C392" s="2">
        <v>1</v>
      </c>
      <c r="D392" s="72" t="s">
        <v>367</v>
      </c>
      <c r="E392" s="123">
        <v>153642.88000000027</v>
      </c>
      <c r="F392" s="73">
        <v>151245.07017567148</v>
      </c>
      <c r="G392" s="73">
        <f t="shared" si="398"/>
        <v>2397.8098243287823</v>
      </c>
      <c r="H392" s="73">
        <v>0</v>
      </c>
      <c r="I392" s="73">
        <f t="shared" si="418"/>
        <v>153642.88000000027</v>
      </c>
      <c r="J392" s="74">
        <v>155862.60999999999</v>
      </c>
      <c r="K392" s="74">
        <f t="shared" si="399"/>
        <v>-2219.7299999997194</v>
      </c>
      <c r="L392" s="35"/>
      <c r="M392" s="73">
        <v>153642.88000000027</v>
      </c>
      <c r="N392" s="73">
        <v>151245.07017567148</v>
      </c>
      <c r="O392" s="73">
        <f t="shared" si="410"/>
        <v>2397.8098243287823</v>
      </c>
      <c r="P392" s="73">
        <v>0</v>
      </c>
      <c r="Q392" s="73">
        <f t="shared" si="411"/>
        <v>153642.88000000027</v>
      </c>
      <c r="R392" s="74">
        <v>155862.60999999999</v>
      </c>
      <c r="S392" s="75">
        <f t="shared" si="400"/>
        <v>-2219.7299999997194</v>
      </c>
      <c r="T392" s="32"/>
      <c r="U392" s="123">
        <v>49273.090000000178</v>
      </c>
      <c r="V392" s="73">
        <v>54853.114095902609</v>
      </c>
      <c r="W392" s="73">
        <f t="shared" si="401"/>
        <v>-5580.0240959024304</v>
      </c>
      <c r="X392" s="73">
        <v>0</v>
      </c>
      <c r="Y392" s="73">
        <f t="shared" si="419"/>
        <v>49273.090000000178</v>
      </c>
      <c r="Z392" s="74">
        <v>57769.08</v>
      </c>
      <c r="AA392" s="74">
        <f t="shared" si="402"/>
        <v>-8495.9899999998233</v>
      </c>
      <c r="AB392" s="35"/>
      <c r="AC392" s="73">
        <v>49273.090000000178</v>
      </c>
      <c r="AD392" s="73">
        <v>54853.114095902609</v>
      </c>
      <c r="AE392" s="73">
        <f t="shared" si="412"/>
        <v>-5580.0240959024304</v>
      </c>
      <c r="AF392" s="73">
        <v>0</v>
      </c>
      <c r="AG392" s="73">
        <f t="shared" si="413"/>
        <v>49273.090000000178</v>
      </c>
      <c r="AH392" s="74">
        <v>57769.08</v>
      </c>
      <c r="AI392" s="75">
        <f t="shared" si="403"/>
        <v>-8495.9899999998233</v>
      </c>
      <c r="AJ392" s="32"/>
      <c r="AK392" s="123">
        <v>19192.939999999995</v>
      </c>
      <c r="AL392" s="73">
        <v>17570.83880067039</v>
      </c>
      <c r="AM392" s="73">
        <f t="shared" si="404"/>
        <v>1622.1011993296052</v>
      </c>
      <c r="AN392" s="73">
        <v>0</v>
      </c>
      <c r="AO392" s="73">
        <f t="shared" si="420"/>
        <v>19192.939999999995</v>
      </c>
      <c r="AP392" s="74">
        <v>14463.789999999999</v>
      </c>
      <c r="AQ392" s="74">
        <f t="shared" si="405"/>
        <v>4729.149999999996</v>
      </c>
      <c r="AR392" s="35"/>
      <c r="AS392" s="73">
        <v>19192.939999999995</v>
      </c>
      <c r="AT392" s="73">
        <v>17570.83880067039</v>
      </c>
      <c r="AU392" s="73">
        <f t="shared" si="414"/>
        <v>1622.1011993296052</v>
      </c>
      <c r="AV392" s="73">
        <v>0</v>
      </c>
      <c r="AW392" s="73">
        <f t="shared" si="415"/>
        <v>19192.939999999995</v>
      </c>
      <c r="AX392" s="74">
        <v>14463.789999999999</v>
      </c>
      <c r="AY392" s="75">
        <f t="shared" si="406"/>
        <v>4729.149999999996</v>
      </c>
      <c r="AZ392" s="32"/>
      <c r="BA392" s="123">
        <v>85176.850000000108</v>
      </c>
      <c r="BB392" s="73">
        <v>78821.117279098486</v>
      </c>
      <c r="BC392" s="73">
        <f t="shared" si="407"/>
        <v>6355.7327209016221</v>
      </c>
      <c r="BD392" s="73">
        <v>0</v>
      </c>
      <c r="BE392" s="73">
        <f t="shared" si="421"/>
        <v>85176.850000000108</v>
      </c>
      <c r="BF392" s="74">
        <v>83629.739999999991</v>
      </c>
      <c r="BG392" s="74">
        <f t="shared" si="408"/>
        <v>1547.110000000117</v>
      </c>
      <c r="BH392" s="35"/>
      <c r="BI392" s="73">
        <v>85176.850000000108</v>
      </c>
      <c r="BJ392" s="73">
        <v>78821.117279098486</v>
      </c>
      <c r="BK392" s="73">
        <f t="shared" si="416"/>
        <v>6355.7327209016221</v>
      </c>
      <c r="BL392" s="73">
        <v>0</v>
      </c>
      <c r="BM392" s="73">
        <f t="shared" si="417"/>
        <v>85176.850000000108</v>
      </c>
      <c r="BN392" s="74">
        <v>83629.739999999991</v>
      </c>
      <c r="BO392" s="75">
        <f t="shared" si="409"/>
        <v>1547.110000000117</v>
      </c>
      <c r="BP392" s="32"/>
    </row>
    <row r="393" spans="2:68" s="2" customFormat="1" ht="14.25" hidden="1" customHeight="1" outlineLevel="1">
      <c r="B393" s="2" t="str">
        <f t="shared" si="422"/>
        <v>Hide</v>
      </c>
      <c r="C393" s="2">
        <v>1</v>
      </c>
      <c r="D393" s="72" t="s">
        <v>368</v>
      </c>
      <c r="E393" s="124">
        <v>0</v>
      </c>
      <c r="F393" s="76">
        <v>0</v>
      </c>
      <c r="G393" s="76">
        <f t="shared" si="398"/>
        <v>0</v>
      </c>
      <c r="H393" s="76">
        <v>0</v>
      </c>
      <c r="I393" s="76">
        <f t="shared" si="418"/>
        <v>0</v>
      </c>
      <c r="J393" s="77">
        <v>0</v>
      </c>
      <c r="K393" s="77">
        <f t="shared" si="399"/>
        <v>0</v>
      </c>
      <c r="L393" s="8"/>
      <c r="M393" s="76">
        <v>0</v>
      </c>
      <c r="N393" s="76">
        <v>0</v>
      </c>
      <c r="O393" s="76">
        <f t="shared" si="410"/>
        <v>0</v>
      </c>
      <c r="P393" s="76">
        <v>0</v>
      </c>
      <c r="Q393" s="76">
        <f t="shared" si="411"/>
        <v>0</v>
      </c>
      <c r="R393" s="77">
        <v>0</v>
      </c>
      <c r="S393" s="78">
        <f t="shared" si="400"/>
        <v>0</v>
      </c>
      <c r="T393" s="32"/>
      <c r="U393" s="124">
        <v>0</v>
      </c>
      <c r="V393" s="76">
        <v>0</v>
      </c>
      <c r="W393" s="76">
        <f t="shared" si="401"/>
        <v>0</v>
      </c>
      <c r="X393" s="76">
        <v>0</v>
      </c>
      <c r="Y393" s="76">
        <f t="shared" si="419"/>
        <v>0</v>
      </c>
      <c r="Z393" s="77">
        <v>0</v>
      </c>
      <c r="AA393" s="77">
        <f t="shared" si="402"/>
        <v>0</v>
      </c>
      <c r="AB393" s="8"/>
      <c r="AC393" s="76">
        <v>0</v>
      </c>
      <c r="AD393" s="76">
        <v>0</v>
      </c>
      <c r="AE393" s="76">
        <f t="shared" si="412"/>
        <v>0</v>
      </c>
      <c r="AF393" s="76">
        <v>0</v>
      </c>
      <c r="AG393" s="76">
        <f t="shared" si="413"/>
        <v>0</v>
      </c>
      <c r="AH393" s="77">
        <v>0</v>
      </c>
      <c r="AI393" s="78">
        <f t="shared" si="403"/>
        <v>0</v>
      </c>
      <c r="AJ393" s="32"/>
      <c r="AK393" s="124">
        <v>0</v>
      </c>
      <c r="AL393" s="76">
        <v>0</v>
      </c>
      <c r="AM393" s="76">
        <f t="shared" si="404"/>
        <v>0</v>
      </c>
      <c r="AN393" s="76">
        <v>0</v>
      </c>
      <c r="AO393" s="76">
        <f t="shared" si="420"/>
        <v>0</v>
      </c>
      <c r="AP393" s="77">
        <v>0</v>
      </c>
      <c r="AQ393" s="77">
        <f t="shared" si="405"/>
        <v>0</v>
      </c>
      <c r="AR393" s="8"/>
      <c r="AS393" s="76">
        <v>0</v>
      </c>
      <c r="AT393" s="76">
        <v>0</v>
      </c>
      <c r="AU393" s="76">
        <f t="shared" si="414"/>
        <v>0</v>
      </c>
      <c r="AV393" s="76">
        <v>0</v>
      </c>
      <c r="AW393" s="76">
        <f t="shared" si="415"/>
        <v>0</v>
      </c>
      <c r="AX393" s="77">
        <v>0</v>
      </c>
      <c r="AY393" s="78">
        <f t="shared" si="406"/>
        <v>0</v>
      </c>
      <c r="AZ393" s="32"/>
      <c r="BA393" s="124">
        <v>0</v>
      </c>
      <c r="BB393" s="76">
        <v>0</v>
      </c>
      <c r="BC393" s="76">
        <f t="shared" si="407"/>
        <v>0</v>
      </c>
      <c r="BD393" s="76">
        <v>0</v>
      </c>
      <c r="BE393" s="76">
        <f t="shared" si="421"/>
        <v>0</v>
      </c>
      <c r="BF393" s="77">
        <v>0</v>
      </c>
      <c r="BG393" s="77">
        <f t="shared" si="408"/>
        <v>0</v>
      </c>
      <c r="BH393" s="8"/>
      <c r="BI393" s="76">
        <v>0</v>
      </c>
      <c r="BJ393" s="76">
        <v>0</v>
      </c>
      <c r="BK393" s="76">
        <f t="shared" si="416"/>
        <v>0</v>
      </c>
      <c r="BL393" s="76">
        <v>0</v>
      </c>
      <c r="BM393" s="76">
        <f t="shared" si="417"/>
        <v>0</v>
      </c>
      <c r="BN393" s="77">
        <v>0</v>
      </c>
      <c r="BO393" s="78">
        <f t="shared" si="409"/>
        <v>0</v>
      </c>
      <c r="BP393" s="32"/>
    </row>
    <row r="394" spans="2:68" s="2" customFormat="1" ht="14.25" hidden="1" customHeight="1" outlineLevel="1">
      <c r="B394" s="2" t="str">
        <f t="shared" si="422"/>
        <v>Hide</v>
      </c>
      <c r="C394" s="2">
        <v>1</v>
      </c>
      <c r="D394" s="72" t="s">
        <v>369</v>
      </c>
      <c r="E394" s="124">
        <v>0</v>
      </c>
      <c r="F394" s="76">
        <v>0</v>
      </c>
      <c r="G394" s="76">
        <f t="shared" si="398"/>
        <v>0</v>
      </c>
      <c r="H394" s="76">
        <v>0</v>
      </c>
      <c r="I394" s="76">
        <f t="shared" si="418"/>
        <v>0</v>
      </c>
      <c r="J394" s="77">
        <v>0</v>
      </c>
      <c r="K394" s="77">
        <f t="shared" si="399"/>
        <v>0</v>
      </c>
      <c r="L394" s="8"/>
      <c r="M394" s="76">
        <v>0</v>
      </c>
      <c r="N394" s="76">
        <v>0</v>
      </c>
      <c r="O394" s="76">
        <f t="shared" si="410"/>
        <v>0</v>
      </c>
      <c r="P394" s="76">
        <v>0</v>
      </c>
      <c r="Q394" s="76">
        <f t="shared" si="411"/>
        <v>0</v>
      </c>
      <c r="R394" s="77">
        <v>0</v>
      </c>
      <c r="S394" s="78">
        <f t="shared" si="400"/>
        <v>0</v>
      </c>
      <c r="T394" s="32"/>
      <c r="U394" s="124">
        <v>0</v>
      </c>
      <c r="V394" s="76">
        <v>0</v>
      </c>
      <c r="W394" s="76">
        <f t="shared" si="401"/>
        <v>0</v>
      </c>
      <c r="X394" s="76">
        <v>0</v>
      </c>
      <c r="Y394" s="76">
        <f t="shared" si="419"/>
        <v>0</v>
      </c>
      <c r="Z394" s="77">
        <v>0</v>
      </c>
      <c r="AA394" s="77">
        <f t="shared" si="402"/>
        <v>0</v>
      </c>
      <c r="AB394" s="8"/>
      <c r="AC394" s="76">
        <v>0</v>
      </c>
      <c r="AD394" s="76">
        <v>0</v>
      </c>
      <c r="AE394" s="76">
        <f t="shared" si="412"/>
        <v>0</v>
      </c>
      <c r="AF394" s="76">
        <v>0</v>
      </c>
      <c r="AG394" s="76">
        <f t="shared" si="413"/>
        <v>0</v>
      </c>
      <c r="AH394" s="77">
        <v>0</v>
      </c>
      <c r="AI394" s="78">
        <f t="shared" si="403"/>
        <v>0</v>
      </c>
      <c r="AJ394" s="32"/>
      <c r="AK394" s="124">
        <v>0</v>
      </c>
      <c r="AL394" s="76">
        <v>0</v>
      </c>
      <c r="AM394" s="76">
        <f t="shared" si="404"/>
        <v>0</v>
      </c>
      <c r="AN394" s="76">
        <v>0</v>
      </c>
      <c r="AO394" s="76">
        <f t="shared" si="420"/>
        <v>0</v>
      </c>
      <c r="AP394" s="77">
        <v>0</v>
      </c>
      <c r="AQ394" s="77">
        <f t="shared" si="405"/>
        <v>0</v>
      </c>
      <c r="AR394" s="8"/>
      <c r="AS394" s="76">
        <v>0</v>
      </c>
      <c r="AT394" s="76">
        <v>0</v>
      </c>
      <c r="AU394" s="76">
        <f t="shared" si="414"/>
        <v>0</v>
      </c>
      <c r="AV394" s="76">
        <v>0</v>
      </c>
      <c r="AW394" s="76">
        <f t="shared" si="415"/>
        <v>0</v>
      </c>
      <c r="AX394" s="77">
        <v>0</v>
      </c>
      <c r="AY394" s="78">
        <f t="shared" si="406"/>
        <v>0</v>
      </c>
      <c r="AZ394" s="32"/>
      <c r="BA394" s="124">
        <v>0</v>
      </c>
      <c r="BB394" s="76">
        <v>0</v>
      </c>
      <c r="BC394" s="76">
        <f t="shared" si="407"/>
        <v>0</v>
      </c>
      <c r="BD394" s="76">
        <v>0</v>
      </c>
      <c r="BE394" s="76">
        <f t="shared" si="421"/>
        <v>0</v>
      </c>
      <c r="BF394" s="77">
        <v>0</v>
      </c>
      <c r="BG394" s="77">
        <f t="shared" si="408"/>
        <v>0</v>
      </c>
      <c r="BH394" s="8"/>
      <c r="BI394" s="76">
        <v>0</v>
      </c>
      <c r="BJ394" s="76">
        <v>0</v>
      </c>
      <c r="BK394" s="76">
        <f t="shared" si="416"/>
        <v>0</v>
      </c>
      <c r="BL394" s="76">
        <v>0</v>
      </c>
      <c r="BM394" s="76">
        <f t="shared" si="417"/>
        <v>0</v>
      </c>
      <c r="BN394" s="77">
        <v>0</v>
      </c>
      <c r="BO394" s="78">
        <f t="shared" si="409"/>
        <v>0</v>
      </c>
      <c r="BP394" s="32"/>
    </row>
    <row r="395" spans="2:68" s="2" customFormat="1" ht="14.25" hidden="1" customHeight="1" outlineLevel="1">
      <c r="B395" s="2" t="str">
        <f t="shared" si="422"/>
        <v>Hide</v>
      </c>
      <c r="C395" s="2">
        <v>1</v>
      </c>
      <c r="D395" s="72" t="s">
        <v>370</v>
      </c>
      <c r="E395" s="124">
        <v>2811.7400000000002</v>
      </c>
      <c r="F395" s="76">
        <v>2799.8244813650649</v>
      </c>
      <c r="G395" s="76">
        <f t="shared" si="398"/>
        <v>11.915518634935324</v>
      </c>
      <c r="H395" s="76">
        <v>0</v>
      </c>
      <c r="I395" s="76">
        <f t="shared" si="418"/>
        <v>2811.7400000000002</v>
      </c>
      <c r="J395" s="77">
        <v>2665.83</v>
      </c>
      <c r="K395" s="77">
        <f t="shared" si="399"/>
        <v>145.91000000000031</v>
      </c>
      <c r="L395" s="8"/>
      <c r="M395" s="76">
        <v>2811.7400000000002</v>
      </c>
      <c r="N395" s="76">
        <v>2799.8244813650649</v>
      </c>
      <c r="O395" s="76">
        <f t="shared" si="410"/>
        <v>11.915518634935324</v>
      </c>
      <c r="P395" s="76">
        <v>0</v>
      </c>
      <c r="Q395" s="76">
        <f t="shared" si="411"/>
        <v>2811.7400000000002</v>
      </c>
      <c r="R395" s="77">
        <v>2665.83</v>
      </c>
      <c r="S395" s="78">
        <f t="shared" si="400"/>
        <v>145.91000000000031</v>
      </c>
      <c r="T395" s="32"/>
      <c r="U395" s="124">
        <v>1535.92</v>
      </c>
      <c r="V395" s="76">
        <v>1586.3628540701659</v>
      </c>
      <c r="W395" s="76">
        <f t="shared" si="401"/>
        <v>-50.442854070165822</v>
      </c>
      <c r="X395" s="76">
        <v>0</v>
      </c>
      <c r="Y395" s="76">
        <f t="shared" si="419"/>
        <v>1535.92</v>
      </c>
      <c r="Z395" s="77">
        <v>1535.92</v>
      </c>
      <c r="AA395" s="77">
        <f t="shared" si="402"/>
        <v>0</v>
      </c>
      <c r="AB395" s="8"/>
      <c r="AC395" s="76">
        <v>1535.92</v>
      </c>
      <c r="AD395" s="76">
        <v>1586.3628540701659</v>
      </c>
      <c r="AE395" s="76">
        <f t="shared" si="412"/>
        <v>-50.442854070165822</v>
      </c>
      <c r="AF395" s="76">
        <v>0</v>
      </c>
      <c r="AG395" s="76">
        <f t="shared" si="413"/>
        <v>1535.92</v>
      </c>
      <c r="AH395" s="77">
        <v>1535.92</v>
      </c>
      <c r="AI395" s="78">
        <f t="shared" si="403"/>
        <v>0</v>
      </c>
      <c r="AJ395" s="32"/>
      <c r="AK395" s="124">
        <v>0</v>
      </c>
      <c r="AL395" s="76">
        <v>0</v>
      </c>
      <c r="AM395" s="76">
        <f t="shared" si="404"/>
        <v>0</v>
      </c>
      <c r="AN395" s="76">
        <v>0</v>
      </c>
      <c r="AO395" s="76">
        <f t="shared" si="420"/>
        <v>0</v>
      </c>
      <c r="AP395" s="77">
        <v>63.33</v>
      </c>
      <c r="AQ395" s="77">
        <f t="shared" si="405"/>
        <v>-63.33</v>
      </c>
      <c r="AR395" s="8"/>
      <c r="AS395" s="76">
        <v>0</v>
      </c>
      <c r="AT395" s="76">
        <v>0</v>
      </c>
      <c r="AU395" s="76">
        <f t="shared" si="414"/>
        <v>0</v>
      </c>
      <c r="AV395" s="76">
        <v>0</v>
      </c>
      <c r="AW395" s="76">
        <f t="shared" si="415"/>
        <v>0</v>
      </c>
      <c r="AX395" s="77">
        <v>63.33</v>
      </c>
      <c r="AY395" s="78">
        <f t="shared" si="406"/>
        <v>-63.33</v>
      </c>
      <c r="AZ395" s="32"/>
      <c r="BA395" s="124">
        <v>1275.8200000000002</v>
      </c>
      <c r="BB395" s="76">
        <v>1213.461627294899</v>
      </c>
      <c r="BC395" s="76">
        <f t="shared" si="407"/>
        <v>62.358372705101146</v>
      </c>
      <c r="BD395" s="76">
        <v>0</v>
      </c>
      <c r="BE395" s="76">
        <f t="shared" si="421"/>
        <v>1275.8200000000002</v>
      </c>
      <c r="BF395" s="77">
        <v>1066.58</v>
      </c>
      <c r="BG395" s="77">
        <f t="shared" si="408"/>
        <v>209.24000000000024</v>
      </c>
      <c r="BH395" s="8"/>
      <c r="BI395" s="76">
        <v>1275.8200000000002</v>
      </c>
      <c r="BJ395" s="76">
        <v>1213.461627294899</v>
      </c>
      <c r="BK395" s="76">
        <f t="shared" si="416"/>
        <v>62.358372705101146</v>
      </c>
      <c r="BL395" s="76">
        <v>0</v>
      </c>
      <c r="BM395" s="76">
        <f t="shared" si="417"/>
        <v>1275.8200000000002</v>
      </c>
      <c r="BN395" s="77">
        <v>1066.58</v>
      </c>
      <c r="BO395" s="78">
        <f t="shared" si="409"/>
        <v>209.24000000000024</v>
      </c>
      <c r="BP395" s="32"/>
    </row>
    <row r="396" spans="2:68" s="2" customFormat="1" ht="14.25" hidden="1" customHeight="1" outlineLevel="1">
      <c r="B396" s="2" t="str">
        <f t="shared" si="422"/>
        <v>Hide</v>
      </c>
      <c r="C396" s="2">
        <v>1</v>
      </c>
      <c r="D396" s="72" t="s">
        <v>371</v>
      </c>
      <c r="E396" s="124">
        <v>940.51</v>
      </c>
      <c r="F396" s="76">
        <v>986.16323308654455</v>
      </c>
      <c r="G396" s="76">
        <f t="shared" si="398"/>
        <v>-45.65323308654456</v>
      </c>
      <c r="H396" s="76">
        <v>0</v>
      </c>
      <c r="I396" s="76">
        <f t="shared" si="418"/>
        <v>940.51</v>
      </c>
      <c r="J396" s="77">
        <v>940.51</v>
      </c>
      <c r="K396" s="77">
        <f t="shared" si="399"/>
        <v>0</v>
      </c>
      <c r="L396" s="8"/>
      <c r="M396" s="76">
        <v>940.51</v>
      </c>
      <c r="N396" s="76">
        <v>986.16323308654455</v>
      </c>
      <c r="O396" s="76">
        <f t="shared" si="410"/>
        <v>-45.65323308654456</v>
      </c>
      <c r="P396" s="76">
        <v>0</v>
      </c>
      <c r="Q396" s="76">
        <f t="shared" si="411"/>
        <v>940.51</v>
      </c>
      <c r="R396" s="77">
        <v>940.51</v>
      </c>
      <c r="S396" s="78">
        <f t="shared" si="400"/>
        <v>0</v>
      </c>
      <c r="T396" s="32"/>
      <c r="U396" s="124">
        <v>0</v>
      </c>
      <c r="V396" s="76">
        <v>0</v>
      </c>
      <c r="W396" s="76">
        <f t="shared" si="401"/>
        <v>0</v>
      </c>
      <c r="X396" s="76">
        <v>0</v>
      </c>
      <c r="Y396" s="76">
        <f t="shared" si="419"/>
        <v>0</v>
      </c>
      <c r="Z396" s="77">
        <v>0</v>
      </c>
      <c r="AA396" s="77">
        <f t="shared" si="402"/>
        <v>0</v>
      </c>
      <c r="AB396" s="8"/>
      <c r="AC396" s="76">
        <v>0</v>
      </c>
      <c r="AD396" s="76">
        <v>0</v>
      </c>
      <c r="AE396" s="76">
        <f t="shared" si="412"/>
        <v>0</v>
      </c>
      <c r="AF396" s="76">
        <v>0</v>
      </c>
      <c r="AG396" s="76">
        <f t="shared" si="413"/>
        <v>0</v>
      </c>
      <c r="AH396" s="77">
        <v>0</v>
      </c>
      <c r="AI396" s="78">
        <f t="shared" si="403"/>
        <v>0</v>
      </c>
      <c r="AJ396" s="32"/>
      <c r="AK396" s="124">
        <v>0</v>
      </c>
      <c r="AL396" s="76">
        <v>0</v>
      </c>
      <c r="AM396" s="76">
        <f t="shared" si="404"/>
        <v>0</v>
      </c>
      <c r="AN396" s="76">
        <v>0</v>
      </c>
      <c r="AO396" s="76">
        <f t="shared" si="420"/>
        <v>0</v>
      </c>
      <c r="AP396" s="77">
        <v>0</v>
      </c>
      <c r="AQ396" s="77">
        <f t="shared" si="405"/>
        <v>0</v>
      </c>
      <c r="AR396" s="8"/>
      <c r="AS396" s="76">
        <v>0</v>
      </c>
      <c r="AT396" s="76">
        <v>0</v>
      </c>
      <c r="AU396" s="76">
        <f t="shared" si="414"/>
        <v>0</v>
      </c>
      <c r="AV396" s="76">
        <v>0</v>
      </c>
      <c r="AW396" s="76">
        <f t="shared" si="415"/>
        <v>0</v>
      </c>
      <c r="AX396" s="77">
        <v>0</v>
      </c>
      <c r="AY396" s="78">
        <f t="shared" si="406"/>
        <v>0</v>
      </c>
      <c r="AZ396" s="32"/>
      <c r="BA396" s="124">
        <v>940.51</v>
      </c>
      <c r="BB396" s="76">
        <v>986.16323308654455</v>
      </c>
      <c r="BC396" s="76">
        <f t="shared" si="407"/>
        <v>-45.65323308654456</v>
      </c>
      <c r="BD396" s="76">
        <v>0</v>
      </c>
      <c r="BE396" s="76">
        <f t="shared" si="421"/>
        <v>940.51</v>
      </c>
      <c r="BF396" s="77">
        <v>940.51</v>
      </c>
      <c r="BG396" s="77">
        <f t="shared" si="408"/>
        <v>0</v>
      </c>
      <c r="BH396" s="8"/>
      <c r="BI396" s="76">
        <v>940.51</v>
      </c>
      <c r="BJ396" s="76">
        <v>986.16323308654455</v>
      </c>
      <c r="BK396" s="76">
        <f t="shared" si="416"/>
        <v>-45.65323308654456</v>
      </c>
      <c r="BL396" s="76">
        <v>0</v>
      </c>
      <c r="BM396" s="76">
        <f t="shared" si="417"/>
        <v>940.51</v>
      </c>
      <c r="BN396" s="77">
        <v>940.51</v>
      </c>
      <c r="BO396" s="78">
        <f t="shared" si="409"/>
        <v>0</v>
      </c>
      <c r="BP396" s="32"/>
    </row>
    <row r="397" spans="2:68" s="2" customFormat="1" ht="14.25" hidden="1" customHeight="1" outlineLevel="1">
      <c r="B397" s="2" t="str">
        <f t="shared" si="422"/>
        <v>Hide</v>
      </c>
      <c r="C397" s="2">
        <v>1</v>
      </c>
      <c r="D397" s="72" t="s">
        <v>372</v>
      </c>
      <c r="E397" s="124">
        <v>0</v>
      </c>
      <c r="F397" s="76">
        <v>0</v>
      </c>
      <c r="G397" s="76">
        <f t="shared" si="398"/>
        <v>0</v>
      </c>
      <c r="H397" s="76">
        <v>0</v>
      </c>
      <c r="I397" s="76">
        <f t="shared" si="418"/>
        <v>0</v>
      </c>
      <c r="J397" s="77">
        <v>0</v>
      </c>
      <c r="K397" s="77">
        <f t="shared" si="399"/>
        <v>0</v>
      </c>
      <c r="L397" s="8"/>
      <c r="M397" s="76">
        <v>0</v>
      </c>
      <c r="N397" s="76">
        <v>0</v>
      </c>
      <c r="O397" s="76">
        <f t="shared" si="410"/>
        <v>0</v>
      </c>
      <c r="P397" s="76">
        <v>0</v>
      </c>
      <c r="Q397" s="76">
        <f t="shared" si="411"/>
        <v>0</v>
      </c>
      <c r="R397" s="77">
        <v>0</v>
      </c>
      <c r="S397" s="78">
        <f t="shared" si="400"/>
        <v>0</v>
      </c>
      <c r="T397" s="32"/>
      <c r="U397" s="124">
        <v>0</v>
      </c>
      <c r="V397" s="76">
        <v>0</v>
      </c>
      <c r="W397" s="76">
        <f t="shared" si="401"/>
        <v>0</v>
      </c>
      <c r="X397" s="76">
        <v>0</v>
      </c>
      <c r="Y397" s="76">
        <f t="shared" si="419"/>
        <v>0</v>
      </c>
      <c r="Z397" s="77">
        <v>0</v>
      </c>
      <c r="AA397" s="77">
        <f t="shared" si="402"/>
        <v>0</v>
      </c>
      <c r="AB397" s="8"/>
      <c r="AC397" s="76">
        <v>0</v>
      </c>
      <c r="AD397" s="76">
        <v>0</v>
      </c>
      <c r="AE397" s="76">
        <f t="shared" si="412"/>
        <v>0</v>
      </c>
      <c r="AF397" s="76">
        <v>0</v>
      </c>
      <c r="AG397" s="76">
        <f t="shared" si="413"/>
        <v>0</v>
      </c>
      <c r="AH397" s="77">
        <v>0</v>
      </c>
      <c r="AI397" s="78">
        <f t="shared" si="403"/>
        <v>0</v>
      </c>
      <c r="AJ397" s="32"/>
      <c r="AK397" s="124">
        <v>0</v>
      </c>
      <c r="AL397" s="76">
        <v>0</v>
      </c>
      <c r="AM397" s="76">
        <f t="shared" si="404"/>
        <v>0</v>
      </c>
      <c r="AN397" s="76">
        <v>0</v>
      </c>
      <c r="AO397" s="76">
        <f t="shared" si="420"/>
        <v>0</v>
      </c>
      <c r="AP397" s="77">
        <v>0</v>
      </c>
      <c r="AQ397" s="77">
        <f t="shared" si="405"/>
        <v>0</v>
      </c>
      <c r="AR397" s="8"/>
      <c r="AS397" s="76">
        <v>0</v>
      </c>
      <c r="AT397" s="76">
        <v>0</v>
      </c>
      <c r="AU397" s="76">
        <f t="shared" si="414"/>
        <v>0</v>
      </c>
      <c r="AV397" s="76">
        <v>0</v>
      </c>
      <c r="AW397" s="76">
        <f t="shared" si="415"/>
        <v>0</v>
      </c>
      <c r="AX397" s="77">
        <v>0</v>
      </c>
      <c r="AY397" s="78">
        <f t="shared" si="406"/>
        <v>0</v>
      </c>
      <c r="AZ397" s="32"/>
      <c r="BA397" s="124">
        <v>0</v>
      </c>
      <c r="BB397" s="76">
        <v>0</v>
      </c>
      <c r="BC397" s="76">
        <f t="shared" si="407"/>
        <v>0</v>
      </c>
      <c r="BD397" s="76">
        <v>0</v>
      </c>
      <c r="BE397" s="76">
        <f t="shared" si="421"/>
        <v>0</v>
      </c>
      <c r="BF397" s="77">
        <v>0</v>
      </c>
      <c r="BG397" s="77">
        <f t="shared" si="408"/>
        <v>0</v>
      </c>
      <c r="BH397" s="8"/>
      <c r="BI397" s="76">
        <v>0</v>
      </c>
      <c r="BJ397" s="76">
        <v>0</v>
      </c>
      <c r="BK397" s="76">
        <f t="shared" si="416"/>
        <v>0</v>
      </c>
      <c r="BL397" s="76">
        <v>0</v>
      </c>
      <c r="BM397" s="76">
        <f t="shared" si="417"/>
        <v>0</v>
      </c>
      <c r="BN397" s="77">
        <v>0</v>
      </c>
      <c r="BO397" s="78">
        <f t="shared" si="409"/>
        <v>0</v>
      </c>
      <c r="BP397" s="32"/>
    </row>
    <row r="398" spans="2:68" s="2" customFormat="1" ht="14.25" hidden="1" customHeight="1" outlineLevel="1">
      <c r="B398" s="2" t="str">
        <f t="shared" si="422"/>
        <v>Hide</v>
      </c>
      <c r="C398" s="2">
        <v>1</v>
      </c>
      <c r="D398" s="72" t="s">
        <v>373</v>
      </c>
      <c r="E398" s="124">
        <v>0</v>
      </c>
      <c r="F398" s="76">
        <v>0</v>
      </c>
      <c r="G398" s="76">
        <f t="shared" si="398"/>
        <v>0</v>
      </c>
      <c r="H398" s="76">
        <v>0</v>
      </c>
      <c r="I398" s="76">
        <f t="shared" si="418"/>
        <v>0</v>
      </c>
      <c r="J398" s="77">
        <v>0</v>
      </c>
      <c r="K398" s="77">
        <f t="shared" si="399"/>
        <v>0</v>
      </c>
      <c r="L398" s="8"/>
      <c r="M398" s="76">
        <v>0</v>
      </c>
      <c r="N398" s="76">
        <v>0</v>
      </c>
      <c r="O398" s="76">
        <f t="shared" si="410"/>
        <v>0</v>
      </c>
      <c r="P398" s="76">
        <v>0</v>
      </c>
      <c r="Q398" s="76">
        <f t="shared" si="411"/>
        <v>0</v>
      </c>
      <c r="R398" s="77">
        <v>0</v>
      </c>
      <c r="S398" s="78">
        <f t="shared" si="400"/>
        <v>0</v>
      </c>
      <c r="T398" s="32"/>
      <c r="U398" s="124">
        <v>0</v>
      </c>
      <c r="V398" s="76">
        <v>0</v>
      </c>
      <c r="W398" s="76">
        <f t="shared" si="401"/>
        <v>0</v>
      </c>
      <c r="X398" s="76">
        <v>0</v>
      </c>
      <c r="Y398" s="76">
        <f t="shared" si="419"/>
        <v>0</v>
      </c>
      <c r="Z398" s="77">
        <v>0</v>
      </c>
      <c r="AA398" s="77">
        <f t="shared" si="402"/>
        <v>0</v>
      </c>
      <c r="AB398" s="8"/>
      <c r="AC398" s="76">
        <v>0</v>
      </c>
      <c r="AD398" s="76">
        <v>0</v>
      </c>
      <c r="AE398" s="76">
        <f t="shared" si="412"/>
        <v>0</v>
      </c>
      <c r="AF398" s="76">
        <v>0</v>
      </c>
      <c r="AG398" s="76">
        <f t="shared" si="413"/>
        <v>0</v>
      </c>
      <c r="AH398" s="77">
        <v>0</v>
      </c>
      <c r="AI398" s="78">
        <f t="shared" si="403"/>
        <v>0</v>
      </c>
      <c r="AJ398" s="32"/>
      <c r="AK398" s="124">
        <v>0</v>
      </c>
      <c r="AL398" s="76">
        <v>0</v>
      </c>
      <c r="AM398" s="76">
        <f t="shared" si="404"/>
        <v>0</v>
      </c>
      <c r="AN398" s="76">
        <v>0</v>
      </c>
      <c r="AO398" s="76">
        <f t="shared" si="420"/>
        <v>0</v>
      </c>
      <c r="AP398" s="77">
        <v>0</v>
      </c>
      <c r="AQ398" s="77">
        <f t="shared" si="405"/>
        <v>0</v>
      </c>
      <c r="AR398" s="8"/>
      <c r="AS398" s="76">
        <v>0</v>
      </c>
      <c r="AT398" s="76">
        <v>0</v>
      </c>
      <c r="AU398" s="76">
        <f t="shared" si="414"/>
        <v>0</v>
      </c>
      <c r="AV398" s="76">
        <v>0</v>
      </c>
      <c r="AW398" s="76">
        <f t="shared" si="415"/>
        <v>0</v>
      </c>
      <c r="AX398" s="77">
        <v>0</v>
      </c>
      <c r="AY398" s="78">
        <f t="shared" si="406"/>
        <v>0</v>
      </c>
      <c r="AZ398" s="32"/>
      <c r="BA398" s="124">
        <v>0</v>
      </c>
      <c r="BB398" s="76">
        <v>0</v>
      </c>
      <c r="BC398" s="76">
        <f t="shared" si="407"/>
        <v>0</v>
      </c>
      <c r="BD398" s="76">
        <v>0</v>
      </c>
      <c r="BE398" s="76">
        <f t="shared" si="421"/>
        <v>0</v>
      </c>
      <c r="BF398" s="77">
        <v>0</v>
      </c>
      <c r="BG398" s="77">
        <f t="shared" si="408"/>
        <v>0</v>
      </c>
      <c r="BH398" s="8"/>
      <c r="BI398" s="76">
        <v>0</v>
      </c>
      <c r="BJ398" s="76">
        <v>0</v>
      </c>
      <c r="BK398" s="76">
        <f t="shared" si="416"/>
        <v>0</v>
      </c>
      <c r="BL398" s="76">
        <v>0</v>
      </c>
      <c r="BM398" s="76">
        <f t="shared" si="417"/>
        <v>0</v>
      </c>
      <c r="BN398" s="77">
        <v>0</v>
      </c>
      <c r="BO398" s="78">
        <f t="shared" si="409"/>
        <v>0</v>
      </c>
      <c r="BP398" s="32"/>
    </row>
    <row r="399" spans="2:68" s="2" customFormat="1" ht="14.25" hidden="1" customHeight="1" outlineLevel="1">
      <c r="B399" s="2" t="str">
        <f t="shared" si="422"/>
        <v>Hide</v>
      </c>
      <c r="C399" s="2">
        <v>1</v>
      </c>
      <c r="D399" s="72" t="s">
        <v>374</v>
      </c>
      <c r="E399" s="124">
        <v>0</v>
      </c>
      <c r="F399" s="76">
        <v>0</v>
      </c>
      <c r="G399" s="76">
        <f t="shared" si="398"/>
        <v>0</v>
      </c>
      <c r="H399" s="76">
        <v>0</v>
      </c>
      <c r="I399" s="76">
        <f t="shared" si="418"/>
        <v>0</v>
      </c>
      <c r="J399" s="77">
        <v>0</v>
      </c>
      <c r="K399" s="77">
        <f t="shared" si="399"/>
        <v>0</v>
      </c>
      <c r="L399" s="8"/>
      <c r="M399" s="76">
        <v>0</v>
      </c>
      <c r="N399" s="76">
        <v>0</v>
      </c>
      <c r="O399" s="76">
        <f t="shared" si="410"/>
        <v>0</v>
      </c>
      <c r="P399" s="76">
        <v>0</v>
      </c>
      <c r="Q399" s="76">
        <f t="shared" si="411"/>
        <v>0</v>
      </c>
      <c r="R399" s="77">
        <v>0</v>
      </c>
      <c r="S399" s="78">
        <f t="shared" si="400"/>
        <v>0</v>
      </c>
      <c r="T399" s="32"/>
      <c r="U399" s="124">
        <v>0</v>
      </c>
      <c r="V399" s="76">
        <v>0</v>
      </c>
      <c r="W399" s="76">
        <f t="shared" si="401"/>
        <v>0</v>
      </c>
      <c r="X399" s="76">
        <v>0</v>
      </c>
      <c r="Y399" s="76">
        <f t="shared" si="419"/>
        <v>0</v>
      </c>
      <c r="Z399" s="77">
        <v>0</v>
      </c>
      <c r="AA399" s="77">
        <f t="shared" si="402"/>
        <v>0</v>
      </c>
      <c r="AB399" s="8"/>
      <c r="AC399" s="76">
        <v>0</v>
      </c>
      <c r="AD399" s="76">
        <v>0</v>
      </c>
      <c r="AE399" s="76">
        <f t="shared" si="412"/>
        <v>0</v>
      </c>
      <c r="AF399" s="76">
        <v>0</v>
      </c>
      <c r="AG399" s="76">
        <f t="shared" si="413"/>
        <v>0</v>
      </c>
      <c r="AH399" s="77">
        <v>0</v>
      </c>
      <c r="AI399" s="78">
        <f t="shared" si="403"/>
        <v>0</v>
      </c>
      <c r="AJ399" s="32"/>
      <c r="AK399" s="124">
        <v>0</v>
      </c>
      <c r="AL399" s="76">
        <v>0</v>
      </c>
      <c r="AM399" s="76">
        <f t="shared" si="404"/>
        <v>0</v>
      </c>
      <c r="AN399" s="76">
        <v>0</v>
      </c>
      <c r="AO399" s="76">
        <f t="shared" si="420"/>
        <v>0</v>
      </c>
      <c r="AP399" s="77">
        <v>0</v>
      </c>
      <c r="AQ399" s="77">
        <f t="shared" si="405"/>
        <v>0</v>
      </c>
      <c r="AR399" s="8"/>
      <c r="AS399" s="76">
        <v>0</v>
      </c>
      <c r="AT399" s="76">
        <v>0</v>
      </c>
      <c r="AU399" s="76">
        <f t="shared" si="414"/>
        <v>0</v>
      </c>
      <c r="AV399" s="76">
        <v>0</v>
      </c>
      <c r="AW399" s="76">
        <f t="shared" si="415"/>
        <v>0</v>
      </c>
      <c r="AX399" s="77">
        <v>0</v>
      </c>
      <c r="AY399" s="78">
        <f t="shared" si="406"/>
        <v>0</v>
      </c>
      <c r="AZ399" s="32"/>
      <c r="BA399" s="124">
        <v>0</v>
      </c>
      <c r="BB399" s="76">
        <v>0</v>
      </c>
      <c r="BC399" s="76">
        <f t="shared" si="407"/>
        <v>0</v>
      </c>
      <c r="BD399" s="76">
        <v>0</v>
      </c>
      <c r="BE399" s="76">
        <f t="shared" si="421"/>
        <v>0</v>
      </c>
      <c r="BF399" s="77">
        <v>0</v>
      </c>
      <c r="BG399" s="77">
        <f t="shared" si="408"/>
        <v>0</v>
      </c>
      <c r="BH399" s="8"/>
      <c r="BI399" s="76">
        <v>0</v>
      </c>
      <c r="BJ399" s="76">
        <v>0</v>
      </c>
      <c r="BK399" s="76">
        <f t="shared" si="416"/>
        <v>0</v>
      </c>
      <c r="BL399" s="76">
        <v>0</v>
      </c>
      <c r="BM399" s="76">
        <f t="shared" si="417"/>
        <v>0</v>
      </c>
      <c r="BN399" s="77">
        <v>0</v>
      </c>
      <c r="BO399" s="78">
        <f t="shared" si="409"/>
        <v>0</v>
      </c>
      <c r="BP399" s="32"/>
    </row>
    <row r="400" spans="2:68" s="2" customFormat="1" ht="14.25" hidden="1" customHeight="1" outlineLevel="1">
      <c r="B400" s="2" t="str">
        <f t="shared" si="422"/>
        <v>Hide</v>
      </c>
      <c r="C400" s="2">
        <v>1</v>
      </c>
      <c r="D400" s="72" t="s">
        <v>375</v>
      </c>
      <c r="E400" s="124">
        <v>0</v>
      </c>
      <c r="F400" s="76">
        <v>0</v>
      </c>
      <c r="G400" s="76">
        <f t="shared" si="398"/>
        <v>0</v>
      </c>
      <c r="H400" s="76">
        <v>0</v>
      </c>
      <c r="I400" s="76">
        <f t="shared" si="418"/>
        <v>0</v>
      </c>
      <c r="J400" s="77">
        <v>0</v>
      </c>
      <c r="K400" s="77">
        <f t="shared" si="399"/>
        <v>0</v>
      </c>
      <c r="L400" s="8"/>
      <c r="M400" s="76">
        <v>0</v>
      </c>
      <c r="N400" s="76">
        <v>0</v>
      </c>
      <c r="O400" s="76">
        <f t="shared" si="410"/>
        <v>0</v>
      </c>
      <c r="P400" s="76">
        <v>0</v>
      </c>
      <c r="Q400" s="76">
        <f t="shared" si="411"/>
        <v>0</v>
      </c>
      <c r="R400" s="77">
        <v>0</v>
      </c>
      <c r="S400" s="78">
        <f t="shared" si="400"/>
        <v>0</v>
      </c>
      <c r="T400" s="32"/>
      <c r="U400" s="124">
        <v>0</v>
      </c>
      <c r="V400" s="76">
        <v>0</v>
      </c>
      <c r="W400" s="76">
        <f t="shared" si="401"/>
        <v>0</v>
      </c>
      <c r="X400" s="76">
        <v>0</v>
      </c>
      <c r="Y400" s="76">
        <f t="shared" si="419"/>
        <v>0</v>
      </c>
      <c r="Z400" s="77">
        <v>0</v>
      </c>
      <c r="AA400" s="77">
        <f t="shared" si="402"/>
        <v>0</v>
      </c>
      <c r="AB400" s="8"/>
      <c r="AC400" s="76">
        <v>0</v>
      </c>
      <c r="AD400" s="76">
        <v>0</v>
      </c>
      <c r="AE400" s="76">
        <f t="shared" si="412"/>
        <v>0</v>
      </c>
      <c r="AF400" s="76">
        <v>0</v>
      </c>
      <c r="AG400" s="76">
        <f t="shared" si="413"/>
        <v>0</v>
      </c>
      <c r="AH400" s="77">
        <v>0</v>
      </c>
      <c r="AI400" s="78">
        <f t="shared" si="403"/>
        <v>0</v>
      </c>
      <c r="AJ400" s="32"/>
      <c r="AK400" s="124">
        <v>0</v>
      </c>
      <c r="AL400" s="76">
        <v>0</v>
      </c>
      <c r="AM400" s="76">
        <f t="shared" si="404"/>
        <v>0</v>
      </c>
      <c r="AN400" s="76">
        <v>0</v>
      </c>
      <c r="AO400" s="76">
        <f t="shared" si="420"/>
        <v>0</v>
      </c>
      <c r="AP400" s="77">
        <v>0</v>
      </c>
      <c r="AQ400" s="77">
        <f t="shared" si="405"/>
        <v>0</v>
      </c>
      <c r="AR400" s="8"/>
      <c r="AS400" s="76">
        <v>0</v>
      </c>
      <c r="AT400" s="76">
        <v>0</v>
      </c>
      <c r="AU400" s="76">
        <f t="shared" si="414"/>
        <v>0</v>
      </c>
      <c r="AV400" s="76">
        <v>0</v>
      </c>
      <c r="AW400" s="76">
        <f t="shared" si="415"/>
        <v>0</v>
      </c>
      <c r="AX400" s="77">
        <v>0</v>
      </c>
      <c r="AY400" s="78">
        <f t="shared" si="406"/>
        <v>0</v>
      </c>
      <c r="AZ400" s="32"/>
      <c r="BA400" s="124">
        <v>0</v>
      </c>
      <c r="BB400" s="76">
        <v>0</v>
      </c>
      <c r="BC400" s="76">
        <f t="shared" si="407"/>
        <v>0</v>
      </c>
      <c r="BD400" s="76">
        <v>0</v>
      </c>
      <c r="BE400" s="76">
        <f t="shared" si="421"/>
        <v>0</v>
      </c>
      <c r="BF400" s="77">
        <v>0</v>
      </c>
      <c r="BG400" s="77">
        <f t="shared" si="408"/>
        <v>0</v>
      </c>
      <c r="BH400" s="8"/>
      <c r="BI400" s="76">
        <v>0</v>
      </c>
      <c r="BJ400" s="76">
        <v>0</v>
      </c>
      <c r="BK400" s="76">
        <f t="shared" si="416"/>
        <v>0</v>
      </c>
      <c r="BL400" s="76">
        <v>0</v>
      </c>
      <c r="BM400" s="76">
        <f t="shared" si="417"/>
        <v>0</v>
      </c>
      <c r="BN400" s="77">
        <v>0</v>
      </c>
      <c r="BO400" s="78">
        <f t="shared" si="409"/>
        <v>0</v>
      </c>
      <c r="BP400" s="32"/>
    </row>
    <row r="401" spans="2:68" s="2" customFormat="1" ht="14.25" hidden="1" customHeight="1" outlineLevel="1">
      <c r="B401" s="2" t="str">
        <f t="shared" si="422"/>
        <v>Hide</v>
      </c>
      <c r="C401" s="2">
        <v>1</v>
      </c>
      <c r="D401" s="72" t="s">
        <v>376</v>
      </c>
      <c r="E401" s="124">
        <v>0</v>
      </c>
      <c r="F401" s="76">
        <v>0</v>
      </c>
      <c r="G401" s="76">
        <f t="shared" si="398"/>
        <v>0</v>
      </c>
      <c r="H401" s="76">
        <v>0</v>
      </c>
      <c r="I401" s="76">
        <f t="shared" si="418"/>
        <v>0</v>
      </c>
      <c r="J401" s="77">
        <v>0</v>
      </c>
      <c r="K401" s="77">
        <f t="shared" si="399"/>
        <v>0</v>
      </c>
      <c r="L401" s="8"/>
      <c r="M401" s="76">
        <v>0</v>
      </c>
      <c r="N401" s="76">
        <v>0</v>
      </c>
      <c r="O401" s="76">
        <f t="shared" si="410"/>
        <v>0</v>
      </c>
      <c r="P401" s="76">
        <v>0</v>
      </c>
      <c r="Q401" s="76">
        <f t="shared" si="411"/>
        <v>0</v>
      </c>
      <c r="R401" s="77">
        <v>0</v>
      </c>
      <c r="S401" s="78">
        <f t="shared" si="400"/>
        <v>0</v>
      </c>
      <c r="T401" s="32"/>
      <c r="U401" s="124">
        <v>0</v>
      </c>
      <c r="V401" s="76">
        <v>0</v>
      </c>
      <c r="W401" s="76">
        <f t="shared" si="401"/>
        <v>0</v>
      </c>
      <c r="X401" s="76">
        <v>0</v>
      </c>
      <c r="Y401" s="76">
        <f t="shared" si="419"/>
        <v>0</v>
      </c>
      <c r="Z401" s="77">
        <v>0</v>
      </c>
      <c r="AA401" s="77">
        <f t="shared" si="402"/>
        <v>0</v>
      </c>
      <c r="AB401" s="8"/>
      <c r="AC401" s="76">
        <v>0</v>
      </c>
      <c r="AD401" s="76">
        <v>0</v>
      </c>
      <c r="AE401" s="76">
        <f t="shared" si="412"/>
        <v>0</v>
      </c>
      <c r="AF401" s="76">
        <v>0</v>
      </c>
      <c r="AG401" s="76">
        <f t="shared" si="413"/>
        <v>0</v>
      </c>
      <c r="AH401" s="77">
        <v>0</v>
      </c>
      <c r="AI401" s="78">
        <f t="shared" si="403"/>
        <v>0</v>
      </c>
      <c r="AJ401" s="32"/>
      <c r="AK401" s="124">
        <v>0</v>
      </c>
      <c r="AL401" s="76">
        <v>0</v>
      </c>
      <c r="AM401" s="76">
        <f t="shared" si="404"/>
        <v>0</v>
      </c>
      <c r="AN401" s="76">
        <v>0</v>
      </c>
      <c r="AO401" s="76">
        <f t="shared" si="420"/>
        <v>0</v>
      </c>
      <c r="AP401" s="77">
        <v>0</v>
      </c>
      <c r="AQ401" s="77">
        <f t="shared" si="405"/>
        <v>0</v>
      </c>
      <c r="AR401" s="8"/>
      <c r="AS401" s="76">
        <v>0</v>
      </c>
      <c r="AT401" s="76">
        <v>0</v>
      </c>
      <c r="AU401" s="76">
        <f t="shared" si="414"/>
        <v>0</v>
      </c>
      <c r="AV401" s="76">
        <v>0</v>
      </c>
      <c r="AW401" s="76">
        <f t="shared" si="415"/>
        <v>0</v>
      </c>
      <c r="AX401" s="77">
        <v>0</v>
      </c>
      <c r="AY401" s="78">
        <f t="shared" si="406"/>
        <v>0</v>
      </c>
      <c r="AZ401" s="32"/>
      <c r="BA401" s="124">
        <v>0</v>
      </c>
      <c r="BB401" s="76">
        <v>0</v>
      </c>
      <c r="BC401" s="76">
        <f t="shared" si="407"/>
        <v>0</v>
      </c>
      <c r="BD401" s="76">
        <v>0</v>
      </c>
      <c r="BE401" s="76">
        <f t="shared" si="421"/>
        <v>0</v>
      </c>
      <c r="BF401" s="77">
        <v>0</v>
      </c>
      <c r="BG401" s="77">
        <f t="shared" si="408"/>
        <v>0</v>
      </c>
      <c r="BH401" s="8"/>
      <c r="BI401" s="76">
        <v>0</v>
      </c>
      <c r="BJ401" s="76">
        <v>0</v>
      </c>
      <c r="BK401" s="76">
        <f t="shared" si="416"/>
        <v>0</v>
      </c>
      <c r="BL401" s="76">
        <v>0</v>
      </c>
      <c r="BM401" s="76">
        <f t="shared" si="417"/>
        <v>0</v>
      </c>
      <c r="BN401" s="77">
        <v>0</v>
      </c>
      <c r="BO401" s="78">
        <f t="shared" si="409"/>
        <v>0</v>
      </c>
      <c r="BP401" s="32"/>
    </row>
    <row r="402" spans="2:68" s="2" customFormat="1" ht="14.25" hidden="1" customHeight="1" outlineLevel="1">
      <c r="B402" s="2" t="str">
        <f t="shared" si="422"/>
        <v>Hide</v>
      </c>
      <c r="C402" s="2">
        <v>1</v>
      </c>
      <c r="D402" s="72" t="s">
        <v>377</v>
      </c>
      <c r="E402" s="124">
        <v>0</v>
      </c>
      <c r="F402" s="76">
        <v>0</v>
      </c>
      <c r="G402" s="76">
        <f t="shared" si="398"/>
        <v>0</v>
      </c>
      <c r="H402" s="76">
        <v>0</v>
      </c>
      <c r="I402" s="76">
        <f t="shared" si="418"/>
        <v>0</v>
      </c>
      <c r="J402" s="77">
        <v>0</v>
      </c>
      <c r="K402" s="77">
        <f t="shared" si="399"/>
        <v>0</v>
      </c>
      <c r="L402" s="8"/>
      <c r="M402" s="76">
        <v>0</v>
      </c>
      <c r="N402" s="76">
        <v>0</v>
      </c>
      <c r="O402" s="76">
        <f t="shared" si="410"/>
        <v>0</v>
      </c>
      <c r="P402" s="76">
        <v>0</v>
      </c>
      <c r="Q402" s="76">
        <f t="shared" si="411"/>
        <v>0</v>
      </c>
      <c r="R402" s="77">
        <v>0</v>
      </c>
      <c r="S402" s="78">
        <f t="shared" si="400"/>
        <v>0</v>
      </c>
      <c r="T402" s="32"/>
      <c r="U402" s="124">
        <v>0</v>
      </c>
      <c r="V402" s="76">
        <v>0</v>
      </c>
      <c r="W402" s="76">
        <f t="shared" si="401"/>
        <v>0</v>
      </c>
      <c r="X402" s="76">
        <v>0</v>
      </c>
      <c r="Y402" s="76">
        <f t="shared" si="419"/>
        <v>0</v>
      </c>
      <c r="Z402" s="77">
        <v>0</v>
      </c>
      <c r="AA402" s="77">
        <f t="shared" si="402"/>
        <v>0</v>
      </c>
      <c r="AB402" s="8"/>
      <c r="AC402" s="76">
        <v>0</v>
      </c>
      <c r="AD402" s="76">
        <v>0</v>
      </c>
      <c r="AE402" s="76">
        <f t="shared" si="412"/>
        <v>0</v>
      </c>
      <c r="AF402" s="76">
        <v>0</v>
      </c>
      <c r="AG402" s="76">
        <f t="shared" si="413"/>
        <v>0</v>
      </c>
      <c r="AH402" s="77">
        <v>0</v>
      </c>
      <c r="AI402" s="78">
        <f t="shared" si="403"/>
        <v>0</v>
      </c>
      <c r="AJ402" s="32"/>
      <c r="AK402" s="124">
        <v>0</v>
      </c>
      <c r="AL402" s="76">
        <v>0</v>
      </c>
      <c r="AM402" s="76">
        <f t="shared" si="404"/>
        <v>0</v>
      </c>
      <c r="AN402" s="76">
        <v>0</v>
      </c>
      <c r="AO402" s="76">
        <f t="shared" si="420"/>
        <v>0</v>
      </c>
      <c r="AP402" s="77">
        <v>0</v>
      </c>
      <c r="AQ402" s="77">
        <f t="shared" si="405"/>
        <v>0</v>
      </c>
      <c r="AR402" s="8"/>
      <c r="AS402" s="76">
        <v>0</v>
      </c>
      <c r="AT402" s="76">
        <v>0</v>
      </c>
      <c r="AU402" s="76">
        <f t="shared" si="414"/>
        <v>0</v>
      </c>
      <c r="AV402" s="76">
        <v>0</v>
      </c>
      <c r="AW402" s="76">
        <f t="shared" si="415"/>
        <v>0</v>
      </c>
      <c r="AX402" s="77">
        <v>0</v>
      </c>
      <c r="AY402" s="78">
        <f t="shared" si="406"/>
        <v>0</v>
      </c>
      <c r="AZ402" s="32"/>
      <c r="BA402" s="124">
        <v>0</v>
      </c>
      <c r="BB402" s="76">
        <v>0</v>
      </c>
      <c r="BC402" s="76">
        <f t="shared" si="407"/>
        <v>0</v>
      </c>
      <c r="BD402" s="76">
        <v>0</v>
      </c>
      <c r="BE402" s="76">
        <f t="shared" si="421"/>
        <v>0</v>
      </c>
      <c r="BF402" s="77">
        <v>0</v>
      </c>
      <c r="BG402" s="77">
        <f t="shared" si="408"/>
        <v>0</v>
      </c>
      <c r="BH402" s="8"/>
      <c r="BI402" s="76">
        <v>0</v>
      </c>
      <c r="BJ402" s="76">
        <v>0</v>
      </c>
      <c r="BK402" s="76">
        <f t="shared" si="416"/>
        <v>0</v>
      </c>
      <c r="BL402" s="76">
        <v>0</v>
      </c>
      <c r="BM402" s="76">
        <f t="shared" si="417"/>
        <v>0</v>
      </c>
      <c r="BN402" s="77">
        <v>0</v>
      </c>
      <c r="BO402" s="78">
        <f t="shared" si="409"/>
        <v>0</v>
      </c>
      <c r="BP402" s="32"/>
    </row>
    <row r="403" spans="2:68" s="2" customFormat="1" ht="14.25" hidden="1" customHeight="1" outlineLevel="1">
      <c r="B403" s="2" t="str">
        <f t="shared" si="422"/>
        <v>Hide</v>
      </c>
      <c r="C403" s="2">
        <v>1</v>
      </c>
      <c r="D403" s="72" t="s">
        <v>378</v>
      </c>
      <c r="E403" s="124">
        <v>0</v>
      </c>
      <c r="F403" s="76">
        <v>0</v>
      </c>
      <c r="G403" s="76">
        <f t="shared" si="398"/>
        <v>0</v>
      </c>
      <c r="H403" s="76">
        <v>0</v>
      </c>
      <c r="I403" s="76">
        <f t="shared" si="418"/>
        <v>0</v>
      </c>
      <c r="J403" s="77">
        <v>0</v>
      </c>
      <c r="K403" s="77">
        <f t="shared" si="399"/>
        <v>0</v>
      </c>
      <c r="L403" s="8"/>
      <c r="M403" s="76">
        <v>0</v>
      </c>
      <c r="N403" s="76">
        <v>0</v>
      </c>
      <c r="O403" s="76">
        <f t="shared" si="410"/>
        <v>0</v>
      </c>
      <c r="P403" s="76">
        <v>0</v>
      </c>
      <c r="Q403" s="76">
        <f t="shared" si="411"/>
        <v>0</v>
      </c>
      <c r="R403" s="77">
        <v>0</v>
      </c>
      <c r="S403" s="78">
        <f t="shared" si="400"/>
        <v>0</v>
      </c>
      <c r="T403" s="32"/>
      <c r="U403" s="124">
        <v>0</v>
      </c>
      <c r="V403" s="76">
        <v>0</v>
      </c>
      <c r="W403" s="76">
        <f t="shared" si="401"/>
        <v>0</v>
      </c>
      <c r="X403" s="76">
        <v>0</v>
      </c>
      <c r="Y403" s="76">
        <f t="shared" si="419"/>
        <v>0</v>
      </c>
      <c r="Z403" s="77">
        <v>0</v>
      </c>
      <c r="AA403" s="77">
        <f t="shared" si="402"/>
        <v>0</v>
      </c>
      <c r="AB403" s="8"/>
      <c r="AC403" s="76">
        <v>0</v>
      </c>
      <c r="AD403" s="76">
        <v>0</v>
      </c>
      <c r="AE403" s="76">
        <f t="shared" si="412"/>
        <v>0</v>
      </c>
      <c r="AF403" s="76">
        <v>0</v>
      </c>
      <c r="AG403" s="76">
        <f t="shared" si="413"/>
        <v>0</v>
      </c>
      <c r="AH403" s="77">
        <v>0</v>
      </c>
      <c r="AI403" s="78">
        <f t="shared" si="403"/>
        <v>0</v>
      </c>
      <c r="AJ403" s="32"/>
      <c r="AK403" s="124">
        <v>0</v>
      </c>
      <c r="AL403" s="76">
        <v>0</v>
      </c>
      <c r="AM403" s="76">
        <f t="shared" si="404"/>
        <v>0</v>
      </c>
      <c r="AN403" s="76">
        <v>0</v>
      </c>
      <c r="AO403" s="76">
        <f t="shared" si="420"/>
        <v>0</v>
      </c>
      <c r="AP403" s="77">
        <v>0</v>
      </c>
      <c r="AQ403" s="77">
        <f t="shared" si="405"/>
        <v>0</v>
      </c>
      <c r="AR403" s="8"/>
      <c r="AS403" s="76">
        <v>0</v>
      </c>
      <c r="AT403" s="76">
        <v>0</v>
      </c>
      <c r="AU403" s="76">
        <f t="shared" si="414"/>
        <v>0</v>
      </c>
      <c r="AV403" s="76">
        <v>0</v>
      </c>
      <c r="AW403" s="76">
        <f t="shared" si="415"/>
        <v>0</v>
      </c>
      <c r="AX403" s="77">
        <v>0</v>
      </c>
      <c r="AY403" s="78">
        <f t="shared" si="406"/>
        <v>0</v>
      </c>
      <c r="AZ403" s="32"/>
      <c r="BA403" s="124">
        <v>0</v>
      </c>
      <c r="BB403" s="76">
        <v>0</v>
      </c>
      <c r="BC403" s="76">
        <f t="shared" si="407"/>
        <v>0</v>
      </c>
      <c r="BD403" s="76">
        <v>0</v>
      </c>
      <c r="BE403" s="76">
        <f t="shared" si="421"/>
        <v>0</v>
      </c>
      <c r="BF403" s="77">
        <v>0</v>
      </c>
      <c r="BG403" s="77">
        <f t="shared" si="408"/>
        <v>0</v>
      </c>
      <c r="BH403" s="8"/>
      <c r="BI403" s="76">
        <v>0</v>
      </c>
      <c r="BJ403" s="76">
        <v>0</v>
      </c>
      <c r="BK403" s="76">
        <f t="shared" si="416"/>
        <v>0</v>
      </c>
      <c r="BL403" s="76">
        <v>0</v>
      </c>
      <c r="BM403" s="76">
        <f t="shared" si="417"/>
        <v>0</v>
      </c>
      <c r="BN403" s="77">
        <v>0</v>
      </c>
      <c r="BO403" s="78">
        <f t="shared" si="409"/>
        <v>0</v>
      </c>
      <c r="BP403" s="32"/>
    </row>
    <row r="404" spans="2:68" s="2" customFormat="1" collapsed="1">
      <c r="B404" s="2" t="str">
        <f t="shared" si="422"/>
        <v>Hide</v>
      </c>
      <c r="C404" s="2">
        <v>1</v>
      </c>
      <c r="D404" s="72" t="s">
        <v>379</v>
      </c>
      <c r="E404" s="123">
        <v>3752.25</v>
      </c>
      <c r="F404" s="73">
        <v>3785.9877144516095</v>
      </c>
      <c r="G404" s="73">
        <f t="shared" si="398"/>
        <v>-33.737714451609463</v>
      </c>
      <c r="H404" s="73">
        <v>0</v>
      </c>
      <c r="I404" s="73">
        <f t="shared" si="418"/>
        <v>3752.25</v>
      </c>
      <c r="J404" s="74">
        <v>3606.34</v>
      </c>
      <c r="K404" s="74">
        <f t="shared" si="399"/>
        <v>145.90999999999985</v>
      </c>
      <c r="L404" s="35"/>
      <c r="M404" s="73">
        <v>3752.25</v>
      </c>
      <c r="N404" s="73">
        <v>3785.9877144516095</v>
      </c>
      <c r="O404" s="73">
        <f t="shared" si="410"/>
        <v>-33.737714451609463</v>
      </c>
      <c r="P404" s="73">
        <v>0</v>
      </c>
      <c r="Q404" s="73">
        <f t="shared" si="411"/>
        <v>3752.25</v>
      </c>
      <c r="R404" s="74">
        <v>3606.34</v>
      </c>
      <c r="S404" s="75">
        <f t="shared" si="400"/>
        <v>145.90999999999985</v>
      </c>
      <c r="T404" s="32"/>
      <c r="U404" s="123">
        <v>1535.92</v>
      </c>
      <c r="V404" s="73">
        <v>1586.3628540701659</v>
      </c>
      <c r="W404" s="73">
        <f t="shared" si="401"/>
        <v>-50.442854070165822</v>
      </c>
      <c r="X404" s="73">
        <v>0</v>
      </c>
      <c r="Y404" s="73">
        <f t="shared" si="419"/>
        <v>1535.92</v>
      </c>
      <c r="Z404" s="74">
        <v>1535.92</v>
      </c>
      <c r="AA404" s="74">
        <f t="shared" si="402"/>
        <v>0</v>
      </c>
      <c r="AB404" s="35"/>
      <c r="AC404" s="73">
        <v>1535.92</v>
      </c>
      <c r="AD404" s="73">
        <v>1586.3628540701659</v>
      </c>
      <c r="AE404" s="73">
        <f t="shared" si="412"/>
        <v>-50.442854070165822</v>
      </c>
      <c r="AF404" s="73">
        <v>0</v>
      </c>
      <c r="AG404" s="73">
        <f t="shared" si="413"/>
        <v>1535.92</v>
      </c>
      <c r="AH404" s="74">
        <v>1535.92</v>
      </c>
      <c r="AI404" s="75">
        <f t="shared" si="403"/>
        <v>0</v>
      </c>
      <c r="AJ404" s="32"/>
      <c r="AK404" s="123">
        <v>0</v>
      </c>
      <c r="AL404" s="73">
        <v>0</v>
      </c>
      <c r="AM404" s="73">
        <f t="shared" si="404"/>
        <v>0</v>
      </c>
      <c r="AN404" s="73">
        <v>0</v>
      </c>
      <c r="AO404" s="73">
        <f t="shared" si="420"/>
        <v>0</v>
      </c>
      <c r="AP404" s="74">
        <v>63.33</v>
      </c>
      <c r="AQ404" s="74">
        <f t="shared" si="405"/>
        <v>-63.33</v>
      </c>
      <c r="AR404" s="35"/>
      <c r="AS404" s="73">
        <v>0</v>
      </c>
      <c r="AT404" s="73">
        <v>0</v>
      </c>
      <c r="AU404" s="73">
        <f t="shared" si="414"/>
        <v>0</v>
      </c>
      <c r="AV404" s="73">
        <v>0</v>
      </c>
      <c r="AW404" s="73">
        <f t="shared" si="415"/>
        <v>0</v>
      </c>
      <c r="AX404" s="74">
        <v>63.33</v>
      </c>
      <c r="AY404" s="75">
        <f t="shared" si="406"/>
        <v>-63.33</v>
      </c>
      <c r="AZ404" s="32"/>
      <c r="BA404" s="123">
        <v>2216.33</v>
      </c>
      <c r="BB404" s="73">
        <v>2199.6248603814438</v>
      </c>
      <c r="BC404" s="73">
        <f t="shared" si="407"/>
        <v>16.705139618556132</v>
      </c>
      <c r="BD404" s="73">
        <v>0</v>
      </c>
      <c r="BE404" s="73">
        <f t="shared" si="421"/>
        <v>2216.33</v>
      </c>
      <c r="BF404" s="74">
        <v>2007.09</v>
      </c>
      <c r="BG404" s="74">
        <f t="shared" si="408"/>
        <v>209.24</v>
      </c>
      <c r="BH404" s="35"/>
      <c r="BI404" s="73">
        <v>2216.33</v>
      </c>
      <c r="BJ404" s="73">
        <v>2199.6248603814438</v>
      </c>
      <c r="BK404" s="73">
        <f t="shared" si="416"/>
        <v>16.705139618556132</v>
      </c>
      <c r="BL404" s="73">
        <v>0</v>
      </c>
      <c r="BM404" s="73">
        <f t="shared" si="417"/>
        <v>2216.33</v>
      </c>
      <c r="BN404" s="74">
        <v>2007.09</v>
      </c>
      <c r="BO404" s="75">
        <f t="shared" si="409"/>
        <v>209.24</v>
      </c>
      <c r="BP404" s="32"/>
    </row>
    <row r="405" spans="2:68" s="2" customFormat="1" ht="14.25" hidden="1" customHeight="1" outlineLevel="1">
      <c r="B405" s="2" t="str">
        <f t="shared" si="422"/>
        <v>Hide</v>
      </c>
      <c r="C405" s="2">
        <v>1</v>
      </c>
      <c r="D405" s="72" t="s">
        <v>380</v>
      </c>
      <c r="E405" s="124">
        <v>7994.43</v>
      </c>
      <c r="F405" s="76">
        <v>8094.4810068062197</v>
      </c>
      <c r="G405" s="76">
        <f t="shared" si="398"/>
        <v>-100.05100680621945</v>
      </c>
      <c r="H405" s="76">
        <v>0</v>
      </c>
      <c r="I405" s="76">
        <f t="shared" si="418"/>
        <v>7994.43</v>
      </c>
      <c r="J405" s="77">
        <v>8314.17</v>
      </c>
      <c r="K405" s="77">
        <f t="shared" si="399"/>
        <v>-319.73999999999978</v>
      </c>
      <c r="L405" s="8"/>
      <c r="M405" s="76">
        <v>7994.43</v>
      </c>
      <c r="N405" s="76">
        <v>8094.4810068062197</v>
      </c>
      <c r="O405" s="76">
        <f t="shared" si="410"/>
        <v>-100.05100680621945</v>
      </c>
      <c r="P405" s="76">
        <v>0</v>
      </c>
      <c r="Q405" s="76">
        <f t="shared" si="411"/>
        <v>7994.43</v>
      </c>
      <c r="R405" s="77">
        <v>8314.17</v>
      </c>
      <c r="S405" s="78">
        <f t="shared" si="400"/>
        <v>-319.73999999999978</v>
      </c>
      <c r="T405" s="32"/>
      <c r="U405" s="124">
        <v>3213.34</v>
      </c>
      <c r="V405" s="76">
        <v>3253.55208691609</v>
      </c>
      <c r="W405" s="76">
        <f t="shared" si="401"/>
        <v>-40.212086916089902</v>
      </c>
      <c r="X405" s="76">
        <v>0</v>
      </c>
      <c r="Y405" s="76">
        <f t="shared" si="419"/>
        <v>3213.34</v>
      </c>
      <c r="Z405" s="77">
        <v>3702.98</v>
      </c>
      <c r="AA405" s="77">
        <f t="shared" si="402"/>
        <v>-489.63999999999987</v>
      </c>
      <c r="AB405" s="8"/>
      <c r="AC405" s="76">
        <v>3213.34</v>
      </c>
      <c r="AD405" s="76">
        <v>3253.55208691609</v>
      </c>
      <c r="AE405" s="76">
        <f t="shared" si="412"/>
        <v>-40.212086916089902</v>
      </c>
      <c r="AF405" s="76">
        <v>0</v>
      </c>
      <c r="AG405" s="76">
        <f t="shared" si="413"/>
        <v>3213.34</v>
      </c>
      <c r="AH405" s="77">
        <v>3702.98</v>
      </c>
      <c r="AI405" s="78">
        <f t="shared" si="403"/>
        <v>-489.63999999999987</v>
      </c>
      <c r="AJ405" s="32"/>
      <c r="AK405" s="124">
        <v>1000.54</v>
      </c>
      <c r="AL405" s="76">
        <v>1013.06047723223</v>
      </c>
      <c r="AM405" s="76">
        <f t="shared" si="404"/>
        <v>-12.520477232230064</v>
      </c>
      <c r="AN405" s="76">
        <v>0</v>
      </c>
      <c r="AO405" s="76">
        <f t="shared" si="420"/>
        <v>1000.54</v>
      </c>
      <c r="AP405" s="77">
        <v>775.49</v>
      </c>
      <c r="AQ405" s="77">
        <f t="shared" si="405"/>
        <v>225.04999999999995</v>
      </c>
      <c r="AR405" s="8"/>
      <c r="AS405" s="76">
        <v>1000.54</v>
      </c>
      <c r="AT405" s="76">
        <v>1013.06047723223</v>
      </c>
      <c r="AU405" s="76">
        <f t="shared" si="414"/>
        <v>-12.520477232230064</v>
      </c>
      <c r="AV405" s="76">
        <v>0</v>
      </c>
      <c r="AW405" s="76">
        <f t="shared" si="415"/>
        <v>1000.54</v>
      </c>
      <c r="AX405" s="77">
        <v>775.49</v>
      </c>
      <c r="AY405" s="78">
        <f t="shared" si="406"/>
        <v>225.04999999999995</v>
      </c>
      <c r="AZ405" s="32"/>
      <c r="BA405" s="124">
        <v>3780.55</v>
      </c>
      <c r="BB405" s="76">
        <v>3827.8684426578998</v>
      </c>
      <c r="BC405" s="76">
        <f t="shared" si="407"/>
        <v>-47.318442657899595</v>
      </c>
      <c r="BD405" s="76">
        <v>0</v>
      </c>
      <c r="BE405" s="76">
        <f t="shared" si="421"/>
        <v>3780.55</v>
      </c>
      <c r="BF405" s="77">
        <v>3835.7</v>
      </c>
      <c r="BG405" s="77">
        <f t="shared" si="408"/>
        <v>-55.149999999999636</v>
      </c>
      <c r="BH405" s="8"/>
      <c r="BI405" s="76">
        <v>3780.55</v>
      </c>
      <c r="BJ405" s="76">
        <v>3827.8684426578998</v>
      </c>
      <c r="BK405" s="76">
        <f t="shared" si="416"/>
        <v>-47.318442657899595</v>
      </c>
      <c r="BL405" s="76">
        <v>0</v>
      </c>
      <c r="BM405" s="76">
        <f t="shared" si="417"/>
        <v>3780.55</v>
      </c>
      <c r="BN405" s="77">
        <v>3835.7</v>
      </c>
      <c r="BO405" s="78">
        <f t="shared" si="409"/>
        <v>-55.149999999999636</v>
      </c>
      <c r="BP405" s="32"/>
    </row>
    <row r="406" spans="2:68" s="2" customFormat="1" collapsed="1">
      <c r="B406" s="2" t="str">
        <f t="shared" si="422"/>
        <v>Hide</v>
      </c>
      <c r="C406" s="2">
        <v>1</v>
      </c>
      <c r="D406" s="72" t="s">
        <v>381</v>
      </c>
      <c r="E406" s="123">
        <v>157395.1300000003</v>
      </c>
      <c r="F406" s="73">
        <v>155031.05789012311</v>
      </c>
      <c r="G406" s="73">
        <f t="shared" si="398"/>
        <v>2364.0721098771901</v>
      </c>
      <c r="H406" s="73">
        <v>0</v>
      </c>
      <c r="I406" s="73">
        <f t="shared" si="418"/>
        <v>157395.1300000003</v>
      </c>
      <c r="J406" s="74">
        <v>159468.94999999998</v>
      </c>
      <c r="K406" s="74">
        <f t="shared" si="399"/>
        <v>-2073.8199999996868</v>
      </c>
      <c r="L406" s="35"/>
      <c r="M406" s="73">
        <v>157395.1300000003</v>
      </c>
      <c r="N406" s="73">
        <v>155031.05789012311</v>
      </c>
      <c r="O406" s="73">
        <f t="shared" si="410"/>
        <v>2364.0721098771901</v>
      </c>
      <c r="P406" s="73">
        <v>0</v>
      </c>
      <c r="Q406" s="73">
        <f t="shared" si="411"/>
        <v>157395.1300000003</v>
      </c>
      <c r="R406" s="74">
        <v>159468.94999999998</v>
      </c>
      <c r="S406" s="75">
        <f t="shared" si="400"/>
        <v>-2073.8199999996868</v>
      </c>
      <c r="T406" s="32"/>
      <c r="U406" s="123">
        <v>50809.010000000177</v>
      </c>
      <c r="V406" s="73">
        <v>56439.476949972777</v>
      </c>
      <c r="W406" s="73">
        <f t="shared" si="401"/>
        <v>-5630.4669499726006</v>
      </c>
      <c r="X406" s="73">
        <v>0</v>
      </c>
      <c r="Y406" s="73">
        <f t="shared" si="419"/>
        <v>50809.010000000177</v>
      </c>
      <c r="Z406" s="74">
        <v>59305</v>
      </c>
      <c r="AA406" s="74">
        <f t="shared" si="402"/>
        <v>-8495.9899999998233</v>
      </c>
      <c r="AB406" s="35"/>
      <c r="AC406" s="73">
        <v>50809.010000000177</v>
      </c>
      <c r="AD406" s="73">
        <v>56439.476949972777</v>
      </c>
      <c r="AE406" s="73">
        <f t="shared" si="412"/>
        <v>-5630.4669499726006</v>
      </c>
      <c r="AF406" s="73">
        <v>0</v>
      </c>
      <c r="AG406" s="73">
        <f t="shared" si="413"/>
        <v>50809.010000000177</v>
      </c>
      <c r="AH406" s="74">
        <v>59305</v>
      </c>
      <c r="AI406" s="75">
        <f t="shared" si="403"/>
        <v>-8495.9899999998233</v>
      </c>
      <c r="AJ406" s="32"/>
      <c r="AK406" s="123">
        <v>19192.939999999995</v>
      </c>
      <c r="AL406" s="73">
        <v>17570.83880067039</v>
      </c>
      <c r="AM406" s="73">
        <f t="shared" si="404"/>
        <v>1622.1011993296052</v>
      </c>
      <c r="AN406" s="73">
        <v>0</v>
      </c>
      <c r="AO406" s="73">
        <f t="shared" si="420"/>
        <v>19192.939999999995</v>
      </c>
      <c r="AP406" s="74">
        <v>14527.119999999999</v>
      </c>
      <c r="AQ406" s="74">
        <f t="shared" si="405"/>
        <v>4665.8199999999961</v>
      </c>
      <c r="AR406" s="35"/>
      <c r="AS406" s="73">
        <v>19192.939999999995</v>
      </c>
      <c r="AT406" s="73">
        <v>17570.83880067039</v>
      </c>
      <c r="AU406" s="73">
        <f t="shared" si="414"/>
        <v>1622.1011993296052</v>
      </c>
      <c r="AV406" s="73">
        <v>0</v>
      </c>
      <c r="AW406" s="73">
        <f t="shared" si="415"/>
        <v>19192.939999999995</v>
      </c>
      <c r="AX406" s="74">
        <v>14527.119999999999</v>
      </c>
      <c r="AY406" s="75">
        <f t="shared" si="406"/>
        <v>4665.8199999999961</v>
      </c>
      <c r="AZ406" s="32"/>
      <c r="BA406" s="123">
        <v>87393.180000000109</v>
      </c>
      <c r="BB406" s="73">
        <v>81020.742139479931</v>
      </c>
      <c r="BC406" s="73">
        <f t="shared" si="407"/>
        <v>6372.4378605201782</v>
      </c>
      <c r="BD406" s="73">
        <v>0</v>
      </c>
      <c r="BE406" s="73">
        <f t="shared" si="421"/>
        <v>87393.180000000109</v>
      </c>
      <c r="BF406" s="74">
        <v>85636.829999999987</v>
      </c>
      <c r="BG406" s="74">
        <f t="shared" si="408"/>
        <v>1756.3500000001222</v>
      </c>
      <c r="BH406" s="35"/>
      <c r="BI406" s="73">
        <v>87393.180000000109</v>
      </c>
      <c r="BJ406" s="73">
        <v>81020.742139479931</v>
      </c>
      <c r="BK406" s="73">
        <f t="shared" si="416"/>
        <v>6372.4378605201782</v>
      </c>
      <c r="BL406" s="73">
        <v>0</v>
      </c>
      <c r="BM406" s="73">
        <f t="shared" si="417"/>
        <v>87393.180000000109</v>
      </c>
      <c r="BN406" s="74">
        <v>85636.829999999987</v>
      </c>
      <c r="BO406" s="75">
        <f t="shared" si="409"/>
        <v>1756.3500000001222</v>
      </c>
      <c r="BP406" s="32"/>
    </row>
    <row r="407" spans="2:68" s="2" customFormat="1">
      <c r="B407" s="2" t="str">
        <f t="shared" si="422"/>
        <v>Hide</v>
      </c>
      <c r="C407" s="2">
        <v>1</v>
      </c>
      <c r="D407" s="72" t="s">
        <v>382</v>
      </c>
      <c r="E407" s="123">
        <v>7994.43</v>
      </c>
      <c r="F407" s="73">
        <v>8094.4810068062197</v>
      </c>
      <c r="G407" s="73">
        <f t="shared" si="398"/>
        <v>-100.05100680621945</v>
      </c>
      <c r="H407" s="73">
        <v>0</v>
      </c>
      <c r="I407" s="73">
        <f t="shared" si="418"/>
        <v>7994.43</v>
      </c>
      <c r="J407" s="74">
        <v>8314.17</v>
      </c>
      <c r="K407" s="74">
        <f t="shared" si="399"/>
        <v>-319.73999999999978</v>
      </c>
      <c r="L407" s="35"/>
      <c r="M407" s="73">
        <v>7994.43</v>
      </c>
      <c r="N407" s="73">
        <v>8094.4810068062197</v>
      </c>
      <c r="O407" s="73">
        <f t="shared" si="410"/>
        <v>-100.05100680621945</v>
      </c>
      <c r="P407" s="73">
        <v>0</v>
      </c>
      <c r="Q407" s="73">
        <f t="shared" si="411"/>
        <v>7994.43</v>
      </c>
      <c r="R407" s="74">
        <v>8314.17</v>
      </c>
      <c r="S407" s="75">
        <f t="shared" si="400"/>
        <v>-319.73999999999978</v>
      </c>
      <c r="T407" s="32"/>
      <c r="U407" s="123">
        <v>3213.34</v>
      </c>
      <c r="V407" s="73">
        <v>3253.55208691609</v>
      </c>
      <c r="W407" s="73">
        <f t="shared" si="401"/>
        <v>-40.212086916089902</v>
      </c>
      <c r="X407" s="73">
        <v>0</v>
      </c>
      <c r="Y407" s="73">
        <f t="shared" si="419"/>
        <v>3213.34</v>
      </c>
      <c r="Z407" s="74">
        <v>3702.98</v>
      </c>
      <c r="AA407" s="74">
        <f t="shared" si="402"/>
        <v>-489.63999999999987</v>
      </c>
      <c r="AB407" s="35"/>
      <c r="AC407" s="73">
        <v>3213.34</v>
      </c>
      <c r="AD407" s="73">
        <v>3253.55208691609</v>
      </c>
      <c r="AE407" s="73">
        <f t="shared" si="412"/>
        <v>-40.212086916089902</v>
      </c>
      <c r="AF407" s="73">
        <v>0</v>
      </c>
      <c r="AG407" s="73">
        <f t="shared" si="413"/>
        <v>3213.34</v>
      </c>
      <c r="AH407" s="74">
        <v>3702.98</v>
      </c>
      <c r="AI407" s="75">
        <f t="shared" si="403"/>
        <v>-489.63999999999987</v>
      </c>
      <c r="AJ407" s="32"/>
      <c r="AK407" s="123">
        <v>1000.54</v>
      </c>
      <c r="AL407" s="73">
        <v>1013.06047723223</v>
      </c>
      <c r="AM407" s="73">
        <f t="shared" si="404"/>
        <v>-12.520477232230064</v>
      </c>
      <c r="AN407" s="73">
        <v>0</v>
      </c>
      <c r="AO407" s="73">
        <f t="shared" si="420"/>
        <v>1000.54</v>
      </c>
      <c r="AP407" s="74">
        <v>775.49</v>
      </c>
      <c r="AQ407" s="74">
        <f t="shared" si="405"/>
        <v>225.04999999999995</v>
      </c>
      <c r="AR407" s="35"/>
      <c r="AS407" s="73">
        <v>1000.54</v>
      </c>
      <c r="AT407" s="73">
        <v>1013.06047723223</v>
      </c>
      <c r="AU407" s="73">
        <f t="shared" si="414"/>
        <v>-12.520477232230064</v>
      </c>
      <c r="AV407" s="73">
        <v>0</v>
      </c>
      <c r="AW407" s="73">
        <f t="shared" si="415"/>
        <v>1000.54</v>
      </c>
      <c r="AX407" s="74">
        <v>775.49</v>
      </c>
      <c r="AY407" s="75">
        <f t="shared" si="406"/>
        <v>225.04999999999995</v>
      </c>
      <c r="AZ407" s="32"/>
      <c r="BA407" s="123">
        <v>3780.55</v>
      </c>
      <c r="BB407" s="73">
        <v>3827.8684426578998</v>
      </c>
      <c r="BC407" s="73">
        <f t="shared" si="407"/>
        <v>-47.318442657899595</v>
      </c>
      <c r="BD407" s="73">
        <v>0</v>
      </c>
      <c r="BE407" s="73">
        <f t="shared" si="421"/>
        <v>3780.55</v>
      </c>
      <c r="BF407" s="74">
        <v>3835.7</v>
      </c>
      <c r="BG407" s="74">
        <f t="shared" si="408"/>
        <v>-55.149999999999636</v>
      </c>
      <c r="BH407" s="35"/>
      <c r="BI407" s="73">
        <v>3780.55</v>
      </c>
      <c r="BJ407" s="73">
        <v>3827.8684426578998</v>
      </c>
      <c r="BK407" s="73">
        <f t="shared" si="416"/>
        <v>-47.318442657899595</v>
      </c>
      <c r="BL407" s="73">
        <v>0</v>
      </c>
      <c r="BM407" s="73">
        <f t="shared" si="417"/>
        <v>3780.55</v>
      </c>
      <c r="BN407" s="74">
        <v>3835.7</v>
      </c>
      <c r="BO407" s="75">
        <f t="shared" si="409"/>
        <v>-55.149999999999636</v>
      </c>
      <c r="BP407" s="32"/>
    </row>
    <row r="408" spans="2:68" s="67" customFormat="1">
      <c r="B408" s="67" t="str">
        <f t="shared" si="422"/>
        <v>Hide</v>
      </c>
      <c r="C408" s="67">
        <v>1</v>
      </c>
      <c r="D408" s="68" t="s">
        <v>383</v>
      </c>
      <c r="E408" s="120">
        <v>165389.56000000029</v>
      </c>
      <c r="F408" s="57">
        <v>163125.5388969293</v>
      </c>
      <c r="G408" s="57">
        <f t="shared" si="398"/>
        <v>2264.0211030709906</v>
      </c>
      <c r="H408" s="57">
        <v>0</v>
      </c>
      <c r="I408" s="57">
        <f t="shared" si="418"/>
        <v>165389.56000000029</v>
      </c>
      <c r="J408" s="58">
        <v>167783.12</v>
      </c>
      <c r="K408" s="58">
        <f t="shared" si="399"/>
        <v>-2393.5599999997066</v>
      </c>
      <c r="L408" s="45"/>
      <c r="M408" s="57">
        <v>165389.56000000029</v>
      </c>
      <c r="N408" s="57">
        <v>163125.5388969293</v>
      </c>
      <c r="O408" s="57">
        <f t="shared" si="410"/>
        <v>2264.0211030709906</v>
      </c>
      <c r="P408" s="57">
        <v>0</v>
      </c>
      <c r="Q408" s="57">
        <f t="shared" si="411"/>
        <v>165389.56000000029</v>
      </c>
      <c r="R408" s="58">
        <v>167783.12</v>
      </c>
      <c r="S408" s="59">
        <f t="shared" si="400"/>
        <v>-2393.5599999997066</v>
      </c>
      <c r="T408" s="32"/>
      <c r="U408" s="120">
        <v>54022.35000000018</v>
      </c>
      <c r="V408" s="57">
        <v>59693.029036888867</v>
      </c>
      <c r="W408" s="57">
        <f t="shared" si="401"/>
        <v>-5670.6790368886868</v>
      </c>
      <c r="X408" s="57">
        <v>0</v>
      </c>
      <c r="Y408" s="57">
        <f t="shared" si="419"/>
        <v>54022.35000000018</v>
      </c>
      <c r="Z408" s="58">
        <v>63007.98</v>
      </c>
      <c r="AA408" s="58">
        <f t="shared" si="402"/>
        <v>-8985.6299999998228</v>
      </c>
      <c r="AB408" s="45"/>
      <c r="AC408" s="57">
        <v>54022.35000000018</v>
      </c>
      <c r="AD408" s="57">
        <v>59693.029036888867</v>
      </c>
      <c r="AE408" s="57">
        <f t="shared" si="412"/>
        <v>-5670.6790368886868</v>
      </c>
      <c r="AF408" s="57">
        <v>0</v>
      </c>
      <c r="AG408" s="57">
        <f t="shared" si="413"/>
        <v>54022.35000000018</v>
      </c>
      <c r="AH408" s="58">
        <v>63007.98</v>
      </c>
      <c r="AI408" s="59">
        <f t="shared" si="403"/>
        <v>-8985.6299999998228</v>
      </c>
      <c r="AJ408" s="32"/>
      <c r="AK408" s="120">
        <v>20193.479999999996</v>
      </c>
      <c r="AL408" s="57">
        <v>18583.899277902619</v>
      </c>
      <c r="AM408" s="57">
        <f t="shared" si="404"/>
        <v>1609.5807220973766</v>
      </c>
      <c r="AN408" s="57">
        <v>0</v>
      </c>
      <c r="AO408" s="57">
        <f t="shared" si="420"/>
        <v>20193.479999999996</v>
      </c>
      <c r="AP408" s="58">
        <v>15302.609999999999</v>
      </c>
      <c r="AQ408" s="58">
        <f t="shared" si="405"/>
        <v>4890.8699999999972</v>
      </c>
      <c r="AR408" s="45"/>
      <c r="AS408" s="57">
        <v>20193.479999999996</v>
      </c>
      <c r="AT408" s="57">
        <v>18583.899277902619</v>
      </c>
      <c r="AU408" s="57">
        <f t="shared" si="414"/>
        <v>1609.5807220973766</v>
      </c>
      <c r="AV408" s="57">
        <v>0</v>
      </c>
      <c r="AW408" s="57">
        <f t="shared" si="415"/>
        <v>20193.479999999996</v>
      </c>
      <c r="AX408" s="58">
        <v>15302.609999999999</v>
      </c>
      <c r="AY408" s="59">
        <f t="shared" si="406"/>
        <v>4890.8699999999972</v>
      </c>
      <c r="AZ408" s="32"/>
      <c r="BA408" s="120">
        <v>91173.730000000112</v>
      </c>
      <c r="BB408" s="57">
        <v>84848.61058213783</v>
      </c>
      <c r="BC408" s="57">
        <f t="shared" si="407"/>
        <v>6325.1194178622827</v>
      </c>
      <c r="BD408" s="57">
        <v>0</v>
      </c>
      <c r="BE408" s="57">
        <f t="shared" si="421"/>
        <v>91173.730000000112</v>
      </c>
      <c r="BF408" s="58">
        <v>89472.529999999984</v>
      </c>
      <c r="BG408" s="58">
        <f t="shared" si="408"/>
        <v>1701.2000000001281</v>
      </c>
      <c r="BH408" s="45"/>
      <c r="BI408" s="57">
        <v>91173.730000000112</v>
      </c>
      <c r="BJ408" s="57">
        <v>84848.61058213783</v>
      </c>
      <c r="BK408" s="57">
        <f t="shared" si="416"/>
        <v>6325.1194178622827</v>
      </c>
      <c r="BL408" s="57">
        <v>0</v>
      </c>
      <c r="BM408" s="57">
        <f t="shared" si="417"/>
        <v>91173.730000000112</v>
      </c>
      <c r="BN408" s="58">
        <v>89472.529999999984</v>
      </c>
      <c r="BO408" s="59">
        <f t="shared" si="409"/>
        <v>1701.2000000001281</v>
      </c>
      <c r="BP408" s="32"/>
    </row>
    <row r="409" spans="2:68" s="2" customFormat="1" ht="14.25" hidden="1" customHeight="1" outlineLevel="1">
      <c r="B409" s="2" t="str">
        <f t="shared" si="422"/>
        <v>Hide</v>
      </c>
      <c r="C409" s="6">
        <v>-1</v>
      </c>
      <c r="D409" s="88" t="s">
        <v>384</v>
      </c>
      <c r="E409" s="127">
        <v>460103.94000000018</v>
      </c>
      <c r="F409" s="89">
        <v>403137.09630572004</v>
      </c>
      <c r="G409" s="89">
        <f t="shared" si="398"/>
        <v>56966.843694280135</v>
      </c>
      <c r="H409" s="89">
        <v>0</v>
      </c>
      <c r="I409" s="89">
        <f t="shared" si="418"/>
        <v>460103.94000000018</v>
      </c>
      <c r="J409" s="90">
        <v>297326.62</v>
      </c>
      <c r="K409" s="90">
        <f t="shared" si="399"/>
        <v>162777.32000000018</v>
      </c>
      <c r="L409" s="35"/>
      <c r="M409" s="89">
        <v>460103.94000000018</v>
      </c>
      <c r="N409" s="89">
        <v>403137.09630572004</v>
      </c>
      <c r="O409" s="89">
        <f t="shared" si="410"/>
        <v>56966.843694280135</v>
      </c>
      <c r="P409" s="89">
        <v>0</v>
      </c>
      <c r="Q409" s="89">
        <f t="shared" si="411"/>
        <v>460103.94000000018</v>
      </c>
      <c r="R409" s="90">
        <v>297326.62</v>
      </c>
      <c r="S409" s="91">
        <f t="shared" si="400"/>
        <v>162777.32000000018</v>
      </c>
      <c r="T409" s="32"/>
      <c r="U409" s="127">
        <v>51588.639999999788</v>
      </c>
      <c r="V409" s="89">
        <v>155650.23637857111</v>
      </c>
      <c r="W409" s="89">
        <f t="shared" si="401"/>
        <v>-104061.59637857132</v>
      </c>
      <c r="X409" s="89">
        <v>0</v>
      </c>
      <c r="Y409" s="89">
        <f t="shared" si="419"/>
        <v>51588.639999999788</v>
      </c>
      <c r="Z409" s="90">
        <v>169141.6800000002</v>
      </c>
      <c r="AA409" s="90">
        <f t="shared" si="402"/>
        <v>-117553.04000000042</v>
      </c>
      <c r="AB409" s="35"/>
      <c r="AC409" s="89">
        <v>51588.639999999788</v>
      </c>
      <c r="AD409" s="89">
        <v>155650.23637857111</v>
      </c>
      <c r="AE409" s="89">
        <f t="shared" si="412"/>
        <v>-104061.59637857132</v>
      </c>
      <c r="AF409" s="89">
        <v>0</v>
      </c>
      <c r="AG409" s="89">
        <f t="shared" si="413"/>
        <v>51588.639999999788</v>
      </c>
      <c r="AH409" s="90">
        <v>169141.6800000002</v>
      </c>
      <c r="AI409" s="91">
        <f t="shared" si="403"/>
        <v>-117553.04000000042</v>
      </c>
      <c r="AJ409" s="32"/>
      <c r="AK409" s="127">
        <v>137365.7000000001</v>
      </c>
      <c r="AL409" s="89">
        <v>69260.851623505543</v>
      </c>
      <c r="AM409" s="89">
        <f t="shared" si="404"/>
        <v>68104.848376494556</v>
      </c>
      <c r="AN409" s="89">
        <v>0</v>
      </c>
      <c r="AO409" s="89">
        <f t="shared" si="420"/>
        <v>137365.7000000001</v>
      </c>
      <c r="AP409" s="90">
        <v>62469.85</v>
      </c>
      <c r="AQ409" s="90">
        <f t="shared" si="405"/>
        <v>74895.850000000093</v>
      </c>
      <c r="AR409" s="35"/>
      <c r="AS409" s="89">
        <v>137365.7000000001</v>
      </c>
      <c r="AT409" s="89">
        <v>69260.851623505543</v>
      </c>
      <c r="AU409" s="89">
        <f t="shared" si="414"/>
        <v>68104.848376494556</v>
      </c>
      <c r="AV409" s="89">
        <v>0</v>
      </c>
      <c r="AW409" s="89">
        <f t="shared" si="415"/>
        <v>137365.7000000001</v>
      </c>
      <c r="AX409" s="90">
        <v>62469.85</v>
      </c>
      <c r="AY409" s="91">
        <f t="shared" si="406"/>
        <v>74895.850000000093</v>
      </c>
      <c r="AZ409" s="32"/>
      <c r="BA409" s="127">
        <v>271149.59999999986</v>
      </c>
      <c r="BB409" s="89">
        <v>178226.00830364355</v>
      </c>
      <c r="BC409" s="89">
        <f t="shared" si="407"/>
        <v>92923.591696356307</v>
      </c>
      <c r="BD409" s="89">
        <v>0</v>
      </c>
      <c r="BE409" s="89">
        <f t="shared" si="421"/>
        <v>271149.59999999986</v>
      </c>
      <c r="BF409" s="90">
        <v>65715.089999999967</v>
      </c>
      <c r="BG409" s="90">
        <f t="shared" si="408"/>
        <v>205434.50999999989</v>
      </c>
      <c r="BH409" s="35"/>
      <c r="BI409" s="89">
        <v>271149.59999999986</v>
      </c>
      <c r="BJ409" s="89">
        <v>178226.00830364355</v>
      </c>
      <c r="BK409" s="89">
        <f t="shared" si="416"/>
        <v>92923.591696356307</v>
      </c>
      <c r="BL409" s="89">
        <v>0</v>
      </c>
      <c r="BM409" s="89">
        <f t="shared" si="417"/>
        <v>271149.59999999986</v>
      </c>
      <c r="BN409" s="90">
        <v>65715.089999999967</v>
      </c>
      <c r="BO409" s="91">
        <f t="shared" si="409"/>
        <v>205434.50999999989</v>
      </c>
      <c r="BP409" s="32"/>
    </row>
    <row r="410" spans="2:68" s="67" customFormat="1" ht="15" collapsed="1" thickBot="1">
      <c r="B410" s="67" t="str">
        <f t="shared" si="422"/>
        <v>Hide</v>
      </c>
      <c r="C410" s="93">
        <v>-1</v>
      </c>
      <c r="D410" s="94" t="s">
        <v>385</v>
      </c>
      <c r="E410" s="128">
        <v>297551.26000000013</v>
      </c>
      <c r="F410" s="343">
        <v>237834.37778749672</v>
      </c>
      <c r="G410" s="343">
        <f t="shared" si="398"/>
        <v>59716.882212503406</v>
      </c>
      <c r="H410" s="343">
        <v>0</v>
      </c>
      <c r="I410" s="343">
        <f t="shared" si="418"/>
        <v>297551.26000000013</v>
      </c>
      <c r="J410" s="351">
        <v>131484.96000000008</v>
      </c>
      <c r="K410" s="351">
        <f t="shared" si="399"/>
        <v>166066.30000000005</v>
      </c>
      <c r="L410" s="352"/>
      <c r="M410" s="343">
        <v>297551.26000000013</v>
      </c>
      <c r="N410" s="343">
        <v>237834.37778749672</v>
      </c>
      <c r="O410" s="343">
        <f t="shared" si="410"/>
        <v>59716.882212503406</v>
      </c>
      <c r="P410" s="343">
        <v>0</v>
      </c>
      <c r="Q410" s="343">
        <f t="shared" si="411"/>
        <v>297551.26000000013</v>
      </c>
      <c r="R410" s="351">
        <v>131484.96000000008</v>
      </c>
      <c r="S410" s="95">
        <f t="shared" si="400"/>
        <v>166066.30000000005</v>
      </c>
      <c r="T410" s="60"/>
      <c r="U410" s="128">
        <v>-8705.1100000002025</v>
      </c>
      <c r="V410" s="343">
        <v>92828.42693175294</v>
      </c>
      <c r="W410" s="343">
        <f t="shared" si="401"/>
        <v>-101533.53693175314</v>
      </c>
      <c r="X410" s="343">
        <v>0</v>
      </c>
      <c r="Y410" s="343">
        <f t="shared" si="419"/>
        <v>-8705.1100000002025</v>
      </c>
      <c r="Z410" s="351">
        <v>101552.41000000025</v>
      </c>
      <c r="AA410" s="351">
        <f t="shared" si="402"/>
        <v>-110257.52000000046</v>
      </c>
      <c r="AB410" s="352"/>
      <c r="AC410" s="343">
        <v>-8705.1100000002025</v>
      </c>
      <c r="AD410" s="343">
        <v>92828.42693175294</v>
      </c>
      <c r="AE410" s="343">
        <f t="shared" si="412"/>
        <v>-101533.53693175314</v>
      </c>
      <c r="AF410" s="343">
        <v>0</v>
      </c>
      <c r="AG410" s="343">
        <f t="shared" si="413"/>
        <v>-8705.1100000002025</v>
      </c>
      <c r="AH410" s="351">
        <v>101552.41000000025</v>
      </c>
      <c r="AI410" s="95">
        <f t="shared" si="403"/>
        <v>-110257.52000000046</v>
      </c>
      <c r="AJ410" s="60"/>
      <c r="AK410" s="128">
        <v>117608.83000000012</v>
      </c>
      <c r="AL410" s="343">
        <v>49205.606316480778</v>
      </c>
      <c r="AM410" s="343">
        <f t="shared" si="404"/>
        <v>68403.223683519347</v>
      </c>
      <c r="AN410" s="343">
        <v>0</v>
      </c>
      <c r="AO410" s="343">
        <f t="shared" si="420"/>
        <v>117608.83000000012</v>
      </c>
      <c r="AP410" s="351">
        <v>47026.12000000001</v>
      </c>
      <c r="AQ410" s="351">
        <f t="shared" si="405"/>
        <v>70582.710000000108</v>
      </c>
      <c r="AR410" s="352"/>
      <c r="AS410" s="343">
        <v>117608.83000000012</v>
      </c>
      <c r="AT410" s="343">
        <v>49205.606316480778</v>
      </c>
      <c r="AU410" s="343">
        <f t="shared" si="414"/>
        <v>68403.223683519347</v>
      </c>
      <c r="AV410" s="343">
        <v>0</v>
      </c>
      <c r="AW410" s="343">
        <f t="shared" si="415"/>
        <v>117608.83000000012</v>
      </c>
      <c r="AX410" s="351">
        <v>47026.12000000001</v>
      </c>
      <c r="AY410" s="95">
        <f t="shared" si="406"/>
        <v>70582.710000000108</v>
      </c>
      <c r="AZ410" s="60"/>
      <c r="BA410" s="128">
        <v>188647.53999999989</v>
      </c>
      <c r="BB410" s="343">
        <v>95800.344539262878</v>
      </c>
      <c r="BC410" s="343">
        <f t="shared" si="407"/>
        <v>92847.195460737013</v>
      </c>
      <c r="BD410" s="343">
        <v>0</v>
      </c>
      <c r="BE410" s="343">
        <f t="shared" si="421"/>
        <v>188647.53999999989</v>
      </c>
      <c r="BF410" s="351">
        <v>-17093.570000000058</v>
      </c>
      <c r="BG410" s="351">
        <f t="shared" si="408"/>
        <v>205741.10999999996</v>
      </c>
      <c r="BH410" s="352"/>
      <c r="BI410" s="343">
        <v>188647.53999999989</v>
      </c>
      <c r="BJ410" s="343">
        <v>95800.344539262878</v>
      </c>
      <c r="BK410" s="343">
        <f t="shared" si="416"/>
        <v>92847.195460737013</v>
      </c>
      <c r="BL410" s="343">
        <v>0</v>
      </c>
      <c r="BM410" s="343">
        <f t="shared" si="417"/>
        <v>188647.53999999989</v>
      </c>
      <c r="BN410" s="351">
        <v>-17093.570000000058</v>
      </c>
      <c r="BO410" s="95">
        <f t="shared" si="409"/>
        <v>205741.10999999996</v>
      </c>
      <c r="BP410" s="60"/>
    </row>
    <row r="411" spans="2:68" s="2" customFormat="1" ht="15" thickBot="1">
      <c r="E411" s="96">
        <f>+E410-U410-AK410-BA410</f>
        <v>3.2014213502407074E-10</v>
      </c>
      <c r="F411" s="96">
        <f t="shared" ref="F411:S411" si="423">+F410-V410-AL410-BB410</f>
        <v>1.1641532182693481E-10</v>
      </c>
      <c r="G411" s="96">
        <f t="shared" si="423"/>
        <v>2.0372681319713593E-10</v>
      </c>
      <c r="H411" s="96">
        <f t="shared" si="423"/>
        <v>0</v>
      </c>
      <c r="I411" s="96">
        <f t="shared" si="423"/>
        <v>3.2014213502407074E-10</v>
      </c>
      <c r="J411" s="96">
        <f t="shared" si="423"/>
        <v>-1.2369127944111824E-10</v>
      </c>
      <c r="K411" s="96">
        <f t="shared" si="423"/>
        <v>4.6566128730773926E-10</v>
      </c>
      <c r="L411" s="96">
        <f t="shared" si="423"/>
        <v>0</v>
      </c>
      <c r="M411" s="96">
        <f t="shared" si="423"/>
        <v>3.2014213502407074E-10</v>
      </c>
      <c r="N411" s="96">
        <f t="shared" si="423"/>
        <v>1.1641532182693481E-10</v>
      </c>
      <c r="O411" s="96">
        <f t="shared" si="423"/>
        <v>2.0372681319713593E-10</v>
      </c>
      <c r="P411" s="96">
        <f t="shared" si="423"/>
        <v>0</v>
      </c>
      <c r="Q411" s="96">
        <f t="shared" si="423"/>
        <v>3.2014213502407074E-10</v>
      </c>
      <c r="R411" s="96">
        <f t="shared" si="423"/>
        <v>-1.2369127944111824E-10</v>
      </c>
      <c r="S411" s="96">
        <f t="shared" si="423"/>
        <v>4.6566128730773926E-10</v>
      </c>
      <c r="T411" s="32"/>
      <c r="U411" s="96"/>
      <c r="V411" s="96"/>
      <c r="W411" s="96"/>
      <c r="X411" s="96"/>
      <c r="Y411" s="96"/>
      <c r="Z411" s="96"/>
      <c r="AA411" s="96"/>
      <c r="AB411" s="96"/>
      <c r="AC411" s="96"/>
      <c r="AD411" s="96"/>
      <c r="AE411" s="96"/>
      <c r="AF411" s="96"/>
      <c r="AG411" s="96"/>
      <c r="AH411" s="96"/>
      <c r="AI411" s="96"/>
      <c r="AJ411" s="32"/>
      <c r="AK411" s="96"/>
      <c r="AL411" s="96"/>
      <c r="AM411" s="96"/>
      <c r="AN411" s="96"/>
      <c r="AO411" s="96"/>
      <c r="AP411" s="96"/>
      <c r="AQ411" s="96"/>
      <c r="AR411" s="96"/>
      <c r="AS411" s="96"/>
      <c r="AT411" s="96"/>
      <c r="AU411" s="96"/>
      <c r="AV411" s="96"/>
      <c r="AW411" s="96"/>
      <c r="AX411" s="96"/>
      <c r="AY411" s="96"/>
      <c r="AZ411" s="32"/>
      <c r="BA411" s="96"/>
      <c r="BB411" s="96"/>
      <c r="BC411" s="96"/>
      <c r="BD411" s="96"/>
      <c r="BE411" s="96"/>
      <c r="BF411" s="96"/>
      <c r="BG411" s="96"/>
      <c r="BH411" s="96"/>
      <c r="BI411" s="96"/>
      <c r="BJ411" s="96"/>
      <c r="BK411" s="96"/>
      <c r="BL411" s="96"/>
      <c r="BM411" s="96"/>
      <c r="BN411" s="96"/>
      <c r="BO411" s="96"/>
      <c r="BP411" s="32"/>
    </row>
    <row r="412" spans="2:68" s="2" customFormat="1">
      <c r="D412" s="98" t="s">
        <v>405</v>
      </c>
      <c r="E412" s="247">
        <f>+INDEX('ROC Calculation'!$B$4:$N$21,MATCH(E$2,'ROC Calculation'!$A$4:$A$21,0),MATCH(E$5,'ROC Calculation'!$B$3:$N$3,0))</f>
        <v>0.16050758154117986</v>
      </c>
      <c r="F412" s="247">
        <f>+INDEX('Budget FU&amp;ROC'!$D$5:$BC$41,MATCH(E$2&amp;$D412,'Budget FU&amp;ROC'!$A$5:$A$41,0),MATCH(E$5&amp;" MTD",'Budget FU&amp;ROC'!$D$4:$BC$4,0))</f>
        <v>0.1193677994252466</v>
      </c>
      <c r="G412" s="247">
        <f>+E412-F412</f>
        <v>4.1139782115933263E-2</v>
      </c>
      <c r="H412" s="247"/>
      <c r="I412" s="247"/>
      <c r="J412" s="247">
        <f>+INDEX('LY ROC Calculation'!$B$4:$N$21,MATCH(J2,'LY ROC Calculation'!$A$4:$A$21,0),MATCH(J5,'LY ROC Calculation'!$B$3:$N$3,0))</f>
        <v>7.5319154502064334E-2</v>
      </c>
      <c r="K412" s="247">
        <f>+E412-J412</f>
        <v>8.5188427039115527E-2</v>
      </c>
      <c r="L412" s="248"/>
      <c r="M412" s="247">
        <f>+INDEX('ROC Calculation'!$B$25:$N$41,MATCH(M$2,'ROC Calculation'!$A$25:$A$41,0),MATCH(E$5,'ROC Calculation'!$B$24:$N$24,0))</f>
        <v>0.16050758154117986</v>
      </c>
      <c r="N412" s="247">
        <f>+INDEX('Budget FU&amp;ROC'!$D$5:$BC$41,MATCH(M$2&amp;$D412,'Budget FU&amp;ROC'!$A$5:$A$41,0),MATCH(M$5,'Budget FU&amp;ROC'!$D$4:$BC$4,0))</f>
        <v>0.1193677994252466</v>
      </c>
      <c r="O412" s="247">
        <f t="shared" ref="O412:O416" si="424">+M412-N412</f>
        <v>4.1139782115933263E-2</v>
      </c>
      <c r="P412" s="247"/>
      <c r="Q412" s="247"/>
      <c r="R412" s="247">
        <f>+INDEX('LY ROC Calculation'!$B$25:$N$41,MATCH(M$2,'LY ROC Calculation'!$A$25:$A$41,0),MATCH(E$5,'LY ROC Calculation'!$B$24:$N$24,0))</f>
        <v>7.5319154502064334E-2</v>
      </c>
      <c r="S412" s="274">
        <f>+M412-R412</f>
        <v>8.5188427039115527E-2</v>
      </c>
      <c r="T412" s="32"/>
      <c r="U412" s="246">
        <f>+INDEX('ROC Calculation'!$B$4:$N$21,MATCH(U$2,'ROC Calculation'!$A$4:$A$21,0),MATCH(U$5,'ROC Calculation'!$B$3:$N$3,0))</f>
        <v>-1.7256413824453833E-2</v>
      </c>
      <c r="V412" s="247">
        <f>+INDEX('Budget FU&amp;ROC'!$D$5:$BC$41,MATCH(U$2&amp;$D412,'Budget FU&amp;ROC'!$A$5:$A$41,0),MATCH(U$5&amp;" MTD",'Budget FU&amp;ROC'!$D$4:$BC$4,0))</f>
        <v>0.16331785817512742</v>
      </c>
      <c r="W412" s="247">
        <f>+U412-V412</f>
        <v>-0.18057427199958126</v>
      </c>
      <c r="X412" s="247"/>
      <c r="Y412" s="247"/>
      <c r="Z412" s="247">
        <f>+INDEX('LY ROC Calculation'!$B$4:$N$21,MATCH(Z2,'LY ROC Calculation'!$A$4:$A$21,0),MATCH(Z5,'LY ROC Calculation'!$B$3:$N$3,0))</f>
        <v>0.20248982180271308</v>
      </c>
      <c r="AA412" s="247">
        <f>+U412-Z412</f>
        <v>-0.21974623562716691</v>
      </c>
      <c r="AB412" s="248"/>
      <c r="AC412" s="247">
        <f>+INDEX('ROC Calculation'!$B$25:$N$41,MATCH(AC$2,'ROC Calculation'!$A$25:$A$41,0),MATCH(U$5,'ROC Calculation'!$B$24:$N$24,0))</f>
        <v>-1.7256413824453833E-2</v>
      </c>
      <c r="AD412" s="247">
        <f>+INDEX('Budget FU&amp;ROC'!$D$5:$BC$41,MATCH(AC$2&amp;$D412,'Budget FU&amp;ROC'!$A$5:$A$41,0),MATCH(AC$5,'Budget FU&amp;ROC'!$D$4:$BC$4,0))</f>
        <v>0.16331785817512742</v>
      </c>
      <c r="AE412" s="247">
        <f t="shared" si="412"/>
        <v>-0.18057427199958126</v>
      </c>
      <c r="AF412" s="247"/>
      <c r="AG412" s="247"/>
      <c r="AH412" s="247">
        <f>+INDEX('LY ROC Calculation'!$B$25:$N$41,MATCH(AC$2,'LY ROC Calculation'!$A$25:$A$41,0),MATCH(U$5,'LY ROC Calculation'!$B$24:$N$24,0))</f>
        <v>0.20248982180271308</v>
      </c>
      <c r="AI412" s="274">
        <f>+AC412-AH412</f>
        <v>-0.21974623562716691</v>
      </c>
      <c r="AJ412" s="32"/>
      <c r="AK412" s="246">
        <f>+INDEX('ROC Calculation'!$B$4:$N$21,MATCH(AK$2,'ROC Calculation'!$A$4:$A$21,0),MATCH(AK$5,'ROC Calculation'!$B$3:$N$3,0))</f>
        <v>0.38377407069512209</v>
      </c>
      <c r="AL412" s="247">
        <f>+INDEX('Budget FU&amp;ROC'!$D$5:$BC$41,MATCH(AK$2&amp;$D412,'Budget FU&amp;ROC'!$A$5:$A$41,0),MATCH(AK$5&amp;" MTD",'Budget FU&amp;ROC'!$D$4:$BC$4,0))</f>
        <v>0.1075112678577403</v>
      </c>
      <c r="AM412" s="247">
        <f>+AK412-AL412</f>
        <v>0.2762628028373818</v>
      </c>
      <c r="AN412" s="247"/>
      <c r="AO412" s="247"/>
      <c r="AP412" s="247">
        <f>+INDEX('LY ROC Calculation'!$B$4:$N$21,MATCH(AP2,'LY ROC Calculation'!$A$4:$A$21,0),MATCH(AP5,'LY ROC Calculation'!$B$3:$N$3,0))</f>
        <v>0.16138183840470721</v>
      </c>
      <c r="AQ412" s="247">
        <f>+AK412-AP412</f>
        <v>0.22239223229041488</v>
      </c>
      <c r="AR412" s="248"/>
      <c r="AS412" s="247">
        <f>+INDEX('ROC Calculation'!$B$25:$N$41,MATCH(AS$2,'ROC Calculation'!$A$25:$A$41,0),MATCH(AK$5,'ROC Calculation'!$B$24:$N$24,0))</f>
        <v>0.38377407069512209</v>
      </c>
      <c r="AT412" s="247">
        <f>+INDEX('Budget FU&amp;ROC'!$D$5:$BC$41,MATCH(AS$2&amp;$D412,'Budget FU&amp;ROC'!$A$5:$A$41,0),MATCH(AS$5,'Budget FU&amp;ROC'!$D$4:$BC$4,0))</f>
        <v>0.1075112678577403</v>
      </c>
      <c r="AU412" s="247">
        <f t="shared" si="414"/>
        <v>0.2762628028373818</v>
      </c>
      <c r="AV412" s="247"/>
      <c r="AW412" s="247"/>
      <c r="AX412" s="247">
        <f>+INDEX('LY ROC Calculation'!$B$25:$N$41,MATCH(AS$2,'LY ROC Calculation'!$A$25:$A$41,0),MATCH(AK$5,'LY ROC Calculation'!$B$24:$N$24,0))</f>
        <v>0.16138183840470721</v>
      </c>
      <c r="AY412" s="274">
        <f>+AS412-AX412</f>
        <v>0.22239223229041488</v>
      </c>
      <c r="AZ412" s="32"/>
      <c r="BA412" s="246">
        <f>+INDEX('ROC Calculation'!$B$4:$N$21,MATCH(BA$2,'ROC Calculation'!$A$4:$A$21,0),MATCH(BA$5,'ROC Calculation'!$B$3:$N$3,0))</f>
        <v>0.18088667483902582</v>
      </c>
      <c r="BB412" s="247">
        <f>+INDEX('Budget FU&amp;ROC'!$D$5:$BC$41,MATCH(BA$2&amp;$D412,'Budget FU&amp;ROC'!$A$5:$A$41,0),MATCH(BA$5&amp;" MTD",'Budget FU&amp;ROC'!$D$4:$BC$4,0))</f>
        <v>0.10107161661525693</v>
      </c>
      <c r="BC412" s="247">
        <f>+BA412-BB412</f>
        <v>7.9815058223768887E-2</v>
      </c>
      <c r="BD412" s="247"/>
      <c r="BE412" s="247"/>
      <c r="BF412" s="247">
        <f>+INDEX('LY ROC Calculation'!$B$4:$N$21,MATCH(BF2,'LY ROC Calculation'!$A$4:$A$21,0),MATCH(BF5,'LY ROC Calculation'!$B$3:$N$3,0))</f>
        <v>-1.7940562889260738E-2</v>
      </c>
      <c r="BG412" s="247">
        <f>+BA412-BF412</f>
        <v>0.19882723772828656</v>
      </c>
      <c r="BH412" s="248"/>
      <c r="BI412" s="247">
        <f>+INDEX('ROC Calculation'!$B$25:$N$41,MATCH(BI$2,'ROC Calculation'!$A$25:$A$41,0),MATCH(BA$5,'ROC Calculation'!$B$24:$N$24,0))</f>
        <v>0.18088667483902582</v>
      </c>
      <c r="BJ412" s="247">
        <f>+INDEX('Budget FU&amp;ROC'!$D$5:$BC$41,MATCH(BI$2&amp;$D412,'Budget FU&amp;ROC'!$A$5:$A$41,0),MATCH(BI$5,'Budget FU&amp;ROC'!$D$4:$BC$4,0))</f>
        <v>0.10107161661525693</v>
      </c>
      <c r="BK412" s="247">
        <f t="shared" si="416"/>
        <v>7.9815058223768887E-2</v>
      </c>
      <c r="BL412" s="247"/>
      <c r="BM412" s="247"/>
      <c r="BN412" s="247">
        <f>+INDEX('LY ROC Calculation'!$B$25:$N$41,MATCH(BI$2,'LY ROC Calculation'!$A$25:$A$41,0),MATCH(BA$5,'LY ROC Calculation'!$B$24:$N$24,0))</f>
        <v>-1.7940562889260738E-2</v>
      </c>
      <c r="BO412" s="274">
        <f>+BI412-BN412</f>
        <v>0.19882723772828656</v>
      </c>
      <c r="BP412" s="32"/>
    </row>
    <row r="413" spans="2:68" s="2" customFormat="1">
      <c r="D413" s="79" t="s">
        <v>406</v>
      </c>
      <c r="E413" s="243">
        <f>+_xlfn.XLOOKUP(E$2,TU_FU_Redline!$A:$A,TU_FU_Redline!$B:$B)</f>
        <v>0.43126433663824992</v>
      </c>
      <c r="F413" s="243">
        <f>+INDEX('Budget FU&amp;ROC'!$D$5:$BC$41,MATCH(E$2&amp;$D413,'Budget FU&amp;ROC'!$A$5:$A$41,0),MATCH(E$5&amp;" MTD",'Budget FU&amp;ROC'!$D$4:$BC$4,0))</f>
        <v>0.47026435788605231</v>
      </c>
      <c r="G413" s="243">
        <f>+E413-F413</f>
        <v>-3.9000021247802386E-2</v>
      </c>
      <c r="H413" s="243"/>
      <c r="I413" s="243"/>
      <c r="J413" s="243">
        <f>+_xlfn.XLOOKUP(J2,'LY TU_FU_Redline'!$A:$A,'LY TU_FU_Redline'!$B:$B)</f>
        <v>0.37097077103134019</v>
      </c>
      <c r="K413" s="243">
        <f>+E413-J413</f>
        <v>6.0293565606909738E-2</v>
      </c>
      <c r="L413" s="35"/>
      <c r="M413" s="243">
        <f>+_xlfn.XLOOKUP(M$2,TU_FU_Redline!$O:$O,TU_FU_Redline!$P:$P)</f>
        <v>0.43126433663824992</v>
      </c>
      <c r="N413" s="243">
        <f>+INDEX('Budget FU&amp;ROC'!$D$5:$BC$41,MATCH(M$2&amp;$D413,'Budget FU&amp;ROC'!$A$5:$A$41,0),MATCH(M$5,'Budget FU&amp;ROC'!$D$4:$BC$4,0))</f>
        <v>0.47026435788605231</v>
      </c>
      <c r="O413" s="243">
        <f t="shared" si="424"/>
        <v>-3.9000021247802386E-2</v>
      </c>
      <c r="P413" s="243"/>
      <c r="Q413" s="243"/>
      <c r="R413" s="243">
        <f>+_xlfn.XLOOKUP(R$2,'LY TU_FU_Redline'!$O:$O,'LY TU_FU_Redline'!$P:$P)</f>
        <v>0.37097077103134019</v>
      </c>
      <c r="S413" s="275">
        <f t="shared" ref="S413:S416" si="425">+M413-R413</f>
        <v>6.0293565606909738E-2</v>
      </c>
      <c r="T413" s="32"/>
      <c r="U413" s="249">
        <f>+_xlfn.XLOOKUP(U$2,TU_FU_Redline!$A:$A,TU_FU_Redline!$B:$B)</f>
        <v>0.47407172657387442</v>
      </c>
      <c r="V413" s="243">
        <f>+INDEX('Budget FU&amp;ROC'!$D$5:$BC$41,MATCH(U$2&amp;$D413,'Budget FU&amp;ROC'!$A$5:$A$41,0),MATCH(U$5&amp;" MTD",'Budget FU&amp;ROC'!$D$4:$BC$4,0))</f>
        <v>0.69176052710080682</v>
      </c>
      <c r="W413" s="243">
        <f>+U413-V413</f>
        <v>-0.2176888005269324</v>
      </c>
      <c r="X413" s="243"/>
      <c r="Y413" s="243"/>
      <c r="Z413" s="243">
        <f>+_xlfn.XLOOKUP(Z2,'LY TU_FU_Redline'!$A:$A,'LY TU_FU_Redline'!$B:$B)</f>
        <v>0.54414908748870372</v>
      </c>
      <c r="AA413" s="243">
        <f>+U413-Z413</f>
        <v>-7.0077360914829301E-2</v>
      </c>
      <c r="AB413" s="35"/>
      <c r="AC413" s="243">
        <f>+_xlfn.XLOOKUP(AC$2,TU_FU_Redline!$O:$O,TU_FU_Redline!$P:$P)</f>
        <v>0.47407172657387442</v>
      </c>
      <c r="AD413" s="243">
        <f>+INDEX('Budget FU&amp;ROC'!$D$5:$BC$41,MATCH(AC$2&amp;$D413,'Budget FU&amp;ROC'!$A$5:$A$41,0),MATCH(AC$5,'Budget FU&amp;ROC'!$D$4:$BC$4,0))</f>
        <v>0.69176052710080682</v>
      </c>
      <c r="AE413" s="243">
        <f t="shared" si="412"/>
        <v>-0.2176888005269324</v>
      </c>
      <c r="AF413" s="243"/>
      <c r="AG413" s="243"/>
      <c r="AH413" s="243">
        <f>+_xlfn.XLOOKUP(AH$2,'LY TU_FU_Redline'!$O:$O,'LY TU_FU_Redline'!$P:$P)</f>
        <v>0.54414908748870372</v>
      </c>
      <c r="AI413" s="275">
        <f t="shared" ref="AI413:AI416" si="426">+AC413-AH413</f>
        <v>-7.0077360914829301E-2</v>
      </c>
      <c r="AJ413" s="32"/>
      <c r="AK413" s="249">
        <f>+_xlfn.XLOOKUP(AK$2,TU_FU_Redline!$A:$A,TU_FU_Redline!$B:$B)</f>
        <v>0.51822124387298241</v>
      </c>
      <c r="AL413" s="243">
        <f>+INDEX('Budget FU&amp;ROC'!$D$5:$BC$41,MATCH(AK$2&amp;$D413,'Budget FU&amp;ROC'!$A$5:$A$41,0),MATCH(AK$5&amp;" MTD",'Budget FU&amp;ROC'!$D$4:$BC$4,0))</f>
        <v>0.3072561673852115</v>
      </c>
      <c r="AM413" s="243">
        <f>+AK413-AL413</f>
        <v>0.21096507648777091</v>
      </c>
      <c r="AN413" s="243"/>
      <c r="AO413" s="243"/>
      <c r="AP413" s="243">
        <f>+_xlfn.XLOOKUP(AP2,'LY TU_FU_Redline'!$A:$A,'LY TU_FU_Redline'!$B:$B)</f>
        <v>0.29648455748738839</v>
      </c>
      <c r="AQ413" s="243">
        <f>+AK413-AP413</f>
        <v>0.22173668638559402</v>
      </c>
      <c r="AR413" s="35"/>
      <c r="AS413" s="243">
        <f>+_xlfn.XLOOKUP(AS$2,TU_FU_Redline!$O:$O,TU_FU_Redline!$P:$P)</f>
        <v>0.51822124387298241</v>
      </c>
      <c r="AT413" s="243">
        <f>+INDEX('Budget FU&amp;ROC'!$D$5:$BC$41,MATCH(AS$2&amp;$D413,'Budget FU&amp;ROC'!$A$5:$A$41,0),MATCH(AS$5,'Budget FU&amp;ROC'!$D$4:$BC$4,0))</f>
        <v>0.3072561673852115</v>
      </c>
      <c r="AU413" s="243">
        <f t="shared" si="414"/>
        <v>0.21096507648777091</v>
      </c>
      <c r="AV413" s="243"/>
      <c r="AW413" s="243"/>
      <c r="AX413" s="243">
        <f>+_xlfn.XLOOKUP(AX$2,'LY TU_FU_Redline'!$O:$O,'LY TU_FU_Redline'!$P:$P)</f>
        <v>0.29648455748738839</v>
      </c>
      <c r="AY413" s="275">
        <f t="shared" ref="AY413:AY416" si="427">+AS413-AX413</f>
        <v>0.22173668638559402</v>
      </c>
      <c r="AZ413" s="32"/>
      <c r="BA413" s="249">
        <f>+_xlfn.XLOOKUP(BA$2,TU_FU_Redline!$A:$A,TU_FU_Redline!$B:$B)</f>
        <v>0.4421852468459655</v>
      </c>
      <c r="BB413" s="243">
        <f>+INDEX('Budget FU&amp;ROC'!$D$5:$BC$41,MATCH(BA$2&amp;$D413,'Budget FU&amp;ROC'!$A$5:$A$41,0),MATCH(BA$5&amp;" MTD",'Budget FU&amp;ROC'!$D$4:$BC$4,0))</f>
        <v>0.41022096142014486</v>
      </c>
      <c r="BC413" s="243">
        <f>+BA413-BB413</f>
        <v>3.1964285425820638E-2</v>
      </c>
      <c r="BD413" s="243"/>
      <c r="BE413" s="243"/>
      <c r="BF413" s="243">
        <f>+_xlfn.XLOOKUP(BF2,'LY TU_FU_Redline'!$A:$A,'LY TU_FU_Redline'!$B:$B)</f>
        <v>0.28119862481317004</v>
      </c>
      <c r="BG413" s="243">
        <f>+BA413-BF413</f>
        <v>0.16098662203279546</v>
      </c>
      <c r="BH413" s="35"/>
      <c r="BI413" s="243">
        <f>+_xlfn.XLOOKUP(BI$2,TU_FU_Redline!$O:$O,TU_FU_Redline!$P:$P)</f>
        <v>0.4421852468459655</v>
      </c>
      <c r="BJ413" s="243">
        <f>+INDEX('Budget FU&amp;ROC'!$D$5:$BC$41,MATCH(BI$2&amp;$D413,'Budget FU&amp;ROC'!$A$5:$A$41,0),MATCH(BI$5,'Budget FU&amp;ROC'!$D$4:$BC$4,0))</f>
        <v>0.41022096142014486</v>
      </c>
      <c r="BK413" s="243">
        <f t="shared" si="416"/>
        <v>3.1964285425820638E-2</v>
      </c>
      <c r="BL413" s="243"/>
      <c r="BM413" s="243"/>
      <c r="BN413" s="243">
        <f>+_xlfn.XLOOKUP(BN$2,'LY TU_FU_Redline'!$O:$O,'LY TU_FU_Redline'!$P:$P)</f>
        <v>0.28119862481317004</v>
      </c>
      <c r="BO413" s="275">
        <f t="shared" ref="BO413:BO416" si="428">+BI413-BN413</f>
        <v>0.16098662203279546</v>
      </c>
      <c r="BP413" s="32"/>
    </row>
    <row r="414" spans="2:68" s="2" customFormat="1">
      <c r="D414" s="79" t="s">
        <v>407</v>
      </c>
      <c r="E414" s="243">
        <f>+_xlfn.XLOOKUP(E$2,TU_FU_Redline!$A:$A,TU_FU_Redline!$C:$C)</f>
        <v>0.68116804647820461</v>
      </c>
      <c r="F414" s="243"/>
      <c r="G414" s="243"/>
      <c r="H414" s="243"/>
      <c r="I414" s="243"/>
      <c r="J414" s="243">
        <f>+_xlfn.XLOOKUP(J$2,'LY TU_FU_Redline'!$A:$A,'LY TU_FU_Redline'!$C:$C)</f>
        <v>0.51202313948390454</v>
      </c>
      <c r="K414" s="243">
        <f t="shared" ref="K414:K416" si="429">+E414-J414</f>
        <v>0.16914490699430007</v>
      </c>
      <c r="L414" s="35"/>
      <c r="M414" s="243">
        <f>+_xlfn.XLOOKUP(M$2,TU_FU_Redline!$H:$H,TU_FU_Redline!$J:$J)</f>
        <v>0.68116804647820461</v>
      </c>
      <c r="N414" s="243"/>
      <c r="O414" s="243">
        <f t="shared" si="424"/>
        <v>0.68116804647820461</v>
      </c>
      <c r="P414" s="243"/>
      <c r="Q414" s="243"/>
      <c r="R414" s="243">
        <f>+_xlfn.XLOOKUP(R$2,'LY TU_FU_Redline'!$H:$H,'LY TU_FU_Redline'!$J:$J)</f>
        <v>0.51202313948390454</v>
      </c>
      <c r="S414" s="275">
        <f t="shared" si="425"/>
        <v>0.16914490699430007</v>
      </c>
      <c r="T414" s="32"/>
      <c r="U414" s="249">
        <f>+_xlfn.XLOOKUP(U$2,TU_FU_Redline!$A:$A,TU_FU_Redline!$C:$C)</f>
        <v>0.5790206396316272</v>
      </c>
      <c r="V414" s="243"/>
      <c r="W414" s="243"/>
      <c r="X414" s="243"/>
      <c r="Y414" s="243"/>
      <c r="Z414" s="243">
        <f>+_xlfn.XLOOKUP(Z$2,'LY TU_FU_Redline'!$A:$A,'LY TU_FU_Redline'!$C:$C)</f>
        <v>0.58832535601209701</v>
      </c>
      <c r="AA414" s="243">
        <f t="shared" ref="AA414:AA416" si="430">+U414-Z414</f>
        <v>-9.304716380469813E-3</v>
      </c>
      <c r="AB414" s="35"/>
      <c r="AC414" s="243">
        <f>+_xlfn.XLOOKUP(AC$2,TU_FU_Redline!$H:$H,TU_FU_Redline!$J:$J)</f>
        <v>0.5790206396316272</v>
      </c>
      <c r="AD414" s="243"/>
      <c r="AE414" s="243">
        <f t="shared" si="412"/>
        <v>0.5790206396316272</v>
      </c>
      <c r="AF414" s="243"/>
      <c r="AG414" s="243"/>
      <c r="AH414" s="243">
        <f>+_xlfn.XLOOKUP(AH$2,'LY TU_FU_Redline'!$H:$H,'LY TU_FU_Redline'!$J:$J)</f>
        <v>0.58832535601209701</v>
      </c>
      <c r="AI414" s="275">
        <f t="shared" si="426"/>
        <v>-9.304716380469813E-3</v>
      </c>
      <c r="AJ414" s="32"/>
      <c r="AK414" s="249">
        <f>+_xlfn.XLOOKUP(AK$2,TU_FU_Redline!$A:$A,TU_FU_Redline!$C:$C)</f>
        <v>0.94458421290945516</v>
      </c>
      <c r="AL414" s="243"/>
      <c r="AM414" s="243"/>
      <c r="AN414" s="243"/>
      <c r="AO414" s="243"/>
      <c r="AP414" s="243">
        <f>+_xlfn.XLOOKUP(AP$2,'LY TU_FU_Redline'!$A:$A,'LY TU_FU_Redline'!$C:$C)</f>
        <v>0.52732516854031231</v>
      </c>
      <c r="AQ414" s="243">
        <f t="shared" ref="AQ414:AQ416" si="431">+AK414-AP414</f>
        <v>0.41725904436914285</v>
      </c>
      <c r="AR414" s="35"/>
      <c r="AS414" s="243">
        <f>+_xlfn.XLOOKUP(AS$2,TU_FU_Redline!$H:$H,TU_FU_Redline!$J:$J)</f>
        <v>0.94458421290945516</v>
      </c>
      <c r="AT414" s="243"/>
      <c r="AU414" s="243">
        <f t="shared" si="414"/>
        <v>0.94458421290945516</v>
      </c>
      <c r="AV414" s="243"/>
      <c r="AW414" s="243"/>
      <c r="AX414" s="243">
        <f>+_xlfn.XLOOKUP(AX$2,'LY TU_FU_Redline'!$H:$H,'LY TU_FU_Redline'!$J:$J)</f>
        <v>0.52732516854031208</v>
      </c>
      <c r="AY414" s="275">
        <f t="shared" si="427"/>
        <v>0.41725904436914307</v>
      </c>
      <c r="AZ414" s="32"/>
      <c r="BA414" s="249">
        <f>+_xlfn.XLOOKUP(BA$2,TU_FU_Redline!$A:$A,TU_FU_Redline!$C:$C)</f>
        <v>0.64941261679425888</v>
      </c>
      <c r="BB414" s="243"/>
      <c r="BC414" s="243"/>
      <c r="BD414" s="243"/>
      <c r="BE414" s="243"/>
      <c r="BF414" s="243">
        <f>+_xlfn.XLOOKUP(BF$2,'LY TU_FU_Redline'!$A:$A,'LY TU_FU_Redline'!$C:$C)</f>
        <v>0.4673357378655878</v>
      </c>
      <c r="BG414" s="243">
        <f t="shared" ref="BG414:BG416" si="432">+BA414-BF414</f>
        <v>0.18207687892867108</v>
      </c>
      <c r="BH414" s="35"/>
      <c r="BI414" s="243">
        <f>+_xlfn.XLOOKUP(BI$2,TU_FU_Redline!$H:$H,TU_FU_Redline!$J:$J)</f>
        <v>0.64941261679425888</v>
      </c>
      <c r="BJ414" s="243"/>
      <c r="BK414" s="243">
        <f t="shared" si="416"/>
        <v>0.64941261679425888</v>
      </c>
      <c r="BL414" s="243"/>
      <c r="BM414" s="243"/>
      <c r="BN414" s="243">
        <f>+_xlfn.XLOOKUP(BN$2,'LY TU_FU_Redline'!$H:$H,'LY TU_FU_Redline'!$J:$J)</f>
        <v>0.4673357378655878</v>
      </c>
      <c r="BO414" s="275">
        <f t="shared" si="428"/>
        <v>0.18207687892867108</v>
      </c>
      <c r="BP414" s="32"/>
    </row>
    <row r="415" spans="2:68" s="2" customFormat="1">
      <c r="D415" s="79" t="s">
        <v>408</v>
      </c>
      <c r="E415" s="243">
        <f>+_xlfn.XLOOKUP(E$2,TU_FU_Redline!$A:$A,TU_FU_Redline!$D:$D)</f>
        <v>0.1550612028859793</v>
      </c>
      <c r="F415" s="243"/>
      <c r="G415" s="243"/>
      <c r="H415" s="243"/>
      <c r="I415" s="243"/>
      <c r="J415" s="243">
        <f>+_xlfn.XLOOKUP(J$2,'LY TU_FU_Redline'!$A:$A,'LY TU_FU_Redline'!$D:$D)</f>
        <v>0.14613715202461972</v>
      </c>
      <c r="K415" s="243">
        <f t="shared" si="429"/>
        <v>8.9240508613595837E-3</v>
      </c>
      <c r="L415" s="35"/>
      <c r="M415" s="243">
        <f>+_xlfn.XLOOKUP(M$2,TU_FU_Redline!$H:$H,TU_FU_Redline!$K:$K)</f>
        <v>0.15506120288597927</v>
      </c>
      <c r="N415" s="243"/>
      <c r="O415" s="243">
        <f t="shared" si="424"/>
        <v>0.15506120288597927</v>
      </c>
      <c r="P415" s="243"/>
      <c r="Q415" s="243"/>
      <c r="R415" s="243">
        <f>+_xlfn.XLOOKUP(R$2,'LY TU_FU_Redline'!$H:$H,'LY TU_FU_Redline'!$K:$K)</f>
        <v>0.14613715202461972</v>
      </c>
      <c r="S415" s="275">
        <f t="shared" si="425"/>
        <v>8.9240508613595559E-3</v>
      </c>
      <c r="T415" s="32"/>
      <c r="U415" s="249">
        <f>+_xlfn.XLOOKUP(U$2,TU_FU_Redline!$A:$A,TU_FU_Redline!$D:$D)</f>
        <v>0.23330934150149873</v>
      </c>
      <c r="V415" s="243"/>
      <c r="W415" s="243"/>
      <c r="X415" s="243"/>
      <c r="Y415" s="243"/>
      <c r="Z415" s="243">
        <f>+_xlfn.XLOOKUP(Z$2,'LY TU_FU_Redline'!$A:$A,'LY TU_FU_Redline'!$D:$D)</f>
        <v>0.15039059043526815</v>
      </c>
      <c r="AA415" s="243">
        <f t="shared" si="430"/>
        <v>8.2918751066230589E-2</v>
      </c>
      <c r="AB415" s="35"/>
      <c r="AC415" s="243">
        <f>+_xlfn.XLOOKUP(AC$2,TU_FU_Redline!$H:$H,TU_FU_Redline!$K:$K)</f>
        <v>0.23330934150149876</v>
      </c>
      <c r="AD415" s="243"/>
      <c r="AE415" s="243">
        <f t="shared" si="412"/>
        <v>0.23330934150149876</v>
      </c>
      <c r="AF415" s="243"/>
      <c r="AG415" s="243"/>
      <c r="AH415" s="243">
        <f>+_xlfn.XLOOKUP(AH$2,'LY TU_FU_Redline'!$H:$H,'LY TU_FU_Redline'!$K:$K)</f>
        <v>0.15039059043526815</v>
      </c>
      <c r="AI415" s="275">
        <f t="shared" si="426"/>
        <v>8.2918751066230617E-2</v>
      </c>
      <c r="AJ415" s="32"/>
      <c r="AK415" s="249">
        <f>+_xlfn.XLOOKUP(AK$2,TU_FU_Redline!$A:$A,TU_FU_Redline!$D:$D)</f>
        <v>6.4791503654472145E-3</v>
      </c>
      <c r="AL415" s="243"/>
      <c r="AM415" s="243"/>
      <c r="AN415" s="243"/>
      <c r="AO415" s="243"/>
      <c r="AP415" s="243">
        <f>+_xlfn.XLOOKUP(AP$2,'LY TU_FU_Redline'!$A:$A,'LY TU_FU_Redline'!$D:$D)</f>
        <v>0.23479499505455395</v>
      </c>
      <c r="AQ415" s="243">
        <f t="shared" si="431"/>
        <v>-0.22831584468910673</v>
      </c>
      <c r="AR415" s="35"/>
      <c r="AS415" s="243">
        <f>+_xlfn.XLOOKUP(AS$2,TU_FU_Redline!$H:$H,TU_FU_Redline!$K:$K)</f>
        <v>6.4791503654472145E-3</v>
      </c>
      <c r="AT415" s="243"/>
      <c r="AU415" s="243">
        <f t="shared" si="414"/>
        <v>6.4791503654472145E-3</v>
      </c>
      <c r="AV415" s="243"/>
      <c r="AW415" s="243"/>
      <c r="AX415" s="243">
        <f>+_xlfn.XLOOKUP(AX$2,'LY TU_FU_Redline'!$H:$H,'LY TU_FU_Redline'!$K:$K)</f>
        <v>0.23479499505455395</v>
      </c>
      <c r="AY415" s="275">
        <f t="shared" si="427"/>
        <v>-0.22831584468910673</v>
      </c>
      <c r="AZ415" s="32"/>
      <c r="BA415" s="249">
        <f>+_xlfn.XLOOKUP(BA$2,TU_FU_Redline!$A:$A,TU_FU_Redline!$D:$D)</f>
        <v>0.16031823341534376</v>
      </c>
      <c r="BB415" s="243"/>
      <c r="BC415" s="243"/>
      <c r="BD415" s="243"/>
      <c r="BE415" s="243"/>
      <c r="BF415" s="243">
        <f>+_xlfn.XLOOKUP(BF$2,'LY TU_FU_Redline'!$A:$A,'LY TU_FU_Redline'!$D:$D)</f>
        <v>0.11833128493075765</v>
      </c>
      <c r="BG415" s="243">
        <f t="shared" si="432"/>
        <v>4.1986948484586117E-2</v>
      </c>
      <c r="BH415" s="35"/>
      <c r="BI415" s="243">
        <f>+_xlfn.XLOOKUP(BI$2,TU_FU_Redline!$H:$H,TU_FU_Redline!$K:$K)</f>
        <v>0.16031823341534374</v>
      </c>
      <c r="BJ415" s="243"/>
      <c r="BK415" s="243">
        <f t="shared" si="416"/>
        <v>0.16031823341534374</v>
      </c>
      <c r="BL415" s="243"/>
      <c r="BM415" s="243"/>
      <c r="BN415" s="243">
        <f>+_xlfn.XLOOKUP(BN$2,'LY TU_FU_Redline'!$H:$H,'LY TU_FU_Redline'!$K:$K)</f>
        <v>0.11833128493075765</v>
      </c>
      <c r="BO415" s="275">
        <f t="shared" si="428"/>
        <v>4.198694848458609E-2</v>
      </c>
      <c r="BP415" s="32"/>
    </row>
    <row r="416" spans="2:68" s="2" customFormat="1" ht="15" thickBot="1">
      <c r="D416" s="100" t="s">
        <v>454</v>
      </c>
      <c r="E416" s="251">
        <f>+INDEX('ROC Calculation'!$B$65:$N$81,MATCH(E$2,'ROC Calculation'!$A$65:$A$81,0),MATCH($E$5,'ROC Calculation'!$B$64:$N$64,0))/1000</f>
        <v>22830.996515399991</v>
      </c>
      <c r="F416" s="251"/>
      <c r="G416" s="251"/>
      <c r="H416" s="251"/>
      <c r="I416" s="251"/>
      <c r="J416" s="251">
        <f>+INDEX('LY ROC Calculation'!$B$65:$N$81,MATCH(J$2,'LY ROC Calculation'!$A$65:$A$81,0),MATCH($J$5,'LY ROC Calculation'!$B$64:$N$64,0))/1000</f>
        <v>20699.925911299997</v>
      </c>
      <c r="K416" s="251">
        <f t="shared" si="429"/>
        <v>2131.0706040999939</v>
      </c>
      <c r="L416" s="252"/>
      <c r="M416" s="251">
        <f>+E416</f>
        <v>22830.996515399991</v>
      </c>
      <c r="N416" s="251"/>
      <c r="O416" s="251">
        <f t="shared" si="424"/>
        <v>22830.996515399991</v>
      </c>
      <c r="P416" s="251"/>
      <c r="Q416" s="251"/>
      <c r="R416" s="251">
        <f>+J416</f>
        <v>20699.925911299997</v>
      </c>
      <c r="S416" s="276">
        <f t="shared" si="425"/>
        <v>2131.0706040999939</v>
      </c>
      <c r="T416" s="32"/>
      <c r="U416" s="250">
        <f>+INDEX('ROC Calculation'!$B$65:$N$81,MATCH(U$2,'ROC Calculation'!$A$65:$A$81,0),MATCH($E$5,'ROC Calculation'!$B$64:$N$64,0))/1000</f>
        <v>5969.1391026999927</v>
      </c>
      <c r="V416" s="251"/>
      <c r="W416" s="251"/>
      <c r="X416" s="251"/>
      <c r="Y416" s="251"/>
      <c r="Z416" s="251">
        <f>+INDEX('LY ROC Calculation'!$B$65:$N$81,MATCH(Z$2,'LY ROC Calculation'!$A$65:$A$81,0),MATCH($J$5,'LY ROC Calculation'!$B$64:$N$64,0))/1000</f>
        <v>6198.8248187999989</v>
      </c>
      <c r="AA416" s="251">
        <f t="shared" si="430"/>
        <v>-229.68571610000618</v>
      </c>
      <c r="AB416" s="252"/>
      <c r="AC416" s="251">
        <f>+U416</f>
        <v>5969.1391026999927</v>
      </c>
      <c r="AD416" s="251"/>
      <c r="AE416" s="251">
        <f t="shared" si="412"/>
        <v>5969.1391026999927</v>
      </c>
      <c r="AF416" s="251"/>
      <c r="AG416" s="251"/>
      <c r="AH416" s="251">
        <f>+Z416</f>
        <v>6198.8248187999989</v>
      </c>
      <c r="AI416" s="276">
        <f t="shared" si="426"/>
        <v>-229.68571610000618</v>
      </c>
      <c r="AJ416" s="32"/>
      <c r="AK416" s="250">
        <f>+INDEX('ROC Calculation'!$B$65:$N$81,MATCH(AK$2,'ROC Calculation'!$A$65:$A$81,0),MATCH($E$5,'ROC Calculation'!$B$64:$N$64,0))/1000</f>
        <v>3677.5426724000004</v>
      </c>
      <c r="AL416" s="251"/>
      <c r="AM416" s="251"/>
      <c r="AN416" s="251"/>
      <c r="AO416" s="251"/>
      <c r="AP416" s="251">
        <f>+INDEX('LY ROC Calculation'!$B$65:$N$81,MATCH(AP$2,'LY ROC Calculation'!$A$65:$A$81,0),MATCH($J$5,'LY ROC Calculation'!$B$64:$N$64,0))/1000</f>
        <v>3332.6194834000003</v>
      </c>
      <c r="AQ416" s="251">
        <f t="shared" si="431"/>
        <v>344.92318900000009</v>
      </c>
      <c r="AR416" s="252"/>
      <c r="AS416" s="251">
        <f>+AK416</f>
        <v>3677.5426724000004</v>
      </c>
      <c r="AT416" s="251"/>
      <c r="AU416" s="251">
        <f t="shared" si="414"/>
        <v>3677.5426724000004</v>
      </c>
      <c r="AV416" s="251"/>
      <c r="AW416" s="251"/>
      <c r="AX416" s="251">
        <f>+AP416</f>
        <v>3332.6194834000003</v>
      </c>
      <c r="AY416" s="276">
        <f t="shared" si="427"/>
        <v>344.92318900000009</v>
      </c>
      <c r="AZ416" s="32"/>
      <c r="BA416" s="250">
        <f>+INDEX('ROC Calculation'!$B$65:$N$81,MATCH(BA$2,'ROC Calculation'!$A$65:$A$81,0),MATCH($E$5,'ROC Calculation'!$B$64:$N$64,0))/1000</f>
        <v>13184.3147403</v>
      </c>
      <c r="BB416" s="251"/>
      <c r="BC416" s="251"/>
      <c r="BD416" s="251"/>
      <c r="BE416" s="251"/>
      <c r="BF416" s="251">
        <f>+INDEX('LY ROC Calculation'!$B$65:$N$81,MATCH(BF$2,'LY ROC Calculation'!$A$65:$A$81,0),MATCH($J$5,'LY ROC Calculation'!$B$64:$N$64,0))/1000</f>
        <v>11168.481609099999</v>
      </c>
      <c r="BG416" s="251">
        <f t="shared" si="432"/>
        <v>2015.8331312000009</v>
      </c>
      <c r="BH416" s="252"/>
      <c r="BI416" s="251">
        <f>+BA416</f>
        <v>13184.3147403</v>
      </c>
      <c r="BJ416" s="251"/>
      <c r="BK416" s="251">
        <f t="shared" si="416"/>
        <v>13184.3147403</v>
      </c>
      <c r="BL416" s="251"/>
      <c r="BM416" s="251"/>
      <c r="BN416" s="251">
        <f>+BF416</f>
        <v>11168.481609099999</v>
      </c>
      <c r="BO416" s="276">
        <f t="shared" si="428"/>
        <v>2015.8331312000009</v>
      </c>
      <c r="BP416" s="32"/>
    </row>
    <row r="417" spans="1:68">
      <c r="A417" s="2"/>
      <c r="B417" s="2"/>
      <c r="C417" s="2"/>
      <c r="D417" s="2"/>
      <c r="E417" s="96"/>
      <c r="F417" s="96"/>
      <c r="G417" s="96"/>
      <c r="H417" s="96"/>
      <c r="I417" s="96"/>
      <c r="J417" s="96"/>
      <c r="K417" s="97"/>
      <c r="L417" s="49"/>
      <c r="M417" s="96"/>
      <c r="N417" s="96"/>
      <c r="O417" s="96"/>
      <c r="P417" s="96"/>
      <c r="Q417" s="96"/>
      <c r="R417" s="97"/>
      <c r="S417" s="97"/>
      <c r="T417" s="32"/>
      <c r="U417" s="96"/>
      <c r="V417" s="96"/>
      <c r="W417" s="96"/>
      <c r="X417" s="96"/>
      <c r="Y417" s="96"/>
      <c r="Z417" s="96"/>
      <c r="AA417" s="97"/>
      <c r="AB417" s="49"/>
      <c r="AC417" s="96"/>
      <c r="AD417" s="96"/>
      <c r="AE417" s="96"/>
      <c r="AF417" s="96"/>
      <c r="AG417" s="96"/>
      <c r="AH417" s="97"/>
      <c r="AI417" s="97"/>
      <c r="AJ417" s="32"/>
      <c r="AK417" s="96"/>
      <c r="AL417" s="96"/>
      <c r="AM417" s="96"/>
      <c r="AN417" s="96"/>
      <c r="AO417" s="96"/>
      <c r="AP417" s="96"/>
      <c r="AQ417" s="97"/>
      <c r="AR417" s="49"/>
      <c r="AS417" s="96"/>
      <c r="AT417" s="96"/>
      <c r="AU417" s="96"/>
      <c r="AV417" s="96"/>
      <c r="AW417" s="96"/>
      <c r="AX417" s="97"/>
      <c r="AY417" s="97"/>
      <c r="AZ417" s="32"/>
      <c r="BA417" s="96"/>
      <c r="BB417" s="96"/>
      <c r="BC417" s="96"/>
      <c r="BD417" s="96"/>
      <c r="BE417" s="96"/>
      <c r="BF417" s="96"/>
      <c r="BG417" s="97"/>
      <c r="BH417" s="49"/>
      <c r="BI417" s="96"/>
      <c r="BJ417" s="96"/>
      <c r="BK417" s="96"/>
      <c r="BL417" s="96"/>
      <c r="BM417" s="96"/>
      <c r="BN417" s="97"/>
      <c r="BO417" s="97"/>
      <c r="BP417" s="32"/>
    </row>
    <row r="418" spans="1:68" ht="15" thickBot="1">
      <c r="A418" s="2"/>
      <c r="B418" s="2"/>
      <c r="C418" s="2"/>
      <c r="D418" s="67" t="s">
        <v>409</v>
      </c>
      <c r="E418" s="96"/>
      <c r="F418" s="96"/>
      <c r="G418" s="96"/>
      <c r="H418" s="96"/>
      <c r="I418" s="96"/>
      <c r="J418" s="97"/>
      <c r="K418" s="97"/>
      <c r="L418" s="49"/>
      <c r="M418" s="96"/>
      <c r="N418" s="96"/>
      <c r="O418" s="96"/>
      <c r="P418" s="96"/>
      <c r="Q418" s="96"/>
      <c r="R418" s="97"/>
      <c r="S418" s="97"/>
      <c r="T418" s="32"/>
      <c r="U418" s="96"/>
      <c r="V418" s="96"/>
      <c r="W418" s="96"/>
      <c r="X418" s="96"/>
      <c r="Y418" s="96"/>
      <c r="Z418" s="97"/>
      <c r="AA418" s="97"/>
      <c r="AB418" s="49"/>
      <c r="AC418" s="96"/>
      <c r="AD418" s="96"/>
      <c r="AE418" s="96"/>
      <c r="AF418" s="96"/>
      <c r="AG418" s="96"/>
      <c r="AH418" s="97"/>
      <c r="AI418" s="97"/>
      <c r="AJ418" s="32"/>
      <c r="AK418" s="96"/>
      <c r="AL418" s="96"/>
      <c r="AM418" s="96"/>
      <c r="AN418" s="96"/>
      <c r="AO418" s="96"/>
      <c r="AP418" s="97"/>
      <c r="AQ418" s="97"/>
      <c r="AR418" s="49"/>
      <c r="AS418" s="96"/>
      <c r="AT418" s="96"/>
      <c r="AU418" s="96"/>
      <c r="AV418" s="96"/>
      <c r="AW418" s="96"/>
      <c r="AX418" s="97"/>
      <c r="AY418" s="97"/>
      <c r="AZ418" s="32"/>
      <c r="BA418" s="96"/>
      <c r="BB418" s="96"/>
      <c r="BC418" s="96"/>
      <c r="BD418" s="96"/>
      <c r="BE418" s="96"/>
      <c r="BF418" s="97"/>
      <c r="BG418" s="97"/>
      <c r="BH418" s="49"/>
      <c r="BI418" s="96"/>
      <c r="BJ418" s="96"/>
      <c r="BK418" s="96"/>
      <c r="BL418" s="96"/>
      <c r="BM418" s="96"/>
      <c r="BN418" s="97"/>
      <c r="BO418" s="97"/>
      <c r="BP418" s="32"/>
    </row>
    <row r="419" spans="1:68" s="2" customFormat="1">
      <c r="B419" s="2" t="s">
        <v>539</v>
      </c>
      <c r="C419" s="2">
        <v>1</v>
      </c>
      <c r="D419" s="102" t="s">
        <v>410</v>
      </c>
      <c r="E419" s="103">
        <v>151063.67000000004</v>
      </c>
      <c r="F419" s="103">
        <v>187461.11497504247</v>
      </c>
      <c r="G419" s="103">
        <f t="shared" ref="G419:G423" si="433">+E419-F419</f>
        <v>-36397.444975042425</v>
      </c>
      <c r="H419" s="344">
        <v>0</v>
      </c>
      <c r="I419" s="344">
        <f t="shared" ref="I419:I423" si="434">+E419-H419</f>
        <v>151063.67000000004</v>
      </c>
      <c r="J419" s="104">
        <v>195561.67999999996</v>
      </c>
      <c r="K419" s="104">
        <f t="shared" ref="K419:K423" si="435">+E419-J419</f>
        <v>-44498.009999999922</v>
      </c>
      <c r="L419" s="99"/>
      <c r="M419" s="103">
        <v>151063.67000000004</v>
      </c>
      <c r="N419" s="103">
        <v>187461.11497504247</v>
      </c>
      <c r="O419" s="344">
        <f t="shared" ref="O419:O423" si="436">+M419-N419</f>
        <v>-36397.444975042425</v>
      </c>
      <c r="P419" s="344">
        <v>0</v>
      </c>
      <c r="Q419" s="103">
        <f t="shared" ref="Q419:Q423" si="437">+M419-P419</f>
        <v>151063.67000000004</v>
      </c>
      <c r="R419" s="104">
        <v>195561.67999999996</v>
      </c>
      <c r="S419" s="105">
        <f t="shared" ref="S419:S423" si="438">+M419-R419</f>
        <v>-44498.009999999922</v>
      </c>
      <c r="T419" s="32"/>
      <c r="U419" s="129">
        <v>69536.079999999987</v>
      </c>
      <c r="V419" s="344">
        <v>103854.7236337604</v>
      </c>
      <c r="W419" s="344">
        <f t="shared" ref="W419:W423" si="439">+U419-V419</f>
        <v>-34318.64363376041</v>
      </c>
      <c r="X419" s="344">
        <v>0</v>
      </c>
      <c r="Y419" s="344">
        <f t="shared" ref="Y419:Y423" si="440">+U419-X419</f>
        <v>69536.079999999987</v>
      </c>
      <c r="Z419" s="353">
        <v>101159.04999999999</v>
      </c>
      <c r="AA419" s="353">
        <f t="shared" ref="AA419:AA423" si="441">+U419-Z419</f>
        <v>-31622.97</v>
      </c>
      <c r="AB419" s="248"/>
      <c r="AC419" s="344">
        <v>69536.079999999987</v>
      </c>
      <c r="AD419" s="344">
        <v>103854.7236337604</v>
      </c>
      <c r="AE419" s="344">
        <f t="shared" ref="AE419:AE423" si="442">+AC419-AD419</f>
        <v>-34318.64363376041</v>
      </c>
      <c r="AF419" s="344">
        <v>0</v>
      </c>
      <c r="AG419" s="344">
        <f t="shared" ref="AG419:AG423" si="443">+AC419-AF419</f>
        <v>69536.079999999987</v>
      </c>
      <c r="AH419" s="353">
        <v>101159.04999999999</v>
      </c>
      <c r="AI419" s="105">
        <f t="shared" ref="AI419:AI423" si="444">+AC419-AH419</f>
        <v>-31622.97</v>
      </c>
      <c r="AJ419" s="32"/>
      <c r="AK419" s="129">
        <v>20526.41</v>
      </c>
      <c r="AL419" s="344">
        <v>28949.084042896488</v>
      </c>
      <c r="AM419" s="344">
        <f t="shared" ref="AM419:AM423" si="445">+AK419-AL419</f>
        <v>-8422.6740428964877</v>
      </c>
      <c r="AN419" s="344">
        <v>0</v>
      </c>
      <c r="AO419" s="344">
        <f t="shared" ref="AO419:AO423" si="446">+AK419-AN419</f>
        <v>20526.41</v>
      </c>
      <c r="AP419" s="353">
        <v>28627.830000000005</v>
      </c>
      <c r="AQ419" s="353">
        <f t="shared" ref="AQ419:AQ423" si="447">+AK419-AP419</f>
        <v>-8101.4200000000055</v>
      </c>
      <c r="AR419" s="248"/>
      <c r="AS419" s="344">
        <v>20526.41</v>
      </c>
      <c r="AT419" s="344">
        <v>28949.084042896488</v>
      </c>
      <c r="AU419" s="344">
        <f t="shared" ref="AU419:AU423" si="448">+AS419-AT419</f>
        <v>-8422.6740428964877</v>
      </c>
      <c r="AV419" s="344">
        <v>0</v>
      </c>
      <c r="AW419" s="344">
        <f t="shared" ref="AW419:AW423" si="449">+AS419-AV419</f>
        <v>20526.41</v>
      </c>
      <c r="AX419" s="353">
        <v>28627.830000000005</v>
      </c>
      <c r="AY419" s="105">
        <f t="shared" ref="AY419:AY423" si="450">+AS419-AX419</f>
        <v>-8101.4200000000055</v>
      </c>
      <c r="AZ419" s="32"/>
      <c r="BA419" s="129">
        <v>61001.18</v>
      </c>
      <c r="BB419" s="344">
        <v>54657.307298385545</v>
      </c>
      <c r="BC419" s="344">
        <f t="shared" ref="BC419:BC423" si="451">+BA419-BB419</f>
        <v>6343.8727016144549</v>
      </c>
      <c r="BD419" s="344">
        <v>0</v>
      </c>
      <c r="BE419" s="344">
        <f t="shared" ref="BE419:BE423" si="452">+BA419-BD419</f>
        <v>61001.18</v>
      </c>
      <c r="BF419" s="353">
        <v>65774.799999999988</v>
      </c>
      <c r="BG419" s="353">
        <f t="shared" ref="BG419:BG423" si="453">+BA419-BF419</f>
        <v>-4773.6199999999881</v>
      </c>
      <c r="BH419" s="248"/>
      <c r="BI419" s="344">
        <v>61001.18</v>
      </c>
      <c r="BJ419" s="344">
        <v>54657.307298385545</v>
      </c>
      <c r="BK419" s="344">
        <f t="shared" ref="BK419:BK423" si="454">+BI419-BJ419</f>
        <v>6343.8727016144549</v>
      </c>
      <c r="BL419" s="344">
        <v>0</v>
      </c>
      <c r="BM419" s="344">
        <f t="shared" ref="BM419:BM423" si="455">+BI419-BL419</f>
        <v>61001.18</v>
      </c>
      <c r="BN419" s="353">
        <v>65774.799999999988</v>
      </c>
      <c r="BO419" s="105">
        <f t="shared" ref="BO419:BO423" si="456">+BI419-BN419</f>
        <v>-4773.6199999999881</v>
      </c>
      <c r="BP419" s="32"/>
    </row>
    <row r="420" spans="1:68" s="2" customFormat="1">
      <c r="B420" s="2" t="s">
        <v>411</v>
      </c>
      <c r="C420" s="2">
        <v>1</v>
      </c>
      <c r="D420" s="62" t="s">
        <v>411</v>
      </c>
      <c r="E420" s="28">
        <v>0</v>
      </c>
      <c r="F420" s="28">
        <v>0</v>
      </c>
      <c r="G420" s="28">
        <f t="shared" si="433"/>
        <v>0</v>
      </c>
      <c r="H420" s="28">
        <v>0</v>
      </c>
      <c r="I420" s="28">
        <f t="shared" si="434"/>
        <v>0</v>
      </c>
      <c r="J420" s="34">
        <v>0</v>
      </c>
      <c r="K420" s="34">
        <f t="shared" si="435"/>
        <v>0</v>
      </c>
      <c r="L420" s="35"/>
      <c r="M420" s="28">
        <v>0</v>
      </c>
      <c r="N420" s="28">
        <v>0</v>
      </c>
      <c r="O420" s="28">
        <f t="shared" si="436"/>
        <v>0</v>
      </c>
      <c r="P420" s="28">
        <v>0</v>
      </c>
      <c r="Q420" s="28">
        <f t="shared" si="437"/>
        <v>0</v>
      </c>
      <c r="R420" s="34">
        <v>0</v>
      </c>
      <c r="S420" s="36">
        <f t="shared" si="438"/>
        <v>0</v>
      </c>
      <c r="T420" s="32"/>
      <c r="U420" s="115">
        <v>0</v>
      </c>
      <c r="V420" s="28">
        <v>0</v>
      </c>
      <c r="W420" s="28">
        <f t="shared" si="439"/>
        <v>0</v>
      </c>
      <c r="X420" s="28">
        <v>0</v>
      </c>
      <c r="Y420" s="28">
        <f t="shared" si="440"/>
        <v>0</v>
      </c>
      <c r="Z420" s="34">
        <v>0</v>
      </c>
      <c r="AA420" s="34">
        <f t="shared" si="441"/>
        <v>0</v>
      </c>
      <c r="AB420" s="35"/>
      <c r="AC420" s="28">
        <v>0</v>
      </c>
      <c r="AD420" s="28">
        <v>0</v>
      </c>
      <c r="AE420" s="28">
        <f t="shared" si="442"/>
        <v>0</v>
      </c>
      <c r="AF420" s="28">
        <v>0</v>
      </c>
      <c r="AG420" s="28">
        <f t="shared" si="443"/>
        <v>0</v>
      </c>
      <c r="AH420" s="34">
        <v>0</v>
      </c>
      <c r="AI420" s="36">
        <f t="shared" si="444"/>
        <v>0</v>
      </c>
      <c r="AJ420" s="32"/>
      <c r="AK420" s="115">
        <v>0</v>
      </c>
      <c r="AL420" s="28">
        <v>0</v>
      </c>
      <c r="AM420" s="28">
        <f t="shared" si="445"/>
        <v>0</v>
      </c>
      <c r="AN420" s="28">
        <v>0</v>
      </c>
      <c r="AO420" s="28">
        <f t="shared" si="446"/>
        <v>0</v>
      </c>
      <c r="AP420" s="34">
        <v>0</v>
      </c>
      <c r="AQ420" s="34">
        <f t="shared" si="447"/>
        <v>0</v>
      </c>
      <c r="AR420" s="35"/>
      <c r="AS420" s="28">
        <v>0</v>
      </c>
      <c r="AT420" s="28">
        <v>0</v>
      </c>
      <c r="AU420" s="28">
        <f t="shared" si="448"/>
        <v>0</v>
      </c>
      <c r="AV420" s="28">
        <v>0</v>
      </c>
      <c r="AW420" s="28">
        <f t="shared" si="449"/>
        <v>0</v>
      </c>
      <c r="AX420" s="34">
        <v>0</v>
      </c>
      <c r="AY420" s="36">
        <f t="shared" si="450"/>
        <v>0</v>
      </c>
      <c r="AZ420" s="32"/>
      <c r="BA420" s="115">
        <v>0</v>
      </c>
      <c r="BB420" s="28">
        <v>0</v>
      </c>
      <c r="BC420" s="28">
        <f t="shared" si="451"/>
        <v>0</v>
      </c>
      <c r="BD420" s="28">
        <v>0</v>
      </c>
      <c r="BE420" s="28">
        <f t="shared" si="452"/>
        <v>0</v>
      </c>
      <c r="BF420" s="34">
        <v>0</v>
      </c>
      <c r="BG420" s="34">
        <f t="shared" si="453"/>
        <v>0</v>
      </c>
      <c r="BH420" s="35"/>
      <c r="BI420" s="28">
        <v>0</v>
      </c>
      <c r="BJ420" s="28">
        <v>0</v>
      </c>
      <c r="BK420" s="28">
        <f t="shared" si="454"/>
        <v>0</v>
      </c>
      <c r="BL420" s="28">
        <v>0</v>
      </c>
      <c r="BM420" s="28">
        <f t="shared" si="455"/>
        <v>0</v>
      </c>
      <c r="BN420" s="34">
        <v>0</v>
      </c>
      <c r="BO420" s="36">
        <f t="shared" si="456"/>
        <v>0</v>
      </c>
      <c r="BP420" s="32"/>
    </row>
    <row r="421" spans="1:68" s="2" customFormat="1">
      <c r="B421" s="2" t="s">
        <v>540</v>
      </c>
      <c r="C421" s="2">
        <v>1</v>
      </c>
      <c r="D421" s="62" t="s">
        <v>412</v>
      </c>
      <c r="E421" s="28">
        <v>20950.68</v>
      </c>
      <c r="F421" s="28">
        <v>7135.9529878166668</v>
      </c>
      <c r="G421" s="28">
        <f t="shared" si="433"/>
        <v>13814.727012183333</v>
      </c>
      <c r="H421" s="28">
        <v>0</v>
      </c>
      <c r="I421" s="28">
        <f t="shared" si="434"/>
        <v>20950.68</v>
      </c>
      <c r="J421" s="34">
        <v>-9728.5</v>
      </c>
      <c r="K421" s="34">
        <f t="shared" si="435"/>
        <v>30679.18</v>
      </c>
      <c r="L421" s="35"/>
      <c r="M421" s="28">
        <v>20950.68</v>
      </c>
      <c r="N421" s="28">
        <v>7135.9529878166668</v>
      </c>
      <c r="O421" s="28">
        <f t="shared" si="436"/>
        <v>13814.727012183333</v>
      </c>
      <c r="P421" s="28">
        <v>0</v>
      </c>
      <c r="Q421" s="28">
        <f t="shared" si="437"/>
        <v>20950.68</v>
      </c>
      <c r="R421" s="34">
        <v>-9728.5</v>
      </c>
      <c r="S421" s="36">
        <f t="shared" si="438"/>
        <v>30679.18</v>
      </c>
      <c r="T421" s="32"/>
      <c r="U421" s="115">
        <v>18715.400000000001</v>
      </c>
      <c r="V421" s="28">
        <v>3398.4706882</v>
      </c>
      <c r="W421" s="28">
        <f t="shared" si="439"/>
        <v>15316.929311800002</v>
      </c>
      <c r="X421" s="28">
        <v>0</v>
      </c>
      <c r="Y421" s="28">
        <f t="shared" si="440"/>
        <v>18715.400000000001</v>
      </c>
      <c r="Z421" s="34">
        <v>-9937.6299999999992</v>
      </c>
      <c r="AA421" s="34">
        <f t="shared" si="441"/>
        <v>28653.03</v>
      </c>
      <c r="AB421" s="35"/>
      <c r="AC421" s="28">
        <v>18715.400000000001</v>
      </c>
      <c r="AD421" s="28">
        <v>3398.4706882</v>
      </c>
      <c r="AE421" s="28">
        <f t="shared" si="442"/>
        <v>15316.929311800002</v>
      </c>
      <c r="AF421" s="28">
        <v>0</v>
      </c>
      <c r="AG421" s="28">
        <f t="shared" si="443"/>
        <v>18715.400000000001</v>
      </c>
      <c r="AH421" s="34">
        <v>-9937.6299999999992</v>
      </c>
      <c r="AI421" s="36">
        <f t="shared" si="444"/>
        <v>28653.03</v>
      </c>
      <c r="AJ421" s="32"/>
      <c r="AK421" s="115">
        <v>0</v>
      </c>
      <c r="AL421" s="28">
        <v>0</v>
      </c>
      <c r="AM421" s="28">
        <f t="shared" si="445"/>
        <v>0</v>
      </c>
      <c r="AN421" s="28">
        <v>0</v>
      </c>
      <c r="AO421" s="28">
        <f t="shared" si="446"/>
        <v>0</v>
      </c>
      <c r="AP421" s="34">
        <v>0</v>
      </c>
      <c r="AQ421" s="34">
        <f t="shared" si="447"/>
        <v>0</v>
      </c>
      <c r="AR421" s="35"/>
      <c r="AS421" s="28">
        <v>0</v>
      </c>
      <c r="AT421" s="28">
        <v>0</v>
      </c>
      <c r="AU421" s="28">
        <f t="shared" si="448"/>
        <v>0</v>
      </c>
      <c r="AV421" s="28">
        <v>0</v>
      </c>
      <c r="AW421" s="28">
        <f t="shared" si="449"/>
        <v>0</v>
      </c>
      <c r="AX421" s="34">
        <v>0</v>
      </c>
      <c r="AY421" s="36">
        <f t="shared" si="450"/>
        <v>0</v>
      </c>
      <c r="AZ421" s="32"/>
      <c r="BA421" s="115">
        <v>2235.2799999999997</v>
      </c>
      <c r="BB421" s="28">
        <v>3737.4822996166663</v>
      </c>
      <c r="BC421" s="28">
        <f t="shared" si="451"/>
        <v>-1502.2022996166666</v>
      </c>
      <c r="BD421" s="28">
        <v>0</v>
      </c>
      <c r="BE421" s="28">
        <f t="shared" si="452"/>
        <v>2235.2799999999997</v>
      </c>
      <c r="BF421" s="34">
        <v>209.13</v>
      </c>
      <c r="BG421" s="34">
        <f t="shared" si="453"/>
        <v>2026.1499999999996</v>
      </c>
      <c r="BH421" s="35"/>
      <c r="BI421" s="28">
        <v>2235.2799999999997</v>
      </c>
      <c r="BJ421" s="28">
        <v>3737.4822996166663</v>
      </c>
      <c r="BK421" s="28">
        <f t="shared" si="454"/>
        <v>-1502.2022996166666</v>
      </c>
      <c r="BL421" s="28">
        <v>0</v>
      </c>
      <c r="BM421" s="28">
        <f t="shared" si="455"/>
        <v>2235.2799999999997</v>
      </c>
      <c r="BN421" s="34">
        <v>209.13</v>
      </c>
      <c r="BO421" s="36">
        <f t="shared" si="456"/>
        <v>2026.1499999999996</v>
      </c>
      <c r="BP421" s="32"/>
    </row>
    <row r="422" spans="1:68" s="2" customFormat="1">
      <c r="B422" s="2" t="s">
        <v>413</v>
      </c>
      <c r="C422" s="2">
        <v>1</v>
      </c>
      <c r="D422" s="62" t="s">
        <v>413</v>
      </c>
      <c r="E422" s="28">
        <v>19820</v>
      </c>
      <c r="F422" s="28">
        <v>13645.065833333338</v>
      </c>
      <c r="G422" s="28">
        <f t="shared" si="433"/>
        <v>6174.9341666666623</v>
      </c>
      <c r="H422" s="28">
        <v>0</v>
      </c>
      <c r="I422" s="28">
        <f t="shared" si="434"/>
        <v>19820</v>
      </c>
      <c r="J422" s="34">
        <v>0</v>
      </c>
      <c r="K422" s="34">
        <f t="shared" si="435"/>
        <v>19820</v>
      </c>
      <c r="L422" s="35"/>
      <c r="M422" s="28">
        <v>19820</v>
      </c>
      <c r="N422" s="28">
        <v>13645.065833333338</v>
      </c>
      <c r="O422" s="28">
        <f t="shared" si="436"/>
        <v>6174.9341666666623</v>
      </c>
      <c r="P422" s="28">
        <v>0</v>
      </c>
      <c r="Q422" s="28">
        <f t="shared" si="437"/>
        <v>19820</v>
      </c>
      <c r="R422" s="34">
        <v>0</v>
      </c>
      <c r="S422" s="36">
        <f t="shared" si="438"/>
        <v>19820</v>
      </c>
      <c r="T422" s="32"/>
      <c r="U422" s="115">
        <v>0</v>
      </c>
      <c r="V422" s="28">
        <v>0</v>
      </c>
      <c r="W422" s="28">
        <f t="shared" si="439"/>
        <v>0</v>
      </c>
      <c r="X422" s="28">
        <v>0</v>
      </c>
      <c r="Y422" s="28">
        <f t="shared" si="440"/>
        <v>0</v>
      </c>
      <c r="Z422" s="34">
        <v>0</v>
      </c>
      <c r="AA422" s="34">
        <f t="shared" si="441"/>
        <v>0</v>
      </c>
      <c r="AB422" s="35"/>
      <c r="AC422" s="28">
        <v>0</v>
      </c>
      <c r="AD422" s="28">
        <v>0</v>
      </c>
      <c r="AE422" s="28">
        <f t="shared" si="442"/>
        <v>0</v>
      </c>
      <c r="AF422" s="28">
        <v>0</v>
      </c>
      <c r="AG422" s="28">
        <f t="shared" si="443"/>
        <v>0</v>
      </c>
      <c r="AH422" s="34">
        <v>0</v>
      </c>
      <c r="AI422" s="36">
        <f t="shared" si="444"/>
        <v>0</v>
      </c>
      <c r="AJ422" s="32"/>
      <c r="AK422" s="115">
        <v>19820</v>
      </c>
      <c r="AL422" s="28">
        <v>13655.449166666671</v>
      </c>
      <c r="AM422" s="28">
        <f t="shared" si="445"/>
        <v>6164.5508333333291</v>
      </c>
      <c r="AN422" s="28">
        <v>0</v>
      </c>
      <c r="AO422" s="28">
        <f t="shared" si="446"/>
        <v>19820</v>
      </c>
      <c r="AP422" s="34">
        <v>0</v>
      </c>
      <c r="AQ422" s="34">
        <f t="shared" si="447"/>
        <v>19820</v>
      </c>
      <c r="AR422" s="35"/>
      <c r="AS422" s="28">
        <v>19820</v>
      </c>
      <c r="AT422" s="28">
        <v>13655.449166666671</v>
      </c>
      <c r="AU422" s="28">
        <f t="shared" si="448"/>
        <v>6164.5508333333291</v>
      </c>
      <c r="AV422" s="28">
        <v>0</v>
      </c>
      <c r="AW422" s="28">
        <f t="shared" si="449"/>
        <v>19820</v>
      </c>
      <c r="AX422" s="34">
        <v>0</v>
      </c>
      <c r="AY422" s="36">
        <f t="shared" si="450"/>
        <v>19820</v>
      </c>
      <c r="AZ422" s="32"/>
      <c r="BA422" s="115">
        <v>0</v>
      </c>
      <c r="BB422" s="28">
        <v>-10.383333333333297</v>
      </c>
      <c r="BC422" s="28">
        <f t="shared" si="451"/>
        <v>10.383333333333297</v>
      </c>
      <c r="BD422" s="28">
        <v>0</v>
      </c>
      <c r="BE422" s="28">
        <f t="shared" si="452"/>
        <v>0</v>
      </c>
      <c r="BF422" s="34">
        <v>0</v>
      </c>
      <c r="BG422" s="34">
        <f t="shared" si="453"/>
        <v>0</v>
      </c>
      <c r="BH422" s="35"/>
      <c r="BI422" s="28">
        <v>0</v>
      </c>
      <c r="BJ422" s="28">
        <v>-10.383333333333297</v>
      </c>
      <c r="BK422" s="28">
        <f t="shared" si="454"/>
        <v>10.383333333333297</v>
      </c>
      <c r="BL422" s="28">
        <v>0</v>
      </c>
      <c r="BM422" s="28">
        <f t="shared" si="455"/>
        <v>0</v>
      </c>
      <c r="BN422" s="34">
        <v>0</v>
      </c>
      <c r="BO422" s="36">
        <f t="shared" si="456"/>
        <v>0</v>
      </c>
      <c r="BP422" s="32"/>
    </row>
    <row r="423" spans="1:68" s="2" customFormat="1" ht="15" thickBot="1">
      <c r="B423" s="2" t="s">
        <v>414</v>
      </c>
      <c r="C423" s="2">
        <v>1</v>
      </c>
      <c r="D423" s="106" t="s">
        <v>414</v>
      </c>
      <c r="E423" s="107">
        <v>191834.35000000003</v>
      </c>
      <c r="F423" s="107">
        <v>208242.13379619247</v>
      </c>
      <c r="G423" s="107">
        <f t="shared" si="433"/>
        <v>-16407.783796192438</v>
      </c>
      <c r="H423" s="345">
        <v>0</v>
      </c>
      <c r="I423" s="345">
        <f t="shared" si="434"/>
        <v>191834.35000000003</v>
      </c>
      <c r="J423" s="108">
        <v>185833.17999999996</v>
      </c>
      <c r="K423" s="108">
        <f t="shared" si="435"/>
        <v>6001.170000000071</v>
      </c>
      <c r="L423" s="101"/>
      <c r="M423" s="107">
        <v>191834.35000000003</v>
      </c>
      <c r="N423" s="107">
        <v>208242.13379619247</v>
      </c>
      <c r="O423" s="345">
        <f t="shared" si="436"/>
        <v>-16407.783796192438</v>
      </c>
      <c r="P423" s="345">
        <v>0</v>
      </c>
      <c r="Q423" s="107">
        <f t="shared" si="437"/>
        <v>191834.35000000003</v>
      </c>
      <c r="R423" s="108">
        <v>185833.17999999996</v>
      </c>
      <c r="S423" s="109">
        <f t="shared" si="438"/>
        <v>6001.170000000071</v>
      </c>
      <c r="T423" s="32"/>
      <c r="U423" s="130">
        <v>88251.479999999981</v>
      </c>
      <c r="V423" s="345">
        <v>107253.1943219604</v>
      </c>
      <c r="W423" s="345">
        <f t="shared" si="439"/>
        <v>-19001.714321960419</v>
      </c>
      <c r="X423" s="345">
        <v>0</v>
      </c>
      <c r="Y423" s="345">
        <f t="shared" si="440"/>
        <v>88251.479999999981</v>
      </c>
      <c r="Z423" s="354">
        <v>91221.419999999984</v>
      </c>
      <c r="AA423" s="354">
        <f t="shared" si="441"/>
        <v>-2969.9400000000023</v>
      </c>
      <c r="AB423" s="252"/>
      <c r="AC423" s="345">
        <v>88251.479999999981</v>
      </c>
      <c r="AD423" s="345">
        <v>107253.1943219604</v>
      </c>
      <c r="AE423" s="345">
        <f t="shared" si="442"/>
        <v>-19001.714321960419</v>
      </c>
      <c r="AF423" s="345">
        <v>0</v>
      </c>
      <c r="AG423" s="345">
        <f t="shared" si="443"/>
        <v>88251.479999999981</v>
      </c>
      <c r="AH423" s="354">
        <v>91221.419999999984</v>
      </c>
      <c r="AI423" s="109">
        <f t="shared" si="444"/>
        <v>-2969.9400000000023</v>
      </c>
      <c r="AJ423" s="32"/>
      <c r="AK423" s="130">
        <v>40346.409999999996</v>
      </c>
      <c r="AL423" s="345">
        <v>42604.533209563153</v>
      </c>
      <c r="AM423" s="345">
        <f t="shared" si="445"/>
        <v>-2258.1232095631567</v>
      </c>
      <c r="AN423" s="345">
        <v>0</v>
      </c>
      <c r="AO423" s="345">
        <f t="shared" si="446"/>
        <v>40346.409999999996</v>
      </c>
      <c r="AP423" s="354">
        <v>28627.830000000005</v>
      </c>
      <c r="AQ423" s="354">
        <f t="shared" si="447"/>
        <v>11718.579999999991</v>
      </c>
      <c r="AR423" s="252"/>
      <c r="AS423" s="345">
        <v>40346.409999999996</v>
      </c>
      <c r="AT423" s="345">
        <v>42604.533209563153</v>
      </c>
      <c r="AU423" s="345">
        <f t="shared" si="448"/>
        <v>-2258.1232095631567</v>
      </c>
      <c r="AV423" s="345">
        <v>0</v>
      </c>
      <c r="AW423" s="345">
        <f t="shared" si="449"/>
        <v>40346.409999999996</v>
      </c>
      <c r="AX423" s="354">
        <v>28627.830000000005</v>
      </c>
      <c r="AY423" s="109">
        <f t="shared" si="450"/>
        <v>11718.579999999991</v>
      </c>
      <c r="AZ423" s="32"/>
      <c r="BA423" s="130">
        <v>63236.460000000014</v>
      </c>
      <c r="BB423" s="345">
        <v>58384.406264668884</v>
      </c>
      <c r="BC423" s="345">
        <f t="shared" si="451"/>
        <v>4852.0537353311302</v>
      </c>
      <c r="BD423" s="345">
        <v>0</v>
      </c>
      <c r="BE423" s="345">
        <f t="shared" si="452"/>
        <v>63236.460000000014</v>
      </c>
      <c r="BF423" s="354">
        <v>65983.929999999978</v>
      </c>
      <c r="BG423" s="354">
        <f t="shared" si="453"/>
        <v>-2747.4699999999648</v>
      </c>
      <c r="BH423" s="252"/>
      <c r="BI423" s="345">
        <v>63236.460000000014</v>
      </c>
      <c r="BJ423" s="345">
        <v>58384.406264668884</v>
      </c>
      <c r="BK423" s="345">
        <f t="shared" si="454"/>
        <v>4852.0537353311302</v>
      </c>
      <c r="BL423" s="345">
        <v>0</v>
      </c>
      <c r="BM423" s="345">
        <f t="shared" si="455"/>
        <v>63236.460000000014</v>
      </c>
      <c r="BN423" s="354">
        <v>65983.929999999978</v>
      </c>
      <c r="BO423" s="109">
        <f t="shared" si="456"/>
        <v>-2747.4699999999648</v>
      </c>
      <c r="BP423" s="32"/>
    </row>
    <row r="424" spans="1:68" s="2" customFormat="1">
      <c r="E424" s="96">
        <f>+E423-U423-AK423-BA423</f>
        <v>0</v>
      </c>
      <c r="F424" s="96">
        <f t="shared" ref="F424" si="457">+F423-V423-AL423-BB423</f>
        <v>0</v>
      </c>
      <c r="G424" s="96">
        <f t="shared" ref="G424" si="458">+G423-W423-AM423-BC423</f>
        <v>7.2759576141834259E-12</v>
      </c>
      <c r="H424" s="96">
        <f t="shared" ref="H424" si="459">+H423-X423-AN423-BD423</f>
        <v>0</v>
      </c>
      <c r="I424" s="96">
        <f t="shared" ref="I424" si="460">+I423-Y423-AO423-BE423</f>
        <v>0</v>
      </c>
      <c r="J424" s="96">
        <f t="shared" ref="J424" si="461">+J423-Z423-AP423-BF423</f>
        <v>0</v>
      </c>
      <c r="K424" s="96">
        <f t="shared" ref="K424" si="462">+K423-AA423-AQ423-BG423</f>
        <v>4.7293724492192268E-11</v>
      </c>
      <c r="L424" s="96">
        <f t="shared" ref="L424" si="463">+L423-AB423-AR423-BH423</f>
        <v>0</v>
      </c>
      <c r="M424" s="96">
        <f t="shared" ref="M424" si="464">+M423-AC423-AS423-BI423</f>
        <v>0</v>
      </c>
      <c r="N424" s="96">
        <f t="shared" ref="N424" si="465">+N423-AD423-AT423-BJ423</f>
        <v>0</v>
      </c>
      <c r="O424" s="96">
        <f t="shared" ref="O424" si="466">+O423-AE423-AU423-BK423</f>
        <v>7.2759576141834259E-12</v>
      </c>
      <c r="P424" s="96">
        <f t="shared" ref="P424" si="467">+P423-AF423-AV423-BL423</f>
        <v>0</v>
      </c>
      <c r="Q424" s="96">
        <f t="shared" ref="Q424" si="468">+Q423-AG423-AW423-BM423</f>
        <v>0</v>
      </c>
      <c r="R424" s="96">
        <f t="shared" ref="R424" si="469">+R423-AH423-AX423-BN423</f>
        <v>0</v>
      </c>
      <c r="S424" s="96">
        <f t="shared" ref="S424" si="470">+S423-AI423-AY423-BO423</f>
        <v>4.7293724492192268E-11</v>
      </c>
      <c r="T424" s="32"/>
      <c r="U424" s="96"/>
      <c r="V424" s="96"/>
      <c r="W424" s="96"/>
      <c r="X424" s="96"/>
      <c r="Y424" s="96"/>
      <c r="Z424" s="96"/>
      <c r="AA424" s="96"/>
      <c r="AB424" s="96"/>
      <c r="AC424" s="96"/>
      <c r="AD424" s="96"/>
      <c r="AE424" s="96"/>
      <c r="AF424" s="96"/>
      <c r="AG424" s="96"/>
      <c r="AH424" s="96"/>
      <c r="AI424" s="96"/>
      <c r="AJ424" s="32"/>
      <c r="AK424" s="96"/>
      <c r="AL424" s="96"/>
      <c r="AM424" s="96"/>
      <c r="AN424" s="96"/>
      <c r="AO424" s="96"/>
      <c r="AP424" s="96"/>
      <c r="AQ424" s="96"/>
      <c r="AR424" s="96"/>
      <c r="AS424" s="96"/>
      <c r="AT424" s="96"/>
      <c r="AU424" s="96"/>
      <c r="AV424" s="96"/>
      <c r="AW424" s="96"/>
      <c r="AX424" s="96"/>
      <c r="AY424" s="96"/>
      <c r="AZ424" s="32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32"/>
    </row>
    <row r="425" spans="1:68" s="2" customFormat="1">
      <c r="E425" s="6"/>
      <c r="F425" s="6"/>
      <c r="G425" s="6"/>
      <c r="H425" s="6"/>
      <c r="I425" s="6"/>
      <c r="J425" s="7"/>
      <c r="K425" s="7"/>
      <c r="L425" s="49"/>
      <c r="M425" s="6"/>
      <c r="N425" s="6"/>
      <c r="O425" s="6"/>
      <c r="P425" s="6"/>
      <c r="Q425" s="6"/>
      <c r="R425" s="7"/>
      <c r="S425" s="7"/>
      <c r="T425" s="5"/>
      <c r="U425" s="6"/>
      <c r="V425" s="6"/>
      <c r="W425" s="6"/>
      <c r="X425" s="6"/>
      <c r="Y425" s="6"/>
      <c r="Z425" s="7"/>
      <c r="AA425" s="7"/>
      <c r="AB425" s="49"/>
      <c r="AC425" s="6"/>
      <c r="AD425" s="6"/>
      <c r="AE425" s="6"/>
      <c r="AF425" s="6"/>
      <c r="AG425" s="6"/>
      <c r="AH425" s="7"/>
      <c r="AI425" s="7"/>
      <c r="AJ425" s="5"/>
      <c r="AK425" s="6"/>
      <c r="AL425" s="6"/>
      <c r="AM425" s="6"/>
      <c r="AN425" s="6"/>
      <c r="AO425" s="6"/>
      <c r="AP425" s="7"/>
      <c r="AQ425" s="7"/>
      <c r="AR425" s="49"/>
      <c r="AS425" s="6"/>
      <c r="AT425" s="6"/>
      <c r="AU425" s="6"/>
      <c r="AV425" s="6"/>
      <c r="AW425" s="6"/>
      <c r="AX425" s="7"/>
      <c r="AY425" s="7"/>
      <c r="AZ425" s="5"/>
      <c r="BA425" s="6"/>
      <c r="BB425" s="6"/>
      <c r="BC425" s="6"/>
      <c r="BD425" s="6"/>
      <c r="BE425" s="6"/>
      <c r="BF425" s="7"/>
      <c r="BG425" s="7"/>
      <c r="BH425" s="49"/>
      <c r="BI425" s="6"/>
      <c r="BJ425" s="6"/>
      <c r="BK425" s="6"/>
      <c r="BL425" s="6"/>
      <c r="BM425" s="6"/>
      <c r="BN425" s="7"/>
      <c r="BO425" s="7"/>
      <c r="BP425" s="5"/>
    </row>
    <row r="426" spans="1:68" s="2" customFormat="1" ht="15" thickBot="1">
      <c r="D426" s="67" t="s">
        <v>415</v>
      </c>
      <c r="E426" s="6"/>
      <c r="F426" s="6"/>
      <c r="G426" s="6"/>
      <c r="H426" s="6"/>
      <c r="I426" s="6"/>
      <c r="J426" s="7"/>
      <c r="K426" s="7"/>
      <c r="L426" s="49"/>
      <c r="M426" s="6"/>
      <c r="N426" s="6"/>
      <c r="O426" s="6"/>
      <c r="P426" s="6"/>
      <c r="Q426" s="6"/>
      <c r="R426" s="7"/>
      <c r="S426" s="7"/>
      <c r="T426" s="5"/>
      <c r="U426" s="6"/>
      <c r="V426" s="6"/>
      <c r="W426" s="6"/>
      <c r="X426" s="6"/>
      <c r="Y426" s="6"/>
      <c r="Z426" s="7"/>
      <c r="AA426" s="7"/>
      <c r="AB426" s="49"/>
      <c r="AC426" s="6"/>
      <c r="AD426" s="6"/>
      <c r="AE426" s="6"/>
      <c r="AF426" s="6"/>
      <c r="AG426" s="6"/>
      <c r="AH426" s="7"/>
      <c r="AI426" s="7"/>
      <c r="AJ426" s="5"/>
      <c r="AK426" s="6"/>
      <c r="AL426" s="6"/>
      <c r="AM426" s="6"/>
      <c r="AN426" s="6"/>
      <c r="AO426" s="6"/>
      <c r="AP426" s="7"/>
      <c r="AQ426" s="7"/>
      <c r="AR426" s="49"/>
      <c r="AS426" s="6"/>
      <c r="AT426" s="6"/>
      <c r="AU426" s="6"/>
      <c r="AV426" s="6"/>
      <c r="AW426" s="6"/>
      <c r="AX426" s="7"/>
      <c r="AY426" s="7"/>
      <c r="AZ426" s="5"/>
      <c r="BA426" s="6"/>
      <c r="BB426" s="6"/>
      <c r="BC426" s="6"/>
      <c r="BD426" s="6"/>
      <c r="BE426" s="6"/>
      <c r="BF426" s="7"/>
      <c r="BG426" s="7"/>
      <c r="BH426" s="49"/>
      <c r="BI426" s="6"/>
      <c r="BJ426" s="6"/>
      <c r="BK426" s="6"/>
      <c r="BL426" s="6"/>
      <c r="BM426" s="6"/>
      <c r="BN426" s="7"/>
      <c r="BO426" s="7"/>
      <c r="BP426" s="5"/>
    </row>
    <row r="427" spans="1:68" s="2" customFormat="1">
      <c r="B427" s="2" t="s">
        <v>535</v>
      </c>
      <c r="C427" s="2">
        <v>1</v>
      </c>
      <c r="D427" s="102" t="s">
        <v>416</v>
      </c>
      <c r="E427" s="288">
        <v>1.1722437330479158</v>
      </c>
      <c r="F427" s="288">
        <v>1.2984180595580908</v>
      </c>
      <c r="G427" s="288">
        <f t="shared" ref="G427:G442" si="471">+E427-F427</f>
        <v>-0.12617432651017491</v>
      </c>
      <c r="H427" s="346">
        <v>0</v>
      </c>
      <c r="I427" s="346">
        <f t="shared" ref="I427:I442" si="472">+E427-H427</f>
        <v>1.1722437330479158</v>
      </c>
      <c r="J427" s="290">
        <v>1.2007318308044004</v>
      </c>
      <c r="K427" s="290">
        <f t="shared" ref="K427:K442" si="473">+E427-J427</f>
        <v>-2.8488097756484532E-2</v>
      </c>
      <c r="L427" s="291"/>
      <c r="M427" s="288">
        <v>1.1722437330479158</v>
      </c>
      <c r="N427" s="288">
        <v>1.2984180595580908</v>
      </c>
      <c r="O427" s="346">
        <f t="shared" ref="O427:O442" si="474">+M427-N427</f>
        <v>-0.12617432651017491</v>
      </c>
      <c r="P427" s="346">
        <v>0</v>
      </c>
      <c r="Q427" s="288">
        <f t="shared" ref="Q427:Q442" si="475">+M427-P427</f>
        <v>1.1722437330479158</v>
      </c>
      <c r="R427" s="290">
        <v>1.2007318308044004</v>
      </c>
      <c r="S427" s="292">
        <f t="shared" ref="S427:S442" si="476">+M427-R427</f>
        <v>-2.8488097756484532E-2</v>
      </c>
      <c r="T427" s="5"/>
      <c r="U427" s="355">
        <v>1.0684708255211846</v>
      </c>
      <c r="V427" s="346">
        <v>1.3500000000000003</v>
      </c>
      <c r="W427" s="346">
        <f t="shared" ref="W427:W442" si="477">+U427-V427</f>
        <v>-0.28152917447881576</v>
      </c>
      <c r="X427" s="346">
        <v>0</v>
      </c>
      <c r="Y427" s="346">
        <f t="shared" ref="Y427:Y442" si="478">+U427-X427</f>
        <v>1.0684708255211846</v>
      </c>
      <c r="Z427" s="356">
        <v>1.3117623331157495</v>
      </c>
      <c r="AA427" s="356">
        <f t="shared" ref="AA427:AA442" si="479">+U427-Z427</f>
        <v>-0.24329150759456497</v>
      </c>
      <c r="AB427" s="357"/>
      <c r="AC427" s="346">
        <v>1.0684708255211846</v>
      </c>
      <c r="AD427" s="346">
        <v>1.3500000000000003</v>
      </c>
      <c r="AE427" s="346">
        <f t="shared" ref="AE427:AE442" si="480">+AC427-AD427</f>
        <v>-0.28152917447881576</v>
      </c>
      <c r="AF427" s="346">
        <v>0</v>
      </c>
      <c r="AG427" s="346">
        <f t="shared" ref="AG427:AG442" si="481">+AC427-AF427</f>
        <v>1.0684708255211846</v>
      </c>
      <c r="AH427" s="356">
        <v>1.3117623331157495</v>
      </c>
      <c r="AI427" s="292">
        <f t="shared" ref="AI427:AI442" si="482">+AC427-AH427</f>
        <v>-0.24329150759456497</v>
      </c>
      <c r="AJ427" s="5"/>
      <c r="AK427" s="355">
        <v>3.8534885734072026</v>
      </c>
      <c r="AL427" s="346">
        <v>1.35</v>
      </c>
      <c r="AM427" s="346">
        <f t="shared" ref="AM427:AM442" si="483">+AK427-AL427</f>
        <v>2.5034885734072025</v>
      </c>
      <c r="AN427" s="346">
        <v>0</v>
      </c>
      <c r="AO427" s="346">
        <f t="shared" ref="AO427:AO442" si="484">+AK427-AN427</f>
        <v>3.8534885734072026</v>
      </c>
      <c r="AP427" s="356">
        <v>1.2044700793078587</v>
      </c>
      <c r="AQ427" s="356">
        <f t="shared" ref="AQ427:AQ442" si="485">+AK427-AP427</f>
        <v>2.649018494099344</v>
      </c>
      <c r="AR427" s="357"/>
      <c r="AS427" s="346">
        <v>3.8534885734072026</v>
      </c>
      <c r="AT427" s="346">
        <v>1.35</v>
      </c>
      <c r="AU427" s="346">
        <f t="shared" ref="AU427:AU442" si="486">+AS427-AT427</f>
        <v>2.5034885734072025</v>
      </c>
      <c r="AV427" s="346">
        <v>0</v>
      </c>
      <c r="AW427" s="346">
        <f t="shared" ref="AW427:AW442" si="487">+AS427-AV427</f>
        <v>3.8534885734072026</v>
      </c>
      <c r="AX427" s="356">
        <v>1.2044700793078587</v>
      </c>
      <c r="AY427" s="292">
        <f t="shared" ref="AY427:AY442" si="488">+AS427-AX427</f>
        <v>2.649018494099344</v>
      </c>
      <c r="AZ427" s="5"/>
      <c r="BA427" s="355">
        <v>1.2060942957560949</v>
      </c>
      <c r="BB427" s="346">
        <v>1.2</v>
      </c>
      <c r="BC427" s="346">
        <f t="shared" ref="BC427:BC442" si="489">+BA427-BB427</f>
        <v>6.0942957560949917E-3</v>
      </c>
      <c r="BD427" s="346">
        <v>0</v>
      </c>
      <c r="BE427" s="346">
        <f t="shared" ref="BE427:BE442" si="490">+BA427-BD427</f>
        <v>1.2060942957560949</v>
      </c>
      <c r="BF427" s="356">
        <v>0.71614683514337285</v>
      </c>
      <c r="BG427" s="356">
        <f t="shared" ref="BG427:BG442" si="491">+BA427-BF427</f>
        <v>0.4899474606127221</v>
      </c>
      <c r="BH427" s="357"/>
      <c r="BI427" s="346">
        <v>1.2060942957560949</v>
      </c>
      <c r="BJ427" s="346">
        <v>1.2</v>
      </c>
      <c r="BK427" s="346">
        <f t="shared" ref="BK427:BK442" si="492">+BI427-BJ427</f>
        <v>6.0942957560949917E-3</v>
      </c>
      <c r="BL427" s="346">
        <v>0</v>
      </c>
      <c r="BM427" s="346">
        <f t="shared" ref="BM427:BM442" si="493">+BI427-BL427</f>
        <v>1.2060942957560949</v>
      </c>
      <c r="BN427" s="356">
        <v>0.71614683514337285</v>
      </c>
      <c r="BO427" s="292">
        <f t="shared" ref="BO427:BO442" si="494">+BI427-BN427</f>
        <v>0.4899474606127221</v>
      </c>
      <c r="BP427" s="5"/>
    </row>
    <row r="428" spans="1:68" s="2" customFormat="1">
      <c r="B428" s="2" t="s">
        <v>536</v>
      </c>
      <c r="C428" s="2">
        <v>1</v>
      </c>
      <c r="D428" s="62" t="s">
        <v>417</v>
      </c>
      <c r="E428" s="293">
        <v>1.1092227611624164</v>
      </c>
      <c r="F428" s="293">
        <v>1.1418156137473234</v>
      </c>
      <c r="G428" s="293">
        <f t="shared" si="471"/>
        <v>-3.2592852584907073E-2</v>
      </c>
      <c r="H428" s="293">
        <v>0</v>
      </c>
      <c r="I428" s="293">
        <f t="shared" si="472"/>
        <v>1.1092227611624164</v>
      </c>
      <c r="J428" s="294">
        <v>0.97283656221914494</v>
      </c>
      <c r="K428" s="294">
        <f t="shared" si="473"/>
        <v>0.13638619894327142</v>
      </c>
      <c r="L428" s="295"/>
      <c r="M428" s="293">
        <v>1.1092227611624164</v>
      </c>
      <c r="N428" s="293">
        <v>1.1418156137473234</v>
      </c>
      <c r="O428" s="293">
        <f t="shared" si="474"/>
        <v>-3.2592852584907073E-2</v>
      </c>
      <c r="P428" s="293">
        <v>0</v>
      </c>
      <c r="Q428" s="293">
        <f t="shared" si="475"/>
        <v>1.1092227611624164</v>
      </c>
      <c r="R428" s="294">
        <v>0.97283656221914494</v>
      </c>
      <c r="S428" s="296">
        <f t="shared" si="476"/>
        <v>0.13638619894327142</v>
      </c>
      <c r="T428" s="5"/>
      <c r="U428" s="358">
        <v>0.4461273972805227</v>
      </c>
      <c r="V428" s="293">
        <v>1.1399999999999999</v>
      </c>
      <c r="W428" s="293">
        <f t="shared" si="477"/>
        <v>-0.69387260271947726</v>
      </c>
      <c r="X428" s="293">
        <v>0</v>
      </c>
      <c r="Y428" s="293">
        <f t="shared" si="478"/>
        <v>0.4461273972805227</v>
      </c>
      <c r="Z428" s="294">
        <v>0.87200931087230249</v>
      </c>
      <c r="AA428" s="294">
        <f t="shared" si="479"/>
        <v>-0.42588191359177979</v>
      </c>
      <c r="AB428" s="295"/>
      <c r="AC428" s="293">
        <v>0.4461273972805227</v>
      </c>
      <c r="AD428" s="293">
        <v>1.1399999999999999</v>
      </c>
      <c r="AE428" s="293">
        <f t="shared" si="480"/>
        <v>-0.69387260271947726</v>
      </c>
      <c r="AF428" s="293">
        <v>0</v>
      </c>
      <c r="AG428" s="293">
        <f t="shared" si="481"/>
        <v>0.4461273972805227</v>
      </c>
      <c r="AH428" s="294">
        <v>0.87200931087230249</v>
      </c>
      <c r="AI428" s="296">
        <f t="shared" si="482"/>
        <v>-0.42588191359177979</v>
      </c>
      <c r="AJ428" s="5"/>
      <c r="AK428" s="358">
        <v>1.1681818181818182</v>
      </c>
      <c r="AL428" s="293">
        <v>1.0153461634154581</v>
      </c>
      <c r="AM428" s="293">
        <f t="shared" si="483"/>
        <v>0.15283565476636007</v>
      </c>
      <c r="AN428" s="293">
        <v>0</v>
      </c>
      <c r="AO428" s="293">
        <f t="shared" si="484"/>
        <v>1.1681818181818182</v>
      </c>
      <c r="AP428" s="294">
        <v>1.0468724032657184</v>
      </c>
      <c r="AQ428" s="294">
        <f t="shared" si="485"/>
        <v>0.12130941491609981</v>
      </c>
      <c r="AR428" s="295"/>
      <c r="AS428" s="293">
        <v>1.1681818181818182</v>
      </c>
      <c r="AT428" s="293">
        <v>1.0153461634154581</v>
      </c>
      <c r="AU428" s="293">
        <f t="shared" si="486"/>
        <v>0.15283565476636007</v>
      </c>
      <c r="AV428" s="293">
        <v>0</v>
      </c>
      <c r="AW428" s="293">
        <f t="shared" si="487"/>
        <v>1.1681818181818182</v>
      </c>
      <c r="AX428" s="294">
        <v>1.0468724032657184</v>
      </c>
      <c r="AY428" s="296">
        <f t="shared" si="488"/>
        <v>0.12130941491609981</v>
      </c>
      <c r="AZ428" s="5"/>
      <c r="BA428" s="358">
        <v>1.2407061193670408</v>
      </c>
      <c r="BB428" s="293">
        <v>1.1499999999999999</v>
      </c>
      <c r="BC428" s="293">
        <f t="shared" si="489"/>
        <v>9.0706119367040872E-2</v>
      </c>
      <c r="BD428" s="293">
        <v>0</v>
      </c>
      <c r="BE428" s="293">
        <f t="shared" si="490"/>
        <v>1.2407061193670408</v>
      </c>
      <c r="BF428" s="294">
        <v>1.0284003174015137</v>
      </c>
      <c r="BG428" s="294">
        <f t="shared" si="491"/>
        <v>0.21230580196552706</v>
      </c>
      <c r="BH428" s="295"/>
      <c r="BI428" s="293">
        <v>1.2407061193670408</v>
      </c>
      <c r="BJ428" s="293">
        <v>1.1499999999999999</v>
      </c>
      <c r="BK428" s="293">
        <f t="shared" si="492"/>
        <v>9.0706119367040872E-2</v>
      </c>
      <c r="BL428" s="293">
        <v>0</v>
      </c>
      <c r="BM428" s="293">
        <f t="shared" si="493"/>
        <v>1.2407061193670408</v>
      </c>
      <c r="BN428" s="294">
        <v>1.0284003174015137</v>
      </c>
      <c r="BO428" s="296">
        <f t="shared" si="494"/>
        <v>0.21230580196552706</v>
      </c>
      <c r="BP428" s="5"/>
    </row>
    <row r="429" spans="1:68" s="2" customFormat="1">
      <c r="B429" s="2" t="s">
        <v>538</v>
      </c>
      <c r="C429" s="2">
        <v>1</v>
      </c>
      <c r="D429" s="62" t="s">
        <v>418</v>
      </c>
      <c r="E429" s="293">
        <v>1.1759448529365442</v>
      </c>
      <c r="F429" s="293">
        <v>1.19954666496079</v>
      </c>
      <c r="G429" s="293">
        <f t="shared" si="471"/>
        <v>-2.3601812024245827E-2</v>
      </c>
      <c r="H429" s="293">
        <v>0</v>
      </c>
      <c r="I429" s="293">
        <f t="shared" si="472"/>
        <v>1.1759448529365442</v>
      </c>
      <c r="J429" s="294">
        <v>-2.8460742940067722E-2</v>
      </c>
      <c r="K429" s="294">
        <f t="shared" si="473"/>
        <v>1.2044055958766118</v>
      </c>
      <c r="L429" s="295"/>
      <c r="M429" s="293">
        <v>1.1759448529365442</v>
      </c>
      <c r="N429" s="293">
        <v>1.19954666496079</v>
      </c>
      <c r="O429" s="293">
        <f t="shared" si="474"/>
        <v>-2.3601812024245827E-2</v>
      </c>
      <c r="P429" s="293">
        <v>0</v>
      </c>
      <c r="Q429" s="294">
        <f t="shared" si="475"/>
        <v>1.1759448529365442</v>
      </c>
      <c r="R429" s="294">
        <v>-2.8460742940067722E-2</v>
      </c>
      <c r="S429" s="296">
        <f t="shared" si="476"/>
        <v>1.2044055958766118</v>
      </c>
      <c r="T429" s="5"/>
      <c r="U429" s="358">
        <v>8.4324832061937818E-2</v>
      </c>
      <c r="V429" s="293">
        <v>1.2000000000000002</v>
      </c>
      <c r="W429" s="293">
        <f t="shared" si="477"/>
        <v>-1.1156751679380623</v>
      </c>
      <c r="X429" s="293">
        <v>0</v>
      </c>
      <c r="Y429" s="293">
        <f t="shared" si="478"/>
        <v>8.4324832061937818E-2</v>
      </c>
      <c r="Z429" s="294">
        <v>-2.8301417351567878E-2</v>
      </c>
      <c r="AA429" s="294">
        <f t="shared" si="479"/>
        <v>0.1126262494135057</v>
      </c>
      <c r="AB429" s="295"/>
      <c r="AC429" s="293">
        <v>8.4324832061937818E-2</v>
      </c>
      <c r="AD429" s="293">
        <v>1.2000000000000002</v>
      </c>
      <c r="AE429" s="293">
        <f t="shared" si="480"/>
        <v>-1.1156751679380623</v>
      </c>
      <c r="AF429" s="293">
        <v>0</v>
      </c>
      <c r="AG429" s="294">
        <f t="shared" si="481"/>
        <v>8.4324832061937818E-2</v>
      </c>
      <c r="AH429" s="294">
        <v>-2.8301417351567878E-2</v>
      </c>
      <c r="AI429" s="296">
        <f t="shared" si="482"/>
        <v>0.1126262494135057</v>
      </c>
      <c r="AJ429" s="5"/>
      <c r="AK429" s="358">
        <v>1.3675862068965516</v>
      </c>
      <c r="AL429" s="293">
        <v>0</v>
      </c>
      <c r="AM429" s="293">
        <f t="shared" si="483"/>
        <v>1.3675862068965516</v>
      </c>
      <c r="AN429" s="293">
        <v>0</v>
      </c>
      <c r="AO429" s="293">
        <f t="shared" si="484"/>
        <v>1.3675862068965516</v>
      </c>
      <c r="AP429" s="294">
        <v>0</v>
      </c>
      <c r="AQ429" s="294">
        <f t="shared" si="485"/>
        <v>1.3675862068965516</v>
      </c>
      <c r="AR429" s="295"/>
      <c r="AS429" s="293">
        <v>1.3675862068965516</v>
      </c>
      <c r="AT429" s="293">
        <v>0</v>
      </c>
      <c r="AU429" s="293">
        <f t="shared" si="486"/>
        <v>1.3675862068965516</v>
      </c>
      <c r="AV429" s="293">
        <v>0</v>
      </c>
      <c r="AW429" s="294">
        <f t="shared" si="487"/>
        <v>1.3675862068965516</v>
      </c>
      <c r="AX429" s="294">
        <v>0</v>
      </c>
      <c r="AY429" s="296">
        <f t="shared" si="488"/>
        <v>1.3675862068965516</v>
      </c>
      <c r="AZ429" s="5"/>
      <c r="BA429" s="358">
        <v>0</v>
      </c>
      <c r="BB429" s="293">
        <v>1.1995457424423728</v>
      </c>
      <c r="BC429" s="293">
        <f t="shared" si="489"/>
        <v>-1.1995457424423728</v>
      </c>
      <c r="BD429" s="293">
        <v>0</v>
      </c>
      <c r="BE429" s="293">
        <f t="shared" si="490"/>
        <v>0</v>
      </c>
      <c r="BF429" s="294">
        <v>0</v>
      </c>
      <c r="BG429" s="294">
        <f t="shared" si="491"/>
        <v>0</v>
      </c>
      <c r="BH429" s="295"/>
      <c r="BI429" s="293">
        <v>0</v>
      </c>
      <c r="BJ429" s="293">
        <v>1.1995457424423728</v>
      </c>
      <c r="BK429" s="293">
        <f t="shared" si="492"/>
        <v>-1.1995457424423728</v>
      </c>
      <c r="BL429" s="293">
        <v>0</v>
      </c>
      <c r="BM429" s="294">
        <f t="shared" si="493"/>
        <v>0</v>
      </c>
      <c r="BN429" s="294">
        <v>0</v>
      </c>
      <c r="BO429" s="296">
        <f t="shared" si="494"/>
        <v>0</v>
      </c>
      <c r="BP429" s="5"/>
    </row>
    <row r="430" spans="1:68" s="2" customFormat="1">
      <c r="B430" s="2" t="s">
        <v>537</v>
      </c>
      <c r="C430" s="2">
        <v>1</v>
      </c>
      <c r="D430" s="62" t="s">
        <v>511</v>
      </c>
      <c r="E430" s="293">
        <v>1.2454227569171419</v>
      </c>
      <c r="F430" s="293">
        <v>1.3005597522629415</v>
      </c>
      <c r="G430" s="293">
        <f t="shared" si="471"/>
        <v>-5.5136995345799633E-2</v>
      </c>
      <c r="H430" s="293">
        <v>0</v>
      </c>
      <c r="I430" s="293">
        <f t="shared" si="472"/>
        <v>1.2454227569171419</v>
      </c>
      <c r="J430" s="294">
        <v>2.0048862541954344</v>
      </c>
      <c r="K430" s="294">
        <f t="shared" si="473"/>
        <v>-0.75946349727829254</v>
      </c>
      <c r="L430" s="295"/>
      <c r="M430" s="293">
        <v>1.2454227569171419</v>
      </c>
      <c r="N430" s="293">
        <v>1.3005597522629415</v>
      </c>
      <c r="O430" s="293">
        <f t="shared" si="474"/>
        <v>-5.5136995345799633E-2</v>
      </c>
      <c r="P430" s="293">
        <v>0</v>
      </c>
      <c r="Q430" s="294">
        <f t="shared" si="475"/>
        <v>1.2454227569171419</v>
      </c>
      <c r="R430" s="294">
        <v>2.0048862541954344</v>
      </c>
      <c r="S430" s="296">
        <f t="shared" si="476"/>
        <v>-0.75946349727829254</v>
      </c>
      <c r="T430" s="5"/>
      <c r="U430" s="358">
        <v>1.0065466616544754</v>
      </c>
      <c r="V430" s="293">
        <v>1.3005597522629375</v>
      </c>
      <c r="W430" s="293">
        <f t="shared" si="477"/>
        <v>-0.29401309060846215</v>
      </c>
      <c r="X430" s="293">
        <v>0</v>
      </c>
      <c r="Y430" s="293">
        <f t="shared" si="478"/>
        <v>1.0065466616544754</v>
      </c>
      <c r="Z430" s="294">
        <v>1.9314036791140734</v>
      </c>
      <c r="AA430" s="294">
        <f t="shared" si="479"/>
        <v>-0.92485701745959803</v>
      </c>
      <c r="AB430" s="295"/>
      <c r="AC430" s="293">
        <v>1.0065466616544754</v>
      </c>
      <c r="AD430" s="293">
        <v>1.3005597522629375</v>
      </c>
      <c r="AE430" s="293">
        <f t="shared" si="480"/>
        <v>-0.29401309060846215</v>
      </c>
      <c r="AF430" s="293">
        <v>0</v>
      </c>
      <c r="AG430" s="294">
        <f t="shared" si="481"/>
        <v>1.0065466616544754</v>
      </c>
      <c r="AH430" s="294">
        <v>1.9314036791140734</v>
      </c>
      <c r="AI430" s="296">
        <f t="shared" si="482"/>
        <v>-0.92485701745959803</v>
      </c>
      <c r="AJ430" s="5"/>
      <c r="AK430" s="358">
        <v>0</v>
      </c>
      <c r="AL430" s="293">
        <v>1.3005597522628378</v>
      </c>
      <c r="AM430" s="293">
        <f t="shared" si="483"/>
        <v>-1.3005597522628378</v>
      </c>
      <c r="AN430" s="293">
        <v>0</v>
      </c>
      <c r="AO430" s="293">
        <f t="shared" si="484"/>
        <v>0</v>
      </c>
      <c r="AP430" s="294">
        <v>0</v>
      </c>
      <c r="AQ430" s="294">
        <f t="shared" si="485"/>
        <v>0</v>
      </c>
      <c r="AR430" s="295"/>
      <c r="AS430" s="293">
        <v>0</v>
      </c>
      <c r="AT430" s="293">
        <v>1.3005597522628378</v>
      </c>
      <c r="AU430" s="293">
        <f t="shared" si="486"/>
        <v>-1.3005597522628378</v>
      </c>
      <c r="AV430" s="293">
        <v>0</v>
      </c>
      <c r="AW430" s="294">
        <f t="shared" si="487"/>
        <v>0</v>
      </c>
      <c r="AX430" s="294">
        <v>0</v>
      </c>
      <c r="AY430" s="296">
        <f t="shared" si="488"/>
        <v>0</v>
      </c>
      <c r="AZ430" s="5"/>
      <c r="BA430" s="358">
        <v>1.6271470791626363</v>
      </c>
      <c r="BB430" s="293">
        <v>1.3005597522629437</v>
      </c>
      <c r="BC430" s="293">
        <f t="shared" si="489"/>
        <v>0.32658732689969261</v>
      </c>
      <c r="BD430" s="293">
        <v>0</v>
      </c>
      <c r="BE430" s="293">
        <f t="shared" si="490"/>
        <v>1.6271470791626363</v>
      </c>
      <c r="BF430" s="294">
        <v>-28000</v>
      </c>
      <c r="BG430" s="294">
        <f t="shared" si="491"/>
        <v>28001.627147079162</v>
      </c>
      <c r="BH430" s="295"/>
      <c r="BI430" s="293">
        <v>1.6271470791626363</v>
      </c>
      <c r="BJ430" s="293">
        <v>1.3005597522629437</v>
      </c>
      <c r="BK430" s="293">
        <f t="shared" si="492"/>
        <v>0.32658732689969261</v>
      </c>
      <c r="BL430" s="293">
        <v>0</v>
      </c>
      <c r="BM430" s="294">
        <f t="shared" si="493"/>
        <v>1.6271470791626363</v>
      </c>
      <c r="BN430" s="294">
        <v>-28000</v>
      </c>
      <c r="BO430" s="296">
        <f t="shared" si="494"/>
        <v>28001.627147079162</v>
      </c>
      <c r="BP430" s="5"/>
    </row>
    <row r="431" spans="1:68" s="2" customFormat="1">
      <c r="B431" s="2" t="s">
        <v>541</v>
      </c>
      <c r="C431" s="2">
        <v>1</v>
      </c>
      <c r="D431" s="62" t="s">
        <v>419</v>
      </c>
      <c r="E431" s="293">
        <v>1.1051699384115825</v>
      </c>
      <c r="F431" s="293">
        <v>1.3939958586943888</v>
      </c>
      <c r="G431" s="293">
        <f t="shared" si="471"/>
        <v>-0.28882592028280629</v>
      </c>
      <c r="H431" s="293">
        <v>0</v>
      </c>
      <c r="I431" s="293">
        <f t="shared" si="472"/>
        <v>1.1051699384115825</v>
      </c>
      <c r="J431" s="294">
        <v>0.85681168199530522</v>
      </c>
      <c r="K431" s="294">
        <f t="shared" si="473"/>
        <v>0.24835825641627729</v>
      </c>
      <c r="L431" s="295"/>
      <c r="M431" s="293">
        <v>1.1051699384115825</v>
      </c>
      <c r="N431" s="293">
        <v>1.3939958586943888</v>
      </c>
      <c r="O431" s="293">
        <f t="shared" si="474"/>
        <v>-0.28882592028280629</v>
      </c>
      <c r="P431" s="293">
        <v>0</v>
      </c>
      <c r="Q431" s="293">
        <f t="shared" si="475"/>
        <v>1.1051699384115825</v>
      </c>
      <c r="R431" s="294">
        <v>0.85681168199530522</v>
      </c>
      <c r="S431" s="296">
        <f t="shared" si="476"/>
        <v>0.24835825641627729</v>
      </c>
      <c r="T431" s="5"/>
      <c r="U431" s="358">
        <v>0</v>
      </c>
      <c r="V431" s="293">
        <v>1.393995858694284</v>
      </c>
      <c r="W431" s="293">
        <f t="shared" si="477"/>
        <v>-1.393995858694284</v>
      </c>
      <c r="X431" s="293">
        <v>0</v>
      </c>
      <c r="Y431" s="293">
        <f t="shared" si="478"/>
        <v>0</v>
      </c>
      <c r="Z431" s="294">
        <v>3.6809815950920242</v>
      </c>
      <c r="AA431" s="294">
        <f t="shared" si="479"/>
        <v>-3.6809815950920242</v>
      </c>
      <c r="AB431" s="295"/>
      <c r="AC431" s="293">
        <v>0</v>
      </c>
      <c r="AD431" s="293">
        <v>1.393995858694284</v>
      </c>
      <c r="AE431" s="293">
        <f t="shared" si="480"/>
        <v>-1.393995858694284</v>
      </c>
      <c r="AF431" s="293">
        <v>0</v>
      </c>
      <c r="AG431" s="293">
        <f t="shared" si="481"/>
        <v>0</v>
      </c>
      <c r="AH431" s="294">
        <v>3.6809815950920242</v>
      </c>
      <c r="AI431" s="296">
        <f t="shared" si="482"/>
        <v>-3.6809815950920242</v>
      </c>
      <c r="AJ431" s="5"/>
      <c r="AK431" s="358">
        <v>0</v>
      </c>
      <c r="AL431" s="293">
        <v>0</v>
      </c>
      <c r="AM431" s="293">
        <f t="shared" si="483"/>
        <v>0</v>
      </c>
      <c r="AN431" s="293">
        <v>0</v>
      </c>
      <c r="AO431" s="293">
        <f t="shared" si="484"/>
        <v>0</v>
      </c>
      <c r="AP431" s="294">
        <v>0</v>
      </c>
      <c r="AQ431" s="294">
        <f t="shared" si="485"/>
        <v>0</v>
      </c>
      <c r="AR431" s="295"/>
      <c r="AS431" s="293">
        <v>0</v>
      </c>
      <c r="AT431" s="293">
        <v>0</v>
      </c>
      <c r="AU431" s="293">
        <f t="shared" si="486"/>
        <v>0</v>
      </c>
      <c r="AV431" s="293">
        <v>0</v>
      </c>
      <c r="AW431" s="293">
        <f t="shared" si="487"/>
        <v>0</v>
      </c>
      <c r="AX431" s="294">
        <v>0</v>
      </c>
      <c r="AY431" s="296">
        <f t="shared" si="488"/>
        <v>0</v>
      </c>
      <c r="AZ431" s="5"/>
      <c r="BA431" s="358">
        <v>1.0165778845250715</v>
      </c>
      <c r="BB431" s="293">
        <v>1.3939958586944059</v>
      </c>
      <c r="BC431" s="293">
        <f t="shared" si="489"/>
        <v>-0.37741797416933442</v>
      </c>
      <c r="BD431" s="293">
        <v>0</v>
      </c>
      <c r="BE431" s="293">
        <f t="shared" si="490"/>
        <v>1.0165778845250715</v>
      </c>
      <c r="BF431" s="294">
        <v>0.70121314175444627</v>
      </c>
      <c r="BG431" s="294">
        <f t="shared" si="491"/>
        <v>0.31536474277062521</v>
      </c>
      <c r="BH431" s="295"/>
      <c r="BI431" s="293">
        <v>1.0165778845250715</v>
      </c>
      <c r="BJ431" s="293">
        <v>1.3939958586944059</v>
      </c>
      <c r="BK431" s="293">
        <f t="shared" si="492"/>
        <v>-0.37741797416933442</v>
      </c>
      <c r="BL431" s="293">
        <v>0</v>
      </c>
      <c r="BM431" s="293">
        <f t="shared" si="493"/>
        <v>1.0165778845250715</v>
      </c>
      <c r="BN431" s="294">
        <v>0.70121314175444627</v>
      </c>
      <c r="BO431" s="296">
        <f t="shared" si="494"/>
        <v>0.31536474277062521</v>
      </c>
      <c r="BP431" s="5"/>
    </row>
    <row r="432" spans="1:68" s="2" customFormat="1">
      <c r="B432" s="2" t="s">
        <v>542</v>
      </c>
      <c r="C432" s="2">
        <v>1</v>
      </c>
      <c r="D432" s="62" t="s">
        <v>420</v>
      </c>
      <c r="E432" s="293">
        <v>0.8090456549566204</v>
      </c>
      <c r="F432" s="293">
        <v>1.1498432872739932</v>
      </c>
      <c r="G432" s="293">
        <f t="shared" si="471"/>
        <v>-0.34079763231737281</v>
      </c>
      <c r="H432" s="293">
        <v>0</v>
      </c>
      <c r="I432" s="293">
        <f t="shared" si="472"/>
        <v>0.8090456549566204</v>
      </c>
      <c r="J432" s="293">
        <v>0.22371162943058553</v>
      </c>
      <c r="K432" s="293">
        <f t="shared" si="473"/>
        <v>0.58533402552603486</v>
      </c>
      <c r="L432" s="295"/>
      <c r="M432" s="293">
        <v>0.8090456549566204</v>
      </c>
      <c r="N432" s="293">
        <v>1.1498432872739932</v>
      </c>
      <c r="O432" s="293">
        <f t="shared" si="474"/>
        <v>-0.34079763231737281</v>
      </c>
      <c r="P432" s="293">
        <v>0</v>
      </c>
      <c r="Q432" s="293">
        <f t="shared" si="475"/>
        <v>0.8090456549566204</v>
      </c>
      <c r="R432" s="293">
        <v>0.22371162943058553</v>
      </c>
      <c r="S432" s="297">
        <f t="shared" si="476"/>
        <v>0.58533402552603486</v>
      </c>
      <c r="T432" s="5"/>
      <c r="U432" s="358">
        <v>0</v>
      </c>
      <c r="V432" s="293">
        <v>1.1498432872738602</v>
      </c>
      <c r="W432" s="293">
        <f t="shared" si="477"/>
        <v>-1.1498432872738602</v>
      </c>
      <c r="X432" s="293">
        <v>0</v>
      </c>
      <c r="Y432" s="293">
        <f t="shared" si="478"/>
        <v>0</v>
      </c>
      <c r="Z432" s="293">
        <v>30.451169188445668</v>
      </c>
      <c r="AA432" s="293">
        <f t="shared" si="479"/>
        <v>-30.451169188445668</v>
      </c>
      <c r="AB432" s="295"/>
      <c r="AC432" s="293">
        <v>0</v>
      </c>
      <c r="AD432" s="293">
        <v>1.1498432872738602</v>
      </c>
      <c r="AE432" s="293">
        <f t="shared" si="480"/>
        <v>-1.1498432872738602</v>
      </c>
      <c r="AF432" s="293">
        <v>0</v>
      </c>
      <c r="AG432" s="293">
        <f t="shared" si="481"/>
        <v>0</v>
      </c>
      <c r="AH432" s="293">
        <v>30.451169188445668</v>
      </c>
      <c r="AI432" s="297">
        <f t="shared" si="482"/>
        <v>-30.451169188445668</v>
      </c>
      <c r="AJ432" s="5"/>
      <c r="AK432" s="358">
        <v>0</v>
      </c>
      <c r="AL432" s="293">
        <v>1.1498432872739934</v>
      </c>
      <c r="AM432" s="293">
        <f t="shared" si="483"/>
        <v>-1.1498432872739934</v>
      </c>
      <c r="AN432" s="293">
        <v>0</v>
      </c>
      <c r="AO432" s="293">
        <f t="shared" si="484"/>
        <v>0</v>
      </c>
      <c r="AP432" s="293">
        <v>0</v>
      </c>
      <c r="AQ432" s="293">
        <f t="shared" si="485"/>
        <v>0</v>
      </c>
      <c r="AR432" s="295"/>
      <c r="AS432" s="293">
        <v>0</v>
      </c>
      <c r="AT432" s="293">
        <v>1.1498432872739934</v>
      </c>
      <c r="AU432" s="293">
        <f t="shared" si="486"/>
        <v>-1.1498432872739934</v>
      </c>
      <c r="AV432" s="293">
        <v>0</v>
      </c>
      <c r="AW432" s="293">
        <f t="shared" si="487"/>
        <v>0</v>
      </c>
      <c r="AX432" s="293">
        <v>0</v>
      </c>
      <c r="AY432" s="297">
        <f t="shared" si="488"/>
        <v>0</v>
      </c>
      <c r="AZ432" s="5"/>
      <c r="BA432" s="358">
        <v>0.83887332251880231</v>
      </c>
      <c r="BB432" s="293">
        <v>1.1498432872740074</v>
      </c>
      <c r="BC432" s="293">
        <f t="shared" si="489"/>
        <v>-0.31096996475520511</v>
      </c>
      <c r="BD432" s="293">
        <v>0</v>
      </c>
      <c r="BE432" s="293">
        <f t="shared" si="490"/>
        <v>0.83887332251880231</v>
      </c>
      <c r="BF432" s="293">
        <v>0.20340441674950563</v>
      </c>
      <c r="BG432" s="293">
        <f t="shared" si="491"/>
        <v>0.63546890576929671</v>
      </c>
      <c r="BH432" s="295"/>
      <c r="BI432" s="293">
        <v>0.83887332251880231</v>
      </c>
      <c r="BJ432" s="293">
        <v>1.1498432872740074</v>
      </c>
      <c r="BK432" s="293">
        <f t="shared" si="492"/>
        <v>-0.31096996475520511</v>
      </c>
      <c r="BL432" s="293">
        <v>0</v>
      </c>
      <c r="BM432" s="293">
        <f t="shared" si="493"/>
        <v>0.83887332251880231</v>
      </c>
      <c r="BN432" s="293">
        <v>0.20340441674950563</v>
      </c>
      <c r="BO432" s="297">
        <f t="shared" si="494"/>
        <v>0.63546890576929671</v>
      </c>
      <c r="BP432" s="5"/>
    </row>
    <row r="433" spans="2:68" s="2" customFormat="1" ht="14.25" hidden="1" customHeight="1" outlineLevel="1">
      <c r="B433" s="2" t="s">
        <v>544</v>
      </c>
      <c r="C433" s="2">
        <v>1</v>
      </c>
      <c r="D433" s="92" t="s">
        <v>421</v>
      </c>
      <c r="E433" s="298">
        <v>0</v>
      </c>
      <c r="F433" s="298">
        <v>0</v>
      </c>
      <c r="G433" s="298">
        <f t="shared" si="471"/>
        <v>0</v>
      </c>
      <c r="H433" s="298">
        <v>0</v>
      </c>
      <c r="I433" s="298">
        <f t="shared" si="472"/>
        <v>0</v>
      </c>
      <c r="J433" s="300">
        <v>0</v>
      </c>
      <c r="K433" s="300">
        <f t="shared" si="473"/>
        <v>0</v>
      </c>
      <c r="L433" s="298"/>
      <c r="M433" s="298">
        <v>0</v>
      </c>
      <c r="N433" s="298">
        <v>0</v>
      </c>
      <c r="O433" s="298">
        <f t="shared" si="474"/>
        <v>0</v>
      </c>
      <c r="P433" s="298">
        <v>0</v>
      </c>
      <c r="Q433" s="298">
        <f t="shared" si="475"/>
        <v>0</v>
      </c>
      <c r="R433" s="300">
        <v>0</v>
      </c>
      <c r="S433" s="299">
        <f t="shared" si="476"/>
        <v>0</v>
      </c>
      <c r="T433" s="5"/>
      <c r="U433" s="359">
        <v>0</v>
      </c>
      <c r="V433" s="298">
        <v>0</v>
      </c>
      <c r="W433" s="298">
        <f t="shared" si="477"/>
        <v>0</v>
      </c>
      <c r="X433" s="298">
        <v>0</v>
      </c>
      <c r="Y433" s="298">
        <f t="shared" si="478"/>
        <v>0</v>
      </c>
      <c r="Z433" s="300">
        <v>0</v>
      </c>
      <c r="AA433" s="300">
        <f t="shared" si="479"/>
        <v>0</v>
      </c>
      <c r="AB433" s="298"/>
      <c r="AC433" s="298">
        <v>0</v>
      </c>
      <c r="AD433" s="298">
        <v>0</v>
      </c>
      <c r="AE433" s="298">
        <f t="shared" si="480"/>
        <v>0</v>
      </c>
      <c r="AF433" s="298">
        <v>0</v>
      </c>
      <c r="AG433" s="298">
        <f t="shared" si="481"/>
        <v>0</v>
      </c>
      <c r="AH433" s="300">
        <v>0</v>
      </c>
      <c r="AI433" s="299">
        <f t="shared" si="482"/>
        <v>0</v>
      </c>
      <c r="AJ433" s="5"/>
      <c r="AK433" s="359">
        <v>0</v>
      </c>
      <c r="AL433" s="298">
        <v>0</v>
      </c>
      <c r="AM433" s="298">
        <f t="shared" si="483"/>
        <v>0</v>
      </c>
      <c r="AN433" s="298">
        <v>0</v>
      </c>
      <c r="AO433" s="298">
        <f t="shared" si="484"/>
        <v>0</v>
      </c>
      <c r="AP433" s="300">
        <v>0</v>
      </c>
      <c r="AQ433" s="300">
        <f t="shared" si="485"/>
        <v>0</v>
      </c>
      <c r="AR433" s="298"/>
      <c r="AS433" s="298">
        <v>0</v>
      </c>
      <c r="AT433" s="298">
        <v>0</v>
      </c>
      <c r="AU433" s="298">
        <f t="shared" si="486"/>
        <v>0</v>
      </c>
      <c r="AV433" s="298">
        <v>0</v>
      </c>
      <c r="AW433" s="298">
        <f t="shared" si="487"/>
        <v>0</v>
      </c>
      <c r="AX433" s="300">
        <v>0</v>
      </c>
      <c r="AY433" s="299">
        <f t="shared" si="488"/>
        <v>0</v>
      </c>
      <c r="AZ433" s="5"/>
      <c r="BA433" s="359">
        <v>0</v>
      </c>
      <c r="BB433" s="298">
        <v>0</v>
      </c>
      <c r="BC433" s="298">
        <f t="shared" si="489"/>
        <v>0</v>
      </c>
      <c r="BD433" s="298">
        <v>0</v>
      </c>
      <c r="BE433" s="298">
        <f t="shared" si="490"/>
        <v>0</v>
      </c>
      <c r="BF433" s="300">
        <v>0</v>
      </c>
      <c r="BG433" s="300">
        <f t="shared" si="491"/>
        <v>0</v>
      </c>
      <c r="BH433" s="298"/>
      <c r="BI433" s="298">
        <v>0</v>
      </c>
      <c r="BJ433" s="298">
        <v>0</v>
      </c>
      <c r="BK433" s="298">
        <f t="shared" si="492"/>
        <v>0</v>
      </c>
      <c r="BL433" s="298">
        <v>0</v>
      </c>
      <c r="BM433" s="298">
        <f t="shared" si="493"/>
        <v>0</v>
      </c>
      <c r="BN433" s="300">
        <v>0</v>
      </c>
      <c r="BO433" s="299">
        <f t="shared" si="494"/>
        <v>0</v>
      </c>
      <c r="BP433" s="5"/>
    </row>
    <row r="434" spans="2:68" s="2" customFormat="1" ht="14.25" hidden="1" customHeight="1" outlineLevel="1">
      <c r="B434" s="2" t="s">
        <v>543</v>
      </c>
      <c r="C434" s="2">
        <v>1</v>
      </c>
      <c r="D434" s="92" t="s">
        <v>422</v>
      </c>
      <c r="E434" s="298">
        <v>0</v>
      </c>
      <c r="F434" s="298">
        <v>0</v>
      </c>
      <c r="G434" s="298">
        <f t="shared" si="471"/>
        <v>0</v>
      </c>
      <c r="H434" s="298">
        <v>0</v>
      </c>
      <c r="I434" s="298">
        <f t="shared" si="472"/>
        <v>0</v>
      </c>
      <c r="J434" s="300">
        <v>0</v>
      </c>
      <c r="K434" s="300">
        <f t="shared" si="473"/>
        <v>0</v>
      </c>
      <c r="L434" s="298"/>
      <c r="M434" s="298">
        <v>0</v>
      </c>
      <c r="N434" s="298">
        <v>0</v>
      </c>
      <c r="O434" s="298">
        <f t="shared" si="474"/>
        <v>0</v>
      </c>
      <c r="P434" s="298">
        <v>0</v>
      </c>
      <c r="Q434" s="298">
        <f t="shared" si="475"/>
        <v>0</v>
      </c>
      <c r="R434" s="300">
        <v>0</v>
      </c>
      <c r="S434" s="299">
        <f t="shared" si="476"/>
        <v>0</v>
      </c>
      <c r="T434" s="5"/>
      <c r="U434" s="359">
        <v>0</v>
      </c>
      <c r="V434" s="298">
        <v>0</v>
      </c>
      <c r="W434" s="298">
        <f t="shared" si="477"/>
        <v>0</v>
      </c>
      <c r="X434" s="298">
        <v>0</v>
      </c>
      <c r="Y434" s="298">
        <f t="shared" si="478"/>
        <v>0</v>
      </c>
      <c r="Z434" s="300">
        <v>0</v>
      </c>
      <c r="AA434" s="300">
        <f t="shared" si="479"/>
        <v>0</v>
      </c>
      <c r="AB434" s="298"/>
      <c r="AC434" s="298">
        <v>0</v>
      </c>
      <c r="AD434" s="298">
        <v>0</v>
      </c>
      <c r="AE434" s="298">
        <f t="shared" si="480"/>
        <v>0</v>
      </c>
      <c r="AF434" s="298">
        <v>0</v>
      </c>
      <c r="AG434" s="298">
        <f t="shared" si="481"/>
        <v>0</v>
      </c>
      <c r="AH434" s="300">
        <v>0</v>
      </c>
      <c r="AI434" s="299">
        <f t="shared" si="482"/>
        <v>0</v>
      </c>
      <c r="AJ434" s="5"/>
      <c r="AK434" s="359">
        <v>0</v>
      </c>
      <c r="AL434" s="298">
        <v>0</v>
      </c>
      <c r="AM434" s="298">
        <f t="shared" si="483"/>
        <v>0</v>
      </c>
      <c r="AN434" s="298">
        <v>0</v>
      </c>
      <c r="AO434" s="298">
        <f t="shared" si="484"/>
        <v>0</v>
      </c>
      <c r="AP434" s="300">
        <v>0</v>
      </c>
      <c r="AQ434" s="300">
        <f t="shared" si="485"/>
        <v>0</v>
      </c>
      <c r="AR434" s="298"/>
      <c r="AS434" s="298">
        <v>0</v>
      </c>
      <c r="AT434" s="298">
        <v>0</v>
      </c>
      <c r="AU434" s="298">
        <f t="shared" si="486"/>
        <v>0</v>
      </c>
      <c r="AV434" s="298">
        <v>0</v>
      </c>
      <c r="AW434" s="298">
        <f t="shared" si="487"/>
        <v>0</v>
      </c>
      <c r="AX434" s="300">
        <v>0</v>
      </c>
      <c r="AY434" s="299">
        <f t="shared" si="488"/>
        <v>0</v>
      </c>
      <c r="AZ434" s="5"/>
      <c r="BA434" s="359">
        <v>0</v>
      </c>
      <c r="BB434" s="298">
        <v>0</v>
      </c>
      <c r="BC434" s="298">
        <f t="shared" si="489"/>
        <v>0</v>
      </c>
      <c r="BD434" s="298">
        <v>0</v>
      </c>
      <c r="BE434" s="298">
        <f t="shared" si="490"/>
        <v>0</v>
      </c>
      <c r="BF434" s="300">
        <v>0</v>
      </c>
      <c r="BG434" s="300">
        <f t="shared" si="491"/>
        <v>0</v>
      </c>
      <c r="BH434" s="298"/>
      <c r="BI434" s="298">
        <v>0</v>
      </c>
      <c r="BJ434" s="298">
        <v>0</v>
      </c>
      <c r="BK434" s="298">
        <f t="shared" si="492"/>
        <v>0</v>
      </c>
      <c r="BL434" s="298">
        <v>0</v>
      </c>
      <c r="BM434" s="298">
        <f t="shared" si="493"/>
        <v>0</v>
      </c>
      <c r="BN434" s="300">
        <v>0</v>
      </c>
      <c r="BO434" s="299">
        <f t="shared" si="494"/>
        <v>0</v>
      </c>
      <c r="BP434" s="5"/>
    </row>
    <row r="435" spans="2:68" s="2" customFormat="1" ht="14.25" hidden="1" customHeight="1" outlineLevel="1">
      <c r="B435" s="2" t="s">
        <v>544</v>
      </c>
      <c r="C435" s="2">
        <v>1</v>
      </c>
      <c r="D435" s="92" t="s">
        <v>421</v>
      </c>
      <c r="E435" s="298">
        <v>0</v>
      </c>
      <c r="F435" s="298">
        <v>0</v>
      </c>
      <c r="G435" s="298">
        <f t="shared" si="471"/>
        <v>0</v>
      </c>
      <c r="H435" s="298">
        <v>0</v>
      </c>
      <c r="I435" s="298">
        <f t="shared" si="472"/>
        <v>0</v>
      </c>
      <c r="J435" s="300">
        <v>0</v>
      </c>
      <c r="K435" s="300">
        <f t="shared" si="473"/>
        <v>0</v>
      </c>
      <c r="L435" s="298"/>
      <c r="M435" s="298">
        <v>0</v>
      </c>
      <c r="N435" s="298">
        <v>0</v>
      </c>
      <c r="O435" s="298">
        <f t="shared" si="474"/>
        <v>0</v>
      </c>
      <c r="P435" s="298">
        <v>0</v>
      </c>
      <c r="Q435" s="298">
        <f t="shared" si="475"/>
        <v>0</v>
      </c>
      <c r="R435" s="300">
        <v>0</v>
      </c>
      <c r="S435" s="299">
        <f t="shared" si="476"/>
        <v>0</v>
      </c>
      <c r="T435" s="5"/>
      <c r="U435" s="359">
        <v>0</v>
      </c>
      <c r="V435" s="298">
        <v>0</v>
      </c>
      <c r="W435" s="298">
        <f t="shared" si="477"/>
        <v>0</v>
      </c>
      <c r="X435" s="298">
        <v>0</v>
      </c>
      <c r="Y435" s="298">
        <f t="shared" si="478"/>
        <v>0</v>
      </c>
      <c r="Z435" s="300">
        <v>0</v>
      </c>
      <c r="AA435" s="300">
        <f t="shared" si="479"/>
        <v>0</v>
      </c>
      <c r="AB435" s="298"/>
      <c r="AC435" s="298">
        <v>0</v>
      </c>
      <c r="AD435" s="298">
        <v>0</v>
      </c>
      <c r="AE435" s="298">
        <f t="shared" si="480"/>
        <v>0</v>
      </c>
      <c r="AF435" s="298">
        <v>0</v>
      </c>
      <c r="AG435" s="298">
        <f t="shared" si="481"/>
        <v>0</v>
      </c>
      <c r="AH435" s="300">
        <v>0</v>
      </c>
      <c r="AI435" s="299">
        <f t="shared" si="482"/>
        <v>0</v>
      </c>
      <c r="AJ435" s="5"/>
      <c r="AK435" s="359">
        <v>0</v>
      </c>
      <c r="AL435" s="298">
        <v>0</v>
      </c>
      <c r="AM435" s="298">
        <f t="shared" si="483"/>
        <v>0</v>
      </c>
      <c r="AN435" s="298">
        <v>0</v>
      </c>
      <c r="AO435" s="298">
        <f t="shared" si="484"/>
        <v>0</v>
      </c>
      <c r="AP435" s="300">
        <v>0</v>
      </c>
      <c r="AQ435" s="300">
        <f t="shared" si="485"/>
        <v>0</v>
      </c>
      <c r="AR435" s="298"/>
      <c r="AS435" s="298">
        <v>0</v>
      </c>
      <c r="AT435" s="298">
        <v>0</v>
      </c>
      <c r="AU435" s="298">
        <f t="shared" si="486"/>
        <v>0</v>
      </c>
      <c r="AV435" s="298">
        <v>0</v>
      </c>
      <c r="AW435" s="298">
        <f t="shared" si="487"/>
        <v>0</v>
      </c>
      <c r="AX435" s="300">
        <v>0</v>
      </c>
      <c r="AY435" s="299">
        <f t="shared" si="488"/>
        <v>0</v>
      </c>
      <c r="AZ435" s="5"/>
      <c r="BA435" s="359">
        <v>0</v>
      </c>
      <c r="BB435" s="298">
        <v>0</v>
      </c>
      <c r="BC435" s="298">
        <f t="shared" si="489"/>
        <v>0</v>
      </c>
      <c r="BD435" s="298">
        <v>0</v>
      </c>
      <c r="BE435" s="298">
        <f t="shared" si="490"/>
        <v>0</v>
      </c>
      <c r="BF435" s="300">
        <v>0</v>
      </c>
      <c r="BG435" s="300">
        <f t="shared" si="491"/>
        <v>0</v>
      </c>
      <c r="BH435" s="298"/>
      <c r="BI435" s="298">
        <v>0</v>
      </c>
      <c r="BJ435" s="298">
        <v>0</v>
      </c>
      <c r="BK435" s="298">
        <f t="shared" si="492"/>
        <v>0</v>
      </c>
      <c r="BL435" s="298">
        <v>0</v>
      </c>
      <c r="BM435" s="298">
        <f t="shared" si="493"/>
        <v>0</v>
      </c>
      <c r="BN435" s="300">
        <v>0</v>
      </c>
      <c r="BO435" s="299">
        <f t="shared" si="494"/>
        <v>0</v>
      </c>
      <c r="BP435" s="5"/>
    </row>
    <row r="436" spans="2:68" s="2" customFormat="1" collapsed="1">
      <c r="B436" s="2" t="s">
        <v>545</v>
      </c>
      <c r="C436" s="2">
        <v>1</v>
      </c>
      <c r="D436" s="62" t="s">
        <v>423</v>
      </c>
      <c r="E436" s="293">
        <v>0</v>
      </c>
      <c r="F436" s="293">
        <v>0</v>
      </c>
      <c r="G436" s="293">
        <f t="shared" si="471"/>
        <v>0</v>
      </c>
      <c r="H436" s="293">
        <v>0</v>
      </c>
      <c r="I436" s="293">
        <f t="shared" si="472"/>
        <v>0</v>
      </c>
      <c r="J436" s="294">
        <v>0</v>
      </c>
      <c r="K436" s="294">
        <f t="shared" si="473"/>
        <v>0</v>
      </c>
      <c r="L436" s="295"/>
      <c r="M436" s="293">
        <v>0</v>
      </c>
      <c r="N436" s="293">
        <v>0</v>
      </c>
      <c r="O436" s="293">
        <f t="shared" si="474"/>
        <v>0</v>
      </c>
      <c r="P436" s="293">
        <v>0</v>
      </c>
      <c r="Q436" s="293">
        <f t="shared" si="475"/>
        <v>0</v>
      </c>
      <c r="R436" s="294">
        <v>0</v>
      </c>
      <c r="S436" s="296">
        <f t="shared" si="476"/>
        <v>0</v>
      </c>
      <c r="T436" s="5"/>
      <c r="U436" s="358">
        <v>0</v>
      </c>
      <c r="V436" s="293">
        <v>0</v>
      </c>
      <c r="W436" s="293">
        <f t="shared" si="477"/>
        <v>0</v>
      </c>
      <c r="X436" s="293">
        <v>0</v>
      </c>
      <c r="Y436" s="293">
        <f t="shared" si="478"/>
        <v>0</v>
      </c>
      <c r="Z436" s="294">
        <v>0</v>
      </c>
      <c r="AA436" s="294">
        <f t="shared" si="479"/>
        <v>0</v>
      </c>
      <c r="AB436" s="295"/>
      <c r="AC436" s="293">
        <v>0</v>
      </c>
      <c r="AD436" s="293">
        <v>0</v>
      </c>
      <c r="AE436" s="293">
        <f t="shared" si="480"/>
        <v>0</v>
      </c>
      <c r="AF436" s="293">
        <v>0</v>
      </c>
      <c r="AG436" s="293">
        <f t="shared" si="481"/>
        <v>0</v>
      </c>
      <c r="AH436" s="294">
        <v>0</v>
      </c>
      <c r="AI436" s="296">
        <f t="shared" si="482"/>
        <v>0</v>
      </c>
      <c r="AJ436" s="5"/>
      <c r="AK436" s="358">
        <v>0</v>
      </c>
      <c r="AL436" s="293">
        <v>0</v>
      </c>
      <c r="AM436" s="293">
        <f t="shared" si="483"/>
        <v>0</v>
      </c>
      <c r="AN436" s="293">
        <v>0</v>
      </c>
      <c r="AO436" s="293">
        <f t="shared" si="484"/>
        <v>0</v>
      </c>
      <c r="AP436" s="294">
        <v>0</v>
      </c>
      <c r="AQ436" s="294">
        <f t="shared" si="485"/>
        <v>0</v>
      </c>
      <c r="AR436" s="295"/>
      <c r="AS436" s="293">
        <v>0</v>
      </c>
      <c r="AT436" s="293">
        <v>0</v>
      </c>
      <c r="AU436" s="293">
        <f t="shared" si="486"/>
        <v>0</v>
      </c>
      <c r="AV436" s="293">
        <v>0</v>
      </c>
      <c r="AW436" s="293">
        <f t="shared" si="487"/>
        <v>0</v>
      </c>
      <c r="AX436" s="294">
        <v>0</v>
      </c>
      <c r="AY436" s="296">
        <f t="shared" si="488"/>
        <v>0</v>
      </c>
      <c r="AZ436" s="5"/>
      <c r="BA436" s="358">
        <v>0</v>
      </c>
      <c r="BB436" s="293">
        <v>0</v>
      </c>
      <c r="BC436" s="293">
        <f t="shared" si="489"/>
        <v>0</v>
      </c>
      <c r="BD436" s="293">
        <v>0</v>
      </c>
      <c r="BE436" s="293">
        <f t="shared" si="490"/>
        <v>0</v>
      </c>
      <c r="BF436" s="294">
        <v>0</v>
      </c>
      <c r="BG436" s="294">
        <f t="shared" si="491"/>
        <v>0</v>
      </c>
      <c r="BH436" s="295"/>
      <c r="BI436" s="293">
        <v>0</v>
      </c>
      <c r="BJ436" s="293">
        <v>0</v>
      </c>
      <c r="BK436" s="293">
        <f t="shared" si="492"/>
        <v>0</v>
      </c>
      <c r="BL436" s="293">
        <v>0</v>
      </c>
      <c r="BM436" s="293">
        <f t="shared" si="493"/>
        <v>0</v>
      </c>
      <c r="BN436" s="294">
        <v>0</v>
      </c>
      <c r="BO436" s="296">
        <f t="shared" si="494"/>
        <v>0</v>
      </c>
      <c r="BP436" s="5"/>
    </row>
    <row r="437" spans="2:68" s="2" customFormat="1">
      <c r="B437" s="2" t="s">
        <v>546</v>
      </c>
      <c r="C437" s="2">
        <v>1</v>
      </c>
      <c r="D437" s="62" t="s">
        <v>424</v>
      </c>
      <c r="E437" s="293">
        <v>0</v>
      </c>
      <c r="F437" s="293">
        <v>0</v>
      </c>
      <c r="G437" s="293">
        <f t="shared" si="471"/>
        <v>0</v>
      </c>
      <c r="H437" s="293">
        <v>0</v>
      </c>
      <c r="I437" s="293">
        <f t="shared" si="472"/>
        <v>0</v>
      </c>
      <c r="J437" s="294">
        <v>0</v>
      </c>
      <c r="K437" s="294">
        <f t="shared" si="473"/>
        <v>0</v>
      </c>
      <c r="L437" s="295"/>
      <c r="M437" s="293">
        <v>0</v>
      </c>
      <c r="N437" s="293">
        <v>0</v>
      </c>
      <c r="O437" s="293">
        <f t="shared" si="474"/>
        <v>0</v>
      </c>
      <c r="P437" s="293">
        <v>0</v>
      </c>
      <c r="Q437" s="293">
        <f t="shared" si="475"/>
        <v>0</v>
      </c>
      <c r="R437" s="294">
        <v>0</v>
      </c>
      <c r="S437" s="296">
        <f t="shared" si="476"/>
        <v>0</v>
      </c>
      <c r="T437" s="5"/>
      <c r="U437" s="358">
        <v>0</v>
      </c>
      <c r="V437" s="293">
        <v>0</v>
      </c>
      <c r="W437" s="293">
        <f t="shared" si="477"/>
        <v>0</v>
      </c>
      <c r="X437" s="293">
        <v>0</v>
      </c>
      <c r="Y437" s="293">
        <f t="shared" si="478"/>
        <v>0</v>
      </c>
      <c r="Z437" s="294">
        <v>0</v>
      </c>
      <c r="AA437" s="294">
        <f t="shared" si="479"/>
        <v>0</v>
      </c>
      <c r="AB437" s="295"/>
      <c r="AC437" s="293">
        <v>0</v>
      </c>
      <c r="AD437" s="293">
        <v>0</v>
      </c>
      <c r="AE437" s="293">
        <f t="shared" si="480"/>
        <v>0</v>
      </c>
      <c r="AF437" s="293">
        <v>0</v>
      </c>
      <c r="AG437" s="293">
        <f t="shared" si="481"/>
        <v>0</v>
      </c>
      <c r="AH437" s="294">
        <v>0</v>
      </c>
      <c r="AI437" s="296">
        <f t="shared" si="482"/>
        <v>0</v>
      </c>
      <c r="AJ437" s="5"/>
      <c r="AK437" s="358">
        <v>0</v>
      </c>
      <c r="AL437" s="293">
        <v>0</v>
      </c>
      <c r="AM437" s="293">
        <f t="shared" si="483"/>
        <v>0</v>
      </c>
      <c r="AN437" s="293">
        <v>0</v>
      </c>
      <c r="AO437" s="293">
        <f t="shared" si="484"/>
        <v>0</v>
      </c>
      <c r="AP437" s="294">
        <v>0</v>
      </c>
      <c r="AQ437" s="294">
        <f t="shared" si="485"/>
        <v>0</v>
      </c>
      <c r="AR437" s="295"/>
      <c r="AS437" s="293">
        <v>0</v>
      </c>
      <c r="AT437" s="293">
        <v>0</v>
      </c>
      <c r="AU437" s="293">
        <f t="shared" si="486"/>
        <v>0</v>
      </c>
      <c r="AV437" s="293">
        <v>0</v>
      </c>
      <c r="AW437" s="293">
        <f t="shared" si="487"/>
        <v>0</v>
      </c>
      <c r="AX437" s="294">
        <v>0</v>
      </c>
      <c r="AY437" s="296">
        <f t="shared" si="488"/>
        <v>0</v>
      </c>
      <c r="AZ437" s="5"/>
      <c r="BA437" s="358">
        <v>0</v>
      </c>
      <c r="BB437" s="293">
        <v>0</v>
      </c>
      <c r="BC437" s="293">
        <f t="shared" si="489"/>
        <v>0</v>
      </c>
      <c r="BD437" s="293">
        <v>0</v>
      </c>
      <c r="BE437" s="293">
        <f t="shared" si="490"/>
        <v>0</v>
      </c>
      <c r="BF437" s="294">
        <v>0</v>
      </c>
      <c r="BG437" s="294">
        <f t="shared" si="491"/>
        <v>0</v>
      </c>
      <c r="BH437" s="295"/>
      <c r="BI437" s="293">
        <v>0</v>
      </c>
      <c r="BJ437" s="293">
        <v>0</v>
      </c>
      <c r="BK437" s="293">
        <f t="shared" si="492"/>
        <v>0</v>
      </c>
      <c r="BL437" s="293">
        <v>0</v>
      </c>
      <c r="BM437" s="293">
        <f t="shared" si="493"/>
        <v>0</v>
      </c>
      <c r="BN437" s="294">
        <v>0</v>
      </c>
      <c r="BO437" s="296">
        <f t="shared" si="494"/>
        <v>0</v>
      </c>
      <c r="BP437" s="5"/>
    </row>
    <row r="438" spans="2:68" s="5" customFormat="1">
      <c r="B438" s="2" t="s">
        <v>425</v>
      </c>
      <c r="C438" s="2">
        <v>1</v>
      </c>
      <c r="D438" s="62" t="s">
        <v>425</v>
      </c>
      <c r="E438" s="293">
        <v>0.5308939992715217</v>
      </c>
      <c r="F438" s="293">
        <v>0.60669768771852406</v>
      </c>
      <c r="G438" s="293">
        <f t="shared" si="471"/>
        <v>-7.580368844700236E-2</v>
      </c>
      <c r="H438" s="293">
        <v>0</v>
      </c>
      <c r="I438" s="293">
        <f t="shared" si="472"/>
        <v>0.5308939992715217</v>
      </c>
      <c r="J438" s="294">
        <v>0.6994866132717612</v>
      </c>
      <c r="K438" s="294">
        <f t="shared" si="473"/>
        <v>-0.1685926140002395</v>
      </c>
      <c r="L438" s="295"/>
      <c r="M438" s="293">
        <v>0.5308939992715217</v>
      </c>
      <c r="N438" s="293">
        <v>0.60669768771852406</v>
      </c>
      <c r="O438" s="293">
        <f t="shared" si="474"/>
        <v>-7.580368844700236E-2</v>
      </c>
      <c r="P438" s="293">
        <v>0</v>
      </c>
      <c r="Q438" s="293">
        <f t="shared" si="475"/>
        <v>0.5308939992715217</v>
      </c>
      <c r="R438" s="294">
        <v>0.6994866132717612</v>
      </c>
      <c r="S438" s="296">
        <f t="shared" si="476"/>
        <v>-0.1685926140002395</v>
      </c>
      <c r="U438" s="358">
        <v>0.39265593076076111</v>
      </c>
      <c r="V438" s="293">
        <v>0.64519848132798074</v>
      </c>
      <c r="W438" s="293">
        <f t="shared" si="477"/>
        <v>-0.25254255056721964</v>
      </c>
      <c r="X438" s="293">
        <v>0</v>
      </c>
      <c r="Y438" s="293">
        <f t="shared" si="478"/>
        <v>0.39265593076076111</v>
      </c>
      <c r="Z438" s="294">
        <v>0.70092851941123147</v>
      </c>
      <c r="AA438" s="294">
        <f t="shared" si="479"/>
        <v>-0.30827258865047036</v>
      </c>
      <c r="AB438" s="295"/>
      <c r="AC438" s="293">
        <v>0.39265593076076111</v>
      </c>
      <c r="AD438" s="293">
        <v>0.64519848132798074</v>
      </c>
      <c r="AE438" s="293">
        <f t="shared" si="480"/>
        <v>-0.25254255056721964</v>
      </c>
      <c r="AF438" s="293">
        <v>0</v>
      </c>
      <c r="AG438" s="293">
        <f t="shared" si="481"/>
        <v>0.39265593076076111</v>
      </c>
      <c r="AH438" s="294">
        <v>0.70092851941123147</v>
      </c>
      <c r="AI438" s="296">
        <f t="shared" si="482"/>
        <v>-0.30827258865047036</v>
      </c>
      <c r="AK438" s="358">
        <v>0.57306365604275544</v>
      </c>
      <c r="AL438" s="293">
        <v>0.72980794619681466</v>
      </c>
      <c r="AM438" s="293">
        <f t="shared" si="483"/>
        <v>-0.15674429015405922</v>
      </c>
      <c r="AN438" s="293">
        <v>0</v>
      </c>
      <c r="AO438" s="293">
        <f t="shared" si="484"/>
        <v>0.57306365604275544</v>
      </c>
      <c r="AP438" s="294">
        <v>0.81368999242195383</v>
      </c>
      <c r="AQ438" s="294">
        <f t="shared" si="485"/>
        <v>-0.24062633637919839</v>
      </c>
      <c r="AR438" s="295"/>
      <c r="AS438" s="293">
        <v>0.57306365604275544</v>
      </c>
      <c r="AT438" s="293">
        <v>0.72980794619681466</v>
      </c>
      <c r="AU438" s="293">
        <f t="shared" si="486"/>
        <v>-0.15674429015405922</v>
      </c>
      <c r="AV438" s="293">
        <v>0</v>
      </c>
      <c r="AW438" s="293">
        <f t="shared" si="487"/>
        <v>0.57306365604275544</v>
      </c>
      <c r="AX438" s="294">
        <v>0.81368999242195383</v>
      </c>
      <c r="AY438" s="296">
        <f t="shared" si="488"/>
        <v>-0.24062633637919839</v>
      </c>
      <c r="BA438" s="358">
        <v>0.58728388639898532</v>
      </c>
      <c r="BB438" s="293">
        <v>0.54707234866682319</v>
      </c>
      <c r="BC438" s="293">
        <f t="shared" si="489"/>
        <v>4.0211537732162128E-2</v>
      </c>
      <c r="BD438" s="293">
        <v>0</v>
      </c>
      <c r="BE438" s="293">
        <f t="shared" si="490"/>
        <v>0.58728388639898532</v>
      </c>
      <c r="BF438" s="294">
        <v>0.65159504213005548</v>
      </c>
      <c r="BG438" s="294">
        <f t="shared" si="491"/>
        <v>-6.4311155731070158E-2</v>
      </c>
      <c r="BH438" s="295"/>
      <c r="BI438" s="293">
        <v>0.58728388639898532</v>
      </c>
      <c r="BJ438" s="293">
        <v>0.54707234866682319</v>
      </c>
      <c r="BK438" s="293">
        <f t="shared" si="492"/>
        <v>4.0211537732162128E-2</v>
      </c>
      <c r="BL438" s="293">
        <v>0</v>
      </c>
      <c r="BM438" s="293">
        <f t="shared" si="493"/>
        <v>0.58728388639898532</v>
      </c>
      <c r="BN438" s="294">
        <v>0.65159504213005548</v>
      </c>
      <c r="BO438" s="296">
        <f t="shared" si="494"/>
        <v>-6.4311155731070158E-2</v>
      </c>
    </row>
    <row r="439" spans="2:68" s="5" customFormat="1">
      <c r="B439" s="2" t="s">
        <v>426</v>
      </c>
      <c r="C439" s="2">
        <v>1</v>
      </c>
      <c r="D439" s="62" t="s">
        <v>426</v>
      </c>
      <c r="E439" s="293">
        <v>0.237674383771738</v>
      </c>
      <c r="F439" s="293">
        <v>0.19569880647666602</v>
      </c>
      <c r="G439" s="293">
        <f t="shared" si="471"/>
        <v>4.1975577295071981E-2</v>
      </c>
      <c r="H439" s="293">
        <v>0</v>
      </c>
      <c r="I439" s="293">
        <f t="shared" si="472"/>
        <v>0.237674383771738</v>
      </c>
      <c r="J439" s="294">
        <v>0.13440415744379355</v>
      </c>
      <c r="K439" s="294">
        <f t="shared" si="473"/>
        <v>0.10327022632794444</v>
      </c>
      <c r="L439" s="295"/>
      <c r="M439" s="293">
        <v>0.237674383771738</v>
      </c>
      <c r="N439" s="293">
        <v>0.19569880647666602</v>
      </c>
      <c r="O439" s="293">
        <f t="shared" si="474"/>
        <v>4.1975577295071981E-2</v>
      </c>
      <c r="P439" s="293">
        <v>0</v>
      </c>
      <c r="Q439" s="293">
        <f t="shared" si="475"/>
        <v>0.237674383771738</v>
      </c>
      <c r="R439" s="294">
        <v>0.13440415744379355</v>
      </c>
      <c r="S439" s="296">
        <f t="shared" si="476"/>
        <v>0.10327022632794444</v>
      </c>
      <c r="U439" s="358">
        <v>0.35058034713300112</v>
      </c>
      <c r="V439" s="293">
        <v>0.19224183876303955</v>
      </c>
      <c r="W439" s="293">
        <f t="shared" si="477"/>
        <v>0.15833850836996158</v>
      </c>
      <c r="X439" s="293">
        <v>0</v>
      </c>
      <c r="Y439" s="293">
        <f t="shared" si="478"/>
        <v>0.35058034713300112</v>
      </c>
      <c r="Z439" s="294">
        <v>0.12875797719172175</v>
      </c>
      <c r="AA439" s="294">
        <f t="shared" si="479"/>
        <v>0.22182236994127938</v>
      </c>
      <c r="AB439" s="295"/>
      <c r="AC439" s="293">
        <v>0.35058034713300112</v>
      </c>
      <c r="AD439" s="293">
        <v>0.19224183876303955</v>
      </c>
      <c r="AE439" s="293">
        <f t="shared" si="480"/>
        <v>0.15833850836996158</v>
      </c>
      <c r="AF439" s="293">
        <v>0</v>
      </c>
      <c r="AG439" s="293">
        <f t="shared" si="481"/>
        <v>0.35058034713300112</v>
      </c>
      <c r="AH439" s="294">
        <v>0.12875797719172175</v>
      </c>
      <c r="AI439" s="296">
        <f t="shared" si="482"/>
        <v>0.22182236994127938</v>
      </c>
      <c r="AK439" s="358">
        <v>0.27289729796128726</v>
      </c>
      <c r="AL439" s="293">
        <v>0.20193834658322543</v>
      </c>
      <c r="AM439" s="293">
        <f t="shared" si="483"/>
        <v>7.0958951378061824E-2</v>
      </c>
      <c r="AN439" s="293">
        <v>0</v>
      </c>
      <c r="AO439" s="293">
        <f t="shared" si="484"/>
        <v>0.27289729796128726</v>
      </c>
      <c r="AP439" s="294">
        <v>-4.5841898608610702E-2</v>
      </c>
      <c r="AQ439" s="294">
        <f t="shared" si="485"/>
        <v>0.31873919656989796</v>
      </c>
      <c r="AR439" s="295"/>
      <c r="AS439" s="293">
        <v>0.27289729796128726</v>
      </c>
      <c r="AT439" s="293">
        <v>0.20193834658322543</v>
      </c>
      <c r="AU439" s="293">
        <f t="shared" si="486"/>
        <v>7.0958951378061824E-2</v>
      </c>
      <c r="AV439" s="293">
        <v>0</v>
      </c>
      <c r="AW439" s="293">
        <f t="shared" si="487"/>
        <v>0.27289729796128726</v>
      </c>
      <c r="AX439" s="294">
        <v>-4.5841898608610702E-2</v>
      </c>
      <c r="AY439" s="296">
        <f t="shared" si="488"/>
        <v>0.31873919656989796</v>
      </c>
      <c r="BA439" s="358">
        <v>0.16123408036230757</v>
      </c>
      <c r="BB439" s="293">
        <v>0.19698073002522609</v>
      </c>
      <c r="BC439" s="293">
        <f t="shared" si="489"/>
        <v>-3.5746649662918517E-2</v>
      </c>
      <c r="BD439" s="293">
        <v>0</v>
      </c>
      <c r="BE439" s="293">
        <f t="shared" si="490"/>
        <v>0.16123408036230757</v>
      </c>
      <c r="BF439" s="294">
        <v>0.20373102608852448</v>
      </c>
      <c r="BG439" s="294">
        <f t="shared" si="491"/>
        <v>-4.24969457262169E-2</v>
      </c>
      <c r="BH439" s="295"/>
      <c r="BI439" s="293">
        <v>0.16123408036230757</v>
      </c>
      <c r="BJ439" s="293">
        <v>0.19698073002522609</v>
      </c>
      <c r="BK439" s="293">
        <f t="shared" si="492"/>
        <v>-3.5746649662918517E-2</v>
      </c>
      <c r="BL439" s="293">
        <v>0</v>
      </c>
      <c r="BM439" s="293">
        <f t="shared" si="493"/>
        <v>0.16123408036230757</v>
      </c>
      <c r="BN439" s="294">
        <v>0.20373102608852448</v>
      </c>
      <c r="BO439" s="296">
        <f t="shared" si="494"/>
        <v>-4.24969457262169E-2</v>
      </c>
    </row>
    <row r="440" spans="2:68" s="5" customFormat="1">
      <c r="B440" s="2" t="s">
        <v>427</v>
      </c>
      <c r="C440" s="2">
        <v>1</v>
      </c>
      <c r="D440" s="62" t="s">
        <v>427</v>
      </c>
      <c r="E440" s="293">
        <v>0.13904915799971576</v>
      </c>
      <c r="F440" s="293">
        <v>0.17954642571335427</v>
      </c>
      <c r="G440" s="293">
        <f t="shared" si="471"/>
        <v>-4.0497267713638513E-2</v>
      </c>
      <c r="H440" s="293">
        <v>0</v>
      </c>
      <c r="I440" s="293">
        <f t="shared" si="472"/>
        <v>0.13904915799971576</v>
      </c>
      <c r="J440" s="294">
        <v>0.20255300488611655</v>
      </c>
      <c r="K440" s="294">
        <f t="shared" si="473"/>
        <v>-6.3503846886400789E-2</v>
      </c>
      <c r="L440" s="295"/>
      <c r="M440" s="293">
        <v>0.13904915799971576</v>
      </c>
      <c r="N440" s="293">
        <v>0.17954642571335427</v>
      </c>
      <c r="O440" s="293">
        <f t="shared" si="474"/>
        <v>-4.0497267713638513E-2</v>
      </c>
      <c r="P440" s="293">
        <v>0</v>
      </c>
      <c r="Q440" s="293">
        <f t="shared" si="475"/>
        <v>0.13904915799971576</v>
      </c>
      <c r="R440" s="294">
        <v>0.20255300488611655</v>
      </c>
      <c r="S440" s="296">
        <f t="shared" si="476"/>
        <v>-6.3503846886400789E-2</v>
      </c>
      <c r="U440" s="358">
        <v>0.23262720408931992</v>
      </c>
      <c r="V440" s="293">
        <v>0.24042976110772121</v>
      </c>
      <c r="W440" s="293">
        <f t="shared" si="477"/>
        <v>-7.802557018401296E-3</v>
      </c>
      <c r="X440" s="293">
        <v>0</v>
      </c>
      <c r="Y440" s="293">
        <f t="shared" si="478"/>
        <v>0.23262720408931992</v>
      </c>
      <c r="Z440" s="294">
        <v>0.2004203797065594</v>
      </c>
      <c r="AA440" s="294">
        <f t="shared" si="479"/>
        <v>3.2206824382760513E-2</v>
      </c>
      <c r="AB440" s="295"/>
      <c r="AC440" s="293">
        <v>0.23262720408931992</v>
      </c>
      <c r="AD440" s="293">
        <v>0.24042976110772121</v>
      </c>
      <c r="AE440" s="293">
        <f t="shared" si="480"/>
        <v>-7.802557018401296E-3</v>
      </c>
      <c r="AF440" s="293">
        <v>0</v>
      </c>
      <c r="AG440" s="293">
        <f t="shared" si="481"/>
        <v>0.23262720408931992</v>
      </c>
      <c r="AH440" s="294">
        <v>0.2004203797065594</v>
      </c>
      <c r="AI440" s="296">
        <f t="shared" si="482"/>
        <v>3.2206824382760513E-2</v>
      </c>
      <c r="AK440" s="358">
        <v>0.144860753808983</v>
      </c>
      <c r="AL440" s="293">
        <v>0.30672995581516233</v>
      </c>
      <c r="AM440" s="293">
        <f t="shared" si="483"/>
        <v>-0.16186920200617932</v>
      </c>
      <c r="AN440" s="293">
        <v>0</v>
      </c>
      <c r="AO440" s="293">
        <f t="shared" si="484"/>
        <v>0.144860753808983</v>
      </c>
      <c r="AP440" s="294">
        <v>0.2159926501100492</v>
      </c>
      <c r="AQ440" s="294">
        <f t="shared" si="485"/>
        <v>-7.11318963010662E-2</v>
      </c>
      <c r="AR440" s="295"/>
      <c r="AS440" s="293">
        <v>0.144860753808983</v>
      </c>
      <c r="AT440" s="293">
        <v>0.30672995581516233</v>
      </c>
      <c r="AU440" s="293">
        <f t="shared" si="486"/>
        <v>-0.16186920200617932</v>
      </c>
      <c r="AV440" s="293">
        <v>0</v>
      </c>
      <c r="AW440" s="293">
        <f t="shared" si="487"/>
        <v>0.144860753808983</v>
      </c>
      <c r="AX440" s="294">
        <v>0.2159926501100492</v>
      </c>
      <c r="AY440" s="296">
        <f t="shared" si="488"/>
        <v>-7.11318963010662E-2</v>
      </c>
      <c r="BA440" s="358">
        <v>8.7618125863084803E-2</v>
      </c>
      <c r="BB440" s="293">
        <v>0.10156730288006691</v>
      </c>
      <c r="BC440" s="293">
        <f t="shared" si="489"/>
        <v>-1.3949177016982103E-2</v>
      </c>
      <c r="BD440" s="293">
        <v>0</v>
      </c>
      <c r="BE440" s="293">
        <f t="shared" si="490"/>
        <v>8.7618125863084803E-2</v>
      </c>
      <c r="BF440" s="294">
        <v>0.2000947709810964</v>
      </c>
      <c r="BG440" s="294">
        <f t="shared" si="491"/>
        <v>-0.1124766451180116</v>
      </c>
      <c r="BH440" s="295"/>
      <c r="BI440" s="293">
        <v>8.7618125863084803E-2</v>
      </c>
      <c r="BJ440" s="293">
        <v>0.10156730288006691</v>
      </c>
      <c r="BK440" s="293">
        <f t="shared" si="492"/>
        <v>-1.3949177016982103E-2</v>
      </c>
      <c r="BL440" s="293">
        <v>0</v>
      </c>
      <c r="BM440" s="293">
        <f t="shared" si="493"/>
        <v>8.7618125863084803E-2</v>
      </c>
      <c r="BN440" s="294">
        <v>0.2000947709810964</v>
      </c>
      <c r="BO440" s="296">
        <f t="shared" si="494"/>
        <v>-0.1124766451180116</v>
      </c>
    </row>
    <row r="441" spans="2:68" s="5" customFormat="1">
      <c r="B441" s="2" t="s">
        <v>428</v>
      </c>
      <c r="C441" s="2">
        <v>1</v>
      </c>
      <c r="D441" s="62" t="s">
        <v>428</v>
      </c>
      <c r="E441" s="293">
        <v>0.33555789786708162</v>
      </c>
      <c r="F441" s="293">
        <v>0.34570775175340285</v>
      </c>
      <c r="G441" s="293">
        <f t="shared" si="471"/>
        <v>-1.0149853886321225E-2</v>
      </c>
      <c r="H441" s="293">
        <v>0</v>
      </c>
      <c r="I441" s="293">
        <f t="shared" si="472"/>
        <v>0.33555789786708162</v>
      </c>
      <c r="J441" s="294">
        <v>0.32619389535549448</v>
      </c>
      <c r="K441" s="294">
        <f t="shared" si="473"/>
        <v>9.3640025115871439E-3</v>
      </c>
      <c r="L441" s="295"/>
      <c r="M441" s="293">
        <v>0.33555789786708162</v>
      </c>
      <c r="N441" s="293">
        <v>0.34570775175340285</v>
      </c>
      <c r="O441" s="293">
        <f t="shared" si="474"/>
        <v>-1.0149853886321225E-2</v>
      </c>
      <c r="P441" s="293">
        <v>0</v>
      </c>
      <c r="Q441" s="293">
        <f t="shared" si="475"/>
        <v>0.33555789786708162</v>
      </c>
      <c r="R441" s="294">
        <v>0.32619389535549448</v>
      </c>
      <c r="S441" s="296">
        <f t="shared" si="476"/>
        <v>9.3640025115871439E-3</v>
      </c>
      <c r="U441" s="358">
        <v>0.11945434612818605</v>
      </c>
      <c r="V441" s="293">
        <v>0.34190773947731212</v>
      </c>
      <c r="W441" s="293">
        <f t="shared" si="477"/>
        <v>-0.22245339334912606</v>
      </c>
      <c r="X441" s="293">
        <v>0</v>
      </c>
      <c r="Y441" s="293">
        <f t="shared" si="478"/>
        <v>0.11945434612818605</v>
      </c>
      <c r="Z441" s="294">
        <v>0.36155166021817636</v>
      </c>
      <c r="AA441" s="294">
        <f t="shared" si="479"/>
        <v>-0.2420973140899903</v>
      </c>
      <c r="AB441" s="295"/>
      <c r="AC441" s="293">
        <v>0.11945434612818605</v>
      </c>
      <c r="AD441" s="293">
        <v>0.34190773947731212</v>
      </c>
      <c r="AE441" s="293">
        <f t="shared" si="480"/>
        <v>-0.22245339334912606</v>
      </c>
      <c r="AF441" s="293">
        <v>0</v>
      </c>
      <c r="AG441" s="293">
        <f t="shared" si="481"/>
        <v>0.11945434612818605</v>
      </c>
      <c r="AH441" s="294">
        <v>0.36155166021817636</v>
      </c>
      <c r="AI441" s="296">
        <f t="shared" si="482"/>
        <v>-0.2420973140899903</v>
      </c>
      <c r="AK441" s="358">
        <v>0.49476884072756838</v>
      </c>
      <c r="AL441" s="293">
        <v>0.48804834812811981</v>
      </c>
      <c r="AM441" s="293">
        <f t="shared" si="483"/>
        <v>6.7204925994485687E-3</v>
      </c>
      <c r="AN441" s="293">
        <v>0</v>
      </c>
      <c r="AO441" s="293">
        <f t="shared" si="484"/>
        <v>0.49476884072756838</v>
      </c>
      <c r="AP441" s="294">
        <v>0.4702608465501481</v>
      </c>
      <c r="AQ441" s="294">
        <f t="shared" si="485"/>
        <v>2.4507994177420278E-2</v>
      </c>
      <c r="AR441" s="295"/>
      <c r="AS441" s="293">
        <v>0.49476884072756838</v>
      </c>
      <c r="AT441" s="293">
        <v>0.48804834812811981</v>
      </c>
      <c r="AU441" s="293">
        <f t="shared" si="486"/>
        <v>6.7204925994485687E-3</v>
      </c>
      <c r="AV441" s="293">
        <v>0</v>
      </c>
      <c r="AW441" s="293">
        <f t="shared" si="487"/>
        <v>0.49476884072756838</v>
      </c>
      <c r="AX441" s="294">
        <v>0.4702608465501481</v>
      </c>
      <c r="AY441" s="296">
        <f t="shared" si="488"/>
        <v>2.4507994177420278E-2</v>
      </c>
      <c r="BA441" s="358">
        <v>0.38771011618974599</v>
      </c>
      <c r="BB441" s="293">
        <v>0.31426246002412739</v>
      </c>
      <c r="BC441" s="293">
        <f t="shared" si="489"/>
        <v>7.3447656165618602E-2</v>
      </c>
      <c r="BD441" s="293">
        <v>0</v>
      </c>
      <c r="BE441" s="293">
        <f t="shared" si="490"/>
        <v>0.38771011618974599</v>
      </c>
      <c r="BF441" s="294">
        <v>0.21948755439468259</v>
      </c>
      <c r="BG441" s="294">
        <f t="shared" si="491"/>
        <v>0.1682225617950634</v>
      </c>
      <c r="BH441" s="295"/>
      <c r="BI441" s="293">
        <v>0.38771011618974599</v>
      </c>
      <c r="BJ441" s="293">
        <v>0.31426246002412739</v>
      </c>
      <c r="BK441" s="293">
        <f t="shared" si="492"/>
        <v>7.3447656165618602E-2</v>
      </c>
      <c r="BL441" s="293">
        <v>0</v>
      </c>
      <c r="BM441" s="293">
        <f t="shared" si="493"/>
        <v>0.38771011618974599</v>
      </c>
      <c r="BN441" s="294">
        <v>0.21948755439468259</v>
      </c>
      <c r="BO441" s="296">
        <f t="shared" si="494"/>
        <v>0.1682225617950634</v>
      </c>
    </row>
    <row r="442" spans="2:68" s="5" customFormat="1" ht="15" thickBot="1">
      <c r="B442" s="2" t="s">
        <v>429</v>
      </c>
      <c r="C442" s="2"/>
      <c r="D442" s="106" t="s">
        <v>429</v>
      </c>
      <c r="E442" s="301">
        <v>0</v>
      </c>
      <c r="F442" s="301">
        <v>0</v>
      </c>
      <c r="G442" s="301">
        <f t="shared" si="471"/>
        <v>0</v>
      </c>
      <c r="H442" s="347">
        <v>0</v>
      </c>
      <c r="I442" s="347">
        <f t="shared" si="472"/>
        <v>0</v>
      </c>
      <c r="J442" s="303">
        <v>0</v>
      </c>
      <c r="K442" s="303">
        <f t="shared" si="473"/>
        <v>0</v>
      </c>
      <c r="L442" s="304"/>
      <c r="M442" s="301">
        <v>0</v>
      </c>
      <c r="N442" s="301">
        <v>0</v>
      </c>
      <c r="O442" s="347">
        <f t="shared" si="474"/>
        <v>0</v>
      </c>
      <c r="P442" s="347">
        <v>0</v>
      </c>
      <c r="Q442" s="301">
        <f t="shared" si="475"/>
        <v>0</v>
      </c>
      <c r="R442" s="303">
        <v>0</v>
      </c>
      <c r="S442" s="305">
        <f t="shared" si="476"/>
        <v>0</v>
      </c>
      <c r="U442" s="360">
        <v>0</v>
      </c>
      <c r="V442" s="347">
        <v>0</v>
      </c>
      <c r="W442" s="347">
        <f t="shared" si="477"/>
        <v>0</v>
      </c>
      <c r="X442" s="347">
        <v>0</v>
      </c>
      <c r="Y442" s="347">
        <f t="shared" si="478"/>
        <v>0</v>
      </c>
      <c r="Z442" s="361">
        <v>0</v>
      </c>
      <c r="AA442" s="361">
        <f t="shared" si="479"/>
        <v>0</v>
      </c>
      <c r="AB442" s="362"/>
      <c r="AC442" s="347">
        <v>0</v>
      </c>
      <c r="AD442" s="347">
        <v>0</v>
      </c>
      <c r="AE442" s="347">
        <f t="shared" si="480"/>
        <v>0</v>
      </c>
      <c r="AF442" s="347">
        <v>0</v>
      </c>
      <c r="AG442" s="347">
        <f t="shared" si="481"/>
        <v>0</v>
      </c>
      <c r="AH442" s="361">
        <v>0</v>
      </c>
      <c r="AI442" s="305">
        <f t="shared" si="482"/>
        <v>0</v>
      </c>
      <c r="AK442" s="360">
        <v>0</v>
      </c>
      <c r="AL442" s="347">
        <v>0</v>
      </c>
      <c r="AM442" s="347">
        <f t="shared" si="483"/>
        <v>0</v>
      </c>
      <c r="AN442" s="347">
        <v>0</v>
      </c>
      <c r="AO442" s="347">
        <f t="shared" si="484"/>
        <v>0</v>
      </c>
      <c r="AP442" s="361">
        <v>0</v>
      </c>
      <c r="AQ442" s="361">
        <f t="shared" si="485"/>
        <v>0</v>
      </c>
      <c r="AR442" s="362"/>
      <c r="AS442" s="347">
        <v>0</v>
      </c>
      <c r="AT442" s="347">
        <v>0</v>
      </c>
      <c r="AU442" s="347">
        <f t="shared" si="486"/>
        <v>0</v>
      </c>
      <c r="AV442" s="347">
        <v>0</v>
      </c>
      <c r="AW442" s="347">
        <f t="shared" si="487"/>
        <v>0</v>
      </c>
      <c r="AX442" s="361">
        <v>0</v>
      </c>
      <c r="AY442" s="305">
        <f t="shared" si="488"/>
        <v>0</v>
      </c>
      <c r="BA442" s="360">
        <v>0</v>
      </c>
      <c r="BB442" s="347">
        <v>0</v>
      </c>
      <c r="BC442" s="347">
        <f t="shared" si="489"/>
        <v>0</v>
      </c>
      <c r="BD442" s="347">
        <v>0</v>
      </c>
      <c r="BE442" s="347">
        <f t="shared" si="490"/>
        <v>0</v>
      </c>
      <c r="BF442" s="361">
        <v>0</v>
      </c>
      <c r="BG442" s="361">
        <f t="shared" si="491"/>
        <v>0</v>
      </c>
      <c r="BH442" s="362"/>
      <c r="BI442" s="347">
        <v>0</v>
      </c>
      <c r="BJ442" s="347">
        <v>0</v>
      </c>
      <c r="BK442" s="347">
        <f t="shared" si="492"/>
        <v>0</v>
      </c>
      <c r="BL442" s="347">
        <v>0</v>
      </c>
      <c r="BM442" s="347">
        <f t="shared" si="493"/>
        <v>0</v>
      </c>
      <c r="BN442" s="361">
        <v>0</v>
      </c>
      <c r="BO442" s="305">
        <f t="shared" si="494"/>
        <v>0</v>
      </c>
    </row>
  </sheetData>
  <sheetProtection sort="0" autoFilter="0" pivotTables="0"/>
  <mergeCells count="16">
    <mergeCell ref="BI6:BO6"/>
    <mergeCell ref="U7:AA7"/>
    <mergeCell ref="AC7:AI7"/>
    <mergeCell ref="AK7:AQ7"/>
    <mergeCell ref="AS7:AY7"/>
    <mergeCell ref="BA7:BG7"/>
    <mergeCell ref="BI7:BO7"/>
    <mergeCell ref="AC6:AI6"/>
    <mergeCell ref="AK6:AQ6"/>
    <mergeCell ref="AS6:AY6"/>
    <mergeCell ref="BA6:BG6"/>
    <mergeCell ref="E6:K6"/>
    <mergeCell ref="M6:S6"/>
    <mergeCell ref="E7:K7"/>
    <mergeCell ref="M7:S7"/>
    <mergeCell ref="U6:AA6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4BB9D-227D-41F4-AB75-8F5CE27FB7C6}">
  <dimension ref="A1:BP442"/>
  <sheetViews>
    <sheetView showGridLines="0" topLeftCell="AG6" zoomScale="90" zoomScaleNormal="90" workbookViewId="0">
      <selection activeCell="BA7" sqref="BA7"/>
    </sheetView>
  </sheetViews>
  <sheetFormatPr defaultColWidth="9.81640625" defaultRowHeight="14.5" outlineLevelRow="1" outlineLevelCol="1"/>
  <cols>
    <col min="1" max="3" width="59.1796875" hidden="1" customWidth="1" outlineLevel="1"/>
    <col min="4" max="4" width="59.1796875" customWidth="1" collapsed="1"/>
    <col min="5" max="8" width="13.453125" customWidth="1"/>
    <col min="9" max="9" width="16.7265625" bestFit="1" customWidth="1"/>
    <col min="10" max="11" width="13.453125" customWidth="1"/>
    <col min="12" max="12" width="2.1796875" customWidth="1"/>
    <col min="13" max="16" width="13.453125" customWidth="1"/>
    <col min="17" max="17" width="16.7265625" bestFit="1" customWidth="1"/>
    <col min="18" max="18" width="13.453125" customWidth="1"/>
    <col min="19" max="19" width="16.453125" bestFit="1" customWidth="1"/>
    <col min="20" max="20" width="3.453125" customWidth="1"/>
    <col min="21" max="21" width="10.453125" bestFit="1" customWidth="1"/>
    <col min="22" max="22" width="12.54296875" bestFit="1" customWidth="1"/>
    <col min="23" max="23" width="9.81640625" bestFit="1" customWidth="1"/>
    <col min="24" max="24" width="16.81640625" bestFit="1" customWidth="1"/>
    <col min="25" max="25" width="16.7265625" bestFit="1" customWidth="1"/>
    <col min="26" max="26" width="12.1796875" bestFit="1" customWidth="1"/>
    <col min="27" max="27" width="10.81640625" bestFit="1" customWidth="1"/>
    <col min="28" max="28" width="1.54296875" customWidth="1"/>
    <col min="29" max="29" width="10.453125" bestFit="1" customWidth="1"/>
    <col min="30" max="30" width="12.54296875" bestFit="1" customWidth="1"/>
    <col min="31" max="31" width="9.81640625" bestFit="1" customWidth="1"/>
    <col min="32" max="32" width="15.1796875" bestFit="1" customWidth="1"/>
    <col min="33" max="33" width="16.7265625" bestFit="1" customWidth="1"/>
    <col min="34" max="34" width="12.1796875" bestFit="1" customWidth="1"/>
    <col min="35" max="35" width="9.26953125" bestFit="1" customWidth="1"/>
    <col min="36" max="36" width="3.453125" customWidth="1"/>
    <col min="37" max="37" width="10.453125" bestFit="1" customWidth="1"/>
    <col min="38" max="38" width="12.54296875" bestFit="1" customWidth="1"/>
    <col min="39" max="39" width="9.81640625" bestFit="1" customWidth="1"/>
    <col min="40" max="40" width="16.81640625" bestFit="1" customWidth="1"/>
    <col min="41" max="41" width="16.7265625" bestFit="1" customWidth="1"/>
    <col min="42" max="42" width="12.1796875" bestFit="1" customWidth="1"/>
    <col min="43" max="43" width="10.81640625" bestFit="1" customWidth="1"/>
    <col min="44" max="44" width="1.54296875" customWidth="1"/>
    <col min="45" max="45" width="10.453125" bestFit="1" customWidth="1"/>
    <col min="46" max="46" width="12.54296875" bestFit="1" customWidth="1"/>
    <col min="47" max="47" width="9.81640625" bestFit="1" customWidth="1"/>
    <col min="48" max="48" width="15.1796875" bestFit="1" customWidth="1"/>
    <col min="49" max="49" width="16.7265625" bestFit="1" customWidth="1"/>
    <col min="50" max="50" width="12.1796875" bestFit="1" customWidth="1"/>
    <col min="51" max="51" width="11.453125" bestFit="1" customWidth="1"/>
    <col min="52" max="52" width="3.453125" customWidth="1"/>
    <col min="53" max="53" width="10.453125" bestFit="1" customWidth="1"/>
    <col min="54" max="54" width="12.54296875" bestFit="1" customWidth="1"/>
    <col min="55" max="55" width="9.81640625" bestFit="1" customWidth="1"/>
    <col min="56" max="56" width="16.81640625" bestFit="1" customWidth="1"/>
    <col min="57" max="57" width="16.7265625" bestFit="1" customWidth="1"/>
    <col min="58" max="58" width="12.1796875" bestFit="1" customWidth="1"/>
    <col min="59" max="59" width="10.81640625" bestFit="1" customWidth="1"/>
    <col min="60" max="60" width="1.54296875" customWidth="1"/>
    <col min="61" max="61" width="10.453125" bestFit="1" customWidth="1"/>
    <col min="62" max="62" width="12.54296875" bestFit="1" customWidth="1"/>
    <col min="63" max="63" width="9.81640625" bestFit="1" customWidth="1"/>
    <col min="64" max="64" width="15.1796875" bestFit="1" customWidth="1"/>
    <col min="65" max="65" width="16.7265625" bestFit="1" customWidth="1"/>
    <col min="66" max="66" width="12.1796875" bestFit="1" customWidth="1"/>
    <col min="67" max="67" width="9.26953125" bestFit="1" customWidth="1"/>
    <col min="68" max="68" width="3.453125" customWidth="1"/>
  </cols>
  <sheetData>
    <row r="1" spans="1:68" s="2" customFormat="1" ht="14.25" hidden="1" customHeight="1" outlineLevel="1">
      <c r="E1" s="2">
        <v>1</v>
      </c>
      <c r="F1" s="2">
        <v>1</v>
      </c>
      <c r="G1" s="2">
        <v>1</v>
      </c>
      <c r="J1" s="3">
        <v>1</v>
      </c>
      <c r="K1" s="3">
        <v>1</v>
      </c>
      <c r="L1" s="4">
        <v>1</v>
      </c>
      <c r="M1" s="2">
        <v>1</v>
      </c>
      <c r="N1" s="2">
        <v>1</v>
      </c>
      <c r="Q1" s="2">
        <v>1</v>
      </c>
      <c r="R1" s="3">
        <v>1</v>
      </c>
      <c r="S1" s="3">
        <v>1</v>
      </c>
      <c r="T1" s="5"/>
      <c r="U1" s="2">
        <v>2</v>
      </c>
      <c r="V1" s="2">
        <f>+U1</f>
        <v>2</v>
      </c>
      <c r="W1" s="2">
        <f t="shared" ref="W1:AI2" si="0">+V1</f>
        <v>2</v>
      </c>
      <c r="X1" s="2">
        <f t="shared" si="0"/>
        <v>2</v>
      </c>
      <c r="Y1" s="2">
        <f t="shared" si="0"/>
        <v>2</v>
      </c>
      <c r="Z1" s="2">
        <f t="shared" si="0"/>
        <v>2</v>
      </c>
      <c r="AA1" s="2">
        <f t="shared" si="0"/>
        <v>2</v>
      </c>
      <c r="AB1" s="2">
        <f t="shared" si="0"/>
        <v>2</v>
      </c>
      <c r="AC1" s="2">
        <f t="shared" si="0"/>
        <v>2</v>
      </c>
      <c r="AD1" s="2">
        <f t="shared" si="0"/>
        <v>2</v>
      </c>
      <c r="AE1" s="2">
        <f t="shared" si="0"/>
        <v>2</v>
      </c>
      <c r="AF1" s="2">
        <f t="shared" si="0"/>
        <v>2</v>
      </c>
      <c r="AG1" s="2">
        <f t="shared" si="0"/>
        <v>2</v>
      </c>
      <c r="AH1" s="2">
        <f t="shared" si="0"/>
        <v>2</v>
      </c>
      <c r="AI1" s="2">
        <f t="shared" si="0"/>
        <v>2</v>
      </c>
      <c r="AJ1" s="5"/>
      <c r="AK1" s="2">
        <v>3</v>
      </c>
      <c r="AL1" s="2">
        <f>+AK1</f>
        <v>3</v>
      </c>
      <c r="AM1" s="2">
        <f t="shared" ref="AM1:AY2" si="1">+AL1</f>
        <v>3</v>
      </c>
      <c r="AN1" s="2">
        <f t="shared" si="1"/>
        <v>3</v>
      </c>
      <c r="AO1" s="2">
        <f t="shared" si="1"/>
        <v>3</v>
      </c>
      <c r="AP1" s="2">
        <f t="shared" si="1"/>
        <v>3</v>
      </c>
      <c r="AQ1" s="2">
        <f t="shared" si="1"/>
        <v>3</v>
      </c>
      <c r="AR1" s="2">
        <f t="shared" si="1"/>
        <v>3</v>
      </c>
      <c r="AS1" s="2">
        <f t="shared" si="1"/>
        <v>3</v>
      </c>
      <c r="AT1" s="2">
        <f t="shared" si="1"/>
        <v>3</v>
      </c>
      <c r="AU1" s="2">
        <f t="shared" si="1"/>
        <v>3</v>
      </c>
      <c r="AV1" s="2">
        <f t="shared" si="1"/>
        <v>3</v>
      </c>
      <c r="AW1" s="2">
        <f t="shared" si="1"/>
        <v>3</v>
      </c>
      <c r="AX1" s="2">
        <f t="shared" si="1"/>
        <v>3</v>
      </c>
      <c r="AY1" s="2">
        <f t="shared" si="1"/>
        <v>3</v>
      </c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 s="5"/>
    </row>
    <row r="2" spans="1:68" s="2" customFormat="1" ht="14.25" hidden="1" customHeight="1" outlineLevel="1">
      <c r="E2" s="6" t="str" cm="1">
        <f t="array" ref="E2">INDEX(South_List,E1)</f>
        <v>IS_SOUTH BU</v>
      </c>
      <c r="F2" s="6" t="str">
        <f>+E2</f>
        <v>IS_SOUTH BU</v>
      </c>
      <c r="G2" s="6" t="str">
        <f t="shared" ref="G2:K2" si="2">+F2</f>
        <v>IS_SOUTH BU</v>
      </c>
      <c r="H2" s="6" t="str">
        <f t="shared" si="2"/>
        <v>IS_SOUTH BU</v>
      </c>
      <c r="I2" s="6" t="str">
        <f t="shared" si="2"/>
        <v>IS_SOUTH BU</v>
      </c>
      <c r="J2" s="6" t="str">
        <f t="shared" si="2"/>
        <v>IS_SOUTH BU</v>
      </c>
      <c r="K2" s="6" t="str">
        <f t="shared" si="2"/>
        <v>IS_SOUTH BU</v>
      </c>
      <c r="L2" s="6" t="str" cm="1">
        <f t="array" ref="L2">INDEX(East_List,L1)</f>
        <v>IS_EAST BU</v>
      </c>
      <c r="M2" s="6" t="str">
        <f>+E2</f>
        <v>IS_SOUTH BU</v>
      </c>
      <c r="N2" s="6" t="str">
        <f>+M2</f>
        <v>IS_SOUTH BU</v>
      </c>
      <c r="O2" s="6" t="str">
        <f t="shared" ref="O2:S2" si="3">+N2</f>
        <v>IS_SOUTH BU</v>
      </c>
      <c r="P2" s="6" t="str">
        <f t="shared" si="3"/>
        <v>IS_SOUTH BU</v>
      </c>
      <c r="Q2" s="6" t="str">
        <f t="shared" si="3"/>
        <v>IS_SOUTH BU</v>
      </c>
      <c r="R2" s="6" t="str">
        <f t="shared" si="3"/>
        <v>IS_SOUTH BU</v>
      </c>
      <c r="S2" s="6" t="str">
        <f t="shared" si="3"/>
        <v>IS_SOUTH BU</v>
      </c>
      <c r="T2" s="6"/>
      <c r="U2" s="6" t="str" cm="1">
        <f t="array" ref="U2">INDEX(South_List,U1)</f>
        <v>STIS</v>
      </c>
      <c r="V2" s="6" t="str">
        <f>+U2</f>
        <v>STIS</v>
      </c>
      <c r="W2" s="6" t="str">
        <f t="shared" si="0"/>
        <v>STIS</v>
      </c>
      <c r="X2" s="6" t="str">
        <f t="shared" si="0"/>
        <v>STIS</v>
      </c>
      <c r="Y2" s="6" t="str">
        <f t="shared" si="0"/>
        <v>STIS</v>
      </c>
      <c r="Z2" s="6" t="str">
        <f t="shared" si="0"/>
        <v>STIS</v>
      </c>
      <c r="AA2" s="6" t="str">
        <f t="shared" si="0"/>
        <v>STIS</v>
      </c>
      <c r="AB2" s="6" t="str" cm="1">
        <f t="array" ref="AB2">INDEX(East_List,AB1)</f>
        <v>EAIS</v>
      </c>
      <c r="AC2" s="6" t="str">
        <f>+U2</f>
        <v>STIS</v>
      </c>
      <c r="AD2" s="6" t="str">
        <f t="shared" ref="AD2:AI2" si="4">+V2</f>
        <v>STIS</v>
      </c>
      <c r="AE2" s="6" t="str">
        <f t="shared" si="4"/>
        <v>STIS</v>
      </c>
      <c r="AF2" s="6" t="str">
        <f t="shared" si="4"/>
        <v>STIS</v>
      </c>
      <c r="AG2" s="6" t="str">
        <f t="shared" si="4"/>
        <v>STIS</v>
      </c>
      <c r="AH2" s="6" t="str">
        <f t="shared" si="4"/>
        <v>STIS</v>
      </c>
      <c r="AI2" s="6" t="str">
        <f t="shared" si="4"/>
        <v>STIS</v>
      </c>
      <c r="AJ2" s="6"/>
      <c r="AK2" s="6" t="str" cm="1">
        <f t="array" ref="AK2">INDEX(South_List,AK1)</f>
        <v>ROXD</v>
      </c>
      <c r="AL2" s="6" t="str">
        <f>+AK2</f>
        <v>ROXD</v>
      </c>
      <c r="AM2" s="6" t="str">
        <f t="shared" si="1"/>
        <v>ROXD</v>
      </c>
      <c r="AN2" s="6" t="str">
        <f t="shared" si="1"/>
        <v>ROXD</v>
      </c>
      <c r="AO2" s="6" t="str">
        <f t="shared" si="1"/>
        <v>ROXD</v>
      </c>
      <c r="AP2" s="6" t="str">
        <f t="shared" si="1"/>
        <v>ROXD</v>
      </c>
      <c r="AQ2" s="6" t="str">
        <f t="shared" si="1"/>
        <v>ROXD</v>
      </c>
      <c r="AR2" s="6" t="str" cm="1">
        <f t="array" ref="AR2">INDEX(East_List,AR1)</f>
        <v>THOR</v>
      </c>
      <c r="AS2" s="6" t="str">
        <f>+AK2</f>
        <v>ROXD</v>
      </c>
      <c r="AT2" s="6" t="str">
        <f t="shared" ref="AT2:AY2" si="5">+AL2</f>
        <v>ROXD</v>
      </c>
      <c r="AU2" s="6" t="str">
        <f t="shared" si="5"/>
        <v>ROXD</v>
      </c>
      <c r="AV2" s="6" t="str">
        <f t="shared" si="5"/>
        <v>ROXD</v>
      </c>
      <c r="AW2" s="6" t="str">
        <f t="shared" si="5"/>
        <v>ROXD</v>
      </c>
      <c r="AX2" s="6" t="str">
        <f t="shared" si="5"/>
        <v>ROXD</v>
      </c>
      <c r="AY2" s="6" t="str">
        <f t="shared" si="5"/>
        <v>ROXD</v>
      </c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 s="6"/>
    </row>
    <row r="3" spans="1:68" s="10" customFormat="1" ht="15.75" hidden="1" customHeight="1" outlineLevel="1">
      <c r="A3" s="9" t="s">
        <v>35</v>
      </c>
      <c r="D3" s="11"/>
      <c r="E3" s="11" t="str">
        <f>+Parameters!$B$5</f>
        <v>Actual</v>
      </c>
      <c r="F3" s="12" t="str">
        <f>+Parameters!$B$6</f>
        <v>Target Budget</v>
      </c>
      <c r="G3" s="11"/>
      <c r="H3" s="11" t="str">
        <f>+Parameters!$B$7</f>
        <v>Forecast Current</v>
      </c>
      <c r="I3" s="11"/>
      <c r="J3" s="13" t="str">
        <f>+Parameters!$B$5</f>
        <v>Actual</v>
      </c>
      <c r="K3" s="13"/>
      <c r="L3" s="14"/>
      <c r="M3" s="11" t="str">
        <f>+Parameters!$B$5</f>
        <v>Actual</v>
      </c>
      <c r="N3" s="12" t="str">
        <f>+Parameters!$B$6</f>
        <v>Target Budget</v>
      </c>
      <c r="O3" s="12"/>
      <c r="P3" s="12" t="str">
        <f>+Parameters!$B$7</f>
        <v>Forecast Current</v>
      </c>
      <c r="Q3" s="11"/>
      <c r="R3" s="13" t="str">
        <f>+Parameters!$B$5</f>
        <v>Actual</v>
      </c>
      <c r="S3" s="13"/>
      <c r="T3" s="15"/>
      <c r="U3" s="11" t="str">
        <f>+Parameters!$B$5</f>
        <v>Actual</v>
      </c>
      <c r="V3" s="12" t="str">
        <f>+Parameters!$B$6</f>
        <v>Target Budget</v>
      </c>
      <c r="W3" s="11"/>
      <c r="X3" s="11" t="str">
        <f>+Parameters!$B$7</f>
        <v>Forecast Current</v>
      </c>
      <c r="Y3" s="11"/>
      <c r="Z3" s="13" t="str">
        <f>+Parameters!$B$5</f>
        <v>Actual</v>
      </c>
      <c r="AA3" s="13"/>
      <c r="AB3" s="14"/>
      <c r="AC3" s="11" t="str">
        <f>+Parameters!$B$5</f>
        <v>Actual</v>
      </c>
      <c r="AD3" s="12" t="str">
        <f>+Parameters!$B$6</f>
        <v>Target Budget</v>
      </c>
      <c r="AE3" s="12"/>
      <c r="AF3" s="12" t="str">
        <f>+Parameters!$B$7</f>
        <v>Forecast Current</v>
      </c>
      <c r="AG3" s="11"/>
      <c r="AH3" s="13" t="str">
        <f>+Parameters!$B$5</f>
        <v>Actual</v>
      </c>
      <c r="AI3" s="13"/>
      <c r="AJ3" s="15"/>
      <c r="AK3" s="11" t="str">
        <f>+Parameters!$B$5</f>
        <v>Actual</v>
      </c>
      <c r="AL3" s="12" t="str">
        <f>+Parameters!$B$6</f>
        <v>Target Budget</v>
      </c>
      <c r="AM3" s="11"/>
      <c r="AN3" s="11" t="str">
        <f>+Parameters!$B$7</f>
        <v>Forecast Current</v>
      </c>
      <c r="AO3" s="11"/>
      <c r="AP3" s="13" t="str">
        <f>+Parameters!$B$5</f>
        <v>Actual</v>
      </c>
      <c r="AQ3" s="13"/>
      <c r="AR3" s="14"/>
      <c r="AS3" s="11" t="str">
        <f>+Parameters!$B$5</f>
        <v>Actual</v>
      </c>
      <c r="AT3" s="12" t="str">
        <f>+Parameters!$B$6</f>
        <v>Target Budget</v>
      </c>
      <c r="AU3" s="12"/>
      <c r="AV3" s="12" t="str">
        <f>+Parameters!$B$7</f>
        <v>Forecast Current</v>
      </c>
      <c r="AW3" s="11"/>
      <c r="AX3" s="13" t="str">
        <f>+Parameters!$B$5</f>
        <v>Actual</v>
      </c>
      <c r="AY3" s="13"/>
      <c r="AZ3"/>
      <c r="BA3" t="str">
        <f>+Parameters!$B$5</f>
        <v>Actual</v>
      </c>
      <c r="BB3" t="str">
        <f>+Parameters!$B$6</f>
        <v>Target Budget</v>
      </c>
      <c r="BC3"/>
      <c r="BD3" t="str">
        <f>+Parameters!$B$7</f>
        <v>Forecast Current</v>
      </c>
      <c r="BE3"/>
      <c r="BF3" t="str">
        <f>+Parameters!$B$5</f>
        <v>Actual</v>
      </c>
      <c r="BG3"/>
      <c r="BH3"/>
      <c r="BI3" t="str">
        <f>+Parameters!$B$5</f>
        <v>Actual</v>
      </c>
      <c r="BJ3" t="str">
        <f>+Parameters!$B$6</f>
        <v>Target Budget</v>
      </c>
      <c r="BK3"/>
      <c r="BL3" t="str">
        <f>+Parameters!$B$7</f>
        <v>Forecast Current</v>
      </c>
      <c r="BM3"/>
      <c r="BN3" t="str">
        <f>+Parameters!$B$5</f>
        <v>Actual</v>
      </c>
      <c r="BO3"/>
      <c r="BP3" s="15"/>
    </row>
    <row r="4" spans="1:68" s="2" customFormat="1" ht="15.75" hidden="1" customHeight="1" outlineLevel="1">
      <c r="A4" s="16" t="s">
        <v>384</v>
      </c>
      <c r="D4" s="15"/>
      <c r="E4" s="245">
        <f>+Parameters!$B$10</f>
        <v>2026</v>
      </c>
      <c r="F4" s="245">
        <f>+Parameters!$B$10</f>
        <v>2026</v>
      </c>
      <c r="G4" s="245"/>
      <c r="H4" s="245">
        <f>+Parameters!$B$10</f>
        <v>2026</v>
      </c>
      <c r="I4" s="245"/>
      <c r="J4" s="245">
        <f>+E4-1</f>
        <v>2025</v>
      </c>
      <c r="K4" s="245"/>
      <c r="L4" s="245"/>
      <c r="M4" s="245">
        <f>+E4</f>
        <v>2026</v>
      </c>
      <c r="N4" s="245">
        <f>+F4</f>
        <v>2026</v>
      </c>
      <c r="O4" s="245"/>
      <c r="P4" s="245">
        <f>+H4</f>
        <v>2026</v>
      </c>
      <c r="Q4" s="245"/>
      <c r="R4" s="245">
        <f>+J4</f>
        <v>2025</v>
      </c>
      <c r="S4" s="17"/>
      <c r="T4" s="18"/>
      <c r="U4" s="245">
        <f>+Parameters!$B$10</f>
        <v>2026</v>
      </c>
      <c r="V4" s="245">
        <f>+Parameters!$B$10</f>
        <v>2026</v>
      </c>
      <c r="W4" s="245"/>
      <c r="X4" s="245">
        <f>+Parameters!$B$10</f>
        <v>2026</v>
      </c>
      <c r="Y4" s="245"/>
      <c r="Z4" s="245">
        <f>+U4-1</f>
        <v>2025</v>
      </c>
      <c r="AA4" s="245"/>
      <c r="AB4" s="245"/>
      <c r="AC4" s="245">
        <f>+U4</f>
        <v>2026</v>
      </c>
      <c r="AD4" s="245">
        <f>+V4</f>
        <v>2026</v>
      </c>
      <c r="AE4" s="245"/>
      <c r="AF4" s="245">
        <f>+X4</f>
        <v>2026</v>
      </c>
      <c r="AG4" s="245"/>
      <c r="AH4" s="245">
        <f>+Z4</f>
        <v>2025</v>
      </c>
      <c r="AI4" s="17"/>
      <c r="AJ4" s="18"/>
      <c r="AK4" s="245">
        <f>+Parameters!$B$10</f>
        <v>2026</v>
      </c>
      <c r="AL4" s="245">
        <f>+Parameters!$B$10</f>
        <v>2026</v>
      </c>
      <c r="AM4" s="245"/>
      <c r="AN4" s="245">
        <f>+Parameters!$B$10</f>
        <v>2026</v>
      </c>
      <c r="AO4" s="245"/>
      <c r="AP4" s="245">
        <f>+AK4-1</f>
        <v>2025</v>
      </c>
      <c r="AQ4" s="245"/>
      <c r="AR4" s="245"/>
      <c r="AS4" s="245">
        <f>+AK4</f>
        <v>2026</v>
      </c>
      <c r="AT4" s="245">
        <f>+AL4</f>
        <v>2026</v>
      </c>
      <c r="AU4" s="245"/>
      <c r="AV4" s="245">
        <f>+AN4</f>
        <v>2026</v>
      </c>
      <c r="AW4" s="245"/>
      <c r="AX4" s="245">
        <f>+AP4</f>
        <v>2025</v>
      </c>
      <c r="AY4" s="17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 s="18"/>
    </row>
    <row r="5" spans="1:68" s="15" customFormat="1" ht="15.75" hidden="1" customHeight="1" outlineLevel="1" thickBot="1">
      <c r="A5" s="9" t="s">
        <v>393</v>
      </c>
      <c r="D5" s="10"/>
      <c r="E5" s="245" t="str">
        <f>+Parameters!$B$9</f>
        <v>Jul</v>
      </c>
      <c r="F5" s="245" t="str">
        <f>+Parameters!$B$9</f>
        <v>Jul</v>
      </c>
      <c r="G5" s="245"/>
      <c r="H5" s="245" t="str">
        <f>+Month</f>
        <v>Jul</v>
      </c>
      <c r="I5" s="245"/>
      <c r="J5" s="245" t="str">
        <f>+F5</f>
        <v>Jul</v>
      </c>
      <c r="K5" s="245"/>
      <c r="L5" s="245"/>
      <c r="M5" s="245" t="str">
        <f>CONCATENATE(E5," ","YTD")</f>
        <v>Jul YTD</v>
      </c>
      <c r="N5" s="245" t="str">
        <f>CONCATENATE(F5," ","YTD")</f>
        <v>Jul YTD</v>
      </c>
      <c r="O5" s="245"/>
      <c r="P5" s="245" t="str">
        <f>CONCATENATE(H5," ","YTD")</f>
        <v>Jul YTD</v>
      </c>
      <c r="Q5" s="245"/>
      <c r="R5" s="245" t="str">
        <f>CONCATENATE(J5," ","YTD")</f>
        <v>Jul YTD</v>
      </c>
      <c r="S5" s="19"/>
      <c r="U5" s="245" t="str">
        <f>+Parameters!$B$9</f>
        <v>Jul</v>
      </c>
      <c r="V5" s="245" t="str">
        <f>+Parameters!$B$9</f>
        <v>Jul</v>
      </c>
      <c r="W5" s="245"/>
      <c r="X5" s="245" t="str">
        <f>+Month</f>
        <v>Jul</v>
      </c>
      <c r="Y5" s="245"/>
      <c r="Z5" s="245" t="str">
        <f>+V5</f>
        <v>Jul</v>
      </c>
      <c r="AA5" s="245"/>
      <c r="AB5" s="245"/>
      <c r="AC5" s="245" t="str">
        <f>CONCATENATE(U5," ","YTD")</f>
        <v>Jul YTD</v>
      </c>
      <c r="AD5" s="245" t="str">
        <f>CONCATENATE(V5," ","YTD")</f>
        <v>Jul YTD</v>
      </c>
      <c r="AE5" s="245"/>
      <c r="AF5" s="245" t="str">
        <f>CONCATENATE(X5," ","YTD")</f>
        <v>Jul YTD</v>
      </c>
      <c r="AG5" s="245"/>
      <c r="AH5" s="245" t="str">
        <f>CONCATENATE(Z5," ","YTD")</f>
        <v>Jul YTD</v>
      </c>
      <c r="AI5" s="19"/>
      <c r="AK5" s="245" t="str">
        <f>+Parameters!$B$9</f>
        <v>Jul</v>
      </c>
      <c r="AL5" s="245" t="str">
        <f>+Parameters!$B$9</f>
        <v>Jul</v>
      </c>
      <c r="AM5" s="245"/>
      <c r="AN5" s="245" t="str">
        <f>+Month</f>
        <v>Jul</v>
      </c>
      <c r="AO5" s="245"/>
      <c r="AP5" s="245" t="str">
        <f>+AL5</f>
        <v>Jul</v>
      </c>
      <c r="AQ5" s="245"/>
      <c r="AR5" s="245"/>
      <c r="AS5" s="245" t="str">
        <f>CONCATENATE(AK5," ","YTD")</f>
        <v>Jul YTD</v>
      </c>
      <c r="AT5" s="245" t="str">
        <f>CONCATENATE(AL5," ","YTD")</f>
        <v>Jul YTD</v>
      </c>
      <c r="AU5" s="245"/>
      <c r="AV5" s="245" t="str">
        <f>CONCATENATE(AN5," ","YTD")</f>
        <v>Jul YTD</v>
      </c>
      <c r="AW5" s="245"/>
      <c r="AX5" s="245" t="str">
        <f>CONCATENATE(AP5," ","YTD")</f>
        <v>Jul YTD</v>
      </c>
      <c r="AY5" s="19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</row>
    <row r="6" spans="1:68" s="15" customFormat="1" ht="45.75" customHeight="1" collapsed="1">
      <c r="A6" s="9"/>
      <c r="D6" s="10"/>
      <c r="E6" s="393" t="s">
        <v>503</v>
      </c>
      <c r="F6" s="394"/>
      <c r="G6" s="394"/>
      <c r="H6" s="394"/>
      <c r="I6" s="394"/>
      <c r="J6" s="394"/>
      <c r="K6" s="394"/>
      <c r="L6" s="348"/>
      <c r="M6" s="394" t="str">
        <f>+E6</f>
        <v>South - Industrial Solutions</v>
      </c>
      <c r="N6" s="394"/>
      <c r="O6" s="394"/>
      <c r="P6" s="394"/>
      <c r="Q6" s="394"/>
      <c r="R6" s="394"/>
      <c r="S6" s="395"/>
      <c r="U6" s="393" t="str">
        <f>+U2</f>
        <v>STIS</v>
      </c>
      <c r="V6" s="394"/>
      <c r="W6" s="394"/>
      <c r="X6" s="394"/>
      <c r="Y6" s="394"/>
      <c r="Z6" s="394"/>
      <c r="AA6" s="394"/>
      <c r="AB6" s="348"/>
      <c r="AC6" s="394" t="str">
        <f>+U6</f>
        <v>STIS</v>
      </c>
      <c r="AD6" s="394"/>
      <c r="AE6" s="394"/>
      <c r="AF6" s="394"/>
      <c r="AG6" s="394"/>
      <c r="AH6" s="394"/>
      <c r="AI6" s="395"/>
      <c r="AK6" s="393" t="str">
        <f>+AK2</f>
        <v>ROXD</v>
      </c>
      <c r="AL6" s="394"/>
      <c r="AM6" s="394"/>
      <c r="AN6" s="394"/>
      <c r="AO6" s="394"/>
      <c r="AP6" s="394"/>
      <c r="AQ6" s="394"/>
      <c r="AR6" s="348"/>
      <c r="AS6" s="394" t="str">
        <f>+AK6</f>
        <v>ROXD</v>
      </c>
      <c r="AT6" s="394"/>
      <c r="AU6" s="394"/>
      <c r="AV6" s="394"/>
      <c r="AW6" s="394"/>
      <c r="AX6" s="394"/>
      <c r="AY6" s="395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</row>
    <row r="7" spans="1:68" s="15" customFormat="1" ht="15.5" thickBot="1">
      <c r="A7" s="9"/>
      <c r="D7" s="10"/>
      <c r="E7" s="396" t="str">
        <f>+"MTD "&amp;E5&amp;" "&amp;YEAR</f>
        <v>MTD Jul 2026</v>
      </c>
      <c r="F7" s="397"/>
      <c r="G7" s="397"/>
      <c r="H7" s="397"/>
      <c r="I7" s="397"/>
      <c r="J7" s="397"/>
      <c r="K7" s="397"/>
      <c r="L7" s="380"/>
      <c r="M7" s="397" t="str">
        <f>+"YTD "&amp;E5&amp;" "&amp;YEAR</f>
        <v>YTD Jul 2026</v>
      </c>
      <c r="N7" s="397"/>
      <c r="O7" s="397"/>
      <c r="P7" s="397"/>
      <c r="Q7" s="397"/>
      <c r="R7" s="397"/>
      <c r="S7" s="398"/>
      <c r="U7" s="396" t="str">
        <f>+"MTD "&amp;E5&amp;" "&amp;YEAR</f>
        <v>MTD Jul 2026</v>
      </c>
      <c r="V7" s="397"/>
      <c r="W7" s="397"/>
      <c r="X7" s="397"/>
      <c r="Y7" s="397"/>
      <c r="Z7" s="397"/>
      <c r="AA7" s="397"/>
      <c r="AB7" s="20"/>
      <c r="AC7" s="397" t="str">
        <f>+"YTD "&amp;E5&amp;" "&amp;YEAR</f>
        <v>YTD Jul 2026</v>
      </c>
      <c r="AD7" s="397"/>
      <c r="AE7" s="397"/>
      <c r="AF7" s="397"/>
      <c r="AG7" s="397"/>
      <c r="AH7" s="397"/>
      <c r="AI7" s="398"/>
      <c r="AK7" s="396" t="str">
        <f>+"MTD "&amp;E5&amp;" "&amp;YEAR</f>
        <v>MTD Jul 2026</v>
      </c>
      <c r="AL7" s="397"/>
      <c r="AM7" s="397"/>
      <c r="AN7" s="397"/>
      <c r="AO7" s="397"/>
      <c r="AP7" s="397"/>
      <c r="AQ7" s="397"/>
      <c r="AR7" s="20"/>
      <c r="AS7" s="397" t="str">
        <f>+"YTD "&amp;E5&amp;" "&amp;YEAR</f>
        <v>YTD Jul 2026</v>
      </c>
      <c r="AT7" s="397"/>
      <c r="AU7" s="397"/>
      <c r="AV7" s="397"/>
      <c r="AW7" s="397"/>
      <c r="AX7" s="397"/>
      <c r="AY7" s="398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</row>
    <row r="8" spans="1:68" s="22" customFormat="1" ht="15">
      <c r="A8" s="21"/>
      <c r="D8" s="23"/>
      <c r="E8" s="378" t="s">
        <v>0</v>
      </c>
      <c r="F8" s="375" t="s">
        <v>1</v>
      </c>
      <c r="G8" s="375" t="s">
        <v>558</v>
      </c>
      <c r="H8" s="375" t="s">
        <v>559</v>
      </c>
      <c r="I8" s="375" t="s">
        <v>560</v>
      </c>
      <c r="J8" s="376" t="s">
        <v>2</v>
      </c>
      <c r="K8" s="376" t="s">
        <v>561</v>
      </c>
      <c r="L8" s="377"/>
      <c r="M8" s="375" t="s">
        <v>0</v>
      </c>
      <c r="N8" s="375" t="s">
        <v>1</v>
      </c>
      <c r="O8" s="375" t="s">
        <v>558</v>
      </c>
      <c r="P8" s="375" t="s">
        <v>559</v>
      </c>
      <c r="Q8" s="375" t="s">
        <v>560</v>
      </c>
      <c r="R8" s="376" t="s">
        <v>2</v>
      </c>
      <c r="S8" s="379" t="s">
        <v>561</v>
      </c>
      <c r="U8" s="114" t="s">
        <v>0</v>
      </c>
      <c r="V8" s="342" t="s">
        <v>1</v>
      </c>
      <c r="W8" s="342" t="s">
        <v>558</v>
      </c>
      <c r="X8" s="342" t="s">
        <v>559</v>
      </c>
      <c r="Y8" s="342" t="s">
        <v>560</v>
      </c>
      <c r="Z8" s="349" t="s">
        <v>2</v>
      </c>
      <c r="AA8" s="349" t="s">
        <v>561</v>
      </c>
      <c r="AB8" s="350"/>
      <c r="AC8" s="342" t="s">
        <v>0</v>
      </c>
      <c r="AD8" s="342" t="s">
        <v>1</v>
      </c>
      <c r="AE8" s="342" t="s">
        <v>558</v>
      </c>
      <c r="AF8" s="342" t="s">
        <v>559</v>
      </c>
      <c r="AG8" s="342" t="s">
        <v>560</v>
      </c>
      <c r="AH8" s="349" t="s">
        <v>2</v>
      </c>
      <c r="AI8" s="24" t="s">
        <v>561</v>
      </c>
      <c r="AK8" s="114" t="s">
        <v>0</v>
      </c>
      <c r="AL8" s="342" t="s">
        <v>1</v>
      </c>
      <c r="AM8" s="342" t="s">
        <v>558</v>
      </c>
      <c r="AN8" s="342" t="s">
        <v>559</v>
      </c>
      <c r="AO8" s="342" t="s">
        <v>560</v>
      </c>
      <c r="AP8" s="349" t="s">
        <v>2</v>
      </c>
      <c r="AQ8" s="349" t="s">
        <v>561</v>
      </c>
      <c r="AR8" s="350"/>
      <c r="AS8" s="342" t="s">
        <v>0</v>
      </c>
      <c r="AT8" s="342" t="s">
        <v>1</v>
      </c>
      <c r="AU8" s="342" t="s">
        <v>558</v>
      </c>
      <c r="AV8" s="342" t="s">
        <v>559</v>
      </c>
      <c r="AW8" s="342" t="s">
        <v>560</v>
      </c>
      <c r="AX8" s="349" t="s">
        <v>2</v>
      </c>
      <c r="AY8" s="24" t="s">
        <v>561</v>
      </c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</row>
    <row r="9" spans="1:68" s="26" customFormat="1">
      <c r="A9" s="25" t="s">
        <v>394</v>
      </c>
      <c r="D9" s="27" t="s">
        <v>3</v>
      </c>
      <c r="E9" s="115"/>
      <c r="J9" s="29"/>
      <c r="K9" s="29"/>
      <c r="L9" s="30"/>
      <c r="M9" s="28"/>
      <c r="R9" s="29"/>
      <c r="S9" s="31"/>
      <c r="T9" s="32"/>
      <c r="U9" s="115"/>
      <c r="Z9" s="29"/>
      <c r="AA9" s="29"/>
      <c r="AB9" s="30"/>
      <c r="AC9" s="28"/>
      <c r="AH9" s="29"/>
      <c r="AI9" s="31"/>
      <c r="AJ9" s="32"/>
      <c r="AK9" s="115"/>
      <c r="AP9" s="29"/>
      <c r="AQ9" s="29"/>
      <c r="AR9" s="30"/>
      <c r="AS9" s="28"/>
      <c r="AX9" s="29"/>
      <c r="AY9" s="31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 s="32"/>
    </row>
    <row r="10" spans="1:68" s="26" customFormat="1" ht="14.25" hidden="1" customHeight="1" outlineLevel="1">
      <c r="A10" s="25" t="s">
        <v>213</v>
      </c>
      <c r="B10" s="26" t="str">
        <f t="shared" ref="B10:B66" si="6">IF(SUM(T10:T10)&lt;&gt;0,"Show","Hide")</f>
        <v>Hide</v>
      </c>
      <c r="C10" s="26">
        <v>-1</v>
      </c>
      <c r="D10" s="33" t="s">
        <v>4</v>
      </c>
      <c r="E10" s="115">
        <v>689164.98000000045</v>
      </c>
      <c r="F10" s="28">
        <v>1025119.4496591282</v>
      </c>
      <c r="G10" s="28">
        <f>+E10-F10</f>
        <v>-335954.46965912776</v>
      </c>
      <c r="H10" s="28"/>
      <c r="I10" s="28"/>
      <c r="J10" s="309">
        <v>1032920.81</v>
      </c>
      <c r="K10" s="34">
        <f>+E10-J10</f>
        <v>-343755.82999999961</v>
      </c>
      <c r="L10" s="35"/>
      <c r="M10" s="28">
        <v>689164.98000000045</v>
      </c>
      <c r="N10" s="28">
        <v>1025119.4496591282</v>
      </c>
      <c r="O10" s="28"/>
      <c r="P10" s="28"/>
      <c r="Q10" s="28">
        <f>+M10-N10</f>
        <v>-335954.46965912776</v>
      </c>
      <c r="R10" s="34">
        <v>1032920.81</v>
      </c>
      <c r="S10" s="36">
        <f>+M10-R10</f>
        <v>-343755.82999999961</v>
      </c>
      <c r="T10" s="32"/>
      <c r="U10" s="115">
        <v>92846.650000000052</v>
      </c>
      <c r="V10" s="28">
        <v>176048.65424950211</v>
      </c>
      <c r="W10" s="28">
        <f>+U10-V10</f>
        <v>-83202.004249502061</v>
      </c>
      <c r="X10" s="28"/>
      <c r="Y10" s="28"/>
      <c r="Z10" s="309">
        <v>206210.68</v>
      </c>
      <c r="AA10" s="34">
        <f>+U10-Z10</f>
        <v>-113364.02999999994</v>
      </c>
      <c r="AB10" s="35"/>
      <c r="AC10" s="28">
        <v>92846.650000000052</v>
      </c>
      <c r="AD10" s="28">
        <v>176048.65424950211</v>
      </c>
      <c r="AE10" s="28"/>
      <c r="AF10" s="28"/>
      <c r="AG10" s="28">
        <f>+AC10-AD10</f>
        <v>-83202.004249502061</v>
      </c>
      <c r="AH10" s="34">
        <v>206210.68</v>
      </c>
      <c r="AI10" s="36">
        <f>+AC10-AH10</f>
        <v>-113364.02999999994</v>
      </c>
      <c r="AJ10" s="32"/>
      <c r="AK10" s="115">
        <v>596318.33000000042</v>
      </c>
      <c r="AL10" s="28">
        <v>849070.79540962609</v>
      </c>
      <c r="AM10" s="28">
        <f>+AK10-AL10</f>
        <v>-252752.46540962567</v>
      </c>
      <c r="AN10" s="28"/>
      <c r="AO10" s="28"/>
      <c r="AP10" s="309">
        <v>826710.13</v>
      </c>
      <c r="AQ10" s="34">
        <f>+AK10-AP10</f>
        <v>-230391.79999999958</v>
      </c>
      <c r="AR10" s="35"/>
      <c r="AS10" s="28">
        <v>596318.33000000042</v>
      </c>
      <c r="AT10" s="28">
        <v>849070.79540962609</v>
      </c>
      <c r="AU10" s="28"/>
      <c r="AV10" s="28"/>
      <c r="AW10" s="28">
        <f>+AS10-AT10</f>
        <v>-252752.46540962567</v>
      </c>
      <c r="AX10" s="34">
        <v>826710.13</v>
      </c>
      <c r="AY10" s="36">
        <f>+AS10-AX10</f>
        <v>-230391.79999999958</v>
      </c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 s="32"/>
    </row>
    <row r="11" spans="1:68" s="26" customFormat="1" ht="14.25" hidden="1" customHeight="1" outlineLevel="1">
      <c r="A11" s="25" t="s">
        <v>395</v>
      </c>
      <c r="B11" s="26" t="str">
        <f t="shared" si="6"/>
        <v>Hide</v>
      </c>
      <c r="C11" s="26">
        <v>-1</v>
      </c>
      <c r="D11" s="33" t="s">
        <v>5</v>
      </c>
      <c r="E11" s="115">
        <v>0</v>
      </c>
      <c r="F11" s="28">
        <v>0</v>
      </c>
      <c r="G11" s="28">
        <f t="shared" ref="G11:G76" si="7">+E11-F11</f>
        <v>0</v>
      </c>
      <c r="H11" s="28"/>
      <c r="I11" s="28"/>
      <c r="J11" s="34">
        <v>0</v>
      </c>
      <c r="K11" s="34">
        <f t="shared" ref="K11:K76" si="8">+E11-J11</f>
        <v>0</v>
      </c>
      <c r="L11" s="35"/>
      <c r="M11" s="28">
        <v>0</v>
      </c>
      <c r="N11" s="28">
        <v>0</v>
      </c>
      <c r="O11" s="28"/>
      <c r="P11" s="28"/>
      <c r="Q11" s="28">
        <f t="shared" ref="Q11:Q13" si="9">+M11-N11</f>
        <v>0</v>
      </c>
      <c r="R11" s="34">
        <v>0</v>
      </c>
      <c r="S11" s="36">
        <f t="shared" ref="S11:S76" si="10">+M11-R11</f>
        <v>0</v>
      </c>
      <c r="T11" s="32"/>
      <c r="U11" s="115">
        <v>0</v>
      </c>
      <c r="V11" s="28">
        <v>0</v>
      </c>
      <c r="W11" s="28">
        <f t="shared" ref="W11:W76" si="11">+U11-V11</f>
        <v>0</v>
      </c>
      <c r="X11" s="28"/>
      <c r="Y11" s="28"/>
      <c r="Z11" s="34">
        <v>0</v>
      </c>
      <c r="AA11" s="34">
        <f t="shared" ref="AA11:AA76" si="12">+U11-Z11</f>
        <v>0</v>
      </c>
      <c r="AB11" s="35"/>
      <c r="AC11" s="28">
        <v>0</v>
      </c>
      <c r="AD11" s="28">
        <v>0</v>
      </c>
      <c r="AE11" s="28"/>
      <c r="AF11" s="28"/>
      <c r="AG11" s="28">
        <f t="shared" ref="AG11:AG13" si="13">+AC11-AD11</f>
        <v>0</v>
      </c>
      <c r="AH11" s="34">
        <v>0</v>
      </c>
      <c r="AI11" s="36">
        <f t="shared" ref="AI11:AI76" si="14">+AC11-AH11</f>
        <v>0</v>
      </c>
      <c r="AJ11" s="32"/>
      <c r="AK11" s="115">
        <v>0</v>
      </c>
      <c r="AL11" s="28">
        <v>0</v>
      </c>
      <c r="AM11" s="28">
        <f t="shared" ref="AM11:AM76" si="15">+AK11-AL11</f>
        <v>0</v>
      </c>
      <c r="AN11" s="28"/>
      <c r="AO11" s="28"/>
      <c r="AP11" s="34">
        <v>0</v>
      </c>
      <c r="AQ11" s="34">
        <f t="shared" ref="AQ11:AQ76" si="16">+AK11-AP11</f>
        <v>0</v>
      </c>
      <c r="AR11" s="35"/>
      <c r="AS11" s="28">
        <v>0</v>
      </c>
      <c r="AT11" s="28">
        <v>0</v>
      </c>
      <c r="AU11" s="28"/>
      <c r="AV11" s="28"/>
      <c r="AW11" s="28">
        <f t="shared" ref="AW11:AW13" si="17">+AS11-AT11</f>
        <v>0</v>
      </c>
      <c r="AX11" s="34">
        <v>0</v>
      </c>
      <c r="AY11" s="36">
        <f t="shared" ref="AY11:AY76" si="18">+AS11-AX11</f>
        <v>0</v>
      </c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 s="32"/>
    </row>
    <row r="12" spans="1:68" s="26" customFormat="1" ht="14.25" hidden="1" customHeight="1" outlineLevel="1">
      <c r="A12" s="26" t="s">
        <v>396</v>
      </c>
      <c r="B12" s="26" t="str">
        <f t="shared" si="6"/>
        <v>Hide</v>
      </c>
      <c r="C12" s="26">
        <v>-1</v>
      </c>
      <c r="D12" s="33" t="s">
        <v>6</v>
      </c>
      <c r="E12" s="115">
        <v>135848.83000000042</v>
      </c>
      <c r="F12" s="28">
        <v>-96277.199944568099</v>
      </c>
      <c r="G12" s="28">
        <f t="shared" si="7"/>
        <v>232126.02994456852</v>
      </c>
      <c r="H12" s="28"/>
      <c r="I12" s="28"/>
      <c r="J12" s="34">
        <v>-90814.63</v>
      </c>
      <c r="K12" s="34">
        <f t="shared" si="8"/>
        <v>226663.46000000043</v>
      </c>
      <c r="L12" s="35"/>
      <c r="M12" s="28">
        <v>135848.83000000042</v>
      </c>
      <c r="N12" s="28">
        <v>-96277.199944568099</v>
      </c>
      <c r="O12" s="28"/>
      <c r="P12" s="28"/>
      <c r="Q12" s="28">
        <f t="shared" si="9"/>
        <v>232126.02994456852</v>
      </c>
      <c r="R12" s="34">
        <v>-90814.63</v>
      </c>
      <c r="S12" s="36">
        <f t="shared" si="10"/>
        <v>226663.46000000043</v>
      </c>
      <c r="T12" s="32"/>
      <c r="U12" s="115">
        <v>12485.430000000017</v>
      </c>
      <c r="V12" s="28">
        <v>14808.348475835201</v>
      </c>
      <c r="W12" s="28">
        <f t="shared" si="11"/>
        <v>-2322.9184758351839</v>
      </c>
      <c r="X12" s="28"/>
      <c r="Y12" s="28"/>
      <c r="Z12" s="34">
        <v>17345.43</v>
      </c>
      <c r="AA12" s="34">
        <f t="shared" si="12"/>
        <v>-4859.9999999999836</v>
      </c>
      <c r="AB12" s="35"/>
      <c r="AC12" s="28">
        <v>12485.430000000017</v>
      </c>
      <c r="AD12" s="28">
        <v>14808.348475835201</v>
      </c>
      <c r="AE12" s="28"/>
      <c r="AF12" s="28"/>
      <c r="AG12" s="28">
        <f t="shared" si="13"/>
        <v>-2322.9184758351839</v>
      </c>
      <c r="AH12" s="34">
        <v>17345.43</v>
      </c>
      <c r="AI12" s="36">
        <f t="shared" si="14"/>
        <v>-4859.9999999999836</v>
      </c>
      <c r="AJ12" s="32"/>
      <c r="AK12" s="115">
        <v>123363.40000000042</v>
      </c>
      <c r="AL12" s="28">
        <v>-111085.5484204033</v>
      </c>
      <c r="AM12" s="28">
        <f t="shared" si="15"/>
        <v>234448.9484204037</v>
      </c>
      <c r="AN12" s="28"/>
      <c r="AO12" s="28"/>
      <c r="AP12" s="34">
        <v>-108160.06</v>
      </c>
      <c r="AQ12" s="34">
        <f t="shared" si="16"/>
        <v>231523.46000000043</v>
      </c>
      <c r="AR12" s="35"/>
      <c r="AS12" s="28">
        <v>123363.40000000042</v>
      </c>
      <c r="AT12" s="28">
        <v>-111085.5484204033</v>
      </c>
      <c r="AU12" s="28"/>
      <c r="AV12" s="28"/>
      <c r="AW12" s="28">
        <f t="shared" si="17"/>
        <v>234448.9484204037</v>
      </c>
      <c r="AX12" s="34">
        <v>-108160.06</v>
      </c>
      <c r="AY12" s="36">
        <f t="shared" si="18"/>
        <v>231523.46000000043</v>
      </c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 s="32"/>
    </row>
    <row r="13" spans="1:68" s="26" customFormat="1" ht="14.25" hidden="1" customHeight="1" outlineLevel="1">
      <c r="A13" s="26" t="s">
        <v>397</v>
      </c>
      <c r="B13" s="26" t="str">
        <f t="shared" si="6"/>
        <v>Hide</v>
      </c>
      <c r="C13" s="26">
        <v>-1</v>
      </c>
      <c r="D13" s="33" t="s">
        <v>7</v>
      </c>
      <c r="E13" s="115">
        <v>-333.85</v>
      </c>
      <c r="F13" s="28">
        <v>-419.13031456019286</v>
      </c>
      <c r="G13" s="28">
        <f t="shared" si="7"/>
        <v>85.280314560192835</v>
      </c>
      <c r="H13" s="28"/>
      <c r="I13" s="28"/>
      <c r="J13" s="34">
        <v>-487.5</v>
      </c>
      <c r="K13" s="34">
        <f t="shared" si="8"/>
        <v>153.64999999999998</v>
      </c>
      <c r="L13" s="35"/>
      <c r="M13" s="28">
        <v>-333.85</v>
      </c>
      <c r="N13" s="28">
        <v>-419.13031456019286</v>
      </c>
      <c r="O13" s="28"/>
      <c r="P13" s="28"/>
      <c r="Q13" s="28">
        <f t="shared" si="9"/>
        <v>85.280314560192835</v>
      </c>
      <c r="R13" s="34">
        <v>-487.5</v>
      </c>
      <c r="S13" s="36">
        <f t="shared" si="10"/>
        <v>153.64999999999998</v>
      </c>
      <c r="T13" s="32"/>
      <c r="U13" s="115">
        <v>-333.85</v>
      </c>
      <c r="V13" s="28">
        <v>-401.7321253372798</v>
      </c>
      <c r="W13" s="28">
        <f t="shared" si="11"/>
        <v>67.882125337279774</v>
      </c>
      <c r="X13" s="28"/>
      <c r="Y13" s="28"/>
      <c r="Z13" s="34">
        <v>-470.56</v>
      </c>
      <c r="AA13" s="34">
        <f t="shared" si="12"/>
        <v>136.70999999999998</v>
      </c>
      <c r="AB13" s="35"/>
      <c r="AC13" s="28">
        <v>-333.85</v>
      </c>
      <c r="AD13" s="28">
        <v>-401.7321253372798</v>
      </c>
      <c r="AE13" s="28"/>
      <c r="AF13" s="28"/>
      <c r="AG13" s="28">
        <f t="shared" si="13"/>
        <v>67.882125337279774</v>
      </c>
      <c r="AH13" s="34">
        <v>-470.56</v>
      </c>
      <c r="AI13" s="36">
        <f t="shared" si="14"/>
        <v>136.70999999999998</v>
      </c>
      <c r="AJ13" s="32"/>
      <c r="AK13" s="115">
        <v>0</v>
      </c>
      <c r="AL13" s="28">
        <v>-17.398189222913079</v>
      </c>
      <c r="AM13" s="28">
        <f t="shared" si="15"/>
        <v>17.398189222913079</v>
      </c>
      <c r="AN13" s="28"/>
      <c r="AO13" s="28"/>
      <c r="AP13" s="34">
        <v>-16.940000000000001</v>
      </c>
      <c r="AQ13" s="34">
        <f t="shared" si="16"/>
        <v>16.940000000000001</v>
      </c>
      <c r="AR13" s="35"/>
      <c r="AS13" s="28">
        <v>0</v>
      </c>
      <c r="AT13" s="28">
        <v>-17.398189222913079</v>
      </c>
      <c r="AU13" s="28"/>
      <c r="AV13" s="28"/>
      <c r="AW13" s="28">
        <f t="shared" si="17"/>
        <v>17.398189222913079</v>
      </c>
      <c r="AX13" s="34">
        <v>-16.940000000000001</v>
      </c>
      <c r="AY13" s="36">
        <f t="shared" si="18"/>
        <v>16.940000000000001</v>
      </c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 s="32"/>
    </row>
    <row r="14" spans="1:68" s="26" customFormat="1" collapsed="1">
      <c r="A14" s="26" t="s">
        <v>398</v>
      </c>
      <c r="B14" s="26" t="str">
        <f t="shared" si="6"/>
        <v>Hide</v>
      </c>
      <c r="C14" s="26">
        <v>-1</v>
      </c>
      <c r="D14" s="37" t="s">
        <v>8</v>
      </c>
      <c r="E14" s="116">
        <v>824679.96000000089</v>
      </c>
      <c r="F14" s="38">
        <v>928423.11939999997</v>
      </c>
      <c r="G14" s="38">
        <f t="shared" si="7"/>
        <v>-103743.15939999907</v>
      </c>
      <c r="H14" s="38">
        <v>0</v>
      </c>
      <c r="I14" s="38">
        <f>+E14-H14</f>
        <v>824679.96000000089</v>
      </c>
      <c r="J14" s="39">
        <v>941618.68</v>
      </c>
      <c r="K14" s="39">
        <f t="shared" si="8"/>
        <v>-116938.71999999916</v>
      </c>
      <c r="L14" s="35"/>
      <c r="M14" s="38">
        <v>824679.96000000089</v>
      </c>
      <c r="N14" s="38">
        <v>928423.11939999997</v>
      </c>
      <c r="O14" s="38">
        <f>+M14-N14</f>
        <v>-103743.15939999907</v>
      </c>
      <c r="P14" s="38">
        <v>0</v>
      </c>
      <c r="Q14" s="38">
        <f>+M14-P14</f>
        <v>824679.96000000089</v>
      </c>
      <c r="R14" s="39">
        <v>941618.68</v>
      </c>
      <c r="S14" s="40">
        <f t="shared" si="10"/>
        <v>-116938.71999999916</v>
      </c>
      <c r="T14" s="32"/>
      <c r="U14" s="116">
        <v>104998.23000000007</v>
      </c>
      <c r="V14" s="38">
        <v>190455.27060000002</v>
      </c>
      <c r="W14" s="38">
        <f t="shared" si="11"/>
        <v>-85457.040599999949</v>
      </c>
      <c r="X14" s="38">
        <v>0</v>
      </c>
      <c r="Y14" s="38">
        <f>+U14-X14</f>
        <v>104998.23000000007</v>
      </c>
      <c r="Z14" s="39">
        <v>223085.55</v>
      </c>
      <c r="AA14" s="39">
        <f t="shared" si="12"/>
        <v>-118087.31999999992</v>
      </c>
      <c r="AB14" s="35"/>
      <c r="AC14" s="38">
        <v>104998.23000000007</v>
      </c>
      <c r="AD14" s="38">
        <v>190455.27060000002</v>
      </c>
      <c r="AE14" s="38">
        <f>+AC14-AD14</f>
        <v>-85457.040599999949</v>
      </c>
      <c r="AF14" s="38">
        <v>0</v>
      </c>
      <c r="AG14" s="38">
        <f>+AC14-AF14</f>
        <v>104998.23000000007</v>
      </c>
      <c r="AH14" s="39">
        <v>223085.55</v>
      </c>
      <c r="AI14" s="40">
        <f t="shared" si="14"/>
        <v>-118087.31999999992</v>
      </c>
      <c r="AJ14" s="32"/>
      <c r="AK14" s="116">
        <v>719681.7300000008</v>
      </c>
      <c r="AL14" s="38">
        <v>737967.84879999992</v>
      </c>
      <c r="AM14" s="38">
        <f t="shared" si="15"/>
        <v>-18286.118799999123</v>
      </c>
      <c r="AN14" s="38">
        <v>0</v>
      </c>
      <c r="AO14" s="38">
        <f>+AK14-AN14</f>
        <v>719681.7300000008</v>
      </c>
      <c r="AP14" s="39">
        <v>718533.13000000012</v>
      </c>
      <c r="AQ14" s="39">
        <f t="shared" si="16"/>
        <v>1148.6000000006752</v>
      </c>
      <c r="AR14" s="35"/>
      <c r="AS14" s="38">
        <v>719681.7300000008</v>
      </c>
      <c r="AT14" s="38">
        <v>737967.84879999992</v>
      </c>
      <c r="AU14" s="38">
        <f>+AS14-AT14</f>
        <v>-18286.118799999123</v>
      </c>
      <c r="AV14" s="38">
        <v>0</v>
      </c>
      <c r="AW14" s="38">
        <f>+AS14-AV14</f>
        <v>719681.7300000008</v>
      </c>
      <c r="AX14" s="39">
        <v>718533.13000000012</v>
      </c>
      <c r="AY14" s="40">
        <f t="shared" si="18"/>
        <v>1148.6000000006752</v>
      </c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 s="32"/>
    </row>
    <row r="15" spans="1:68" s="26" customFormat="1" ht="14.25" hidden="1" customHeight="1" outlineLevel="1">
      <c r="A15" s="26" t="s">
        <v>399</v>
      </c>
      <c r="B15" s="26" t="str">
        <f t="shared" si="6"/>
        <v>Hide</v>
      </c>
      <c r="C15" s="26">
        <v>-1</v>
      </c>
      <c r="D15" s="33" t="s">
        <v>9</v>
      </c>
      <c r="E15" s="115">
        <v>25414.280000000002</v>
      </c>
      <c r="F15" s="28">
        <v>15249.7814</v>
      </c>
      <c r="G15" s="28">
        <f t="shared" si="7"/>
        <v>10164.498600000003</v>
      </c>
      <c r="H15" s="28">
        <v>0</v>
      </c>
      <c r="I15" s="28"/>
      <c r="J15" s="34">
        <v>15579.96</v>
      </c>
      <c r="K15" s="34">
        <f t="shared" si="8"/>
        <v>9834.3200000000033</v>
      </c>
      <c r="L15" s="35"/>
      <c r="M15" s="28">
        <v>25414.280000000002</v>
      </c>
      <c r="N15" s="28">
        <v>15249.7814</v>
      </c>
      <c r="O15" s="28">
        <f t="shared" ref="O15:O80" si="19">+M15-N15</f>
        <v>10164.498600000003</v>
      </c>
      <c r="P15" s="28">
        <v>0</v>
      </c>
      <c r="Q15" s="28">
        <f t="shared" ref="Q15:Q80" si="20">+M15-P15</f>
        <v>25414.280000000002</v>
      </c>
      <c r="R15" s="34">
        <v>15579.96</v>
      </c>
      <c r="S15" s="36">
        <f t="shared" si="10"/>
        <v>9834.3200000000033</v>
      </c>
      <c r="T15" s="32"/>
      <c r="U15" s="115">
        <v>3673.9500000000003</v>
      </c>
      <c r="V15" s="28">
        <v>3611.8278</v>
      </c>
      <c r="W15" s="28">
        <f t="shared" si="11"/>
        <v>62.122200000000248</v>
      </c>
      <c r="X15" s="28">
        <v>0</v>
      </c>
      <c r="Y15" s="28"/>
      <c r="Z15" s="34">
        <v>4221</v>
      </c>
      <c r="AA15" s="34">
        <f t="shared" si="12"/>
        <v>-547.04999999999973</v>
      </c>
      <c r="AB15" s="35"/>
      <c r="AC15" s="28">
        <v>3673.9500000000003</v>
      </c>
      <c r="AD15" s="28">
        <v>3611.8278</v>
      </c>
      <c r="AE15" s="28">
        <f t="shared" ref="AE15:AE80" si="21">+AC15-AD15</f>
        <v>62.122200000000248</v>
      </c>
      <c r="AF15" s="28">
        <v>0</v>
      </c>
      <c r="AG15" s="28">
        <f t="shared" ref="AG15:AG80" si="22">+AC15-AF15</f>
        <v>3673.9500000000003</v>
      </c>
      <c r="AH15" s="34">
        <v>4221</v>
      </c>
      <c r="AI15" s="36">
        <f t="shared" si="14"/>
        <v>-547.04999999999973</v>
      </c>
      <c r="AJ15" s="32"/>
      <c r="AK15" s="115">
        <v>21740.33</v>
      </c>
      <c r="AL15" s="28">
        <v>11637.953600000001</v>
      </c>
      <c r="AM15" s="28">
        <f t="shared" si="15"/>
        <v>10102.376400000001</v>
      </c>
      <c r="AN15" s="28">
        <v>0</v>
      </c>
      <c r="AO15" s="28"/>
      <c r="AP15" s="34">
        <v>11358.96</v>
      </c>
      <c r="AQ15" s="34">
        <f t="shared" si="16"/>
        <v>10381.370000000003</v>
      </c>
      <c r="AR15" s="35"/>
      <c r="AS15" s="28">
        <v>21740.33</v>
      </c>
      <c r="AT15" s="28">
        <v>11637.953600000001</v>
      </c>
      <c r="AU15" s="28">
        <f t="shared" ref="AU15:AU80" si="23">+AS15-AT15</f>
        <v>10102.376400000001</v>
      </c>
      <c r="AV15" s="28">
        <v>0</v>
      </c>
      <c r="AW15" s="28">
        <f t="shared" ref="AW15:AW80" si="24">+AS15-AV15</f>
        <v>21740.33</v>
      </c>
      <c r="AX15" s="34">
        <v>11358.96</v>
      </c>
      <c r="AY15" s="36">
        <f t="shared" si="18"/>
        <v>10381.370000000003</v>
      </c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 s="32"/>
    </row>
    <row r="16" spans="1:68" s="26" customFormat="1" ht="14.25" hidden="1" customHeight="1" outlineLevel="1">
      <c r="A16" s="26" t="s">
        <v>400</v>
      </c>
      <c r="B16" s="26" t="str">
        <f t="shared" si="6"/>
        <v>Hide</v>
      </c>
      <c r="C16" s="26">
        <v>-1</v>
      </c>
      <c r="D16" s="33" t="s">
        <v>10</v>
      </c>
      <c r="E16" s="115">
        <v>0</v>
      </c>
      <c r="F16" s="28">
        <v>0</v>
      </c>
      <c r="G16" s="28">
        <f t="shared" si="7"/>
        <v>0</v>
      </c>
      <c r="H16" s="28">
        <v>0</v>
      </c>
      <c r="I16" s="28"/>
      <c r="J16" s="34">
        <v>0</v>
      </c>
      <c r="K16" s="34">
        <f t="shared" si="8"/>
        <v>0</v>
      </c>
      <c r="L16" s="35"/>
      <c r="M16" s="28">
        <v>0</v>
      </c>
      <c r="N16" s="28">
        <v>0</v>
      </c>
      <c r="O16" s="28">
        <f t="shared" si="19"/>
        <v>0</v>
      </c>
      <c r="P16" s="28">
        <v>0</v>
      </c>
      <c r="Q16" s="28">
        <f t="shared" si="20"/>
        <v>0</v>
      </c>
      <c r="R16" s="34">
        <v>0</v>
      </c>
      <c r="S16" s="36">
        <f t="shared" si="10"/>
        <v>0</v>
      </c>
      <c r="T16" s="32"/>
      <c r="U16" s="115">
        <v>0</v>
      </c>
      <c r="V16" s="28">
        <v>0</v>
      </c>
      <c r="W16" s="28">
        <f t="shared" si="11"/>
        <v>0</v>
      </c>
      <c r="X16" s="28">
        <v>0</v>
      </c>
      <c r="Y16" s="28"/>
      <c r="Z16" s="34">
        <v>0</v>
      </c>
      <c r="AA16" s="34">
        <f t="shared" si="12"/>
        <v>0</v>
      </c>
      <c r="AB16" s="35"/>
      <c r="AC16" s="28">
        <v>0</v>
      </c>
      <c r="AD16" s="28">
        <v>0</v>
      </c>
      <c r="AE16" s="28">
        <f t="shared" si="21"/>
        <v>0</v>
      </c>
      <c r="AF16" s="28">
        <v>0</v>
      </c>
      <c r="AG16" s="28">
        <f t="shared" si="22"/>
        <v>0</v>
      </c>
      <c r="AH16" s="34">
        <v>0</v>
      </c>
      <c r="AI16" s="36">
        <f t="shared" si="14"/>
        <v>0</v>
      </c>
      <c r="AJ16" s="32"/>
      <c r="AK16" s="115">
        <v>0</v>
      </c>
      <c r="AL16" s="28">
        <v>0</v>
      </c>
      <c r="AM16" s="28">
        <f t="shared" si="15"/>
        <v>0</v>
      </c>
      <c r="AN16" s="28">
        <v>0</v>
      </c>
      <c r="AO16" s="28"/>
      <c r="AP16" s="34">
        <v>0</v>
      </c>
      <c r="AQ16" s="34">
        <f t="shared" si="16"/>
        <v>0</v>
      </c>
      <c r="AR16" s="35"/>
      <c r="AS16" s="28">
        <v>0</v>
      </c>
      <c r="AT16" s="28">
        <v>0</v>
      </c>
      <c r="AU16" s="28">
        <f t="shared" si="23"/>
        <v>0</v>
      </c>
      <c r="AV16" s="28">
        <v>0</v>
      </c>
      <c r="AW16" s="28">
        <f t="shared" si="24"/>
        <v>0</v>
      </c>
      <c r="AX16" s="34">
        <v>0</v>
      </c>
      <c r="AY16" s="36">
        <f t="shared" si="18"/>
        <v>0</v>
      </c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 s="32"/>
    </row>
    <row r="17" spans="1:68" s="26" customFormat="1" collapsed="1">
      <c r="A17" s="26" t="s">
        <v>401</v>
      </c>
      <c r="B17" s="26" t="str">
        <f t="shared" si="6"/>
        <v>Hide</v>
      </c>
      <c r="C17" s="26">
        <v>-1</v>
      </c>
      <c r="D17" s="37" t="s">
        <v>11</v>
      </c>
      <c r="E17" s="116">
        <v>25414.280000000002</v>
      </c>
      <c r="F17" s="38">
        <v>15249.7814</v>
      </c>
      <c r="G17" s="38">
        <f t="shared" si="7"/>
        <v>10164.498600000003</v>
      </c>
      <c r="H17" s="38">
        <v>0</v>
      </c>
      <c r="I17" s="38">
        <f t="shared" ref="I17:I82" si="25">+E17-H17</f>
        <v>25414.280000000002</v>
      </c>
      <c r="J17" s="39">
        <v>15579.96</v>
      </c>
      <c r="K17" s="39">
        <f t="shared" si="8"/>
        <v>9834.3200000000033</v>
      </c>
      <c r="L17" s="35"/>
      <c r="M17" s="38">
        <v>25414.280000000002</v>
      </c>
      <c r="N17" s="38">
        <v>15249.7814</v>
      </c>
      <c r="O17" s="38">
        <f t="shared" si="19"/>
        <v>10164.498600000003</v>
      </c>
      <c r="P17" s="38">
        <v>0</v>
      </c>
      <c r="Q17" s="38">
        <f t="shared" si="20"/>
        <v>25414.280000000002</v>
      </c>
      <c r="R17" s="39">
        <v>15579.96</v>
      </c>
      <c r="S17" s="40">
        <f t="shared" si="10"/>
        <v>9834.3200000000033</v>
      </c>
      <c r="T17" s="32"/>
      <c r="U17" s="116">
        <v>3673.9500000000003</v>
      </c>
      <c r="V17" s="38">
        <v>3611.8278</v>
      </c>
      <c r="W17" s="38">
        <f t="shared" si="11"/>
        <v>62.122200000000248</v>
      </c>
      <c r="X17" s="38">
        <v>0</v>
      </c>
      <c r="Y17" s="38">
        <f t="shared" ref="Y17:Y82" si="26">+U17-X17</f>
        <v>3673.9500000000003</v>
      </c>
      <c r="Z17" s="39">
        <v>4221</v>
      </c>
      <c r="AA17" s="39">
        <f t="shared" si="12"/>
        <v>-547.04999999999973</v>
      </c>
      <c r="AB17" s="35"/>
      <c r="AC17" s="38">
        <v>3673.9500000000003</v>
      </c>
      <c r="AD17" s="38">
        <v>3611.8278</v>
      </c>
      <c r="AE17" s="38">
        <f t="shared" si="21"/>
        <v>62.122200000000248</v>
      </c>
      <c r="AF17" s="38">
        <v>0</v>
      </c>
      <c r="AG17" s="38">
        <f t="shared" si="22"/>
        <v>3673.9500000000003</v>
      </c>
      <c r="AH17" s="39">
        <v>4221</v>
      </c>
      <c r="AI17" s="40">
        <f t="shared" si="14"/>
        <v>-547.04999999999973</v>
      </c>
      <c r="AJ17" s="32"/>
      <c r="AK17" s="116">
        <v>21740.33</v>
      </c>
      <c r="AL17" s="38">
        <v>11637.953600000001</v>
      </c>
      <c r="AM17" s="38">
        <f t="shared" si="15"/>
        <v>10102.376400000001</v>
      </c>
      <c r="AN17" s="38">
        <v>0</v>
      </c>
      <c r="AO17" s="38">
        <f t="shared" ref="AO17:AO82" si="27">+AK17-AN17</f>
        <v>21740.33</v>
      </c>
      <c r="AP17" s="39">
        <v>11358.96</v>
      </c>
      <c r="AQ17" s="39">
        <f t="shared" si="16"/>
        <v>10381.370000000003</v>
      </c>
      <c r="AR17" s="35"/>
      <c r="AS17" s="38">
        <v>21740.33</v>
      </c>
      <c r="AT17" s="38">
        <v>11637.953600000001</v>
      </c>
      <c r="AU17" s="38">
        <f t="shared" si="23"/>
        <v>10102.376400000001</v>
      </c>
      <c r="AV17" s="38">
        <v>0</v>
      </c>
      <c r="AW17" s="38">
        <f t="shared" si="24"/>
        <v>21740.33</v>
      </c>
      <c r="AX17" s="39">
        <v>11358.96</v>
      </c>
      <c r="AY17" s="40">
        <f t="shared" si="18"/>
        <v>10381.370000000003</v>
      </c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 s="32"/>
    </row>
    <row r="18" spans="1:68" s="41" customFormat="1">
      <c r="A18" s="41" t="s">
        <v>359</v>
      </c>
      <c r="B18" s="41" t="str">
        <f t="shared" si="6"/>
        <v>Hide</v>
      </c>
      <c r="C18" s="41">
        <v>-1</v>
      </c>
      <c r="D18" s="42" t="s">
        <v>12</v>
      </c>
      <c r="E18" s="117">
        <v>850094.24000000081</v>
      </c>
      <c r="F18" s="43">
        <v>943672.90079999994</v>
      </c>
      <c r="G18" s="43">
        <f t="shared" si="7"/>
        <v>-93578.660799999139</v>
      </c>
      <c r="H18" s="43">
        <v>0</v>
      </c>
      <c r="I18" s="43">
        <f t="shared" si="25"/>
        <v>850094.24000000081</v>
      </c>
      <c r="J18" s="44">
        <v>957198.64</v>
      </c>
      <c r="K18" s="44">
        <f t="shared" si="8"/>
        <v>-107104.39999999921</v>
      </c>
      <c r="L18" s="45"/>
      <c r="M18" s="43">
        <v>850094.24000000081</v>
      </c>
      <c r="N18" s="43">
        <v>943672.90079999994</v>
      </c>
      <c r="O18" s="43">
        <f t="shared" si="19"/>
        <v>-93578.660799999139</v>
      </c>
      <c r="P18" s="43">
        <v>0</v>
      </c>
      <c r="Q18" s="43">
        <f t="shared" si="20"/>
        <v>850094.24000000081</v>
      </c>
      <c r="R18" s="44">
        <v>957198.64</v>
      </c>
      <c r="S18" s="46">
        <f t="shared" si="10"/>
        <v>-107104.39999999921</v>
      </c>
      <c r="T18" s="32"/>
      <c r="U18" s="117">
        <v>108672.18000000007</v>
      </c>
      <c r="V18" s="43">
        <v>194067.09840000002</v>
      </c>
      <c r="W18" s="43">
        <f t="shared" si="11"/>
        <v>-85394.918399999951</v>
      </c>
      <c r="X18" s="43">
        <v>0</v>
      </c>
      <c r="Y18" s="43">
        <f t="shared" si="26"/>
        <v>108672.18000000007</v>
      </c>
      <c r="Z18" s="44">
        <v>227306.55</v>
      </c>
      <c r="AA18" s="44">
        <f t="shared" si="12"/>
        <v>-118634.36999999992</v>
      </c>
      <c r="AB18" s="45"/>
      <c r="AC18" s="43">
        <v>108672.18000000007</v>
      </c>
      <c r="AD18" s="43">
        <v>194067.09840000002</v>
      </c>
      <c r="AE18" s="43">
        <f t="shared" si="21"/>
        <v>-85394.918399999951</v>
      </c>
      <c r="AF18" s="43">
        <v>0</v>
      </c>
      <c r="AG18" s="43">
        <f t="shared" si="22"/>
        <v>108672.18000000007</v>
      </c>
      <c r="AH18" s="44">
        <v>227306.55</v>
      </c>
      <c r="AI18" s="46">
        <f t="shared" si="14"/>
        <v>-118634.36999999992</v>
      </c>
      <c r="AJ18" s="32"/>
      <c r="AK18" s="117">
        <v>741422.06000000075</v>
      </c>
      <c r="AL18" s="43">
        <v>749605.80239999993</v>
      </c>
      <c r="AM18" s="43">
        <f t="shared" si="15"/>
        <v>-8183.7423999991734</v>
      </c>
      <c r="AN18" s="43">
        <v>0</v>
      </c>
      <c r="AO18" s="43">
        <f t="shared" si="27"/>
        <v>741422.06000000075</v>
      </c>
      <c r="AP18" s="44">
        <v>729892.09000000008</v>
      </c>
      <c r="AQ18" s="44">
        <f t="shared" si="16"/>
        <v>11529.970000000671</v>
      </c>
      <c r="AR18" s="45"/>
      <c r="AS18" s="43">
        <v>741422.06000000075</v>
      </c>
      <c r="AT18" s="43">
        <v>749605.80239999993</v>
      </c>
      <c r="AU18" s="43">
        <f t="shared" si="23"/>
        <v>-8183.7423999991734</v>
      </c>
      <c r="AV18" s="43">
        <v>0</v>
      </c>
      <c r="AW18" s="43">
        <f t="shared" si="24"/>
        <v>741422.06000000075</v>
      </c>
      <c r="AX18" s="44">
        <v>729892.09000000008</v>
      </c>
      <c r="AY18" s="46">
        <f t="shared" si="18"/>
        <v>11529.970000000671</v>
      </c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 s="32"/>
    </row>
    <row r="19" spans="1:68" s="26" customFormat="1" ht="14.25" hidden="1" customHeight="1" outlineLevel="1">
      <c r="A19" s="26" t="s">
        <v>402</v>
      </c>
      <c r="B19" s="26" t="str">
        <f t="shared" si="6"/>
        <v>Hide</v>
      </c>
      <c r="C19" s="26">
        <v>-1</v>
      </c>
      <c r="D19" s="33" t="s">
        <v>13</v>
      </c>
      <c r="E19" s="115">
        <v>29671.140000000003</v>
      </c>
      <c r="F19" s="28">
        <v>24844.876339508875</v>
      </c>
      <c r="G19" s="28">
        <f t="shared" si="7"/>
        <v>4826.2636604911277</v>
      </c>
      <c r="H19" s="28">
        <v>0</v>
      </c>
      <c r="I19" s="28">
        <f t="shared" si="25"/>
        <v>29671.140000000003</v>
      </c>
      <c r="J19" s="34">
        <v>26017.120000000003</v>
      </c>
      <c r="K19" s="34">
        <f t="shared" si="8"/>
        <v>3654.0200000000004</v>
      </c>
      <c r="L19" s="35"/>
      <c r="M19" s="28">
        <v>29671.140000000003</v>
      </c>
      <c r="N19" s="28">
        <v>24844.876339508875</v>
      </c>
      <c r="O19" s="28">
        <f t="shared" si="19"/>
        <v>4826.2636604911277</v>
      </c>
      <c r="P19" s="28">
        <v>0</v>
      </c>
      <c r="Q19" s="28">
        <f t="shared" si="20"/>
        <v>29671.140000000003</v>
      </c>
      <c r="R19" s="34">
        <v>26017.120000000003</v>
      </c>
      <c r="S19" s="36">
        <f t="shared" si="10"/>
        <v>3654.0200000000004</v>
      </c>
      <c r="T19" s="32"/>
      <c r="U19" s="115">
        <v>11092.680000000004</v>
      </c>
      <c r="V19" s="28">
        <v>9124.9539395088759</v>
      </c>
      <c r="W19" s="28">
        <f t="shared" si="11"/>
        <v>1967.726060491128</v>
      </c>
      <c r="X19" s="28">
        <v>0</v>
      </c>
      <c r="Y19" s="28">
        <f t="shared" si="26"/>
        <v>11092.680000000004</v>
      </c>
      <c r="Z19" s="34">
        <v>10685.12</v>
      </c>
      <c r="AA19" s="34">
        <f t="shared" si="12"/>
        <v>407.56000000000313</v>
      </c>
      <c r="AB19" s="35"/>
      <c r="AC19" s="28">
        <v>11092.680000000004</v>
      </c>
      <c r="AD19" s="28">
        <v>9124.9539395088759</v>
      </c>
      <c r="AE19" s="28">
        <f t="shared" si="21"/>
        <v>1967.726060491128</v>
      </c>
      <c r="AF19" s="28">
        <v>0</v>
      </c>
      <c r="AG19" s="28">
        <f t="shared" si="22"/>
        <v>11092.680000000004</v>
      </c>
      <c r="AH19" s="34">
        <v>10685.12</v>
      </c>
      <c r="AI19" s="36">
        <f t="shared" si="14"/>
        <v>407.56000000000313</v>
      </c>
      <c r="AJ19" s="32"/>
      <c r="AK19" s="115">
        <v>18578.46</v>
      </c>
      <c r="AL19" s="28">
        <v>15719.922399999999</v>
      </c>
      <c r="AM19" s="28">
        <f t="shared" si="15"/>
        <v>2858.5375999999997</v>
      </c>
      <c r="AN19" s="28">
        <v>0</v>
      </c>
      <c r="AO19" s="28">
        <f t="shared" si="27"/>
        <v>18578.46</v>
      </c>
      <c r="AP19" s="34">
        <v>15332</v>
      </c>
      <c r="AQ19" s="34">
        <f t="shared" si="16"/>
        <v>3246.4599999999991</v>
      </c>
      <c r="AR19" s="35"/>
      <c r="AS19" s="28">
        <v>18578.46</v>
      </c>
      <c r="AT19" s="28">
        <v>15719.922399999999</v>
      </c>
      <c r="AU19" s="28">
        <f t="shared" si="23"/>
        <v>2858.5375999999997</v>
      </c>
      <c r="AV19" s="28">
        <v>0</v>
      </c>
      <c r="AW19" s="28">
        <f t="shared" si="24"/>
        <v>18578.46</v>
      </c>
      <c r="AX19" s="34">
        <v>15332</v>
      </c>
      <c r="AY19" s="36">
        <f t="shared" si="18"/>
        <v>3246.4599999999991</v>
      </c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 s="32"/>
    </row>
    <row r="20" spans="1:68" s="26" customFormat="1" ht="14.25" hidden="1" customHeight="1" outlineLevel="1">
      <c r="B20" s="26" t="str">
        <f t="shared" si="6"/>
        <v>Hide</v>
      </c>
      <c r="C20" s="26">
        <v>-1</v>
      </c>
      <c r="D20" s="33" t="s">
        <v>14</v>
      </c>
      <c r="E20" s="115">
        <v>8454.68</v>
      </c>
      <c r="F20" s="28">
        <v>760.04846049112223</v>
      </c>
      <c r="G20" s="28">
        <f t="shared" si="7"/>
        <v>7694.6315395088777</v>
      </c>
      <c r="H20" s="28">
        <v>0</v>
      </c>
      <c r="I20" s="28">
        <f t="shared" si="25"/>
        <v>8454.68</v>
      </c>
      <c r="J20" s="34">
        <v>890</v>
      </c>
      <c r="K20" s="34">
        <f t="shared" si="8"/>
        <v>7564.68</v>
      </c>
      <c r="L20" s="35"/>
      <c r="M20" s="28">
        <v>8454.68</v>
      </c>
      <c r="N20" s="28">
        <v>760.04846049112223</v>
      </c>
      <c r="O20" s="28">
        <f t="shared" si="19"/>
        <v>7694.6315395088777</v>
      </c>
      <c r="P20" s="28">
        <v>0</v>
      </c>
      <c r="Q20" s="28">
        <f t="shared" si="20"/>
        <v>8454.68</v>
      </c>
      <c r="R20" s="34">
        <v>890</v>
      </c>
      <c r="S20" s="36">
        <f t="shared" si="10"/>
        <v>7564.68</v>
      </c>
      <c r="T20" s="32"/>
      <c r="U20" s="115">
        <v>2364.6800000000003</v>
      </c>
      <c r="V20" s="28">
        <v>760.04846049112223</v>
      </c>
      <c r="W20" s="28">
        <f t="shared" si="11"/>
        <v>1604.6315395088782</v>
      </c>
      <c r="X20" s="28">
        <v>0</v>
      </c>
      <c r="Y20" s="28">
        <f t="shared" si="26"/>
        <v>2364.6800000000003</v>
      </c>
      <c r="Z20" s="34">
        <v>890</v>
      </c>
      <c r="AA20" s="34">
        <f t="shared" si="12"/>
        <v>1474.6800000000003</v>
      </c>
      <c r="AB20" s="35"/>
      <c r="AC20" s="28">
        <v>2364.6800000000003</v>
      </c>
      <c r="AD20" s="28">
        <v>760.04846049112223</v>
      </c>
      <c r="AE20" s="28">
        <f t="shared" si="21"/>
        <v>1604.6315395088782</v>
      </c>
      <c r="AF20" s="28">
        <v>0</v>
      </c>
      <c r="AG20" s="28">
        <f t="shared" si="22"/>
        <v>2364.6800000000003</v>
      </c>
      <c r="AH20" s="34">
        <v>890</v>
      </c>
      <c r="AI20" s="36">
        <f t="shared" si="14"/>
        <v>1474.6800000000003</v>
      </c>
      <c r="AJ20" s="32"/>
      <c r="AK20" s="115">
        <v>6090</v>
      </c>
      <c r="AL20" s="28">
        <v>0</v>
      </c>
      <c r="AM20" s="28">
        <f t="shared" si="15"/>
        <v>6090</v>
      </c>
      <c r="AN20" s="28">
        <v>0</v>
      </c>
      <c r="AO20" s="28">
        <f t="shared" si="27"/>
        <v>6090</v>
      </c>
      <c r="AP20" s="34">
        <v>0</v>
      </c>
      <c r="AQ20" s="34">
        <f t="shared" si="16"/>
        <v>6090</v>
      </c>
      <c r="AR20" s="35"/>
      <c r="AS20" s="28">
        <v>6090</v>
      </c>
      <c r="AT20" s="28">
        <v>0</v>
      </c>
      <c r="AU20" s="28">
        <f t="shared" si="23"/>
        <v>6090</v>
      </c>
      <c r="AV20" s="28">
        <v>0</v>
      </c>
      <c r="AW20" s="28">
        <f t="shared" si="24"/>
        <v>6090</v>
      </c>
      <c r="AX20" s="34">
        <v>0</v>
      </c>
      <c r="AY20" s="36">
        <f t="shared" si="18"/>
        <v>6090</v>
      </c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 s="32"/>
    </row>
    <row r="21" spans="1:68" s="26" customFormat="1" ht="14.25" hidden="1" customHeight="1" outlineLevel="1">
      <c r="B21" s="26" t="str">
        <f t="shared" si="6"/>
        <v>Hide</v>
      </c>
      <c r="C21" s="26">
        <v>-1</v>
      </c>
      <c r="D21" s="33" t="s">
        <v>15</v>
      </c>
      <c r="E21" s="115">
        <v>0</v>
      </c>
      <c r="F21" s="28">
        <v>0</v>
      </c>
      <c r="G21" s="28">
        <f t="shared" si="7"/>
        <v>0</v>
      </c>
      <c r="H21" s="28">
        <v>0</v>
      </c>
      <c r="I21" s="28">
        <f t="shared" si="25"/>
        <v>0</v>
      </c>
      <c r="J21" s="34">
        <v>0</v>
      </c>
      <c r="K21" s="34">
        <f t="shared" si="8"/>
        <v>0</v>
      </c>
      <c r="L21" s="35"/>
      <c r="M21" s="28">
        <v>0</v>
      </c>
      <c r="N21" s="28">
        <v>0</v>
      </c>
      <c r="O21" s="28">
        <f t="shared" si="19"/>
        <v>0</v>
      </c>
      <c r="P21" s="28">
        <v>0</v>
      </c>
      <c r="Q21" s="28">
        <f t="shared" si="20"/>
        <v>0</v>
      </c>
      <c r="R21" s="34">
        <v>0</v>
      </c>
      <c r="S21" s="36">
        <f t="shared" si="10"/>
        <v>0</v>
      </c>
      <c r="T21" s="32"/>
      <c r="U21" s="115">
        <v>0</v>
      </c>
      <c r="V21" s="28">
        <v>0</v>
      </c>
      <c r="W21" s="28">
        <f t="shared" si="11"/>
        <v>0</v>
      </c>
      <c r="X21" s="28">
        <v>0</v>
      </c>
      <c r="Y21" s="28">
        <f t="shared" si="26"/>
        <v>0</v>
      </c>
      <c r="Z21" s="34">
        <v>0</v>
      </c>
      <c r="AA21" s="34">
        <f t="shared" si="12"/>
        <v>0</v>
      </c>
      <c r="AB21" s="35"/>
      <c r="AC21" s="28">
        <v>0</v>
      </c>
      <c r="AD21" s="28">
        <v>0</v>
      </c>
      <c r="AE21" s="28">
        <f t="shared" si="21"/>
        <v>0</v>
      </c>
      <c r="AF21" s="28">
        <v>0</v>
      </c>
      <c r="AG21" s="28">
        <f t="shared" si="22"/>
        <v>0</v>
      </c>
      <c r="AH21" s="34">
        <v>0</v>
      </c>
      <c r="AI21" s="36">
        <f t="shared" si="14"/>
        <v>0</v>
      </c>
      <c r="AJ21" s="32"/>
      <c r="AK21" s="115">
        <v>0</v>
      </c>
      <c r="AL21" s="28">
        <v>0</v>
      </c>
      <c r="AM21" s="28">
        <f t="shared" si="15"/>
        <v>0</v>
      </c>
      <c r="AN21" s="28">
        <v>0</v>
      </c>
      <c r="AO21" s="28">
        <f t="shared" si="27"/>
        <v>0</v>
      </c>
      <c r="AP21" s="34">
        <v>0</v>
      </c>
      <c r="AQ21" s="34">
        <f t="shared" si="16"/>
        <v>0</v>
      </c>
      <c r="AR21" s="35"/>
      <c r="AS21" s="28">
        <v>0</v>
      </c>
      <c r="AT21" s="28">
        <v>0</v>
      </c>
      <c r="AU21" s="28">
        <f t="shared" si="23"/>
        <v>0</v>
      </c>
      <c r="AV21" s="28">
        <v>0</v>
      </c>
      <c r="AW21" s="28">
        <f t="shared" si="24"/>
        <v>0</v>
      </c>
      <c r="AX21" s="34">
        <v>0</v>
      </c>
      <c r="AY21" s="36">
        <f t="shared" si="18"/>
        <v>0</v>
      </c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 s="32"/>
    </row>
    <row r="22" spans="1:68" s="26" customFormat="1" collapsed="1">
      <c r="B22" s="26" t="str">
        <f t="shared" si="6"/>
        <v>Hide</v>
      </c>
      <c r="C22" s="26">
        <v>-1</v>
      </c>
      <c r="D22" s="37" t="s">
        <v>16</v>
      </c>
      <c r="E22" s="116">
        <v>38125.82</v>
      </c>
      <c r="F22" s="38">
        <v>25604.924799999997</v>
      </c>
      <c r="G22" s="38">
        <f t="shared" si="7"/>
        <v>12520.895200000003</v>
      </c>
      <c r="H22" s="38">
        <v>0</v>
      </c>
      <c r="I22" s="38">
        <f t="shared" si="25"/>
        <v>38125.82</v>
      </c>
      <c r="J22" s="39">
        <v>26907.120000000003</v>
      </c>
      <c r="K22" s="39">
        <f t="shared" si="8"/>
        <v>11218.699999999997</v>
      </c>
      <c r="L22" s="35"/>
      <c r="M22" s="38">
        <v>38125.82</v>
      </c>
      <c r="N22" s="38">
        <v>25604.924799999997</v>
      </c>
      <c r="O22" s="38">
        <f t="shared" si="19"/>
        <v>12520.895200000003</v>
      </c>
      <c r="P22" s="38">
        <v>0</v>
      </c>
      <c r="Q22" s="38">
        <f t="shared" si="20"/>
        <v>38125.82</v>
      </c>
      <c r="R22" s="39">
        <v>26907.120000000003</v>
      </c>
      <c r="S22" s="40">
        <f t="shared" si="10"/>
        <v>11218.699999999997</v>
      </c>
      <c r="T22" s="32"/>
      <c r="U22" s="116">
        <v>13457.360000000004</v>
      </c>
      <c r="V22" s="38">
        <v>9885.0023999999976</v>
      </c>
      <c r="W22" s="38">
        <f t="shared" si="11"/>
        <v>3572.3576000000066</v>
      </c>
      <c r="X22" s="38">
        <v>0</v>
      </c>
      <c r="Y22" s="38">
        <f t="shared" si="26"/>
        <v>13457.360000000004</v>
      </c>
      <c r="Z22" s="39">
        <v>11575.12</v>
      </c>
      <c r="AA22" s="39">
        <f t="shared" si="12"/>
        <v>1882.2400000000034</v>
      </c>
      <c r="AB22" s="35"/>
      <c r="AC22" s="38">
        <v>13457.360000000004</v>
      </c>
      <c r="AD22" s="38">
        <v>9885.0023999999976</v>
      </c>
      <c r="AE22" s="38">
        <f t="shared" si="21"/>
        <v>3572.3576000000066</v>
      </c>
      <c r="AF22" s="38">
        <v>0</v>
      </c>
      <c r="AG22" s="38">
        <f t="shared" si="22"/>
        <v>13457.360000000004</v>
      </c>
      <c r="AH22" s="39">
        <v>11575.12</v>
      </c>
      <c r="AI22" s="40">
        <f t="shared" si="14"/>
        <v>1882.2400000000034</v>
      </c>
      <c r="AJ22" s="32"/>
      <c r="AK22" s="116">
        <v>24668.46</v>
      </c>
      <c r="AL22" s="38">
        <v>15719.922399999999</v>
      </c>
      <c r="AM22" s="38">
        <f t="shared" si="15"/>
        <v>8948.5375999999997</v>
      </c>
      <c r="AN22" s="38">
        <v>0</v>
      </c>
      <c r="AO22" s="38">
        <f t="shared" si="27"/>
        <v>24668.46</v>
      </c>
      <c r="AP22" s="39">
        <v>15332</v>
      </c>
      <c r="AQ22" s="39">
        <f t="shared" si="16"/>
        <v>9336.4599999999991</v>
      </c>
      <c r="AR22" s="35"/>
      <c r="AS22" s="38">
        <v>24668.46</v>
      </c>
      <c r="AT22" s="38">
        <v>15719.922399999999</v>
      </c>
      <c r="AU22" s="38">
        <f t="shared" si="23"/>
        <v>8948.5375999999997</v>
      </c>
      <c r="AV22" s="38">
        <v>0</v>
      </c>
      <c r="AW22" s="38">
        <f t="shared" si="24"/>
        <v>24668.46</v>
      </c>
      <c r="AX22" s="39">
        <v>15332</v>
      </c>
      <c r="AY22" s="40">
        <f t="shared" si="18"/>
        <v>9336.4599999999991</v>
      </c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 s="32"/>
    </row>
    <row r="23" spans="1:68" s="26" customFormat="1" ht="14.25" hidden="1" customHeight="1" outlineLevel="1">
      <c r="B23" s="26" t="str">
        <f t="shared" si="6"/>
        <v>Hide</v>
      </c>
      <c r="C23" s="26">
        <v>-1</v>
      </c>
      <c r="D23" s="33" t="s">
        <v>17</v>
      </c>
      <c r="E23" s="115">
        <v>22572</v>
      </c>
      <c r="F23" s="28">
        <v>19888.741600000001</v>
      </c>
      <c r="G23" s="28">
        <f t="shared" si="7"/>
        <v>2683.2583999999988</v>
      </c>
      <c r="H23" s="28">
        <v>0</v>
      </c>
      <c r="I23" s="28">
        <f t="shared" si="25"/>
        <v>22572</v>
      </c>
      <c r="J23" s="34">
        <v>19366.21</v>
      </c>
      <c r="K23" s="34">
        <f t="shared" si="8"/>
        <v>3205.7900000000009</v>
      </c>
      <c r="L23" s="35"/>
      <c r="M23" s="28">
        <v>22572</v>
      </c>
      <c r="N23" s="28">
        <v>19888.741600000001</v>
      </c>
      <c r="O23" s="28">
        <f t="shared" si="19"/>
        <v>2683.2583999999988</v>
      </c>
      <c r="P23" s="28">
        <v>0</v>
      </c>
      <c r="Q23" s="28">
        <f t="shared" si="20"/>
        <v>22572</v>
      </c>
      <c r="R23" s="34">
        <v>19366.21</v>
      </c>
      <c r="S23" s="36">
        <f t="shared" si="10"/>
        <v>3205.7900000000009</v>
      </c>
      <c r="T23" s="32"/>
      <c r="U23" s="115">
        <v>6750</v>
      </c>
      <c r="V23" s="28">
        <v>0</v>
      </c>
      <c r="W23" s="28">
        <f t="shared" si="11"/>
        <v>6750</v>
      </c>
      <c r="X23" s="28">
        <v>0</v>
      </c>
      <c r="Y23" s="28">
        <f t="shared" si="26"/>
        <v>6750</v>
      </c>
      <c r="Z23" s="34">
        <v>0</v>
      </c>
      <c r="AA23" s="34">
        <f t="shared" si="12"/>
        <v>6750</v>
      </c>
      <c r="AB23" s="35"/>
      <c r="AC23" s="28">
        <v>6750</v>
      </c>
      <c r="AD23" s="28">
        <v>0</v>
      </c>
      <c r="AE23" s="28">
        <f t="shared" si="21"/>
        <v>6750</v>
      </c>
      <c r="AF23" s="28">
        <v>0</v>
      </c>
      <c r="AG23" s="28">
        <f t="shared" si="22"/>
        <v>6750</v>
      </c>
      <c r="AH23" s="34">
        <v>0</v>
      </c>
      <c r="AI23" s="36">
        <f t="shared" si="14"/>
        <v>6750</v>
      </c>
      <c r="AJ23" s="32"/>
      <c r="AK23" s="115">
        <v>15822</v>
      </c>
      <c r="AL23" s="28">
        <v>19888.741600000001</v>
      </c>
      <c r="AM23" s="28">
        <f t="shared" si="15"/>
        <v>-4066.7416000000012</v>
      </c>
      <c r="AN23" s="28">
        <v>0</v>
      </c>
      <c r="AO23" s="28">
        <f t="shared" si="27"/>
        <v>15822</v>
      </c>
      <c r="AP23" s="34">
        <v>19366.21</v>
      </c>
      <c r="AQ23" s="34">
        <f t="shared" si="16"/>
        <v>-3544.2099999999991</v>
      </c>
      <c r="AR23" s="35"/>
      <c r="AS23" s="28">
        <v>15822</v>
      </c>
      <c r="AT23" s="28">
        <v>19888.741600000001</v>
      </c>
      <c r="AU23" s="28">
        <f t="shared" si="23"/>
        <v>-4066.7416000000012</v>
      </c>
      <c r="AV23" s="28">
        <v>0</v>
      </c>
      <c r="AW23" s="28">
        <f t="shared" si="24"/>
        <v>15822</v>
      </c>
      <c r="AX23" s="34">
        <v>19366.21</v>
      </c>
      <c r="AY23" s="36">
        <f t="shared" si="18"/>
        <v>-3544.2099999999991</v>
      </c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 s="32"/>
    </row>
    <row r="24" spans="1:68" s="26" customFormat="1" collapsed="1">
      <c r="B24" s="26" t="str">
        <f t="shared" si="6"/>
        <v>Hide</v>
      </c>
      <c r="C24" s="26">
        <v>-1</v>
      </c>
      <c r="D24" s="37" t="s">
        <v>18</v>
      </c>
      <c r="E24" s="116">
        <v>22572</v>
      </c>
      <c r="F24" s="38">
        <v>19888.741600000001</v>
      </c>
      <c r="G24" s="38">
        <f t="shared" si="7"/>
        <v>2683.2583999999988</v>
      </c>
      <c r="H24" s="38">
        <v>0</v>
      </c>
      <c r="I24" s="38">
        <f t="shared" si="25"/>
        <v>22572</v>
      </c>
      <c r="J24" s="39">
        <v>19366.21</v>
      </c>
      <c r="K24" s="39">
        <f t="shared" si="8"/>
        <v>3205.7900000000009</v>
      </c>
      <c r="L24" s="35"/>
      <c r="M24" s="38">
        <v>22572</v>
      </c>
      <c r="N24" s="38">
        <v>19888.741600000001</v>
      </c>
      <c r="O24" s="38">
        <f t="shared" si="19"/>
        <v>2683.2583999999988</v>
      </c>
      <c r="P24" s="38">
        <v>0</v>
      </c>
      <c r="Q24" s="38">
        <f t="shared" si="20"/>
        <v>22572</v>
      </c>
      <c r="R24" s="39">
        <v>19366.21</v>
      </c>
      <c r="S24" s="40">
        <f t="shared" si="10"/>
        <v>3205.7900000000009</v>
      </c>
      <c r="T24" s="32"/>
      <c r="U24" s="116">
        <v>6750</v>
      </c>
      <c r="V24" s="38">
        <v>0</v>
      </c>
      <c r="W24" s="38">
        <f t="shared" si="11"/>
        <v>6750</v>
      </c>
      <c r="X24" s="38">
        <v>0</v>
      </c>
      <c r="Y24" s="38">
        <f t="shared" si="26"/>
        <v>6750</v>
      </c>
      <c r="Z24" s="39">
        <v>0</v>
      </c>
      <c r="AA24" s="39">
        <f t="shared" si="12"/>
        <v>6750</v>
      </c>
      <c r="AB24" s="35"/>
      <c r="AC24" s="38">
        <v>6750</v>
      </c>
      <c r="AD24" s="38">
        <v>0</v>
      </c>
      <c r="AE24" s="38">
        <f t="shared" si="21"/>
        <v>6750</v>
      </c>
      <c r="AF24" s="38">
        <v>0</v>
      </c>
      <c r="AG24" s="38">
        <f t="shared" si="22"/>
        <v>6750</v>
      </c>
      <c r="AH24" s="39">
        <v>0</v>
      </c>
      <c r="AI24" s="40">
        <f t="shared" si="14"/>
        <v>6750</v>
      </c>
      <c r="AJ24" s="32"/>
      <c r="AK24" s="116">
        <v>15822</v>
      </c>
      <c r="AL24" s="38">
        <v>19888.741600000001</v>
      </c>
      <c r="AM24" s="38">
        <f t="shared" si="15"/>
        <v>-4066.7416000000012</v>
      </c>
      <c r="AN24" s="38">
        <v>0</v>
      </c>
      <c r="AO24" s="38">
        <f t="shared" si="27"/>
        <v>15822</v>
      </c>
      <c r="AP24" s="39">
        <v>19366.21</v>
      </c>
      <c r="AQ24" s="39">
        <f t="shared" si="16"/>
        <v>-3544.2099999999991</v>
      </c>
      <c r="AR24" s="35"/>
      <c r="AS24" s="38">
        <v>15822</v>
      </c>
      <c r="AT24" s="38">
        <v>19888.741600000001</v>
      </c>
      <c r="AU24" s="38">
        <f t="shared" si="23"/>
        <v>-4066.7416000000012</v>
      </c>
      <c r="AV24" s="38">
        <v>0</v>
      </c>
      <c r="AW24" s="38">
        <f t="shared" si="24"/>
        <v>15822</v>
      </c>
      <c r="AX24" s="39">
        <v>19366.21</v>
      </c>
      <c r="AY24" s="40">
        <f t="shared" si="18"/>
        <v>-3544.2099999999991</v>
      </c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 s="32"/>
    </row>
    <row r="25" spans="1:68" s="26" customFormat="1" ht="14.25" hidden="1" customHeight="1" outlineLevel="1">
      <c r="B25" s="26" t="str">
        <f t="shared" si="6"/>
        <v>Hide</v>
      </c>
      <c r="C25" s="26">
        <v>-1</v>
      </c>
      <c r="D25" s="33" t="s">
        <v>19</v>
      </c>
      <c r="E25" s="115">
        <v>3865</v>
      </c>
      <c r="F25" s="28">
        <v>6861.1816000000008</v>
      </c>
      <c r="G25" s="28">
        <f t="shared" si="7"/>
        <v>-2996.1816000000008</v>
      </c>
      <c r="H25" s="28">
        <v>0</v>
      </c>
      <c r="I25" s="28">
        <f t="shared" si="25"/>
        <v>3865</v>
      </c>
      <c r="J25" s="34">
        <v>6720</v>
      </c>
      <c r="K25" s="34">
        <f t="shared" si="8"/>
        <v>-2855</v>
      </c>
      <c r="L25" s="35"/>
      <c r="M25" s="28">
        <v>3865</v>
      </c>
      <c r="N25" s="28">
        <v>6861.1816000000008</v>
      </c>
      <c r="O25" s="28">
        <f t="shared" si="19"/>
        <v>-2996.1816000000008</v>
      </c>
      <c r="P25" s="28">
        <v>0</v>
      </c>
      <c r="Q25" s="28">
        <f t="shared" si="20"/>
        <v>3865</v>
      </c>
      <c r="R25" s="34">
        <v>6720</v>
      </c>
      <c r="S25" s="36">
        <f t="shared" si="10"/>
        <v>-2855</v>
      </c>
      <c r="T25" s="32"/>
      <c r="U25" s="115">
        <v>0</v>
      </c>
      <c r="V25" s="28">
        <v>0</v>
      </c>
      <c r="W25" s="28">
        <f t="shared" si="11"/>
        <v>0</v>
      </c>
      <c r="X25" s="28">
        <v>0</v>
      </c>
      <c r="Y25" s="28">
        <f t="shared" si="26"/>
        <v>0</v>
      </c>
      <c r="Z25" s="34">
        <v>0</v>
      </c>
      <c r="AA25" s="34">
        <f t="shared" si="12"/>
        <v>0</v>
      </c>
      <c r="AB25" s="35"/>
      <c r="AC25" s="28">
        <v>0</v>
      </c>
      <c r="AD25" s="28">
        <v>0</v>
      </c>
      <c r="AE25" s="28">
        <f t="shared" si="21"/>
        <v>0</v>
      </c>
      <c r="AF25" s="28">
        <v>0</v>
      </c>
      <c r="AG25" s="28">
        <f t="shared" si="22"/>
        <v>0</v>
      </c>
      <c r="AH25" s="34">
        <v>0</v>
      </c>
      <c r="AI25" s="36">
        <f t="shared" si="14"/>
        <v>0</v>
      </c>
      <c r="AJ25" s="32"/>
      <c r="AK25" s="115">
        <v>3865</v>
      </c>
      <c r="AL25" s="28">
        <v>6861.1816000000008</v>
      </c>
      <c r="AM25" s="28">
        <f t="shared" si="15"/>
        <v>-2996.1816000000008</v>
      </c>
      <c r="AN25" s="28">
        <v>0</v>
      </c>
      <c r="AO25" s="28">
        <f t="shared" si="27"/>
        <v>3865</v>
      </c>
      <c r="AP25" s="34">
        <v>6720</v>
      </c>
      <c r="AQ25" s="34">
        <f t="shared" si="16"/>
        <v>-2855</v>
      </c>
      <c r="AR25" s="35"/>
      <c r="AS25" s="28">
        <v>3865</v>
      </c>
      <c r="AT25" s="28">
        <v>6861.1816000000008</v>
      </c>
      <c r="AU25" s="28">
        <f t="shared" si="23"/>
        <v>-2996.1816000000008</v>
      </c>
      <c r="AV25" s="28">
        <v>0</v>
      </c>
      <c r="AW25" s="28">
        <f t="shared" si="24"/>
        <v>3865</v>
      </c>
      <c r="AX25" s="34">
        <v>6720</v>
      </c>
      <c r="AY25" s="36">
        <f t="shared" si="18"/>
        <v>-2855</v>
      </c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 s="32"/>
    </row>
    <row r="26" spans="1:68" s="26" customFormat="1" collapsed="1">
      <c r="B26" s="26" t="str">
        <f t="shared" si="6"/>
        <v>Hide</v>
      </c>
      <c r="C26" s="26">
        <v>-1</v>
      </c>
      <c r="D26" s="37" t="s">
        <v>20</v>
      </c>
      <c r="E26" s="116">
        <v>3865</v>
      </c>
      <c r="F26" s="38">
        <v>6861.1816000000008</v>
      </c>
      <c r="G26" s="38">
        <f t="shared" si="7"/>
        <v>-2996.1816000000008</v>
      </c>
      <c r="H26" s="38">
        <v>0</v>
      </c>
      <c r="I26" s="38">
        <f t="shared" si="25"/>
        <v>3865</v>
      </c>
      <c r="J26" s="39">
        <v>6720</v>
      </c>
      <c r="K26" s="39">
        <f t="shared" si="8"/>
        <v>-2855</v>
      </c>
      <c r="L26" s="35"/>
      <c r="M26" s="38">
        <v>3865</v>
      </c>
      <c r="N26" s="38">
        <v>6861.1816000000008</v>
      </c>
      <c r="O26" s="38">
        <f t="shared" si="19"/>
        <v>-2996.1816000000008</v>
      </c>
      <c r="P26" s="38">
        <v>0</v>
      </c>
      <c r="Q26" s="38">
        <f t="shared" si="20"/>
        <v>3865</v>
      </c>
      <c r="R26" s="39">
        <v>6720</v>
      </c>
      <c r="S26" s="40">
        <f t="shared" si="10"/>
        <v>-2855</v>
      </c>
      <c r="T26" s="32"/>
      <c r="U26" s="116">
        <v>0</v>
      </c>
      <c r="V26" s="38">
        <v>0</v>
      </c>
      <c r="W26" s="38">
        <f t="shared" si="11"/>
        <v>0</v>
      </c>
      <c r="X26" s="38">
        <v>0</v>
      </c>
      <c r="Y26" s="38">
        <f t="shared" si="26"/>
        <v>0</v>
      </c>
      <c r="Z26" s="39">
        <v>0</v>
      </c>
      <c r="AA26" s="39">
        <f t="shared" si="12"/>
        <v>0</v>
      </c>
      <c r="AB26" s="35"/>
      <c r="AC26" s="38">
        <v>0</v>
      </c>
      <c r="AD26" s="38">
        <v>0</v>
      </c>
      <c r="AE26" s="38">
        <f t="shared" si="21"/>
        <v>0</v>
      </c>
      <c r="AF26" s="38">
        <v>0</v>
      </c>
      <c r="AG26" s="38">
        <f t="shared" si="22"/>
        <v>0</v>
      </c>
      <c r="AH26" s="39">
        <v>0</v>
      </c>
      <c r="AI26" s="40">
        <f t="shared" si="14"/>
        <v>0</v>
      </c>
      <c r="AJ26" s="32"/>
      <c r="AK26" s="116">
        <v>3865</v>
      </c>
      <c r="AL26" s="38">
        <v>6861.1816000000008</v>
      </c>
      <c r="AM26" s="38">
        <f t="shared" si="15"/>
        <v>-2996.1816000000008</v>
      </c>
      <c r="AN26" s="38">
        <v>0</v>
      </c>
      <c r="AO26" s="38">
        <f t="shared" si="27"/>
        <v>3865</v>
      </c>
      <c r="AP26" s="39">
        <v>6720</v>
      </c>
      <c r="AQ26" s="39">
        <f t="shared" si="16"/>
        <v>-2855</v>
      </c>
      <c r="AR26" s="35"/>
      <c r="AS26" s="38">
        <v>3865</v>
      </c>
      <c r="AT26" s="38">
        <v>6861.1816000000008</v>
      </c>
      <c r="AU26" s="38">
        <f t="shared" si="23"/>
        <v>-2996.1816000000008</v>
      </c>
      <c r="AV26" s="38">
        <v>0</v>
      </c>
      <c r="AW26" s="38">
        <f t="shared" si="24"/>
        <v>3865</v>
      </c>
      <c r="AX26" s="39">
        <v>6720</v>
      </c>
      <c r="AY26" s="40">
        <f t="shared" si="18"/>
        <v>-2855</v>
      </c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 s="32"/>
    </row>
    <row r="27" spans="1:68" s="26" customFormat="1" ht="14.25" hidden="1" customHeight="1" outlineLevel="1">
      <c r="B27" s="26" t="str">
        <f t="shared" si="6"/>
        <v>Hide</v>
      </c>
      <c r="C27" s="26">
        <v>-1</v>
      </c>
      <c r="D27" s="33" t="s">
        <v>21</v>
      </c>
      <c r="E27" s="115">
        <v>14.25</v>
      </c>
      <c r="F27" s="28">
        <v>0</v>
      </c>
      <c r="G27" s="28">
        <f t="shared" si="7"/>
        <v>14.25</v>
      </c>
      <c r="H27" s="28">
        <v>0</v>
      </c>
      <c r="I27" s="28">
        <f t="shared" si="25"/>
        <v>14.25</v>
      </c>
      <c r="J27" s="34">
        <v>0</v>
      </c>
      <c r="K27" s="34">
        <f t="shared" si="8"/>
        <v>14.25</v>
      </c>
      <c r="L27" s="35"/>
      <c r="M27" s="28">
        <v>14.25</v>
      </c>
      <c r="N27" s="28">
        <v>0</v>
      </c>
      <c r="O27" s="28">
        <f t="shared" si="19"/>
        <v>14.25</v>
      </c>
      <c r="P27" s="28">
        <v>0</v>
      </c>
      <c r="Q27" s="28">
        <f t="shared" si="20"/>
        <v>14.25</v>
      </c>
      <c r="R27" s="34">
        <v>0</v>
      </c>
      <c r="S27" s="36">
        <f t="shared" si="10"/>
        <v>14.25</v>
      </c>
      <c r="T27" s="32"/>
      <c r="U27" s="115">
        <v>14.25</v>
      </c>
      <c r="V27" s="28">
        <v>0</v>
      </c>
      <c r="W27" s="28">
        <f t="shared" si="11"/>
        <v>14.25</v>
      </c>
      <c r="X27" s="28">
        <v>0</v>
      </c>
      <c r="Y27" s="28">
        <f t="shared" si="26"/>
        <v>14.25</v>
      </c>
      <c r="Z27" s="34">
        <v>0</v>
      </c>
      <c r="AA27" s="34">
        <f t="shared" si="12"/>
        <v>14.25</v>
      </c>
      <c r="AB27" s="35"/>
      <c r="AC27" s="28">
        <v>14.25</v>
      </c>
      <c r="AD27" s="28">
        <v>0</v>
      </c>
      <c r="AE27" s="28">
        <f t="shared" si="21"/>
        <v>14.25</v>
      </c>
      <c r="AF27" s="28">
        <v>0</v>
      </c>
      <c r="AG27" s="28">
        <f t="shared" si="22"/>
        <v>14.25</v>
      </c>
      <c r="AH27" s="34">
        <v>0</v>
      </c>
      <c r="AI27" s="36">
        <f t="shared" si="14"/>
        <v>14.25</v>
      </c>
      <c r="AJ27" s="32"/>
      <c r="AK27" s="115">
        <v>0</v>
      </c>
      <c r="AL27" s="28">
        <v>0</v>
      </c>
      <c r="AM27" s="28">
        <f t="shared" si="15"/>
        <v>0</v>
      </c>
      <c r="AN27" s="28">
        <v>0</v>
      </c>
      <c r="AO27" s="28">
        <f t="shared" si="27"/>
        <v>0</v>
      </c>
      <c r="AP27" s="34">
        <v>0</v>
      </c>
      <c r="AQ27" s="34">
        <f t="shared" si="16"/>
        <v>0</v>
      </c>
      <c r="AR27" s="35"/>
      <c r="AS27" s="28">
        <v>0</v>
      </c>
      <c r="AT27" s="28">
        <v>0</v>
      </c>
      <c r="AU27" s="28">
        <f t="shared" si="23"/>
        <v>0</v>
      </c>
      <c r="AV27" s="28">
        <v>0</v>
      </c>
      <c r="AW27" s="28">
        <f t="shared" si="24"/>
        <v>0</v>
      </c>
      <c r="AX27" s="34">
        <v>0</v>
      </c>
      <c r="AY27" s="36">
        <f t="shared" si="18"/>
        <v>0</v>
      </c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 s="32"/>
    </row>
    <row r="28" spans="1:68" s="26" customFormat="1" collapsed="1">
      <c r="B28" s="26" t="str">
        <f t="shared" si="6"/>
        <v>Hide</v>
      </c>
      <c r="C28" s="26">
        <v>-1</v>
      </c>
      <c r="D28" s="37" t="s">
        <v>22</v>
      </c>
      <c r="E28" s="116">
        <v>14.25</v>
      </c>
      <c r="F28" s="38">
        <v>0</v>
      </c>
      <c r="G28" s="38">
        <f t="shared" si="7"/>
        <v>14.25</v>
      </c>
      <c r="H28" s="38">
        <v>0</v>
      </c>
      <c r="I28" s="38">
        <f t="shared" si="25"/>
        <v>14.25</v>
      </c>
      <c r="J28" s="39">
        <v>0</v>
      </c>
      <c r="K28" s="39">
        <f t="shared" si="8"/>
        <v>14.25</v>
      </c>
      <c r="L28" s="35"/>
      <c r="M28" s="38">
        <v>14.25</v>
      </c>
      <c r="N28" s="38">
        <v>0</v>
      </c>
      <c r="O28" s="38">
        <f t="shared" si="19"/>
        <v>14.25</v>
      </c>
      <c r="P28" s="38">
        <v>0</v>
      </c>
      <c r="Q28" s="38">
        <f t="shared" si="20"/>
        <v>14.25</v>
      </c>
      <c r="R28" s="39">
        <v>0</v>
      </c>
      <c r="S28" s="40">
        <f t="shared" si="10"/>
        <v>14.25</v>
      </c>
      <c r="T28" s="32"/>
      <c r="U28" s="116">
        <v>14.25</v>
      </c>
      <c r="V28" s="38">
        <v>0</v>
      </c>
      <c r="W28" s="38">
        <f t="shared" si="11"/>
        <v>14.25</v>
      </c>
      <c r="X28" s="38">
        <v>0</v>
      </c>
      <c r="Y28" s="38">
        <f t="shared" si="26"/>
        <v>14.25</v>
      </c>
      <c r="Z28" s="39">
        <v>0</v>
      </c>
      <c r="AA28" s="39">
        <f t="shared" si="12"/>
        <v>14.25</v>
      </c>
      <c r="AB28" s="35"/>
      <c r="AC28" s="38">
        <v>14.25</v>
      </c>
      <c r="AD28" s="38">
        <v>0</v>
      </c>
      <c r="AE28" s="38">
        <f t="shared" si="21"/>
        <v>14.25</v>
      </c>
      <c r="AF28" s="38">
        <v>0</v>
      </c>
      <c r="AG28" s="38">
        <f t="shared" si="22"/>
        <v>14.25</v>
      </c>
      <c r="AH28" s="39">
        <v>0</v>
      </c>
      <c r="AI28" s="40">
        <f t="shared" si="14"/>
        <v>14.25</v>
      </c>
      <c r="AJ28" s="32"/>
      <c r="AK28" s="116">
        <v>0</v>
      </c>
      <c r="AL28" s="38">
        <v>0</v>
      </c>
      <c r="AM28" s="38">
        <f t="shared" si="15"/>
        <v>0</v>
      </c>
      <c r="AN28" s="38">
        <v>0</v>
      </c>
      <c r="AO28" s="38">
        <f t="shared" si="27"/>
        <v>0</v>
      </c>
      <c r="AP28" s="39">
        <v>0</v>
      </c>
      <c r="AQ28" s="39">
        <f t="shared" si="16"/>
        <v>0</v>
      </c>
      <c r="AR28" s="35"/>
      <c r="AS28" s="38">
        <v>0</v>
      </c>
      <c r="AT28" s="38">
        <v>0</v>
      </c>
      <c r="AU28" s="38">
        <f t="shared" si="23"/>
        <v>0</v>
      </c>
      <c r="AV28" s="38">
        <v>0</v>
      </c>
      <c r="AW28" s="38">
        <f t="shared" si="24"/>
        <v>0</v>
      </c>
      <c r="AX28" s="39">
        <v>0</v>
      </c>
      <c r="AY28" s="40">
        <f t="shared" si="18"/>
        <v>0</v>
      </c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 s="32"/>
    </row>
    <row r="29" spans="1:68" s="26" customFormat="1" ht="14.25" hidden="1" customHeight="1" outlineLevel="1">
      <c r="B29" s="26" t="str">
        <f t="shared" si="6"/>
        <v>Hide</v>
      </c>
      <c r="C29" s="26">
        <v>-1</v>
      </c>
      <c r="D29" s="33" t="s">
        <v>23</v>
      </c>
      <c r="E29" s="115">
        <v>6918.27</v>
      </c>
      <c r="F29" s="28">
        <v>9688.3170223592897</v>
      </c>
      <c r="G29" s="28">
        <f t="shared" si="7"/>
        <v>-2770.0470223592893</v>
      </c>
      <c r="H29" s="28">
        <v>0</v>
      </c>
      <c r="I29" s="28">
        <f t="shared" si="25"/>
        <v>6918.27</v>
      </c>
      <c r="J29" s="34">
        <v>10495.46</v>
      </c>
      <c r="K29" s="34">
        <f t="shared" si="8"/>
        <v>-3577.1899999999987</v>
      </c>
      <c r="L29" s="35"/>
      <c r="M29" s="28">
        <v>6918.27</v>
      </c>
      <c r="N29" s="28">
        <v>9688.3170223592897</v>
      </c>
      <c r="O29" s="28">
        <f t="shared" si="19"/>
        <v>-2770.0470223592893</v>
      </c>
      <c r="P29" s="28">
        <v>0</v>
      </c>
      <c r="Q29" s="28">
        <f t="shared" si="20"/>
        <v>6918.27</v>
      </c>
      <c r="R29" s="34">
        <v>10495.46</v>
      </c>
      <c r="S29" s="36">
        <f t="shared" si="10"/>
        <v>-3577.1899999999987</v>
      </c>
      <c r="T29" s="32"/>
      <c r="U29" s="115">
        <v>2588.6000000000004</v>
      </c>
      <c r="V29" s="28">
        <v>5387.0668735184508</v>
      </c>
      <c r="W29" s="28">
        <f t="shared" si="11"/>
        <v>-2798.4668735184505</v>
      </c>
      <c r="X29" s="28">
        <v>0</v>
      </c>
      <c r="Y29" s="28">
        <f t="shared" si="26"/>
        <v>2588.6000000000004</v>
      </c>
      <c r="Z29" s="34">
        <v>6307.08</v>
      </c>
      <c r="AA29" s="34">
        <f t="shared" si="12"/>
        <v>-3718.4799999999996</v>
      </c>
      <c r="AB29" s="35"/>
      <c r="AC29" s="28">
        <v>2588.6000000000004</v>
      </c>
      <c r="AD29" s="28">
        <v>5387.0668735184508</v>
      </c>
      <c r="AE29" s="28">
        <f t="shared" si="21"/>
        <v>-2798.4668735184505</v>
      </c>
      <c r="AF29" s="28">
        <v>0</v>
      </c>
      <c r="AG29" s="28">
        <f t="shared" si="22"/>
        <v>2588.6000000000004</v>
      </c>
      <c r="AH29" s="34">
        <v>6307.08</v>
      </c>
      <c r="AI29" s="36">
        <f t="shared" si="14"/>
        <v>-3718.4799999999996</v>
      </c>
      <c r="AJ29" s="32"/>
      <c r="AK29" s="115">
        <v>4329.67</v>
      </c>
      <c r="AL29" s="28">
        <v>4301.2501488408388</v>
      </c>
      <c r="AM29" s="28">
        <f t="shared" si="15"/>
        <v>28.419851159161226</v>
      </c>
      <c r="AN29" s="28">
        <v>0</v>
      </c>
      <c r="AO29" s="28">
        <f t="shared" si="27"/>
        <v>4329.67</v>
      </c>
      <c r="AP29" s="34">
        <v>4188.38</v>
      </c>
      <c r="AQ29" s="34">
        <f t="shared" si="16"/>
        <v>141.28999999999996</v>
      </c>
      <c r="AR29" s="35"/>
      <c r="AS29" s="28">
        <v>4329.67</v>
      </c>
      <c r="AT29" s="28">
        <v>4301.2501488408388</v>
      </c>
      <c r="AU29" s="28">
        <f t="shared" si="23"/>
        <v>28.419851159161226</v>
      </c>
      <c r="AV29" s="28">
        <v>0</v>
      </c>
      <c r="AW29" s="28">
        <f t="shared" si="24"/>
        <v>4329.67</v>
      </c>
      <c r="AX29" s="34">
        <v>4188.38</v>
      </c>
      <c r="AY29" s="36">
        <f t="shared" si="18"/>
        <v>141.28999999999996</v>
      </c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 s="32"/>
    </row>
    <row r="30" spans="1:68" s="26" customFormat="1" ht="14.25" hidden="1" customHeight="1" outlineLevel="1">
      <c r="B30" s="26" t="str">
        <f t="shared" si="6"/>
        <v>Hide</v>
      </c>
      <c r="C30" s="26">
        <v>-1</v>
      </c>
      <c r="D30" s="33" t="s">
        <v>24</v>
      </c>
      <c r="E30" s="115">
        <v>39574.129999999997</v>
      </c>
      <c r="F30" s="28">
        <v>37681.492177640714</v>
      </c>
      <c r="G30" s="28">
        <f t="shared" si="7"/>
        <v>1892.6378223592837</v>
      </c>
      <c r="H30" s="28">
        <v>0</v>
      </c>
      <c r="I30" s="28">
        <f t="shared" si="25"/>
        <v>39574.129999999997</v>
      </c>
      <c r="J30" s="34">
        <v>36904.720000000001</v>
      </c>
      <c r="K30" s="34">
        <f t="shared" si="8"/>
        <v>2669.4099999999962</v>
      </c>
      <c r="L30" s="35"/>
      <c r="M30" s="28">
        <v>39574.129999999997</v>
      </c>
      <c r="N30" s="28">
        <v>37681.492177640714</v>
      </c>
      <c r="O30" s="28">
        <f t="shared" si="19"/>
        <v>1892.6378223592837</v>
      </c>
      <c r="P30" s="28">
        <v>0</v>
      </c>
      <c r="Q30" s="28">
        <f t="shared" si="20"/>
        <v>39574.129999999997</v>
      </c>
      <c r="R30" s="34">
        <v>36904.720000000001</v>
      </c>
      <c r="S30" s="36">
        <f t="shared" si="10"/>
        <v>2669.4099999999962</v>
      </c>
      <c r="T30" s="32"/>
      <c r="U30" s="115">
        <v>2356.36</v>
      </c>
      <c r="V30" s="28">
        <v>1076.2039264815489</v>
      </c>
      <c r="W30" s="28">
        <f t="shared" si="11"/>
        <v>1280.1560735184512</v>
      </c>
      <c r="X30" s="28">
        <v>0</v>
      </c>
      <c r="Y30" s="28">
        <f t="shared" si="26"/>
        <v>2356.36</v>
      </c>
      <c r="Z30" s="34">
        <v>1260</v>
      </c>
      <c r="AA30" s="34">
        <f t="shared" si="12"/>
        <v>1096.3600000000001</v>
      </c>
      <c r="AB30" s="35"/>
      <c r="AC30" s="28">
        <v>2356.36</v>
      </c>
      <c r="AD30" s="28">
        <v>1076.2039264815489</v>
      </c>
      <c r="AE30" s="28">
        <f t="shared" si="21"/>
        <v>1280.1560735184512</v>
      </c>
      <c r="AF30" s="28">
        <v>0</v>
      </c>
      <c r="AG30" s="28">
        <f t="shared" si="22"/>
        <v>2356.36</v>
      </c>
      <c r="AH30" s="34">
        <v>1260</v>
      </c>
      <c r="AI30" s="36">
        <f t="shared" si="14"/>
        <v>1096.3600000000001</v>
      </c>
      <c r="AJ30" s="32"/>
      <c r="AK30" s="115">
        <v>37217.769999999997</v>
      </c>
      <c r="AL30" s="28">
        <v>36605.288251159167</v>
      </c>
      <c r="AM30" s="28">
        <f t="shared" si="15"/>
        <v>612.48174884082982</v>
      </c>
      <c r="AN30" s="28">
        <v>0</v>
      </c>
      <c r="AO30" s="28">
        <f t="shared" si="27"/>
        <v>37217.769999999997</v>
      </c>
      <c r="AP30" s="34">
        <v>35644.720000000001</v>
      </c>
      <c r="AQ30" s="34">
        <f t="shared" si="16"/>
        <v>1573.0499999999956</v>
      </c>
      <c r="AR30" s="35"/>
      <c r="AS30" s="28">
        <v>37217.769999999997</v>
      </c>
      <c r="AT30" s="28">
        <v>36605.288251159167</v>
      </c>
      <c r="AU30" s="28">
        <f t="shared" si="23"/>
        <v>612.48174884082982</v>
      </c>
      <c r="AV30" s="28">
        <v>0</v>
      </c>
      <c r="AW30" s="28">
        <f t="shared" si="24"/>
        <v>37217.769999999997</v>
      </c>
      <c r="AX30" s="34">
        <v>35644.720000000001</v>
      </c>
      <c r="AY30" s="36">
        <f t="shared" si="18"/>
        <v>1573.0499999999956</v>
      </c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 s="32"/>
    </row>
    <row r="31" spans="1:68" s="26" customFormat="1" collapsed="1">
      <c r="B31" s="26" t="str">
        <f t="shared" si="6"/>
        <v>Hide</v>
      </c>
      <c r="C31" s="26">
        <v>-1</v>
      </c>
      <c r="D31" s="37" t="s">
        <v>25</v>
      </c>
      <c r="E31" s="116">
        <v>46492.399999999994</v>
      </c>
      <c r="F31" s="38">
        <v>47369.809200000003</v>
      </c>
      <c r="G31" s="38">
        <f t="shared" si="7"/>
        <v>-877.40920000000915</v>
      </c>
      <c r="H31" s="38">
        <v>0</v>
      </c>
      <c r="I31" s="38">
        <f t="shared" si="25"/>
        <v>46492.399999999994</v>
      </c>
      <c r="J31" s="39">
        <v>47400.18</v>
      </c>
      <c r="K31" s="39">
        <f t="shared" si="8"/>
        <v>-907.78000000000611</v>
      </c>
      <c r="L31" s="35"/>
      <c r="M31" s="38">
        <v>46492.399999999994</v>
      </c>
      <c r="N31" s="38">
        <v>47369.809200000003</v>
      </c>
      <c r="O31" s="38">
        <f t="shared" si="19"/>
        <v>-877.40920000000915</v>
      </c>
      <c r="P31" s="38">
        <v>0</v>
      </c>
      <c r="Q31" s="38">
        <f t="shared" si="20"/>
        <v>46492.399999999994</v>
      </c>
      <c r="R31" s="39">
        <v>47400.18</v>
      </c>
      <c r="S31" s="40">
        <f t="shared" si="10"/>
        <v>-907.78000000000611</v>
      </c>
      <c r="T31" s="32"/>
      <c r="U31" s="116">
        <v>4944.9600000000009</v>
      </c>
      <c r="V31" s="38">
        <v>6463.2708000000002</v>
      </c>
      <c r="W31" s="38">
        <f t="shared" si="11"/>
        <v>-1518.3107999999993</v>
      </c>
      <c r="X31" s="38">
        <v>0</v>
      </c>
      <c r="Y31" s="38">
        <f t="shared" si="26"/>
        <v>4944.9600000000009</v>
      </c>
      <c r="Z31" s="39">
        <v>7567.08</v>
      </c>
      <c r="AA31" s="39">
        <f t="shared" si="12"/>
        <v>-2622.119999999999</v>
      </c>
      <c r="AB31" s="35"/>
      <c r="AC31" s="38">
        <v>4944.9600000000009</v>
      </c>
      <c r="AD31" s="38">
        <v>6463.2708000000002</v>
      </c>
      <c r="AE31" s="38">
        <f t="shared" si="21"/>
        <v>-1518.3107999999993</v>
      </c>
      <c r="AF31" s="38">
        <v>0</v>
      </c>
      <c r="AG31" s="38">
        <f t="shared" si="22"/>
        <v>4944.9600000000009</v>
      </c>
      <c r="AH31" s="39">
        <v>7567.08</v>
      </c>
      <c r="AI31" s="40">
        <f t="shared" si="14"/>
        <v>-2622.119999999999</v>
      </c>
      <c r="AJ31" s="32"/>
      <c r="AK31" s="116">
        <v>41547.439999999995</v>
      </c>
      <c r="AL31" s="38">
        <v>40906.538400000005</v>
      </c>
      <c r="AM31" s="38">
        <f t="shared" si="15"/>
        <v>640.90159999999014</v>
      </c>
      <c r="AN31" s="38">
        <v>0</v>
      </c>
      <c r="AO31" s="38">
        <f t="shared" si="27"/>
        <v>41547.439999999995</v>
      </c>
      <c r="AP31" s="39">
        <v>39833.1</v>
      </c>
      <c r="AQ31" s="39">
        <f t="shared" si="16"/>
        <v>1714.3399999999965</v>
      </c>
      <c r="AR31" s="35"/>
      <c r="AS31" s="38">
        <v>41547.439999999995</v>
      </c>
      <c r="AT31" s="38">
        <v>40906.538400000005</v>
      </c>
      <c r="AU31" s="38">
        <f t="shared" si="23"/>
        <v>640.90159999999014</v>
      </c>
      <c r="AV31" s="38">
        <v>0</v>
      </c>
      <c r="AW31" s="38">
        <f t="shared" si="24"/>
        <v>41547.439999999995</v>
      </c>
      <c r="AX31" s="39">
        <v>39833.1</v>
      </c>
      <c r="AY31" s="40">
        <f t="shared" si="18"/>
        <v>1714.3399999999965</v>
      </c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 s="32"/>
    </row>
    <row r="32" spans="1:68" s="26" customFormat="1" ht="14.25" hidden="1" customHeight="1" outlineLevel="1">
      <c r="B32" s="26" t="str">
        <f t="shared" si="6"/>
        <v>Hide</v>
      </c>
      <c r="C32" s="26">
        <v>-1</v>
      </c>
      <c r="D32" s="33" t="s">
        <v>26</v>
      </c>
      <c r="E32" s="115">
        <v>0</v>
      </c>
      <c r="F32" s="28">
        <v>0</v>
      </c>
      <c r="G32" s="28">
        <f t="shared" si="7"/>
        <v>0</v>
      </c>
      <c r="H32" s="28">
        <v>0</v>
      </c>
      <c r="I32" s="28">
        <f t="shared" si="25"/>
        <v>0</v>
      </c>
      <c r="J32" s="34">
        <v>0</v>
      </c>
      <c r="K32" s="34">
        <f t="shared" si="8"/>
        <v>0</v>
      </c>
      <c r="L32" s="35"/>
      <c r="M32" s="28">
        <v>0</v>
      </c>
      <c r="N32" s="28">
        <v>0</v>
      </c>
      <c r="O32" s="28">
        <f t="shared" si="19"/>
        <v>0</v>
      </c>
      <c r="P32" s="28">
        <v>0</v>
      </c>
      <c r="Q32" s="28">
        <f t="shared" si="20"/>
        <v>0</v>
      </c>
      <c r="R32" s="34">
        <v>0</v>
      </c>
      <c r="S32" s="36">
        <f t="shared" si="10"/>
        <v>0</v>
      </c>
      <c r="T32" s="32"/>
      <c r="U32" s="115">
        <v>0</v>
      </c>
      <c r="V32" s="28">
        <v>0</v>
      </c>
      <c r="W32" s="28">
        <f t="shared" si="11"/>
        <v>0</v>
      </c>
      <c r="X32" s="28">
        <v>0</v>
      </c>
      <c r="Y32" s="28">
        <f t="shared" si="26"/>
        <v>0</v>
      </c>
      <c r="Z32" s="34">
        <v>0</v>
      </c>
      <c r="AA32" s="34">
        <f t="shared" si="12"/>
        <v>0</v>
      </c>
      <c r="AB32" s="35"/>
      <c r="AC32" s="28">
        <v>0</v>
      </c>
      <c r="AD32" s="28">
        <v>0</v>
      </c>
      <c r="AE32" s="28">
        <f t="shared" si="21"/>
        <v>0</v>
      </c>
      <c r="AF32" s="28">
        <v>0</v>
      </c>
      <c r="AG32" s="28">
        <f t="shared" si="22"/>
        <v>0</v>
      </c>
      <c r="AH32" s="34">
        <v>0</v>
      </c>
      <c r="AI32" s="36">
        <f t="shared" si="14"/>
        <v>0</v>
      </c>
      <c r="AJ32" s="32"/>
      <c r="AK32" s="115">
        <v>0</v>
      </c>
      <c r="AL32" s="28">
        <v>0</v>
      </c>
      <c r="AM32" s="28">
        <f t="shared" si="15"/>
        <v>0</v>
      </c>
      <c r="AN32" s="28">
        <v>0</v>
      </c>
      <c r="AO32" s="28">
        <f t="shared" si="27"/>
        <v>0</v>
      </c>
      <c r="AP32" s="34">
        <v>0</v>
      </c>
      <c r="AQ32" s="34">
        <f t="shared" si="16"/>
        <v>0</v>
      </c>
      <c r="AR32" s="35"/>
      <c r="AS32" s="28">
        <v>0</v>
      </c>
      <c r="AT32" s="28">
        <v>0</v>
      </c>
      <c r="AU32" s="28">
        <f t="shared" si="23"/>
        <v>0</v>
      </c>
      <c r="AV32" s="28">
        <v>0</v>
      </c>
      <c r="AW32" s="28">
        <f t="shared" si="24"/>
        <v>0</v>
      </c>
      <c r="AX32" s="34">
        <v>0</v>
      </c>
      <c r="AY32" s="36">
        <f t="shared" si="18"/>
        <v>0</v>
      </c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 s="32"/>
    </row>
    <row r="33" spans="2:68" s="26" customFormat="1" ht="14.25" hidden="1" customHeight="1" outlineLevel="1">
      <c r="B33" s="26" t="str">
        <f t="shared" si="6"/>
        <v>Hide</v>
      </c>
      <c r="C33" s="26">
        <v>-1</v>
      </c>
      <c r="D33" s="33" t="s">
        <v>27</v>
      </c>
      <c r="E33" s="115">
        <v>0</v>
      </c>
      <c r="F33" s="28">
        <v>0</v>
      </c>
      <c r="G33" s="28">
        <f t="shared" si="7"/>
        <v>0</v>
      </c>
      <c r="H33" s="28">
        <v>0</v>
      </c>
      <c r="I33" s="28">
        <f t="shared" si="25"/>
        <v>0</v>
      </c>
      <c r="J33" s="34">
        <v>0</v>
      </c>
      <c r="K33" s="34">
        <f t="shared" si="8"/>
        <v>0</v>
      </c>
      <c r="L33" s="35"/>
      <c r="M33" s="28">
        <v>0</v>
      </c>
      <c r="N33" s="28">
        <v>0</v>
      </c>
      <c r="O33" s="28">
        <f t="shared" si="19"/>
        <v>0</v>
      </c>
      <c r="P33" s="28">
        <v>0</v>
      </c>
      <c r="Q33" s="28">
        <f t="shared" si="20"/>
        <v>0</v>
      </c>
      <c r="R33" s="34">
        <v>0</v>
      </c>
      <c r="S33" s="36">
        <f t="shared" si="10"/>
        <v>0</v>
      </c>
      <c r="T33" s="32"/>
      <c r="U33" s="115">
        <v>0</v>
      </c>
      <c r="V33" s="28">
        <v>0</v>
      </c>
      <c r="W33" s="28">
        <f t="shared" si="11"/>
        <v>0</v>
      </c>
      <c r="X33" s="28">
        <v>0</v>
      </c>
      <c r="Y33" s="28">
        <f t="shared" si="26"/>
        <v>0</v>
      </c>
      <c r="Z33" s="34">
        <v>0</v>
      </c>
      <c r="AA33" s="34">
        <f t="shared" si="12"/>
        <v>0</v>
      </c>
      <c r="AB33" s="35"/>
      <c r="AC33" s="28">
        <v>0</v>
      </c>
      <c r="AD33" s="28">
        <v>0</v>
      </c>
      <c r="AE33" s="28">
        <f t="shared" si="21"/>
        <v>0</v>
      </c>
      <c r="AF33" s="28">
        <v>0</v>
      </c>
      <c r="AG33" s="28">
        <f t="shared" si="22"/>
        <v>0</v>
      </c>
      <c r="AH33" s="34">
        <v>0</v>
      </c>
      <c r="AI33" s="36">
        <f t="shared" si="14"/>
        <v>0</v>
      </c>
      <c r="AJ33" s="32"/>
      <c r="AK33" s="115">
        <v>0</v>
      </c>
      <c r="AL33" s="28">
        <v>0</v>
      </c>
      <c r="AM33" s="28">
        <f t="shared" si="15"/>
        <v>0</v>
      </c>
      <c r="AN33" s="28">
        <v>0</v>
      </c>
      <c r="AO33" s="28">
        <f t="shared" si="27"/>
        <v>0</v>
      </c>
      <c r="AP33" s="34">
        <v>0</v>
      </c>
      <c r="AQ33" s="34">
        <f t="shared" si="16"/>
        <v>0</v>
      </c>
      <c r="AR33" s="35"/>
      <c r="AS33" s="28">
        <v>0</v>
      </c>
      <c r="AT33" s="28">
        <v>0</v>
      </c>
      <c r="AU33" s="28">
        <f t="shared" si="23"/>
        <v>0</v>
      </c>
      <c r="AV33" s="28">
        <v>0</v>
      </c>
      <c r="AW33" s="28">
        <f t="shared" si="24"/>
        <v>0</v>
      </c>
      <c r="AX33" s="34">
        <v>0</v>
      </c>
      <c r="AY33" s="36">
        <f t="shared" si="18"/>
        <v>0</v>
      </c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 s="32"/>
    </row>
    <row r="34" spans="2:68" s="26" customFormat="1" ht="14.25" hidden="1" customHeight="1" outlineLevel="1">
      <c r="B34" s="26" t="str">
        <f t="shared" si="6"/>
        <v>Hide</v>
      </c>
      <c r="C34" s="26">
        <v>-1</v>
      </c>
      <c r="D34" s="33" t="s">
        <v>28</v>
      </c>
      <c r="E34" s="115">
        <v>0</v>
      </c>
      <c r="F34" s="28">
        <v>0</v>
      </c>
      <c r="G34" s="28">
        <f t="shared" si="7"/>
        <v>0</v>
      </c>
      <c r="H34" s="28">
        <v>0</v>
      </c>
      <c r="I34" s="28">
        <f t="shared" si="25"/>
        <v>0</v>
      </c>
      <c r="J34" s="34">
        <v>0</v>
      </c>
      <c r="K34" s="34">
        <f t="shared" si="8"/>
        <v>0</v>
      </c>
      <c r="L34" s="35"/>
      <c r="M34" s="28">
        <v>0</v>
      </c>
      <c r="N34" s="28">
        <v>0</v>
      </c>
      <c r="O34" s="28">
        <f t="shared" si="19"/>
        <v>0</v>
      </c>
      <c r="P34" s="28">
        <v>0</v>
      </c>
      <c r="Q34" s="28">
        <f t="shared" si="20"/>
        <v>0</v>
      </c>
      <c r="R34" s="34">
        <v>0</v>
      </c>
      <c r="S34" s="36">
        <f t="shared" si="10"/>
        <v>0</v>
      </c>
      <c r="T34" s="32"/>
      <c r="U34" s="115">
        <v>0</v>
      </c>
      <c r="V34" s="28">
        <v>0</v>
      </c>
      <c r="W34" s="28">
        <f t="shared" si="11"/>
        <v>0</v>
      </c>
      <c r="X34" s="28">
        <v>0</v>
      </c>
      <c r="Y34" s="28">
        <f t="shared" si="26"/>
        <v>0</v>
      </c>
      <c r="Z34" s="34">
        <v>0</v>
      </c>
      <c r="AA34" s="34">
        <f t="shared" si="12"/>
        <v>0</v>
      </c>
      <c r="AB34" s="35"/>
      <c r="AC34" s="28">
        <v>0</v>
      </c>
      <c r="AD34" s="28">
        <v>0</v>
      </c>
      <c r="AE34" s="28">
        <f t="shared" si="21"/>
        <v>0</v>
      </c>
      <c r="AF34" s="28">
        <v>0</v>
      </c>
      <c r="AG34" s="28">
        <f t="shared" si="22"/>
        <v>0</v>
      </c>
      <c r="AH34" s="34">
        <v>0</v>
      </c>
      <c r="AI34" s="36">
        <f t="shared" si="14"/>
        <v>0</v>
      </c>
      <c r="AJ34" s="32"/>
      <c r="AK34" s="115">
        <v>0</v>
      </c>
      <c r="AL34" s="28">
        <v>0</v>
      </c>
      <c r="AM34" s="28">
        <f t="shared" si="15"/>
        <v>0</v>
      </c>
      <c r="AN34" s="28">
        <v>0</v>
      </c>
      <c r="AO34" s="28">
        <f t="shared" si="27"/>
        <v>0</v>
      </c>
      <c r="AP34" s="34">
        <v>0</v>
      </c>
      <c r="AQ34" s="34">
        <f t="shared" si="16"/>
        <v>0</v>
      </c>
      <c r="AR34" s="35"/>
      <c r="AS34" s="28">
        <v>0</v>
      </c>
      <c r="AT34" s="28">
        <v>0</v>
      </c>
      <c r="AU34" s="28">
        <f t="shared" si="23"/>
        <v>0</v>
      </c>
      <c r="AV34" s="28">
        <v>0</v>
      </c>
      <c r="AW34" s="28">
        <f t="shared" si="24"/>
        <v>0</v>
      </c>
      <c r="AX34" s="34">
        <v>0</v>
      </c>
      <c r="AY34" s="36">
        <f t="shared" si="18"/>
        <v>0</v>
      </c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 s="32"/>
    </row>
    <row r="35" spans="2:68" s="26" customFormat="1" ht="14.25" hidden="1" customHeight="1" outlineLevel="1">
      <c r="B35" s="26" t="str">
        <f t="shared" si="6"/>
        <v>Hide</v>
      </c>
      <c r="C35" s="26">
        <v>-1</v>
      </c>
      <c r="D35" s="33" t="s">
        <v>29</v>
      </c>
      <c r="E35" s="115">
        <v>0</v>
      </c>
      <c r="F35" s="28">
        <v>0</v>
      </c>
      <c r="G35" s="28">
        <f t="shared" si="7"/>
        <v>0</v>
      </c>
      <c r="H35" s="28">
        <v>0</v>
      </c>
      <c r="I35" s="28">
        <f t="shared" si="25"/>
        <v>0</v>
      </c>
      <c r="J35" s="34">
        <v>0</v>
      </c>
      <c r="K35" s="34">
        <f t="shared" si="8"/>
        <v>0</v>
      </c>
      <c r="L35" s="35"/>
      <c r="M35" s="28">
        <v>0</v>
      </c>
      <c r="N35" s="28">
        <v>0</v>
      </c>
      <c r="O35" s="28">
        <f t="shared" si="19"/>
        <v>0</v>
      </c>
      <c r="P35" s="28">
        <v>0</v>
      </c>
      <c r="Q35" s="28">
        <f t="shared" si="20"/>
        <v>0</v>
      </c>
      <c r="R35" s="34">
        <v>0</v>
      </c>
      <c r="S35" s="36">
        <f t="shared" si="10"/>
        <v>0</v>
      </c>
      <c r="T35" s="32"/>
      <c r="U35" s="115">
        <v>0</v>
      </c>
      <c r="V35" s="28">
        <v>0</v>
      </c>
      <c r="W35" s="28">
        <f t="shared" si="11"/>
        <v>0</v>
      </c>
      <c r="X35" s="28">
        <v>0</v>
      </c>
      <c r="Y35" s="28">
        <f t="shared" si="26"/>
        <v>0</v>
      </c>
      <c r="Z35" s="34">
        <v>0</v>
      </c>
      <c r="AA35" s="34">
        <f t="shared" si="12"/>
        <v>0</v>
      </c>
      <c r="AB35" s="35"/>
      <c r="AC35" s="28">
        <v>0</v>
      </c>
      <c r="AD35" s="28">
        <v>0</v>
      </c>
      <c r="AE35" s="28">
        <f t="shared" si="21"/>
        <v>0</v>
      </c>
      <c r="AF35" s="28">
        <v>0</v>
      </c>
      <c r="AG35" s="28">
        <f t="shared" si="22"/>
        <v>0</v>
      </c>
      <c r="AH35" s="34">
        <v>0</v>
      </c>
      <c r="AI35" s="36">
        <f t="shared" si="14"/>
        <v>0</v>
      </c>
      <c r="AJ35" s="32"/>
      <c r="AK35" s="115">
        <v>0</v>
      </c>
      <c r="AL35" s="28">
        <v>0</v>
      </c>
      <c r="AM35" s="28">
        <f t="shared" si="15"/>
        <v>0</v>
      </c>
      <c r="AN35" s="28">
        <v>0</v>
      </c>
      <c r="AO35" s="28">
        <f t="shared" si="27"/>
        <v>0</v>
      </c>
      <c r="AP35" s="34">
        <v>0</v>
      </c>
      <c r="AQ35" s="34">
        <f t="shared" si="16"/>
        <v>0</v>
      </c>
      <c r="AR35" s="35"/>
      <c r="AS35" s="28">
        <v>0</v>
      </c>
      <c r="AT35" s="28">
        <v>0</v>
      </c>
      <c r="AU35" s="28">
        <f t="shared" si="23"/>
        <v>0</v>
      </c>
      <c r="AV35" s="28">
        <v>0</v>
      </c>
      <c r="AW35" s="28">
        <f t="shared" si="24"/>
        <v>0</v>
      </c>
      <c r="AX35" s="34">
        <v>0</v>
      </c>
      <c r="AY35" s="36">
        <f t="shared" si="18"/>
        <v>0</v>
      </c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 s="32"/>
    </row>
    <row r="36" spans="2:68" s="26" customFormat="1" ht="14.25" hidden="1" customHeight="1" outlineLevel="1">
      <c r="B36" s="26" t="str">
        <f t="shared" si="6"/>
        <v>Hide</v>
      </c>
      <c r="C36" s="26">
        <v>-1</v>
      </c>
      <c r="D36" s="33" t="s">
        <v>30</v>
      </c>
      <c r="E36" s="115">
        <v>926.44999999999982</v>
      </c>
      <c r="F36" s="28">
        <v>1569.3075523628488</v>
      </c>
      <c r="G36" s="28">
        <f t="shared" si="7"/>
        <v>-642.85755236284899</v>
      </c>
      <c r="H36" s="28">
        <v>0</v>
      </c>
      <c r="I36" s="28">
        <f t="shared" si="25"/>
        <v>926.44999999999982</v>
      </c>
      <c r="J36" s="34">
        <v>1690.33</v>
      </c>
      <c r="K36" s="34">
        <f t="shared" si="8"/>
        <v>-763.88000000000011</v>
      </c>
      <c r="L36" s="35"/>
      <c r="M36" s="28">
        <v>926.44999999999982</v>
      </c>
      <c r="N36" s="28">
        <v>1569.3075523628488</v>
      </c>
      <c r="O36" s="28">
        <f t="shared" si="19"/>
        <v>-642.85755236284899</v>
      </c>
      <c r="P36" s="28">
        <v>0</v>
      </c>
      <c r="Q36" s="28">
        <f t="shared" si="20"/>
        <v>926.44999999999982</v>
      </c>
      <c r="R36" s="34">
        <v>1690.33</v>
      </c>
      <c r="S36" s="36">
        <f t="shared" si="10"/>
        <v>-763.88000000000011</v>
      </c>
      <c r="T36" s="32"/>
      <c r="U36" s="115">
        <v>231.55999999999997</v>
      </c>
      <c r="V36" s="28">
        <v>802.62839999999994</v>
      </c>
      <c r="W36" s="28">
        <f t="shared" si="11"/>
        <v>-571.0684</v>
      </c>
      <c r="X36" s="28">
        <v>0</v>
      </c>
      <c r="Y36" s="28">
        <f t="shared" si="26"/>
        <v>231.55999999999997</v>
      </c>
      <c r="Z36" s="34">
        <v>943.58</v>
      </c>
      <c r="AA36" s="34">
        <f t="shared" si="12"/>
        <v>-712.0200000000001</v>
      </c>
      <c r="AB36" s="35"/>
      <c r="AC36" s="28">
        <v>231.55999999999997</v>
      </c>
      <c r="AD36" s="28">
        <v>802.62839999999994</v>
      </c>
      <c r="AE36" s="28">
        <f t="shared" si="21"/>
        <v>-571.0684</v>
      </c>
      <c r="AF36" s="28">
        <v>0</v>
      </c>
      <c r="AG36" s="28">
        <f t="shared" si="22"/>
        <v>231.55999999999997</v>
      </c>
      <c r="AH36" s="34">
        <v>943.58</v>
      </c>
      <c r="AI36" s="36">
        <f t="shared" si="14"/>
        <v>-712.0200000000001</v>
      </c>
      <c r="AJ36" s="32"/>
      <c r="AK36" s="115">
        <v>694.88999999999987</v>
      </c>
      <c r="AL36" s="28">
        <v>766.67915236284887</v>
      </c>
      <c r="AM36" s="28">
        <f t="shared" si="15"/>
        <v>-71.789152362848995</v>
      </c>
      <c r="AN36" s="28">
        <v>0</v>
      </c>
      <c r="AO36" s="28">
        <f t="shared" si="27"/>
        <v>694.88999999999987</v>
      </c>
      <c r="AP36" s="34">
        <v>746.75</v>
      </c>
      <c r="AQ36" s="34">
        <f t="shared" si="16"/>
        <v>-51.860000000000127</v>
      </c>
      <c r="AR36" s="35"/>
      <c r="AS36" s="28">
        <v>694.88999999999987</v>
      </c>
      <c r="AT36" s="28">
        <v>766.67915236284887</v>
      </c>
      <c r="AU36" s="28">
        <f t="shared" si="23"/>
        <v>-71.789152362848995</v>
      </c>
      <c r="AV36" s="28">
        <v>0</v>
      </c>
      <c r="AW36" s="28">
        <f t="shared" si="24"/>
        <v>694.88999999999987</v>
      </c>
      <c r="AX36" s="34">
        <v>746.75</v>
      </c>
      <c r="AY36" s="36">
        <f t="shared" si="18"/>
        <v>-51.860000000000127</v>
      </c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 s="32"/>
    </row>
    <row r="37" spans="2:68" s="26" customFormat="1" ht="14.25" hidden="1" customHeight="1" outlineLevel="1">
      <c r="B37" s="26" t="str">
        <f t="shared" si="6"/>
        <v>Hide</v>
      </c>
      <c r="C37" s="26">
        <v>-1</v>
      </c>
      <c r="D37" s="33" t="s">
        <v>31</v>
      </c>
      <c r="E37" s="115">
        <v>0</v>
      </c>
      <c r="F37" s="28">
        <v>0</v>
      </c>
      <c r="G37" s="28">
        <f t="shared" si="7"/>
        <v>0</v>
      </c>
      <c r="H37" s="28">
        <v>0</v>
      </c>
      <c r="I37" s="28">
        <f t="shared" si="25"/>
        <v>0</v>
      </c>
      <c r="J37" s="34">
        <v>0</v>
      </c>
      <c r="K37" s="34">
        <f t="shared" si="8"/>
        <v>0</v>
      </c>
      <c r="L37" s="35"/>
      <c r="M37" s="28">
        <v>0</v>
      </c>
      <c r="N37" s="28">
        <v>0</v>
      </c>
      <c r="O37" s="28">
        <f t="shared" si="19"/>
        <v>0</v>
      </c>
      <c r="P37" s="28">
        <v>0</v>
      </c>
      <c r="Q37" s="28">
        <f t="shared" si="20"/>
        <v>0</v>
      </c>
      <c r="R37" s="34">
        <v>0</v>
      </c>
      <c r="S37" s="36">
        <f t="shared" si="10"/>
        <v>0</v>
      </c>
      <c r="T37" s="32"/>
      <c r="U37" s="115">
        <v>0</v>
      </c>
      <c r="V37" s="28">
        <v>0</v>
      </c>
      <c r="W37" s="28">
        <f t="shared" si="11"/>
        <v>0</v>
      </c>
      <c r="X37" s="28">
        <v>0</v>
      </c>
      <c r="Y37" s="28">
        <f t="shared" si="26"/>
        <v>0</v>
      </c>
      <c r="Z37" s="34">
        <v>0</v>
      </c>
      <c r="AA37" s="34">
        <f t="shared" si="12"/>
        <v>0</v>
      </c>
      <c r="AB37" s="35"/>
      <c r="AC37" s="28">
        <v>0</v>
      </c>
      <c r="AD37" s="28">
        <v>0</v>
      </c>
      <c r="AE37" s="28">
        <f t="shared" si="21"/>
        <v>0</v>
      </c>
      <c r="AF37" s="28">
        <v>0</v>
      </c>
      <c r="AG37" s="28">
        <f t="shared" si="22"/>
        <v>0</v>
      </c>
      <c r="AH37" s="34">
        <v>0</v>
      </c>
      <c r="AI37" s="36">
        <f t="shared" si="14"/>
        <v>0</v>
      </c>
      <c r="AJ37" s="32"/>
      <c r="AK37" s="115">
        <v>0</v>
      </c>
      <c r="AL37" s="28">
        <v>0</v>
      </c>
      <c r="AM37" s="28">
        <f t="shared" si="15"/>
        <v>0</v>
      </c>
      <c r="AN37" s="28">
        <v>0</v>
      </c>
      <c r="AO37" s="28">
        <f t="shared" si="27"/>
        <v>0</v>
      </c>
      <c r="AP37" s="34">
        <v>0</v>
      </c>
      <c r="AQ37" s="34">
        <f t="shared" si="16"/>
        <v>0</v>
      </c>
      <c r="AR37" s="35"/>
      <c r="AS37" s="28">
        <v>0</v>
      </c>
      <c r="AT37" s="28">
        <v>0</v>
      </c>
      <c r="AU37" s="28">
        <f t="shared" si="23"/>
        <v>0</v>
      </c>
      <c r="AV37" s="28">
        <v>0</v>
      </c>
      <c r="AW37" s="28">
        <f t="shared" si="24"/>
        <v>0</v>
      </c>
      <c r="AX37" s="34">
        <v>0</v>
      </c>
      <c r="AY37" s="36">
        <f t="shared" si="18"/>
        <v>0</v>
      </c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 s="32"/>
    </row>
    <row r="38" spans="2:68" s="26" customFormat="1" ht="14.25" hidden="1" customHeight="1" outlineLevel="1">
      <c r="B38" s="26" t="str">
        <f t="shared" si="6"/>
        <v>Hide</v>
      </c>
      <c r="C38" s="26">
        <v>-1</v>
      </c>
      <c r="D38" s="33" t="s">
        <v>32</v>
      </c>
      <c r="E38" s="115">
        <v>0</v>
      </c>
      <c r="F38" s="28">
        <v>0</v>
      </c>
      <c r="G38" s="28">
        <f t="shared" si="7"/>
        <v>0</v>
      </c>
      <c r="H38" s="28">
        <v>0</v>
      </c>
      <c r="I38" s="28">
        <f t="shared" si="25"/>
        <v>0</v>
      </c>
      <c r="J38" s="34">
        <v>0</v>
      </c>
      <c r="K38" s="34">
        <f t="shared" si="8"/>
        <v>0</v>
      </c>
      <c r="L38" s="35"/>
      <c r="M38" s="28">
        <v>0</v>
      </c>
      <c r="N38" s="28">
        <v>0</v>
      </c>
      <c r="O38" s="28">
        <f t="shared" si="19"/>
        <v>0</v>
      </c>
      <c r="P38" s="28">
        <v>0</v>
      </c>
      <c r="Q38" s="28">
        <f t="shared" si="20"/>
        <v>0</v>
      </c>
      <c r="R38" s="34">
        <v>0</v>
      </c>
      <c r="S38" s="36">
        <f t="shared" si="10"/>
        <v>0</v>
      </c>
      <c r="T38" s="32"/>
      <c r="U38" s="115">
        <v>0</v>
      </c>
      <c r="V38" s="28">
        <v>0</v>
      </c>
      <c r="W38" s="28">
        <f t="shared" si="11"/>
        <v>0</v>
      </c>
      <c r="X38" s="28">
        <v>0</v>
      </c>
      <c r="Y38" s="28">
        <f t="shared" si="26"/>
        <v>0</v>
      </c>
      <c r="Z38" s="34">
        <v>0</v>
      </c>
      <c r="AA38" s="34">
        <f t="shared" si="12"/>
        <v>0</v>
      </c>
      <c r="AB38" s="35"/>
      <c r="AC38" s="28">
        <v>0</v>
      </c>
      <c r="AD38" s="28">
        <v>0</v>
      </c>
      <c r="AE38" s="28">
        <f t="shared" si="21"/>
        <v>0</v>
      </c>
      <c r="AF38" s="28">
        <v>0</v>
      </c>
      <c r="AG38" s="28">
        <f t="shared" si="22"/>
        <v>0</v>
      </c>
      <c r="AH38" s="34">
        <v>0</v>
      </c>
      <c r="AI38" s="36">
        <f t="shared" si="14"/>
        <v>0</v>
      </c>
      <c r="AJ38" s="32"/>
      <c r="AK38" s="115">
        <v>0</v>
      </c>
      <c r="AL38" s="28">
        <v>0</v>
      </c>
      <c r="AM38" s="28">
        <f t="shared" si="15"/>
        <v>0</v>
      </c>
      <c r="AN38" s="28">
        <v>0</v>
      </c>
      <c r="AO38" s="28">
        <f t="shared" si="27"/>
        <v>0</v>
      </c>
      <c r="AP38" s="34">
        <v>0</v>
      </c>
      <c r="AQ38" s="34">
        <f t="shared" si="16"/>
        <v>0</v>
      </c>
      <c r="AR38" s="35"/>
      <c r="AS38" s="28">
        <v>0</v>
      </c>
      <c r="AT38" s="28">
        <v>0</v>
      </c>
      <c r="AU38" s="28">
        <f t="shared" si="23"/>
        <v>0</v>
      </c>
      <c r="AV38" s="28">
        <v>0</v>
      </c>
      <c r="AW38" s="28">
        <f t="shared" si="24"/>
        <v>0</v>
      </c>
      <c r="AX38" s="34">
        <v>0</v>
      </c>
      <c r="AY38" s="36">
        <f t="shared" si="18"/>
        <v>0</v>
      </c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 s="32"/>
    </row>
    <row r="39" spans="2:68" s="26" customFormat="1" ht="14.25" hidden="1" customHeight="1" outlineLevel="1">
      <c r="B39" s="26" t="str">
        <f t="shared" si="6"/>
        <v>Hide</v>
      </c>
      <c r="C39" s="26">
        <v>-1</v>
      </c>
      <c r="D39" s="33" t="s">
        <v>33</v>
      </c>
      <c r="E39" s="115">
        <v>13999.54</v>
      </c>
      <c r="F39" s="28">
        <v>25288.44084763715</v>
      </c>
      <c r="G39" s="28">
        <f t="shared" si="7"/>
        <v>-11288.900847637149</v>
      </c>
      <c r="H39" s="28">
        <v>0</v>
      </c>
      <c r="I39" s="28">
        <f t="shared" si="25"/>
        <v>13999.54</v>
      </c>
      <c r="J39" s="34">
        <v>24631.09</v>
      </c>
      <c r="K39" s="34">
        <f t="shared" si="8"/>
        <v>-10631.55</v>
      </c>
      <c r="L39" s="35"/>
      <c r="M39" s="28">
        <v>13999.54</v>
      </c>
      <c r="N39" s="28">
        <v>25288.44084763715</v>
      </c>
      <c r="O39" s="28">
        <f t="shared" si="19"/>
        <v>-11288.900847637149</v>
      </c>
      <c r="P39" s="28">
        <v>0</v>
      </c>
      <c r="Q39" s="28">
        <f t="shared" si="20"/>
        <v>13999.54</v>
      </c>
      <c r="R39" s="34">
        <v>24631.09</v>
      </c>
      <c r="S39" s="36">
        <f t="shared" si="10"/>
        <v>-10631.55</v>
      </c>
      <c r="T39" s="32"/>
      <c r="U39" s="115">
        <v>0</v>
      </c>
      <c r="V39" s="28">
        <v>0</v>
      </c>
      <c r="W39" s="28">
        <f t="shared" si="11"/>
        <v>0</v>
      </c>
      <c r="X39" s="28">
        <v>0</v>
      </c>
      <c r="Y39" s="28">
        <f t="shared" si="26"/>
        <v>0</v>
      </c>
      <c r="Z39" s="34">
        <v>0</v>
      </c>
      <c r="AA39" s="34">
        <f t="shared" si="12"/>
        <v>0</v>
      </c>
      <c r="AB39" s="35"/>
      <c r="AC39" s="28">
        <v>0</v>
      </c>
      <c r="AD39" s="28">
        <v>0</v>
      </c>
      <c r="AE39" s="28">
        <f t="shared" si="21"/>
        <v>0</v>
      </c>
      <c r="AF39" s="28">
        <v>0</v>
      </c>
      <c r="AG39" s="28">
        <f t="shared" si="22"/>
        <v>0</v>
      </c>
      <c r="AH39" s="34">
        <v>0</v>
      </c>
      <c r="AI39" s="36">
        <f t="shared" si="14"/>
        <v>0</v>
      </c>
      <c r="AJ39" s="32"/>
      <c r="AK39" s="115">
        <v>13999.54</v>
      </c>
      <c r="AL39" s="28">
        <v>25288.44084763715</v>
      </c>
      <c r="AM39" s="28">
        <f t="shared" si="15"/>
        <v>-11288.900847637149</v>
      </c>
      <c r="AN39" s="28">
        <v>0</v>
      </c>
      <c r="AO39" s="28">
        <f t="shared" si="27"/>
        <v>13999.54</v>
      </c>
      <c r="AP39" s="34">
        <v>24631.09</v>
      </c>
      <c r="AQ39" s="34">
        <f t="shared" si="16"/>
        <v>-10631.55</v>
      </c>
      <c r="AR39" s="35"/>
      <c r="AS39" s="28">
        <v>13999.54</v>
      </c>
      <c r="AT39" s="28">
        <v>25288.44084763715</v>
      </c>
      <c r="AU39" s="28">
        <f t="shared" si="23"/>
        <v>-11288.900847637149</v>
      </c>
      <c r="AV39" s="28">
        <v>0</v>
      </c>
      <c r="AW39" s="28">
        <f t="shared" si="24"/>
        <v>13999.54</v>
      </c>
      <c r="AX39" s="34">
        <v>24631.09</v>
      </c>
      <c r="AY39" s="36">
        <f t="shared" si="18"/>
        <v>-10631.55</v>
      </c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 s="32"/>
    </row>
    <row r="40" spans="2:68" s="26" customFormat="1" collapsed="1">
      <c r="B40" s="26" t="str">
        <f t="shared" si="6"/>
        <v>Hide</v>
      </c>
      <c r="C40" s="26">
        <v>-1</v>
      </c>
      <c r="D40" s="37" t="s">
        <v>34</v>
      </c>
      <c r="E40" s="116">
        <v>14925.99</v>
      </c>
      <c r="F40" s="38">
        <v>26857.7484</v>
      </c>
      <c r="G40" s="38">
        <f t="shared" si="7"/>
        <v>-11931.758400000001</v>
      </c>
      <c r="H40" s="38">
        <v>0</v>
      </c>
      <c r="I40" s="38">
        <f t="shared" si="25"/>
        <v>14925.99</v>
      </c>
      <c r="J40" s="39">
        <v>26321.420000000002</v>
      </c>
      <c r="K40" s="39">
        <f t="shared" si="8"/>
        <v>-11395.430000000002</v>
      </c>
      <c r="L40" s="35"/>
      <c r="M40" s="38">
        <v>14925.99</v>
      </c>
      <c r="N40" s="38">
        <v>26857.7484</v>
      </c>
      <c r="O40" s="38">
        <f t="shared" si="19"/>
        <v>-11931.758400000001</v>
      </c>
      <c r="P40" s="38">
        <v>0</v>
      </c>
      <c r="Q40" s="38">
        <f t="shared" si="20"/>
        <v>14925.99</v>
      </c>
      <c r="R40" s="39">
        <v>26321.420000000002</v>
      </c>
      <c r="S40" s="40">
        <f t="shared" si="10"/>
        <v>-11395.430000000002</v>
      </c>
      <c r="T40" s="32"/>
      <c r="U40" s="116">
        <v>231.55999999999997</v>
      </c>
      <c r="V40" s="38">
        <v>802.62839999999994</v>
      </c>
      <c r="W40" s="38">
        <f t="shared" si="11"/>
        <v>-571.0684</v>
      </c>
      <c r="X40" s="38">
        <v>0</v>
      </c>
      <c r="Y40" s="38">
        <f t="shared" si="26"/>
        <v>231.55999999999997</v>
      </c>
      <c r="Z40" s="39">
        <v>943.58</v>
      </c>
      <c r="AA40" s="39">
        <f t="shared" si="12"/>
        <v>-712.0200000000001</v>
      </c>
      <c r="AB40" s="35"/>
      <c r="AC40" s="38">
        <v>231.55999999999997</v>
      </c>
      <c r="AD40" s="38">
        <v>802.62839999999994</v>
      </c>
      <c r="AE40" s="38">
        <f t="shared" si="21"/>
        <v>-571.0684</v>
      </c>
      <c r="AF40" s="38">
        <v>0</v>
      </c>
      <c r="AG40" s="38">
        <f t="shared" si="22"/>
        <v>231.55999999999997</v>
      </c>
      <c r="AH40" s="39">
        <v>943.58</v>
      </c>
      <c r="AI40" s="40">
        <f t="shared" si="14"/>
        <v>-712.0200000000001</v>
      </c>
      <c r="AJ40" s="32"/>
      <c r="AK40" s="116">
        <v>14694.43</v>
      </c>
      <c r="AL40" s="38">
        <v>26055.119999999999</v>
      </c>
      <c r="AM40" s="38">
        <f t="shared" si="15"/>
        <v>-11360.689999999999</v>
      </c>
      <c r="AN40" s="38">
        <v>0</v>
      </c>
      <c r="AO40" s="38">
        <f t="shared" si="27"/>
        <v>14694.43</v>
      </c>
      <c r="AP40" s="39">
        <v>25377.84</v>
      </c>
      <c r="AQ40" s="39">
        <f t="shared" si="16"/>
        <v>-10683.41</v>
      </c>
      <c r="AR40" s="35"/>
      <c r="AS40" s="38">
        <v>14694.43</v>
      </c>
      <c r="AT40" s="38">
        <v>26055.119999999999</v>
      </c>
      <c r="AU40" s="38">
        <f t="shared" si="23"/>
        <v>-11360.689999999999</v>
      </c>
      <c r="AV40" s="38">
        <v>0</v>
      </c>
      <c r="AW40" s="38">
        <f t="shared" si="24"/>
        <v>14694.43</v>
      </c>
      <c r="AX40" s="39">
        <v>25377.84</v>
      </c>
      <c r="AY40" s="40">
        <f t="shared" si="18"/>
        <v>-10683.41</v>
      </c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 s="32"/>
    </row>
    <row r="41" spans="2:68" s="41" customFormat="1">
      <c r="B41" s="41" t="str">
        <f t="shared" si="6"/>
        <v>Hide</v>
      </c>
      <c r="C41" s="41">
        <v>-1</v>
      </c>
      <c r="D41" s="42" t="s">
        <v>35</v>
      </c>
      <c r="E41" s="117">
        <v>125995.46</v>
      </c>
      <c r="F41" s="43">
        <v>126582.4056</v>
      </c>
      <c r="G41" s="43">
        <f t="shared" si="7"/>
        <v>-586.94559999999183</v>
      </c>
      <c r="H41" s="43">
        <v>0</v>
      </c>
      <c r="I41" s="43">
        <f t="shared" si="25"/>
        <v>125995.46</v>
      </c>
      <c r="J41" s="44">
        <v>126714.93</v>
      </c>
      <c r="K41" s="44">
        <f t="shared" si="8"/>
        <v>-719.46999999998661</v>
      </c>
      <c r="L41" s="45"/>
      <c r="M41" s="43">
        <v>125995.46</v>
      </c>
      <c r="N41" s="43">
        <v>126582.4056</v>
      </c>
      <c r="O41" s="43">
        <f t="shared" si="19"/>
        <v>-586.94559999999183</v>
      </c>
      <c r="P41" s="43">
        <v>0</v>
      </c>
      <c r="Q41" s="43">
        <f t="shared" si="20"/>
        <v>125995.46</v>
      </c>
      <c r="R41" s="44">
        <v>126714.93</v>
      </c>
      <c r="S41" s="46">
        <f t="shared" si="10"/>
        <v>-719.46999999998661</v>
      </c>
      <c r="T41" s="32"/>
      <c r="U41" s="117">
        <v>25398.130000000005</v>
      </c>
      <c r="V41" s="43">
        <v>17150.901599999997</v>
      </c>
      <c r="W41" s="43">
        <f t="shared" si="11"/>
        <v>8247.2284000000072</v>
      </c>
      <c r="X41" s="43">
        <v>0</v>
      </c>
      <c r="Y41" s="43">
        <f t="shared" si="26"/>
        <v>25398.130000000005</v>
      </c>
      <c r="Z41" s="44">
        <v>20085.780000000002</v>
      </c>
      <c r="AA41" s="44">
        <f t="shared" si="12"/>
        <v>5312.3500000000022</v>
      </c>
      <c r="AB41" s="45"/>
      <c r="AC41" s="43">
        <v>25398.130000000005</v>
      </c>
      <c r="AD41" s="43">
        <v>17150.901599999997</v>
      </c>
      <c r="AE41" s="43">
        <f t="shared" si="21"/>
        <v>8247.2284000000072</v>
      </c>
      <c r="AF41" s="43">
        <v>0</v>
      </c>
      <c r="AG41" s="43">
        <f t="shared" si="22"/>
        <v>25398.130000000005</v>
      </c>
      <c r="AH41" s="44">
        <v>20085.780000000002</v>
      </c>
      <c r="AI41" s="46">
        <f t="shared" si="14"/>
        <v>5312.3500000000022</v>
      </c>
      <c r="AJ41" s="32"/>
      <c r="AK41" s="117">
        <v>100597.33</v>
      </c>
      <c r="AL41" s="43">
        <v>109431.504</v>
      </c>
      <c r="AM41" s="43">
        <f t="shared" si="15"/>
        <v>-8834.1739999999991</v>
      </c>
      <c r="AN41" s="43">
        <v>0</v>
      </c>
      <c r="AO41" s="43">
        <f t="shared" si="27"/>
        <v>100597.33</v>
      </c>
      <c r="AP41" s="44">
        <v>106629.15</v>
      </c>
      <c r="AQ41" s="44">
        <f t="shared" si="16"/>
        <v>-6031.8199999999924</v>
      </c>
      <c r="AR41" s="45"/>
      <c r="AS41" s="43">
        <v>100597.33</v>
      </c>
      <c r="AT41" s="43">
        <v>109431.504</v>
      </c>
      <c r="AU41" s="43">
        <f t="shared" si="23"/>
        <v>-8834.1739999999991</v>
      </c>
      <c r="AV41" s="43">
        <v>0</v>
      </c>
      <c r="AW41" s="43">
        <f t="shared" si="24"/>
        <v>100597.33</v>
      </c>
      <c r="AX41" s="44">
        <v>106629.15</v>
      </c>
      <c r="AY41" s="46">
        <f t="shared" si="18"/>
        <v>-6031.8199999999924</v>
      </c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 s="32"/>
    </row>
    <row r="42" spans="2:68" s="26" customFormat="1" ht="14.25" hidden="1" customHeight="1" outlineLevel="1">
      <c r="B42" s="26" t="str">
        <f t="shared" si="6"/>
        <v>Hide</v>
      </c>
      <c r="C42" s="26">
        <v>-1</v>
      </c>
      <c r="D42" s="33" t="s">
        <v>36</v>
      </c>
      <c r="E42" s="115">
        <v>-2220</v>
      </c>
      <c r="F42" s="28">
        <v>9466.6936000000005</v>
      </c>
      <c r="G42" s="28">
        <f t="shared" si="7"/>
        <v>-11686.693600000001</v>
      </c>
      <c r="H42" s="28">
        <v>0</v>
      </c>
      <c r="I42" s="28">
        <f t="shared" si="25"/>
        <v>-2220</v>
      </c>
      <c r="J42" s="34">
        <v>9190</v>
      </c>
      <c r="K42" s="34">
        <f t="shared" si="8"/>
        <v>-11410</v>
      </c>
      <c r="L42" s="35"/>
      <c r="M42" s="28">
        <v>-2220</v>
      </c>
      <c r="N42" s="28">
        <v>9466.6936000000005</v>
      </c>
      <c r="O42" s="28">
        <f t="shared" si="19"/>
        <v>-11686.693600000001</v>
      </c>
      <c r="P42" s="28">
        <v>0</v>
      </c>
      <c r="Q42" s="28">
        <f t="shared" si="20"/>
        <v>-2220</v>
      </c>
      <c r="R42" s="34">
        <v>9190</v>
      </c>
      <c r="S42" s="36">
        <f t="shared" si="10"/>
        <v>-11410</v>
      </c>
      <c r="T42" s="32"/>
      <c r="U42" s="115">
        <v>0</v>
      </c>
      <c r="V42" s="28">
        <v>0</v>
      </c>
      <c r="W42" s="28">
        <f t="shared" si="11"/>
        <v>0</v>
      </c>
      <c r="X42" s="28">
        <v>0</v>
      </c>
      <c r="Y42" s="28">
        <f t="shared" si="26"/>
        <v>0</v>
      </c>
      <c r="Z42" s="34">
        <v>0</v>
      </c>
      <c r="AA42" s="34">
        <f t="shared" si="12"/>
        <v>0</v>
      </c>
      <c r="AB42" s="35"/>
      <c r="AC42" s="28">
        <v>0</v>
      </c>
      <c r="AD42" s="28">
        <v>0</v>
      </c>
      <c r="AE42" s="28">
        <f t="shared" si="21"/>
        <v>0</v>
      </c>
      <c r="AF42" s="28">
        <v>0</v>
      </c>
      <c r="AG42" s="28">
        <f t="shared" si="22"/>
        <v>0</v>
      </c>
      <c r="AH42" s="34">
        <v>0</v>
      </c>
      <c r="AI42" s="36">
        <f t="shared" si="14"/>
        <v>0</v>
      </c>
      <c r="AJ42" s="32"/>
      <c r="AK42" s="115">
        <v>-2220</v>
      </c>
      <c r="AL42" s="28">
        <v>9466.6936000000005</v>
      </c>
      <c r="AM42" s="28">
        <f t="shared" si="15"/>
        <v>-11686.693600000001</v>
      </c>
      <c r="AN42" s="28">
        <v>0</v>
      </c>
      <c r="AO42" s="28">
        <f t="shared" si="27"/>
        <v>-2220</v>
      </c>
      <c r="AP42" s="34">
        <v>9190</v>
      </c>
      <c r="AQ42" s="34">
        <f t="shared" si="16"/>
        <v>-11410</v>
      </c>
      <c r="AR42" s="35"/>
      <c r="AS42" s="28">
        <v>-2220</v>
      </c>
      <c r="AT42" s="28">
        <v>9466.6936000000005</v>
      </c>
      <c r="AU42" s="28">
        <f t="shared" si="23"/>
        <v>-11686.693600000001</v>
      </c>
      <c r="AV42" s="28">
        <v>0</v>
      </c>
      <c r="AW42" s="28">
        <f t="shared" si="24"/>
        <v>-2220</v>
      </c>
      <c r="AX42" s="34">
        <v>9190</v>
      </c>
      <c r="AY42" s="36">
        <f t="shared" si="18"/>
        <v>-11410</v>
      </c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 s="32"/>
    </row>
    <row r="43" spans="2:68" s="26" customFormat="1" ht="14.25" hidden="1" customHeight="1" outlineLevel="1">
      <c r="B43" s="26" t="str">
        <f t="shared" si="6"/>
        <v>Hide</v>
      </c>
      <c r="C43" s="26">
        <v>-1</v>
      </c>
      <c r="D43" s="33" t="s">
        <v>37</v>
      </c>
      <c r="E43" s="115">
        <v>0</v>
      </c>
      <c r="F43" s="28">
        <v>0</v>
      </c>
      <c r="G43" s="28">
        <f t="shared" si="7"/>
        <v>0</v>
      </c>
      <c r="H43" s="28">
        <v>0</v>
      </c>
      <c r="I43" s="28">
        <f t="shared" si="25"/>
        <v>0</v>
      </c>
      <c r="J43" s="34">
        <v>0</v>
      </c>
      <c r="K43" s="34">
        <f t="shared" si="8"/>
        <v>0</v>
      </c>
      <c r="L43" s="35"/>
      <c r="M43" s="28">
        <v>0</v>
      </c>
      <c r="N43" s="28">
        <v>0</v>
      </c>
      <c r="O43" s="28">
        <f t="shared" si="19"/>
        <v>0</v>
      </c>
      <c r="P43" s="28">
        <v>0</v>
      </c>
      <c r="Q43" s="28">
        <f t="shared" si="20"/>
        <v>0</v>
      </c>
      <c r="R43" s="34">
        <v>0</v>
      </c>
      <c r="S43" s="36">
        <f t="shared" si="10"/>
        <v>0</v>
      </c>
      <c r="T43" s="32"/>
      <c r="U43" s="115">
        <v>0</v>
      </c>
      <c r="V43" s="28">
        <v>0</v>
      </c>
      <c r="W43" s="28">
        <f t="shared" si="11"/>
        <v>0</v>
      </c>
      <c r="X43" s="28">
        <v>0</v>
      </c>
      <c r="Y43" s="28">
        <f t="shared" si="26"/>
        <v>0</v>
      </c>
      <c r="Z43" s="34">
        <v>0</v>
      </c>
      <c r="AA43" s="34">
        <f t="shared" si="12"/>
        <v>0</v>
      </c>
      <c r="AB43" s="35"/>
      <c r="AC43" s="28">
        <v>0</v>
      </c>
      <c r="AD43" s="28">
        <v>0</v>
      </c>
      <c r="AE43" s="28">
        <f t="shared" si="21"/>
        <v>0</v>
      </c>
      <c r="AF43" s="28">
        <v>0</v>
      </c>
      <c r="AG43" s="28">
        <f t="shared" si="22"/>
        <v>0</v>
      </c>
      <c r="AH43" s="34">
        <v>0</v>
      </c>
      <c r="AI43" s="36">
        <f t="shared" si="14"/>
        <v>0</v>
      </c>
      <c r="AJ43" s="32"/>
      <c r="AK43" s="115">
        <v>0</v>
      </c>
      <c r="AL43" s="28">
        <v>0</v>
      </c>
      <c r="AM43" s="28">
        <f t="shared" si="15"/>
        <v>0</v>
      </c>
      <c r="AN43" s="28">
        <v>0</v>
      </c>
      <c r="AO43" s="28">
        <f t="shared" si="27"/>
        <v>0</v>
      </c>
      <c r="AP43" s="34">
        <v>0</v>
      </c>
      <c r="AQ43" s="34">
        <f t="shared" si="16"/>
        <v>0</v>
      </c>
      <c r="AR43" s="35"/>
      <c r="AS43" s="28">
        <v>0</v>
      </c>
      <c r="AT43" s="28">
        <v>0</v>
      </c>
      <c r="AU43" s="28">
        <f t="shared" si="23"/>
        <v>0</v>
      </c>
      <c r="AV43" s="28">
        <v>0</v>
      </c>
      <c r="AW43" s="28">
        <f t="shared" si="24"/>
        <v>0</v>
      </c>
      <c r="AX43" s="34">
        <v>0</v>
      </c>
      <c r="AY43" s="36">
        <f t="shared" si="18"/>
        <v>0</v>
      </c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 s="32"/>
    </row>
    <row r="44" spans="2:68" s="26" customFormat="1" collapsed="1">
      <c r="B44" s="26" t="str">
        <f t="shared" si="6"/>
        <v>Hide</v>
      </c>
      <c r="C44" s="26">
        <v>-1</v>
      </c>
      <c r="D44" s="37" t="s">
        <v>38</v>
      </c>
      <c r="E44" s="116">
        <v>-2220</v>
      </c>
      <c r="F44" s="38">
        <v>9466.6936000000005</v>
      </c>
      <c r="G44" s="38">
        <f t="shared" si="7"/>
        <v>-11686.693600000001</v>
      </c>
      <c r="H44" s="38">
        <v>0</v>
      </c>
      <c r="I44" s="38">
        <f t="shared" si="25"/>
        <v>-2220</v>
      </c>
      <c r="J44" s="39">
        <v>9190</v>
      </c>
      <c r="K44" s="39">
        <f t="shared" si="8"/>
        <v>-11410</v>
      </c>
      <c r="L44" s="35"/>
      <c r="M44" s="38">
        <v>-2220</v>
      </c>
      <c r="N44" s="38">
        <v>9466.6936000000005</v>
      </c>
      <c r="O44" s="38">
        <f t="shared" si="19"/>
        <v>-11686.693600000001</v>
      </c>
      <c r="P44" s="38">
        <v>0</v>
      </c>
      <c r="Q44" s="38">
        <f t="shared" si="20"/>
        <v>-2220</v>
      </c>
      <c r="R44" s="39">
        <v>9190</v>
      </c>
      <c r="S44" s="40">
        <f t="shared" si="10"/>
        <v>-11410</v>
      </c>
      <c r="T44" s="32"/>
      <c r="U44" s="116">
        <v>0</v>
      </c>
      <c r="V44" s="38">
        <v>0</v>
      </c>
      <c r="W44" s="38">
        <f t="shared" si="11"/>
        <v>0</v>
      </c>
      <c r="X44" s="38">
        <v>0</v>
      </c>
      <c r="Y44" s="38">
        <f t="shared" si="26"/>
        <v>0</v>
      </c>
      <c r="Z44" s="39">
        <v>0</v>
      </c>
      <c r="AA44" s="39">
        <f t="shared" si="12"/>
        <v>0</v>
      </c>
      <c r="AB44" s="35"/>
      <c r="AC44" s="38">
        <v>0</v>
      </c>
      <c r="AD44" s="38">
        <v>0</v>
      </c>
      <c r="AE44" s="38">
        <f t="shared" si="21"/>
        <v>0</v>
      </c>
      <c r="AF44" s="38">
        <v>0</v>
      </c>
      <c r="AG44" s="38">
        <f t="shared" si="22"/>
        <v>0</v>
      </c>
      <c r="AH44" s="39">
        <v>0</v>
      </c>
      <c r="AI44" s="40">
        <f t="shared" si="14"/>
        <v>0</v>
      </c>
      <c r="AJ44" s="32"/>
      <c r="AK44" s="116">
        <v>-2220</v>
      </c>
      <c r="AL44" s="38">
        <v>9466.6936000000005</v>
      </c>
      <c r="AM44" s="38">
        <f t="shared" si="15"/>
        <v>-11686.693600000001</v>
      </c>
      <c r="AN44" s="38">
        <v>0</v>
      </c>
      <c r="AO44" s="38">
        <f t="shared" si="27"/>
        <v>-2220</v>
      </c>
      <c r="AP44" s="39">
        <v>9190</v>
      </c>
      <c r="AQ44" s="39">
        <f t="shared" si="16"/>
        <v>-11410</v>
      </c>
      <c r="AR44" s="35"/>
      <c r="AS44" s="38">
        <v>-2220</v>
      </c>
      <c r="AT44" s="38">
        <v>9466.6936000000005</v>
      </c>
      <c r="AU44" s="38">
        <f t="shared" si="23"/>
        <v>-11686.693600000001</v>
      </c>
      <c r="AV44" s="38">
        <v>0</v>
      </c>
      <c r="AW44" s="38">
        <f t="shared" si="24"/>
        <v>-2220</v>
      </c>
      <c r="AX44" s="39">
        <v>9190</v>
      </c>
      <c r="AY44" s="40">
        <f t="shared" si="18"/>
        <v>-11410</v>
      </c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 s="32"/>
    </row>
    <row r="45" spans="2:68" s="26" customFormat="1" ht="14.25" hidden="1" customHeight="1" outlineLevel="1">
      <c r="B45" s="26" t="str">
        <f t="shared" si="6"/>
        <v>Hide</v>
      </c>
      <c r="C45" s="26">
        <v>-1</v>
      </c>
      <c r="D45" s="33" t="s">
        <v>39</v>
      </c>
      <c r="E45" s="115">
        <v>0</v>
      </c>
      <c r="F45" s="28">
        <v>0</v>
      </c>
      <c r="G45" s="28">
        <f t="shared" si="7"/>
        <v>0</v>
      </c>
      <c r="H45" s="28">
        <v>0</v>
      </c>
      <c r="I45" s="28">
        <f t="shared" si="25"/>
        <v>0</v>
      </c>
      <c r="J45" s="34">
        <v>0</v>
      </c>
      <c r="K45" s="34">
        <f t="shared" si="8"/>
        <v>0</v>
      </c>
      <c r="L45" s="35"/>
      <c r="M45" s="28">
        <v>0</v>
      </c>
      <c r="N45" s="28">
        <v>0</v>
      </c>
      <c r="O45" s="28">
        <f t="shared" si="19"/>
        <v>0</v>
      </c>
      <c r="P45" s="28">
        <v>0</v>
      </c>
      <c r="Q45" s="28">
        <f t="shared" si="20"/>
        <v>0</v>
      </c>
      <c r="R45" s="34">
        <v>0</v>
      </c>
      <c r="S45" s="36">
        <f t="shared" si="10"/>
        <v>0</v>
      </c>
      <c r="T45" s="32"/>
      <c r="U45" s="115">
        <v>0</v>
      </c>
      <c r="V45" s="28">
        <v>0</v>
      </c>
      <c r="W45" s="28">
        <f t="shared" si="11"/>
        <v>0</v>
      </c>
      <c r="X45" s="28">
        <v>0</v>
      </c>
      <c r="Y45" s="28">
        <f t="shared" si="26"/>
        <v>0</v>
      </c>
      <c r="Z45" s="34">
        <v>0</v>
      </c>
      <c r="AA45" s="34">
        <f t="shared" si="12"/>
        <v>0</v>
      </c>
      <c r="AB45" s="35"/>
      <c r="AC45" s="28">
        <v>0</v>
      </c>
      <c r="AD45" s="28">
        <v>0</v>
      </c>
      <c r="AE45" s="28">
        <f t="shared" si="21"/>
        <v>0</v>
      </c>
      <c r="AF45" s="28">
        <v>0</v>
      </c>
      <c r="AG45" s="28">
        <f t="shared" si="22"/>
        <v>0</v>
      </c>
      <c r="AH45" s="34">
        <v>0</v>
      </c>
      <c r="AI45" s="36">
        <f t="shared" si="14"/>
        <v>0</v>
      </c>
      <c r="AJ45" s="32"/>
      <c r="AK45" s="115">
        <v>0</v>
      </c>
      <c r="AL45" s="28">
        <v>0</v>
      </c>
      <c r="AM45" s="28">
        <f t="shared" si="15"/>
        <v>0</v>
      </c>
      <c r="AN45" s="28">
        <v>0</v>
      </c>
      <c r="AO45" s="28">
        <f t="shared" si="27"/>
        <v>0</v>
      </c>
      <c r="AP45" s="34">
        <v>0</v>
      </c>
      <c r="AQ45" s="34">
        <f t="shared" si="16"/>
        <v>0</v>
      </c>
      <c r="AR45" s="35"/>
      <c r="AS45" s="28">
        <v>0</v>
      </c>
      <c r="AT45" s="28">
        <v>0</v>
      </c>
      <c r="AU45" s="28">
        <f t="shared" si="23"/>
        <v>0</v>
      </c>
      <c r="AV45" s="28">
        <v>0</v>
      </c>
      <c r="AW45" s="28">
        <f t="shared" si="24"/>
        <v>0</v>
      </c>
      <c r="AX45" s="34">
        <v>0</v>
      </c>
      <c r="AY45" s="36">
        <f t="shared" si="18"/>
        <v>0</v>
      </c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 s="32"/>
    </row>
    <row r="46" spans="2:68" s="26" customFormat="1" collapsed="1">
      <c r="B46" s="26" t="str">
        <f t="shared" si="6"/>
        <v>Hide</v>
      </c>
      <c r="C46" s="26">
        <v>-1</v>
      </c>
      <c r="D46" s="37" t="s">
        <v>40</v>
      </c>
      <c r="E46" s="116">
        <v>0</v>
      </c>
      <c r="F46" s="38">
        <v>0</v>
      </c>
      <c r="G46" s="38">
        <f t="shared" si="7"/>
        <v>0</v>
      </c>
      <c r="H46" s="38">
        <v>0</v>
      </c>
      <c r="I46" s="38">
        <f t="shared" si="25"/>
        <v>0</v>
      </c>
      <c r="J46" s="39">
        <v>0</v>
      </c>
      <c r="K46" s="39">
        <f t="shared" si="8"/>
        <v>0</v>
      </c>
      <c r="L46" s="35"/>
      <c r="M46" s="38">
        <v>0</v>
      </c>
      <c r="N46" s="38">
        <v>0</v>
      </c>
      <c r="O46" s="38">
        <f t="shared" si="19"/>
        <v>0</v>
      </c>
      <c r="P46" s="38">
        <v>0</v>
      </c>
      <c r="Q46" s="38">
        <f t="shared" si="20"/>
        <v>0</v>
      </c>
      <c r="R46" s="39">
        <v>0</v>
      </c>
      <c r="S46" s="40">
        <f t="shared" si="10"/>
        <v>0</v>
      </c>
      <c r="T46" s="32"/>
      <c r="U46" s="116">
        <v>0</v>
      </c>
      <c r="V46" s="38">
        <v>0</v>
      </c>
      <c r="W46" s="38">
        <f t="shared" si="11"/>
        <v>0</v>
      </c>
      <c r="X46" s="38">
        <v>0</v>
      </c>
      <c r="Y46" s="38">
        <f t="shared" si="26"/>
        <v>0</v>
      </c>
      <c r="Z46" s="39">
        <v>0</v>
      </c>
      <c r="AA46" s="39">
        <f t="shared" si="12"/>
        <v>0</v>
      </c>
      <c r="AB46" s="35"/>
      <c r="AC46" s="38">
        <v>0</v>
      </c>
      <c r="AD46" s="38">
        <v>0</v>
      </c>
      <c r="AE46" s="38">
        <f t="shared" si="21"/>
        <v>0</v>
      </c>
      <c r="AF46" s="38">
        <v>0</v>
      </c>
      <c r="AG46" s="38">
        <f t="shared" si="22"/>
        <v>0</v>
      </c>
      <c r="AH46" s="39">
        <v>0</v>
      </c>
      <c r="AI46" s="40">
        <f t="shared" si="14"/>
        <v>0</v>
      </c>
      <c r="AJ46" s="32"/>
      <c r="AK46" s="116">
        <v>0</v>
      </c>
      <c r="AL46" s="38">
        <v>0</v>
      </c>
      <c r="AM46" s="38">
        <f t="shared" si="15"/>
        <v>0</v>
      </c>
      <c r="AN46" s="38">
        <v>0</v>
      </c>
      <c r="AO46" s="38">
        <f t="shared" si="27"/>
        <v>0</v>
      </c>
      <c r="AP46" s="39">
        <v>0</v>
      </c>
      <c r="AQ46" s="39">
        <f t="shared" si="16"/>
        <v>0</v>
      </c>
      <c r="AR46" s="35"/>
      <c r="AS46" s="38">
        <v>0</v>
      </c>
      <c r="AT46" s="38">
        <v>0</v>
      </c>
      <c r="AU46" s="38">
        <f t="shared" si="23"/>
        <v>0</v>
      </c>
      <c r="AV46" s="38">
        <v>0</v>
      </c>
      <c r="AW46" s="38">
        <f t="shared" si="24"/>
        <v>0</v>
      </c>
      <c r="AX46" s="39">
        <v>0</v>
      </c>
      <c r="AY46" s="40">
        <f t="shared" si="18"/>
        <v>0</v>
      </c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 s="32"/>
    </row>
    <row r="47" spans="2:68" s="26" customFormat="1" ht="14.25" hidden="1" customHeight="1" outlineLevel="1">
      <c r="B47" s="26" t="str">
        <f t="shared" si="6"/>
        <v>Hide</v>
      </c>
      <c r="C47" s="26">
        <v>-1</v>
      </c>
      <c r="D47" s="33" t="s">
        <v>41</v>
      </c>
      <c r="E47" s="115">
        <v>0</v>
      </c>
      <c r="F47" s="28">
        <v>0</v>
      </c>
      <c r="G47" s="28">
        <f t="shared" si="7"/>
        <v>0</v>
      </c>
      <c r="H47" s="28">
        <v>0</v>
      </c>
      <c r="I47" s="28">
        <f t="shared" si="25"/>
        <v>0</v>
      </c>
      <c r="J47" s="34">
        <v>0</v>
      </c>
      <c r="K47" s="34">
        <f t="shared" si="8"/>
        <v>0</v>
      </c>
      <c r="L47" s="35"/>
      <c r="M47" s="28">
        <v>0</v>
      </c>
      <c r="N47" s="28">
        <v>0</v>
      </c>
      <c r="O47" s="28">
        <f t="shared" si="19"/>
        <v>0</v>
      </c>
      <c r="P47" s="28">
        <v>0</v>
      </c>
      <c r="Q47" s="28">
        <f t="shared" si="20"/>
        <v>0</v>
      </c>
      <c r="R47" s="34">
        <v>0</v>
      </c>
      <c r="S47" s="36">
        <f t="shared" si="10"/>
        <v>0</v>
      </c>
      <c r="T47" s="32"/>
      <c r="U47" s="115">
        <v>0</v>
      </c>
      <c r="V47" s="28">
        <v>0</v>
      </c>
      <c r="W47" s="28">
        <f t="shared" si="11"/>
        <v>0</v>
      </c>
      <c r="X47" s="28">
        <v>0</v>
      </c>
      <c r="Y47" s="28">
        <f t="shared" si="26"/>
        <v>0</v>
      </c>
      <c r="Z47" s="34">
        <v>0</v>
      </c>
      <c r="AA47" s="34">
        <f t="shared" si="12"/>
        <v>0</v>
      </c>
      <c r="AB47" s="35"/>
      <c r="AC47" s="28">
        <v>0</v>
      </c>
      <c r="AD47" s="28">
        <v>0</v>
      </c>
      <c r="AE47" s="28">
        <f t="shared" si="21"/>
        <v>0</v>
      </c>
      <c r="AF47" s="28">
        <v>0</v>
      </c>
      <c r="AG47" s="28">
        <f t="shared" si="22"/>
        <v>0</v>
      </c>
      <c r="AH47" s="34">
        <v>0</v>
      </c>
      <c r="AI47" s="36">
        <f t="shared" si="14"/>
        <v>0</v>
      </c>
      <c r="AJ47" s="32"/>
      <c r="AK47" s="115">
        <v>0</v>
      </c>
      <c r="AL47" s="28">
        <v>0</v>
      </c>
      <c r="AM47" s="28">
        <f t="shared" si="15"/>
        <v>0</v>
      </c>
      <c r="AN47" s="28">
        <v>0</v>
      </c>
      <c r="AO47" s="28">
        <f t="shared" si="27"/>
        <v>0</v>
      </c>
      <c r="AP47" s="34">
        <v>0</v>
      </c>
      <c r="AQ47" s="34">
        <f t="shared" si="16"/>
        <v>0</v>
      </c>
      <c r="AR47" s="35"/>
      <c r="AS47" s="28">
        <v>0</v>
      </c>
      <c r="AT47" s="28">
        <v>0</v>
      </c>
      <c r="AU47" s="28">
        <f t="shared" si="23"/>
        <v>0</v>
      </c>
      <c r="AV47" s="28">
        <v>0</v>
      </c>
      <c r="AW47" s="28">
        <f t="shared" si="24"/>
        <v>0</v>
      </c>
      <c r="AX47" s="34">
        <v>0</v>
      </c>
      <c r="AY47" s="36">
        <f t="shared" si="18"/>
        <v>0</v>
      </c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 s="32"/>
    </row>
    <row r="48" spans="2:68" s="26" customFormat="1" ht="14.25" hidden="1" customHeight="1" outlineLevel="1">
      <c r="B48" s="26" t="str">
        <f t="shared" ref="B48" si="28">IF(SUM(T48:T48)&lt;&gt;0,"Show","Hide")</f>
        <v>Hide</v>
      </c>
      <c r="C48" s="26">
        <v>-1</v>
      </c>
      <c r="D48" s="33" t="s">
        <v>583</v>
      </c>
      <c r="E48" s="115">
        <v>0</v>
      </c>
      <c r="F48" s="28">
        <v>0</v>
      </c>
      <c r="G48" s="28">
        <f t="shared" ref="G48" si="29">+E48-F48</f>
        <v>0</v>
      </c>
      <c r="H48" s="28">
        <v>0</v>
      </c>
      <c r="I48" s="28">
        <f t="shared" ref="I48" si="30">+E48-H48</f>
        <v>0</v>
      </c>
      <c r="J48" s="34">
        <v>0</v>
      </c>
      <c r="K48" s="34">
        <f t="shared" ref="K48" si="31">+E48-J48</f>
        <v>0</v>
      </c>
      <c r="L48" s="35"/>
      <c r="M48" s="28">
        <v>0</v>
      </c>
      <c r="N48" s="28">
        <v>0</v>
      </c>
      <c r="O48" s="28">
        <f t="shared" ref="O48" si="32">+M48-N48</f>
        <v>0</v>
      </c>
      <c r="P48" s="28">
        <v>0</v>
      </c>
      <c r="Q48" s="28">
        <f t="shared" ref="Q48" si="33">+M48-P48</f>
        <v>0</v>
      </c>
      <c r="R48" s="34">
        <v>0</v>
      </c>
      <c r="S48" s="36">
        <f t="shared" ref="S48" si="34">+M48-R48</f>
        <v>0</v>
      </c>
      <c r="T48" s="32"/>
      <c r="U48" s="115">
        <v>0</v>
      </c>
      <c r="V48" s="28">
        <v>0</v>
      </c>
      <c r="W48" s="28">
        <f t="shared" ref="W48" si="35">+U48-V48</f>
        <v>0</v>
      </c>
      <c r="X48" s="28">
        <v>0</v>
      </c>
      <c r="Y48" s="28">
        <f t="shared" ref="Y48" si="36">+U48-X48</f>
        <v>0</v>
      </c>
      <c r="Z48" s="34">
        <v>0</v>
      </c>
      <c r="AA48" s="34">
        <f t="shared" ref="AA48" si="37">+U48-Z48</f>
        <v>0</v>
      </c>
      <c r="AB48" s="35"/>
      <c r="AC48" s="28">
        <v>0</v>
      </c>
      <c r="AD48" s="28">
        <v>0</v>
      </c>
      <c r="AE48" s="28">
        <f t="shared" ref="AE48" si="38">+AC48-AD48</f>
        <v>0</v>
      </c>
      <c r="AF48" s="28">
        <v>0</v>
      </c>
      <c r="AG48" s="28">
        <f t="shared" ref="AG48" si="39">+AC48-AF48</f>
        <v>0</v>
      </c>
      <c r="AH48" s="34">
        <v>0</v>
      </c>
      <c r="AI48" s="36">
        <f t="shared" ref="AI48" si="40">+AC48-AH48</f>
        <v>0</v>
      </c>
      <c r="AJ48" s="32"/>
      <c r="AK48" s="115">
        <v>0</v>
      </c>
      <c r="AL48" s="28">
        <v>0</v>
      </c>
      <c r="AM48" s="28">
        <f t="shared" ref="AM48" si="41">+AK48-AL48</f>
        <v>0</v>
      </c>
      <c r="AN48" s="28">
        <v>0</v>
      </c>
      <c r="AO48" s="28">
        <f t="shared" ref="AO48" si="42">+AK48-AN48</f>
        <v>0</v>
      </c>
      <c r="AP48" s="34">
        <v>0</v>
      </c>
      <c r="AQ48" s="34">
        <f t="shared" ref="AQ48" si="43">+AK48-AP48</f>
        <v>0</v>
      </c>
      <c r="AR48" s="35"/>
      <c r="AS48" s="28">
        <v>0</v>
      </c>
      <c r="AT48" s="28">
        <v>0</v>
      </c>
      <c r="AU48" s="28">
        <f t="shared" ref="AU48" si="44">+AS48-AT48</f>
        <v>0</v>
      </c>
      <c r="AV48" s="28">
        <v>0</v>
      </c>
      <c r="AW48" s="28">
        <f t="shared" ref="AW48" si="45">+AS48-AV48</f>
        <v>0</v>
      </c>
      <c r="AX48" s="34">
        <v>0</v>
      </c>
      <c r="AY48" s="36">
        <f t="shared" ref="AY48" si="46">+AS48-AX48</f>
        <v>0</v>
      </c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 s="32"/>
    </row>
    <row r="49" spans="2:68" s="26" customFormat="1" ht="14.25" hidden="1" customHeight="1" outlineLevel="1">
      <c r="B49" s="26" t="str">
        <f t="shared" si="6"/>
        <v>Hide</v>
      </c>
      <c r="C49" s="26">
        <v>-1</v>
      </c>
      <c r="D49" s="33" t="s">
        <v>42</v>
      </c>
      <c r="E49" s="115">
        <v>0</v>
      </c>
      <c r="F49" s="28">
        <v>0</v>
      </c>
      <c r="G49" s="28">
        <f t="shared" si="7"/>
        <v>0</v>
      </c>
      <c r="H49" s="28">
        <v>0</v>
      </c>
      <c r="I49" s="28">
        <f t="shared" si="25"/>
        <v>0</v>
      </c>
      <c r="J49" s="34">
        <v>0</v>
      </c>
      <c r="K49" s="34">
        <f t="shared" si="8"/>
        <v>0</v>
      </c>
      <c r="L49" s="35"/>
      <c r="M49" s="28">
        <v>0</v>
      </c>
      <c r="N49" s="28">
        <v>0</v>
      </c>
      <c r="O49" s="28">
        <f t="shared" si="19"/>
        <v>0</v>
      </c>
      <c r="P49" s="28">
        <v>0</v>
      </c>
      <c r="Q49" s="28">
        <f t="shared" si="20"/>
        <v>0</v>
      </c>
      <c r="R49" s="34">
        <v>0</v>
      </c>
      <c r="S49" s="36">
        <f t="shared" si="10"/>
        <v>0</v>
      </c>
      <c r="T49" s="32"/>
      <c r="U49" s="115">
        <v>0</v>
      </c>
      <c r="V49" s="28">
        <v>0</v>
      </c>
      <c r="W49" s="28">
        <f t="shared" si="11"/>
        <v>0</v>
      </c>
      <c r="X49" s="28">
        <v>0</v>
      </c>
      <c r="Y49" s="28">
        <f t="shared" si="26"/>
        <v>0</v>
      </c>
      <c r="Z49" s="34">
        <v>0</v>
      </c>
      <c r="AA49" s="34">
        <f t="shared" si="12"/>
        <v>0</v>
      </c>
      <c r="AB49" s="35"/>
      <c r="AC49" s="28">
        <v>0</v>
      </c>
      <c r="AD49" s="28">
        <v>0</v>
      </c>
      <c r="AE49" s="28">
        <f t="shared" si="21"/>
        <v>0</v>
      </c>
      <c r="AF49" s="28">
        <v>0</v>
      </c>
      <c r="AG49" s="28">
        <f t="shared" si="22"/>
        <v>0</v>
      </c>
      <c r="AH49" s="34">
        <v>0</v>
      </c>
      <c r="AI49" s="36">
        <f t="shared" si="14"/>
        <v>0</v>
      </c>
      <c r="AJ49" s="32"/>
      <c r="AK49" s="115">
        <v>0</v>
      </c>
      <c r="AL49" s="28">
        <v>0</v>
      </c>
      <c r="AM49" s="28">
        <f t="shared" si="15"/>
        <v>0</v>
      </c>
      <c r="AN49" s="28">
        <v>0</v>
      </c>
      <c r="AO49" s="28">
        <f t="shared" si="27"/>
        <v>0</v>
      </c>
      <c r="AP49" s="34">
        <v>0</v>
      </c>
      <c r="AQ49" s="34">
        <f t="shared" si="16"/>
        <v>0</v>
      </c>
      <c r="AR49" s="35"/>
      <c r="AS49" s="28">
        <v>0</v>
      </c>
      <c r="AT49" s="28">
        <v>0</v>
      </c>
      <c r="AU49" s="28">
        <f t="shared" si="23"/>
        <v>0</v>
      </c>
      <c r="AV49" s="28">
        <v>0</v>
      </c>
      <c r="AW49" s="28">
        <f t="shared" si="24"/>
        <v>0</v>
      </c>
      <c r="AX49" s="34">
        <v>0</v>
      </c>
      <c r="AY49" s="36">
        <f t="shared" si="18"/>
        <v>0</v>
      </c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 s="32"/>
    </row>
    <row r="50" spans="2:68" s="26" customFormat="1" ht="14.25" hidden="1" customHeight="1" outlineLevel="1">
      <c r="B50" s="26" t="str">
        <f t="shared" si="6"/>
        <v>Hide</v>
      </c>
      <c r="C50" s="26">
        <v>-1</v>
      </c>
      <c r="D50" s="33" t="s">
        <v>43</v>
      </c>
      <c r="E50" s="115">
        <v>0</v>
      </c>
      <c r="F50" s="28">
        <v>0</v>
      </c>
      <c r="G50" s="28">
        <f t="shared" si="7"/>
        <v>0</v>
      </c>
      <c r="H50" s="28">
        <v>0</v>
      </c>
      <c r="I50" s="28">
        <f t="shared" si="25"/>
        <v>0</v>
      </c>
      <c r="J50" s="34">
        <v>0</v>
      </c>
      <c r="K50" s="34">
        <f t="shared" si="8"/>
        <v>0</v>
      </c>
      <c r="L50" s="35"/>
      <c r="M50" s="28">
        <v>0</v>
      </c>
      <c r="N50" s="28">
        <v>0</v>
      </c>
      <c r="O50" s="28">
        <f t="shared" si="19"/>
        <v>0</v>
      </c>
      <c r="P50" s="28">
        <v>0</v>
      </c>
      <c r="Q50" s="28">
        <f t="shared" si="20"/>
        <v>0</v>
      </c>
      <c r="R50" s="34">
        <v>0</v>
      </c>
      <c r="S50" s="36">
        <f t="shared" si="10"/>
        <v>0</v>
      </c>
      <c r="T50" s="32"/>
      <c r="U50" s="115">
        <v>0</v>
      </c>
      <c r="V50" s="28">
        <v>0</v>
      </c>
      <c r="W50" s="28">
        <f t="shared" si="11"/>
        <v>0</v>
      </c>
      <c r="X50" s="28">
        <v>0</v>
      </c>
      <c r="Y50" s="28">
        <f t="shared" si="26"/>
        <v>0</v>
      </c>
      <c r="Z50" s="34">
        <v>0</v>
      </c>
      <c r="AA50" s="34">
        <f t="shared" si="12"/>
        <v>0</v>
      </c>
      <c r="AB50" s="35"/>
      <c r="AC50" s="28">
        <v>0</v>
      </c>
      <c r="AD50" s="28">
        <v>0</v>
      </c>
      <c r="AE50" s="28">
        <f t="shared" si="21"/>
        <v>0</v>
      </c>
      <c r="AF50" s="28">
        <v>0</v>
      </c>
      <c r="AG50" s="28">
        <f t="shared" si="22"/>
        <v>0</v>
      </c>
      <c r="AH50" s="34">
        <v>0</v>
      </c>
      <c r="AI50" s="36">
        <f t="shared" si="14"/>
        <v>0</v>
      </c>
      <c r="AJ50" s="32"/>
      <c r="AK50" s="115">
        <v>0</v>
      </c>
      <c r="AL50" s="28">
        <v>0</v>
      </c>
      <c r="AM50" s="28">
        <f t="shared" si="15"/>
        <v>0</v>
      </c>
      <c r="AN50" s="28">
        <v>0</v>
      </c>
      <c r="AO50" s="28">
        <f t="shared" si="27"/>
        <v>0</v>
      </c>
      <c r="AP50" s="34">
        <v>0</v>
      </c>
      <c r="AQ50" s="34">
        <f t="shared" si="16"/>
        <v>0</v>
      </c>
      <c r="AR50" s="35"/>
      <c r="AS50" s="28">
        <v>0</v>
      </c>
      <c r="AT50" s="28">
        <v>0</v>
      </c>
      <c r="AU50" s="28">
        <f t="shared" si="23"/>
        <v>0</v>
      </c>
      <c r="AV50" s="28">
        <v>0</v>
      </c>
      <c r="AW50" s="28">
        <f t="shared" si="24"/>
        <v>0</v>
      </c>
      <c r="AX50" s="34">
        <v>0</v>
      </c>
      <c r="AY50" s="36">
        <f t="shared" si="18"/>
        <v>0</v>
      </c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 s="32"/>
    </row>
    <row r="51" spans="2:68" s="26" customFormat="1" ht="14.25" hidden="1" customHeight="1" outlineLevel="1">
      <c r="B51" s="26" t="str">
        <f t="shared" si="6"/>
        <v>Hide</v>
      </c>
      <c r="C51" s="26">
        <v>-1</v>
      </c>
      <c r="D51" s="33" t="s">
        <v>44</v>
      </c>
      <c r="E51" s="115">
        <v>0</v>
      </c>
      <c r="F51" s="28">
        <v>0</v>
      </c>
      <c r="G51" s="28">
        <f t="shared" si="7"/>
        <v>0</v>
      </c>
      <c r="H51" s="28">
        <v>0</v>
      </c>
      <c r="I51" s="28">
        <f t="shared" si="25"/>
        <v>0</v>
      </c>
      <c r="J51" s="34">
        <v>0</v>
      </c>
      <c r="K51" s="34">
        <f t="shared" si="8"/>
        <v>0</v>
      </c>
      <c r="L51" s="35"/>
      <c r="M51" s="28">
        <v>0</v>
      </c>
      <c r="N51" s="28">
        <v>0</v>
      </c>
      <c r="O51" s="28">
        <f t="shared" si="19"/>
        <v>0</v>
      </c>
      <c r="P51" s="28">
        <v>0</v>
      </c>
      <c r="Q51" s="28">
        <f t="shared" si="20"/>
        <v>0</v>
      </c>
      <c r="R51" s="34">
        <v>0</v>
      </c>
      <c r="S51" s="36">
        <f t="shared" si="10"/>
        <v>0</v>
      </c>
      <c r="T51" s="32"/>
      <c r="U51" s="115">
        <v>0</v>
      </c>
      <c r="V51" s="28">
        <v>0</v>
      </c>
      <c r="W51" s="28">
        <f t="shared" si="11"/>
        <v>0</v>
      </c>
      <c r="X51" s="28">
        <v>0</v>
      </c>
      <c r="Y51" s="28">
        <f t="shared" si="26"/>
        <v>0</v>
      </c>
      <c r="Z51" s="34">
        <v>0</v>
      </c>
      <c r="AA51" s="34">
        <f t="shared" si="12"/>
        <v>0</v>
      </c>
      <c r="AB51" s="35"/>
      <c r="AC51" s="28">
        <v>0</v>
      </c>
      <c r="AD51" s="28">
        <v>0</v>
      </c>
      <c r="AE51" s="28">
        <f t="shared" si="21"/>
        <v>0</v>
      </c>
      <c r="AF51" s="28">
        <v>0</v>
      </c>
      <c r="AG51" s="28">
        <f t="shared" si="22"/>
        <v>0</v>
      </c>
      <c r="AH51" s="34">
        <v>0</v>
      </c>
      <c r="AI51" s="36">
        <f t="shared" si="14"/>
        <v>0</v>
      </c>
      <c r="AJ51" s="32"/>
      <c r="AK51" s="115">
        <v>0</v>
      </c>
      <c r="AL51" s="28">
        <v>0</v>
      </c>
      <c r="AM51" s="28">
        <f t="shared" si="15"/>
        <v>0</v>
      </c>
      <c r="AN51" s="28">
        <v>0</v>
      </c>
      <c r="AO51" s="28">
        <f t="shared" si="27"/>
        <v>0</v>
      </c>
      <c r="AP51" s="34">
        <v>0</v>
      </c>
      <c r="AQ51" s="34">
        <f t="shared" si="16"/>
        <v>0</v>
      </c>
      <c r="AR51" s="35"/>
      <c r="AS51" s="28">
        <v>0</v>
      </c>
      <c r="AT51" s="28">
        <v>0</v>
      </c>
      <c r="AU51" s="28">
        <f t="shared" si="23"/>
        <v>0</v>
      </c>
      <c r="AV51" s="28">
        <v>0</v>
      </c>
      <c r="AW51" s="28">
        <f t="shared" si="24"/>
        <v>0</v>
      </c>
      <c r="AX51" s="34">
        <v>0</v>
      </c>
      <c r="AY51" s="36">
        <f t="shared" si="18"/>
        <v>0</v>
      </c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 s="32"/>
    </row>
    <row r="52" spans="2:68" s="26" customFormat="1" ht="14.25" hidden="1" customHeight="1" outlineLevel="1">
      <c r="B52" s="26" t="str">
        <f t="shared" si="6"/>
        <v>Hide</v>
      </c>
      <c r="C52" s="26">
        <v>-1</v>
      </c>
      <c r="D52" s="33" t="s">
        <v>45</v>
      </c>
      <c r="E52" s="115">
        <v>0</v>
      </c>
      <c r="F52" s="28">
        <v>0</v>
      </c>
      <c r="G52" s="28">
        <f t="shared" si="7"/>
        <v>0</v>
      </c>
      <c r="H52" s="28">
        <v>0</v>
      </c>
      <c r="I52" s="28">
        <f t="shared" si="25"/>
        <v>0</v>
      </c>
      <c r="J52" s="34">
        <v>0</v>
      </c>
      <c r="K52" s="34">
        <f t="shared" si="8"/>
        <v>0</v>
      </c>
      <c r="L52" s="35"/>
      <c r="M52" s="28">
        <v>0</v>
      </c>
      <c r="N52" s="28">
        <v>0</v>
      </c>
      <c r="O52" s="28">
        <f t="shared" si="19"/>
        <v>0</v>
      </c>
      <c r="P52" s="28">
        <v>0</v>
      </c>
      <c r="Q52" s="28">
        <f t="shared" si="20"/>
        <v>0</v>
      </c>
      <c r="R52" s="34">
        <v>0</v>
      </c>
      <c r="S52" s="36">
        <f t="shared" si="10"/>
        <v>0</v>
      </c>
      <c r="T52" s="32"/>
      <c r="U52" s="115">
        <v>0</v>
      </c>
      <c r="V52" s="28">
        <v>0</v>
      </c>
      <c r="W52" s="28">
        <f t="shared" si="11"/>
        <v>0</v>
      </c>
      <c r="X52" s="28">
        <v>0</v>
      </c>
      <c r="Y52" s="28">
        <f t="shared" si="26"/>
        <v>0</v>
      </c>
      <c r="Z52" s="34">
        <v>0</v>
      </c>
      <c r="AA52" s="34">
        <f t="shared" si="12"/>
        <v>0</v>
      </c>
      <c r="AB52" s="35"/>
      <c r="AC52" s="28">
        <v>0</v>
      </c>
      <c r="AD52" s="28">
        <v>0</v>
      </c>
      <c r="AE52" s="28">
        <f t="shared" si="21"/>
        <v>0</v>
      </c>
      <c r="AF52" s="28">
        <v>0</v>
      </c>
      <c r="AG52" s="28">
        <f t="shared" si="22"/>
        <v>0</v>
      </c>
      <c r="AH52" s="34">
        <v>0</v>
      </c>
      <c r="AI52" s="36">
        <f t="shared" si="14"/>
        <v>0</v>
      </c>
      <c r="AJ52" s="32"/>
      <c r="AK52" s="115">
        <v>0</v>
      </c>
      <c r="AL52" s="28">
        <v>0</v>
      </c>
      <c r="AM52" s="28">
        <f t="shared" si="15"/>
        <v>0</v>
      </c>
      <c r="AN52" s="28">
        <v>0</v>
      </c>
      <c r="AO52" s="28">
        <f t="shared" si="27"/>
        <v>0</v>
      </c>
      <c r="AP52" s="34">
        <v>0</v>
      </c>
      <c r="AQ52" s="34">
        <f t="shared" si="16"/>
        <v>0</v>
      </c>
      <c r="AR52" s="35"/>
      <c r="AS52" s="28">
        <v>0</v>
      </c>
      <c r="AT52" s="28">
        <v>0</v>
      </c>
      <c r="AU52" s="28">
        <f t="shared" si="23"/>
        <v>0</v>
      </c>
      <c r="AV52" s="28">
        <v>0</v>
      </c>
      <c r="AW52" s="28">
        <f t="shared" si="24"/>
        <v>0</v>
      </c>
      <c r="AX52" s="34">
        <v>0</v>
      </c>
      <c r="AY52" s="36">
        <f t="shared" si="18"/>
        <v>0</v>
      </c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 s="32"/>
    </row>
    <row r="53" spans="2:68" s="26" customFormat="1" ht="14.25" hidden="1" customHeight="1" outlineLevel="1">
      <c r="B53" s="26" t="str">
        <f t="shared" si="6"/>
        <v>Hide</v>
      </c>
      <c r="C53" s="26">
        <v>-1</v>
      </c>
      <c r="D53" s="33" t="s">
        <v>46</v>
      </c>
      <c r="E53" s="115">
        <v>0</v>
      </c>
      <c r="F53" s="28">
        <v>0</v>
      </c>
      <c r="G53" s="28">
        <f t="shared" si="7"/>
        <v>0</v>
      </c>
      <c r="H53" s="28">
        <v>0</v>
      </c>
      <c r="I53" s="28">
        <f t="shared" si="25"/>
        <v>0</v>
      </c>
      <c r="J53" s="34">
        <v>0</v>
      </c>
      <c r="K53" s="34">
        <f t="shared" si="8"/>
        <v>0</v>
      </c>
      <c r="L53" s="35"/>
      <c r="M53" s="28">
        <v>0</v>
      </c>
      <c r="N53" s="28">
        <v>0</v>
      </c>
      <c r="O53" s="28">
        <f t="shared" si="19"/>
        <v>0</v>
      </c>
      <c r="P53" s="28">
        <v>0</v>
      </c>
      <c r="Q53" s="28">
        <f t="shared" si="20"/>
        <v>0</v>
      </c>
      <c r="R53" s="34">
        <v>0</v>
      </c>
      <c r="S53" s="36">
        <f t="shared" si="10"/>
        <v>0</v>
      </c>
      <c r="T53" s="32"/>
      <c r="U53" s="115">
        <v>0</v>
      </c>
      <c r="V53" s="28">
        <v>0</v>
      </c>
      <c r="W53" s="28">
        <f t="shared" si="11"/>
        <v>0</v>
      </c>
      <c r="X53" s="28">
        <v>0</v>
      </c>
      <c r="Y53" s="28">
        <f t="shared" si="26"/>
        <v>0</v>
      </c>
      <c r="Z53" s="34">
        <v>0</v>
      </c>
      <c r="AA53" s="34">
        <f t="shared" si="12"/>
        <v>0</v>
      </c>
      <c r="AB53" s="35"/>
      <c r="AC53" s="28">
        <v>0</v>
      </c>
      <c r="AD53" s="28">
        <v>0</v>
      </c>
      <c r="AE53" s="28">
        <f t="shared" si="21"/>
        <v>0</v>
      </c>
      <c r="AF53" s="28">
        <v>0</v>
      </c>
      <c r="AG53" s="28">
        <f t="shared" si="22"/>
        <v>0</v>
      </c>
      <c r="AH53" s="34">
        <v>0</v>
      </c>
      <c r="AI53" s="36">
        <f t="shared" si="14"/>
        <v>0</v>
      </c>
      <c r="AJ53" s="32"/>
      <c r="AK53" s="115">
        <v>0</v>
      </c>
      <c r="AL53" s="28">
        <v>0</v>
      </c>
      <c r="AM53" s="28">
        <f t="shared" si="15"/>
        <v>0</v>
      </c>
      <c r="AN53" s="28">
        <v>0</v>
      </c>
      <c r="AO53" s="28">
        <f t="shared" si="27"/>
        <v>0</v>
      </c>
      <c r="AP53" s="34">
        <v>0</v>
      </c>
      <c r="AQ53" s="34">
        <f t="shared" si="16"/>
        <v>0</v>
      </c>
      <c r="AR53" s="35"/>
      <c r="AS53" s="28">
        <v>0</v>
      </c>
      <c r="AT53" s="28">
        <v>0</v>
      </c>
      <c r="AU53" s="28">
        <f t="shared" si="23"/>
        <v>0</v>
      </c>
      <c r="AV53" s="28">
        <v>0</v>
      </c>
      <c r="AW53" s="28">
        <f t="shared" si="24"/>
        <v>0</v>
      </c>
      <c r="AX53" s="34">
        <v>0</v>
      </c>
      <c r="AY53" s="36">
        <f t="shared" si="18"/>
        <v>0</v>
      </c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 s="32"/>
    </row>
    <row r="54" spans="2:68" s="26" customFormat="1" ht="14.25" hidden="1" customHeight="1" outlineLevel="1">
      <c r="B54" s="26" t="str">
        <f t="shared" si="6"/>
        <v>Hide</v>
      </c>
      <c r="C54" s="26">
        <v>-1</v>
      </c>
      <c r="D54" s="33" t="s">
        <v>47</v>
      </c>
      <c r="E54" s="115">
        <v>0</v>
      </c>
      <c r="F54" s="28">
        <v>0</v>
      </c>
      <c r="G54" s="28">
        <f t="shared" si="7"/>
        <v>0</v>
      </c>
      <c r="H54" s="28">
        <v>0</v>
      </c>
      <c r="I54" s="28">
        <f t="shared" si="25"/>
        <v>0</v>
      </c>
      <c r="J54" s="34">
        <v>0</v>
      </c>
      <c r="K54" s="34">
        <f t="shared" si="8"/>
        <v>0</v>
      </c>
      <c r="L54" s="35"/>
      <c r="M54" s="28">
        <v>0</v>
      </c>
      <c r="N54" s="28">
        <v>0</v>
      </c>
      <c r="O54" s="28">
        <f t="shared" si="19"/>
        <v>0</v>
      </c>
      <c r="P54" s="28">
        <v>0</v>
      </c>
      <c r="Q54" s="28">
        <f t="shared" si="20"/>
        <v>0</v>
      </c>
      <c r="R54" s="34">
        <v>0</v>
      </c>
      <c r="S54" s="36">
        <f t="shared" si="10"/>
        <v>0</v>
      </c>
      <c r="T54" s="32"/>
      <c r="U54" s="115">
        <v>0</v>
      </c>
      <c r="V54" s="28">
        <v>0</v>
      </c>
      <c r="W54" s="28">
        <f t="shared" si="11"/>
        <v>0</v>
      </c>
      <c r="X54" s="28">
        <v>0</v>
      </c>
      <c r="Y54" s="28">
        <f t="shared" si="26"/>
        <v>0</v>
      </c>
      <c r="Z54" s="34">
        <v>0</v>
      </c>
      <c r="AA54" s="34">
        <f t="shared" si="12"/>
        <v>0</v>
      </c>
      <c r="AB54" s="35"/>
      <c r="AC54" s="28">
        <v>0</v>
      </c>
      <c r="AD54" s="28">
        <v>0</v>
      </c>
      <c r="AE54" s="28">
        <f t="shared" si="21"/>
        <v>0</v>
      </c>
      <c r="AF54" s="28">
        <v>0</v>
      </c>
      <c r="AG54" s="28">
        <f t="shared" si="22"/>
        <v>0</v>
      </c>
      <c r="AH54" s="34">
        <v>0</v>
      </c>
      <c r="AI54" s="36">
        <f t="shared" si="14"/>
        <v>0</v>
      </c>
      <c r="AJ54" s="32"/>
      <c r="AK54" s="115">
        <v>0</v>
      </c>
      <c r="AL54" s="28">
        <v>0</v>
      </c>
      <c r="AM54" s="28">
        <f t="shared" si="15"/>
        <v>0</v>
      </c>
      <c r="AN54" s="28">
        <v>0</v>
      </c>
      <c r="AO54" s="28">
        <f t="shared" si="27"/>
        <v>0</v>
      </c>
      <c r="AP54" s="34">
        <v>0</v>
      </c>
      <c r="AQ54" s="34">
        <f t="shared" si="16"/>
        <v>0</v>
      </c>
      <c r="AR54" s="35"/>
      <c r="AS54" s="28">
        <v>0</v>
      </c>
      <c r="AT54" s="28">
        <v>0</v>
      </c>
      <c r="AU54" s="28">
        <f t="shared" si="23"/>
        <v>0</v>
      </c>
      <c r="AV54" s="28">
        <v>0</v>
      </c>
      <c r="AW54" s="28">
        <f t="shared" si="24"/>
        <v>0</v>
      </c>
      <c r="AX54" s="34">
        <v>0</v>
      </c>
      <c r="AY54" s="36">
        <f t="shared" si="18"/>
        <v>0</v>
      </c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 s="32"/>
    </row>
    <row r="55" spans="2:68" s="26" customFormat="1" ht="14.25" hidden="1" customHeight="1" outlineLevel="1">
      <c r="B55" s="26" t="str">
        <f t="shared" si="6"/>
        <v>Hide</v>
      </c>
      <c r="C55" s="26">
        <v>-1</v>
      </c>
      <c r="D55" s="33" t="s">
        <v>48</v>
      </c>
      <c r="E55" s="115">
        <v>0</v>
      </c>
      <c r="F55" s="28">
        <v>0</v>
      </c>
      <c r="G55" s="28">
        <f t="shared" si="7"/>
        <v>0</v>
      </c>
      <c r="H55" s="28">
        <v>0</v>
      </c>
      <c r="I55" s="28">
        <f t="shared" si="25"/>
        <v>0</v>
      </c>
      <c r="J55" s="34">
        <v>0</v>
      </c>
      <c r="K55" s="34">
        <f t="shared" si="8"/>
        <v>0</v>
      </c>
      <c r="L55" s="35"/>
      <c r="M55" s="28">
        <v>0</v>
      </c>
      <c r="N55" s="28">
        <v>0</v>
      </c>
      <c r="O55" s="28">
        <f t="shared" si="19"/>
        <v>0</v>
      </c>
      <c r="P55" s="28">
        <v>0</v>
      </c>
      <c r="Q55" s="28">
        <f t="shared" si="20"/>
        <v>0</v>
      </c>
      <c r="R55" s="34">
        <v>0</v>
      </c>
      <c r="S55" s="36">
        <f t="shared" si="10"/>
        <v>0</v>
      </c>
      <c r="T55" s="32"/>
      <c r="U55" s="115">
        <v>0</v>
      </c>
      <c r="V55" s="28">
        <v>0</v>
      </c>
      <c r="W55" s="28">
        <f t="shared" si="11"/>
        <v>0</v>
      </c>
      <c r="X55" s="28">
        <v>0</v>
      </c>
      <c r="Y55" s="28">
        <f t="shared" si="26"/>
        <v>0</v>
      </c>
      <c r="Z55" s="34">
        <v>0</v>
      </c>
      <c r="AA55" s="34">
        <f t="shared" si="12"/>
        <v>0</v>
      </c>
      <c r="AB55" s="35"/>
      <c r="AC55" s="28">
        <v>0</v>
      </c>
      <c r="AD55" s="28">
        <v>0</v>
      </c>
      <c r="AE55" s="28">
        <f t="shared" si="21"/>
        <v>0</v>
      </c>
      <c r="AF55" s="28">
        <v>0</v>
      </c>
      <c r="AG55" s="28">
        <f t="shared" si="22"/>
        <v>0</v>
      </c>
      <c r="AH55" s="34">
        <v>0</v>
      </c>
      <c r="AI55" s="36">
        <f t="shared" si="14"/>
        <v>0</v>
      </c>
      <c r="AJ55" s="32"/>
      <c r="AK55" s="115">
        <v>0</v>
      </c>
      <c r="AL55" s="28">
        <v>0</v>
      </c>
      <c r="AM55" s="28">
        <f t="shared" si="15"/>
        <v>0</v>
      </c>
      <c r="AN55" s="28">
        <v>0</v>
      </c>
      <c r="AO55" s="28">
        <f t="shared" si="27"/>
        <v>0</v>
      </c>
      <c r="AP55" s="34">
        <v>0</v>
      </c>
      <c r="AQ55" s="34">
        <f t="shared" si="16"/>
        <v>0</v>
      </c>
      <c r="AR55" s="35"/>
      <c r="AS55" s="28">
        <v>0</v>
      </c>
      <c r="AT55" s="28">
        <v>0</v>
      </c>
      <c r="AU55" s="28">
        <f t="shared" si="23"/>
        <v>0</v>
      </c>
      <c r="AV55" s="28">
        <v>0</v>
      </c>
      <c r="AW55" s="28">
        <f t="shared" si="24"/>
        <v>0</v>
      </c>
      <c r="AX55" s="34">
        <v>0</v>
      </c>
      <c r="AY55" s="36">
        <f t="shared" si="18"/>
        <v>0</v>
      </c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 s="32"/>
    </row>
    <row r="56" spans="2:68" s="26" customFormat="1" ht="14.25" hidden="1" customHeight="1" outlineLevel="1">
      <c r="B56" s="26" t="str">
        <f t="shared" si="6"/>
        <v>Hide</v>
      </c>
      <c r="C56" s="26">
        <v>-1</v>
      </c>
      <c r="D56" s="33" t="s">
        <v>49</v>
      </c>
      <c r="E56" s="115">
        <v>0</v>
      </c>
      <c r="F56" s="28">
        <v>0</v>
      </c>
      <c r="G56" s="28">
        <f t="shared" si="7"/>
        <v>0</v>
      </c>
      <c r="H56" s="28">
        <v>0</v>
      </c>
      <c r="I56" s="28">
        <f t="shared" si="25"/>
        <v>0</v>
      </c>
      <c r="J56" s="34">
        <v>0</v>
      </c>
      <c r="K56" s="34">
        <f t="shared" si="8"/>
        <v>0</v>
      </c>
      <c r="L56" s="35"/>
      <c r="M56" s="28">
        <v>0</v>
      </c>
      <c r="N56" s="28">
        <v>0</v>
      </c>
      <c r="O56" s="28">
        <f t="shared" si="19"/>
        <v>0</v>
      </c>
      <c r="P56" s="28">
        <v>0</v>
      </c>
      <c r="Q56" s="28">
        <f t="shared" si="20"/>
        <v>0</v>
      </c>
      <c r="R56" s="34">
        <v>0</v>
      </c>
      <c r="S56" s="36">
        <f t="shared" si="10"/>
        <v>0</v>
      </c>
      <c r="T56" s="32"/>
      <c r="U56" s="115">
        <v>0</v>
      </c>
      <c r="V56" s="28">
        <v>0</v>
      </c>
      <c r="W56" s="28">
        <f t="shared" si="11"/>
        <v>0</v>
      </c>
      <c r="X56" s="28">
        <v>0</v>
      </c>
      <c r="Y56" s="28">
        <f t="shared" si="26"/>
        <v>0</v>
      </c>
      <c r="Z56" s="34">
        <v>0</v>
      </c>
      <c r="AA56" s="34">
        <f t="shared" si="12"/>
        <v>0</v>
      </c>
      <c r="AB56" s="35"/>
      <c r="AC56" s="28">
        <v>0</v>
      </c>
      <c r="AD56" s="28">
        <v>0</v>
      </c>
      <c r="AE56" s="28">
        <f t="shared" si="21"/>
        <v>0</v>
      </c>
      <c r="AF56" s="28">
        <v>0</v>
      </c>
      <c r="AG56" s="28">
        <f t="shared" si="22"/>
        <v>0</v>
      </c>
      <c r="AH56" s="34">
        <v>0</v>
      </c>
      <c r="AI56" s="36">
        <f t="shared" si="14"/>
        <v>0</v>
      </c>
      <c r="AJ56" s="32"/>
      <c r="AK56" s="115">
        <v>0</v>
      </c>
      <c r="AL56" s="28">
        <v>0</v>
      </c>
      <c r="AM56" s="28">
        <f t="shared" si="15"/>
        <v>0</v>
      </c>
      <c r="AN56" s="28">
        <v>0</v>
      </c>
      <c r="AO56" s="28">
        <f t="shared" si="27"/>
        <v>0</v>
      </c>
      <c r="AP56" s="34">
        <v>0</v>
      </c>
      <c r="AQ56" s="34">
        <f t="shared" si="16"/>
        <v>0</v>
      </c>
      <c r="AR56" s="35"/>
      <c r="AS56" s="28">
        <v>0</v>
      </c>
      <c r="AT56" s="28">
        <v>0</v>
      </c>
      <c r="AU56" s="28">
        <f t="shared" si="23"/>
        <v>0</v>
      </c>
      <c r="AV56" s="28">
        <v>0</v>
      </c>
      <c r="AW56" s="28">
        <f t="shared" si="24"/>
        <v>0</v>
      </c>
      <c r="AX56" s="34">
        <v>0</v>
      </c>
      <c r="AY56" s="36">
        <f t="shared" si="18"/>
        <v>0</v>
      </c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 s="32"/>
    </row>
    <row r="57" spans="2:68" s="26" customFormat="1" collapsed="1">
      <c r="B57" s="26" t="str">
        <f t="shared" si="6"/>
        <v>Hide</v>
      </c>
      <c r="C57" s="26">
        <v>-1</v>
      </c>
      <c r="D57" s="37" t="s">
        <v>50</v>
      </c>
      <c r="E57" s="116">
        <v>0</v>
      </c>
      <c r="F57" s="38">
        <v>0</v>
      </c>
      <c r="G57" s="38">
        <f t="shared" si="7"/>
        <v>0</v>
      </c>
      <c r="H57" s="38">
        <v>0</v>
      </c>
      <c r="I57" s="38">
        <f t="shared" si="25"/>
        <v>0</v>
      </c>
      <c r="J57" s="39">
        <v>0</v>
      </c>
      <c r="K57" s="39">
        <f t="shared" si="8"/>
        <v>0</v>
      </c>
      <c r="L57" s="35"/>
      <c r="M57" s="38">
        <v>0</v>
      </c>
      <c r="N57" s="38">
        <v>0</v>
      </c>
      <c r="O57" s="38">
        <f t="shared" si="19"/>
        <v>0</v>
      </c>
      <c r="P57" s="38">
        <v>0</v>
      </c>
      <c r="Q57" s="38">
        <f t="shared" si="20"/>
        <v>0</v>
      </c>
      <c r="R57" s="39">
        <v>0</v>
      </c>
      <c r="S57" s="40">
        <f t="shared" si="10"/>
        <v>0</v>
      </c>
      <c r="T57" s="32"/>
      <c r="U57" s="116">
        <v>0</v>
      </c>
      <c r="V57" s="38">
        <v>0</v>
      </c>
      <c r="W57" s="38">
        <f t="shared" si="11"/>
        <v>0</v>
      </c>
      <c r="X57" s="38">
        <v>0</v>
      </c>
      <c r="Y57" s="38">
        <f t="shared" si="26"/>
        <v>0</v>
      </c>
      <c r="Z57" s="39">
        <v>0</v>
      </c>
      <c r="AA57" s="39">
        <f t="shared" si="12"/>
        <v>0</v>
      </c>
      <c r="AB57" s="35"/>
      <c r="AC57" s="38">
        <v>0</v>
      </c>
      <c r="AD57" s="38">
        <v>0</v>
      </c>
      <c r="AE57" s="38">
        <f t="shared" si="21"/>
        <v>0</v>
      </c>
      <c r="AF57" s="38">
        <v>0</v>
      </c>
      <c r="AG57" s="38">
        <f t="shared" si="22"/>
        <v>0</v>
      </c>
      <c r="AH57" s="39">
        <v>0</v>
      </c>
      <c r="AI57" s="40">
        <f t="shared" si="14"/>
        <v>0</v>
      </c>
      <c r="AJ57" s="32"/>
      <c r="AK57" s="116">
        <v>0</v>
      </c>
      <c r="AL57" s="38">
        <v>0</v>
      </c>
      <c r="AM57" s="38">
        <f t="shared" si="15"/>
        <v>0</v>
      </c>
      <c r="AN57" s="38">
        <v>0</v>
      </c>
      <c r="AO57" s="38">
        <f t="shared" si="27"/>
        <v>0</v>
      </c>
      <c r="AP57" s="39">
        <v>0</v>
      </c>
      <c r="AQ57" s="39">
        <f t="shared" si="16"/>
        <v>0</v>
      </c>
      <c r="AR57" s="35"/>
      <c r="AS57" s="38">
        <v>0</v>
      </c>
      <c r="AT57" s="38">
        <v>0</v>
      </c>
      <c r="AU57" s="38">
        <f t="shared" si="23"/>
        <v>0</v>
      </c>
      <c r="AV57" s="38">
        <v>0</v>
      </c>
      <c r="AW57" s="38">
        <f t="shared" si="24"/>
        <v>0</v>
      </c>
      <c r="AX57" s="39">
        <v>0</v>
      </c>
      <c r="AY57" s="40">
        <f t="shared" si="18"/>
        <v>0</v>
      </c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 s="32"/>
    </row>
    <row r="58" spans="2:68" s="26" customFormat="1">
      <c r="B58" s="26" t="str">
        <f t="shared" si="6"/>
        <v>Hide</v>
      </c>
      <c r="C58" s="26">
        <v>-1</v>
      </c>
      <c r="D58" s="48" t="s">
        <v>51</v>
      </c>
      <c r="E58" s="118">
        <v>973869.700000001</v>
      </c>
      <c r="F58" s="49">
        <v>1079722.0000000002</v>
      </c>
      <c r="G58" s="49">
        <f t="shared" si="7"/>
        <v>-105852.29999999923</v>
      </c>
      <c r="H58" s="49">
        <v>0</v>
      </c>
      <c r="I58" s="49">
        <f t="shared" si="25"/>
        <v>973869.700000001</v>
      </c>
      <c r="J58" s="50">
        <v>1093103.57</v>
      </c>
      <c r="K58" s="50">
        <f t="shared" si="8"/>
        <v>-119233.86999999906</v>
      </c>
      <c r="L58" s="35"/>
      <c r="M58" s="49">
        <v>973869.700000001</v>
      </c>
      <c r="N58" s="49">
        <v>1079722.0000000002</v>
      </c>
      <c r="O58" s="49">
        <f t="shared" si="19"/>
        <v>-105852.29999999923</v>
      </c>
      <c r="P58" s="49">
        <v>0</v>
      </c>
      <c r="Q58" s="49">
        <f t="shared" si="20"/>
        <v>973869.700000001</v>
      </c>
      <c r="R58" s="50">
        <v>1093103.57</v>
      </c>
      <c r="S58" s="51">
        <f t="shared" si="10"/>
        <v>-119233.86999999906</v>
      </c>
      <c r="T58" s="32"/>
      <c r="U58" s="118">
        <v>134070.31000000006</v>
      </c>
      <c r="V58" s="49">
        <v>211218</v>
      </c>
      <c r="W58" s="49">
        <f t="shared" si="11"/>
        <v>-77147.689999999944</v>
      </c>
      <c r="X58" s="49">
        <v>0</v>
      </c>
      <c r="Y58" s="49">
        <f t="shared" si="26"/>
        <v>134070.31000000006</v>
      </c>
      <c r="Z58" s="50">
        <v>247392.32999999996</v>
      </c>
      <c r="AA58" s="50">
        <f t="shared" si="12"/>
        <v>-113322.0199999999</v>
      </c>
      <c r="AB58" s="35"/>
      <c r="AC58" s="49">
        <v>134070.31000000006</v>
      </c>
      <c r="AD58" s="49">
        <v>211218</v>
      </c>
      <c r="AE58" s="49">
        <f t="shared" si="21"/>
        <v>-77147.689999999944</v>
      </c>
      <c r="AF58" s="49">
        <v>0</v>
      </c>
      <c r="AG58" s="49">
        <f t="shared" si="22"/>
        <v>134070.31000000006</v>
      </c>
      <c r="AH58" s="50">
        <v>247392.32999999996</v>
      </c>
      <c r="AI58" s="51">
        <f t="shared" si="14"/>
        <v>-113322.0199999999</v>
      </c>
      <c r="AJ58" s="32"/>
      <c r="AK58" s="118">
        <v>839799.39000000083</v>
      </c>
      <c r="AL58" s="49">
        <v>868503.99999999988</v>
      </c>
      <c r="AM58" s="49">
        <f t="shared" si="15"/>
        <v>-28704.609999999055</v>
      </c>
      <c r="AN58" s="49">
        <v>0</v>
      </c>
      <c r="AO58" s="49">
        <f t="shared" si="27"/>
        <v>839799.39000000083</v>
      </c>
      <c r="AP58" s="50">
        <v>845711.24</v>
      </c>
      <c r="AQ58" s="50">
        <f t="shared" si="16"/>
        <v>-5911.8499999991618</v>
      </c>
      <c r="AR58" s="35"/>
      <c r="AS58" s="49">
        <v>839799.39000000083</v>
      </c>
      <c r="AT58" s="49">
        <v>868503.99999999988</v>
      </c>
      <c r="AU58" s="49">
        <f t="shared" si="23"/>
        <v>-28704.609999999055</v>
      </c>
      <c r="AV58" s="49">
        <v>0</v>
      </c>
      <c r="AW58" s="49">
        <f t="shared" si="24"/>
        <v>839799.39000000083</v>
      </c>
      <c r="AX58" s="50">
        <v>845711.24</v>
      </c>
      <c r="AY58" s="51">
        <f t="shared" si="18"/>
        <v>-5911.8499999991618</v>
      </c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 s="32"/>
    </row>
    <row r="59" spans="2:68" s="26" customFormat="1" ht="14.25" hidden="1" customHeight="1" outlineLevel="1">
      <c r="B59" s="26" t="str">
        <f t="shared" si="6"/>
        <v>Hide</v>
      </c>
      <c r="C59" s="26">
        <v>-1</v>
      </c>
      <c r="D59" s="52" t="s">
        <v>52</v>
      </c>
      <c r="E59" s="119">
        <v>0</v>
      </c>
      <c r="F59" s="53">
        <v>0</v>
      </c>
      <c r="G59" s="53">
        <f t="shared" si="7"/>
        <v>0</v>
      </c>
      <c r="H59" s="53">
        <v>0</v>
      </c>
      <c r="I59" s="53">
        <f t="shared" si="25"/>
        <v>0</v>
      </c>
      <c r="J59" s="54">
        <v>0</v>
      </c>
      <c r="K59" s="54">
        <f t="shared" si="8"/>
        <v>0</v>
      </c>
      <c r="L59" s="35"/>
      <c r="M59" s="53">
        <v>0</v>
      </c>
      <c r="N59" s="53">
        <v>0</v>
      </c>
      <c r="O59" s="53">
        <f t="shared" si="19"/>
        <v>0</v>
      </c>
      <c r="P59" s="53">
        <v>0</v>
      </c>
      <c r="Q59" s="53">
        <f t="shared" si="20"/>
        <v>0</v>
      </c>
      <c r="R59" s="54">
        <v>0</v>
      </c>
      <c r="S59" s="55">
        <f t="shared" si="10"/>
        <v>0</v>
      </c>
      <c r="T59" s="32"/>
      <c r="U59" s="119">
        <v>0</v>
      </c>
      <c r="V59" s="53">
        <v>0</v>
      </c>
      <c r="W59" s="53">
        <f t="shared" si="11"/>
        <v>0</v>
      </c>
      <c r="X59" s="53">
        <v>0</v>
      </c>
      <c r="Y59" s="53">
        <f t="shared" si="26"/>
        <v>0</v>
      </c>
      <c r="Z59" s="54">
        <v>0</v>
      </c>
      <c r="AA59" s="54">
        <f t="shared" si="12"/>
        <v>0</v>
      </c>
      <c r="AB59" s="35"/>
      <c r="AC59" s="53">
        <v>0</v>
      </c>
      <c r="AD59" s="53">
        <v>0</v>
      </c>
      <c r="AE59" s="53">
        <f t="shared" si="21"/>
        <v>0</v>
      </c>
      <c r="AF59" s="53">
        <v>0</v>
      </c>
      <c r="AG59" s="53">
        <f t="shared" si="22"/>
        <v>0</v>
      </c>
      <c r="AH59" s="54">
        <v>0</v>
      </c>
      <c r="AI59" s="55">
        <f t="shared" si="14"/>
        <v>0</v>
      </c>
      <c r="AJ59" s="32"/>
      <c r="AK59" s="119">
        <v>0</v>
      </c>
      <c r="AL59" s="53">
        <v>0</v>
      </c>
      <c r="AM59" s="53">
        <f t="shared" si="15"/>
        <v>0</v>
      </c>
      <c r="AN59" s="53">
        <v>0</v>
      </c>
      <c r="AO59" s="53">
        <f t="shared" si="27"/>
        <v>0</v>
      </c>
      <c r="AP59" s="54">
        <v>0</v>
      </c>
      <c r="AQ59" s="54">
        <f t="shared" si="16"/>
        <v>0</v>
      </c>
      <c r="AR59" s="35"/>
      <c r="AS59" s="53">
        <v>0</v>
      </c>
      <c r="AT59" s="53">
        <v>0</v>
      </c>
      <c r="AU59" s="53">
        <f t="shared" si="23"/>
        <v>0</v>
      </c>
      <c r="AV59" s="53">
        <v>0</v>
      </c>
      <c r="AW59" s="53">
        <f t="shared" si="24"/>
        <v>0</v>
      </c>
      <c r="AX59" s="54">
        <v>0</v>
      </c>
      <c r="AY59" s="55">
        <f t="shared" si="18"/>
        <v>0</v>
      </c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 s="32"/>
    </row>
    <row r="60" spans="2:68" s="26" customFormat="1" ht="14.25" hidden="1" customHeight="1" outlineLevel="1">
      <c r="B60" s="26" t="str">
        <f t="shared" si="6"/>
        <v>Hide</v>
      </c>
      <c r="C60" s="26">
        <v>-1</v>
      </c>
      <c r="D60" s="52" t="s">
        <v>53</v>
      </c>
      <c r="E60" s="119">
        <v>0</v>
      </c>
      <c r="F60" s="53">
        <v>0</v>
      </c>
      <c r="G60" s="53">
        <f t="shared" si="7"/>
        <v>0</v>
      </c>
      <c r="H60" s="53">
        <v>0</v>
      </c>
      <c r="I60" s="53">
        <f t="shared" si="25"/>
        <v>0</v>
      </c>
      <c r="J60" s="54">
        <v>0</v>
      </c>
      <c r="K60" s="54">
        <f t="shared" si="8"/>
        <v>0</v>
      </c>
      <c r="L60" s="35"/>
      <c r="M60" s="53">
        <v>0</v>
      </c>
      <c r="N60" s="53">
        <v>0</v>
      </c>
      <c r="O60" s="53">
        <f t="shared" si="19"/>
        <v>0</v>
      </c>
      <c r="P60" s="53">
        <v>0</v>
      </c>
      <c r="Q60" s="53">
        <f t="shared" si="20"/>
        <v>0</v>
      </c>
      <c r="R60" s="54">
        <v>0</v>
      </c>
      <c r="S60" s="55">
        <f t="shared" si="10"/>
        <v>0</v>
      </c>
      <c r="T60" s="32"/>
      <c r="U60" s="119">
        <v>0</v>
      </c>
      <c r="V60" s="53">
        <v>0</v>
      </c>
      <c r="W60" s="53">
        <f t="shared" si="11"/>
        <v>0</v>
      </c>
      <c r="X60" s="53">
        <v>0</v>
      </c>
      <c r="Y60" s="53">
        <f t="shared" si="26"/>
        <v>0</v>
      </c>
      <c r="Z60" s="54">
        <v>0</v>
      </c>
      <c r="AA60" s="54">
        <f t="shared" si="12"/>
        <v>0</v>
      </c>
      <c r="AB60" s="35"/>
      <c r="AC60" s="53">
        <v>0</v>
      </c>
      <c r="AD60" s="53">
        <v>0</v>
      </c>
      <c r="AE60" s="53">
        <f t="shared" si="21"/>
        <v>0</v>
      </c>
      <c r="AF60" s="53">
        <v>0</v>
      </c>
      <c r="AG60" s="53">
        <f t="shared" si="22"/>
        <v>0</v>
      </c>
      <c r="AH60" s="54">
        <v>0</v>
      </c>
      <c r="AI60" s="55">
        <f t="shared" si="14"/>
        <v>0</v>
      </c>
      <c r="AJ60" s="32"/>
      <c r="AK60" s="119">
        <v>0</v>
      </c>
      <c r="AL60" s="53">
        <v>0</v>
      </c>
      <c r="AM60" s="53">
        <f t="shared" si="15"/>
        <v>0</v>
      </c>
      <c r="AN60" s="53">
        <v>0</v>
      </c>
      <c r="AO60" s="53">
        <f t="shared" si="27"/>
        <v>0</v>
      </c>
      <c r="AP60" s="54">
        <v>0</v>
      </c>
      <c r="AQ60" s="54">
        <f t="shared" si="16"/>
        <v>0</v>
      </c>
      <c r="AR60" s="35"/>
      <c r="AS60" s="53">
        <v>0</v>
      </c>
      <c r="AT60" s="53">
        <v>0</v>
      </c>
      <c r="AU60" s="53">
        <f t="shared" si="23"/>
        <v>0</v>
      </c>
      <c r="AV60" s="53">
        <v>0</v>
      </c>
      <c r="AW60" s="53">
        <f t="shared" si="24"/>
        <v>0</v>
      </c>
      <c r="AX60" s="54">
        <v>0</v>
      </c>
      <c r="AY60" s="55">
        <f t="shared" si="18"/>
        <v>0</v>
      </c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 s="32"/>
    </row>
    <row r="61" spans="2:68" s="26" customFormat="1" ht="14.25" hidden="1" customHeight="1" outlineLevel="1">
      <c r="B61" s="26" t="str">
        <f t="shared" si="6"/>
        <v>Hide</v>
      </c>
      <c r="C61" s="26">
        <v>-1</v>
      </c>
      <c r="D61" s="52" t="s">
        <v>54</v>
      </c>
      <c r="E61" s="119">
        <v>0</v>
      </c>
      <c r="F61" s="53">
        <v>0</v>
      </c>
      <c r="G61" s="53">
        <f t="shared" si="7"/>
        <v>0</v>
      </c>
      <c r="H61" s="53">
        <v>0</v>
      </c>
      <c r="I61" s="53">
        <f t="shared" si="25"/>
        <v>0</v>
      </c>
      <c r="J61" s="54">
        <v>0</v>
      </c>
      <c r="K61" s="54">
        <f t="shared" si="8"/>
        <v>0</v>
      </c>
      <c r="L61" s="35"/>
      <c r="M61" s="53">
        <v>0</v>
      </c>
      <c r="N61" s="53">
        <v>0</v>
      </c>
      <c r="O61" s="53">
        <f t="shared" si="19"/>
        <v>0</v>
      </c>
      <c r="P61" s="53">
        <v>0</v>
      </c>
      <c r="Q61" s="53">
        <f t="shared" si="20"/>
        <v>0</v>
      </c>
      <c r="R61" s="54">
        <v>0</v>
      </c>
      <c r="S61" s="55">
        <f t="shared" si="10"/>
        <v>0</v>
      </c>
      <c r="T61" s="32"/>
      <c r="U61" s="119">
        <v>0</v>
      </c>
      <c r="V61" s="53">
        <v>0</v>
      </c>
      <c r="W61" s="53">
        <f t="shared" si="11"/>
        <v>0</v>
      </c>
      <c r="X61" s="53">
        <v>0</v>
      </c>
      <c r="Y61" s="53">
        <f t="shared" si="26"/>
        <v>0</v>
      </c>
      <c r="Z61" s="54">
        <v>0</v>
      </c>
      <c r="AA61" s="54">
        <f t="shared" si="12"/>
        <v>0</v>
      </c>
      <c r="AB61" s="35"/>
      <c r="AC61" s="53">
        <v>0</v>
      </c>
      <c r="AD61" s="53">
        <v>0</v>
      </c>
      <c r="AE61" s="53">
        <f t="shared" si="21"/>
        <v>0</v>
      </c>
      <c r="AF61" s="53">
        <v>0</v>
      </c>
      <c r="AG61" s="53">
        <f t="shared" si="22"/>
        <v>0</v>
      </c>
      <c r="AH61" s="54">
        <v>0</v>
      </c>
      <c r="AI61" s="55">
        <f t="shared" si="14"/>
        <v>0</v>
      </c>
      <c r="AJ61" s="32"/>
      <c r="AK61" s="119">
        <v>0</v>
      </c>
      <c r="AL61" s="53">
        <v>0</v>
      </c>
      <c r="AM61" s="53">
        <f t="shared" si="15"/>
        <v>0</v>
      </c>
      <c r="AN61" s="53">
        <v>0</v>
      </c>
      <c r="AO61" s="53">
        <f t="shared" si="27"/>
        <v>0</v>
      </c>
      <c r="AP61" s="54">
        <v>0</v>
      </c>
      <c r="AQ61" s="54">
        <f t="shared" si="16"/>
        <v>0</v>
      </c>
      <c r="AR61" s="35"/>
      <c r="AS61" s="53">
        <v>0</v>
      </c>
      <c r="AT61" s="53">
        <v>0</v>
      </c>
      <c r="AU61" s="53">
        <f t="shared" si="23"/>
        <v>0</v>
      </c>
      <c r="AV61" s="53">
        <v>0</v>
      </c>
      <c r="AW61" s="53">
        <f t="shared" si="24"/>
        <v>0</v>
      </c>
      <c r="AX61" s="54">
        <v>0</v>
      </c>
      <c r="AY61" s="55">
        <f t="shared" si="18"/>
        <v>0</v>
      </c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 s="32"/>
    </row>
    <row r="62" spans="2:68" s="26" customFormat="1" ht="14.25" hidden="1" customHeight="1" outlineLevel="1">
      <c r="B62" s="26" t="str">
        <f t="shared" si="6"/>
        <v>Hide</v>
      </c>
      <c r="C62" s="26">
        <v>-1</v>
      </c>
      <c r="D62" s="52" t="s">
        <v>55</v>
      </c>
      <c r="E62" s="119">
        <v>0</v>
      </c>
      <c r="F62" s="53">
        <v>0</v>
      </c>
      <c r="G62" s="53">
        <f t="shared" si="7"/>
        <v>0</v>
      </c>
      <c r="H62" s="53">
        <v>0</v>
      </c>
      <c r="I62" s="53">
        <f t="shared" si="25"/>
        <v>0</v>
      </c>
      <c r="J62" s="54">
        <v>0</v>
      </c>
      <c r="K62" s="54">
        <f t="shared" si="8"/>
        <v>0</v>
      </c>
      <c r="L62" s="35"/>
      <c r="M62" s="53">
        <v>0</v>
      </c>
      <c r="N62" s="53">
        <v>0</v>
      </c>
      <c r="O62" s="53">
        <f t="shared" si="19"/>
        <v>0</v>
      </c>
      <c r="P62" s="53">
        <v>0</v>
      </c>
      <c r="Q62" s="53">
        <f t="shared" si="20"/>
        <v>0</v>
      </c>
      <c r="R62" s="54">
        <v>0</v>
      </c>
      <c r="S62" s="55">
        <f t="shared" si="10"/>
        <v>0</v>
      </c>
      <c r="T62" s="32"/>
      <c r="U62" s="119">
        <v>0</v>
      </c>
      <c r="V62" s="53">
        <v>0</v>
      </c>
      <c r="W62" s="53">
        <f t="shared" si="11"/>
        <v>0</v>
      </c>
      <c r="X62" s="53">
        <v>0</v>
      </c>
      <c r="Y62" s="53">
        <f t="shared" si="26"/>
        <v>0</v>
      </c>
      <c r="Z62" s="54">
        <v>0</v>
      </c>
      <c r="AA62" s="54">
        <f t="shared" si="12"/>
        <v>0</v>
      </c>
      <c r="AB62" s="35"/>
      <c r="AC62" s="53">
        <v>0</v>
      </c>
      <c r="AD62" s="53">
        <v>0</v>
      </c>
      <c r="AE62" s="53">
        <f t="shared" si="21"/>
        <v>0</v>
      </c>
      <c r="AF62" s="53">
        <v>0</v>
      </c>
      <c r="AG62" s="53">
        <f t="shared" si="22"/>
        <v>0</v>
      </c>
      <c r="AH62" s="54">
        <v>0</v>
      </c>
      <c r="AI62" s="55">
        <f t="shared" si="14"/>
        <v>0</v>
      </c>
      <c r="AJ62" s="32"/>
      <c r="AK62" s="119">
        <v>0</v>
      </c>
      <c r="AL62" s="53">
        <v>0</v>
      </c>
      <c r="AM62" s="53">
        <f t="shared" si="15"/>
        <v>0</v>
      </c>
      <c r="AN62" s="53">
        <v>0</v>
      </c>
      <c r="AO62" s="53">
        <f t="shared" si="27"/>
        <v>0</v>
      </c>
      <c r="AP62" s="54">
        <v>0</v>
      </c>
      <c r="AQ62" s="54">
        <f t="shared" si="16"/>
        <v>0</v>
      </c>
      <c r="AR62" s="35"/>
      <c r="AS62" s="53">
        <v>0</v>
      </c>
      <c r="AT62" s="53">
        <v>0</v>
      </c>
      <c r="AU62" s="53">
        <f t="shared" si="23"/>
        <v>0</v>
      </c>
      <c r="AV62" s="53">
        <v>0</v>
      </c>
      <c r="AW62" s="53">
        <f t="shared" si="24"/>
        <v>0</v>
      </c>
      <c r="AX62" s="54">
        <v>0</v>
      </c>
      <c r="AY62" s="55">
        <f t="shared" si="18"/>
        <v>0</v>
      </c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 s="32"/>
    </row>
    <row r="63" spans="2:68" s="26" customFormat="1" ht="14.25" hidden="1" customHeight="1" outlineLevel="1">
      <c r="B63" s="26" t="str">
        <f t="shared" si="6"/>
        <v>Hide</v>
      </c>
      <c r="C63" s="26">
        <v>-1</v>
      </c>
      <c r="D63" s="52" t="s">
        <v>56</v>
      </c>
      <c r="E63" s="119">
        <v>0</v>
      </c>
      <c r="F63" s="53">
        <v>0</v>
      </c>
      <c r="G63" s="53">
        <f t="shared" si="7"/>
        <v>0</v>
      </c>
      <c r="H63" s="53">
        <v>0</v>
      </c>
      <c r="I63" s="53">
        <f t="shared" si="25"/>
        <v>0</v>
      </c>
      <c r="J63" s="54">
        <v>0</v>
      </c>
      <c r="K63" s="54">
        <f t="shared" si="8"/>
        <v>0</v>
      </c>
      <c r="L63" s="35"/>
      <c r="M63" s="53">
        <v>0</v>
      </c>
      <c r="N63" s="53">
        <v>0</v>
      </c>
      <c r="O63" s="53">
        <f t="shared" si="19"/>
        <v>0</v>
      </c>
      <c r="P63" s="53">
        <v>0</v>
      </c>
      <c r="Q63" s="53">
        <f t="shared" si="20"/>
        <v>0</v>
      </c>
      <c r="R63" s="54">
        <v>0</v>
      </c>
      <c r="S63" s="55">
        <f t="shared" si="10"/>
        <v>0</v>
      </c>
      <c r="T63" s="32"/>
      <c r="U63" s="119">
        <v>0</v>
      </c>
      <c r="V63" s="53">
        <v>0</v>
      </c>
      <c r="W63" s="53">
        <f t="shared" si="11"/>
        <v>0</v>
      </c>
      <c r="X63" s="53">
        <v>0</v>
      </c>
      <c r="Y63" s="53">
        <f t="shared" si="26"/>
        <v>0</v>
      </c>
      <c r="Z63" s="54">
        <v>0</v>
      </c>
      <c r="AA63" s="54">
        <f t="shared" si="12"/>
        <v>0</v>
      </c>
      <c r="AB63" s="35"/>
      <c r="AC63" s="53">
        <v>0</v>
      </c>
      <c r="AD63" s="53">
        <v>0</v>
      </c>
      <c r="AE63" s="53">
        <f t="shared" si="21"/>
        <v>0</v>
      </c>
      <c r="AF63" s="53">
        <v>0</v>
      </c>
      <c r="AG63" s="53">
        <f t="shared" si="22"/>
        <v>0</v>
      </c>
      <c r="AH63" s="54">
        <v>0</v>
      </c>
      <c r="AI63" s="55">
        <f t="shared" si="14"/>
        <v>0</v>
      </c>
      <c r="AJ63" s="32"/>
      <c r="AK63" s="119">
        <v>0</v>
      </c>
      <c r="AL63" s="53">
        <v>0</v>
      </c>
      <c r="AM63" s="53">
        <f t="shared" si="15"/>
        <v>0</v>
      </c>
      <c r="AN63" s="53">
        <v>0</v>
      </c>
      <c r="AO63" s="53">
        <f t="shared" si="27"/>
        <v>0</v>
      </c>
      <c r="AP63" s="54">
        <v>0</v>
      </c>
      <c r="AQ63" s="54">
        <f t="shared" si="16"/>
        <v>0</v>
      </c>
      <c r="AR63" s="35"/>
      <c r="AS63" s="53">
        <v>0</v>
      </c>
      <c r="AT63" s="53">
        <v>0</v>
      </c>
      <c r="AU63" s="53">
        <f t="shared" si="23"/>
        <v>0</v>
      </c>
      <c r="AV63" s="53">
        <v>0</v>
      </c>
      <c r="AW63" s="53">
        <f t="shared" si="24"/>
        <v>0</v>
      </c>
      <c r="AX63" s="54">
        <v>0</v>
      </c>
      <c r="AY63" s="55">
        <f t="shared" si="18"/>
        <v>0</v>
      </c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 s="32"/>
    </row>
    <row r="64" spans="2:68" s="26" customFormat="1" ht="14.25" hidden="1" customHeight="1" outlineLevel="1">
      <c r="B64" s="26" t="str">
        <f t="shared" si="6"/>
        <v>Hide</v>
      </c>
      <c r="C64" s="26">
        <v>-1</v>
      </c>
      <c r="D64" s="52" t="s">
        <v>57</v>
      </c>
      <c r="E64" s="119">
        <v>0</v>
      </c>
      <c r="F64" s="53">
        <v>0</v>
      </c>
      <c r="G64" s="53">
        <f t="shared" si="7"/>
        <v>0</v>
      </c>
      <c r="H64" s="53">
        <v>0</v>
      </c>
      <c r="I64" s="53">
        <f t="shared" si="25"/>
        <v>0</v>
      </c>
      <c r="J64" s="54">
        <v>0</v>
      </c>
      <c r="K64" s="54">
        <f t="shared" si="8"/>
        <v>0</v>
      </c>
      <c r="L64" s="35"/>
      <c r="M64" s="53">
        <v>0</v>
      </c>
      <c r="N64" s="53">
        <v>0</v>
      </c>
      <c r="O64" s="53">
        <f t="shared" si="19"/>
        <v>0</v>
      </c>
      <c r="P64" s="53">
        <v>0</v>
      </c>
      <c r="Q64" s="53">
        <f t="shared" si="20"/>
        <v>0</v>
      </c>
      <c r="R64" s="54">
        <v>0</v>
      </c>
      <c r="S64" s="55">
        <f t="shared" si="10"/>
        <v>0</v>
      </c>
      <c r="T64" s="32"/>
      <c r="U64" s="119">
        <v>0</v>
      </c>
      <c r="V64" s="53">
        <v>0</v>
      </c>
      <c r="W64" s="53">
        <f t="shared" si="11"/>
        <v>0</v>
      </c>
      <c r="X64" s="53">
        <v>0</v>
      </c>
      <c r="Y64" s="53">
        <f t="shared" si="26"/>
        <v>0</v>
      </c>
      <c r="Z64" s="54">
        <v>0</v>
      </c>
      <c r="AA64" s="54">
        <f t="shared" si="12"/>
        <v>0</v>
      </c>
      <c r="AB64" s="35"/>
      <c r="AC64" s="53">
        <v>0</v>
      </c>
      <c r="AD64" s="53">
        <v>0</v>
      </c>
      <c r="AE64" s="53">
        <f t="shared" si="21"/>
        <v>0</v>
      </c>
      <c r="AF64" s="53">
        <v>0</v>
      </c>
      <c r="AG64" s="53">
        <f t="shared" si="22"/>
        <v>0</v>
      </c>
      <c r="AH64" s="54">
        <v>0</v>
      </c>
      <c r="AI64" s="55">
        <f t="shared" si="14"/>
        <v>0</v>
      </c>
      <c r="AJ64" s="32"/>
      <c r="AK64" s="119">
        <v>0</v>
      </c>
      <c r="AL64" s="53">
        <v>0</v>
      </c>
      <c r="AM64" s="53">
        <f t="shared" si="15"/>
        <v>0</v>
      </c>
      <c r="AN64" s="53">
        <v>0</v>
      </c>
      <c r="AO64" s="53">
        <f t="shared" si="27"/>
        <v>0</v>
      </c>
      <c r="AP64" s="54">
        <v>0</v>
      </c>
      <c r="AQ64" s="54">
        <f t="shared" si="16"/>
        <v>0</v>
      </c>
      <c r="AR64" s="35"/>
      <c r="AS64" s="53">
        <v>0</v>
      </c>
      <c r="AT64" s="53">
        <v>0</v>
      </c>
      <c r="AU64" s="53">
        <f t="shared" si="23"/>
        <v>0</v>
      </c>
      <c r="AV64" s="53">
        <v>0</v>
      </c>
      <c r="AW64" s="53">
        <f t="shared" si="24"/>
        <v>0</v>
      </c>
      <c r="AX64" s="54">
        <v>0</v>
      </c>
      <c r="AY64" s="55">
        <f t="shared" si="18"/>
        <v>0</v>
      </c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 s="32"/>
    </row>
    <row r="65" spans="2:68" s="26" customFormat="1" collapsed="1">
      <c r="B65" s="26" t="str">
        <f t="shared" si="6"/>
        <v>Hide</v>
      </c>
      <c r="C65" s="26">
        <v>-1</v>
      </c>
      <c r="D65" s="48" t="s">
        <v>58</v>
      </c>
      <c r="E65" s="118">
        <v>0</v>
      </c>
      <c r="F65" s="49">
        <v>0</v>
      </c>
      <c r="G65" s="49">
        <f t="shared" si="7"/>
        <v>0</v>
      </c>
      <c r="H65" s="49">
        <v>0</v>
      </c>
      <c r="I65" s="49">
        <f t="shared" si="25"/>
        <v>0</v>
      </c>
      <c r="J65" s="50">
        <v>0</v>
      </c>
      <c r="K65" s="50">
        <f t="shared" si="8"/>
        <v>0</v>
      </c>
      <c r="L65" s="35"/>
      <c r="M65" s="49">
        <v>0</v>
      </c>
      <c r="N65" s="49">
        <v>0</v>
      </c>
      <c r="O65" s="49">
        <f t="shared" si="19"/>
        <v>0</v>
      </c>
      <c r="P65" s="49">
        <v>0</v>
      </c>
      <c r="Q65" s="49">
        <f t="shared" si="20"/>
        <v>0</v>
      </c>
      <c r="R65" s="50">
        <v>0</v>
      </c>
      <c r="S65" s="51">
        <f t="shared" si="10"/>
        <v>0</v>
      </c>
      <c r="T65" s="32"/>
      <c r="U65" s="118">
        <v>0</v>
      </c>
      <c r="V65" s="49">
        <v>0</v>
      </c>
      <c r="W65" s="49">
        <f t="shared" si="11"/>
        <v>0</v>
      </c>
      <c r="X65" s="49">
        <v>0</v>
      </c>
      <c r="Y65" s="49">
        <f t="shared" si="26"/>
        <v>0</v>
      </c>
      <c r="Z65" s="50">
        <v>0</v>
      </c>
      <c r="AA65" s="50">
        <f t="shared" si="12"/>
        <v>0</v>
      </c>
      <c r="AB65" s="35"/>
      <c r="AC65" s="49">
        <v>0</v>
      </c>
      <c r="AD65" s="49">
        <v>0</v>
      </c>
      <c r="AE65" s="49">
        <f t="shared" si="21"/>
        <v>0</v>
      </c>
      <c r="AF65" s="49">
        <v>0</v>
      </c>
      <c r="AG65" s="49">
        <f t="shared" si="22"/>
        <v>0</v>
      </c>
      <c r="AH65" s="50">
        <v>0</v>
      </c>
      <c r="AI65" s="51">
        <f t="shared" si="14"/>
        <v>0</v>
      </c>
      <c r="AJ65" s="32"/>
      <c r="AK65" s="118">
        <v>0</v>
      </c>
      <c r="AL65" s="49">
        <v>0</v>
      </c>
      <c r="AM65" s="49">
        <f t="shared" si="15"/>
        <v>0</v>
      </c>
      <c r="AN65" s="49">
        <v>0</v>
      </c>
      <c r="AO65" s="49">
        <f t="shared" si="27"/>
        <v>0</v>
      </c>
      <c r="AP65" s="50">
        <v>0</v>
      </c>
      <c r="AQ65" s="50">
        <f t="shared" si="16"/>
        <v>0</v>
      </c>
      <c r="AR65" s="35"/>
      <c r="AS65" s="49">
        <v>0</v>
      </c>
      <c r="AT65" s="49">
        <v>0</v>
      </c>
      <c r="AU65" s="49">
        <f t="shared" si="23"/>
        <v>0</v>
      </c>
      <c r="AV65" s="49">
        <v>0</v>
      </c>
      <c r="AW65" s="49">
        <f t="shared" si="24"/>
        <v>0</v>
      </c>
      <c r="AX65" s="50">
        <v>0</v>
      </c>
      <c r="AY65" s="51">
        <f t="shared" si="18"/>
        <v>0</v>
      </c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 s="32"/>
    </row>
    <row r="66" spans="2:68" s="41" customFormat="1">
      <c r="B66" s="41" t="str">
        <f t="shared" si="6"/>
        <v>Hide</v>
      </c>
      <c r="C66" s="41">
        <v>-1</v>
      </c>
      <c r="D66" s="56" t="s">
        <v>59</v>
      </c>
      <c r="E66" s="120">
        <v>973869.700000001</v>
      </c>
      <c r="F66" s="57">
        <v>1079722.0000000002</v>
      </c>
      <c r="G66" s="57">
        <f t="shared" si="7"/>
        <v>-105852.29999999923</v>
      </c>
      <c r="H66" s="57">
        <v>0</v>
      </c>
      <c r="I66" s="57">
        <f t="shared" si="25"/>
        <v>973869.700000001</v>
      </c>
      <c r="J66" s="58">
        <v>1093103.57</v>
      </c>
      <c r="K66" s="58">
        <f t="shared" si="8"/>
        <v>-119233.86999999906</v>
      </c>
      <c r="L66" s="45"/>
      <c r="M66" s="57">
        <v>973869.700000001</v>
      </c>
      <c r="N66" s="57">
        <v>1079722.0000000002</v>
      </c>
      <c r="O66" s="57">
        <f t="shared" si="19"/>
        <v>-105852.29999999923</v>
      </c>
      <c r="P66" s="57">
        <v>0</v>
      </c>
      <c r="Q66" s="57">
        <f t="shared" si="20"/>
        <v>973869.700000001</v>
      </c>
      <c r="R66" s="58">
        <v>1093103.57</v>
      </c>
      <c r="S66" s="59">
        <f t="shared" si="10"/>
        <v>-119233.86999999906</v>
      </c>
      <c r="T66" s="60"/>
      <c r="U66" s="120">
        <v>134070.31000000006</v>
      </c>
      <c r="V66" s="57">
        <v>211218</v>
      </c>
      <c r="W66" s="57">
        <f t="shared" si="11"/>
        <v>-77147.689999999944</v>
      </c>
      <c r="X66" s="57">
        <v>0</v>
      </c>
      <c r="Y66" s="57">
        <f t="shared" si="26"/>
        <v>134070.31000000006</v>
      </c>
      <c r="Z66" s="58">
        <v>247392.32999999996</v>
      </c>
      <c r="AA66" s="58">
        <f t="shared" si="12"/>
        <v>-113322.0199999999</v>
      </c>
      <c r="AB66" s="45"/>
      <c r="AC66" s="57">
        <v>134070.31000000006</v>
      </c>
      <c r="AD66" s="57">
        <v>211218</v>
      </c>
      <c r="AE66" s="57">
        <f t="shared" si="21"/>
        <v>-77147.689999999944</v>
      </c>
      <c r="AF66" s="57">
        <v>0</v>
      </c>
      <c r="AG66" s="57">
        <f t="shared" si="22"/>
        <v>134070.31000000006</v>
      </c>
      <c r="AH66" s="58">
        <v>247392.32999999996</v>
      </c>
      <c r="AI66" s="59">
        <f t="shared" si="14"/>
        <v>-113322.0199999999</v>
      </c>
      <c r="AJ66" s="60"/>
      <c r="AK66" s="120">
        <v>839799.39000000083</v>
      </c>
      <c r="AL66" s="57">
        <v>868503.99999999988</v>
      </c>
      <c r="AM66" s="57">
        <f t="shared" si="15"/>
        <v>-28704.609999999055</v>
      </c>
      <c r="AN66" s="57">
        <v>0</v>
      </c>
      <c r="AO66" s="57">
        <f t="shared" si="27"/>
        <v>839799.39000000083</v>
      </c>
      <c r="AP66" s="58">
        <v>845711.24</v>
      </c>
      <c r="AQ66" s="58">
        <f t="shared" si="16"/>
        <v>-5911.8499999991618</v>
      </c>
      <c r="AR66" s="45"/>
      <c r="AS66" s="57">
        <v>839799.39000000083</v>
      </c>
      <c r="AT66" s="57">
        <v>868503.99999999988</v>
      </c>
      <c r="AU66" s="57">
        <f t="shared" si="23"/>
        <v>-28704.609999999055</v>
      </c>
      <c r="AV66" s="57">
        <v>0</v>
      </c>
      <c r="AW66" s="57">
        <f t="shared" si="24"/>
        <v>839799.39000000083</v>
      </c>
      <c r="AX66" s="58">
        <v>845711.24</v>
      </c>
      <c r="AY66" s="59">
        <f t="shared" si="18"/>
        <v>-5911.8499999991618</v>
      </c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 s="60"/>
    </row>
    <row r="67" spans="2:68" s="2" customFormat="1">
      <c r="B67" s="2" t="s">
        <v>403</v>
      </c>
      <c r="D67" s="62" t="s">
        <v>60</v>
      </c>
      <c r="E67" s="115">
        <v>0</v>
      </c>
      <c r="F67" s="28">
        <v>0</v>
      </c>
      <c r="G67" s="28">
        <f t="shared" si="7"/>
        <v>0</v>
      </c>
      <c r="H67" s="28">
        <v>0</v>
      </c>
      <c r="I67" s="28">
        <f t="shared" si="25"/>
        <v>0</v>
      </c>
      <c r="J67" s="34">
        <v>0</v>
      </c>
      <c r="K67" s="34">
        <f t="shared" si="8"/>
        <v>0</v>
      </c>
      <c r="L67" s="35"/>
      <c r="M67" s="28">
        <v>0</v>
      </c>
      <c r="N67" s="28">
        <v>0</v>
      </c>
      <c r="O67" s="28">
        <f t="shared" si="19"/>
        <v>0</v>
      </c>
      <c r="P67" s="28">
        <v>0</v>
      </c>
      <c r="Q67" s="28">
        <f t="shared" si="20"/>
        <v>0</v>
      </c>
      <c r="R67" s="34">
        <v>0</v>
      </c>
      <c r="S67" s="36">
        <f t="shared" si="10"/>
        <v>0</v>
      </c>
      <c r="T67" s="32"/>
      <c r="U67" s="115">
        <v>0</v>
      </c>
      <c r="V67" s="28">
        <v>0</v>
      </c>
      <c r="W67" s="28">
        <f t="shared" si="11"/>
        <v>0</v>
      </c>
      <c r="X67" s="28">
        <v>0</v>
      </c>
      <c r="Y67" s="28">
        <f t="shared" si="26"/>
        <v>0</v>
      </c>
      <c r="Z67" s="34">
        <v>0</v>
      </c>
      <c r="AA67" s="34">
        <f t="shared" si="12"/>
        <v>0</v>
      </c>
      <c r="AB67" s="35"/>
      <c r="AC67" s="28">
        <v>0</v>
      </c>
      <c r="AD67" s="28">
        <v>0</v>
      </c>
      <c r="AE67" s="28">
        <f t="shared" si="21"/>
        <v>0</v>
      </c>
      <c r="AF67" s="28">
        <v>0</v>
      </c>
      <c r="AG67" s="28">
        <f t="shared" si="22"/>
        <v>0</v>
      </c>
      <c r="AH67" s="34">
        <v>0</v>
      </c>
      <c r="AI67" s="36">
        <f t="shared" si="14"/>
        <v>0</v>
      </c>
      <c r="AJ67" s="32"/>
      <c r="AK67" s="115">
        <v>0</v>
      </c>
      <c r="AL67" s="28">
        <v>0</v>
      </c>
      <c r="AM67" s="28">
        <f t="shared" si="15"/>
        <v>0</v>
      </c>
      <c r="AN67" s="28">
        <v>0</v>
      </c>
      <c r="AO67" s="28">
        <f t="shared" si="27"/>
        <v>0</v>
      </c>
      <c r="AP67" s="34">
        <v>0</v>
      </c>
      <c r="AQ67" s="34">
        <f t="shared" si="16"/>
        <v>0</v>
      </c>
      <c r="AR67" s="35"/>
      <c r="AS67" s="28">
        <v>0</v>
      </c>
      <c r="AT67" s="28">
        <v>0</v>
      </c>
      <c r="AU67" s="28">
        <f t="shared" si="23"/>
        <v>0</v>
      </c>
      <c r="AV67" s="28">
        <v>0</v>
      </c>
      <c r="AW67" s="28">
        <f t="shared" si="24"/>
        <v>0</v>
      </c>
      <c r="AX67" s="34">
        <v>0</v>
      </c>
      <c r="AY67" s="36">
        <f t="shared" si="18"/>
        <v>0</v>
      </c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 s="32"/>
    </row>
    <row r="68" spans="2:68" s="2" customFormat="1" ht="14.25" hidden="1" customHeight="1" outlineLevel="1">
      <c r="B68" s="2" t="str">
        <f t="shared" ref="B68:B126" si="47">IF(SUM(T68:T68)&lt;&gt;0,"Show","Hide")</f>
        <v>Hide</v>
      </c>
      <c r="C68" s="2">
        <v>1</v>
      </c>
      <c r="D68" s="62" t="s">
        <v>61</v>
      </c>
      <c r="E68" s="121">
        <v>0</v>
      </c>
      <c r="F68" s="63">
        <v>0</v>
      </c>
      <c r="G68" s="63">
        <f t="shared" si="7"/>
        <v>0</v>
      </c>
      <c r="H68" s="63">
        <v>0</v>
      </c>
      <c r="I68" s="63">
        <f t="shared" si="25"/>
        <v>0</v>
      </c>
      <c r="J68" s="64">
        <v>0</v>
      </c>
      <c r="K68" s="64">
        <f t="shared" si="8"/>
        <v>0</v>
      </c>
      <c r="L68" s="8"/>
      <c r="M68" s="63">
        <v>0</v>
      </c>
      <c r="N68" s="63">
        <v>0</v>
      </c>
      <c r="O68" s="63">
        <f t="shared" si="19"/>
        <v>0</v>
      </c>
      <c r="P68" s="63">
        <v>0</v>
      </c>
      <c r="Q68" s="63">
        <f t="shared" si="20"/>
        <v>0</v>
      </c>
      <c r="R68" s="64">
        <v>0</v>
      </c>
      <c r="S68" s="65">
        <f t="shared" si="10"/>
        <v>0</v>
      </c>
      <c r="T68" s="32"/>
      <c r="U68" s="121">
        <v>0</v>
      </c>
      <c r="V68" s="63">
        <v>0</v>
      </c>
      <c r="W68" s="63">
        <f t="shared" si="11"/>
        <v>0</v>
      </c>
      <c r="X68" s="63">
        <v>0</v>
      </c>
      <c r="Y68" s="63">
        <f t="shared" si="26"/>
        <v>0</v>
      </c>
      <c r="Z68" s="64">
        <v>0</v>
      </c>
      <c r="AA68" s="64">
        <f t="shared" si="12"/>
        <v>0</v>
      </c>
      <c r="AB68" s="8"/>
      <c r="AC68" s="63">
        <v>0</v>
      </c>
      <c r="AD68" s="63">
        <v>0</v>
      </c>
      <c r="AE68" s="63">
        <f t="shared" si="21"/>
        <v>0</v>
      </c>
      <c r="AF68" s="63">
        <v>0</v>
      </c>
      <c r="AG68" s="63">
        <f t="shared" si="22"/>
        <v>0</v>
      </c>
      <c r="AH68" s="64">
        <v>0</v>
      </c>
      <c r="AI68" s="65">
        <f t="shared" si="14"/>
        <v>0</v>
      </c>
      <c r="AJ68" s="32"/>
      <c r="AK68" s="121">
        <v>0</v>
      </c>
      <c r="AL68" s="63">
        <v>0</v>
      </c>
      <c r="AM68" s="63">
        <f t="shared" si="15"/>
        <v>0</v>
      </c>
      <c r="AN68" s="63">
        <v>0</v>
      </c>
      <c r="AO68" s="63">
        <f t="shared" si="27"/>
        <v>0</v>
      </c>
      <c r="AP68" s="64">
        <v>0</v>
      </c>
      <c r="AQ68" s="64">
        <f t="shared" si="16"/>
        <v>0</v>
      </c>
      <c r="AR68" s="8"/>
      <c r="AS68" s="63">
        <v>0</v>
      </c>
      <c r="AT68" s="63">
        <v>0</v>
      </c>
      <c r="AU68" s="63">
        <f t="shared" si="23"/>
        <v>0</v>
      </c>
      <c r="AV68" s="63">
        <v>0</v>
      </c>
      <c r="AW68" s="63">
        <f t="shared" si="24"/>
        <v>0</v>
      </c>
      <c r="AX68" s="64">
        <v>0</v>
      </c>
      <c r="AY68" s="65">
        <f t="shared" si="18"/>
        <v>0</v>
      </c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 s="32"/>
    </row>
    <row r="69" spans="2:68" s="2" customFormat="1" ht="14.25" hidden="1" customHeight="1" outlineLevel="1">
      <c r="B69" s="2" t="str">
        <f t="shared" ref="B69" si="48">IF(SUM(T69:T69)&lt;&gt;0,"Show","Hide")</f>
        <v>Hide</v>
      </c>
      <c r="C69" s="2">
        <v>1</v>
      </c>
      <c r="D69" s="62" t="s">
        <v>584</v>
      </c>
      <c r="E69" s="121">
        <v>-772.64999999999975</v>
      </c>
      <c r="F69" s="63">
        <v>-1496.2641244266122</v>
      </c>
      <c r="G69" s="63">
        <f t="shared" ref="G69" si="49">+E69-F69</f>
        <v>723.61412442661242</v>
      </c>
      <c r="H69" s="63">
        <v>0</v>
      </c>
      <c r="I69" s="63">
        <f t="shared" ref="I69" si="50">+E69-H69</f>
        <v>-772.64999999999975</v>
      </c>
      <c r="J69" s="64">
        <v>-2511.75</v>
      </c>
      <c r="K69" s="64">
        <f t="shared" ref="K69" si="51">+E69-J69</f>
        <v>1739.1000000000004</v>
      </c>
      <c r="L69" s="8"/>
      <c r="M69" s="63">
        <v>-772.64999999999975</v>
      </c>
      <c r="N69" s="63">
        <v>-1496.2641244266122</v>
      </c>
      <c r="O69" s="63">
        <f t="shared" ref="O69" si="52">+M69-N69</f>
        <v>723.61412442661242</v>
      </c>
      <c r="P69" s="63">
        <v>0</v>
      </c>
      <c r="Q69" s="63">
        <f t="shared" ref="Q69" si="53">+M69-P69</f>
        <v>-772.64999999999975</v>
      </c>
      <c r="R69" s="64">
        <v>-2511.75</v>
      </c>
      <c r="S69" s="65">
        <f t="shared" ref="S69" si="54">+M69-R69</f>
        <v>1739.1000000000004</v>
      </c>
      <c r="T69" s="32"/>
      <c r="U69" s="121">
        <v>-7.6500000000000057</v>
      </c>
      <c r="V69" s="63">
        <v>-360.04079773217512</v>
      </c>
      <c r="W69" s="63">
        <f t="shared" ref="W69" si="55">+U69-V69</f>
        <v>352.39079773217509</v>
      </c>
      <c r="X69" s="63">
        <v>0</v>
      </c>
      <c r="Y69" s="63">
        <f t="shared" ref="Y69" si="56">+U69-X69</f>
        <v>-7.6500000000000057</v>
      </c>
      <c r="Z69" s="64">
        <v>-96.05</v>
      </c>
      <c r="AA69" s="64">
        <f t="shared" ref="AA69" si="57">+U69-Z69</f>
        <v>88.399999999999991</v>
      </c>
      <c r="AB69" s="8"/>
      <c r="AC69" s="63">
        <v>-7.6500000000000057</v>
      </c>
      <c r="AD69" s="63">
        <v>-360.04079773217512</v>
      </c>
      <c r="AE69" s="63">
        <f t="shared" ref="AE69" si="58">+AC69-AD69</f>
        <v>352.39079773217509</v>
      </c>
      <c r="AF69" s="63">
        <v>0</v>
      </c>
      <c r="AG69" s="63">
        <f t="shared" ref="AG69" si="59">+AC69-AF69</f>
        <v>-7.6500000000000057</v>
      </c>
      <c r="AH69" s="64">
        <v>-96.05</v>
      </c>
      <c r="AI69" s="65">
        <f t="shared" ref="AI69" si="60">+AC69-AH69</f>
        <v>88.399999999999991</v>
      </c>
      <c r="AJ69" s="32"/>
      <c r="AK69" s="121">
        <v>-764.99999999999977</v>
      </c>
      <c r="AL69" s="63">
        <v>-1136.223326694437</v>
      </c>
      <c r="AM69" s="63">
        <f t="shared" ref="AM69" si="61">+AK69-AL69</f>
        <v>371.22332669443722</v>
      </c>
      <c r="AN69" s="63">
        <v>0</v>
      </c>
      <c r="AO69" s="63">
        <f t="shared" ref="AO69" si="62">+AK69-AN69</f>
        <v>-764.99999999999977</v>
      </c>
      <c r="AP69" s="64">
        <v>-2415.6999999999998</v>
      </c>
      <c r="AQ69" s="64">
        <f t="shared" ref="AQ69" si="63">+AK69-AP69</f>
        <v>1650.7</v>
      </c>
      <c r="AR69" s="8"/>
      <c r="AS69" s="63">
        <v>-764.99999999999977</v>
      </c>
      <c r="AT69" s="63">
        <v>-1136.223326694437</v>
      </c>
      <c r="AU69" s="63">
        <f t="shared" ref="AU69" si="64">+AS69-AT69</f>
        <v>371.22332669443722</v>
      </c>
      <c r="AV69" s="63">
        <v>0</v>
      </c>
      <c r="AW69" s="63">
        <f t="shared" ref="AW69" si="65">+AS69-AV69</f>
        <v>-764.99999999999977</v>
      </c>
      <c r="AX69" s="64">
        <v>-2415.6999999999998</v>
      </c>
      <c r="AY69" s="65">
        <f t="shared" ref="AY69" si="66">+AS69-AX69</f>
        <v>1650.7</v>
      </c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 s="32"/>
    </row>
    <row r="70" spans="2:68" s="2" customFormat="1" ht="14.25" hidden="1" customHeight="1" outlineLevel="1">
      <c r="B70" s="2" t="str">
        <f t="shared" si="47"/>
        <v>Hide</v>
      </c>
      <c r="C70" s="2">
        <v>1</v>
      </c>
      <c r="D70" s="62" t="s">
        <v>62</v>
      </c>
      <c r="E70" s="121">
        <v>111159.5599999999</v>
      </c>
      <c r="F70" s="63">
        <v>32845.53488783574</v>
      </c>
      <c r="G70" s="63">
        <f t="shared" si="7"/>
        <v>78314.025112164149</v>
      </c>
      <c r="H70" s="63">
        <v>0</v>
      </c>
      <c r="I70" s="63">
        <f t="shared" si="25"/>
        <v>111159.5599999999</v>
      </c>
      <c r="J70" s="64">
        <v>31646.1</v>
      </c>
      <c r="K70" s="64">
        <f t="shared" si="8"/>
        <v>79513.459999999905</v>
      </c>
      <c r="L70" s="8"/>
      <c r="M70" s="63">
        <v>111159.5599999999</v>
      </c>
      <c r="N70" s="63">
        <v>32845.53488783574</v>
      </c>
      <c r="O70" s="63">
        <f t="shared" si="19"/>
        <v>78314.025112164149</v>
      </c>
      <c r="P70" s="63">
        <v>0</v>
      </c>
      <c r="Q70" s="63">
        <f t="shared" si="20"/>
        <v>111159.5599999999</v>
      </c>
      <c r="R70" s="64">
        <v>31646.1</v>
      </c>
      <c r="S70" s="65">
        <f t="shared" si="10"/>
        <v>79513.459999999905</v>
      </c>
      <c r="T70" s="32"/>
      <c r="U70" s="121">
        <v>854.81999999999834</v>
      </c>
      <c r="V70" s="63">
        <v>2392.102990484711</v>
      </c>
      <c r="W70" s="63">
        <f t="shared" si="11"/>
        <v>-1537.2829904847126</v>
      </c>
      <c r="X70" s="63">
        <v>0</v>
      </c>
      <c r="Y70" s="63">
        <f t="shared" si="26"/>
        <v>854.81999999999834</v>
      </c>
      <c r="Z70" s="64">
        <v>3474.39</v>
      </c>
      <c r="AA70" s="64">
        <f t="shared" si="12"/>
        <v>-2619.5700000000015</v>
      </c>
      <c r="AB70" s="8"/>
      <c r="AC70" s="63">
        <v>854.81999999999834</v>
      </c>
      <c r="AD70" s="63">
        <v>2392.102990484711</v>
      </c>
      <c r="AE70" s="63">
        <f t="shared" si="21"/>
        <v>-1537.2829904847126</v>
      </c>
      <c r="AF70" s="63">
        <v>0</v>
      </c>
      <c r="AG70" s="63">
        <f t="shared" si="22"/>
        <v>854.81999999999834</v>
      </c>
      <c r="AH70" s="64">
        <v>3474.39</v>
      </c>
      <c r="AI70" s="65">
        <f t="shared" si="14"/>
        <v>-2619.5700000000015</v>
      </c>
      <c r="AJ70" s="32"/>
      <c r="AK70" s="121">
        <v>110304.7399999999</v>
      </c>
      <c r="AL70" s="63">
        <v>30453.431897351031</v>
      </c>
      <c r="AM70" s="63">
        <f t="shared" si="15"/>
        <v>79851.30810264888</v>
      </c>
      <c r="AN70" s="63">
        <v>0</v>
      </c>
      <c r="AO70" s="63">
        <f t="shared" si="27"/>
        <v>110304.7399999999</v>
      </c>
      <c r="AP70" s="64">
        <v>28171.71</v>
      </c>
      <c r="AQ70" s="64">
        <f t="shared" si="16"/>
        <v>82133.029999999912</v>
      </c>
      <c r="AR70" s="8"/>
      <c r="AS70" s="63">
        <v>110304.7399999999</v>
      </c>
      <c r="AT70" s="63">
        <v>30453.431897351031</v>
      </c>
      <c r="AU70" s="63">
        <f t="shared" si="23"/>
        <v>79851.30810264888</v>
      </c>
      <c r="AV70" s="63">
        <v>0</v>
      </c>
      <c r="AW70" s="63">
        <f t="shared" si="24"/>
        <v>110304.7399999999</v>
      </c>
      <c r="AX70" s="64">
        <v>28171.71</v>
      </c>
      <c r="AY70" s="65">
        <f t="shared" si="18"/>
        <v>82133.029999999912</v>
      </c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 s="32"/>
    </row>
    <row r="71" spans="2:68" s="2" customFormat="1" ht="14.25" hidden="1" customHeight="1" outlineLevel="1">
      <c r="B71" s="2" t="str">
        <f t="shared" si="47"/>
        <v>Hide</v>
      </c>
      <c r="C71" s="2">
        <v>1</v>
      </c>
      <c r="D71" s="62" t="s">
        <v>63</v>
      </c>
      <c r="E71" s="121">
        <v>-772.64999999999975</v>
      </c>
      <c r="F71" s="63">
        <v>-1496.2641244266122</v>
      </c>
      <c r="G71" s="63">
        <f t="shared" si="7"/>
        <v>723.61412442661242</v>
      </c>
      <c r="H71" s="63">
        <v>0</v>
      </c>
      <c r="I71" s="63">
        <f t="shared" si="25"/>
        <v>-772.64999999999975</v>
      </c>
      <c r="J71" s="64">
        <v>-2511.75</v>
      </c>
      <c r="K71" s="64">
        <f t="shared" si="8"/>
        <v>1739.1000000000004</v>
      </c>
      <c r="L71" s="8"/>
      <c r="M71" s="63">
        <v>-772.64999999999975</v>
      </c>
      <c r="N71" s="63">
        <v>-1496.2641244266122</v>
      </c>
      <c r="O71" s="63">
        <f t="shared" si="19"/>
        <v>723.61412442661242</v>
      </c>
      <c r="P71" s="63">
        <v>0</v>
      </c>
      <c r="Q71" s="63">
        <f t="shared" si="20"/>
        <v>-772.64999999999975</v>
      </c>
      <c r="R71" s="64">
        <v>-2511.75</v>
      </c>
      <c r="S71" s="65">
        <f t="shared" si="10"/>
        <v>1739.1000000000004</v>
      </c>
      <c r="T71" s="32"/>
      <c r="U71" s="121">
        <v>-7.6500000000000057</v>
      </c>
      <c r="V71" s="63">
        <v>-360.04079773217512</v>
      </c>
      <c r="W71" s="63">
        <f t="shared" si="11"/>
        <v>352.39079773217509</v>
      </c>
      <c r="X71" s="63">
        <v>0</v>
      </c>
      <c r="Y71" s="63">
        <f t="shared" si="26"/>
        <v>-7.6500000000000057</v>
      </c>
      <c r="Z71" s="64">
        <v>-96.05</v>
      </c>
      <c r="AA71" s="64">
        <f t="shared" si="12"/>
        <v>88.399999999999991</v>
      </c>
      <c r="AB71" s="8"/>
      <c r="AC71" s="63">
        <v>-7.6500000000000057</v>
      </c>
      <c r="AD71" s="63">
        <v>-360.04079773217512</v>
      </c>
      <c r="AE71" s="63">
        <f t="shared" si="21"/>
        <v>352.39079773217509</v>
      </c>
      <c r="AF71" s="63">
        <v>0</v>
      </c>
      <c r="AG71" s="63">
        <f t="shared" si="22"/>
        <v>-7.6500000000000057</v>
      </c>
      <c r="AH71" s="64">
        <v>-96.05</v>
      </c>
      <c r="AI71" s="65">
        <f t="shared" si="14"/>
        <v>88.399999999999991</v>
      </c>
      <c r="AJ71" s="32"/>
      <c r="AK71" s="121">
        <v>-764.99999999999977</v>
      </c>
      <c r="AL71" s="63">
        <v>-1136.223326694437</v>
      </c>
      <c r="AM71" s="63">
        <f t="shared" si="15"/>
        <v>371.22332669443722</v>
      </c>
      <c r="AN71" s="63">
        <v>0</v>
      </c>
      <c r="AO71" s="63">
        <f t="shared" si="27"/>
        <v>-764.99999999999977</v>
      </c>
      <c r="AP71" s="64">
        <v>-2415.6999999999998</v>
      </c>
      <c r="AQ71" s="64">
        <f t="shared" si="16"/>
        <v>1650.7</v>
      </c>
      <c r="AR71" s="8"/>
      <c r="AS71" s="63">
        <v>-764.99999999999977</v>
      </c>
      <c r="AT71" s="63">
        <v>-1136.223326694437</v>
      </c>
      <c r="AU71" s="63">
        <f t="shared" si="23"/>
        <v>371.22332669443722</v>
      </c>
      <c r="AV71" s="63">
        <v>0</v>
      </c>
      <c r="AW71" s="63">
        <f t="shared" si="24"/>
        <v>-764.99999999999977</v>
      </c>
      <c r="AX71" s="64">
        <v>-2415.6999999999998</v>
      </c>
      <c r="AY71" s="65">
        <f t="shared" si="18"/>
        <v>1650.7</v>
      </c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 s="32"/>
    </row>
    <row r="72" spans="2:68" s="2" customFormat="1" ht="14.25" hidden="1" customHeight="1" outlineLevel="1">
      <c r="B72" s="2" t="str">
        <f t="shared" si="47"/>
        <v>Hide</v>
      </c>
      <c r="C72" s="2">
        <v>1</v>
      </c>
      <c r="D72" s="62" t="s">
        <v>64</v>
      </c>
      <c r="E72" s="121">
        <v>8169.24</v>
      </c>
      <c r="F72" s="63">
        <v>4364.8183088758951</v>
      </c>
      <c r="G72" s="63">
        <f t="shared" si="7"/>
        <v>3804.4216911241047</v>
      </c>
      <c r="H72" s="63">
        <v>0</v>
      </c>
      <c r="I72" s="63">
        <f t="shared" si="25"/>
        <v>8169.24</v>
      </c>
      <c r="J72" s="64">
        <v>12189.050000000001</v>
      </c>
      <c r="K72" s="64">
        <f t="shared" si="8"/>
        <v>-4019.8100000000013</v>
      </c>
      <c r="L72" s="8"/>
      <c r="M72" s="63">
        <v>8169.24</v>
      </c>
      <c r="N72" s="63">
        <v>4364.8183088758951</v>
      </c>
      <c r="O72" s="63">
        <f t="shared" si="19"/>
        <v>3804.4216911241047</v>
      </c>
      <c r="P72" s="63">
        <v>0</v>
      </c>
      <c r="Q72" s="63">
        <f t="shared" si="20"/>
        <v>8169.24</v>
      </c>
      <c r="R72" s="64">
        <v>12189.050000000001</v>
      </c>
      <c r="S72" s="65">
        <f t="shared" si="10"/>
        <v>-4019.8100000000013</v>
      </c>
      <c r="T72" s="32"/>
      <c r="U72" s="121">
        <v>1661.44</v>
      </c>
      <c r="V72" s="63">
        <v>1052.9121668700682</v>
      </c>
      <c r="W72" s="63">
        <f t="shared" si="11"/>
        <v>608.52783312993188</v>
      </c>
      <c r="X72" s="63">
        <v>0</v>
      </c>
      <c r="Y72" s="63">
        <f t="shared" si="26"/>
        <v>1661.44</v>
      </c>
      <c r="Z72" s="64">
        <v>3769.77</v>
      </c>
      <c r="AA72" s="64">
        <f t="shared" si="12"/>
        <v>-2108.33</v>
      </c>
      <c r="AB72" s="8"/>
      <c r="AC72" s="63">
        <v>1661.44</v>
      </c>
      <c r="AD72" s="63">
        <v>1052.9121668700682</v>
      </c>
      <c r="AE72" s="63">
        <f t="shared" si="21"/>
        <v>608.52783312993188</v>
      </c>
      <c r="AF72" s="63">
        <v>0</v>
      </c>
      <c r="AG72" s="63">
        <f t="shared" si="22"/>
        <v>1661.44</v>
      </c>
      <c r="AH72" s="64">
        <v>3769.77</v>
      </c>
      <c r="AI72" s="65">
        <f t="shared" si="14"/>
        <v>-2108.33</v>
      </c>
      <c r="AJ72" s="32"/>
      <c r="AK72" s="121">
        <v>6507.7999999999993</v>
      </c>
      <c r="AL72" s="63">
        <v>3311.906142005827</v>
      </c>
      <c r="AM72" s="63">
        <f t="shared" si="15"/>
        <v>3195.8938579941723</v>
      </c>
      <c r="AN72" s="63">
        <v>0</v>
      </c>
      <c r="AO72" s="63">
        <f t="shared" si="27"/>
        <v>6507.7999999999993</v>
      </c>
      <c r="AP72" s="64">
        <v>8419.2800000000007</v>
      </c>
      <c r="AQ72" s="64">
        <f t="shared" si="16"/>
        <v>-1911.4800000000014</v>
      </c>
      <c r="AR72" s="8"/>
      <c r="AS72" s="63">
        <v>6507.7999999999993</v>
      </c>
      <c r="AT72" s="63">
        <v>3311.906142005827</v>
      </c>
      <c r="AU72" s="63">
        <f t="shared" si="23"/>
        <v>3195.8938579941723</v>
      </c>
      <c r="AV72" s="63">
        <v>0</v>
      </c>
      <c r="AW72" s="63">
        <f t="shared" si="24"/>
        <v>6507.7999999999993</v>
      </c>
      <c r="AX72" s="64">
        <v>8419.2800000000007</v>
      </c>
      <c r="AY72" s="65">
        <f t="shared" si="18"/>
        <v>-1911.4800000000014</v>
      </c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 s="32"/>
    </row>
    <row r="73" spans="2:68" s="2" customFormat="1" ht="14.25" hidden="1" customHeight="1" outlineLevel="1">
      <c r="B73" s="2" t="str">
        <f t="shared" si="47"/>
        <v>Hide</v>
      </c>
      <c r="C73" s="2">
        <v>1</v>
      </c>
      <c r="D73" s="62" t="s">
        <v>65</v>
      </c>
      <c r="E73" s="121">
        <v>1368.8899999999999</v>
      </c>
      <c r="F73" s="63">
        <v>2107.5332784610837</v>
      </c>
      <c r="G73" s="63">
        <f t="shared" si="7"/>
        <v>-738.64327846108381</v>
      </c>
      <c r="H73" s="63">
        <v>0</v>
      </c>
      <c r="I73" s="63">
        <f t="shared" si="25"/>
        <v>1368.8899999999999</v>
      </c>
      <c r="J73" s="64">
        <v>0</v>
      </c>
      <c r="K73" s="64">
        <f t="shared" si="8"/>
        <v>1368.8899999999999</v>
      </c>
      <c r="L73" s="8"/>
      <c r="M73" s="63">
        <v>1368.8899999999999</v>
      </c>
      <c r="N73" s="63">
        <v>2107.5332784610837</v>
      </c>
      <c r="O73" s="63">
        <f t="shared" si="19"/>
        <v>-738.64327846108381</v>
      </c>
      <c r="P73" s="63">
        <v>0</v>
      </c>
      <c r="Q73" s="63">
        <f t="shared" si="20"/>
        <v>1368.8899999999999</v>
      </c>
      <c r="R73" s="64">
        <v>0</v>
      </c>
      <c r="S73" s="65">
        <f t="shared" si="10"/>
        <v>1368.8899999999999</v>
      </c>
      <c r="T73" s="32"/>
      <c r="U73" s="121">
        <v>1368.8899999999999</v>
      </c>
      <c r="V73" s="63">
        <v>1228.760590997076</v>
      </c>
      <c r="W73" s="63">
        <f t="shared" si="11"/>
        <v>140.12940900292392</v>
      </c>
      <c r="X73" s="63">
        <v>0</v>
      </c>
      <c r="Y73" s="63">
        <f t="shared" si="26"/>
        <v>1368.8899999999999</v>
      </c>
      <c r="Z73" s="64">
        <v>0</v>
      </c>
      <c r="AA73" s="64">
        <f t="shared" si="12"/>
        <v>1368.8899999999999</v>
      </c>
      <c r="AB73" s="8"/>
      <c r="AC73" s="63">
        <v>1368.8899999999999</v>
      </c>
      <c r="AD73" s="63">
        <v>1228.760590997076</v>
      </c>
      <c r="AE73" s="63">
        <f t="shared" si="21"/>
        <v>140.12940900292392</v>
      </c>
      <c r="AF73" s="63">
        <v>0</v>
      </c>
      <c r="AG73" s="63">
        <f t="shared" si="22"/>
        <v>1368.8899999999999</v>
      </c>
      <c r="AH73" s="64">
        <v>0</v>
      </c>
      <c r="AI73" s="65">
        <f t="shared" si="14"/>
        <v>1368.8899999999999</v>
      </c>
      <c r="AJ73" s="32"/>
      <c r="AK73" s="121">
        <v>0</v>
      </c>
      <c r="AL73" s="63">
        <v>878.77268746400784</v>
      </c>
      <c r="AM73" s="63">
        <f t="shared" si="15"/>
        <v>-878.77268746400784</v>
      </c>
      <c r="AN73" s="63">
        <v>0</v>
      </c>
      <c r="AO73" s="63">
        <f t="shared" si="27"/>
        <v>0</v>
      </c>
      <c r="AP73" s="64">
        <v>0</v>
      </c>
      <c r="AQ73" s="64">
        <f t="shared" si="16"/>
        <v>0</v>
      </c>
      <c r="AR73" s="8"/>
      <c r="AS73" s="63">
        <v>0</v>
      </c>
      <c r="AT73" s="63">
        <v>878.77268746400784</v>
      </c>
      <c r="AU73" s="63">
        <f t="shared" si="23"/>
        <v>-878.77268746400784</v>
      </c>
      <c r="AV73" s="63">
        <v>0</v>
      </c>
      <c r="AW73" s="63">
        <f t="shared" si="24"/>
        <v>0</v>
      </c>
      <c r="AX73" s="64">
        <v>0</v>
      </c>
      <c r="AY73" s="65">
        <f t="shared" si="18"/>
        <v>0</v>
      </c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 s="32"/>
    </row>
    <row r="74" spans="2:68" s="2" customFormat="1" ht="14.25" hidden="1" customHeight="1" outlineLevel="1">
      <c r="B74" s="2" t="str">
        <f t="shared" si="47"/>
        <v>Hide</v>
      </c>
      <c r="C74" s="2">
        <v>1</v>
      </c>
      <c r="D74" s="62" t="s">
        <v>66</v>
      </c>
      <c r="E74" s="121">
        <v>28608.34</v>
      </c>
      <c r="F74" s="63">
        <v>15275.789052839746</v>
      </c>
      <c r="G74" s="63">
        <f t="shared" si="7"/>
        <v>13332.550947160255</v>
      </c>
      <c r="H74" s="63">
        <v>0</v>
      </c>
      <c r="I74" s="63">
        <f t="shared" si="25"/>
        <v>28608.34</v>
      </c>
      <c r="J74" s="64">
        <v>13530.439999999999</v>
      </c>
      <c r="K74" s="64">
        <f t="shared" si="8"/>
        <v>15077.900000000001</v>
      </c>
      <c r="L74" s="8"/>
      <c r="M74" s="63">
        <v>28608.34</v>
      </c>
      <c r="N74" s="63">
        <v>15275.789052839746</v>
      </c>
      <c r="O74" s="63">
        <f t="shared" si="19"/>
        <v>13332.550947160255</v>
      </c>
      <c r="P74" s="63">
        <v>0</v>
      </c>
      <c r="Q74" s="63">
        <f t="shared" si="20"/>
        <v>28608.34</v>
      </c>
      <c r="R74" s="64">
        <v>13530.439999999999</v>
      </c>
      <c r="S74" s="65">
        <f t="shared" si="10"/>
        <v>15077.900000000001</v>
      </c>
      <c r="T74" s="32"/>
      <c r="U74" s="121">
        <v>4721.0000000000009</v>
      </c>
      <c r="V74" s="63">
        <v>8423.5037468295577</v>
      </c>
      <c r="W74" s="63">
        <f t="shared" si="11"/>
        <v>-3702.5037468295568</v>
      </c>
      <c r="X74" s="63">
        <v>0</v>
      </c>
      <c r="Y74" s="63">
        <f t="shared" si="26"/>
        <v>4721.0000000000009</v>
      </c>
      <c r="Z74" s="64">
        <v>8229.58</v>
      </c>
      <c r="AA74" s="64">
        <f t="shared" si="12"/>
        <v>-3508.579999999999</v>
      </c>
      <c r="AB74" s="8"/>
      <c r="AC74" s="63">
        <v>4721.0000000000009</v>
      </c>
      <c r="AD74" s="63">
        <v>8423.5037468295577</v>
      </c>
      <c r="AE74" s="63">
        <f t="shared" si="21"/>
        <v>-3702.5037468295568</v>
      </c>
      <c r="AF74" s="63">
        <v>0</v>
      </c>
      <c r="AG74" s="63">
        <f t="shared" si="22"/>
        <v>4721.0000000000009</v>
      </c>
      <c r="AH74" s="64">
        <v>8229.58</v>
      </c>
      <c r="AI74" s="65">
        <f t="shared" si="14"/>
        <v>-3508.579999999999</v>
      </c>
      <c r="AJ74" s="32"/>
      <c r="AK74" s="121">
        <v>23887.34</v>
      </c>
      <c r="AL74" s="63">
        <v>6852.2853060101879</v>
      </c>
      <c r="AM74" s="63">
        <f t="shared" si="15"/>
        <v>17035.054693989812</v>
      </c>
      <c r="AN74" s="63">
        <v>0</v>
      </c>
      <c r="AO74" s="63">
        <f t="shared" si="27"/>
        <v>23887.34</v>
      </c>
      <c r="AP74" s="64">
        <v>5300.86</v>
      </c>
      <c r="AQ74" s="64">
        <f t="shared" si="16"/>
        <v>18586.48</v>
      </c>
      <c r="AR74" s="8"/>
      <c r="AS74" s="63">
        <v>23887.34</v>
      </c>
      <c r="AT74" s="63">
        <v>6852.2853060101879</v>
      </c>
      <c r="AU74" s="63">
        <f t="shared" si="23"/>
        <v>17035.054693989812</v>
      </c>
      <c r="AV74" s="63">
        <v>0</v>
      </c>
      <c r="AW74" s="63">
        <f t="shared" si="24"/>
        <v>23887.34</v>
      </c>
      <c r="AX74" s="64">
        <v>5300.86</v>
      </c>
      <c r="AY74" s="65">
        <f t="shared" si="18"/>
        <v>18586.48</v>
      </c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 s="32"/>
    </row>
    <row r="75" spans="2:68" s="2" customFormat="1" ht="14.25" hidden="1" customHeight="1" outlineLevel="1">
      <c r="B75" s="2" t="str">
        <f t="shared" si="47"/>
        <v>Hide</v>
      </c>
      <c r="C75" s="2">
        <v>1</v>
      </c>
      <c r="D75" s="62" t="s">
        <v>67</v>
      </c>
      <c r="E75" s="121">
        <v>5376.76</v>
      </c>
      <c r="F75" s="63">
        <v>11677.228984907353</v>
      </c>
      <c r="G75" s="63">
        <f t="shared" si="7"/>
        <v>-6300.4689849073529</v>
      </c>
      <c r="H75" s="63">
        <v>0</v>
      </c>
      <c r="I75" s="63">
        <f t="shared" si="25"/>
        <v>5376.76</v>
      </c>
      <c r="J75" s="64">
        <v>14984</v>
      </c>
      <c r="K75" s="64">
        <f t="shared" si="8"/>
        <v>-9607.24</v>
      </c>
      <c r="L75" s="8"/>
      <c r="M75" s="63">
        <v>5376.76</v>
      </c>
      <c r="N75" s="63">
        <v>11677.228984907353</v>
      </c>
      <c r="O75" s="63">
        <f t="shared" si="19"/>
        <v>-6300.4689849073529</v>
      </c>
      <c r="P75" s="63">
        <v>0</v>
      </c>
      <c r="Q75" s="63">
        <f t="shared" si="20"/>
        <v>5376.76</v>
      </c>
      <c r="R75" s="64">
        <v>14984</v>
      </c>
      <c r="S75" s="65">
        <f t="shared" si="10"/>
        <v>-9607.24</v>
      </c>
      <c r="T75" s="32"/>
      <c r="U75" s="121">
        <v>794.2</v>
      </c>
      <c r="V75" s="63">
        <v>2212.7797563916361</v>
      </c>
      <c r="W75" s="63">
        <f t="shared" si="11"/>
        <v>-1418.579756391636</v>
      </c>
      <c r="X75" s="63">
        <v>0</v>
      </c>
      <c r="Y75" s="63">
        <f t="shared" si="26"/>
        <v>794.2</v>
      </c>
      <c r="Z75" s="64">
        <v>1706.13</v>
      </c>
      <c r="AA75" s="64">
        <f t="shared" si="12"/>
        <v>-911.93000000000006</v>
      </c>
      <c r="AB75" s="8"/>
      <c r="AC75" s="63">
        <v>794.2</v>
      </c>
      <c r="AD75" s="63">
        <v>2212.7797563916361</v>
      </c>
      <c r="AE75" s="63">
        <f t="shared" si="21"/>
        <v>-1418.579756391636</v>
      </c>
      <c r="AF75" s="63">
        <v>0</v>
      </c>
      <c r="AG75" s="63">
        <f t="shared" si="22"/>
        <v>794.2</v>
      </c>
      <c r="AH75" s="64">
        <v>1706.13</v>
      </c>
      <c r="AI75" s="65">
        <f t="shared" si="14"/>
        <v>-911.93000000000006</v>
      </c>
      <c r="AJ75" s="32"/>
      <c r="AK75" s="121">
        <v>4582.5600000000004</v>
      </c>
      <c r="AL75" s="63">
        <v>9464.4492285157176</v>
      </c>
      <c r="AM75" s="63">
        <f t="shared" si="15"/>
        <v>-4881.8892285157172</v>
      </c>
      <c r="AN75" s="63">
        <v>0</v>
      </c>
      <c r="AO75" s="63">
        <f t="shared" si="27"/>
        <v>4582.5600000000004</v>
      </c>
      <c r="AP75" s="64">
        <v>13277.87</v>
      </c>
      <c r="AQ75" s="64">
        <f t="shared" si="16"/>
        <v>-8695.3100000000013</v>
      </c>
      <c r="AR75" s="8"/>
      <c r="AS75" s="63">
        <v>4582.5600000000004</v>
      </c>
      <c r="AT75" s="63">
        <v>9464.4492285157176</v>
      </c>
      <c r="AU75" s="63">
        <f t="shared" si="23"/>
        <v>-4881.8892285157172</v>
      </c>
      <c r="AV75" s="63">
        <v>0</v>
      </c>
      <c r="AW75" s="63">
        <f t="shared" si="24"/>
        <v>4582.5600000000004</v>
      </c>
      <c r="AX75" s="64">
        <v>13277.87</v>
      </c>
      <c r="AY75" s="65">
        <f t="shared" si="18"/>
        <v>-8695.3100000000013</v>
      </c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 s="32"/>
    </row>
    <row r="76" spans="2:68" s="2" customFormat="1" ht="14.25" hidden="1" customHeight="1" outlineLevel="1">
      <c r="B76" s="2" t="str">
        <f t="shared" si="47"/>
        <v>Hide</v>
      </c>
      <c r="C76" s="2">
        <v>1</v>
      </c>
      <c r="D76" s="62" t="s">
        <v>68</v>
      </c>
      <c r="E76" s="121">
        <v>0</v>
      </c>
      <c r="F76" s="63">
        <v>0</v>
      </c>
      <c r="G76" s="63">
        <f t="shared" si="7"/>
        <v>0</v>
      </c>
      <c r="H76" s="63">
        <v>0</v>
      </c>
      <c r="I76" s="63">
        <f t="shared" si="25"/>
        <v>0</v>
      </c>
      <c r="J76" s="64">
        <v>0</v>
      </c>
      <c r="K76" s="64">
        <f t="shared" si="8"/>
        <v>0</v>
      </c>
      <c r="L76" s="8"/>
      <c r="M76" s="63">
        <v>0</v>
      </c>
      <c r="N76" s="63">
        <v>0</v>
      </c>
      <c r="O76" s="63">
        <f t="shared" si="19"/>
        <v>0</v>
      </c>
      <c r="P76" s="63">
        <v>0</v>
      </c>
      <c r="Q76" s="63">
        <f t="shared" si="20"/>
        <v>0</v>
      </c>
      <c r="R76" s="64">
        <v>0</v>
      </c>
      <c r="S76" s="65">
        <f t="shared" si="10"/>
        <v>0</v>
      </c>
      <c r="T76" s="32"/>
      <c r="U76" s="121">
        <v>0</v>
      </c>
      <c r="V76" s="63">
        <v>0</v>
      </c>
      <c r="W76" s="63">
        <f t="shared" si="11"/>
        <v>0</v>
      </c>
      <c r="X76" s="63">
        <v>0</v>
      </c>
      <c r="Y76" s="63">
        <f t="shared" si="26"/>
        <v>0</v>
      </c>
      <c r="Z76" s="64">
        <v>0</v>
      </c>
      <c r="AA76" s="64">
        <f t="shared" si="12"/>
        <v>0</v>
      </c>
      <c r="AB76" s="8"/>
      <c r="AC76" s="63">
        <v>0</v>
      </c>
      <c r="AD76" s="63">
        <v>0</v>
      </c>
      <c r="AE76" s="63">
        <f t="shared" si="21"/>
        <v>0</v>
      </c>
      <c r="AF76" s="63">
        <v>0</v>
      </c>
      <c r="AG76" s="63">
        <f t="shared" si="22"/>
        <v>0</v>
      </c>
      <c r="AH76" s="64">
        <v>0</v>
      </c>
      <c r="AI76" s="65">
        <f t="shared" si="14"/>
        <v>0</v>
      </c>
      <c r="AJ76" s="32"/>
      <c r="AK76" s="121">
        <v>0</v>
      </c>
      <c r="AL76" s="63">
        <v>0</v>
      </c>
      <c r="AM76" s="63">
        <f t="shared" si="15"/>
        <v>0</v>
      </c>
      <c r="AN76" s="63">
        <v>0</v>
      </c>
      <c r="AO76" s="63">
        <f t="shared" si="27"/>
        <v>0</v>
      </c>
      <c r="AP76" s="64">
        <v>0</v>
      </c>
      <c r="AQ76" s="64">
        <f t="shared" si="16"/>
        <v>0</v>
      </c>
      <c r="AR76" s="8"/>
      <c r="AS76" s="63">
        <v>0</v>
      </c>
      <c r="AT76" s="63">
        <v>0</v>
      </c>
      <c r="AU76" s="63">
        <f t="shared" si="23"/>
        <v>0</v>
      </c>
      <c r="AV76" s="63">
        <v>0</v>
      </c>
      <c r="AW76" s="63">
        <f t="shared" si="24"/>
        <v>0</v>
      </c>
      <c r="AX76" s="64">
        <v>0</v>
      </c>
      <c r="AY76" s="65">
        <f t="shared" si="18"/>
        <v>0</v>
      </c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 s="32"/>
    </row>
    <row r="77" spans="2:68" s="2" customFormat="1" ht="14.25" hidden="1" customHeight="1" outlineLevel="1">
      <c r="B77" s="2" t="str">
        <f t="shared" si="47"/>
        <v>Hide</v>
      </c>
      <c r="C77" s="2">
        <v>1</v>
      </c>
      <c r="D77" s="62" t="s">
        <v>69</v>
      </c>
      <c r="E77" s="121">
        <v>1927.58</v>
      </c>
      <c r="F77" s="63">
        <v>6861.0129781531041</v>
      </c>
      <c r="G77" s="63">
        <f t="shared" ref="G77:G148" si="67">+E77-F77</f>
        <v>-4933.4329781531042</v>
      </c>
      <c r="H77" s="63">
        <v>0</v>
      </c>
      <c r="I77" s="63">
        <f t="shared" si="25"/>
        <v>1927.58</v>
      </c>
      <c r="J77" s="64">
        <v>4970.8100000000004</v>
      </c>
      <c r="K77" s="64">
        <f t="shared" ref="K77:K148" si="68">+E77-J77</f>
        <v>-3043.2300000000005</v>
      </c>
      <c r="L77" s="8"/>
      <c r="M77" s="63">
        <v>1927.58</v>
      </c>
      <c r="N77" s="63">
        <v>6861.0129781531041</v>
      </c>
      <c r="O77" s="63">
        <f t="shared" si="19"/>
        <v>-4933.4329781531042</v>
      </c>
      <c r="P77" s="63">
        <v>0</v>
      </c>
      <c r="Q77" s="63">
        <f t="shared" si="20"/>
        <v>1927.58</v>
      </c>
      <c r="R77" s="64">
        <v>4970.8100000000004</v>
      </c>
      <c r="S77" s="65">
        <f t="shared" ref="S77:S148" si="69">+M77-R77</f>
        <v>-3043.2300000000005</v>
      </c>
      <c r="T77" s="32"/>
      <c r="U77" s="121">
        <v>0</v>
      </c>
      <c r="V77" s="63">
        <v>10.72001994552036</v>
      </c>
      <c r="W77" s="63">
        <f t="shared" ref="W77:W148" si="70">+U77-V77</f>
        <v>-10.72001994552036</v>
      </c>
      <c r="X77" s="63">
        <v>0</v>
      </c>
      <c r="Y77" s="63">
        <f t="shared" si="26"/>
        <v>0</v>
      </c>
      <c r="Z77" s="64">
        <v>0</v>
      </c>
      <c r="AA77" s="64">
        <f t="shared" ref="AA77:AA148" si="71">+U77-Z77</f>
        <v>0</v>
      </c>
      <c r="AB77" s="8"/>
      <c r="AC77" s="63">
        <v>0</v>
      </c>
      <c r="AD77" s="63">
        <v>10.72001994552036</v>
      </c>
      <c r="AE77" s="63">
        <f t="shared" si="21"/>
        <v>-10.72001994552036</v>
      </c>
      <c r="AF77" s="63">
        <v>0</v>
      </c>
      <c r="AG77" s="63">
        <f t="shared" si="22"/>
        <v>0</v>
      </c>
      <c r="AH77" s="64">
        <v>0</v>
      </c>
      <c r="AI77" s="65">
        <f t="shared" ref="AI77:AI148" si="72">+AC77-AH77</f>
        <v>0</v>
      </c>
      <c r="AJ77" s="32"/>
      <c r="AK77" s="121">
        <v>1927.58</v>
      </c>
      <c r="AL77" s="63">
        <v>6850.292958207584</v>
      </c>
      <c r="AM77" s="63">
        <f t="shared" ref="AM77:AM148" si="73">+AK77-AL77</f>
        <v>-4922.7129582075841</v>
      </c>
      <c r="AN77" s="63">
        <v>0</v>
      </c>
      <c r="AO77" s="63">
        <f t="shared" si="27"/>
        <v>1927.58</v>
      </c>
      <c r="AP77" s="64">
        <v>4970.8100000000004</v>
      </c>
      <c r="AQ77" s="64">
        <f t="shared" ref="AQ77:AQ148" si="74">+AK77-AP77</f>
        <v>-3043.2300000000005</v>
      </c>
      <c r="AR77" s="8"/>
      <c r="AS77" s="63">
        <v>1927.58</v>
      </c>
      <c r="AT77" s="63">
        <v>6850.292958207584</v>
      </c>
      <c r="AU77" s="63">
        <f t="shared" si="23"/>
        <v>-4922.7129582075841</v>
      </c>
      <c r="AV77" s="63">
        <v>0</v>
      </c>
      <c r="AW77" s="63">
        <f t="shared" si="24"/>
        <v>1927.58</v>
      </c>
      <c r="AX77" s="64">
        <v>4970.8100000000004</v>
      </c>
      <c r="AY77" s="65">
        <f t="shared" ref="AY77:AY148" si="75">+AS77-AX77</f>
        <v>-3043.2300000000005</v>
      </c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 s="32"/>
    </row>
    <row r="78" spans="2:68" s="2" customFormat="1" ht="14.25" hidden="1" customHeight="1" outlineLevel="1">
      <c r="B78" s="2" t="str">
        <f t="shared" si="47"/>
        <v>Hide</v>
      </c>
      <c r="C78" s="2">
        <v>1</v>
      </c>
      <c r="D78" s="62" t="s">
        <v>70</v>
      </c>
      <c r="E78" s="121">
        <v>2541.7400000000007</v>
      </c>
      <c r="F78" s="63">
        <v>6709.3487058116671</v>
      </c>
      <c r="G78" s="63">
        <f t="shared" si="67"/>
        <v>-4167.6087058116664</v>
      </c>
      <c r="H78" s="63">
        <v>0</v>
      </c>
      <c r="I78" s="63">
        <f t="shared" si="25"/>
        <v>2541.7400000000007</v>
      </c>
      <c r="J78" s="64">
        <v>7275.25</v>
      </c>
      <c r="K78" s="64">
        <f t="shared" si="68"/>
        <v>-4733.5099999999993</v>
      </c>
      <c r="L78" s="8"/>
      <c r="M78" s="63">
        <v>2541.7400000000007</v>
      </c>
      <c r="N78" s="63">
        <v>6709.3487058116671</v>
      </c>
      <c r="O78" s="63">
        <f t="shared" si="19"/>
        <v>-4167.6087058116664</v>
      </c>
      <c r="P78" s="63">
        <v>0</v>
      </c>
      <c r="Q78" s="63">
        <f t="shared" si="20"/>
        <v>2541.7400000000007</v>
      </c>
      <c r="R78" s="64">
        <v>7275.25</v>
      </c>
      <c r="S78" s="65">
        <f t="shared" si="69"/>
        <v>-4733.5099999999993</v>
      </c>
      <c r="T78" s="32"/>
      <c r="U78" s="121">
        <v>0</v>
      </c>
      <c r="V78" s="63">
        <v>2774.140572882417</v>
      </c>
      <c r="W78" s="63">
        <f t="shared" si="70"/>
        <v>-2774.140572882417</v>
      </c>
      <c r="X78" s="63">
        <v>0</v>
      </c>
      <c r="Y78" s="63">
        <f t="shared" si="26"/>
        <v>0</v>
      </c>
      <c r="Z78" s="64">
        <v>5693.97</v>
      </c>
      <c r="AA78" s="64">
        <f t="shared" si="71"/>
        <v>-5693.97</v>
      </c>
      <c r="AB78" s="8"/>
      <c r="AC78" s="63">
        <v>0</v>
      </c>
      <c r="AD78" s="63">
        <v>2774.140572882417</v>
      </c>
      <c r="AE78" s="63">
        <f t="shared" si="21"/>
        <v>-2774.140572882417</v>
      </c>
      <c r="AF78" s="63">
        <v>0</v>
      </c>
      <c r="AG78" s="63">
        <f t="shared" si="22"/>
        <v>0</v>
      </c>
      <c r="AH78" s="64">
        <v>5693.97</v>
      </c>
      <c r="AI78" s="65">
        <f t="shared" si="72"/>
        <v>-5693.97</v>
      </c>
      <c r="AJ78" s="32"/>
      <c r="AK78" s="121">
        <v>2541.7400000000007</v>
      </c>
      <c r="AL78" s="63">
        <v>3935.20813292925</v>
      </c>
      <c r="AM78" s="63">
        <f t="shared" si="73"/>
        <v>-1393.4681329292494</v>
      </c>
      <c r="AN78" s="63">
        <v>0</v>
      </c>
      <c r="AO78" s="63">
        <f t="shared" si="27"/>
        <v>2541.7400000000007</v>
      </c>
      <c r="AP78" s="64">
        <v>1581.28</v>
      </c>
      <c r="AQ78" s="64">
        <f t="shared" si="74"/>
        <v>960.46000000000072</v>
      </c>
      <c r="AR78" s="8"/>
      <c r="AS78" s="63">
        <v>2541.7400000000007</v>
      </c>
      <c r="AT78" s="63">
        <v>3935.20813292925</v>
      </c>
      <c r="AU78" s="63">
        <f t="shared" si="23"/>
        <v>-1393.4681329292494</v>
      </c>
      <c r="AV78" s="63">
        <v>0</v>
      </c>
      <c r="AW78" s="63">
        <f t="shared" si="24"/>
        <v>2541.7400000000007</v>
      </c>
      <c r="AX78" s="64">
        <v>1581.28</v>
      </c>
      <c r="AY78" s="65">
        <f t="shared" si="75"/>
        <v>960.46000000000072</v>
      </c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 s="32"/>
    </row>
    <row r="79" spans="2:68" s="2" customFormat="1" collapsed="1">
      <c r="B79" s="2" t="str">
        <f t="shared" si="47"/>
        <v>Hide</v>
      </c>
      <c r="C79" s="2">
        <v>1</v>
      </c>
      <c r="D79" s="66" t="s">
        <v>71</v>
      </c>
      <c r="E79" s="116">
        <v>158379.45999999996</v>
      </c>
      <c r="F79" s="38">
        <v>78345.002072457981</v>
      </c>
      <c r="G79" s="38">
        <f t="shared" si="67"/>
        <v>80034.457927541982</v>
      </c>
      <c r="H79" s="38">
        <v>0</v>
      </c>
      <c r="I79" s="38">
        <f t="shared" si="25"/>
        <v>158379.45999999996</v>
      </c>
      <c r="J79" s="39">
        <v>82083.900000000009</v>
      </c>
      <c r="K79" s="39">
        <f t="shared" si="68"/>
        <v>76295.559999999954</v>
      </c>
      <c r="L79" s="35"/>
      <c r="M79" s="38">
        <v>158379.45999999996</v>
      </c>
      <c r="N79" s="38">
        <v>78345.002072457981</v>
      </c>
      <c r="O79" s="38">
        <f t="shared" si="19"/>
        <v>80034.457927541982</v>
      </c>
      <c r="P79" s="38">
        <v>0</v>
      </c>
      <c r="Q79" s="38">
        <f t="shared" si="20"/>
        <v>158379.45999999996</v>
      </c>
      <c r="R79" s="39">
        <v>82083.900000000009</v>
      </c>
      <c r="S79" s="40">
        <f t="shared" si="69"/>
        <v>76295.559999999954</v>
      </c>
      <c r="T79" s="32"/>
      <c r="U79" s="116">
        <v>9392.6999999999989</v>
      </c>
      <c r="V79" s="38">
        <v>17734.879046668811</v>
      </c>
      <c r="W79" s="38">
        <f t="shared" si="70"/>
        <v>-8342.1790466688126</v>
      </c>
      <c r="X79" s="38">
        <v>0</v>
      </c>
      <c r="Y79" s="38">
        <f t="shared" si="26"/>
        <v>9392.6999999999989</v>
      </c>
      <c r="Z79" s="39">
        <v>22777.79</v>
      </c>
      <c r="AA79" s="39">
        <f t="shared" si="71"/>
        <v>-13385.090000000002</v>
      </c>
      <c r="AB79" s="35"/>
      <c r="AC79" s="38">
        <v>9392.6999999999989</v>
      </c>
      <c r="AD79" s="38">
        <v>17734.879046668811</v>
      </c>
      <c r="AE79" s="38">
        <f t="shared" si="21"/>
        <v>-8342.1790466688126</v>
      </c>
      <c r="AF79" s="38">
        <v>0</v>
      </c>
      <c r="AG79" s="38">
        <f t="shared" si="22"/>
        <v>9392.6999999999989</v>
      </c>
      <c r="AH79" s="39">
        <v>22777.79</v>
      </c>
      <c r="AI79" s="40">
        <f t="shared" si="72"/>
        <v>-13385.090000000002</v>
      </c>
      <c r="AJ79" s="32"/>
      <c r="AK79" s="116">
        <v>148986.75999999992</v>
      </c>
      <c r="AL79" s="38">
        <v>60610.123025789158</v>
      </c>
      <c r="AM79" s="38">
        <f t="shared" si="73"/>
        <v>88376.636974210764</v>
      </c>
      <c r="AN79" s="38">
        <v>0</v>
      </c>
      <c r="AO79" s="38">
        <f t="shared" si="27"/>
        <v>148986.75999999992</v>
      </c>
      <c r="AP79" s="39">
        <v>59306.11</v>
      </c>
      <c r="AQ79" s="39">
        <f t="shared" si="74"/>
        <v>89680.649999999921</v>
      </c>
      <c r="AR79" s="35"/>
      <c r="AS79" s="38">
        <v>148986.75999999992</v>
      </c>
      <c r="AT79" s="38">
        <v>60610.123025789158</v>
      </c>
      <c r="AU79" s="38">
        <f t="shared" si="23"/>
        <v>88376.636974210764</v>
      </c>
      <c r="AV79" s="38">
        <v>0</v>
      </c>
      <c r="AW79" s="38">
        <f t="shared" si="24"/>
        <v>148986.75999999992</v>
      </c>
      <c r="AX79" s="39">
        <v>59306.11</v>
      </c>
      <c r="AY79" s="40">
        <f t="shared" si="75"/>
        <v>89680.649999999921</v>
      </c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 s="32"/>
    </row>
    <row r="80" spans="2:68" s="2" customFormat="1" ht="14.25" hidden="1" customHeight="1" outlineLevel="1">
      <c r="B80" s="2" t="str">
        <f t="shared" si="47"/>
        <v>Hide</v>
      </c>
      <c r="C80" s="2">
        <v>1</v>
      </c>
      <c r="D80" s="62" t="s">
        <v>72</v>
      </c>
      <c r="E80" s="121">
        <v>0</v>
      </c>
      <c r="F80" s="63">
        <v>0</v>
      </c>
      <c r="G80" s="63">
        <f t="shared" si="67"/>
        <v>0</v>
      </c>
      <c r="H80" s="63">
        <v>0</v>
      </c>
      <c r="I80" s="63">
        <f t="shared" si="25"/>
        <v>0</v>
      </c>
      <c r="J80" s="64">
        <v>0</v>
      </c>
      <c r="K80" s="64">
        <f t="shared" si="68"/>
        <v>0</v>
      </c>
      <c r="L80" s="8"/>
      <c r="M80" s="63">
        <v>0</v>
      </c>
      <c r="N80" s="63">
        <v>0</v>
      </c>
      <c r="O80" s="63">
        <f t="shared" si="19"/>
        <v>0</v>
      </c>
      <c r="P80" s="63">
        <v>0</v>
      </c>
      <c r="Q80" s="63">
        <f t="shared" si="20"/>
        <v>0</v>
      </c>
      <c r="R80" s="64">
        <v>0</v>
      </c>
      <c r="S80" s="65">
        <f t="shared" si="69"/>
        <v>0</v>
      </c>
      <c r="T80" s="32"/>
      <c r="U80" s="121">
        <v>0</v>
      </c>
      <c r="V80" s="63">
        <v>0</v>
      </c>
      <c r="W80" s="63">
        <f t="shared" si="70"/>
        <v>0</v>
      </c>
      <c r="X80" s="63">
        <v>0</v>
      </c>
      <c r="Y80" s="63">
        <f t="shared" si="26"/>
        <v>0</v>
      </c>
      <c r="Z80" s="64">
        <v>0</v>
      </c>
      <c r="AA80" s="64">
        <f t="shared" si="71"/>
        <v>0</v>
      </c>
      <c r="AB80" s="8"/>
      <c r="AC80" s="63">
        <v>0</v>
      </c>
      <c r="AD80" s="63">
        <v>0</v>
      </c>
      <c r="AE80" s="63">
        <f t="shared" si="21"/>
        <v>0</v>
      </c>
      <c r="AF80" s="63">
        <v>0</v>
      </c>
      <c r="AG80" s="63">
        <f t="shared" si="22"/>
        <v>0</v>
      </c>
      <c r="AH80" s="64">
        <v>0</v>
      </c>
      <c r="AI80" s="65">
        <f t="shared" si="72"/>
        <v>0</v>
      </c>
      <c r="AJ80" s="32"/>
      <c r="AK80" s="121">
        <v>0</v>
      </c>
      <c r="AL80" s="63">
        <v>0</v>
      </c>
      <c r="AM80" s="63">
        <f t="shared" si="73"/>
        <v>0</v>
      </c>
      <c r="AN80" s="63">
        <v>0</v>
      </c>
      <c r="AO80" s="63">
        <f t="shared" si="27"/>
        <v>0</v>
      </c>
      <c r="AP80" s="64">
        <v>0</v>
      </c>
      <c r="AQ80" s="64">
        <f t="shared" si="74"/>
        <v>0</v>
      </c>
      <c r="AR80" s="8"/>
      <c r="AS80" s="63">
        <v>0</v>
      </c>
      <c r="AT80" s="63">
        <v>0</v>
      </c>
      <c r="AU80" s="63">
        <f t="shared" si="23"/>
        <v>0</v>
      </c>
      <c r="AV80" s="63">
        <v>0</v>
      </c>
      <c r="AW80" s="63">
        <f t="shared" si="24"/>
        <v>0</v>
      </c>
      <c r="AX80" s="64">
        <v>0</v>
      </c>
      <c r="AY80" s="65">
        <f t="shared" si="75"/>
        <v>0</v>
      </c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 s="32"/>
    </row>
    <row r="81" spans="2:68" s="2" customFormat="1" collapsed="1">
      <c r="B81" s="2" t="str">
        <f t="shared" si="47"/>
        <v>Hide</v>
      </c>
      <c r="C81" s="2">
        <v>1</v>
      </c>
      <c r="D81" s="66" t="s">
        <v>73</v>
      </c>
      <c r="E81" s="116">
        <v>0</v>
      </c>
      <c r="F81" s="38">
        <v>0</v>
      </c>
      <c r="G81" s="38">
        <f t="shared" si="67"/>
        <v>0</v>
      </c>
      <c r="H81" s="38">
        <v>0</v>
      </c>
      <c r="I81" s="38">
        <f t="shared" si="25"/>
        <v>0</v>
      </c>
      <c r="J81" s="39">
        <v>0</v>
      </c>
      <c r="K81" s="39">
        <f t="shared" si="68"/>
        <v>0</v>
      </c>
      <c r="L81" s="35"/>
      <c r="M81" s="38">
        <v>0</v>
      </c>
      <c r="N81" s="38">
        <v>0</v>
      </c>
      <c r="O81" s="38">
        <f t="shared" ref="O81:O152" si="76">+M81-N81</f>
        <v>0</v>
      </c>
      <c r="P81" s="38">
        <v>0</v>
      </c>
      <c r="Q81" s="38">
        <f t="shared" ref="Q81:Q152" si="77">+M81-P81</f>
        <v>0</v>
      </c>
      <c r="R81" s="39">
        <v>0</v>
      </c>
      <c r="S81" s="40">
        <f t="shared" si="69"/>
        <v>0</v>
      </c>
      <c r="T81" s="32"/>
      <c r="U81" s="116">
        <v>0</v>
      </c>
      <c r="V81" s="38">
        <v>0</v>
      </c>
      <c r="W81" s="38">
        <f t="shared" si="70"/>
        <v>0</v>
      </c>
      <c r="X81" s="38">
        <v>0</v>
      </c>
      <c r="Y81" s="38">
        <f t="shared" si="26"/>
        <v>0</v>
      </c>
      <c r="Z81" s="39">
        <v>0</v>
      </c>
      <c r="AA81" s="39">
        <f t="shared" si="71"/>
        <v>0</v>
      </c>
      <c r="AB81" s="35"/>
      <c r="AC81" s="38">
        <v>0</v>
      </c>
      <c r="AD81" s="38">
        <v>0</v>
      </c>
      <c r="AE81" s="38">
        <f t="shared" ref="AE81:AE152" si="78">+AC81-AD81</f>
        <v>0</v>
      </c>
      <c r="AF81" s="38">
        <v>0</v>
      </c>
      <c r="AG81" s="38">
        <f t="shared" ref="AG81:AG152" si="79">+AC81-AF81</f>
        <v>0</v>
      </c>
      <c r="AH81" s="39">
        <v>0</v>
      </c>
      <c r="AI81" s="40">
        <f t="shared" si="72"/>
        <v>0</v>
      </c>
      <c r="AJ81" s="32"/>
      <c r="AK81" s="116">
        <v>0</v>
      </c>
      <c r="AL81" s="38">
        <v>0</v>
      </c>
      <c r="AM81" s="38">
        <f t="shared" si="73"/>
        <v>0</v>
      </c>
      <c r="AN81" s="38">
        <v>0</v>
      </c>
      <c r="AO81" s="38">
        <f t="shared" si="27"/>
        <v>0</v>
      </c>
      <c r="AP81" s="39">
        <v>0</v>
      </c>
      <c r="AQ81" s="39">
        <f t="shared" si="74"/>
        <v>0</v>
      </c>
      <c r="AR81" s="35"/>
      <c r="AS81" s="38">
        <v>0</v>
      </c>
      <c r="AT81" s="38">
        <v>0</v>
      </c>
      <c r="AU81" s="38">
        <f t="shared" ref="AU81:AU152" si="80">+AS81-AT81</f>
        <v>0</v>
      </c>
      <c r="AV81" s="38">
        <v>0</v>
      </c>
      <c r="AW81" s="38">
        <f t="shared" ref="AW81:AW152" si="81">+AS81-AV81</f>
        <v>0</v>
      </c>
      <c r="AX81" s="39">
        <v>0</v>
      </c>
      <c r="AY81" s="40">
        <f t="shared" si="75"/>
        <v>0</v>
      </c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 s="32"/>
    </row>
    <row r="82" spans="2:68" s="2" customFormat="1" ht="14.25" hidden="1" customHeight="1" outlineLevel="1">
      <c r="B82" s="2" t="str">
        <f t="shared" si="47"/>
        <v>Hide</v>
      </c>
      <c r="C82" s="2">
        <v>1</v>
      </c>
      <c r="D82" s="62" t="s">
        <v>74</v>
      </c>
      <c r="E82" s="121">
        <v>47125.06</v>
      </c>
      <c r="F82" s="63">
        <v>49970.084543749988</v>
      </c>
      <c r="G82" s="63">
        <f t="shared" si="67"/>
        <v>-2845.0245437499907</v>
      </c>
      <c r="H82" s="63">
        <v>0</v>
      </c>
      <c r="I82" s="63">
        <f t="shared" si="25"/>
        <v>47125.06</v>
      </c>
      <c r="J82" s="64">
        <v>46800.2</v>
      </c>
      <c r="K82" s="64">
        <f t="shared" si="68"/>
        <v>324.86000000000058</v>
      </c>
      <c r="L82" s="8"/>
      <c r="M82" s="63">
        <v>47125.06</v>
      </c>
      <c r="N82" s="63">
        <v>49970.084543749988</v>
      </c>
      <c r="O82" s="63">
        <f t="shared" si="76"/>
        <v>-2845.0245437499907</v>
      </c>
      <c r="P82" s="63">
        <v>0</v>
      </c>
      <c r="Q82" s="63">
        <f t="shared" si="77"/>
        <v>47125.06</v>
      </c>
      <c r="R82" s="64">
        <v>46800.2</v>
      </c>
      <c r="S82" s="65">
        <f t="shared" si="69"/>
        <v>324.86000000000058</v>
      </c>
      <c r="T82" s="32"/>
      <c r="U82" s="121">
        <v>9459.82</v>
      </c>
      <c r="V82" s="63">
        <v>9226.6374999999989</v>
      </c>
      <c r="W82" s="63">
        <f t="shared" si="70"/>
        <v>233.1825000000008</v>
      </c>
      <c r="X82" s="63">
        <v>0</v>
      </c>
      <c r="Y82" s="63">
        <f t="shared" si="26"/>
        <v>9459.82</v>
      </c>
      <c r="Z82" s="64">
        <v>14874.51</v>
      </c>
      <c r="AA82" s="64">
        <f t="shared" si="71"/>
        <v>-5414.6900000000005</v>
      </c>
      <c r="AB82" s="8"/>
      <c r="AC82" s="63">
        <v>9459.82</v>
      </c>
      <c r="AD82" s="63">
        <v>9226.6374999999989</v>
      </c>
      <c r="AE82" s="63">
        <f t="shared" si="78"/>
        <v>233.1825000000008</v>
      </c>
      <c r="AF82" s="63">
        <v>0</v>
      </c>
      <c r="AG82" s="63">
        <f t="shared" si="79"/>
        <v>9459.82</v>
      </c>
      <c r="AH82" s="64">
        <v>14874.51</v>
      </c>
      <c r="AI82" s="65">
        <f t="shared" si="72"/>
        <v>-5414.6900000000005</v>
      </c>
      <c r="AJ82" s="32"/>
      <c r="AK82" s="121">
        <v>37665.24</v>
      </c>
      <c r="AL82" s="63">
        <v>40743.447043749991</v>
      </c>
      <c r="AM82" s="63">
        <f t="shared" si="73"/>
        <v>-3078.2070437499933</v>
      </c>
      <c r="AN82" s="63">
        <v>0</v>
      </c>
      <c r="AO82" s="63">
        <f t="shared" si="27"/>
        <v>37665.24</v>
      </c>
      <c r="AP82" s="64">
        <v>31925.69</v>
      </c>
      <c r="AQ82" s="64">
        <f t="shared" si="74"/>
        <v>5739.5499999999993</v>
      </c>
      <c r="AR82" s="8"/>
      <c r="AS82" s="63">
        <v>37665.24</v>
      </c>
      <c r="AT82" s="63">
        <v>40743.447043749991</v>
      </c>
      <c r="AU82" s="63">
        <f t="shared" si="80"/>
        <v>-3078.2070437499933</v>
      </c>
      <c r="AV82" s="63">
        <v>0</v>
      </c>
      <c r="AW82" s="63">
        <f t="shared" si="81"/>
        <v>37665.24</v>
      </c>
      <c r="AX82" s="64">
        <v>31925.69</v>
      </c>
      <c r="AY82" s="65">
        <f t="shared" si="75"/>
        <v>5739.5499999999993</v>
      </c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 s="32"/>
    </row>
    <row r="83" spans="2:68" s="2" customFormat="1" ht="14.25" hidden="1" customHeight="1" outlineLevel="1">
      <c r="B83" s="2" t="str">
        <f t="shared" si="47"/>
        <v>Hide</v>
      </c>
      <c r="C83" s="2">
        <v>1</v>
      </c>
      <c r="D83" s="62" t="s">
        <v>75</v>
      </c>
      <c r="E83" s="121">
        <v>0</v>
      </c>
      <c r="F83" s="63">
        <v>0</v>
      </c>
      <c r="G83" s="63">
        <f t="shared" si="67"/>
        <v>0</v>
      </c>
      <c r="H83" s="63">
        <v>0</v>
      </c>
      <c r="I83" s="63">
        <f t="shared" ref="I83:I154" si="82">+E83-H83</f>
        <v>0</v>
      </c>
      <c r="J83" s="64">
        <v>0</v>
      </c>
      <c r="K83" s="64">
        <f t="shared" si="68"/>
        <v>0</v>
      </c>
      <c r="L83" s="8"/>
      <c r="M83" s="63">
        <v>0</v>
      </c>
      <c r="N83" s="63">
        <v>0</v>
      </c>
      <c r="O83" s="63">
        <f t="shared" si="76"/>
        <v>0</v>
      </c>
      <c r="P83" s="63">
        <v>0</v>
      </c>
      <c r="Q83" s="63">
        <f t="shared" si="77"/>
        <v>0</v>
      </c>
      <c r="R83" s="64">
        <v>0</v>
      </c>
      <c r="S83" s="65">
        <f t="shared" si="69"/>
        <v>0</v>
      </c>
      <c r="T83" s="32"/>
      <c r="U83" s="121">
        <v>0</v>
      </c>
      <c r="V83" s="63">
        <v>0</v>
      </c>
      <c r="W83" s="63">
        <f t="shared" si="70"/>
        <v>0</v>
      </c>
      <c r="X83" s="63">
        <v>0</v>
      </c>
      <c r="Y83" s="63">
        <f t="shared" ref="Y83:Y154" si="83">+U83-X83</f>
        <v>0</v>
      </c>
      <c r="Z83" s="64">
        <v>0</v>
      </c>
      <c r="AA83" s="64">
        <f t="shared" si="71"/>
        <v>0</v>
      </c>
      <c r="AB83" s="8"/>
      <c r="AC83" s="63">
        <v>0</v>
      </c>
      <c r="AD83" s="63">
        <v>0</v>
      </c>
      <c r="AE83" s="63">
        <f t="shared" si="78"/>
        <v>0</v>
      </c>
      <c r="AF83" s="63">
        <v>0</v>
      </c>
      <c r="AG83" s="63">
        <f t="shared" si="79"/>
        <v>0</v>
      </c>
      <c r="AH83" s="64">
        <v>0</v>
      </c>
      <c r="AI83" s="65">
        <f t="shared" si="72"/>
        <v>0</v>
      </c>
      <c r="AJ83" s="32"/>
      <c r="AK83" s="121">
        <v>0</v>
      </c>
      <c r="AL83" s="63">
        <v>0</v>
      </c>
      <c r="AM83" s="63">
        <f t="shared" si="73"/>
        <v>0</v>
      </c>
      <c r="AN83" s="63">
        <v>0</v>
      </c>
      <c r="AO83" s="63">
        <f t="shared" ref="AO83:AO154" si="84">+AK83-AN83</f>
        <v>0</v>
      </c>
      <c r="AP83" s="64">
        <v>0</v>
      </c>
      <c r="AQ83" s="64">
        <f t="shared" si="74"/>
        <v>0</v>
      </c>
      <c r="AR83" s="8"/>
      <c r="AS83" s="63">
        <v>0</v>
      </c>
      <c r="AT83" s="63">
        <v>0</v>
      </c>
      <c r="AU83" s="63">
        <f t="shared" si="80"/>
        <v>0</v>
      </c>
      <c r="AV83" s="63">
        <v>0</v>
      </c>
      <c r="AW83" s="63">
        <f t="shared" si="81"/>
        <v>0</v>
      </c>
      <c r="AX83" s="64">
        <v>0</v>
      </c>
      <c r="AY83" s="65">
        <f t="shared" si="75"/>
        <v>0</v>
      </c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 s="32"/>
    </row>
    <row r="84" spans="2:68" s="2" customFormat="1" ht="14.25" hidden="1" customHeight="1" outlineLevel="1">
      <c r="B84" s="2" t="str">
        <f t="shared" si="47"/>
        <v>Hide</v>
      </c>
      <c r="C84" s="2">
        <v>1</v>
      </c>
      <c r="D84" s="62" t="s">
        <v>76</v>
      </c>
      <c r="E84" s="121">
        <v>0</v>
      </c>
      <c r="F84" s="63">
        <v>0</v>
      </c>
      <c r="G84" s="63">
        <f t="shared" si="67"/>
        <v>0</v>
      </c>
      <c r="H84" s="63">
        <v>0</v>
      </c>
      <c r="I84" s="63">
        <f t="shared" si="82"/>
        <v>0</v>
      </c>
      <c r="J84" s="64">
        <v>0</v>
      </c>
      <c r="K84" s="64">
        <f t="shared" si="68"/>
        <v>0</v>
      </c>
      <c r="L84" s="8"/>
      <c r="M84" s="63">
        <v>0</v>
      </c>
      <c r="N84" s="63">
        <v>0</v>
      </c>
      <c r="O84" s="63">
        <f t="shared" si="76"/>
        <v>0</v>
      </c>
      <c r="P84" s="63">
        <v>0</v>
      </c>
      <c r="Q84" s="63">
        <f t="shared" si="77"/>
        <v>0</v>
      </c>
      <c r="R84" s="64">
        <v>0</v>
      </c>
      <c r="S84" s="65">
        <f t="shared" si="69"/>
        <v>0</v>
      </c>
      <c r="T84" s="32"/>
      <c r="U84" s="121">
        <v>0</v>
      </c>
      <c r="V84" s="63">
        <v>0</v>
      </c>
      <c r="W84" s="63">
        <f t="shared" si="70"/>
        <v>0</v>
      </c>
      <c r="X84" s="63">
        <v>0</v>
      </c>
      <c r="Y84" s="63">
        <f t="shared" si="83"/>
        <v>0</v>
      </c>
      <c r="Z84" s="64">
        <v>0</v>
      </c>
      <c r="AA84" s="64">
        <f t="shared" si="71"/>
        <v>0</v>
      </c>
      <c r="AB84" s="8"/>
      <c r="AC84" s="63">
        <v>0</v>
      </c>
      <c r="AD84" s="63">
        <v>0</v>
      </c>
      <c r="AE84" s="63">
        <f t="shared" si="78"/>
        <v>0</v>
      </c>
      <c r="AF84" s="63">
        <v>0</v>
      </c>
      <c r="AG84" s="63">
        <f t="shared" si="79"/>
        <v>0</v>
      </c>
      <c r="AH84" s="64">
        <v>0</v>
      </c>
      <c r="AI84" s="65">
        <f t="shared" si="72"/>
        <v>0</v>
      </c>
      <c r="AJ84" s="32"/>
      <c r="AK84" s="121">
        <v>0</v>
      </c>
      <c r="AL84" s="63">
        <v>0</v>
      </c>
      <c r="AM84" s="63">
        <f t="shared" si="73"/>
        <v>0</v>
      </c>
      <c r="AN84" s="63">
        <v>0</v>
      </c>
      <c r="AO84" s="63">
        <f t="shared" si="84"/>
        <v>0</v>
      </c>
      <c r="AP84" s="64">
        <v>0</v>
      </c>
      <c r="AQ84" s="64">
        <f t="shared" si="74"/>
        <v>0</v>
      </c>
      <c r="AR84" s="8"/>
      <c r="AS84" s="63">
        <v>0</v>
      </c>
      <c r="AT84" s="63">
        <v>0</v>
      </c>
      <c r="AU84" s="63">
        <f t="shared" si="80"/>
        <v>0</v>
      </c>
      <c r="AV84" s="63">
        <v>0</v>
      </c>
      <c r="AW84" s="63">
        <f t="shared" si="81"/>
        <v>0</v>
      </c>
      <c r="AX84" s="64">
        <v>0</v>
      </c>
      <c r="AY84" s="65">
        <f t="shared" si="75"/>
        <v>0</v>
      </c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 s="32"/>
    </row>
    <row r="85" spans="2:68" s="2" customFormat="1" ht="14.25" hidden="1" customHeight="1" outlineLevel="1">
      <c r="B85" s="2" t="str">
        <f t="shared" si="47"/>
        <v>Hide</v>
      </c>
      <c r="C85" s="2">
        <v>1</v>
      </c>
      <c r="D85" s="62" t="s">
        <v>77</v>
      </c>
      <c r="E85" s="121">
        <v>36072.850000000006</v>
      </c>
      <c r="F85" s="63">
        <v>36565.174590000002</v>
      </c>
      <c r="G85" s="63">
        <f t="shared" si="67"/>
        <v>-492.32458999999653</v>
      </c>
      <c r="H85" s="63">
        <v>0</v>
      </c>
      <c r="I85" s="63">
        <f t="shared" si="82"/>
        <v>36072.850000000006</v>
      </c>
      <c r="J85" s="64">
        <v>35331.47</v>
      </c>
      <c r="K85" s="64">
        <f t="shared" si="68"/>
        <v>741.38000000000466</v>
      </c>
      <c r="L85" s="8"/>
      <c r="M85" s="63">
        <v>36072.850000000006</v>
      </c>
      <c r="N85" s="63">
        <v>36565.174590000002</v>
      </c>
      <c r="O85" s="63">
        <f t="shared" si="76"/>
        <v>-492.32458999999653</v>
      </c>
      <c r="P85" s="63">
        <v>0</v>
      </c>
      <c r="Q85" s="63">
        <f t="shared" si="77"/>
        <v>36072.850000000006</v>
      </c>
      <c r="R85" s="64">
        <v>35331.47</v>
      </c>
      <c r="S85" s="65">
        <f t="shared" si="69"/>
        <v>741.38000000000466</v>
      </c>
      <c r="T85" s="32"/>
      <c r="U85" s="121">
        <v>0</v>
      </c>
      <c r="V85" s="63">
        <v>0</v>
      </c>
      <c r="W85" s="63">
        <f t="shared" si="70"/>
        <v>0</v>
      </c>
      <c r="X85" s="63">
        <v>0</v>
      </c>
      <c r="Y85" s="63">
        <f t="shared" si="83"/>
        <v>0</v>
      </c>
      <c r="Z85" s="64">
        <v>0</v>
      </c>
      <c r="AA85" s="64">
        <f t="shared" si="71"/>
        <v>0</v>
      </c>
      <c r="AB85" s="8"/>
      <c r="AC85" s="63">
        <v>0</v>
      </c>
      <c r="AD85" s="63">
        <v>0</v>
      </c>
      <c r="AE85" s="63">
        <f t="shared" si="78"/>
        <v>0</v>
      </c>
      <c r="AF85" s="63">
        <v>0</v>
      </c>
      <c r="AG85" s="63">
        <f t="shared" si="79"/>
        <v>0</v>
      </c>
      <c r="AH85" s="64">
        <v>0</v>
      </c>
      <c r="AI85" s="65">
        <f t="shared" si="72"/>
        <v>0</v>
      </c>
      <c r="AJ85" s="32"/>
      <c r="AK85" s="121">
        <v>36072.850000000006</v>
      </c>
      <c r="AL85" s="63">
        <v>36565.174590000002</v>
      </c>
      <c r="AM85" s="63">
        <f t="shared" si="73"/>
        <v>-492.32458999999653</v>
      </c>
      <c r="AN85" s="63">
        <v>0</v>
      </c>
      <c r="AO85" s="63">
        <f t="shared" si="84"/>
        <v>36072.850000000006</v>
      </c>
      <c r="AP85" s="64">
        <v>35331.47</v>
      </c>
      <c r="AQ85" s="64">
        <f t="shared" si="74"/>
        <v>741.38000000000466</v>
      </c>
      <c r="AR85" s="8"/>
      <c r="AS85" s="63">
        <v>36072.850000000006</v>
      </c>
      <c r="AT85" s="63">
        <v>36565.174590000002</v>
      </c>
      <c r="AU85" s="63">
        <f t="shared" si="80"/>
        <v>-492.32458999999653</v>
      </c>
      <c r="AV85" s="63">
        <v>0</v>
      </c>
      <c r="AW85" s="63">
        <f t="shared" si="81"/>
        <v>36072.850000000006</v>
      </c>
      <c r="AX85" s="64">
        <v>35331.47</v>
      </c>
      <c r="AY85" s="65">
        <f t="shared" si="75"/>
        <v>741.38000000000466</v>
      </c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 s="32"/>
    </row>
    <row r="86" spans="2:68" s="2" customFormat="1" ht="14.25" hidden="1" customHeight="1" outlineLevel="1">
      <c r="B86" s="2" t="str">
        <f t="shared" si="47"/>
        <v>Hide</v>
      </c>
      <c r="C86" s="2">
        <v>1</v>
      </c>
      <c r="D86" s="62" t="s">
        <v>78</v>
      </c>
      <c r="E86" s="121">
        <v>0</v>
      </c>
      <c r="F86" s="63">
        <v>0</v>
      </c>
      <c r="G86" s="63">
        <f t="shared" si="67"/>
        <v>0</v>
      </c>
      <c r="H86" s="63">
        <v>0</v>
      </c>
      <c r="I86" s="63">
        <f t="shared" si="82"/>
        <v>0</v>
      </c>
      <c r="J86" s="64">
        <v>0</v>
      </c>
      <c r="K86" s="64">
        <f t="shared" si="68"/>
        <v>0</v>
      </c>
      <c r="L86" s="8"/>
      <c r="M86" s="63">
        <v>0</v>
      </c>
      <c r="N86" s="63">
        <v>0</v>
      </c>
      <c r="O86" s="63">
        <f t="shared" si="76"/>
        <v>0</v>
      </c>
      <c r="P86" s="63">
        <v>0</v>
      </c>
      <c r="Q86" s="63">
        <f t="shared" si="77"/>
        <v>0</v>
      </c>
      <c r="R86" s="64">
        <v>0</v>
      </c>
      <c r="S86" s="65">
        <f t="shared" si="69"/>
        <v>0</v>
      </c>
      <c r="T86" s="32"/>
      <c r="U86" s="121">
        <v>0</v>
      </c>
      <c r="V86" s="63">
        <v>0</v>
      </c>
      <c r="W86" s="63">
        <f t="shared" si="70"/>
        <v>0</v>
      </c>
      <c r="X86" s="63">
        <v>0</v>
      </c>
      <c r="Y86" s="63">
        <f t="shared" si="83"/>
        <v>0</v>
      </c>
      <c r="Z86" s="64">
        <v>0</v>
      </c>
      <c r="AA86" s="64">
        <f t="shared" si="71"/>
        <v>0</v>
      </c>
      <c r="AB86" s="8"/>
      <c r="AC86" s="63">
        <v>0</v>
      </c>
      <c r="AD86" s="63">
        <v>0</v>
      </c>
      <c r="AE86" s="63">
        <f t="shared" si="78"/>
        <v>0</v>
      </c>
      <c r="AF86" s="63">
        <v>0</v>
      </c>
      <c r="AG86" s="63">
        <f t="shared" si="79"/>
        <v>0</v>
      </c>
      <c r="AH86" s="64">
        <v>0</v>
      </c>
      <c r="AI86" s="65">
        <f t="shared" si="72"/>
        <v>0</v>
      </c>
      <c r="AJ86" s="32"/>
      <c r="AK86" s="121">
        <v>0</v>
      </c>
      <c r="AL86" s="63">
        <v>0</v>
      </c>
      <c r="AM86" s="63">
        <f t="shared" si="73"/>
        <v>0</v>
      </c>
      <c r="AN86" s="63">
        <v>0</v>
      </c>
      <c r="AO86" s="63">
        <f t="shared" si="84"/>
        <v>0</v>
      </c>
      <c r="AP86" s="64">
        <v>0</v>
      </c>
      <c r="AQ86" s="64">
        <f t="shared" si="74"/>
        <v>0</v>
      </c>
      <c r="AR86" s="8"/>
      <c r="AS86" s="63">
        <v>0</v>
      </c>
      <c r="AT86" s="63">
        <v>0</v>
      </c>
      <c r="AU86" s="63">
        <f t="shared" si="80"/>
        <v>0</v>
      </c>
      <c r="AV86" s="63">
        <v>0</v>
      </c>
      <c r="AW86" s="63">
        <f t="shared" si="81"/>
        <v>0</v>
      </c>
      <c r="AX86" s="64">
        <v>0</v>
      </c>
      <c r="AY86" s="65">
        <f t="shared" si="75"/>
        <v>0</v>
      </c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 s="32"/>
    </row>
    <row r="87" spans="2:68" s="2" customFormat="1" ht="14.25" hidden="1" customHeight="1" outlineLevel="1">
      <c r="B87" s="2" t="str">
        <f t="shared" si="47"/>
        <v>Hide</v>
      </c>
      <c r="C87" s="2">
        <v>1</v>
      </c>
      <c r="D87" s="62" t="s">
        <v>79</v>
      </c>
      <c r="E87" s="121">
        <v>0</v>
      </c>
      <c r="F87" s="63">
        <v>0</v>
      </c>
      <c r="G87" s="63">
        <f t="shared" si="67"/>
        <v>0</v>
      </c>
      <c r="H87" s="63">
        <v>0</v>
      </c>
      <c r="I87" s="63">
        <f t="shared" si="82"/>
        <v>0</v>
      </c>
      <c r="J87" s="64">
        <v>0</v>
      </c>
      <c r="K87" s="64">
        <f t="shared" si="68"/>
        <v>0</v>
      </c>
      <c r="L87" s="8"/>
      <c r="M87" s="63">
        <v>0</v>
      </c>
      <c r="N87" s="63">
        <v>0</v>
      </c>
      <c r="O87" s="63">
        <f t="shared" si="76"/>
        <v>0</v>
      </c>
      <c r="P87" s="63">
        <v>0</v>
      </c>
      <c r="Q87" s="63">
        <f t="shared" si="77"/>
        <v>0</v>
      </c>
      <c r="R87" s="64">
        <v>0</v>
      </c>
      <c r="S87" s="65">
        <f t="shared" si="69"/>
        <v>0</v>
      </c>
      <c r="T87" s="32"/>
      <c r="U87" s="121">
        <v>0</v>
      </c>
      <c r="V87" s="63">
        <v>0</v>
      </c>
      <c r="W87" s="63">
        <f t="shared" si="70"/>
        <v>0</v>
      </c>
      <c r="X87" s="63">
        <v>0</v>
      </c>
      <c r="Y87" s="63">
        <f t="shared" si="83"/>
        <v>0</v>
      </c>
      <c r="Z87" s="64">
        <v>0</v>
      </c>
      <c r="AA87" s="64">
        <f t="shared" si="71"/>
        <v>0</v>
      </c>
      <c r="AB87" s="8"/>
      <c r="AC87" s="63">
        <v>0</v>
      </c>
      <c r="AD87" s="63">
        <v>0</v>
      </c>
      <c r="AE87" s="63">
        <f t="shared" si="78"/>
        <v>0</v>
      </c>
      <c r="AF87" s="63">
        <v>0</v>
      </c>
      <c r="AG87" s="63">
        <f t="shared" si="79"/>
        <v>0</v>
      </c>
      <c r="AH87" s="64">
        <v>0</v>
      </c>
      <c r="AI87" s="65">
        <f t="shared" si="72"/>
        <v>0</v>
      </c>
      <c r="AJ87" s="32"/>
      <c r="AK87" s="121">
        <v>0</v>
      </c>
      <c r="AL87" s="63">
        <v>0</v>
      </c>
      <c r="AM87" s="63">
        <f t="shared" si="73"/>
        <v>0</v>
      </c>
      <c r="AN87" s="63">
        <v>0</v>
      </c>
      <c r="AO87" s="63">
        <f t="shared" si="84"/>
        <v>0</v>
      </c>
      <c r="AP87" s="64">
        <v>0</v>
      </c>
      <c r="AQ87" s="64">
        <f t="shared" si="74"/>
        <v>0</v>
      </c>
      <c r="AR87" s="8"/>
      <c r="AS87" s="63">
        <v>0</v>
      </c>
      <c r="AT87" s="63">
        <v>0</v>
      </c>
      <c r="AU87" s="63">
        <f t="shared" si="80"/>
        <v>0</v>
      </c>
      <c r="AV87" s="63">
        <v>0</v>
      </c>
      <c r="AW87" s="63">
        <f t="shared" si="81"/>
        <v>0</v>
      </c>
      <c r="AX87" s="64">
        <v>0</v>
      </c>
      <c r="AY87" s="65">
        <f t="shared" si="75"/>
        <v>0</v>
      </c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 s="32"/>
    </row>
    <row r="88" spans="2:68" s="2" customFormat="1" ht="14.25" hidden="1" customHeight="1" outlineLevel="1">
      <c r="B88" s="2" t="str">
        <f t="shared" ref="B88:B90" si="85">IF(SUM(T88:T88)&lt;&gt;0,"Show","Hide")</f>
        <v>Hide</v>
      </c>
      <c r="C88" s="2">
        <v>1</v>
      </c>
      <c r="D88" s="62" t="s">
        <v>585</v>
      </c>
      <c r="E88" s="121">
        <v>12337.179999999998</v>
      </c>
      <c r="F88" s="63">
        <v>13317.437</v>
      </c>
      <c r="G88" s="63">
        <f t="shared" ref="G88:G90" si="86">+E88-F88</f>
        <v>-980.25700000000143</v>
      </c>
      <c r="H88" s="63">
        <v>0</v>
      </c>
      <c r="I88" s="63">
        <f t="shared" ref="I88:I90" si="87">+E88-H88</f>
        <v>12337.179999999998</v>
      </c>
      <c r="J88" s="64">
        <v>20384.829999999998</v>
      </c>
      <c r="K88" s="64">
        <f t="shared" ref="K88:K90" si="88">+E88-J88</f>
        <v>-8047.65</v>
      </c>
      <c r="L88" s="8"/>
      <c r="M88" s="63">
        <v>12337.179999999998</v>
      </c>
      <c r="N88" s="63">
        <v>13317.437</v>
      </c>
      <c r="O88" s="63">
        <f t="shared" ref="O88:O90" si="89">+M88-N88</f>
        <v>-980.25700000000143</v>
      </c>
      <c r="P88" s="63">
        <v>0</v>
      </c>
      <c r="Q88" s="63">
        <f t="shared" ref="Q88:Q90" si="90">+M88-P88</f>
        <v>12337.179999999998</v>
      </c>
      <c r="R88" s="64">
        <v>20384.829999999998</v>
      </c>
      <c r="S88" s="65">
        <f t="shared" ref="S88:S90" si="91">+M88-R88</f>
        <v>-8047.65</v>
      </c>
      <c r="T88" s="32"/>
      <c r="U88" s="121">
        <v>903.72</v>
      </c>
      <c r="V88" s="63">
        <v>903.71599999999989</v>
      </c>
      <c r="W88" s="63">
        <f t="shared" ref="W88:W90" si="92">+U88-V88</f>
        <v>4.0000000001327862E-3</v>
      </c>
      <c r="X88" s="63">
        <v>0</v>
      </c>
      <c r="Y88" s="63">
        <f t="shared" ref="Y88:Y90" si="93">+U88-X88</f>
        <v>903.72</v>
      </c>
      <c r="Z88" s="64">
        <v>1370.01</v>
      </c>
      <c r="AA88" s="64">
        <f t="shared" ref="AA88:AA90" si="94">+U88-Z88</f>
        <v>-466.28999999999996</v>
      </c>
      <c r="AB88" s="8"/>
      <c r="AC88" s="63">
        <v>903.72</v>
      </c>
      <c r="AD88" s="63">
        <v>903.71599999999989</v>
      </c>
      <c r="AE88" s="63">
        <f t="shared" ref="AE88:AE90" si="95">+AC88-AD88</f>
        <v>4.0000000001327862E-3</v>
      </c>
      <c r="AF88" s="63">
        <v>0</v>
      </c>
      <c r="AG88" s="63">
        <f t="shared" ref="AG88:AG90" si="96">+AC88-AF88</f>
        <v>903.72</v>
      </c>
      <c r="AH88" s="64">
        <v>1370.01</v>
      </c>
      <c r="AI88" s="65">
        <f t="shared" ref="AI88:AI90" si="97">+AC88-AH88</f>
        <v>-466.28999999999996</v>
      </c>
      <c r="AJ88" s="32"/>
      <c r="AK88" s="121">
        <v>11433.46</v>
      </c>
      <c r="AL88" s="63">
        <v>12413.721</v>
      </c>
      <c r="AM88" s="63">
        <f t="shared" ref="AM88:AM90" si="98">+AK88-AL88</f>
        <v>-980.26100000000042</v>
      </c>
      <c r="AN88" s="63">
        <v>0</v>
      </c>
      <c r="AO88" s="63">
        <f t="shared" ref="AO88:AO90" si="99">+AK88-AN88</f>
        <v>11433.46</v>
      </c>
      <c r="AP88" s="64">
        <v>19014.82</v>
      </c>
      <c r="AQ88" s="64">
        <f t="shared" ref="AQ88:AQ90" si="100">+AK88-AP88</f>
        <v>-7581.3600000000006</v>
      </c>
      <c r="AR88" s="8"/>
      <c r="AS88" s="63">
        <v>11433.46</v>
      </c>
      <c r="AT88" s="63">
        <v>12413.721</v>
      </c>
      <c r="AU88" s="63">
        <f t="shared" ref="AU88:AU90" si="101">+AS88-AT88</f>
        <v>-980.26100000000042</v>
      </c>
      <c r="AV88" s="63">
        <v>0</v>
      </c>
      <c r="AW88" s="63">
        <f t="shared" ref="AW88:AW90" si="102">+AS88-AV88</f>
        <v>11433.46</v>
      </c>
      <c r="AX88" s="64">
        <v>19014.82</v>
      </c>
      <c r="AY88" s="65">
        <f t="shared" ref="AY88:AY90" si="103">+AS88-AX88</f>
        <v>-7581.3600000000006</v>
      </c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 s="32"/>
    </row>
    <row r="89" spans="2:68" s="2" customFormat="1" ht="14.25" hidden="1" customHeight="1" outlineLevel="1">
      <c r="B89" s="2" t="str">
        <f t="shared" si="85"/>
        <v>Hide</v>
      </c>
      <c r="C89" s="2">
        <v>1</v>
      </c>
      <c r="D89" s="62" t="s">
        <v>586</v>
      </c>
      <c r="E89" s="121">
        <v>387.14</v>
      </c>
      <c r="F89" s="63">
        <v>3575.26</v>
      </c>
      <c r="G89" s="63">
        <f t="shared" si="86"/>
        <v>-3188.1200000000003</v>
      </c>
      <c r="H89" s="63">
        <v>0</v>
      </c>
      <c r="I89" s="63">
        <f t="shared" si="87"/>
        <v>387.14</v>
      </c>
      <c r="J89" s="64">
        <v>0</v>
      </c>
      <c r="K89" s="64">
        <f t="shared" si="88"/>
        <v>387.14</v>
      </c>
      <c r="L89" s="8"/>
      <c r="M89" s="63">
        <v>387.14</v>
      </c>
      <c r="N89" s="63">
        <v>3575.26</v>
      </c>
      <c r="O89" s="63">
        <f t="shared" si="89"/>
        <v>-3188.1200000000003</v>
      </c>
      <c r="P89" s="63">
        <v>0</v>
      </c>
      <c r="Q89" s="63">
        <f t="shared" si="90"/>
        <v>387.14</v>
      </c>
      <c r="R89" s="64">
        <v>0</v>
      </c>
      <c r="S89" s="65">
        <f t="shared" si="91"/>
        <v>387.14</v>
      </c>
      <c r="T89" s="32"/>
      <c r="U89" s="121">
        <v>0</v>
      </c>
      <c r="V89" s="63">
        <v>0</v>
      </c>
      <c r="W89" s="63">
        <f t="shared" si="92"/>
        <v>0</v>
      </c>
      <c r="X89" s="63">
        <v>0</v>
      </c>
      <c r="Y89" s="63">
        <f t="shared" si="93"/>
        <v>0</v>
      </c>
      <c r="Z89" s="64">
        <v>0</v>
      </c>
      <c r="AA89" s="64">
        <f t="shared" si="94"/>
        <v>0</v>
      </c>
      <c r="AB89" s="8"/>
      <c r="AC89" s="63">
        <v>0</v>
      </c>
      <c r="AD89" s="63">
        <v>0</v>
      </c>
      <c r="AE89" s="63">
        <f t="shared" si="95"/>
        <v>0</v>
      </c>
      <c r="AF89" s="63">
        <v>0</v>
      </c>
      <c r="AG89" s="63">
        <f t="shared" si="96"/>
        <v>0</v>
      </c>
      <c r="AH89" s="64">
        <v>0</v>
      </c>
      <c r="AI89" s="65">
        <f t="shared" si="97"/>
        <v>0</v>
      </c>
      <c r="AJ89" s="32"/>
      <c r="AK89" s="121">
        <v>387.14</v>
      </c>
      <c r="AL89" s="63">
        <v>3575.26</v>
      </c>
      <c r="AM89" s="63">
        <f t="shared" si="98"/>
        <v>-3188.1200000000003</v>
      </c>
      <c r="AN89" s="63">
        <v>0</v>
      </c>
      <c r="AO89" s="63">
        <f t="shared" si="99"/>
        <v>387.14</v>
      </c>
      <c r="AP89" s="64">
        <v>0</v>
      </c>
      <c r="AQ89" s="64">
        <f t="shared" si="100"/>
        <v>387.14</v>
      </c>
      <c r="AR89" s="8"/>
      <c r="AS89" s="63">
        <v>387.14</v>
      </c>
      <c r="AT89" s="63">
        <v>3575.26</v>
      </c>
      <c r="AU89" s="63">
        <f t="shared" si="101"/>
        <v>-3188.1200000000003</v>
      </c>
      <c r="AV89" s="63">
        <v>0</v>
      </c>
      <c r="AW89" s="63">
        <f t="shared" si="102"/>
        <v>387.14</v>
      </c>
      <c r="AX89" s="64">
        <v>0</v>
      </c>
      <c r="AY89" s="65">
        <f t="shared" si="103"/>
        <v>387.14</v>
      </c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 s="32"/>
    </row>
    <row r="90" spans="2:68" s="2" customFormat="1" ht="14.25" hidden="1" customHeight="1" outlineLevel="1">
      <c r="B90" s="2" t="str">
        <f t="shared" si="85"/>
        <v>Hide</v>
      </c>
      <c r="C90" s="2">
        <v>1</v>
      </c>
      <c r="D90" s="62" t="s">
        <v>587</v>
      </c>
      <c r="E90" s="121">
        <v>4377.54</v>
      </c>
      <c r="F90" s="63">
        <v>3922.88</v>
      </c>
      <c r="G90" s="63">
        <f t="shared" si="86"/>
        <v>454.65999999999985</v>
      </c>
      <c r="H90" s="63">
        <v>0</v>
      </c>
      <c r="I90" s="63">
        <f t="shared" si="87"/>
        <v>4377.54</v>
      </c>
      <c r="J90" s="64">
        <v>15302.11</v>
      </c>
      <c r="K90" s="64">
        <f t="shared" si="88"/>
        <v>-10924.57</v>
      </c>
      <c r="L90" s="8"/>
      <c r="M90" s="63">
        <v>4377.54</v>
      </c>
      <c r="N90" s="63">
        <v>3922.88</v>
      </c>
      <c r="O90" s="63">
        <f t="shared" si="89"/>
        <v>454.65999999999985</v>
      </c>
      <c r="P90" s="63">
        <v>0</v>
      </c>
      <c r="Q90" s="63">
        <f t="shared" si="90"/>
        <v>4377.54</v>
      </c>
      <c r="R90" s="64">
        <v>15302.11</v>
      </c>
      <c r="S90" s="65">
        <f t="shared" si="91"/>
        <v>-10924.57</v>
      </c>
      <c r="T90" s="32"/>
      <c r="U90" s="121">
        <v>0</v>
      </c>
      <c r="V90" s="63">
        <v>0</v>
      </c>
      <c r="W90" s="63">
        <f t="shared" si="92"/>
        <v>0</v>
      </c>
      <c r="X90" s="63">
        <v>0</v>
      </c>
      <c r="Y90" s="63">
        <f t="shared" si="93"/>
        <v>0</v>
      </c>
      <c r="Z90" s="64">
        <v>0</v>
      </c>
      <c r="AA90" s="64">
        <f t="shared" si="94"/>
        <v>0</v>
      </c>
      <c r="AB90" s="8"/>
      <c r="AC90" s="63">
        <v>0</v>
      </c>
      <c r="AD90" s="63">
        <v>0</v>
      </c>
      <c r="AE90" s="63">
        <f t="shared" si="95"/>
        <v>0</v>
      </c>
      <c r="AF90" s="63">
        <v>0</v>
      </c>
      <c r="AG90" s="63">
        <f t="shared" si="96"/>
        <v>0</v>
      </c>
      <c r="AH90" s="64">
        <v>0</v>
      </c>
      <c r="AI90" s="65">
        <f t="shared" si="97"/>
        <v>0</v>
      </c>
      <c r="AJ90" s="32"/>
      <c r="AK90" s="121">
        <v>4377.54</v>
      </c>
      <c r="AL90" s="63">
        <v>3922.88</v>
      </c>
      <c r="AM90" s="63">
        <f t="shared" si="98"/>
        <v>454.65999999999985</v>
      </c>
      <c r="AN90" s="63">
        <v>0</v>
      </c>
      <c r="AO90" s="63">
        <f t="shared" si="99"/>
        <v>4377.54</v>
      </c>
      <c r="AP90" s="64">
        <v>15302.11</v>
      </c>
      <c r="AQ90" s="64">
        <f t="shared" si="100"/>
        <v>-10924.57</v>
      </c>
      <c r="AR90" s="8"/>
      <c r="AS90" s="63">
        <v>4377.54</v>
      </c>
      <c r="AT90" s="63">
        <v>3922.88</v>
      </c>
      <c r="AU90" s="63">
        <f t="shared" si="101"/>
        <v>454.65999999999985</v>
      </c>
      <c r="AV90" s="63">
        <v>0</v>
      </c>
      <c r="AW90" s="63">
        <f t="shared" si="102"/>
        <v>4377.54</v>
      </c>
      <c r="AX90" s="64">
        <v>15302.11</v>
      </c>
      <c r="AY90" s="65">
        <f t="shared" si="103"/>
        <v>-10924.57</v>
      </c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 s="32"/>
    </row>
    <row r="91" spans="2:68" s="2" customFormat="1" ht="14.25" hidden="1" customHeight="1" outlineLevel="1">
      <c r="B91" s="2" t="str">
        <f t="shared" si="47"/>
        <v>Hide</v>
      </c>
      <c r="C91" s="2">
        <v>1</v>
      </c>
      <c r="D91" s="62" t="s">
        <v>80</v>
      </c>
      <c r="E91" s="121">
        <v>1645.1500000000005</v>
      </c>
      <c r="F91" s="63">
        <v>786.61335774143834</v>
      </c>
      <c r="G91" s="63">
        <f t="shared" si="67"/>
        <v>858.53664225856221</v>
      </c>
      <c r="H91" s="63">
        <v>0</v>
      </c>
      <c r="I91" s="63">
        <f t="shared" si="82"/>
        <v>1645.1500000000005</v>
      </c>
      <c r="J91" s="64">
        <v>-5205.57</v>
      </c>
      <c r="K91" s="64">
        <f t="shared" si="68"/>
        <v>6850.72</v>
      </c>
      <c r="L91" s="8"/>
      <c r="M91" s="63">
        <v>1645.1500000000005</v>
      </c>
      <c r="N91" s="63">
        <v>786.61335774143834</v>
      </c>
      <c r="O91" s="63">
        <f t="shared" si="76"/>
        <v>858.53664225856221</v>
      </c>
      <c r="P91" s="63">
        <v>0</v>
      </c>
      <c r="Q91" s="63">
        <f t="shared" si="77"/>
        <v>1645.1500000000005</v>
      </c>
      <c r="R91" s="64">
        <v>-5205.57</v>
      </c>
      <c r="S91" s="65">
        <f t="shared" si="69"/>
        <v>6850.72</v>
      </c>
      <c r="T91" s="32"/>
      <c r="U91" s="121">
        <v>1055.18</v>
      </c>
      <c r="V91" s="63">
        <v>119.18759498630141</v>
      </c>
      <c r="W91" s="63">
        <f t="shared" si="70"/>
        <v>935.99240501369866</v>
      </c>
      <c r="X91" s="63">
        <v>0</v>
      </c>
      <c r="Y91" s="63">
        <f t="shared" si="83"/>
        <v>1055.18</v>
      </c>
      <c r="Z91" s="64">
        <v>2129.4699999999998</v>
      </c>
      <c r="AA91" s="64">
        <f t="shared" si="71"/>
        <v>-1074.2899999999997</v>
      </c>
      <c r="AB91" s="8"/>
      <c r="AC91" s="63">
        <v>1055.18</v>
      </c>
      <c r="AD91" s="63">
        <v>119.18759498630141</v>
      </c>
      <c r="AE91" s="63">
        <f t="shared" si="78"/>
        <v>935.99240501369866</v>
      </c>
      <c r="AF91" s="63">
        <v>0</v>
      </c>
      <c r="AG91" s="63">
        <f t="shared" si="79"/>
        <v>1055.18</v>
      </c>
      <c r="AH91" s="64">
        <v>2129.4699999999998</v>
      </c>
      <c r="AI91" s="65">
        <f t="shared" si="72"/>
        <v>-1074.2899999999997</v>
      </c>
      <c r="AJ91" s="32"/>
      <c r="AK91" s="121">
        <v>589.9700000000006</v>
      </c>
      <c r="AL91" s="63">
        <v>667.42576275513693</v>
      </c>
      <c r="AM91" s="63">
        <f t="shared" si="73"/>
        <v>-77.455762755136334</v>
      </c>
      <c r="AN91" s="63">
        <v>0</v>
      </c>
      <c r="AO91" s="63">
        <f t="shared" si="84"/>
        <v>589.9700000000006</v>
      </c>
      <c r="AP91" s="64">
        <v>-7335.04</v>
      </c>
      <c r="AQ91" s="64">
        <f t="shared" si="74"/>
        <v>7925.01</v>
      </c>
      <c r="AR91" s="8"/>
      <c r="AS91" s="63">
        <v>589.9700000000006</v>
      </c>
      <c r="AT91" s="63">
        <v>667.42576275513693</v>
      </c>
      <c r="AU91" s="63">
        <f t="shared" si="80"/>
        <v>-77.455762755136334</v>
      </c>
      <c r="AV91" s="63">
        <v>0</v>
      </c>
      <c r="AW91" s="63">
        <f t="shared" si="81"/>
        <v>589.9700000000006</v>
      </c>
      <c r="AX91" s="64">
        <v>-7335.04</v>
      </c>
      <c r="AY91" s="65">
        <f t="shared" si="75"/>
        <v>7925.01</v>
      </c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 s="32"/>
    </row>
    <row r="92" spans="2:68" s="2" customFormat="1" ht="14.25" hidden="1" customHeight="1" outlineLevel="1">
      <c r="B92" s="2" t="str">
        <f t="shared" si="47"/>
        <v>Hide</v>
      </c>
      <c r="C92" s="2">
        <v>1</v>
      </c>
      <c r="D92" s="62" t="s">
        <v>81</v>
      </c>
      <c r="E92" s="121">
        <v>1248.1599999999999</v>
      </c>
      <c r="F92" s="63">
        <v>1056.642940625474</v>
      </c>
      <c r="G92" s="63">
        <f t="shared" si="67"/>
        <v>191.51705937452584</v>
      </c>
      <c r="H92" s="63">
        <v>0</v>
      </c>
      <c r="I92" s="63">
        <f t="shared" si="82"/>
        <v>1248.1599999999999</v>
      </c>
      <c r="J92" s="64">
        <v>-677.6400000000001</v>
      </c>
      <c r="K92" s="64">
        <f t="shared" si="68"/>
        <v>1925.8</v>
      </c>
      <c r="L92" s="8"/>
      <c r="M92" s="63">
        <v>1248.1599999999999</v>
      </c>
      <c r="N92" s="63">
        <v>1056.642940625474</v>
      </c>
      <c r="O92" s="63">
        <f t="shared" si="76"/>
        <v>191.51705937452584</v>
      </c>
      <c r="P92" s="63">
        <v>0</v>
      </c>
      <c r="Q92" s="63">
        <f t="shared" si="77"/>
        <v>1248.1599999999999</v>
      </c>
      <c r="R92" s="64">
        <v>-677.6400000000001</v>
      </c>
      <c r="S92" s="65">
        <f t="shared" si="69"/>
        <v>1925.8</v>
      </c>
      <c r="T92" s="32"/>
      <c r="U92" s="121">
        <v>282.52999999999997</v>
      </c>
      <c r="V92" s="63">
        <v>237.88613225000199</v>
      </c>
      <c r="W92" s="63">
        <f t="shared" si="70"/>
        <v>44.64386774999798</v>
      </c>
      <c r="X92" s="63">
        <v>0</v>
      </c>
      <c r="Y92" s="63">
        <f t="shared" si="83"/>
        <v>282.52999999999997</v>
      </c>
      <c r="Z92" s="64">
        <v>-1692.94</v>
      </c>
      <c r="AA92" s="64">
        <f t="shared" si="71"/>
        <v>1975.47</v>
      </c>
      <c r="AB92" s="8"/>
      <c r="AC92" s="63">
        <v>282.52999999999997</v>
      </c>
      <c r="AD92" s="63">
        <v>237.88613225000199</v>
      </c>
      <c r="AE92" s="63">
        <f t="shared" si="78"/>
        <v>44.64386774999798</v>
      </c>
      <c r="AF92" s="63">
        <v>0</v>
      </c>
      <c r="AG92" s="63">
        <f t="shared" si="79"/>
        <v>282.52999999999997</v>
      </c>
      <c r="AH92" s="64">
        <v>-1692.94</v>
      </c>
      <c r="AI92" s="65">
        <f t="shared" si="72"/>
        <v>1975.47</v>
      </c>
      <c r="AJ92" s="32"/>
      <c r="AK92" s="121">
        <v>965.63</v>
      </c>
      <c r="AL92" s="63">
        <v>818.75680837547202</v>
      </c>
      <c r="AM92" s="63">
        <f t="shared" si="73"/>
        <v>146.87319162452798</v>
      </c>
      <c r="AN92" s="63">
        <v>0</v>
      </c>
      <c r="AO92" s="63">
        <f t="shared" si="84"/>
        <v>965.63</v>
      </c>
      <c r="AP92" s="64">
        <v>1015.3</v>
      </c>
      <c r="AQ92" s="64">
        <f t="shared" si="74"/>
        <v>-49.669999999999959</v>
      </c>
      <c r="AR92" s="8"/>
      <c r="AS92" s="63">
        <v>965.63</v>
      </c>
      <c r="AT92" s="63">
        <v>818.75680837547202</v>
      </c>
      <c r="AU92" s="63">
        <f t="shared" si="80"/>
        <v>146.87319162452798</v>
      </c>
      <c r="AV92" s="63">
        <v>0</v>
      </c>
      <c r="AW92" s="63">
        <f t="shared" si="81"/>
        <v>965.63</v>
      </c>
      <c r="AX92" s="64">
        <v>1015.3</v>
      </c>
      <c r="AY92" s="65">
        <f t="shared" si="75"/>
        <v>-49.669999999999959</v>
      </c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 s="32"/>
    </row>
    <row r="93" spans="2:68" s="2" customFormat="1" ht="14.25" hidden="1" customHeight="1" outlineLevel="1">
      <c r="B93" s="2" t="str">
        <f t="shared" si="47"/>
        <v>Hide</v>
      </c>
      <c r="C93" s="2">
        <v>1</v>
      </c>
      <c r="D93" s="62" t="s">
        <v>82</v>
      </c>
      <c r="E93" s="121">
        <v>0</v>
      </c>
      <c r="F93" s="63">
        <v>0</v>
      </c>
      <c r="G93" s="63">
        <f t="shared" si="67"/>
        <v>0</v>
      </c>
      <c r="H93" s="63">
        <v>0</v>
      </c>
      <c r="I93" s="63">
        <f t="shared" si="82"/>
        <v>0</v>
      </c>
      <c r="J93" s="64">
        <v>0</v>
      </c>
      <c r="K93" s="64">
        <f t="shared" si="68"/>
        <v>0</v>
      </c>
      <c r="L93" s="8"/>
      <c r="M93" s="63">
        <v>0</v>
      </c>
      <c r="N93" s="63">
        <v>0</v>
      </c>
      <c r="O93" s="63">
        <f t="shared" si="76"/>
        <v>0</v>
      </c>
      <c r="P93" s="63">
        <v>0</v>
      </c>
      <c r="Q93" s="63">
        <f t="shared" si="77"/>
        <v>0</v>
      </c>
      <c r="R93" s="64">
        <v>0</v>
      </c>
      <c r="S93" s="65">
        <f t="shared" si="69"/>
        <v>0</v>
      </c>
      <c r="T93" s="32"/>
      <c r="U93" s="121">
        <v>0</v>
      </c>
      <c r="V93" s="63">
        <v>0</v>
      </c>
      <c r="W93" s="63">
        <f t="shared" si="70"/>
        <v>0</v>
      </c>
      <c r="X93" s="63">
        <v>0</v>
      </c>
      <c r="Y93" s="63">
        <f t="shared" si="83"/>
        <v>0</v>
      </c>
      <c r="Z93" s="64">
        <v>0</v>
      </c>
      <c r="AA93" s="64">
        <f t="shared" si="71"/>
        <v>0</v>
      </c>
      <c r="AB93" s="8"/>
      <c r="AC93" s="63">
        <v>0</v>
      </c>
      <c r="AD93" s="63">
        <v>0</v>
      </c>
      <c r="AE93" s="63">
        <f t="shared" si="78"/>
        <v>0</v>
      </c>
      <c r="AF93" s="63">
        <v>0</v>
      </c>
      <c r="AG93" s="63">
        <f t="shared" si="79"/>
        <v>0</v>
      </c>
      <c r="AH93" s="64">
        <v>0</v>
      </c>
      <c r="AI93" s="65">
        <f t="shared" si="72"/>
        <v>0</v>
      </c>
      <c r="AJ93" s="32"/>
      <c r="AK93" s="121">
        <v>0</v>
      </c>
      <c r="AL93" s="63">
        <v>0</v>
      </c>
      <c r="AM93" s="63">
        <f t="shared" si="73"/>
        <v>0</v>
      </c>
      <c r="AN93" s="63">
        <v>0</v>
      </c>
      <c r="AO93" s="63">
        <f t="shared" si="84"/>
        <v>0</v>
      </c>
      <c r="AP93" s="64">
        <v>0</v>
      </c>
      <c r="AQ93" s="64">
        <f t="shared" si="74"/>
        <v>0</v>
      </c>
      <c r="AR93" s="8"/>
      <c r="AS93" s="63">
        <v>0</v>
      </c>
      <c r="AT93" s="63">
        <v>0</v>
      </c>
      <c r="AU93" s="63">
        <f t="shared" si="80"/>
        <v>0</v>
      </c>
      <c r="AV93" s="63">
        <v>0</v>
      </c>
      <c r="AW93" s="63">
        <f t="shared" si="81"/>
        <v>0</v>
      </c>
      <c r="AX93" s="64">
        <v>0</v>
      </c>
      <c r="AY93" s="65">
        <f t="shared" si="75"/>
        <v>0</v>
      </c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 s="32"/>
    </row>
    <row r="94" spans="2:68" s="2" customFormat="1" ht="14.25" hidden="1" customHeight="1" outlineLevel="1">
      <c r="B94" s="2" t="str">
        <f t="shared" si="47"/>
        <v>Hide</v>
      </c>
      <c r="C94" s="2">
        <v>1</v>
      </c>
      <c r="D94" s="62" t="s">
        <v>83</v>
      </c>
      <c r="E94" s="121">
        <v>0</v>
      </c>
      <c r="F94" s="63">
        <v>0</v>
      </c>
      <c r="G94" s="63">
        <f t="shared" si="67"/>
        <v>0</v>
      </c>
      <c r="H94" s="63">
        <v>0</v>
      </c>
      <c r="I94" s="63">
        <f t="shared" si="82"/>
        <v>0</v>
      </c>
      <c r="J94" s="64">
        <v>0</v>
      </c>
      <c r="K94" s="64">
        <f t="shared" si="68"/>
        <v>0</v>
      </c>
      <c r="L94" s="8"/>
      <c r="M94" s="63">
        <v>0</v>
      </c>
      <c r="N94" s="63">
        <v>0</v>
      </c>
      <c r="O94" s="63">
        <f t="shared" si="76"/>
        <v>0</v>
      </c>
      <c r="P94" s="63">
        <v>0</v>
      </c>
      <c r="Q94" s="63">
        <f t="shared" si="77"/>
        <v>0</v>
      </c>
      <c r="R94" s="64">
        <v>0</v>
      </c>
      <c r="S94" s="65">
        <f t="shared" si="69"/>
        <v>0</v>
      </c>
      <c r="T94" s="32"/>
      <c r="U94" s="121">
        <v>0</v>
      </c>
      <c r="V94" s="63">
        <v>0</v>
      </c>
      <c r="W94" s="63">
        <f t="shared" si="70"/>
        <v>0</v>
      </c>
      <c r="X94" s="63">
        <v>0</v>
      </c>
      <c r="Y94" s="63">
        <f t="shared" si="83"/>
        <v>0</v>
      </c>
      <c r="Z94" s="64">
        <v>0</v>
      </c>
      <c r="AA94" s="64">
        <f t="shared" si="71"/>
        <v>0</v>
      </c>
      <c r="AB94" s="8"/>
      <c r="AC94" s="63">
        <v>0</v>
      </c>
      <c r="AD94" s="63">
        <v>0</v>
      </c>
      <c r="AE94" s="63">
        <f t="shared" si="78"/>
        <v>0</v>
      </c>
      <c r="AF94" s="63">
        <v>0</v>
      </c>
      <c r="AG94" s="63">
        <f t="shared" si="79"/>
        <v>0</v>
      </c>
      <c r="AH94" s="64">
        <v>0</v>
      </c>
      <c r="AI94" s="65">
        <f t="shared" si="72"/>
        <v>0</v>
      </c>
      <c r="AJ94" s="32"/>
      <c r="AK94" s="121">
        <v>0</v>
      </c>
      <c r="AL94" s="63">
        <v>0</v>
      </c>
      <c r="AM94" s="63">
        <f t="shared" si="73"/>
        <v>0</v>
      </c>
      <c r="AN94" s="63">
        <v>0</v>
      </c>
      <c r="AO94" s="63">
        <f t="shared" si="84"/>
        <v>0</v>
      </c>
      <c r="AP94" s="64">
        <v>0</v>
      </c>
      <c r="AQ94" s="64">
        <f t="shared" si="74"/>
        <v>0</v>
      </c>
      <c r="AR94" s="8"/>
      <c r="AS94" s="63">
        <v>0</v>
      </c>
      <c r="AT94" s="63">
        <v>0</v>
      </c>
      <c r="AU94" s="63">
        <f t="shared" si="80"/>
        <v>0</v>
      </c>
      <c r="AV94" s="63">
        <v>0</v>
      </c>
      <c r="AW94" s="63">
        <f t="shared" si="81"/>
        <v>0</v>
      </c>
      <c r="AX94" s="64">
        <v>0</v>
      </c>
      <c r="AY94" s="65">
        <f t="shared" si="75"/>
        <v>0</v>
      </c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 s="32"/>
    </row>
    <row r="95" spans="2:68" s="2" customFormat="1" ht="14.25" hidden="1" customHeight="1" outlineLevel="1">
      <c r="B95" s="2" t="str">
        <f t="shared" si="47"/>
        <v>Hide</v>
      </c>
      <c r="C95" s="2">
        <v>1</v>
      </c>
      <c r="D95" s="62" t="s">
        <v>84</v>
      </c>
      <c r="E95" s="121">
        <v>5721.4</v>
      </c>
      <c r="F95" s="63">
        <v>6594.9511358654991</v>
      </c>
      <c r="G95" s="63">
        <f t="shared" si="67"/>
        <v>-873.55113586549942</v>
      </c>
      <c r="H95" s="63">
        <v>0</v>
      </c>
      <c r="I95" s="63">
        <f t="shared" si="82"/>
        <v>5721.4</v>
      </c>
      <c r="J95" s="64">
        <v>7354.87</v>
      </c>
      <c r="K95" s="64">
        <f t="shared" si="68"/>
        <v>-1633.4700000000003</v>
      </c>
      <c r="L95" s="8"/>
      <c r="M95" s="63">
        <v>5721.4</v>
      </c>
      <c r="N95" s="63">
        <v>6594.9511358654991</v>
      </c>
      <c r="O95" s="63">
        <f t="shared" si="76"/>
        <v>-873.55113586549942</v>
      </c>
      <c r="P95" s="63">
        <v>0</v>
      </c>
      <c r="Q95" s="63">
        <f t="shared" si="77"/>
        <v>5721.4</v>
      </c>
      <c r="R95" s="64">
        <v>7354.87</v>
      </c>
      <c r="S95" s="65">
        <f t="shared" si="69"/>
        <v>-1633.4700000000003</v>
      </c>
      <c r="T95" s="32"/>
      <c r="U95" s="121">
        <v>775.82</v>
      </c>
      <c r="V95" s="63">
        <v>777.20072051999978</v>
      </c>
      <c r="W95" s="63">
        <f t="shared" si="70"/>
        <v>-1.380720519999727</v>
      </c>
      <c r="X95" s="63">
        <v>0</v>
      </c>
      <c r="Y95" s="63">
        <f t="shared" si="83"/>
        <v>775.82</v>
      </c>
      <c r="Z95" s="64">
        <v>1246.6400000000001</v>
      </c>
      <c r="AA95" s="64">
        <f t="shared" si="71"/>
        <v>-470.82000000000005</v>
      </c>
      <c r="AB95" s="8"/>
      <c r="AC95" s="63">
        <v>775.82</v>
      </c>
      <c r="AD95" s="63">
        <v>777.20072051999978</v>
      </c>
      <c r="AE95" s="63">
        <f t="shared" si="78"/>
        <v>-1.380720519999727</v>
      </c>
      <c r="AF95" s="63">
        <v>0</v>
      </c>
      <c r="AG95" s="63">
        <f t="shared" si="79"/>
        <v>775.82</v>
      </c>
      <c r="AH95" s="64">
        <v>1246.6400000000001</v>
      </c>
      <c r="AI95" s="65">
        <f t="shared" si="72"/>
        <v>-470.82000000000005</v>
      </c>
      <c r="AJ95" s="32"/>
      <c r="AK95" s="121">
        <v>4945.58</v>
      </c>
      <c r="AL95" s="63">
        <v>5817.7504153454993</v>
      </c>
      <c r="AM95" s="63">
        <f t="shared" si="73"/>
        <v>-872.17041534549935</v>
      </c>
      <c r="AN95" s="63">
        <v>0</v>
      </c>
      <c r="AO95" s="63">
        <f t="shared" si="84"/>
        <v>4945.58</v>
      </c>
      <c r="AP95" s="64">
        <v>6108.23</v>
      </c>
      <c r="AQ95" s="64">
        <f t="shared" si="74"/>
        <v>-1162.6499999999996</v>
      </c>
      <c r="AR95" s="8"/>
      <c r="AS95" s="63">
        <v>4945.58</v>
      </c>
      <c r="AT95" s="63">
        <v>5817.7504153454993</v>
      </c>
      <c r="AU95" s="63">
        <f t="shared" si="80"/>
        <v>-872.17041534549935</v>
      </c>
      <c r="AV95" s="63">
        <v>0</v>
      </c>
      <c r="AW95" s="63">
        <f t="shared" si="81"/>
        <v>4945.58</v>
      </c>
      <c r="AX95" s="64">
        <v>6108.23</v>
      </c>
      <c r="AY95" s="65">
        <f t="shared" si="75"/>
        <v>-1162.6499999999996</v>
      </c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 s="32"/>
    </row>
    <row r="96" spans="2:68" s="2" customFormat="1" ht="14.25" hidden="1" customHeight="1" outlineLevel="1">
      <c r="B96" s="2" t="str">
        <f t="shared" si="47"/>
        <v>Hide</v>
      </c>
      <c r="C96" s="2">
        <v>1</v>
      </c>
      <c r="D96" s="62" t="s">
        <v>85</v>
      </c>
      <c r="E96" s="121">
        <v>1795.31</v>
      </c>
      <c r="F96" s="63">
        <v>1795.3176990959998</v>
      </c>
      <c r="G96" s="63">
        <f t="shared" si="67"/>
        <v>-7.6990959998965991E-3</v>
      </c>
      <c r="H96" s="63">
        <v>0</v>
      </c>
      <c r="I96" s="63">
        <f t="shared" si="82"/>
        <v>1795.31</v>
      </c>
      <c r="J96" s="64">
        <v>3735.84</v>
      </c>
      <c r="K96" s="64">
        <f t="shared" si="68"/>
        <v>-1940.5300000000002</v>
      </c>
      <c r="L96" s="8"/>
      <c r="M96" s="63">
        <v>1795.31</v>
      </c>
      <c r="N96" s="63">
        <v>1795.3176990959998</v>
      </c>
      <c r="O96" s="63">
        <f t="shared" si="76"/>
        <v>-7.6990959998965991E-3</v>
      </c>
      <c r="P96" s="63">
        <v>0</v>
      </c>
      <c r="Q96" s="63">
        <f t="shared" si="77"/>
        <v>1795.31</v>
      </c>
      <c r="R96" s="64">
        <v>3735.84</v>
      </c>
      <c r="S96" s="65">
        <f t="shared" si="69"/>
        <v>-1940.5300000000002</v>
      </c>
      <c r="T96" s="32"/>
      <c r="U96" s="121">
        <v>272.3</v>
      </c>
      <c r="V96" s="63">
        <v>272.30390207999989</v>
      </c>
      <c r="W96" s="63">
        <f t="shared" si="70"/>
        <v>-3.9020799998752409E-3</v>
      </c>
      <c r="X96" s="63">
        <v>0</v>
      </c>
      <c r="Y96" s="63">
        <f t="shared" si="83"/>
        <v>272.3</v>
      </c>
      <c r="Z96" s="64">
        <v>578.27</v>
      </c>
      <c r="AA96" s="64">
        <f t="shared" si="71"/>
        <v>-305.96999999999997</v>
      </c>
      <c r="AB96" s="8"/>
      <c r="AC96" s="63">
        <v>272.3</v>
      </c>
      <c r="AD96" s="63">
        <v>272.30390207999989</v>
      </c>
      <c r="AE96" s="63">
        <f t="shared" si="78"/>
        <v>-3.9020799998752409E-3</v>
      </c>
      <c r="AF96" s="63">
        <v>0</v>
      </c>
      <c r="AG96" s="63">
        <f t="shared" si="79"/>
        <v>272.3</v>
      </c>
      <c r="AH96" s="64">
        <v>578.27</v>
      </c>
      <c r="AI96" s="65">
        <f t="shared" si="72"/>
        <v>-305.96999999999997</v>
      </c>
      <c r="AJ96" s="32"/>
      <c r="AK96" s="121">
        <v>1523.01</v>
      </c>
      <c r="AL96" s="63">
        <v>1523.0137970159999</v>
      </c>
      <c r="AM96" s="63">
        <f t="shared" si="73"/>
        <v>-3.7970159999076714E-3</v>
      </c>
      <c r="AN96" s="63">
        <v>0</v>
      </c>
      <c r="AO96" s="63">
        <f t="shared" si="84"/>
        <v>1523.01</v>
      </c>
      <c r="AP96" s="64">
        <v>3157.57</v>
      </c>
      <c r="AQ96" s="64">
        <f t="shared" si="74"/>
        <v>-1634.5600000000002</v>
      </c>
      <c r="AR96" s="8"/>
      <c r="AS96" s="63">
        <v>1523.01</v>
      </c>
      <c r="AT96" s="63">
        <v>1523.0137970159999</v>
      </c>
      <c r="AU96" s="63">
        <f t="shared" si="80"/>
        <v>-3.7970159999076714E-3</v>
      </c>
      <c r="AV96" s="63">
        <v>0</v>
      </c>
      <c r="AW96" s="63">
        <f t="shared" si="81"/>
        <v>1523.01</v>
      </c>
      <c r="AX96" s="64">
        <v>3157.57</v>
      </c>
      <c r="AY96" s="65">
        <f t="shared" si="75"/>
        <v>-1634.5600000000002</v>
      </c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 s="32"/>
    </row>
    <row r="97" spans="2:68" s="2" customFormat="1" ht="14.25" hidden="1" customHeight="1" outlineLevel="1">
      <c r="B97" s="2" t="str">
        <f t="shared" si="47"/>
        <v>Hide</v>
      </c>
      <c r="C97" s="2">
        <v>1</v>
      </c>
      <c r="D97" s="62" t="s">
        <v>86</v>
      </c>
      <c r="E97" s="121">
        <v>7516.99</v>
      </c>
      <c r="F97" s="63">
        <v>12398.863536249999</v>
      </c>
      <c r="G97" s="63">
        <f t="shared" si="67"/>
        <v>-4881.8735362499992</v>
      </c>
      <c r="H97" s="63">
        <v>0</v>
      </c>
      <c r="I97" s="63">
        <f t="shared" si="82"/>
        <v>7516.99</v>
      </c>
      <c r="J97" s="64">
        <v>7844.5300000000007</v>
      </c>
      <c r="K97" s="64">
        <f t="shared" si="68"/>
        <v>-327.54000000000087</v>
      </c>
      <c r="L97" s="8"/>
      <c r="M97" s="63">
        <v>7516.99</v>
      </c>
      <c r="N97" s="63">
        <v>12398.863536249999</v>
      </c>
      <c r="O97" s="63">
        <f t="shared" si="76"/>
        <v>-4881.8735362499992</v>
      </c>
      <c r="P97" s="63">
        <v>0</v>
      </c>
      <c r="Q97" s="63">
        <f t="shared" si="77"/>
        <v>7516.99</v>
      </c>
      <c r="R97" s="64">
        <v>7844.5300000000007</v>
      </c>
      <c r="S97" s="65">
        <f t="shared" si="69"/>
        <v>-327.54000000000087</v>
      </c>
      <c r="T97" s="32"/>
      <c r="U97" s="121">
        <v>1251.8400000000001</v>
      </c>
      <c r="V97" s="63">
        <v>1215.6424199999999</v>
      </c>
      <c r="W97" s="63">
        <f t="shared" si="70"/>
        <v>36.197580000000244</v>
      </c>
      <c r="X97" s="63">
        <v>0</v>
      </c>
      <c r="Y97" s="63">
        <f t="shared" si="83"/>
        <v>1251.8400000000001</v>
      </c>
      <c r="Z97" s="64">
        <v>1965.64</v>
      </c>
      <c r="AA97" s="64">
        <f t="shared" si="71"/>
        <v>-713.8</v>
      </c>
      <c r="AB97" s="8"/>
      <c r="AC97" s="63">
        <v>1251.8400000000001</v>
      </c>
      <c r="AD97" s="63">
        <v>1215.6424199999999</v>
      </c>
      <c r="AE97" s="63">
        <f t="shared" si="78"/>
        <v>36.197580000000244</v>
      </c>
      <c r="AF97" s="63">
        <v>0</v>
      </c>
      <c r="AG97" s="63">
        <f t="shared" si="79"/>
        <v>1251.8400000000001</v>
      </c>
      <c r="AH97" s="64">
        <v>1965.64</v>
      </c>
      <c r="AI97" s="65">
        <f t="shared" si="72"/>
        <v>-713.8</v>
      </c>
      <c r="AJ97" s="32"/>
      <c r="AK97" s="121">
        <v>6265.15</v>
      </c>
      <c r="AL97" s="63">
        <v>11183.221116249999</v>
      </c>
      <c r="AM97" s="63">
        <f t="shared" si="73"/>
        <v>-4918.0711162499992</v>
      </c>
      <c r="AN97" s="63">
        <v>0</v>
      </c>
      <c r="AO97" s="63">
        <f t="shared" si="84"/>
        <v>6265.15</v>
      </c>
      <c r="AP97" s="64">
        <v>5878.89</v>
      </c>
      <c r="AQ97" s="64">
        <f t="shared" si="74"/>
        <v>386.25999999999931</v>
      </c>
      <c r="AR97" s="8"/>
      <c r="AS97" s="63">
        <v>6265.15</v>
      </c>
      <c r="AT97" s="63">
        <v>11183.221116249999</v>
      </c>
      <c r="AU97" s="63">
        <f t="shared" si="80"/>
        <v>-4918.0711162499992</v>
      </c>
      <c r="AV97" s="63">
        <v>0</v>
      </c>
      <c r="AW97" s="63">
        <f t="shared" si="81"/>
        <v>6265.15</v>
      </c>
      <c r="AX97" s="64">
        <v>5878.89</v>
      </c>
      <c r="AY97" s="65">
        <f t="shared" si="75"/>
        <v>386.25999999999931</v>
      </c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 s="32"/>
    </row>
    <row r="98" spans="2:68" s="2" customFormat="1" ht="14.25" hidden="1" customHeight="1" outlineLevel="1">
      <c r="B98" s="2" t="str">
        <f t="shared" si="47"/>
        <v>Hide</v>
      </c>
      <c r="C98" s="2">
        <v>1</v>
      </c>
      <c r="D98" s="62" t="s">
        <v>87</v>
      </c>
      <c r="E98" s="121">
        <v>916.32999999999993</v>
      </c>
      <c r="F98" s="63">
        <v>740.56855087709982</v>
      </c>
      <c r="G98" s="63">
        <f t="shared" si="67"/>
        <v>175.7614491229001</v>
      </c>
      <c r="H98" s="63">
        <v>0</v>
      </c>
      <c r="I98" s="63">
        <f t="shared" si="82"/>
        <v>916.32999999999993</v>
      </c>
      <c r="J98" s="64">
        <v>1329.22</v>
      </c>
      <c r="K98" s="64">
        <f t="shared" si="68"/>
        <v>-412.8900000000001</v>
      </c>
      <c r="L98" s="8"/>
      <c r="M98" s="63">
        <v>916.32999999999993</v>
      </c>
      <c r="N98" s="63">
        <v>740.56855087709982</v>
      </c>
      <c r="O98" s="63">
        <f t="shared" si="76"/>
        <v>175.7614491229001</v>
      </c>
      <c r="P98" s="63">
        <v>0</v>
      </c>
      <c r="Q98" s="63">
        <f t="shared" si="77"/>
        <v>916.32999999999993</v>
      </c>
      <c r="R98" s="64">
        <v>1329.22</v>
      </c>
      <c r="S98" s="65">
        <f t="shared" si="69"/>
        <v>-412.8900000000001</v>
      </c>
      <c r="T98" s="32"/>
      <c r="U98" s="121">
        <v>6.15</v>
      </c>
      <c r="V98" s="63">
        <v>112.325359608</v>
      </c>
      <c r="W98" s="63">
        <f t="shared" si="70"/>
        <v>-106.17535960799999</v>
      </c>
      <c r="X98" s="63">
        <v>0</v>
      </c>
      <c r="Y98" s="63">
        <f t="shared" si="83"/>
        <v>6.15</v>
      </c>
      <c r="Z98" s="64">
        <v>71.14</v>
      </c>
      <c r="AA98" s="64">
        <f t="shared" si="71"/>
        <v>-64.989999999999995</v>
      </c>
      <c r="AB98" s="8"/>
      <c r="AC98" s="63">
        <v>6.15</v>
      </c>
      <c r="AD98" s="63">
        <v>112.325359608</v>
      </c>
      <c r="AE98" s="63">
        <f t="shared" si="78"/>
        <v>-106.17535960799999</v>
      </c>
      <c r="AF98" s="63">
        <v>0</v>
      </c>
      <c r="AG98" s="63">
        <f t="shared" si="79"/>
        <v>6.15</v>
      </c>
      <c r="AH98" s="64">
        <v>71.14</v>
      </c>
      <c r="AI98" s="65">
        <f t="shared" si="72"/>
        <v>-64.989999999999995</v>
      </c>
      <c r="AJ98" s="32"/>
      <c r="AK98" s="121">
        <v>910.18</v>
      </c>
      <c r="AL98" s="63">
        <v>628.24319126909984</v>
      </c>
      <c r="AM98" s="63">
        <f t="shared" si="73"/>
        <v>281.93680873090011</v>
      </c>
      <c r="AN98" s="63">
        <v>0</v>
      </c>
      <c r="AO98" s="63">
        <f t="shared" si="84"/>
        <v>910.18</v>
      </c>
      <c r="AP98" s="64">
        <v>1258.08</v>
      </c>
      <c r="AQ98" s="64">
        <f t="shared" si="74"/>
        <v>-347.9</v>
      </c>
      <c r="AR98" s="8"/>
      <c r="AS98" s="63">
        <v>910.18</v>
      </c>
      <c r="AT98" s="63">
        <v>628.24319126909984</v>
      </c>
      <c r="AU98" s="63">
        <f t="shared" si="80"/>
        <v>281.93680873090011</v>
      </c>
      <c r="AV98" s="63">
        <v>0</v>
      </c>
      <c r="AW98" s="63">
        <f t="shared" si="81"/>
        <v>910.18</v>
      </c>
      <c r="AX98" s="64">
        <v>1258.08</v>
      </c>
      <c r="AY98" s="65">
        <f t="shared" si="75"/>
        <v>-347.9</v>
      </c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 s="32"/>
    </row>
    <row r="99" spans="2:68" s="2" customFormat="1" ht="14.25" hidden="1" customHeight="1" outlineLevel="1">
      <c r="B99" s="2" t="str">
        <f t="shared" si="47"/>
        <v>Hide</v>
      </c>
      <c r="C99" s="2">
        <v>1</v>
      </c>
      <c r="D99" s="62" t="s">
        <v>88</v>
      </c>
      <c r="E99" s="121">
        <v>0</v>
      </c>
      <c r="F99" s="63">
        <v>0</v>
      </c>
      <c r="G99" s="63">
        <f t="shared" si="67"/>
        <v>0</v>
      </c>
      <c r="H99" s="63">
        <v>0</v>
      </c>
      <c r="I99" s="63">
        <f t="shared" si="82"/>
        <v>0</v>
      </c>
      <c r="J99" s="64">
        <v>0</v>
      </c>
      <c r="K99" s="64">
        <f t="shared" si="68"/>
        <v>0</v>
      </c>
      <c r="L99" s="8"/>
      <c r="M99" s="63">
        <v>0</v>
      </c>
      <c r="N99" s="63">
        <v>0</v>
      </c>
      <c r="O99" s="63">
        <f t="shared" si="76"/>
        <v>0</v>
      </c>
      <c r="P99" s="63">
        <v>0</v>
      </c>
      <c r="Q99" s="63">
        <f t="shared" si="77"/>
        <v>0</v>
      </c>
      <c r="R99" s="64">
        <v>0</v>
      </c>
      <c r="S99" s="65">
        <f t="shared" si="69"/>
        <v>0</v>
      </c>
      <c r="T99" s="32"/>
      <c r="U99" s="121">
        <v>0</v>
      </c>
      <c r="V99" s="63">
        <v>0</v>
      </c>
      <c r="W99" s="63">
        <f t="shared" si="70"/>
        <v>0</v>
      </c>
      <c r="X99" s="63">
        <v>0</v>
      </c>
      <c r="Y99" s="63">
        <f t="shared" si="83"/>
        <v>0</v>
      </c>
      <c r="Z99" s="64">
        <v>0</v>
      </c>
      <c r="AA99" s="64">
        <f t="shared" si="71"/>
        <v>0</v>
      </c>
      <c r="AB99" s="8"/>
      <c r="AC99" s="63">
        <v>0</v>
      </c>
      <c r="AD99" s="63">
        <v>0</v>
      </c>
      <c r="AE99" s="63">
        <f t="shared" si="78"/>
        <v>0</v>
      </c>
      <c r="AF99" s="63">
        <v>0</v>
      </c>
      <c r="AG99" s="63">
        <f t="shared" si="79"/>
        <v>0</v>
      </c>
      <c r="AH99" s="64">
        <v>0</v>
      </c>
      <c r="AI99" s="65">
        <f t="shared" si="72"/>
        <v>0</v>
      </c>
      <c r="AJ99" s="32"/>
      <c r="AK99" s="121">
        <v>0</v>
      </c>
      <c r="AL99" s="63">
        <v>0</v>
      </c>
      <c r="AM99" s="63">
        <f t="shared" si="73"/>
        <v>0</v>
      </c>
      <c r="AN99" s="63">
        <v>0</v>
      </c>
      <c r="AO99" s="63">
        <f t="shared" si="84"/>
        <v>0</v>
      </c>
      <c r="AP99" s="64">
        <v>0</v>
      </c>
      <c r="AQ99" s="64">
        <f t="shared" si="74"/>
        <v>0</v>
      </c>
      <c r="AR99" s="8"/>
      <c r="AS99" s="63">
        <v>0</v>
      </c>
      <c r="AT99" s="63">
        <v>0</v>
      </c>
      <c r="AU99" s="63">
        <f t="shared" si="80"/>
        <v>0</v>
      </c>
      <c r="AV99" s="63">
        <v>0</v>
      </c>
      <c r="AW99" s="63">
        <f t="shared" si="81"/>
        <v>0</v>
      </c>
      <c r="AX99" s="64">
        <v>0</v>
      </c>
      <c r="AY99" s="65">
        <f t="shared" si="75"/>
        <v>0</v>
      </c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 s="32"/>
    </row>
    <row r="100" spans="2:68" s="2" customFormat="1" ht="14.25" hidden="1" customHeight="1" outlineLevel="1">
      <c r="B100" s="2" t="str">
        <f t="shared" si="47"/>
        <v>Hide</v>
      </c>
      <c r="C100" s="2">
        <v>1</v>
      </c>
      <c r="D100" s="62" t="s">
        <v>89</v>
      </c>
      <c r="E100" s="121">
        <v>0</v>
      </c>
      <c r="F100" s="63">
        <v>0</v>
      </c>
      <c r="G100" s="63">
        <f t="shared" si="67"/>
        <v>0</v>
      </c>
      <c r="H100" s="63">
        <v>0</v>
      </c>
      <c r="I100" s="63">
        <f t="shared" si="82"/>
        <v>0</v>
      </c>
      <c r="J100" s="64">
        <v>0</v>
      </c>
      <c r="K100" s="64">
        <f t="shared" si="68"/>
        <v>0</v>
      </c>
      <c r="L100" s="8"/>
      <c r="M100" s="63">
        <v>0</v>
      </c>
      <c r="N100" s="63">
        <v>0</v>
      </c>
      <c r="O100" s="63">
        <f t="shared" si="76"/>
        <v>0</v>
      </c>
      <c r="P100" s="63">
        <v>0</v>
      </c>
      <c r="Q100" s="63">
        <f t="shared" si="77"/>
        <v>0</v>
      </c>
      <c r="R100" s="64">
        <v>0</v>
      </c>
      <c r="S100" s="65">
        <f t="shared" si="69"/>
        <v>0</v>
      </c>
      <c r="T100" s="32"/>
      <c r="U100" s="121">
        <v>0</v>
      </c>
      <c r="V100" s="63">
        <v>0</v>
      </c>
      <c r="W100" s="63">
        <f t="shared" si="70"/>
        <v>0</v>
      </c>
      <c r="X100" s="63">
        <v>0</v>
      </c>
      <c r="Y100" s="63">
        <f t="shared" si="83"/>
        <v>0</v>
      </c>
      <c r="Z100" s="64">
        <v>0</v>
      </c>
      <c r="AA100" s="64">
        <f t="shared" si="71"/>
        <v>0</v>
      </c>
      <c r="AB100" s="8"/>
      <c r="AC100" s="63">
        <v>0</v>
      </c>
      <c r="AD100" s="63">
        <v>0</v>
      </c>
      <c r="AE100" s="63">
        <f t="shared" si="78"/>
        <v>0</v>
      </c>
      <c r="AF100" s="63">
        <v>0</v>
      </c>
      <c r="AG100" s="63">
        <f t="shared" si="79"/>
        <v>0</v>
      </c>
      <c r="AH100" s="64">
        <v>0</v>
      </c>
      <c r="AI100" s="65">
        <f t="shared" si="72"/>
        <v>0</v>
      </c>
      <c r="AJ100" s="32"/>
      <c r="AK100" s="121">
        <v>0</v>
      </c>
      <c r="AL100" s="63">
        <v>0</v>
      </c>
      <c r="AM100" s="63">
        <f t="shared" si="73"/>
        <v>0</v>
      </c>
      <c r="AN100" s="63">
        <v>0</v>
      </c>
      <c r="AO100" s="63">
        <f t="shared" si="84"/>
        <v>0</v>
      </c>
      <c r="AP100" s="64">
        <v>0</v>
      </c>
      <c r="AQ100" s="64">
        <f t="shared" si="74"/>
        <v>0</v>
      </c>
      <c r="AR100" s="8"/>
      <c r="AS100" s="63">
        <v>0</v>
      </c>
      <c r="AT100" s="63">
        <v>0</v>
      </c>
      <c r="AU100" s="63">
        <f t="shared" si="80"/>
        <v>0</v>
      </c>
      <c r="AV100" s="63">
        <v>0</v>
      </c>
      <c r="AW100" s="63">
        <f t="shared" si="81"/>
        <v>0</v>
      </c>
      <c r="AX100" s="64">
        <v>0</v>
      </c>
      <c r="AY100" s="65">
        <f t="shared" si="75"/>
        <v>0</v>
      </c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 s="32"/>
    </row>
    <row r="101" spans="2:68" s="2" customFormat="1" ht="14.25" hidden="1" customHeight="1" outlineLevel="1">
      <c r="B101" s="2" t="str">
        <f t="shared" si="47"/>
        <v>Hide</v>
      </c>
      <c r="C101" s="2">
        <v>1</v>
      </c>
      <c r="D101" s="62" t="s">
        <v>90</v>
      </c>
      <c r="E101" s="121">
        <v>0</v>
      </c>
      <c r="F101" s="63">
        <v>0</v>
      </c>
      <c r="G101" s="63">
        <f t="shared" si="67"/>
        <v>0</v>
      </c>
      <c r="H101" s="63">
        <v>0</v>
      </c>
      <c r="I101" s="63">
        <f t="shared" si="82"/>
        <v>0</v>
      </c>
      <c r="J101" s="64">
        <v>0</v>
      </c>
      <c r="K101" s="64">
        <f t="shared" si="68"/>
        <v>0</v>
      </c>
      <c r="L101" s="8"/>
      <c r="M101" s="63">
        <v>0</v>
      </c>
      <c r="N101" s="63">
        <v>0</v>
      </c>
      <c r="O101" s="63">
        <f t="shared" si="76"/>
        <v>0</v>
      </c>
      <c r="P101" s="63">
        <v>0</v>
      </c>
      <c r="Q101" s="63">
        <f t="shared" si="77"/>
        <v>0</v>
      </c>
      <c r="R101" s="64">
        <v>0</v>
      </c>
      <c r="S101" s="65">
        <f t="shared" si="69"/>
        <v>0</v>
      </c>
      <c r="T101" s="32"/>
      <c r="U101" s="121">
        <v>0</v>
      </c>
      <c r="V101" s="63">
        <v>0</v>
      </c>
      <c r="W101" s="63">
        <f t="shared" si="70"/>
        <v>0</v>
      </c>
      <c r="X101" s="63">
        <v>0</v>
      </c>
      <c r="Y101" s="63">
        <f t="shared" si="83"/>
        <v>0</v>
      </c>
      <c r="Z101" s="64">
        <v>0</v>
      </c>
      <c r="AA101" s="64">
        <f t="shared" si="71"/>
        <v>0</v>
      </c>
      <c r="AB101" s="8"/>
      <c r="AC101" s="63">
        <v>0</v>
      </c>
      <c r="AD101" s="63">
        <v>0</v>
      </c>
      <c r="AE101" s="63">
        <f t="shared" si="78"/>
        <v>0</v>
      </c>
      <c r="AF101" s="63">
        <v>0</v>
      </c>
      <c r="AG101" s="63">
        <f t="shared" si="79"/>
        <v>0</v>
      </c>
      <c r="AH101" s="64">
        <v>0</v>
      </c>
      <c r="AI101" s="65">
        <f t="shared" si="72"/>
        <v>0</v>
      </c>
      <c r="AJ101" s="32"/>
      <c r="AK101" s="121">
        <v>0</v>
      </c>
      <c r="AL101" s="63">
        <v>0</v>
      </c>
      <c r="AM101" s="63">
        <f t="shared" si="73"/>
        <v>0</v>
      </c>
      <c r="AN101" s="63">
        <v>0</v>
      </c>
      <c r="AO101" s="63">
        <f t="shared" si="84"/>
        <v>0</v>
      </c>
      <c r="AP101" s="64">
        <v>0</v>
      </c>
      <c r="AQ101" s="64">
        <f t="shared" si="74"/>
        <v>0</v>
      </c>
      <c r="AR101" s="8"/>
      <c r="AS101" s="63">
        <v>0</v>
      </c>
      <c r="AT101" s="63">
        <v>0</v>
      </c>
      <c r="AU101" s="63">
        <f t="shared" si="80"/>
        <v>0</v>
      </c>
      <c r="AV101" s="63">
        <v>0</v>
      </c>
      <c r="AW101" s="63">
        <f t="shared" si="81"/>
        <v>0</v>
      </c>
      <c r="AX101" s="64">
        <v>0</v>
      </c>
      <c r="AY101" s="65">
        <f t="shared" si="75"/>
        <v>0</v>
      </c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 s="32"/>
    </row>
    <row r="102" spans="2:68" s="2" customFormat="1" ht="14.25" hidden="1" customHeight="1" outlineLevel="1">
      <c r="B102" s="2" t="str">
        <f t="shared" ref="B102" si="104">IF(SUM(T102:T102)&lt;&gt;0,"Show","Hide")</f>
        <v>Hide</v>
      </c>
      <c r="C102" s="2">
        <v>1</v>
      </c>
      <c r="D102" s="62" t="s">
        <v>602</v>
      </c>
      <c r="E102" s="121">
        <v>0</v>
      </c>
      <c r="F102" s="63">
        <v>0</v>
      </c>
      <c r="G102" s="63">
        <f t="shared" ref="G102" si="105">+E102-F102</f>
        <v>0</v>
      </c>
      <c r="H102" s="63">
        <v>0</v>
      </c>
      <c r="I102" s="63">
        <f t="shared" ref="I102" si="106">+E102-H102</f>
        <v>0</v>
      </c>
      <c r="J102" s="64">
        <v>0</v>
      </c>
      <c r="K102" s="64">
        <f t="shared" ref="K102" si="107">+E102-J102</f>
        <v>0</v>
      </c>
      <c r="L102" s="8"/>
      <c r="M102" s="63">
        <v>0</v>
      </c>
      <c r="N102" s="63">
        <v>0</v>
      </c>
      <c r="O102" s="63">
        <f t="shared" ref="O102" si="108">+M102-N102</f>
        <v>0</v>
      </c>
      <c r="P102" s="63">
        <v>0</v>
      </c>
      <c r="Q102" s="63">
        <f t="shared" ref="Q102" si="109">+M102-P102</f>
        <v>0</v>
      </c>
      <c r="R102" s="64">
        <v>0</v>
      </c>
      <c r="S102" s="65">
        <f t="shared" ref="S102" si="110">+M102-R102</f>
        <v>0</v>
      </c>
      <c r="T102" s="32"/>
      <c r="U102" s="121">
        <v>0</v>
      </c>
      <c r="V102" s="63">
        <v>0</v>
      </c>
      <c r="W102" s="63">
        <f t="shared" ref="W102" si="111">+U102-V102</f>
        <v>0</v>
      </c>
      <c r="X102" s="63">
        <v>0</v>
      </c>
      <c r="Y102" s="63">
        <f t="shared" ref="Y102" si="112">+U102-X102</f>
        <v>0</v>
      </c>
      <c r="Z102" s="64">
        <v>0</v>
      </c>
      <c r="AA102" s="64">
        <f t="shared" ref="AA102" si="113">+U102-Z102</f>
        <v>0</v>
      </c>
      <c r="AB102" s="8"/>
      <c r="AC102" s="63">
        <v>0</v>
      </c>
      <c r="AD102" s="63">
        <v>0</v>
      </c>
      <c r="AE102" s="63">
        <f t="shared" ref="AE102" si="114">+AC102-AD102</f>
        <v>0</v>
      </c>
      <c r="AF102" s="63">
        <v>0</v>
      </c>
      <c r="AG102" s="63">
        <f t="shared" ref="AG102" si="115">+AC102-AF102</f>
        <v>0</v>
      </c>
      <c r="AH102" s="64">
        <v>0</v>
      </c>
      <c r="AI102" s="65">
        <f t="shared" ref="AI102" si="116">+AC102-AH102</f>
        <v>0</v>
      </c>
      <c r="AJ102" s="32"/>
      <c r="AK102" s="121">
        <v>0</v>
      </c>
      <c r="AL102" s="63">
        <v>0</v>
      </c>
      <c r="AM102" s="63">
        <f t="shared" ref="AM102" si="117">+AK102-AL102</f>
        <v>0</v>
      </c>
      <c r="AN102" s="63">
        <v>0</v>
      </c>
      <c r="AO102" s="63">
        <f t="shared" ref="AO102" si="118">+AK102-AN102</f>
        <v>0</v>
      </c>
      <c r="AP102" s="64">
        <v>0</v>
      </c>
      <c r="AQ102" s="64">
        <f t="shared" ref="AQ102" si="119">+AK102-AP102</f>
        <v>0</v>
      </c>
      <c r="AR102" s="8"/>
      <c r="AS102" s="63">
        <v>0</v>
      </c>
      <c r="AT102" s="63">
        <v>0</v>
      </c>
      <c r="AU102" s="63">
        <f t="shared" ref="AU102" si="120">+AS102-AT102</f>
        <v>0</v>
      </c>
      <c r="AV102" s="63">
        <v>0</v>
      </c>
      <c r="AW102" s="63">
        <f t="shared" ref="AW102" si="121">+AS102-AV102</f>
        <v>0</v>
      </c>
      <c r="AX102" s="64">
        <v>0</v>
      </c>
      <c r="AY102" s="65">
        <f t="shared" ref="AY102" si="122">+AS102-AX102</f>
        <v>0</v>
      </c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 s="32"/>
    </row>
    <row r="103" spans="2:68" s="2" customFormat="1" ht="14.25" hidden="1" customHeight="1" outlineLevel="1">
      <c r="B103" s="2" t="str">
        <f t="shared" si="47"/>
        <v>Hide</v>
      </c>
      <c r="C103" s="2">
        <v>1</v>
      </c>
      <c r="D103" s="62" t="s">
        <v>91</v>
      </c>
      <c r="E103" s="121" t="e">
        <v>#NUM!</v>
      </c>
      <c r="F103" s="63" t="e">
        <v>#NUM!</v>
      </c>
      <c r="G103" s="63" t="e">
        <f t="shared" si="67"/>
        <v>#NUM!</v>
      </c>
      <c r="H103" s="63" t="e">
        <v>#NUM!</v>
      </c>
      <c r="I103" s="63" t="e">
        <f t="shared" si="82"/>
        <v>#NUM!</v>
      </c>
      <c r="J103" s="64" t="e">
        <v>#NUM!</v>
      </c>
      <c r="K103" s="64" t="e">
        <f t="shared" si="68"/>
        <v>#NUM!</v>
      </c>
      <c r="L103" s="8"/>
      <c r="M103" s="63" t="e">
        <v>#NUM!</v>
      </c>
      <c r="N103" s="63" t="e">
        <v>#NUM!</v>
      </c>
      <c r="O103" s="63" t="e">
        <f t="shared" si="76"/>
        <v>#NUM!</v>
      </c>
      <c r="P103" s="63" t="e">
        <v>#NUM!</v>
      </c>
      <c r="Q103" s="63" t="e">
        <f t="shared" si="77"/>
        <v>#NUM!</v>
      </c>
      <c r="R103" s="64" t="e">
        <v>#NUM!</v>
      </c>
      <c r="S103" s="65" t="e">
        <f t="shared" si="69"/>
        <v>#NUM!</v>
      </c>
      <c r="T103" s="32"/>
      <c r="U103" s="121" t="e">
        <v>#NUM!</v>
      </c>
      <c r="V103" s="63" t="e">
        <v>#NUM!</v>
      </c>
      <c r="W103" s="63" t="e">
        <f t="shared" si="70"/>
        <v>#NUM!</v>
      </c>
      <c r="X103" s="63" t="e">
        <v>#NUM!</v>
      </c>
      <c r="Y103" s="63" t="e">
        <f t="shared" si="83"/>
        <v>#NUM!</v>
      </c>
      <c r="Z103" s="64" t="e">
        <v>#NUM!</v>
      </c>
      <c r="AA103" s="64" t="e">
        <f t="shared" si="71"/>
        <v>#NUM!</v>
      </c>
      <c r="AB103" s="8"/>
      <c r="AC103" s="63" t="e">
        <v>#NUM!</v>
      </c>
      <c r="AD103" s="63" t="e">
        <v>#NUM!</v>
      </c>
      <c r="AE103" s="63" t="e">
        <f t="shared" si="78"/>
        <v>#NUM!</v>
      </c>
      <c r="AF103" s="63" t="e">
        <v>#NUM!</v>
      </c>
      <c r="AG103" s="63" t="e">
        <f t="shared" si="79"/>
        <v>#NUM!</v>
      </c>
      <c r="AH103" s="64" t="e">
        <v>#NUM!</v>
      </c>
      <c r="AI103" s="65" t="e">
        <f t="shared" si="72"/>
        <v>#NUM!</v>
      </c>
      <c r="AJ103" s="32"/>
      <c r="AK103" s="121" t="e">
        <v>#NUM!</v>
      </c>
      <c r="AL103" s="63" t="e">
        <v>#NUM!</v>
      </c>
      <c r="AM103" s="63" t="e">
        <f t="shared" si="73"/>
        <v>#NUM!</v>
      </c>
      <c r="AN103" s="63" t="e">
        <v>#NUM!</v>
      </c>
      <c r="AO103" s="63" t="e">
        <f t="shared" si="84"/>
        <v>#NUM!</v>
      </c>
      <c r="AP103" s="64" t="e">
        <v>#NUM!</v>
      </c>
      <c r="AQ103" s="64" t="e">
        <f t="shared" si="74"/>
        <v>#NUM!</v>
      </c>
      <c r="AR103" s="8"/>
      <c r="AS103" s="63" t="e">
        <v>#NUM!</v>
      </c>
      <c r="AT103" s="63" t="e">
        <v>#NUM!</v>
      </c>
      <c r="AU103" s="63" t="e">
        <f t="shared" si="80"/>
        <v>#NUM!</v>
      </c>
      <c r="AV103" s="63" t="e">
        <v>#NUM!</v>
      </c>
      <c r="AW103" s="63" t="e">
        <f t="shared" si="81"/>
        <v>#NUM!</v>
      </c>
      <c r="AX103" s="64" t="e">
        <v>#NUM!</v>
      </c>
      <c r="AY103" s="65" t="e">
        <f t="shared" si="75"/>
        <v>#NUM!</v>
      </c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 s="32"/>
    </row>
    <row r="104" spans="2:68" s="2" customFormat="1" collapsed="1">
      <c r="B104" s="2" t="str">
        <f t="shared" si="47"/>
        <v>Hide</v>
      </c>
      <c r="C104" s="2">
        <v>1</v>
      </c>
      <c r="D104" s="66" t="s">
        <v>92</v>
      </c>
      <c r="E104" s="116">
        <v>119143.11</v>
      </c>
      <c r="F104" s="38">
        <v>130723.79335420553</v>
      </c>
      <c r="G104" s="38">
        <f t="shared" si="67"/>
        <v>-11580.683354205525</v>
      </c>
      <c r="H104" s="38">
        <v>0</v>
      </c>
      <c r="I104" s="38">
        <f t="shared" si="82"/>
        <v>119143.11</v>
      </c>
      <c r="J104" s="39">
        <v>132199.86000000002</v>
      </c>
      <c r="K104" s="39">
        <f t="shared" si="68"/>
        <v>-13056.750000000015</v>
      </c>
      <c r="L104" s="35"/>
      <c r="M104" s="38">
        <v>119143.11</v>
      </c>
      <c r="N104" s="38">
        <v>130723.79335420553</v>
      </c>
      <c r="O104" s="38">
        <f t="shared" si="76"/>
        <v>-11580.683354205525</v>
      </c>
      <c r="P104" s="38">
        <v>0</v>
      </c>
      <c r="Q104" s="38">
        <f t="shared" si="77"/>
        <v>119143.11</v>
      </c>
      <c r="R104" s="39">
        <v>132199.86000000002</v>
      </c>
      <c r="S104" s="40">
        <f t="shared" si="69"/>
        <v>-13056.750000000015</v>
      </c>
      <c r="T104" s="32"/>
      <c r="U104" s="116">
        <v>14007.359999999999</v>
      </c>
      <c r="V104" s="38">
        <v>12864.8996294443</v>
      </c>
      <c r="W104" s="38">
        <f t="shared" si="70"/>
        <v>1142.4603705556983</v>
      </c>
      <c r="X104" s="38">
        <v>0</v>
      </c>
      <c r="Y104" s="38">
        <f t="shared" si="83"/>
        <v>14007.359999999999</v>
      </c>
      <c r="Z104" s="39">
        <v>20542.740000000002</v>
      </c>
      <c r="AA104" s="39">
        <f t="shared" si="71"/>
        <v>-6535.3800000000028</v>
      </c>
      <c r="AB104" s="35"/>
      <c r="AC104" s="38">
        <v>14007.359999999999</v>
      </c>
      <c r="AD104" s="38">
        <v>12864.8996294443</v>
      </c>
      <c r="AE104" s="38">
        <f t="shared" si="78"/>
        <v>1142.4603705556983</v>
      </c>
      <c r="AF104" s="38">
        <v>0</v>
      </c>
      <c r="AG104" s="38">
        <f t="shared" si="79"/>
        <v>14007.359999999999</v>
      </c>
      <c r="AH104" s="39">
        <v>20542.740000000002</v>
      </c>
      <c r="AI104" s="40">
        <f t="shared" si="72"/>
        <v>-6535.3800000000028</v>
      </c>
      <c r="AJ104" s="32"/>
      <c r="AK104" s="116">
        <v>105135.75</v>
      </c>
      <c r="AL104" s="38">
        <v>117858.8937247612</v>
      </c>
      <c r="AM104" s="38">
        <f t="shared" si="73"/>
        <v>-12723.143724761205</v>
      </c>
      <c r="AN104" s="38">
        <v>0</v>
      </c>
      <c r="AO104" s="38">
        <f t="shared" si="84"/>
        <v>105135.75</v>
      </c>
      <c r="AP104" s="39">
        <v>111657.12000000001</v>
      </c>
      <c r="AQ104" s="39">
        <f t="shared" si="74"/>
        <v>-6521.3700000000099</v>
      </c>
      <c r="AR104" s="35"/>
      <c r="AS104" s="38">
        <v>105135.75</v>
      </c>
      <c r="AT104" s="38">
        <v>117858.8937247612</v>
      </c>
      <c r="AU104" s="38">
        <f t="shared" si="80"/>
        <v>-12723.143724761205</v>
      </c>
      <c r="AV104" s="38">
        <v>0</v>
      </c>
      <c r="AW104" s="38">
        <f t="shared" si="81"/>
        <v>105135.75</v>
      </c>
      <c r="AX104" s="39">
        <v>111657.12000000001</v>
      </c>
      <c r="AY104" s="40">
        <f t="shared" si="75"/>
        <v>-6521.3700000000099</v>
      </c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 s="32"/>
    </row>
    <row r="105" spans="2:68" s="2" customFormat="1" ht="14.25" hidden="1" customHeight="1" outlineLevel="1">
      <c r="B105" s="2" t="str">
        <f t="shared" si="47"/>
        <v>Hide</v>
      </c>
      <c r="C105" s="2">
        <v>1</v>
      </c>
      <c r="D105" s="62" t="s">
        <v>93</v>
      </c>
      <c r="E105" s="121">
        <v>28862.730000000003</v>
      </c>
      <c r="F105" s="63">
        <v>16789.69213333333</v>
      </c>
      <c r="G105" s="63">
        <f t="shared" si="67"/>
        <v>12073.037866666673</v>
      </c>
      <c r="H105" s="63">
        <v>0</v>
      </c>
      <c r="I105" s="63">
        <f t="shared" si="82"/>
        <v>28862.730000000003</v>
      </c>
      <c r="J105" s="64">
        <v>18308.3</v>
      </c>
      <c r="K105" s="64">
        <f t="shared" si="68"/>
        <v>10554.430000000004</v>
      </c>
      <c r="L105" s="8"/>
      <c r="M105" s="63">
        <v>28862.730000000003</v>
      </c>
      <c r="N105" s="63">
        <v>16789.69213333333</v>
      </c>
      <c r="O105" s="63">
        <f t="shared" si="76"/>
        <v>12073.037866666673</v>
      </c>
      <c r="P105" s="63">
        <v>0</v>
      </c>
      <c r="Q105" s="63">
        <f t="shared" si="77"/>
        <v>28862.730000000003</v>
      </c>
      <c r="R105" s="64">
        <v>18308.3</v>
      </c>
      <c r="S105" s="65">
        <f t="shared" si="69"/>
        <v>10554.430000000004</v>
      </c>
      <c r="T105" s="32"/>
      <c r="U105" s="121">
        <v>15684.7</v>
      </c>
      <c r="V105" s="63">
        <v>16789.69213333333</v>
      </c>
      <c r="W105" s="63">
        <f t="shared" si="70"/>
        <v>-1104.9921333333295</v>
      </c>
      <c r="X105" s="63">
        <v>0</v>
      </c>
      <c r="Y105" s="63">
        <f t="shared" si="83"/>
        <v>15684.7</v>
      </c>
      <c r="Z105" s="64">
        <v>12289.14</v>
      </c>
      <c r="AA105" s="64">
        <f t="shared" si="71"/>
        <v>3395.5600000000013</v>
      </c>
      <c r="AB105" s="8"/>
      <c r="AC105" s="63">
        <v>15684.7</v>
      </c>
      <c r="AD105" s="63">
        <v>16789.69213333333</v>
      </c>
      <c r="AE105" s="63">
        <f t="shared" si="78"/>
        <v>-1104.9921333333295</v>
      </c>
      <c r="AF105" s="63">
        <v>0</v>
      </c>
      <c r="AG105" s="63">
        <f t="shared" si="79"/>
        <v>15684.7</v>
      </c>
      <c r="AH105" s="64">
        <v>12289.14</v>
      </c>
      <c r="AI105" s="65">
        <f t="shared" si="72"/>
        <v>3395.5600000000013</v>
      </c>
      <c r="AJ105" s="32"/>
      <c r="AK105" s="121">
        <v>13178.03</v>
      </c>
      <c r="AL105" s="63">
        <v>0</v>
      </c>
      <c r="AM105" s="63">
        <f t="shared" si="73"/>
        <v>13178.03</v>
      </c>
      <c r="AN105" s="63">
        <v>0</v>
      </c>
      <c r="AO105" s="63">
        <f t="shared" si="84"/>
        <v>13178.03</v>
      </c>
      <c r="AP105" s="64">
        <v>6019.16</v>
      </c>
      <c r="AQ105" s="64">
        <f t="shared" si="74"/>
        <v>7158.8700000000008</v>
      </c>
      <c r="AR105" s="8"/>
      <c r="AS105" s="63">
        <v>13178.03</v>
      </c>
      <c r="AT105" s="63">
        <v>0</v>
      </c>
      <c r="AU105" s="63">
        <f t="shared" si="80"/>
        <v>13178.03</v>
      </c>
      <c r="AV105" s="63">
        <v>0</v>
      </c>
      <c r="AW105" s="63">
        <f t="shared" si="81"/>
        <v>13178.03</v>
      </c>
      <c r="AX105" s="64">
        <v>6019.16</v>
      </c>
      <c r="AY105" s="65">
        <f t="shared" si="75"/>
        <v>7158.8700000000008</v>
      </c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 s="32"/>
    </row>
    <row r="106" spans="2:68" s="2" customFormat="1" ht="14.25" hidden="1" customHeight="1" outlineLevel="1">
      <c r="B106" s="2" t="str">
        <f t="shared" si="47"/>
        <v>Hide</v>
      </c>
      <c r="C106" s="2">
        <v>1</v>
      </c>
      <c r="D106" s="62" t="s">
        <v>94</v>
      </c>
      <c r="E106" s="121">
        <v>0</v>
      </c>
      <c r="F106" s="63">
        <v>0</v>
      </c>
      <c r="G106" s="63">
        <f t="shared" si="67"/>
        <v>0</v>
      </c>
      <c r="H106" s="63">
        <v>0</v>
      </c>
      <c r="I106" s="63">
        <f t="shared" si="82"/>
        <v>0</v>
      </c>
      <c r="J106" s="64">
        <v>0</v>
      </c>
      <c r="K106" s="64">
        <f t="shared" si="68"/>
        <v>0</v>
      </c>
      <c r="L106" s="8"/>
      <c r="M106" s="63">
        <v>0</v>
      </c>
      <c r="N106" s="63">
        <v>0</v>
      </c>
      <c r="O106" s="63">
        <f t="shared" si="76"/>
        <v>0</v>
      </c>
      <c r="P106" s="63">
        <v>0</v>
      </c>
      <c r="Q106" s="63">
        <f t="shared" si="77"/>
        <v>0</v>
      </c>
      <c r="R106" s="64">
        <v>0</v>
      </c>
      <c r="S106" s="65">
        <f t="shared" si="69"/>
        <v>0</v>
      </c>
      <c r="T106" s="32"/>
      <c r="U106" s="121">
        <v>0</v>
      </c>
      <c r="V106" s="63">
        <v>0</v>
      </c>
      <c r="W106" s="63">
        <f t="shared" si="70"/>
        <v>0</v>
      </c>
      <c r="X106" s="63">
        <v>0</v>
      </c>
      <c r="Y106" s="63">
        <f t="shared" si="83"/>
        <v>0</v>
      </c>
      <c r="Z106" s="64">
        <v>0</v>
      </c>
      <c r="AA106" s="64">
        <f t="shared" si="71"/>
        <v>0</v>
      </c>
      <c r="AB106" s="8"/>
      <c r="AC106" s="63">
        <v>0</v>
      </c>
      <c r="AD106" s="63">
        <v>0</v>
      </c>
      <c r="AE106" s="63">
        <f t="shared" si="78"/>
        <v>0</v>
      </c>
      <c r="AF106" s="63">
        <v>0</v>
      </c>
      <c r="AG106" s="63">
        <f t="shared" si="79"/>
        <v>0</v>
      </c>
      <c r="AH106" s="64">
        <v>0</v>
      </c>
      <c r="AI106" s="65">
        <f t="shared" si="72"/>
        <v>0</v>
      </c>
      <c r="AJ106" s="32"/>
      <c r="AK106" s="121">
        <v>0</v>
      </c>
      <c r="AL106" s="63">
        <v>0</v>
      </c>
      <c r="AM106" s="63">
        <f t="shared" si="73"/>
        <v>0</v>
      </c>
      <c r="AN106" s="63">
        <v>0</v>
      </c>
      <c r="AO106" s="63">
        <f t="shared" si="84"/>
        <v>0</v>
      </c>
      <c r="AP106" s="64">
        <v>0</v>
      </c>
      <c r="AQ106" s="64">
        <f t="shared" si="74"/>
        <v>0</v>
      </c>
      <c r="AR106" s="8"/>
      <c r="AS106" s="63">
        <v>0</v>
      </c>
      <c r="AT106" s="63">
        <v>0</v>
      </c>
      <c r="AU106" s="63">
        <f t="shared" si="80"/>
        <v>0</v>
      </c>
      <c r="AV106" s="63">
        <v>0</v>
      </c>
      <c r="AW106" s="63">
        <f t="shared" si="81"/>
        <v>0</v>
      </c>
      <c r="AX106" s="64">
        <v>0</v>
      </c>
      <c r="AY106" s="65">
        <f t="shared" si="75"/>
        <v>0</v>
      </c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 s="32"/>
    </row>
    <row r="107" spans="2:68" s="2" customFormat="1" ht="14.25" hidden="1" customHeight="1" outlineLevel="1">
      <c r="B107" s="2" t="str">
        <f t="shared" si="47"/>
        <v>Hide</v>
      </c>
      <c r="C107" s="2">
        <v>1</v>
      </c>
      <c r="D107" s="62" t="s">
        <v>95</v>
      </c>
      <c r="E107" s="121">
        <v>0</v>
      </c>
      <c r="F107" s="63">
        <v>2561.2536811329996</v>
      </c>
      <c r="G107" s="63">
        <f t="shared" si="67"/>
        <v>-2561.2536811329996</v>
      </c>
      <c r="H107" s="63">
        <v>0</v>
      </c>
      <c r="I107" s="63">
        <f t="shared" si="82"/>
        <v>0</v>
      </c>
      <c r="J107" s="64">
        <v>2474.8399999999997</v>
      </c>
      <c r="K107" s="64">
        <f t="shared" si="68"/>
        <v>-2474.8399999999997</v>
      </c>
      <c r="L107" s="8"/>
      <c r="M107" s="63">
        <v>0</v>
      </c>
      <c r="N107" s="63">
        <v>2561.2536811329996</v>
      </c>
      <c r="O107" s="63">
        <f t="shared" si="76"/>
        <v>-2561.2536811329996</v>
      </c>
      <c r="P107" s="63">
        <v>0</v>
      </c>
      <c r="Q107" s="63">
        <f t="shared" si="77"/>
        <v>0</v>
      </c>
      <c r="R107" s="64">
        <v>2474.8399999999997</v>
      </c>
      <c r="S107" s="65">
        <f t="shared" si="69"/>
        <v>-2474.8399999999997</v>
      </c>
      <c r="T107" s="32"/>
      <c r="U107" s="121">
        <v>0</v>
      </c>
      <c r="V107" s="63">
        <v>51.888935632999996</v>
      </c>
      <c r="W107" s="63">
        <f t="shared" si="70"/>
        <v>-51.888935632999996</v>
      </c>
      <c r="X107" s="63">
        <v>0</v>
      </c>
      <c r="Y107" s="63">
        <f t="shared" si="83"/>
        <v>0</v>
      </c>
      <c r="Z107" s="64">
        <v>50.14</v>
      </c>
      <c r="AA107" s="64">
        <f t="shared" si="71"/>
        <v>-50.14</v>
      </c>
      <c r="AB107" s="8"/>
      <c r="AC107" s="63">
        <v>0</v>
      </c>
      <c r="AD107" s="63">
        <v>51.888935632999996</v>
      </c>
      <c r="AE107" s="63">
        <f t="shared" si="78"/>
        <v>-51.888935632999996</v>
      </c>
      <c r="AF107" s="63">
        <v>0</v>
      </c>
      <c r="AG107" s="63">
        <f t="shared" si="79"/>
        <v>0</v>
      </c>
      <c r="AH107" s="64">
        <v>50.14</v>
      </c>
      <c r="AI107" s="65">
        <f t="shared" si="72"/>
        <v>-50.14</v>
      </c>
      <c r="AJ107" s="32"/>
      <c r="AK107" s="121">
        <v>0</v>
      </c>
      <c r="AL107" s="63">
        <v>2509.3647454999996</v>
      </c>
      <c r="AM107" s="63">
        <f t="shared" si="73"/>
        <v>-2509.3647454999996</v>
      </c>
      <c r="AN107" s="63">
        <v>0</v>
      </c>
      <c r="AO107" s="63">
        <f t="shared" si="84"/>
        <v>0</v>
      </c>
      <c r="AP107" s="64">
        <v>2424.6999999999998</v>
      </c>
      <c r="AQ107" s="64">
        <f t="shared" si="74"/>
        <v>-2424.6999999999998</v>
      </c>
      <c r="AR107" s="8"/>
      <c r="AS107" s="63">
        <v>0</v>
      </c>
      <c r="AT107" s="63">
        <v>2509.3647454999996</v>
      </c>
      <c r="AU107" s="63">
        <f t="shared" si="80"/>
        <v>-2509.3647454999996</v>
      </c>
      <c r="AV107" s="63">
        <v>0</v>
      </c>
      <c r="AW107" s="63">
        <f t="shared" si="81"/>
        <v>0</v>
      </c>
      <c r="AX107" s="64">
        <v>2424.6999999999998</v>
      </c>
      <c r="AY107" s="65">
        <f t="shared" si="75"/>
        <v>-2424.6999999999998</v>
      </c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 s="32"/>
    </row>
    <row r="108" spans="2:68" s="2" customFormat="1" ht="14.25" hidden="1" customHeight="1" outlineLevel="1">
      <c r="B108" s="2" t="str">
        <f t="shared" si="47"/>
        <v>Hide</v>
      </c>
      <c r="C108" s="2">
        <v>1</v>
      </c>
      <c r="D108" s="62" t="s">
        <v>96</v>
      </c>
      <c r="E108" s="121">
        <v>0</v>
      </c>
      <c r="F108" s="63">
        <v>0</v>
      </c>
      <c r="G108" s="63">
        <f t="shared" si="67"/>
        <v>0</v>
      </c>
      <c r="H108" s="63">
        <v>0</v>
      </c>
      <c r="I108" s="63">
        <f t="shared" si="82"/>
        <v>0</v>
      </c>
      <c r="J108" s="64">
        <v>0</v>
      </c>
      <c r="K108" s="64">
        <f t="shared" si="68"/>
        <v>0</v>
      </c>
      <c r="L108" s="8"/>
      <c r="M108" s="63">
        <v>0</v>
      </c>
      <c r="N108" s="63">
        <v>0</v>
      </c>
      <c r="O108" s="63">
        <f t="shared" si="76"/>
        <v>0</v>
      </c>
      <c r="P108" s="63">
        <v>0</v>
      </c>
      <c r="Q108" s="63">
        <f t="shared" si="77"/>
        <v>0</v>
      </c>
      <c r="R108" s="64">
        <v>0</v>
      </c>
      <c r="S108" s="65">
        <f t="shared" si="69"/>
        <v>0</v>
      </c>
      <c r="T108" s="32"/>
      <c r="U108" s="121">
        <v>0</v>
      </c>
      <c r="V108" s="63">
        <v>0</v>
      </c>
      <c r="W108" s="63">
        <f t="shared" si="70"/>
        <v>0</v>
      </c>
      <c r="X108" s="63">
        <v>0</v>
      </c>
      <c r="Y108" s="63">
        <f t="shared" si="83"/>
        <v>0</v>
      </c>
      <c r="Z108" s="64">
        <v>0</v>
      </c>
      <c r="AA108" s="64">
        <f t="shared" si="71"/>
        <v>0</v>
      </c>
      <c r="AB108" s="8"/>
      <c r="AC108" s="63">
        <v>0</v>
      </c>
      <c r="AD108" s="63">
        <v>0</v>
      </c>
      <c r="AE108" s="63">
        <f t="shared" si="78"/>
        <v>0</v>
      </c>
      <c r="AF108" s="63">
        <v>0</v>
      </c>
      <c r="AG108" s="63">
        <f t="shared" si="79"/>
        <v>0</v>
      </c>
      <c r="AH108" s="64">
        <v>0</v>
      </c>
      <c r="AI108" s="65">
        <f t="shared" si="72"/>
        <v>0</v>
      </c>
      <c r="AJ108" s="32"/>
      <c r="AK108" s="121">
        <v>0</v>
      </c>
      <c r="AL108" s="63">
        <v>0</v>
      </c>
      <c r="AM108" s="63">
        <f t="shared" si="73"/>
        <v>0</v>
      </c>
      <c r="AN108" s="63">
        <v>0</v>
      </c>
      <c r="AO108" s="63">
        <f t="shared" si="84"/>
        <v>0</v>
      </c>
      <c r="AP108" s="64">
        <v>0</v>
      </c>
      <c r="AQ108" s="64">
        <f t="shared" si="74"/>
        <v>0</v>
      </c>
      <c r="AR108" s="8"/>
      <c r="AS108" s="63">
        <v>0</v>
      </c>
      <c r="AT108" s="63">
        <v>0</v>
      </c>
      <c r="AU108" s="63">
        <f t="shared" si="80"/>
        <v>0</v>
      </c>
      <c r="AV108" s="63">
        <v>0</v>
      </c>
      <c r="AW108" s="63">
        <f t="shared" si="81"/>
        <v>0</v>
      </c>
      <c r="AX108" s="64">
        <v>0</v>
      </c>
      <c r="AY108" s="65">
        <f t="shared" si="75"/>
        <v>0</v>
      </c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 s="32"/>
    </row>
    <row r="109" spans="2:68" s="2" customFormat="1" ht="14.25" hidden="1" customHeight="1" outlineLevel="1">
      <c r="B109" s="2" t="str">
        <f t="shared" ref="B109:B111" si="123">IF(SUM(T109:T109)&lt;&gt;0,"Show","Hide")</f>
        <v>Hide</v>
      </c>
      <c r="C109" s="2">
        <v>1</v>
      </c>
      <c r="D109" s="62" t="s">
        <v>588</v>
      </c>
      <c r="E109" s="121">
        <v>1590.91</v>
      </c>
      <c r="F109" s="63">
        <v>0</v>
      </c>
      <c r="G109" s="63">
        <f t="shared" ref="G109:G111" si="124">+E109-F109</f>
        <v>1590.91</v>
      </c>
      <c r="H109" s="63">
        <v>0</v>
      </c>
      <c r="I109" s="63">
        <f t="shared" ref="I109:I111" si="125">+E109-H109</f>
        <v>1590.91</v>
      </c>
      <c r="J109" s="64">
        <v>0</v>
      </c>
      <c r="K109" s="64">
        <f t="shared" ref="K109:K111" si="126">+E109-J109</f>
        <v>1590.91</v>
      </c>
      <c r="L109" s="8"/>
      <c r="M109" s="63">
        <v>1590.91</v>
      </c>
      <c r="N109" s="63">
        <v>0</v>
      </c>
      <c r="O109" s="63">
        <f t="shared" ref="O109:O111" si="127">+M109-N109</f>
        <v>1590.91</v>
      </c>
      <c r="P109" s="63">
        <v>0</v>
      </c>
      <c r="Q109" s="63">
        <f t="shared" ref="Q109:Q111" si="128">+M109-P109</f>
        <v>1590.91</v>
      </c>
      <c r="R109" s="64">
        <v>0</v>
      </c>
      <c r="S109" s="65">
        <f t="shared" ref="S109:S111" si="129">+M109-R109</f>
        <v>1590.91</v>
      </c>
      <c r="T109" s="32"/>
      <c r="U109" s="121">
        <v>0</v>
      </c>
      <c r="V109" s="63">
        <v>0</v>
      </c>
      <c r="W109" s="63">
        <f t="shared" ref="W109:W111" si="130">+U109-V109</f>
        <v>0</v>
      </c>
      <c r="X109" s="63">
        <v>0</v>
      </c>
      <c r="Y109" s="63">
        <f t="shared" ref="Y109:Y111" si="131">+U109-X109</f>
        <v>0</v>
      </c>
      <c r="Z109" s="64">
        <v>0</v>
      </c>
      <c r="AA109" s="64">
        <f t="shared" ref="AA109:AA111" si="132">+U109-Z109</f>
        <v>0</v>
      </c>
      <c r="AB109" s="8"/>
      <c r="AC109" s="63">
        <v>0</v>
      </c>
      <c r="AD109" s="63">
        <v>0</v>
      </c>
      <c r="AE109" s="63">
        <f t="shared" ref="AE109:AE111" si="133">+AC109-AD109</f>
        <v>0</v>
      </c>
      <c r="AF109" s="63">
        <v>0</v>
      </c>
      <c r="AG109" s="63">
        <f t="shared" ref="AG109:AG111" si="134">+AC109-AF109</f>
        <v>0</v>
      </c>
      <c r="AH109" s="64">
        <v>0</v>
      </c>
      <c r="AI109" s="65">
        <f t="shared" ref="AI109:AI111" si="135">+AC109-AH109</f>
        <v>0</v>
      </c>
      <c r="AJ109" s="32"/>
      <c r="AK109" s="121">
        <v>1590.91</v>
      </c>
      <c r="AL109" s="63">
        <v>0</v>
      </c>
      <c r="AM109" s="63">
        <f t="shared" ref="AM109:AM111" si="136">+AK109-AL109</f>
        <v>1590.91</v>
      </c>
      <c r="AN109" s="63">
        <v>0</v>
      </c>
      <c r="AO109" s="63">
        <f t="shared" ref="AO109:AO111" si="137">+AK109-AN109</f>
        <v>1590.91</v>
      </c>
      <c r="AP109" s="64">
        <v>0</v>
      </c>
      <c r="AQ109" s="64">
        <f t="shared" ref="AQ109:AQ111" si="138">+AK109-AP109</f>
        <v>1590.91</v>
      </c>
      <c r="AR109" s="8"/>
      <c r="AS109" s="63">
        <v>1590.91</v>
      </c>
      <c r="AT109" s="63">
        <v>0</v>
      </c>
      <c r="AU109" s="63">
        <f t="shared" ref="AU109:AU111" si="139">+AS109-AT109</f>
        <v>1590.91</v>
      </c>
      <c r="AV109" s="63">
        <v>0</v>
      </c>
      <c r="AW109" s="63">
        <f t="shared" ref="AW109:AW111" si="140">+AS109-AV109</f>
        <v>1590.91</v>
      </c>
      <c r="AX109" s="64">
        <v>0</v>
      </c>
      <c r="AY109" s="65">
        <f t="shared" ref="AY109:AY111" si="141">+AS109-AX109</f>
        <v>1590.91</v>
      </c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 s="32"/>
    </row>
    <row r="110" spans="2:68" s="2" customFormat="1" ht="14.25" hidden="1" customHeight="1" outlineLevel="1">
      <c r="B110" s="2" t="str">
        <f t="shared" si="123"/>
        <v>Hide</v>
      </c>
      <c r="C110" s="2">
        <v>1</v>
      </c>
      <c r="D110" s="62" t="s">
        <v>589</v>
      </c>
      <c r="E110" s="121">
        <v>0</v>
      </c>
      <c r="F110" s="63">
        <v>0</v>
      </c>
      <c r="G110" s="63">
        <f t="shared" si="124"/>
        <v>0</v>
      </c>
      <c r="H110" s="63">
        <v>0</v>
      </c>
      <c r="I110" s="63">
        <f t="shared" si="125"/>
        <v>0</v>
      </c>
      <c r="J110" s="64">
        <v>0</v>
      </c>
      <c r="K110" s="64">
        <f t="shared" si="126"/>
        <v>0</v>
      </c>
      <c r="L110" s="8"/>
      <c r="M110" s="63">
        <v>0</v>
      </c>
      <c r="N110" s="63">
        <v>0</v>
      </c>
      <c r="O110" s="63">
        <f t="shared" si="127"/>
        <v>0</v>
      </c>
      <c r="P110" s="63">
        <v>0</v>
      </c>
      <c r="Q110" s="63">
        <f t="shared" si="128"/>
        <v>0</v>
      </c>
      <c r="R110" s="64">
        <v>0</v>
      </c>
      <c r="S110" s="65">
        <f t="shared" si="129"/>
        <v>0</v>
      </c>
      <c r="T110" s="32"/>
      <c r="U110" s="121">
        <v>0</v>
      </c>
      <c r="V110" s="63">
        <v>0</v>
      </c>
      <c r="W110" s="63">
        <f t="shared" si="130"/>
        <v>0</v>
      </c>
      <c r="X110" s="63">
        <v>0</v>
      </c>
      <c r="Y110" s="63">
        <f t="shared" si="131"/>
        <v>0</v>
      </c>
      <c r="Z110" s="64">
        <v>0</v>
      </c>
      <c r="AA110" s="64">
        <f t="shared" si="132"/>
        <v>0</v>
      </c>
      <c r="AB110" s="8"/>
      <c r="AC110" s="63">
        <v>0</v>
      </c>
      <c r="AD110" s="63">
        <v>0</v>
      </c>
      <c r="AE110" s="63">
        <f t="shared" si="133"/>
        <v>0</v>
      </c>
      <c r="AF110" s="63">
        <v>0</v>
      </c>
      <c r="AG110" s="63">
        <f t="shared" si="134"/>
        <v>0</v>
      </c>
      <c r="AH110" s="64">
        <v>0</v>
      </c>
      <c r="AI110" s="65">
        <f t="shared" si="135"/>
        <v>0</v>
      </c>
      <c r="AJ110" s="32"/>
      <c r="AK110" s="121">
        <v>0</v>
      </c>
      <c r="AL110" s="63">
        <v>0</v>
      </c>
      <c r="AM110" s="63">
        <f t="shared" si="136"/>
        <v>0</v>
      </c>
      <c r="AN110" s="63">
        <v>0</v>
      </c>
      <c r="AO110" s="63">
        <f t="shared" si="137"/>
        <v>0</v>
      </c>
      <c r="AP110" s="64">
        <v>0</v>
      </c>
      <c r="AQ110" s="64">
        <f t="shared" si="138"/>
        <v>0</v>
      </c>
      <c r="AR110" s="8"/>
      <c r="AS110" s="63">
        <v>0</v>
      </c>
      <c r="AT110" s="63">
        <v>0</v>
      </c>
      <c r="AU110" s="63">
        <f t="shared" si="139"/>
        <v>0</v>
      </c>
      <c r="AV110" s="63">
        <v>0</v>
      </c>
      <c r="AW110" s="63">
        <f t="shared" si="140"/>
        <v>0</v>
      </c>
      <c r="AX110" s="64">
        <v>0</v>
      </c>
      <c r="AY110" s="65">
        <f t="shared" si="141"/>
        <v>0</v>
      </c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 s="32"/>
    </row>
    <row r="111" spans="2:68" s="2" customFormat="1" ht="14.25" hidden="1" customHeight="1" outlineLevel="1">
      <c r="B111" s="2" t="str">
        <f t="shared" si="123"/>
        <v>Hide</v>
      </c>
      <c r="C111" s="2">
        <v>1</v>
      </c>
      <c r="D111" s="62" t="s">
        <v>590</v>
      </c>
      <c r="E111" s="121">
        <v>0</v>
      </c>
      <c r="F111" s="63">
        <v>0</v>
      </c>
      <c r="G111" s="63">
        <f t="shared" si="124"/>
        <v>0</v>
      </c>
      <c r="H111" s="63">
        <v>0</v>
      </c>
      <c r="I111" s="63">
        <f t="shared" si="125"/>
        <v>0</v>
      </c>
      <c r="J111" s="64">
        <v>57.989999999999995</v>
      </c>
      <c r="K111" s="64">
        <f t="shared" si="126"/>
        <v>-57.989999999999995</v>
      </c>
      <c r="L111" s="8"/>
      <c r="M111" s="63">
        <v>0</v>
      </c>
      <c r="N111" s="63">
        <v>0</v>
      </c>
      <c r="O111" s="63">
        <f t="shared" si="127"/>
        <v>0</v>
      </c>
      <c r="P111" s="63">
        <v>0</v>
      </c>
      <c r="Q111" s="63">
        <f t="shared" si="128"/>
        <v>0</v>
      </c>
      <c r="R111" s="64">
        <v>57.989999999999995</v>
      </c>
      <c r="S111" s="65">
        <f t="shared" si="129"/>
        <v>-57.989999999999995</v>
      </c>
      <c r="T111" s="32"/>
      <c r="U111" s="121">
        <v>0</v>
      </c>
      <c r="V111" s="63">
        <v>0</v>
      </c>
      <c r="W111" s="63">
        <f t="shared" si="130"/>
        <v>0</v>
      </c>
      <c r="X111" s="63">
        <v>0</v>
      </c>
      <c r="Y111" s="63">
        <f t="shared" si="131"/>
        <v>0</v>
      </c>
      <c r="Z111" s="64">
        <v>19.329999999999998</v>
      </c>
      <c r="AA111" s="64">
        <f t="shared" si="132"/>
        <v>-19.329999999999998</v>
      </c>
      <c r="AB111" s="8"/>
      <c r="AC111" s="63">
        <v>0</v>
      </c>
      <c r="AD111" s="63">
        <v>0</v>
      </c>
      <c r="AE111" s="63">
        <f t="shared" si="133"/>
        <v>0</v>
      </c>
      <c r="AF111" s="63">
        <v>0</v>
      </c>
      <c r="AG111" s="63">
        <f t="shared" si="134"/>
        <v>0</v>
      </c>
      <c r="AH111" s="64">
        <v>19.329999999999998</v>
      </c>
      <c r="AI111" s="65">
        <f t="shared" si="135"/>
        <v>-19.329999999999998</v>
      </c>
      <c r="AJ111" s="32"/>
      <c r="AK111" s="121">
        <v>0</v>
      </c>
      <c r="AL111" s="63">
        <v>0</v>
      </c>
      <c r="AM111" s="63">
        <f t="shared" si="136"/>
        <v>0</v>
      </c>
      <c r="AN111" s="63">
        <v>0</v>
      </c>
      <c r="AO111" s="63">
        <f t="shared" si="137"/>
        <v>0</v>
      </c>
      <c r="AP111" s="64">
        <v>38.659999999999997</v>
      </c>
      <c r="AQ111" s="64">
        <f t="shared" si="138"/>
        <v>-38.659999999999997</v>
      </c>
      <c r="AR111" s="8"/>
      <c r="AS111" s="63">
        <v>0</v>
      </c>
      <c r="AT111" s="63">
        <v>0</v>
      </c>
      <c r="AU111" s="63">
        <f t="shared" si="139"/>
        <v>0</v>
      </c>
      <c r="AV111" s="63">
        <v>0</v>
      </c>
      <c r="AW111" s="63">
        <f t="shared" si="140"/>
        <v>0</v>
      </c>
      <c r="AX111" s="64">
        <v>38.659999999999997</v>
      </c>
      <c r="AY111" s="65">
        <f t="shared" si="141"/>
        <v>-38.659999999999997</v>
      </c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 s="32"/>
    </row>
    <row r="112" spans="2:68" s="2" customFormat="1" ht="14.25" hidden="1" customHeight="1" outlineLevel="1">
      <c r="B112" s="2" t="str">
        <f t="shared" si="47"/>
        <v>Hide</v>
      </c>
      <c r="C112" s="2">
        <v>1</v>
      </c>
      <c r="D112" s="62" t="s">
        <v>97</v>
      </c>
      <c r="E112" s="121">
        <v>-2072.06</v>
      </c>
      <c r="F112" s="63">
        <v>214.19843491896731</v>
      </c>
      <c r="G112" s="63">
        <f t="shared" si="67"/>
        <v>-2286.2584349189674</v>
      </c>
      <c r="H112" s="63">
        <v>0</v>
      </c>
      <c r="I112" s="63">
        <f t="shared" si="82"/>
        <v>-2072.06</v>
      </c>
      <c r="J112" s="64">
        <v>-5922.05</v>
      </c>
      <c r="K112" s="64">
        <f t="shared" si="68"/>
        <v>3849.9900000000002</v>
      </c>
      <c r="L112" s="8"/>
      <c r="M112" s="63">
        <v>-2072.06</v>
      </c>
      <c r="N112" s="63">
        <v>214.19843491896731</v>
      </c>
      <c r="O112" s="63">
        <f t="shared" si="76"/>
        <v>-2286.2584349189674</v>
      </c>
      <c r="P112" s="63">
        <v>0</v>
      </c>
      <c r="Q112" s="63">
        <f t="shared" si="77"/>
        <v>-2072.06</v>
      </c>
      <c r="R112" s="64">
        <v>-5922.05</v>
      </c>
      <c r="S112" s="65">
        <f t="shared" si="69"/>
        <v>3849.9900000000002</v>
      </c>
      <c r="T112" s="32"/>
      <c r="U112" s="121">
        <v>912.66</v>
      </c>
      <c r="V112" s="63">
        <v>214.19843491896731</v>
      </c>
      <c r="W112" s="63">
        <f t="shared" si="70"/>
        <v>698.46156508103263</v>
      </c>
      <c r="X112" s="63">
        <v>0</v>
      </c>
      <c r="Y112" s="63">
        <f t="shared" si="83"/>
        <v>912.66</v>
      </c>
      <c r="Z112" s="64">
        <v>-5922.05</v>
      </c>
      <c r="AA112" s="64">
        <f t="shared" si="71"/>
        <v>6834.71</v>
      </c>
      <c r="AB112" s="8"/>
      <c r="AC112" s="63">
        <v>912.66</v>
      </c>
      <c r="AD112" s="63">
        <v>214.19843491896731</v>
      </c>
      <c r="AE112" s="63">
        <f t="shared" si="78"/>
        <v>698.46156508103263</v>
      </c>
      <c r="AF112" s="63">
        <v>0</v>
      </c>
      <c r="AG112" s="63">
        <f t="shared" si="79"/>
        <v>912.66</v>
      </c>
      <c r="AH112" s="64">
        <v>-5922.05</v>
      </c>
      <c r="AI112" s="65">
        <f t="shared" si="72"/>
        <v>6834.71</v>
      </c>
      <c r="AJ112" s="32"/>
      <c r="AK112" s="121">
        <v>-2984.72</v>
      </c>
      <c r="AL112" s="63">
        <v>0</v>
      </c>
      <c r="AM112" s="63">
        <f t="shared" si="73"/>
        <v>-2984.72</v>
      </c>
      <c r="AN112" s="63">
        <v>0</v>
      </c>
      <c r="AO112" s="63">
        <f t="shared" si="84"/>
        <v>-2984.72</v>
      </c>
      <c r="AP112" s="64">
        <v>0</v>
      </c>
      <c r="AQ112" s="64">
        <f t="shared" si="74"/>
        <v>-2984.72</v>
      </c>
      <c r="AR112" s="8"/>
      <c r="AS112" s="63">
        <v>-2984.72</v>
      </c>
      <c r="AT112" s="63">
        <v>0</v>
      </c>
      <c r="AU112" s="63">
        <f t="shared" si="80"/>
        <v>-2984.72</v>
      </c>
      <c r="AV112" s="63">
        <v>0</v>
      </c>
      <c r="AW112" s="63">
        <f t="shared" si="81"/>
        <v>-2984.72</v>
      </c>
      <c r="AX112" s="64">
        <v>0</v>
      </c>
      <c r="AY112" s="65">
        <f t="shared" si="75"/>
        <v>-2984.72</v>
      </c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 s="32"/>
    </row>
    <row r="113" spans="2:68" s="2" customFormat="1" ht="14.25" hidden="1" customHeight="1" outlineLevel="1">
      <c r="B113" s="2" t="str">
        <f t="shared" si="47"/>
        <v>Hide</v>
      </c>
      <c r="C113" s="2">
        <v>1</v>
      </c>
      <c r="D113" s="62" t="s">
        <v>98</v>
      </c>
      <c r="E113" s="121">
        <v>555.62</v>
      </c>
      <c r="F113" s="63">
        <v>276.70074180261003</v>
      </c>
      <c r="G113" s="63">
        <f t="shared" si="67"/>
        <v>278.91925819738998</v>
      </c>
      <c r="H113" s="63">
        <v>0</v>
      </c>
      <c r="I113" s="63">
        <f t="shared" si="82"/>
        <v>555.62</v>
      </c>
      <c r="J113" s="64">
        <v>3632.66</v>
      </c>
      <c r="K113" s="64">
        <f t="shared" si="68"/>
        <v>-3077.04</v>
      </c>
      <c r="L113" s="8"/>
      <c r="M113" s="63">
        <v>555.62</v>
      </c>
      <c r="N113" s="63">
        <v>276.70074180261003</v>
      </c>
      <c r="O113" s="63">
        <f t="shared" si="76"/>
        <v>278.91925819738998</v>
      </c>
      <c r="P113" s="63">
        <v>0</v>
      </c>
      <c r="Q113" s="63">
        <f t="shared" si="77"/>
        <v>555.62</v>
      </c>
      <c r="R113" s="64">
        <v>3632.66</v>
      </c>
      <c r="S113" s="65">
        <f t="shared" si="69"/>
        <v>-3077.04</v>
      </c>
      <c r="T113" s="32"/>
      <c r="U113" s="121">
        <v>277.3</v>
      </c>
      <c r="V113" s="63">
        <v>276.70074180261003</v>
      </c>
      <c r="W113" s="63">
        <f t="shared" si="70"/>
        <v>0.59925819738998598</v>
      </c>
      <c r="X113" s="63">
        <v>0</v>
      </c>
      <c r="Y113" s="63">
        <f t="shared" si="83"/>
        <v>277.3</v>
      </c>
      <c r="Z113" s="64">
        <v>3632.66</v>
      </c>
      <c r="AA113" s="64">
        <f t="shared" si="71"/>
        <v>-3355.3599999999997</v>
      </c>
      <c r="AB113" s="8"/>
      <c r="AC113" s="63">
        <v>277.3</v>
      </c>
      <c r="AD113" s="63">
        <v>276.70074180261003</v>
      </c>
      <c r="AE113" s="63">
        <f t="shared" si="78"/>
        <v>0.59925819738998598</v>
      </c>
      <c r="AF113" s="63">
        <v>0</v>
      </c>
      <c r="AG113" s="63">
        <f t="shared" si="79"/>
        <v>277.3</v>
      </c>
      <c r="AH113" s="64">
        <v>3632.66</v>
      </c>
      <c r="AI113" s="65">
        <f t="shared" si="72"/>
        <v>-3355.3599999999997</v>
      </c>
      <c r="AJ113" s="32"/>
      <c r="AK113" s="121">
        <v>278.32</v>
      </c>
      <c r="AL113" s="63">
        <v>0</v>
      </c>
      <c r="AM113" s="63">
        <f t="shared" si="73"/>
        <v>278.32</v>
      </c>
      <c r="AN113" s="63">
        <v>0</v>
      </c>
      <c r="AO113" s="63">
        <f t="shared" si="84"/>
        <v>278.32</v>
      </c>
      <c r="AP113" s="64">
        <v>0</v>
      </c>
      <c r="AQ113" s="64">
        <f t="shared" si="74"/>
        <v>278.32</v>
      </c>
      <c r="AR113" s="8"/>
      <c r="AS113" s="63">
        <v>278.32</v>
      </c>
      <c r="AT113" s="63">
        <v>0</v>
      </c>
      <c r="AU113" s="63">
        <f t="shared" si="80"/>
        <v>278.32</v>
      </c>
      <c r="AV113" s="63">
        <v>0</v>
      </c>
      <c r="AW113" s="63">
        <f t="shared" si="81"/>
        <v>278.32</v>
      </c>
      <c r="AX113" s="64">
        <v>0</v>
      </c>
      <c r="AY113" s="65">
        <f t="shared" si="75"/>
        <v>278.32</v>
      </c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 s="32"/>
    </row>
    <row r="114" spans="2:68" s="2" customFormat="1" ht="14.25" hidden="1" customHeight="1" outlineLevel="1">
      <c r="B114" s="2" t="str">
        <f t="shared" si="47"/>
        <v>Hide</v>
      </c>
      <c r="C114" s="2">
        <v>1</v>
      </c>
      <c r="D114" s="62" t="s">
        <v>99</v>
      </c>
      <c r="E114" s="121">
        <v>0</v>
      </c>
      <c r="F114" s="63">
        <v>0</v>
      </c>
      <c r="G114" s="63">
        <f t="shared" si="67"/>
        <v>0</v>
      </c>
      <c r="H114" s="63">
        <v>0</v>
      </c>
      <c r="I114" s="63">
        <f t="shared" si="82"/>
        <v>0</v>
      </c>
      <c r="J114" s="64">
        <v>0</v>
      </c>
      <c r="K114" s="64">
        <f t="shared" si="68"/>
        <v>0</v>
      </c>
      <c r="L114" s="8"/>
      <c r="M114" s="63">
        <v>0</v>
      </c>
      <c r="N114" s="63">
        <v>0</v>
      </c>
      <c r="O114" s="63">
        <f t="shared" si="76"/>
        <v>0</v>
      </c>
      <c r="P114" s="63">
        <v>0</v>
      </c>
      <c r="Q114" s="63">
        <f t="shared" si="77"/>
        <v>0</v>
      </c>
      <c r="R114" s="64">
        <v>0</v>
      </c>
      <c r="S114" s="65">
        <f t="shared" si="69"/>
        <v>0</v>
      </c>
      <c r="T114" s="32"/>
      <c r="U114" s="121">
        <v>0</v>
      </c>
      <c r="V114" s="63">
        <v>0</v>
      </c>
      <c r="W114" s="63">
        <f t="shared" si="70"/>
        <v>0</v>
      </c>
      <c r="X114" s="63">
        <v>0</v>
      </c>
      <c r="Y114" s="63">
        <f t="shared" si="83"/>
        <v>0</v>
      </c>
      <c r="Z114" s="64">
        <v>0</v>
      </c>
      <c r="AA114" s="64">
        <f t="shared" si="71"/>
        <v>0</v>
      </c>
      <c r="AB114" s="8"/>
      <c r="AC114" s="63">
        <v>0</v>
      </c>
      <c r="AD114" s="63">
        <v>0</v>
      </c>
      <c r="AE114" s="63">
        <f t="shared" si="78"/>
        <v>0</v>
      </c>
      <c r="AF114" s="63">
        <v>0</v>
      </c>
      <c r="AG114" s="63">
        <f t="shared" si="79"/>
        <v>0</v>
      </c>
      <c r="AH114" s="64">
        <v>0</v>
      </c>
      <c r="AI114" s="65">
        <f t="shared" si="72"/>
        <v>0</v>
      </c>
      <c r="AJ114" s="32"/>
      <c r="AK114" s="121">
        <v>0</v>
      </c>
      <c r="AL114" s="63">
        <v>0</v>
      </c>
      <c r="AM114" s="63">
        <f t="shared" si="73"/>
        <v>0</v>
      </c>
      <c r="AN114" s="63">
        <v>0</v>
      </c>
      <c r="AO114" s="63">
        <f t="shared" si="84"/>
        <v>0</v>
      </c>
      <c r="AP114" s="64">
        <v>0</v>
      </c>
      <c r="AQ114" s="64">
        <f t="shared" si="74"/>
        <v>0</v>
      </c>
      <c r="AR114" s="8"/>
      <c r="AS114" s="63">
        <v>0</v>
      </c>
      <c r="AT114" s="63">
        <v>0</v>
      </c>
      <c r="AU114" s="63">
        <f t="shared" si="80"/>
        <v>0</v>
      </c>
      <c r="AV114" s="63">
        <v>0</v>
      </c>
      <c r="AW114" s="63">
        <f t="shared" si="81"/>
        <v>0</v>
      </c>
      <c r="AX114" s="64">
        <v>0</v>
      </c>
      <c r="AY114" s="65">
        <f t="shared" si="75"/>
        <v>0</v>
      </c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 s="32"/>
    </row>
    <row r="115" spans="2:68" s="2" customFormat="1" ht="14.25" hidden="1" customHeight="1" outlineLevel="1">
      <c r="B115" s="2" t="str">
        <f t="shared" si="47"/>
        <v>Hide</v>
      </c>
      <c r="C115" s="2">
        <v>1</v>
      </c>
      <c r="D115" s="62" t="s">
        <v>100</v>
      </c>
      <c r="E115" s="121">
        <v>0</v>
      </c>
      <c r="F115" s="63">
        <v>0</v>
      </c>
      <c r="G115" s="63">
        <f t="shared" si="67"/>
        <v>0</v>
      </c>
      <c r="H115" s="63">
        <v>0</v>
      </c>
      <c r="I115" s="63">
        <f t="shared" si="82"/>
        <v>0</v>
      </c>
      <c r="J115" s="64">
        <v>0</v>
      </c>
      <c r="K115" s="64">
        <f t="shared" si="68"/>
        <v>0</v>
      </c>
      <c r="L115" s="8"/>
      <c r="M115" s="63">
        <v>0</v>
      </c>
      <c r="N115" s="63">
        <v>0</v>
      </c>
      <c r="O115" s="63">
        <f t="shared" si="76"/>
        <v>0</v>
      </c>
      <c r="P115" s="63">
        <v>0</v>
      </c>
      <c r="Q115" s="63">
        <f t="shared" si="77"/>
        <v>0</v>
      </c>
      <c r="R115" s="64">
        <v>0</v>
      </c>
      <c r="S115" s="65">
        <f t="shared" si="69"/>
        <v>0</v>
      </c>
      <c r="T115" s="32"/>
      <c r="U115" s="121">
        <v>0</v>
      </c>
      <c r="V115" s="63">
        <v>0</v>
      </c>
      <c r="W115" s="63">
        <f t="shared" si="70"/>
        <v>0</v>
      </c>
      <c r="X115" s="63">
        <v>0</v>
      </c>
      <c r="Y115" s="63">
        <f t="shared" si="83"/>
        <v>0</v>
      </c>
      <c r="Z115" s="64">
        <v>0</v>
      </c>
      <c r="AA115" s="64">
        <f t="shared" si="71"/>
        <v>0</v>
      </c>
      <c r="AB115" s="8"/>
      <c r="AC115" s="63">
        <v>0</v>
      </c>
      <c r="AD115" s="63">
        <v>0</v>
      </c>
      <c r="AE115" s="63">
        <f t="shared" si="78"/>
        <v>0</v>
      </c>
      <c r="AF115" s="63">
        <v>0</v>
      </c>
      <c r="AG115" s="63">
        <f t="shared" si="79"/>
        <v>0</v>
      </c>
      <c r="AH115" s="64">
        <v>0</v>
      </c>
      <c r="AI115" s="65">
        <f t="shared" si="72"/>
        <v>0</v>
      </c>
      <c r="AJ115" s="32"/>
      <c r="AK115" s="121">
        <v>0</v>
      </c>
      <c r="AL115" s="63">
        <v>0</v>
      </c>
      <c r="AM115" s="63">
        <f t="shared" si="73"/>
        <v>0</v>
      </c>
      <c r="AN115" s="63">
        <v>0</v>
      </c>
      <c r="AO115" s="63">
        <f t="shared" si="84"/>
        <v>0</v>
      </c>
      <c r="AP115" s="64">
        <v>0</v>
      </c>
      <c r="AQ115" s="64">
        <f t="shared" si="74"/>
        <v>0</v>
      </c>
      <c r="AR115" s="8"/>
      <c r="AS115" s="63">
        <v>0</v>
      </c>
      <c r="AT115" s="63">
        <v>0</v>
      </c>
      <c r="AU115" s="63">
        <f t="shared" si="80"/>
        <v>0</v>
      </c>
      <c r="AV115" s="63">
        <v>0</v>
      </c>
      <c r="AW115" s="63">
        <f t="shared" si="81"/>
        <v>0</v>
      </c>
      <c r="AX115" s="64">
        <v>0</v>
      </c>
      <c r="AY115" s="65">
        <f t="shared" si="75"/>
        <v>0</v>
      </c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 s="32"/>
    </row>
    <row r="116" spans="2:68" s="2" customFormat="1" ht="14.25" hidden="1" customHeight="1" outlineLevel="1">
      <c r="B116" s="2" t="str">
        <f t="shared" si="47"/>
        <v>Hide</v>
      </c>
      <c r="C116" s="2">
        <v>1</v>
      </c>
      <c r="D116" s="62" t="s">
        <v>101</v>
      </c>
      <c r="E116" s="121">
        <v>2370.0699999999997</v>
      </c>
      <c r="F116" s="63">
        <v>1463.5510576603328</v>
      </c>
      <c r="G116" s="63">
        <f t="shared" si="67"/>
        <v>906.51894233966686</v>
      </c>
      <c r="H116" s="63">
        <v>0</v>
      </c>
      <c r="I116" s="63">
        <f t="shared" si="82"/>
        <v>2370.0699999999997</v>
      </c>
      <c r="J116" s="64">
        <v>1545.5700000000002</v>
      </c>
      <c r="K116" s="64">
        <f t="shared" si="68"/>
        <v>824.49999999999955</v>
      </c>
      <c r="L116" s="8"/>
      <c r="M116" s="63">
        <v>2370.0699999999997</v>
      </c>
      <c r="N116" s="63">
        <v>1463.5510576603328</v>
      </c>
      <c r="O116" s="63">
        <f t="shared" si="76"/>
        <v>906.51894233966686</v>
      </c>
      <c r="P116" s="63">
        <v>0</v>
      </c>
      <c r="Q116" s="63">
        <f t="shared" si="77"/>
        <v>2370.0699999999997</v>
      </c>
      <c r="R116" s="64">
        <v>1545.5700000000002</v>
      </c>
      <c r="S116" s="65">
        <f t="shared" si="69"/>
        <v>824.49999999999955</v>
      </c>
      <c r="T116" s="32"/>
      <c r="U116" s="121">
        <v>1330.85</v>
      </c>
      <c r="V116" s="63">
        <v>1291.6595725603329</v>
      </c>
      <c r="W116" s="63">
        <f t="shared" si="70"/>
        <v>39.190427439667019</v>
      </c>
      <c r="X116" s="63">
        <v>0</v>
      </c>
      <c r="Y116" s="63">
        <f t="shared" si="83"/>
        <v>1330.85</v>
      </c>
      <c r="Z116" s="64">
        <v>1016.61</v>
      </c>
      <c r="AA116" s="64">
        <f t="shared" si="71"/>
        <v>314.2399999999999</v>
      </c>
      <c r="AB116" s="8"/>
      <c r="AC116" s="63">
        <v>1330.85</v>
      </c>
      <c r="AD116" s="63">
        <v>1291.6595725603329</v>
      </c>
      <c r="AE116" s="63">
        <f t="shared" si="78"/>
        <v>39.190427439667019</v>
      </c>
      <c r="AF116" s="63">
        <v>0</v>
      </c>
      <c r="AG116" s="63">
        <f t="shared" si="79"/>
        <v>1330.85</v>
      </c>
      <c r="AH116" s="64">
        <v>1016.61</v>
      </c>
      <c r="AI116" s="65">
        <f t="shared" si="72"/>
        <v>314.2399999999999</v>
      </c>
      <c r="AJ116" s="32"/>
      <c r="AK116" s="121">
        <v>1039.22</v>
      </c>
      <c r="AL116" s="63">
        <v>171.89148510000001</v>
      </c>
      <c r="AM116" s="63">
        <f t="shared" si="73"/>
        <v>867.32851490000007</v>
      </c>
      <c r="AN116" s="63">
        <v>0</v>
      </c>
      <c r="AO116" s="63">
        <f t="shared" si="84"/>
        <v>1039.22</v>
      </c>
      <c r="AP116" s="64">
        <v>528.96</v>
      </c>
      <c r="AQ116" s="64">
        <f t="shared" si="74"/>
        <v>510.26</v>
      </c>
      <c r="AR116" s="8"/>
      <c r="AS116" s="63">
        <v>1039.22</v>
      </c>
      <c r="AT116" s="63">
        <v>171.89148510000001</v>
      </c>
      <c r="AU116" s="63">
        <f t="shared" si="80"/>
        <v>867.32851490000007</v>
      </c>
      <c r="AV116" s="63">
        <v>0</v>
      </c>
      <c r="AW116" s="63">
        <f t="shared" si="81"/>
        <v>1039.22</v>
      </c>
      <c r="AX116" s="64">
        <v>528.96</v>
      </c>
      <c r="AY116" s="65">
        <f t="shared" si="75"/>
        <v>510.26</v>
      </c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 s="32"/>
    </row>
    <row r="117" spans="2:68" s="2" customFormat="1" ht="14.25" hidden="1" customHeight="1" outlineLevel="1">
      <c r="B117" s="2" t="str">
        <f t="shared" si="47"/>
        <v>Hide</v>
      </c>
      <c r="C117" s="2">
        <v>1</v>
      </c>
      <c r="D117" s="62" t="s">
        <v>102</v>
      </c>
      <c r="E117" s="121">
        <v>451.31</v>
      </c>
      <c r="F117" s="63">
        <v>451.30692454400003</v>
      </c>
      <c r="G117" s="63">
        <f t="shared" si="67"/>
        <v>3.0754559999763842E-3</v>
      </c>
      <c r="H117" s="63">
        <v>0</v>
      </c>
      <c r="I117" s="63">
        <f t="shared" si="82"/>
        <v>451.31</v>
      </c>
      <c r="J117" s="64">
        <v>1024.23</v>
      </c>
      <c r="K117" s="64">
        <f t="shared" si="68"/>
        <v>-572.92000000000007</v>
      </c>
      <c r="L117" s="8"/>
      <c r="M117" s="63">
        <v>451.31</v>
      </c>
      <c r="N117" s="63">
        <v>451.30692454400003</v>
      </c>
      <c r="O117" s="63">
        <f t="shared" si="76"/>
        <v>3.0754559999763842E-3</v>
      </c>
      <c r="P117" s="63">
        <v>0</v>
      </c>
      <c r="Q117" s="63">
        <f t="shared" si="77"/>
        <v>451.31</v>
      </c>
      <c r="R117" s="64">
        <v>1024.23</v>
      </c>
      <c r="S117" s="65">
        <f t="shared" si="69"/>
        <v>-572.92000000000007</v>
      </c>
      <c r="T117" s="32"/>
      <c r="U117" s="121">
        <v>451.31</v>
      </c>
      <c r="V117" s="63">
        <v>451.30692454400003</v>
      </c>
      <c r="W117" s="63">
        <f t="shared" si="70"/>
        <v>3.0754559999763842E-3</v>
      </c>
      <c r="X117" s="63">
        <v>0</v>
      </c>
      <c r="Y117" s="63">
        <f t="shared" si="83"/>
        <v>451.31</v>
      </c>
      <c r="Z117" s="64">
        <v>633.53</v>
      </c>
      <c r="AA117" s="64">
        <f t="shared" si="71"/>
        <v>-182.21999999999997</v>
      </c>
      <c r="AB117" s="8"/>
      <c r="AC117" s="63">
        <v>451.31</v>
      </c>
      <c r="AD117" s="63">
        <v>451.30692454400003</v>
      </c>
      <c r="AE117" s="63">
        <f t="shared" si="78"/>
        <v>3.0754559999763842E-3</v>
      </c>
      <c r="AF117" s="63">
        <v>0</v>
      </c>
      <c r="AG117" s="63">
        <f t="shared" si="79"/>
        <v>451.31</v>
      </c>
      <c r="AH117" s="64">
        <v>633.53</v>
      </c>
      <c r="AI117" s="65">
        <f t="shared" si="72"/>
        <v>-182.21999999999997</v>
      </c>
      <c r="AJ117" s="32"/>
      <c r="AK117" s="121">
        <v>0</v>
      </c>
      <c r="AL117" s="63">
        <v>0</v>
      </c>
      <c r="AM117" s="63">
        <f t="shared" si="73"/>
        <v>0</v>
      </c>
      <c r="AN117" s="63">
        <v>0</v>
      </c>
      <c r="AO117" s="63">
        <f t="shared" si="84"/>
        <v>0</v>
      </c>
      <c r="AP117" s="64">
        <v>390.7</v>
      </c>
      <c r="AQ117" s="64">
        <f t="shared" si="74"/>
        <v>-390.7</v>
      </c>
      <c r="AR117" s="8"/>
      <c r="AS117" s="63">
        <v>0</v>
      </c>
      <c r="AT117" s="63">
        <v>0</v>
      </c>
      <c r="AU117" s="63">
        <f t="shared" si="80"/>
        <v>0</v>
      </c>
      <c r="AV117" s="63">
        <v>0</v>
      </c>
      <c r="AW117" s="63">
        <f t="shared" si="81"/>
        <v>0</v>
      </c>
      <c r="AX117" s="64">
        <v>390.7</v>
      </c>
      <c r="AY117" s="65">
        <f t="shared" si="75"/>
        <v>-390.7</v>
      </c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 s="32"/>
    </row>
    <row r="118" spans="2:68" s="2" customFormat="1" ht="14.25" hidden="1" customHeight="1" outlineLevel="1">
      <c r="B118" s="2" t="str">
        <f t="shared" si="47"/>
        <v>Hide</v>
      </c>
      <c r="C118" s="2">
        <v>1</v>
      </c>
      <c r="D118" s="62" t="s">
        <v>103</v>
      </c>
      <c r="E118" s="121">
        <v>3654.43</v>
      </c>
      <c r="F118" s="63">
        <v>2322.1134977760003</v>
      </c>
      <c r="G118" s="63">
        <f t="shared" si="67"/>
        <v>1332.3165022239996</v>
      </c>
      <c r="H118" s="63">
        <v>0</v>
      </c>
      <c r="I118" s="63">
        <f t="shared" si="82"/>
        <v>3654.43</v>
      </c>
      <c r="J118" s="64">
        <v>2369.7200000000003</v>
      </c>
      <c r="K118" s="64">
        <f t="shared" si="68"/>
        <v>1284.7099999999996</v>
      </c>
      <c r="L118" s="8"/>
      <c r="M118" s="63">
        <v>3654.43</v>
      </c>
      <c r="N118" s="63">
        <v>2322.1134977760003</v>
      </c>
      <c r="O118" s="63">
        <f t="shared" si="76"/>
        <v>1332.3165022239996</v>
      </c>
      <c r="P118" s="63">
        <v>0</v>
      </c>
      <c r="Q118" s="63">
        <f t="shared" si="77"/>
        <v>3654.43</v>
      </c>
      <c r="R118" s="64">
        <v>2369.7200000000003</v>
      </c>
      <c r="S118" s="65">
        <f t="shared" si="69"/>
        <v>1284.7099999999996</v>
      </c>
      <c r="T118" s="32"/>
      <c r="U118" s="121">
        <v>1882.1599999999999</v>
      </c>
      <c r="V118" s="63">
        <v>2020.9897282760001</v>
      </c>
      <c r="W118" s="63">
        <f t="shared" si="70"/>
        <v>-138.8297282760002</v>
      </c>
      <c r="X118" s="63">
        <v>0</v>
      </c>
      <c r="Y118" s="63">
        <f t="shared" si="83"/>
        <v>1882.1599999999999</v>
      </c>
      <c r="Z118" s="64">
        <v>1572.88</v>
      </c>
      <c r="AA118" s="64">
        <f t="shared" si="71"/>
        <v>309.27999999999975</v>
      </c>
      <c r="AB118" s="8"/>
      <c r="AC118" s="63">
        <v>1882.1599999999999</v>
      </c>
      <c r="AD118" s="63">
        <v>2020.9897282760001</v>
      </c>
      <c r="AE118" s="63">
        <f t="shared" si="78"/>
        <v>-138.8297282760002</v>
      </c>
      <c r="AF118" s="63">
        <v>0</v>
      </c>
      <c r="AG118" s="63">
        <f t="shared" si="79"/>
        <v>1882.1599999999999</v>
      </c>
      <c r="AH118" s="64">
        <v>1572.88</v>
      </c>
      <c r="AI118" s="65">
        <f t="shared" si="72"/>
        <v>309.27999999999975</v>
      </c>
      <c r="AJ118" s="32"/>
      <c r="AK118" s="121">
        <v>1772.27</v>
      </c>
      <c r="AL118" s="63">
        <v>301.12376949999998</v>
      </c>
      <c r="AM118" s="63">
        <f t="shared" si="73"/>
        <v>1471.1462305</v>
      </c>
      <c r="AN118" s="63">
        <v>0</v>
      </c>
      <c r="AO118" s="63">
        <f t="shared" si="84"/>
        <v>1772.27</v>
      </c>
      <c r="AP118" s="64">
        <v>796.84</v>
      </c>
      <c r="AQ118" s="64">
        <f t="shared" si="74"/>
        <v>975.43</v>
      </c>
      <c r="AR118" s="8"/>
      <c r="AS118" s="63">
        <v>1772.27</v>
      </c>
      <c r="AT118" s="63">
        <v>301.12376949999998</v>
      </c>
      <c r="AU118" s="63">
        <f t="shared" si="80"/>
        <v>1471.1462305</v>
      </c>
      <c r="AV118" s="63">
        <v>0</v>
      </c>
      <c r="AW118" s="63">
        <f t="shared" si="81"/>
        <v>1772.27</v>
      </c>
      <c r="AX118" s="64">
        <v>796.84</v>
      </c>
      <c r="AY118" s="65">
        <f t="shared" si="75"/>
        <v>975.43</v>
      </c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 s="32"/>
    </row>
    <row r="119" spans="2:68" s="2" customFormat="1" ht="14.25" hidden="1" customHeight="1" outlineLevel="1">
      <c r="B119" s="2" t="str">
        <f t="shared" si="47"/>
        <v>Hide</v>
      </c>
      <c r="C119" s="2">
        <v>1</v>
      </c>
      <c r="D119" s="62" t="s">
        <v>104</v>
      </c>
      <c r="E119" s="121">
        <v>71.55</v>
      </c>
      <c r="F119" s="63">
        <v>75.746106374399986</v>
      </c>
      <c r="G119" s="63">
        <f t="shared" si="67"/>
        <v>-4.1961063743999887</v>
      </c>
      <c r="H119" s="63">
        <v>0</v>
      </c>
      <c r="I119" s="63">
        <f t="shared" si="82"/>
        <v>71.55</v>
      </c>
      <c r="J119" s="64">
        <v>252.08</v>
      </c>
      <c r="K119" s="64">
        <f t="shared" si="68"/>
        <v>-180.53000000000003</v>
      </c>
      <c r="L119" s="8"/>
      <c r="M119" s="63">
        <v>71.55</v>
      </c>
      <c r="N119" s="63">
        <v>75.746106374399986</v>
      </c>
      <c r="O119" s="63">
        <f t="shared" si="76"/>
        <v>-4.1961063743999887</v>
      </c>
      <c r="P119" s="63">
        <v>0</v>
      </c>
      <c r="Q119" s="63">
        <f t="shared" si="77"/>
        <v>71.55</v>
      </c>
      <c r="R119" s="64">
        <v>252.08</v>
      </c>
      <c r="S119" s="65">
        <f t="shared" si="69"/>
        <v>-180.53000000000003</v>
      </c>
      <c r="T119" s="32"/>
      <c r="U119" s="121">
        <v>71.55</v>
      </c>
      <c r="V119" s="63">
        <v>75.746106374399986</v>
      </c>
      <c r="W119" s="63">
        <f t="shared" si="70"/>
        <v>-4.1961063743999887</v>
      </c>
      <c r="X119" s="63">
        <v>0</v>
      </c>
      <c r="Y119" s="63">
        <f t="shared" si="83"/>
        <v>71.55</v>
      </c>
      <c r="Z119" s="64">
        <v>143.96</v>
      </c>
      <c r="AA119" s="64">
        <f t="shared" si="71"/>
        <v>-72.410000000000011</v>
      </c>
      <c r="AB119" s="8"/>
      <c r="AC119" s="63">
        <v>71.55</v>
      </c>
      <c r="AD119" s="63">
        <v>75.746106374399986</v>
      </c>
      <c r="AE119" s="63">
        <f t="shared" si="78"/>
        <v>-4.1961063743999887</v>
      </c>
      <c r="AF119" s="63">
        <v>0</v>
      </c>
      <c r="AG119" s="63">
        <f t="shared" si="79"/>
        <v>71.55</v>
      </c>
      <c r="AH119" s="64">
        <v>143.96</v>
      </c>
      <c r="AI119" s="65">
        <f t="shared" si="72"/>
        <v>-72.410000000000011</v>
      </c>
      <c r="AJ119" s="32"/>
      <c r="AK119" s="121">
        <v>0</v>
      </c>
      <c r="AL119" s="63">
        <v>0</v>
      </c>
      <c r="AM119" s="63">
        <f t="shared" si="73"/>
        <v>0</v>
      </c>
      <c r="AN119" s="63">
        <v>0</v>
      </c>
      <c r="AO119" s="63">
        <f t="shared" si="84"/>
        <v>0</v>
      </c>
      <c r="AP119" s="64">
        <v>108.12</v>
      </c>
      <c r="AQ119" s="64">
        <f t="shared" si="74"/>
        <v>-108.12</v>
      </c>
      <c r="AR119" s="8"/>
      <c r="AS119" s="63">
        <v>0</v>
      </c>
      <c r="AT119" s="63">
        <v>0</v>
      </c>
      <c r="AU119" s="63">
        <f t="shared" si="80"/>
        <v>0</v>
      </c>
      <c r="AV119" s="63">
        <v>0</v>
      </c>
      <c r="AW119" s="63">
        <f t="shared" si="81"/>
        <v>0</v>
      </c>
      <c r="AX119" s="64">
        <v>108.12</v>
      </c>
      <c r="AY119" s="65">
        <f t="shared" si="75"/>
        <v>-108.12</v>
      </c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 s="32"/>
    </row>
    <row r="120" spans="2:68" s="2" customFormat="1" ht="14.25" hidden="1" customHeight="1" outlineLevel="1">
      <c r="B120" s="2" t="str">
        <f t="shared" si="47"/>
        <v>Hide</v>
      </c>
      <c r="C120" s="2">
        <v>1</v>
      </c>
      <c r="D120" s="62" t="s">
        <v>105</v>
      </c>
      <c r="E120" s="121">
        <v>0</v>
      </c>
      <c r="F120" s="63">
        <v>0</v>
      </c>
      <c r="G120" s="63">
        <f t="shared" si="67"/>
        <v>0</v>
      </c>
      <c r="H120" s="63">
        <v>0</v>
      </c>
      <c r="I120" s="63">
        <f t="shared" si="82"/>
        <v>0</v>
      </c>
      <c r="J120" s="64">
        <v>0</v>
      </c>
      <c r="K120" s="64">
        <f t="shared" si="68"/>
        <v>0</v>
      </c>
      <c r="L120" s="8"/>
      <c r="M120" s="63">
        <v>0</v>
      </c>
      <c r="N120" s="63">
        <v>0</v>
      </c>
      <c r="O120" s="63">
        <f t="shared" si="76"/>
        <v>0</v>
      </c>
      <c r="P120" s="63">
        <v>0</v>
      </c>
      <c r="Q120" s="63">
        <f t="shared" si="77"/>
        <v>0</v>
      </c>
      <c r="R120" s="64">
        <v>0</v>
      </c>
      <c r="S120" s="65">
        <f t="shared" si="69"/>
        <v>0</v>
      </c>
      <c r="T120" s="32"/>
      <c r="U120" s="121">
        <v>0</v>
      </c>
      <c r="V120" s="63">
        <v>0</v>
      </c>
      <c r="W120" s="63">
        <f t="shared" si="70"/>
        <v>0</v>
      </c>
      <c r="X120" s="63">
        <v>0</v>
      </c>
      <c r="Y120" s="63">
        <f t="shared" si="83"/>
        <v>0</v>
      </c>
      <c r="Z120" s="64">
        <v>0</v>
      </c>
      <c r="AA120" s="64">
        <f t="shared" si="71"/>
        <v>0</v>
      </c>
      <c r="AB120" s="8"/>
      <c r="AC120" s="63">
        <v>0</v>
      </c>
      <c r="AD120" s="63">
        <v>0</v>
      </c>
      <c r="AE120" s="63">
        <f t="shared" si="78"/>
        <v>0</v>
      </c>
      <c r="AF120" s="63">
        <v>0</v>
      </c>
      <c r="AG120" s="63">
        <f t="shared" si="79"/>
        <v>0</v>
      </c>
      <c r="AH120" s="64">
        <v>0</v>
      </c>
      <c r="AI120" s="65">
        <f t="shared" si="72"/>
        <v>0</v>
      </c>
      <c r="AJ120" s="32"/>
      <c r="AK120" s="121">
        <v>0</v>
      </c>
      <c r="AL120" s="63">
        <v>0</v>
      </c>
      <c r="AM120" s="63">
        <f t="shared" si="73"/>
        <v>0</v>
      </c>
      <c r="AN120" s="63">
        <v>0</v>
      </c>
      <c r="AO120" s="63">
        <f t="shared" si="84"/>
        <v>0</v>
      </c>
      <c r="AP120" s="64">
        <v>0</v>
      </c>
      <c r="AQ120" s="64">
        <f t="shared" si="74"/>
        <v>0</v>
      </c>
      <c r="AR120" s="8"/>
      <c r="AS120" s="63">
        <v>0</v>
      </c>
      <c r="AT120" s="63">
        <v>0</v>
      </c>
      <c r="AU120" s="63">
        <f t="shared" si="80"/>
        <v>0</v>
      </c>
      <c r="AV120" s="63">
        <v>0</v>
      </c>
      <c r="AW120" s="63">
        <f t="shared" si="81"/>
        <v>0</v>
      </c>
      <c r="AX120" s="64">
        <v>0</v>
      </c>
      <c r="AY120" s="65">
        <f t="shared" si="75"/>
        <v>0</v>
      </c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 s="32"/>
    </row>
    <row r="121" spans="2:68" s="2" customFormat="1" ht="14.25" hidden="1" customHeight="1" outlineLevel="1">
      <c r="B121" s="2" t="str">
        <f t="shared" si="47"/>
        <v>Hide</v>
      </c>
      <c r="C121" s="2">
        <v>1</v>
      </c>
      <c r="D121" s="62" t="s">
        <v>106</v>
      </c>
      <c r="E121" s="121">
        <v>0</v>
      </c>
      <c r="F121" s="63">
        <v>0</v>
      </c>
      <c r="G121" s="63">
        <f t="shared" si="67"/>
        <v>0</v>
      </c>
      <c r="H121" s="63">
        <v>0</v>
      </c>
      <c r="I121" s="63">
        <f t="shared" si="82"/>
        <v>0</v>
      </c>
      <c r="J121" s="64">
        <v>0</v>
      </c>
      <c r="K121" s="64">
        <f t="shared" si="68"/>
        <v>0</v>
      </c>
      <c r="L121" s="8"/>
      <c r="M121" s="63">
        <v>0</v>
      </c>
      <c r="N121" s="63">
        <v>0</v>
      </c>
      <c r="O121" s="63">
        <f t="shared" si="76"/>
        <v>0</v>
      </c>
      <c r="P121" s="63">
        <v>0</v>
      </c>
      <c r="Q121" s="63">
        <f t="shared" si="77"/>
        <v>0</v>
      </c>
      <c r="R121" s="64">
        <v>0</v>
      </c>
      <c r="S121" s="65">
        <f t="shared" si="69"/>
        <v>0</v>
      </c>
      <c r="T121" s="32"/>
      <c r="U121" s="121">
        <v>0</v>
      </c>
      <c r="V121" s="63">
        <v>0</v>
      </c>
      <c r="W121" s="63">
        <f t="shared" si="70"/>
        <v>0</v>
      </c>
      <c r="X121" s="63">
        <v>0</v>
      </c>
      <c r="Y121" s="63">
        <f t="shared" si="83"/>
        <v>0</v>
      </c>
      <c r="Z121" s="64">
        <v>0</v>
      </c>
      <c r="AA121" s="64">
        <f t="shared" si="71"/>
        <v>0</v>
      </c>
      <c r="AB121" s="8"/>
      <c r="AC121" s="63">
        <v>0</v>
      </c>
      <c r="AD121" s="63">
        <v>0</v>
      </c>
      <c r="AE121" s="63">
        <f t="shared" si="78"/>
        <v>0</v>
      </c>
      <c r="AF121" s="63">
        <v>0</v>
      </c>
      <c r="AG121" s="63">
        <f t="shared" si="79"/>
        <v>0</v>
      </c>
      <c r="AH121" s="64">
        <v>0</v>
      </c>
      <c r="AI121" s="65">
        <f t="shared" si="72"/>
        <v>0</v>
      </c>
      <c r="AJ121" s="32"/>
      <c r="AK121" s="121">
        <v>0</v>
      </c>
      <c r="AL121" s="63">
        <v>0</v>
      </c>
      <c r="AM121" s="63">
        <f t="shared" si="73"/>
        <v>0</v>
      </c>
      <c r="AN121" s="63">
        <v>0</v>
      </c>
      <c r="AO121" s="63">
        <f t="shared" si="84"/>
        <v>0</v>
      </c>
      <c r="AP121" s="64">
        <v>0</v>
      </c>
      <c r="AQ121" s="64">
        <f t="shared" si="74"/>
        <v>0</v>
      </c>
      <c r="AR121" s="8"/>
      <c r="AS121" s="63">
        <v>0</v>
      </c>
      <c r="AT121" s="63">
        <v>0</v>
      </c>
      <c r="AU121" s="63">
        <f t="shared" si="80"/>
        <v>0</v>
      </c>
      <c r="AV121" s="63">
        <v>0</v>
      </c>
      <c r="AW121" s="63">
        <f t="shared" si="81"/>
        <v>0</v>
      </c>
      <c r="AX121" s="64">
        <v>0</v>
      </c>
      <c r="AY121" s="65">
        <f t="shared" si="75"/>
        <v>0</v>
      </c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 s="32"/>
    </row>
    <row r="122" spans="2:68" s="2" customFormat="1" ht="14.25" hidden="1" customHeight="1" outlineLevel="1">
      <c r="B122" s="2" t="str">
        <f t="shared" ref="B122" si="142">IF(SUM(T122:T122)&lt;&gt;0,"Show","Hide")</f>
        <v>Hide</v>
      </c>
      <c r="C122" s="2">
        <v>1</v>
      </c>
      <c r="D122" s="62" t="s">
        <v>591</v>
      </c>
      <c r="E122" s="121">
        <v>0</v>
      </c>
      <c r="F122" s="63">
        <v>0</v>
      </c>
      <c r="G122" s="63">
        <f t="shared" ref="G122" si="143">+E122-F122</f>
        <v>0</v>
      </c>
      <c r="H122" s="63">
        <v>0</v>
      </c>
      <c r="I122" s="63">
        <f t="shared" ref="I122" si="144">+E122-H122</f>
        <v>0</v>
      </c>
      <c r="J122" s="64">
        <v>0</v>
      </c>
      <c r="K122" s="64">
        <f t="shared" ref="K122" si="145">+E122-J122</f>
        <v>0</v>
      </c>
      <c r="L122" s="8"/>
      <c r="M122" s="63">
        <v>0</v>
      </c>
      <c r="N122" s="63">
        <v>0</v>
      </c>
      <c r="O122" s="63">
        <f t="shared" ref="O122" si="146">+M122-N122</f>
        <v>0</v>
      </c>
      <c r="P122" s="63">
        <v>0</v>
      </c>
      <c r="Q122" s="63">
        <f t="shared" ref="Q122" si="147">+M122-P122</f>
        <v>0</v>
      </c>
      <c r="R122" s="64">
        <v>0</v>
      </c>
      <c r="S122" s="65">
        <f t="shared" ref="S122" si="148">+M122-R122</f>
        <v>0</v>
      </c>
      <c r="T122" s="32"/>
      <c r="U122" s="121">
        <v>0</v>
      </c>
      <c r="V122" s="63">
        <v>0</v>
      </c>
      <c r="W122" s="63">
        <f t="shared" ref="W122" si="149">+U122-V122</f>
        <v>0</v>
      </c>
      <c r="X122" s="63">
        <v>0</v>
      </c>
      <c r="Y122" s="63">
        <f t="shared" ref="Y122" si="150">+U122-X122</f>
        <v>0</v>
      </c>
      <c r="Z122" s="64">
        <v>0</v>
      </c>
      <c r="AA122" s="64">
        <f t="shared" ref="AA122" si="151">+U122-Z122</f>
        <v>0</v>
      </c>
      <c r="AB122" s="8"/>
      <c r="AC122" s="63">
        <v>0</v>
      </c>
      <c r="AD122" s="63">
        <v>0</v>
      </c>
      <c r="AE122" s="63">
        <f t="shared" ref="AE122" si="152">+AC122-AD122</f>
        <v>0</v>
      </c>
      <c r="AF122" s="63">
        <v>0</v>
      </c>
      <c r="AG122" s="63">
        <f t="shared" ref="AG122" si="153">+AC122-AF122</f>
        <v>0</v>
      </c>
      <c r="AH122" s="64">
        <v>0</v>
      </c>
      <c r="AI122" s="65">
        <f t="shared" ref="AI122" si="154">+AC122-AH122</f>
        <v>0</v>
      </c>
      <c r="AJ122" s="32"/>
      <c r="AK122" s="121">
        <v>0</v>
      </c>
      <c r="AL122" s="63">
        <v>0</v>
      </c>
      <c r="AM122" s="63">
        <f t="shared" ref="AM122" si="155">+AK122-AL122</f>
        <v>0</v>
      </c>
      <c r="AN122" s="63">
        <v>0</v>
      </c>
      <c r="AO122" s="63">
        <f t="shared" ref="AO122" si="156">+AK122-AN122</f>
        <v>0</v>
      </c>
      <c r="AP122" s="64">
        <v>0</v>
      </c>
      <c r="AQ122" s="64">
        <f t="shared" ref="AQ122" si="157">+AK122-AP122</f>
        <v>0</v>
      </c>
      <c r="AR122" s="8"/>
      <c r="AS122" s="63">
        <v>0</v>
      </c>
      <c r="AT122" s="63">
        <v>0</v>
      </c>
      <c r="AU122" s="63">
        <f t="shared" ref="AU122" si="158">+AS122-AT122</f>
        <v>0</v>
      </c>
      <c r="AV122" s="63">
        <v>0</v>
      </c>
      <c r="AW122" s="63">
        <f t="shared" ref="AW122" si="159">+AS122-AV122</f>
        <v>0</v>
      </c>
      <c r="AX122" s="64">
        <v>0</v>
      </c>
      <c r="AY122" s="65">
        <f t="shared" ref="AY122" si="160">+AS122-AX122</f>
        <v>0</v>
      </c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 s="32"/>
    </row>
    <row r="123" spans="2:68" s="2" customFormat="1" collapsed="1">
      <c r="B123" s="2" t="str">
        <f t="shared" si="47"/>
        <v>Hide</v>
      </c>
      <c r="C123" s="2">
        <v>1</v>
      </c>
      <c r="D123" s="66" t="s">
        <v>107</v>
      </c>
      <c r="E123" s="116">
        <v>35484.559999999998</v>
      </c>
      <c r="F123" s="38">
        <v>24154.562577542638</v>
      </c>
      <c r="G123" s="38">
        <f t="shared" si="67"/>
        <v>11329.99742245736</v>
      </c>
      <c r="H123" s="38">
        <v>0</v>
      </c>
      <c r="I123" s="38">
        <f t="shared" si="82"/>
        <v>35484.559999999998</v>
      </c>
      <c r="J123" s="39">
        <v>23743.34</v>
      </c>
      <c r="K123" s="39">
        <f t="shared" si="68"/>
        <v>11741.219999999998</v>
      </c>
      <c r="L123" s="35"/>
      <c r="M123" s="38">
        <v>35484.559999999998</v>
      </c>
      <c r="N123" s="38">
        <v>24154.562577542638</v>
      </c>
      <c r="O123" s="38">
        <f t="shared" si="76"/>
        <v>11329.99742245736</v>
      </c>
      <c r="P123" s="38">
        <v>0</v>
      </c>
      <c r="Q123" s="38">
        <f t="shared" si="77"/>
        <v>35484.559999999998</v>
      </c>
      <c r="R123" s="39">
        <v>23743.34</v>
      </c>
      <c r="S123" s="40">
        <f t="shared" si="69"/>
        <v>11741.219999999998</v>
      </c>
      <c r="T123" s="32"/>
      <c r="U123" s="116">
        <v>20610.53</v>
      </c>
      <c r="V123" s="38">
        <v>21172.18257744264</v>
      </c>
      <c r="W123" s="38">
        <f t="shared" si="70"/>
        <v>-561.6525774426409</v>
      </c>
      <c r="X123" s="38">
        <v>0</v>
      </c>
      <c r="Y123" s="38">
        <f t="shared" si="83"/>
        <v>20610.53</v>
      </c>
      <c r="Z123" s="39">
        <v>13436.199999999997</v>
      </c>
      <c r="AA123" s="39">
        <f t="shared" si="71"/>
        <v>7174.3300000000017</v>
      </c>
      <c r="AB123" s="35"/>
      <c r="AC123" s="38">
        <v>20610.53</v>
      </c>
      <c r="AD123" s="38">
        <v>21172.18257744264</v>
      </c>
      <c r="AE123" s="38">
        <f t="shared" si="78"/>
        <v>-561.6525774426409</v>
      </c>
      <c r="AF123" s="38">
        <v>0</v>
      </c>
      <c r="AG123" s="38">
        <f t="shared" si="79"/>
        <v>20610.53</v>
      </c>
      <c r="AH123" s="39">
        <v>13436.199999999997</v>
      </c>
      <c r="AI123" s="40">
        <f t="shared" si="72"/>
        <v>7174.3300000000017</v>
      </c>
      <c r="AJ123" s="32"/>
      <c r="AK123" s="116">
        <v>14874.03</v>
      </c>
      <c r="AL123" s="38">
        <v>2982.3800000999995</v>
      </c>
      <c r="AM123" s="38">
        <f t="shared" si="73"/>
        <v>11891.649999900001</v>
      </c>
      <c r="AN123" s="38">
        <v>0</v>
      </c>
      <c r="AO123" s="38">
        <f t="shared" si="84"/>
        <v>14874.03</v>
      </c>
      <c r="AP123" s="39">
        <v>10307.140000000001</v>
      </c>
      <c r="AQ123" s="39">
        <f t="shared" si="74"/>
        <v>4566.8899999999994</v>
      </c>
      <c r="AR123" s="35"/>
      <c r="AS123" s="38">
        <v>14874.03</v>
      </c>
      <c r="AT123" s="38">
        <v>2982.3800000999995</v>
      </c>
      <c r="AU123" s="38">
        <f t="shared" si="80"/>
        <v>11891.649999900001</v>
      </c>
      <c r="AV123" s="38">
        <v>0</v>
      </c>
      <c r="AW123" s="38">
        <f t="shared" si="81"/>
        <v>14874.03</v>
      </c>
      <c r="AX123" s="39">
        <v>10307.140000000001</v>
      </c>
      <c r="AY123" s="40">
        <f t="shared" si="75"/>
        <v>4566.8899999999994</v>
      </c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 s="32"/>
    </row>
    <row r="124" spans="2:68" s="2" customFormat="1" ht="14.25" hidden="1" customHeight="1" outlineLevel="1">
      <c r="B124" s="2" t="str">
        <f t="shared" si="47"/>
        <v>Hide</v>
      </c>
      <c r="C124" s="2">
        <v>1</v>
      </c>
      <c r="D124" s="62" t="s">
        <v>108</v>
      </c>
      <c r="E124" s="121">
        <v>8356.94</v>
      </c>
      <c r="F124" s="63">
        <v>2602.1238485618369</v>
      </c>
      <c r="G124" s="63">
        <f t="shared" si="67"/>
        <v>5754.8161514381636</v>
      </c>
      <c r="H124" s="63">
        <v>0</v>
      </c>
      <c r="I124" s="63">
        <f t="shared" si="82"/>
        <v>8356.94</v>
      </c>
      <c r="J124" s="64">
        <v>5401.74</v>
      </c>
      <c r="K124" s="64">
        <f t="shared" si="68"/>
        <v>2955.2000000000007</v>
      </c>
      <c r="L124" s="8"/>
      <c r="M124" s="63">
        <v>8356.94</v>
      </c>
      <c r="N124" s="63">
        <v>2602.1238485618369</v>
      </c>
      <c r="O124" s="63">
        <f t="shared" si="76"/>
        <v>5754.8161514381636</v>
      </c>
      <c r="P124" s="63">
        <v>0</v>
      </c>
      <c r="Q124" s="63">
        <f t="shared" si="77"/>
        <v>8356.94</v>
      </c>
      <c r="R124" s="64">
        <v>5401.74</v>
      </c>
      <c r="S124" s="65">
        <f t="shared" si="69"/>
        <v>2955.2000000000007</v>
      </c>
      <c r="T124" s="32"/>
      <c r="U124" s="121">
        <v>0</v>
      </c>
      <c r="V124" s="63">
        <v>0</v>
      </c>
      <c r="W124" s="63">
        <f t="shared" si="70"/>
        <v>0</v>
      </c>
      <c r="X124" s="63">
        <v>0</v>
      </c>
      <c r="Y124" s="63">
        <f t="shared" si="83"/>
        <v>0</v>
      </c>
      <c r="Z124" s="64">
        <v>0</v>
      </c>
      <c r="AA124" s="64">
        <f t="shared" si="71"/>
        <v>0</v>
      </c>
      <c r="AB124" s="8"/>
      <c r="AC124" s="63">
        <v>0</v>
      </c>
      <c r="AD124" s="63">
        <v>0</v>
      </c>
      <c r="AE124" s="63">
        <f t="shared" si="78"/>
        <v>0</v>
      </c>
      <c r="AF124" s="63">
        <v>0</v>
      </c>
      <c r="AG124" s="63">
        <f t="shared" si="79"/>
        <v>0</v>
      </c>
      <c r="AH124" s="64">
        <v>0</v>
      </c>
      <c r="AI124" s="65">
        <f t="shared" si="72"/>
        <v>0</v>
      </c>
      <c r="AJ124" s="32"/>
      <c r="AK124" s="121">
        <v>8356.94</v>
      </c>
      <c r="AL124" s="63">
        <v>2602.1238485618369</v>
      </c>
      <c r="AM124" s="63">
        <f t="shared" si="73"/>
        <v>5754.8161514381636</v>
      </c>
      <c r="AN124" s="63">
        <v>0</v>
      </c>
      <c r="AO124" s="63">
        <f t="shared" si="84"/>
        <v>8356.94</v>
      </c>
      <c r="AP124" s="64">
        <v>5401.74</v>
      </c>
      <c r="AQ124" s="64">
        <f t="shared" si="74"/>
        <v>2955.2000000000007</v>
      </c>
      <c r="AR124" s="8"/>
      <c r="AS124" s="63">
        <v>8356.94</v>
      </c>
      <c r="AT124" s="63">
        <v>2602.1238485618369</v>
      </c>
      <c r="AU124" s="63">
        <f t="shared" si="80"/>
        <v>5754.8161514381636</v>
      </c>
      <c r="AV124" s="63">
        <v>0</v>
      </c>
      <c r="AW124" s="63">
        <f t="shared" si="81"/>
        <v>8356.94</v>
      </c>
      <c r="AX124" s="64">
        <v>5401.74</v>
      </c>
      <c r="AY124" s="65">
        <f t="shared" si="75"/>
        <v>2955.2000000000007</v>
      </c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 s="32"/>
    </row>
    <row r="125" spans="2:68" s="2" customFormat="1" collapsed="1">
      <c r="B125" s="2" t="str">
        <f t="shared" si="47"/>
        <v>Hide</v>
      </c>
      <c r="D125" s="66" t="s">
        <v>109</v>
      </c>
      <c r="E125" s="116">
        <v>0</v>
      </c>
      <c r="F125" s="38">
        <v>0</v>
      </c>
      <c r="G125" s="38">
        <f t="shared" si="67"/>
        <v>0</v>
      </c>
      <c r="H125" s="38">
        <v>0</v>
      </c>
      <c r="I125" s="38">
        <f t="shared" si="82"/>
        <v>0</v>
      </c>
      <c r="J125" s="39">
        <v>0</v>
      </c>
      <c r="K125" s="39">
        <f t="shared" si="68"/>
        <v>0</v>
      </c>
      <c r="L125" s="35"/>
      <c r="M125" s="38">
        <v>0</v>
      </c>
      <c r="N125" s="38">
        <v>0</v>
      </c>
      <c r="O125" s="38">
        <f t="shared" si="76"/>
        <v>0</v>
      </c>
      <c r="P125" s="38">
        <v>0</v>
      </c>
      <c r="Q125" s="38">
        <f t="shared" si="77"/>
        <v>0</v>
      </c>
      <c r="R125" s="39">
        <v>0</v>
      </c>
      <c r="S125" s="40">
        <f t="shared" si="69"/>
        <v>0</v>
      </c>
      <c r="T125" s="32"/>
      <c r="U125" s="116">
        <v>0</v>
      </c>
      <c r="V125" s="38">
        <v>0</v>
      </c>
      <c r="W125" s="38">
        <f t="shared" si="70"/>
        <v>0</v>
      </c>
      <c r="X125" s="38">
        <v>0</v>
      </c>
      <c r="Y125" s="38">
        <f t="shared" si="83"/>
        <v>0</v>
      </c>
      <c r="Z125" s="39">
        <v>0</v>
      </c>
      <c r="AA125" s="39">
        <f t="shared" si="71"/>
        <v>0</v>
      </c>
      <c r="AB125" s="35"/>
      <c r="AC125" s="38">
        <v>0</v>
      </c>
      <c r="AD125" s="38">
        <v>0</v>
      </c>
      <c r="AE125" s="38">
        <f t="shared" si="78"/>
        <v>0</v>
      </c>
      <c r="AF125" s="38">
        <v>0</v>
      </c>
      <c r="AG125" s="38">
        <f t="shared" si="79"/>
        <v>0</v>
      </c>
      <c r="AH125" s="39">
        <v>0</v>
      </c>
      <c r="AI125" s="40">
        <f t="shared" si="72"/>
        <v>0</v>
      </c>
      <c r="AJ125" s="32"/>
      <c r="AK125" s="116">
        <v>0</v>
      </c>
      <c r="AL125" s="38">
        <v>0</v>
      </c>
      <c r="AM125" s="38">
        <f t="shared" si="73"/>
        <v>0</v>
      </c>
      <c r="AN125" s="38">
        <v>0</v>
      </c>
      <c r="AO125" s="38">
        <f t="shared" si="84"/>
        <v>0</v>
      </c>
      <c r="AP125" s="39">
        <v>0</v>
      </c>
      <c r="AQ125" s="39">
        <f t="shared" si="74"/>
        <v>0</v>
      </c>
      <c r="AR125" s="35"/>
      <c r="AS125" s="38">
        <v>0</v>
      </c>
      <c r="AT125" s="38">
        <v>0</v>
      </c>
      <c r="AU125" s="38">
        <f t="shared" si="80"/>
        <v>0</v>
      </c>
      <c r="AV125" s="38">
        <v>0</v>
      </c>
      <c r="AW125" s="38">
        <f t="shared" si="81"/>
        <v>0</v>
      </c>
      <c r="AX125" s="39">
        <v>0</v>
      </c>
      <c r="AY125" s="40">
        <f t="shared" si="75"/>
        <v>0</v>
      </c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 s="32"/>
    </row>
    <row r="126" spans="2:68" s="67" customFormat="1">
      <c r="B126" s="67" t="str">
        <f t="shared" si="47"/>
        <v>Hide</v>
      </c>
      <c r="C126" s="67">
        <v>1</v>
      </c>
      <c r="D126" s="68" t="s">
        <v>110</v>
      </c>
      <c r="E126" s="120">
        <v>321364.06999999989</v>
      </c>
      <c r="F126" s="57">
        <v>235825.48185276796</v>
      </c>
      <c r="G126" s="57">
        <f t="shared" si="67"/>
        <v>85538.588147231931</v>
      </c>
      <c r="H126" s="57">
        <v>0</v>
      </c>
      <c r="I126" s="57">
        <f t="shared" si="82"/>
        <v>321364.06999999989</v>
      </c>
      <c r="J126" s="58">
        <v>243428.84000000008</v>
      </c>
      <c r="K126" s="58">
        <f t="shared" si="68"/>
        <v>77935.229999999807</v>
      </c>
      <c r="L126" s="45"/>
      <c r="M126" s="57">
        <v>321364.06999999989</v>
      </c>
      <c r="N126" s="57">
        <v>235825.48185276796</v>
      </c>
      <c r="O126" s="57">
        <f t="shared" si="76"/>
        <v>85538.588147231931</v>
      </c>
      <c r="P126" s="57">
        <v>0</v>
      </c>
      <c r="Q126" s="57">
        <f t="shared" si="77"/>
        <v>321364.06999999989</v>
      </c>
      <c r="R126" s="58">
        <v>243428.84000000008</v>
      </c>
      <c r="S126" s="59">
        <f t="shared" si="69"/>
        <v>77935.229999999807</v>
      </c>
      <c r="T126" s="32"/>
      <c r="U126" s="120">
        <v>44010.59</v>
      </c>
      <c r="V126" s="57">
        <v>51771.961253555746</v>
      </c>
      <c r="W126" s="57">
        <f t="shared" si="70"/>
        <v>-7761.3712535557497</v>
      </c>
      <c r="X126" s="57">
        <v>0</v>
      </c>
      <c r="Y126" s="57">
        <f t="shared" si="83"/>
        <v>44010.59</v>
      </c>
      <c r="Z126" s="58">
        <v>56756.729999999996</v>
      </c>
      <c r="AA126" s="58">
        <f t="shared" si="71"/>
        <v>-12746.14</v>
      </c>
      <c r="AB126" s="45"/>
      <c r="AC126" s="57">
        <v>44010.59</v>
      </c>
      <c r="AD126" s="57">
        <v>51771.961253555746</v>
      </c>
      <c r="AE126" s="57">
        <f t="shared" si="78"/>
        <v>-7761.3712535557497</v>
      </c>
      <c r="AF126" s="57">
        <v>0</v>
      </c>
      <c r="AG126" s="57">
        <f t="shared" si="79"/>
        <v>44010.59</v>
      </c>
      <c r="AH126" s="58">
        <v>56756.729999999996</v>
      </c>
      <c r="AI126" s="59">
        <f t="shared" si="72"/>
        <v>-12746.14</v>
      </c>
      <c r="AJ126" s="32"/>
      <c r="AK126" s="120">
        <v>277353.47999999992</v>
      </c>
      <c r="AL126" s="57">
        <v>184053.52059921224</v>
      </c>
      <c r="AM126" s="57">
        <f t="shared" si="73"/>
        <v>93299.959400787688</v>
      </c>
      <c r="AN126" s="57">
        <v>0</v>
      </c>
      <c r="AO126" s="57">
        <f t="shared" si="84"/>
        <v>277353.47999999992</v>
      </c>
      <c r="AP126" s="58">
        <v>186672.11000000002</v>
      </c>
      <c r="AQ126" s="58">
        <f t="shared" si="74"/>
        <v>90681.369999999908</v>
      </c>
      <c r="AR126" s="45"/>
      <c r="AS126" s="57">
        <v>277353.47999999992</v>
      </c>
      <c r="AT126" s="57">
        <v>184053.52059921224</v>
      </c>
      <c r="AU126" s="57">
        <f t="shared" si="80"/>
        <v>93299.959400787688</v>
      </c>
      <c r="AV126" s="57">
        <v>0</v>
      </c>
      <c r="AW126" s="57">
        <f t="shared" si="81"/>
        <v>277353.47999999992</v>
      </c>
      <c r="AX126" s="58">
        <v>186672.11000000002</v>
      </c>
      <c r="AY126" s="59">
        <f t="shared" si="75"/>
        <v>90681.369999999908</v>
      </c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 s="32"/>
    </row>
    <row r="127" spans="2:68" s="2" customFormat="1">
      <c r="B127" s="2" t="s">
        <v>404</v>
      </c>
      <c r="D127" s="62" t="s">
        <v>111</v>
      </c>
      <c r="E127" s="115">
        <v>0</v>
      </c>
      <c r="F127" s="28">
        <v>0</v>
      </c>
      <c r="G127" s="28">
        <f t="shared" si="67"/>
        <v>0</v>
      </c>
      <c r="H127" s="28">
        <v>0</v>
      </c>
      <c r="I127" s="28">
        <f t="shared" si="82"/>
        <v>0</v>
      </c>
      <c r="J127" s="34">
        <v>0</v>
      </c>
      <c r="K127" s="34">
        <f t="shared" si="68"/>
        <v>0</v>
      </c>
      <c r="L127" s="35"/>
      <c r="M127" s="28">
        <v>0</v>
      </c>
      <c r="N127" s="28">
        <v>0</v>
      </c>
      <c r="O127" s="28">
        <f t="shared" si="76"/>
        <v>0</v>
      </c>
      <c r="P127" s="28">
        <v>0</v>
      </c>
      <c r="Q127" s="28">
        <f t="shared" si="77"/>
        <v>0</v>
      </c>
      <c r="R127" s="34">
        <v>0</v>
      </c>
      <c r="S127" s="36">
        <f t="shared" si="69"/>
        <v>0</v>
      </c>
      <c r="T127" s="32"/>
      <c r="U127" s="115">
        <v>0</v>
      </c>
      <c r="V127" s="28">
        <v>0</v>
      </c>
      <c r="W127" s="28">
        <f t="shared" si="70"/>
        <v>0</v>
      </c>
      <c r="X127" s="28">
        <v>0</v>
      </c>
      <c r="Y127" s="28">
        <f t="shared" si="83"/>
        <v>0</v>
      </c>
      <c r="Z127" s="34">
        <v>0</v>
      </c>
      <c r="AA127" s="34">
        <f t="shared" si="71"/>
        <v>0</v>
      </c>
      <c r="AB127" s="35"/>
      <c r="AC127" s="28">
        <v>0</v>
      </c>
      <c r="AD127" s="28">
        <v>0</v>
      </c>
      <c r="AE127" s="28">
        <f t="shared" si="78"/>
        <v>0</v>
      </c>
      <c r="AF127" s="28">
        <v>0</v>
      </c>
      <c r="AG127" s="28">
        <f t="shared" si="79"/>
        <v>0</v>
      </c>
      <c r="AH127" s="34">
        <v>0</v>
      </c>
      <c r="AI127" s="36">
        <f t="shared" si="72"/>
        <v>0</v>
      </c>
      <c r="AJ127" s="32"/>
      <c r="AK127" s="115">
        <v>0</v>
      </c>
      <c r="AL127" s="28">
        <v>0</v>
      </c>
      <c r="AM127" s="28">
        <f t="shared" si="73"/>
        <v>0</v>
      </c>
      <c r="AN127" s="28">
        <v>0</v>
      </c>
      <c r="AO127" s="28">
        <f t="shared" si="84"/>
        <v>0</v>
      </c>
      <c r="AP127" s="34">
        <v>0</v>
      </c>
      <c r="AQ127" s="34">
        <f t="shared" si="74"/>
        <v>0</v>
      </c>
      <c r="AR127" s="35"/>
      <c r="AS127" s="28">
        <v>0</v>
      </c>
      <c r="AT127" s="28">
        <v>0</v>
      </c>
      <c r="AU127" s="28">
        <f t="shared" si="80"/>
        <v>0</v>
      </c>
      <c r="AV127" s="28">
        <v>0</v>
      </c>
      <c r="AW127" s="28">
        <f t="shared" si="81"/>
        <v>0</v>
      </c>
      <c r="AX127" s="34">
        <v>0</v>
      </c>
      <c r="AY127" s="36">
        <f t="shared" si="75"/>
        <v>0</v>
      </c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 s="32"/>
    </row>
    <row r="128" spans="2:68" s="2" customFormat="1" ht="14.25" hidden="1" customHeight="1" outlineLevel="1">
      <c r="B128" s="2" t="str">
        <f t="shared" ref="B128:B195" si="161">IF(SUM(T128:T128)&lt;&gt;0,"Show","Hide")</f>
        <v>Hide</v>
      </c>
      <c r="C128" s="2">
        <v>1</v>
      </c>
      <c r="D128" s="62" t="s">
        <v>112</v>
      </c>
      <c r="E128" s="121">
        <v>5268.79</v>
      </c>
      <c r="F128" s="63">
        <v>5188.18</v>
      </c>
      <c r="G128" s="63">
        <f t="shared" si="67"/>
        <v>80.609999999999673</v>
      </c>
      <c r="H128" s="63">
        <v>0</v>
      </c>
      <c r="I128" s="63">
        <f t="shared" si="82"/>
        <v>5268.79</v>
      </c>
      <c r="J128" s="64">
        <v>5188.18</v>
      </c>
      <c r="K128" s="64">
        <f t="shared" si="68"/>
        <v>80.609999999999673</v>
      </c>
      <c r="L128" s="8"/>
      <c r="M128" s="63">
        <v>5268.79</v>
      </c>
      <c r="N128" s="63">
        <v>5188.18</v>
      </c>
      <c r="O128" s="63">
        <f t="shared" si="76"/>
        <v>80.609999999999673</v>
      </c>
      <c r="P128" s="63">
        <v>0</v>
      </c>
      <c r="Q128" s="63">
        <f t="shared" si="77"/>
        <v>5268.79</v>
      </c>
      <c r="R128" s="64">
        <v>5188.18</v>
      </c>
      <c r="S128" s="65">
        <f t="shared" si="69"/>
        <v>80.609999999999673</v>
      </c>
      <c r="T128" s="32"/>
      <c r="U128" s="121">
        <v>27.36</v>
      </c>
      <c r="V128" s="63">
        <v>27.39</v>
      </c>
      <c r="W128" s="63">
        <f t="shared" si="70"/>
        <v>-3.0000000000001137E-2</v>
      </c>
      <c r="X128" s="63">
        <v>0</v>
      </c>
      <c r="Y128" s="63">
        <f t="shared" si="83"/>
        <v>27.36</v>
      </c>
      <c r="Z128" s="64">
        <v>27.39</v>
      </c>
      <c r="AA128" s="64">
        <f t="shared" si="71"/>
        <v>-3.0000000000001137E-2</v>
      </c>
      <c r="AB128" s="8"/>
      <c r="AC128" s="63">
        <v>27.36</v>
      </c>
      <c r="AD128" s="63">
        <v>27.39</v>
      </c>
      <c r="AE128" s="63">
        <f t="shared" si="78"/>
        <v>-3.0000000000001137E-2</v>
      </c>
      <c r="AF128" s="63">
        <v>0</v>
      </c>
      <c r="AG128" s="63">
        <f t="shared" si="79"/>
        <v>27.36</v>
      </c>
      <c r="AH128" s="64">
        <v>27.39</v>
      </c>
      <c r="AI128" s="65">
        <f t="shared" si="72"/>
        <v>-3.0000000000001137E-2</v>
      </c>
      <c r="AJ128" s="32"/>
      <c r="AK128" s="121">
        <v>5241.43</v>
      </c>
      <c r="AL128" s="63">
        <v>5160.79</v>
      </c>
      <c r="AM128" s="63">
        <f t="shared" si="73"/>
        <v>80.640000000000327</v>
      </c>
      <c r="AN128" s="63">
        <v>0</v>
      </c>
      <c r="AO128" s="63">
        <f t="shared" si="84"/>
        <v>5241.43</v>
      </c>
      <c r="AP128" s="64">
        <v>5160.79</v>
      </c>
      <c r="AQ128" s="64">
        <f t="shared" si="74"/>
        <v>80.640000000000327</v>
      </c>
      <c r="AR128" s="8"/>
      <c r="AS128" s="63">
        <v>5241.43</v>
      </c>
      <c r="AT128" s="63">
        <v>5160.79</v>
      </c>
      <c r="AU128" s="63">
        <f t="shared" si="80"/>
        <v>80.640000000000327</v>
      </c>
      <c r="AV128" s="63">
        <v>0</v>
      </c>
      <c r="AW128" s="63">
        <f t="shared" si="81"/>
        <v>5241.43</v>
      </c>
      <c r="AX128" s="64">
        <v>5160.79</v>
      </c>
      <c r="AY128" s="65">
        <f t="shared" si="75"/>
        <v>80.640000000000327</v>
      </c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 s="32"/>
    </row>
    <row r="129" spans="2:68" s="2" customFormat="1" ht="14.25" hidden="1" customHeight="1" outlineLevel="1">
      <c r="B129" s="2" t="str">
        <f t="shared" si="161"/>
        <v>Hide</v>
      </c>
      <c r="C129" s="2">
        <v>1</v>
      </c>
      <c r="D129" s="62" t="s">
        <v>113</v>
      </c>
      <c r="E129" s="121">
        <v>4045.93</v>
      </c>
      <c r="F129" s="63">
        <v>4045.93</v>
      </c>
      <c r="G129" s="63">
        <f t="shared" si="67"/>
        <v>0</v>
      </c>
      <c r="H129" s="63">
        <v>0</v>
      </c>
      <c r="I129" s="63">
        <f t="shared" si="82"/>
        <v>4045.93</v>
      </c>
      <c r="J129" s="64">
        <v>4045.93</v>
      </c>
      <c r="K129" s="64">
        <f t="shared" si="68"/>
        <v>0</v>
      </c>
      <c r="L129" s="8"/>
      <c r="M129" s="63">
        <v>4045.93</v>
      </c>
      <c r="N129" s="63">
        <v>4045.93</v>
      </c>
      <c r="O129" s="63">
        <f t="shared" si="76"/>
        <v>0</v>
      </c>
      <c r="P129" s="63">
        <v>0</v>
      </c>
      <c r="Q129" s="63">
        <f t="shared" si="77"/>
        <v>4045.93</v>
      </c>
      <c r="R129" s="64">
        <v>4045.93</v>
      </c>
      <c r="S129" s="65">
        <f t="shared" si="69"/>
        <v>0</v>
      </c>
      <c r="T129" s="32"/>
      <c r="U129" s="121">
        <v>251.5</v>
      </c>
      <c r="V129" s="63">
        <v>251.5</v>
      </c>
      <c r="W129" s="63">
        <f t="shared" si="70"/>
        <v>0</v>
      </c>
      <c r="X129" s="63">
        <v>0</v>
      </c>
      <c r="Y129" s="63">
        <f t="shared" si="83"/>
        <v>251.5</v>
      </c>
      <c r="Z129" s="64">
        <v>251.5</v>
      </c>
      <c r="AA129" s="64">
        <f t="shared" si="71"/>
        <v>0</v>
      </c>
      <c r="AB129" s="8"/>
      <c r="AC129" s="63">
        <v>251.5</v>
      </c>
      <c r="AD129" s="63">
        <v>251.5</v>
      </c>
      <c r="AE129" s="63">
        <f t="shared" si="78"/>
        <v>0</v>
      </c>
      <c r="AF129" s="63">
        <v>0</v>
      </c>
      <c r="AG129" s="63">
        <f t="shared" si="79"/>
        <v>251.5</v>
      </c>
      <c r="AH129" s="64">
        <v>251.5</v>
      </c>
      <c r="AI129" s="65">
        <f t="shared" si="72"/>
        <v>0</v>
      </c>
      <c r="AJ129" s="32"/>
      <c r="AK129" s="121">
        <v>3794.43</v>
      </c>
      <c r="AL129" s="63">
        <v>3794.43</v>
      </c>
      <c r="AM129" s="63">
        <f t="shared" si="73"/>
        <v>0</v>
      </c>
      <c r="AN129" s="63">
        <v>0</v>
      </c>
      <c r="AO129" s="63">
        <f t="shared" si="84"/>
        <v>3794.43</v>
      </c>
      <c r="AP129" s="64">
        <v>3794.43</v>
      </c>
      <c r="AQ129" s="64">
        <f t="shared" si="74"/>
        <v>0</v>
      </c>
      <c r="AR129" s="8"/>
      <c r="AS129" s="63">
        <v>3794.43</v>
      </c>
      <c r="AT129" s="63">
        <v>3794.43</v>
      </c>
      <c r="AU129" s="63">
        <f t="shared" si="80"/>
        <v>0</v>
      </c>
      <c r="AV129" s="63">
        <v>0</v>
      </c>
      <c r="AW129" s="63">
        <f t="shared" si="81"/>
        <v>3794.43</v>
      </c>
      <c r="AX129" s="64">
        <v>3794.43</v>
      </c>
      <c r="AY129" s="65">
        <f t="shared" si="75"/>
        <v>0</v>
      </c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 s="32"/>
    </row>
    <row r="130" spans="2:68" s="2" customFormat="1" ht="14.25" hidden="1" customHeight="1" outlineLevel="1">
      <c r="B130" s="2" t="str">
        <f t="shared" si="161"/>
        <v>Hide</v>
      </c>
      <c r="C130" s="2">
        <v>1</v>
      </c>
      <c r="D130" s="62" t="s">
        <v>114</v>
      </c>
      <c r="E130" s="121">
        <v>0</v>
      </c>
      <c r="F130" s="63">
        <v>0</v>
      </c>
      <c r="G130" s="63">
        <f t="shared" si="67"/>
        <v>0</v>
      </c>
      <c r="H130" s="63">
        <v>0</v>
      </c>
      <c r="I130" s="63">
        <f t="shared" si="82"/>
        <v>0</v>
      </c>
      <c r="J130" s="64">
        <v>0</v>
      </c>
      <c r="K130" s="64">
        <f t="shared" si="68"/>
        <v>0</v>
      </c>
      <c r="L130" s="8"/>
      <c r="M130" s="63">
        <v>0</v>
      </c>
      <c r="N130" s="63">
        <v>0</v>
      </c>
      <c r="O130" s="63">
        <f t="shared" si="76"/>
        <v>0</v>
      </c>
      <c r="P130" s="63">
        <v>0</v>
      </c>
      <c r="Q130" s="63">
        <f t="shared" si="77"/>
        <v>0</v>
      </c>
      <c r="R130" s="64">
        <v>0</v>
      </c>
      <c r="S130" s="65">
        <f t="shared" si="69"/>
        <v>0</v>
      </c>
      <c r="T130" s="32"/>
      <c r="U130" s="121">
        <v>0</v>
      </c>
      <c r="V130" s="63">
        <v>0</v>
      </c>
      <c r="W130" s="63">
        <f t="shared" si="70"/>
        <v>0</v>
      </c>
      <c r="X130" s="63">
        <v>0</v>
      </c>
      <c r="Y130" s="63">
        <f t="shared" si="83"/>
        <v>0</v>
      </c>
      <c r="Z130" s="64">
        <v>0</v>
      </c>
      <c r="AA130" s="64">
        <f t="shared" si="71"/>
        <v>0</v>
      </c>
      <c r="AB130" s="8"/>
      <c r="AC130" s="63">
        <v>0</v>
      </c>
      <c r="AD130" s="63">
        <v>0</v>
      </c>
      <c r="AE130" s="63">
        <f t="shared" si="78"/>
        <v>0</v>
      </c>
      <c r="AF130" s="63">
        <v>0</v>
      </c>
      <c r="AG130" s="63">
        <f t="shared" si="79"/>
        <v>0</v>
      </c>
      <c r="AH130" s="64">
        <v>0</v>
      </c>
      <c r="AI130" s="65">
        <f t="shared" si="72"/>
        <v>0</v>
      </c>
      <c r="AJ130" s="32"/>
      <c r="AK130" s="121">
        <v>0</v>
      </c>
      <c r="AL130" s="63">
        <v>0</v>
      </c>
      <c r="AM130" s="63">
        <f t="shared" si="73"/>
        <v>0</v>
      </c>
      <c r="AN130" s="63">
        <v>0</v>
      </c>
      <c r="AO130" s="63">
        <f t="shared" si="84"/>
        <v>0</v>
      </c>
      <c r="AP130" s="64">
        <v>0</v>
      </c>
      <c r="AQ130" s="64">
        <f t="shared" si="74"/>
        <v>0</v>
      </c>
      <c r="AR130" s="8"/>
      <c r="AS130" s="63">
        <v>0</v>
      </c>
      <c r="AT130" s="63">
        <v>0</v>
      </c>
      <c r="AU130" s="63">
        <f t="shared" si="80"/>
        <v>0</v>
      </c>
      <c r="AV130" s="63">
        <v>0</v>
      </c>
      <c r="AW130" s="63">
        <f t="shared" si="81"/>
        <v>0</v>
      </c>
      <c r="AX130" s="64">
        <v>0</v>
      </c>
      <c r="AY130" s="65">
        <f t="shared" si="75"/>
        <v>0</v>
      </c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 s="32"/>
    </row>
    <row r="131" spans="2:68" s="2" customFormat="1" collapsed="1">
      <c r="B131" s="2" t="str">
        <f t="shared" si="161"/>
        <v>Hide</v>
      </c>
      <c r="C131" s="2">
        <v>1</v>
      </c>
      <c r="D131" s="66" t="s">
        <v>115</v>
      </c>
      <c r="E131" s="116">
        <v>9314.7200000000012</v>
      </c>
      <c r="F131" s="38">
        <v>9234.1099999999988</v>
      </c>
      <c r="G131" s="38">
        <f t="shared" si="67"/>
        <v>80.610000000002401</v>
      </c>
      <c r="H131" s="38">
        <v>0</v>
      </c>
      <c r="I131" s="38">
        <f t="shared" si="82"/>
        <v>9314.7200000000012</v>
      </c>
      <c r="J131" s="39">
        <v>9234.1099999999988</v>
      </c>
      <c r="K131" s="39">
        <f t="shared" si="68"/>
        <v>80.610000000002401</v>
      </c>
      <c r="L131" s="35"/>
      <c r="M131" s="38">
        <v>9314.7200000000012</v>
      </c>
      <c r="N131" s="38">
        <v>9234.1099999999988</v>
      </c>
      <c r="O131" s="38">
        <f t="shared" si="76"/>
        <v>80.610000000002401</v>
      </c>
      <c r="P131" s="38">
        <v>0</v>
      </c>
      <c r="Q131" s="38">
        <f t="shared" si="77"/>
        <v>9314.7200000000012</v>
      </c>
      <c r="R131" s="39">
        <v>9234.1099999999988</v>
      </c>
      <c r="S131" s="40">
        <f t="shared" si="69"/>
        <v>80.610000000002401</v>
      </c>
      <c r="T131" s="32"/>
      <c r="U131" s="116">
        <v>278.86</v>
      </c>
      <c r="V131" s="38">
        <v>278.89</v>
      </c>
      <c r="W131" s="38">
        <f t="shared" si="70"/>
        <v>-2.9999999999972715E-2</v>
      </c>
      <c r="X131" s="38">
        <v>0</v>
      </c>
      <c r="Y131" s="38">
        <f t="shared" si="83"/>
        <v>278.86</v>
      </c>
      <c r="Z131" s="39">
        <v>278.89</v>
      </c>
      <c r="AA131" s="39">
        <f t="shared" si="71"/>
        <v>-2.9999999999972715E-2</v>
      </c>
      <c r="AB131" s="35"/>
      <c r="AC131" s="38">
        <v>278.86</v>
      </c>
      <c r="AD131" s="38">
        <v>278.89</v>
      </c>
      <c r="AE131" s="38">
        <f t="shared" si="78"/>
        <v>-2.9999999999972715E-2</v>
      </c>
      <c r="AF131" s="38">
        <v>0</v>
      </c>
      <c r="AG131" s="38">
        <f t="shared" si="79"/>
        <v>278.86</v>
      </c>
      <c r="AH131" s="39">
        <v>278.89</v>
      </c>
      <c r="AI131" s="40">
        <f t="shared" si="72"/>
        <v>-2.9999999999972715E-2</v>
      </c>
      <c r="AJ131" s="32"/>
      <c r="AK131" s="116">
        <v>9035.86</v>
      </c>
      <c r="AL131" s="38">
        <v>8955.2199999999993</v>
      </c>
      <c r="AM131" s="38">
        <f t="shared" si="73"/>
        <v>80.640000000001237</v>
      </c>
      <c r="AN131" s="38">
        <v>0</v>
      </c>
      <c r="AO131" s="38">
        <f t="shared" si="84"/>
        <v>9035.86</v>
      </c>
      <c r="AP131" s="39">
        <v>8955.2199999999993</v>
      </c>
      <c r="AQ131" s="39">
        <f t="shared" si="74"/>
        <v>80.640000000001237</v>
      </c>
      <c r="AR131" s="35"/>
      <c r="AS131" s="38">
        <v>9035.86</v>
      </c>
      <c r="AT131" s="38">
        <v>8955.2199999999993</v>
      </c>
      <c r="AU131" s="38">
        <f t="shared" si="80"/>
        <v>80.640000000001237</v>
      </c>
      <c r="AV131" s="38">
        <v>0</v>
      </c>
      <c r="AW131" s="38">
        <f t="shared" si="81"/>
        <v>9035.86</v>
      </c>
      <c r="AX131" s="39">
        <v>8955.2199999999993</v>
      </c>
      <c r="AY131" s="40">
        <f t="shared" si="75"/>
        <v>80.640000000001237</v>
      </c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 s="32"/>
    </row>
    <row r="132" spans="2:68" s="2" customFormat="1" ht="14.25" hidden="1" customHeight="1" outlineLevel="1">
      <c r="B132" s="2" t="str">
        <f t="shared" si="161"/>
        <v>Hide</v>
      </c>
      <c r="C132" s="2">
        <v>-1</v>
      </c>
      <c r="D132" s="66" t="s">
        <v>116</v>
      </c>
      <c r="E132" s="122">
        <v>0</v>
      </c>
      <c r="F132" s="69">
        <v>0</v>
      </c>
      <c r="G132" s="69">
        <f t="shared" si="67"/>
        <v>0</v>
      </c>
      <c r="H132" s="69">
        <v>0</v>
      </c>
      <c r="I132" s="69">
        <f t="shared" si="82"/>
        <v>0</v>
      </c>
      <c r="J132" s="70">
        <v>0</v>
      </c>
      <c r="K132" s="70">
        <f t="shared" si="68"/>
        <v>0</v>
      </c>
      <c r="L132" s="35"/>
      <c r="M132" s="69">
        <v>0</v>
      </c>
      <c r="N132" s="69">
        <v>0</v>
      </c>
      <c r="O132" s="69">
        <f t="shared" si="76"/>
        <v>0</v>
      </c>
      <c r="P132" s="69">
        <v>0</v>
      </c>
      <c r="Q132" s="69">
        <f t="shared" si="77"/>
        <v>0</v>
      </c>
      <c r="R132" s="70">
        <v>0</v>
      </c>
      <c r="S132" s="71">
        <f t="shared" si="69"/>
        <v>0</v>
      </c>
      <c r="T132" s="32"/>
      <c r="U132" s="122">
        <v>0</v>
      </c>
      <c r="V132" s="69">
        <v>0</v>
      </c>
      <c r="W132" s="69">
        <f t="shared" si="70"/>
        <v>0</v>
      </c>
      <c r="X132" s="69">
        <v>0</v>
      </c>
      <c r="Y132" s="69">
        <f t="shared" si="83"/>
        <v>0</v>
      </c>
      <c r="Z132" s="70">
        <v>0</v>
      </c>
      <c r="AA132" s="70">
        <f t="shared" si="71"/>
        <v>0</v>
      </c>
      <c r="AB132" s="35"/>
      <c r="AC132" s="69">
        <v>0</v>
      </c>
      <c r="AD132" s="69">
        <v>0</v>
      </c>
      <c r="AE132" s="69">
        <f t="shared" si="78"/>
        <v>0</v>
      </c>
      <c r="AF132" s="69">
        <v>0</v>
      </c>
      <c r="AG132" s="69">
        <f t="shared" si="79"/>
        <v>0</v>
      </c>
      <c r="AH132" s="70">
        <v>0</v>
      </c>
      <c r="AI132" s="71">
        <f t="shared" si="72"/>
        <v>0</v>
      </c>
      <c r="AJ132" s="32"/>
      <c r="AK132" s="122">
        <v>0</v>
      </c>
      <c r="AL132" s="69">
        <v>0</v>
      </c>
      <c r="AM132" s="69">
        <f t="shared" si="73"/>
        <v>0</v>
      </c>
      <c r="AN132" s="69">
        <v>0</v>
      </c>
      <c r="AO132" s="69">
        <f t="shared" si="84"/>
        <v>0</v>
      </c>
      <c r="AP132" s="70">
        <v>0</v>
      </c>
      <c r="AQ132" s="70">
        <f t="shared" si="74"/>
        <v>0</v>
      </c>
      <c r="AR132" s="35"/>
      <c r="AS132" s="69">
        <v>0</v>
      </c>
      <c r="AT132" s="69">
        <v>0</v>
      </c>
      <c r="AU132" s="69">
        <f t="shared" si="80"/>
        <v>0</v>
      </c>
      <c r="AV132" s="69">
        <v>0</v>
      </c>
      <c r="AW132" s="69">
        <f t="shared" si="81"/>
        <v>0</v>
      </c>
      <c r="AX132" s="70">
        <v>0</v>
      </c>
      <c r="AY132" s="71">
        <f t="shared" si="75"/>
        <v>0</v>
      </c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 s="32"/>
    </row>
    <row r="133" spans="2:68" s="2" customFormat="1" ht="14.25" hidden="1" customHeight="1" outlineLevel="1">
      <c r="B133" s="2" t="str">
        <f t="shared" si="161"/>
        <v>Hide</v>
      </c>
      <c r="C133" s="2">
        <v>-1</v>
      </c>
      <c r="D133" s="66" t="s">
        <v>117</v>
      </c>
      <c r="E133" s="122">
        <v>0</v>
      </c>
      <c r="F133" s="69">
        <v>0</v>
      </c>
      <c r="G133" s="69">
        <f t="shared" si="67"/>
        <v>0</v>
      </c>
      <c r="H133" s="69">
        <v>0</v>
      </c>
      <c r="I133" s="69">
        <f t="shared" si="82"/>
        <v>0</v>
      </c>
      <c r="J133" s="70">
        <v>0</v>
      </c>
      <c r="K133" s="70">
        <f t="shared" si="68"/>
        <v>0</v>
      </c>
      <c r="L133" s="35"/>
      <c r="M133" s="69">
        <v>0</v>
      </c>
      <c r="N133" s="69">
        <v>0</v>
      </c>
      <c r="O133" s="69">
        <f t="shared" si="76"/>
        <v>0</v>
      </c>
      <c r="P133" s="69">
        <v>0</v>
      </c>
      <c r="Q133" s="69">
        <f t="shared" si="77"/>
        <v>0</v>
      </c>
      <c r="R133" s="70">
        <v>0</v>
      </c>
      <c r="S133" s="71">
        <f t="shared" si="69"/>
        <v>0</v>
      </c>
      <c r="T133" s="32"/>
      <c r="U133" s="122">
        <v>0</v>
      </c>
      <c r="V133" s="69">
        <v>0</v>
      </c>
      <c r="W133" s="69">
        <f t="shared" si="70"/>
        <v>0</v>
      </c>
      <c r="X133" s="69">
        <v>0</v>
      </c>
      <c r="Y133" s="69">
        <f t="shared" si="83"/>
        <v>0</v>
      </c>
      <c r="Z133" s="70">
        <v>0</v>
      </c>
      <c r="AA133" s="70">
        <f t="shared" si="71"/>
        <v>0</v>
      </c>
      <c r="AB133" s="35"/>
      <c r="AC133" s="69">
        <v>0</v>
      </c>
      <c r="AD133" s="69">
        <v>0</v>
      </c>
      <c r="AE133" s="69">
        <f t="shared" si="78"/>
        <v>0</v>
      </c>
      <c r="AF133" s="69">
        <v>0</v>
      </c>
      <c r="AG133" s="69">
        <f t="shared" si="79"/>
        <v>0</v>
      </c>
      <c r="AH133" s="70">
        <v>0</v>
      </c>
      <c r="AI133" s="71">
        <f t="shared" si="72"/>
        <v>0</v>
      </c>
      <c r="AJ133" s="32"/>
      <c r="AK133" s="122">
        <v>0</v>
      </c>
      <c r="AL133" s="69">
        <v>0</v>
      </c>
      <c r="AM133" s="69">
        <f t="shared" si="73"/>
        <v>0</v>
      </c>
      <c r="AN133" s="69">
        <v>0</v>
      </c>
      <c r="AO133" s="69">
        <f t="shared" si="84"/>
        <v>0</v>
      </c>
      <c r="AP133" s="70">
        <v>0</v>
      </c>
      <c r="AQ133" s="70">
        <f t="shared" si="74"/>
        <v>0</v>
      </c>
      <c r="AR133" s="35"/>
      <c r="AS133" s="69">
        <v>0</v>
      </c>
      <c r="AT133" s="69">
        <v>0</v>
      </c>
      <c r="AU133" s="69">
        <f t="shared" si="80"/>
        <v>0</v>
      </c>
      <c r="AV133" s="69">
        <v>0</v>
      </c>
      <c r="AW133" s="69">
        <f t="shared" si="81"/>
        <v>0</v>
      </c>
      <c r="AX133" s="70">
        <v>0</v>
      </c>
      <c r="AY133" s="71">
        <f t="shared" si="75"/>
        <v>0</v>
      </c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 s="32"/>
    </row>
    <row r="134" spans="2:68" s="2" customFormat="1" ht="14.25" hidden="1" customHeight="1" outlineLevel="1">
      <c r="B134" s="2" t="str">
        <f t="shared" si="161"/>
        <v>Hide</v>
      </c>
      <c r="C134" s="2">
        <v>-1</v>
      </c>
      <c r="D134" s="66" t="s">
        <v>118</v>
      </c>
      <c r="E134" s="122">
        <v>0</v>
      </c>
      <c r="F134" s="69">
        <v>0</v>
      </c>
      <c r="G134" s="69">
        <f t="shared" si="67"/>
        <v>0</v>
      </c>
      <c r="H134" s="69">
        <v>0</v>
      </c>
      <c r="I134" s="69">
        <f t="shared" si="82"/>
        <v>0</v>
      </c>
      <c r="J134" s="70">
        <v>0</v>
      </c>
      <c r="K134" s="70">
        <f t="shared" si="68"/>
        <v>0</v>
      </c>
      <c r="L134" s="35"/>
      <c r="M134" s="69">
        <v>0</v>
      </c>
      <c r="N134" s="69">
        <v>0</v>
      </c>
      <c r="O134" s="69">
        <f t="shared" si="76"/>
        <v>0</v>
      </c>
      <c r="P134" s="69">
        <v>0</v>
      </c>
      <c r="Q134" s="69">
        <f t="shared" si="77"/>
        <v>0</v>
      </c>
      <c r="R134" s="70">
        <v>0</v>
      </c>
      <c r="S134" s="71">
        <f t="shared" si="69"/>
        <v>0</v>
      </c>
      <c r="T134" s="32"/>
      <c r="U134" s="122">
        <v>0</v>
      </c>
      <c r="V134" s="69">
        <v>0</v>
      </c>
      <c r="W134" s="69">
        <f t="shared" si="70"/>
        <v>0</v>
      </c>
      <c r="X134" s="69">
        <v>0</v>
      </c>
      <c r="Y134" s="69">
        <f t="shared" si="83"/>
        <v>0</v>
      </c>
      <c r="Z134" s="70">
        <v>0</v>
      </c>
      <c r="AA134" s="70">
        <f t="shared" si="71"/>
        <v>0</v>
      </c>
      <c r="AB134" s="35"/>
      <c r="AC134" s="69">
        <v>0</v>
      </c>
      <c r="AD134" s="69">
        <v>0</v>
      </c>
      <c r="AE134" s="69">
        <f t="shared" si="78"/>
        <v>0</v>
      </c>
      <c r="AF134" s="69">
        <v>0</v>
      </c>
      <c r="AG134" s="69">
        <f t="shared" si="79"/>
        <v>0</v>
      </c>
      <c r="AH134" s="70">
        <v>0</v>
      </c>
      <c r="AI134" s="71">
        <f t="shared" si="72"/>
        <v>0</v>
      </c>
      <c r="AJ134" s="32"/>
      <c r="AK134" s="122">
        <v>0</v>
      </c>
      <c r="AL134" s="69">
        <v>0</v>
      </c>
      <c r="AM134" s="69">
        <f t="shared" si="73"/>
        <v>0</v>
      </c>
      <c r="AN134" s="69">
        <v>0</v>
      </c>
      <c r="AO134" s="69">
        <f t="shared" si="84"/>
        <v>0</v>
      </c>
      <c r="AP134" s="70">
        <v>0</v>
      </c>
      <c r="AQ134" s="70">
        <f t="shared" si="74"/>
        <v>0</v>
      </c>
      <c r="AR134" s="35"/>
      <c r="AS134" s="69">
        <v>0</v>
      </c>
      <c r="AT134" s="69">
        <v>0</v>
      </c>
      <c r="AU134" s="69">
        <f t="shared" si="80"/>
        <v>0</v>
      </c>
      <c r="AV134" s="69">
        <v>0</v>
      </c>
      <c r="AW134" s="69">
        <f t="shared" si="81"/>
        <v>0</v>
      </c>
      <c r="AX134" s="70">
        <v>0</v>
      </c>
      <c r="AY134" s="71">
        <f t="shared" si="75"/>
        <v>0</v>
      </c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 s="32"/>
    </row>
    <row r="135" spans="2:68" s="2" customFormat="1" ht="14.25" hidden="1" customHeight="1" outlineLevel="1">
      <c r="B135" s="2" t="str">
        <f t="shared" si="161"/>
        <v>Hide</v>
      </c>
      <c r="C135" s="2">
        <v>-1</v>
      </c>
      <c r="D135" s="66" t="s">
        <v>119</v>
      </c>
      <c r="E135" s="122">
        <v>0</v>
      </c>
      <c r="F135" s="69">
        <v>0</v>
      </c>
      <c r="G135" s="69">
        <f t="shared" si="67"/>
        <v>0</v>
      </c>
      <c r="H135" s="69">
        <v>0</v>
      </c>
      <c r="I135" s="69">
        <f t="shared" si="82"/>
        <v>0</v>
      </c>
      <c r="J135" s="70">
        <v>0</v>
      </c>
      <c r="K135" s="70">
        <f t="shared" si="68"/>
        <v>0</v>
      </c>
      <c r="L135" s="35"/>
      <c r="M135" s="69">
        <v>0</v>
      </c>
      <c r="N135" s="69">
        <v>0</v>
      </c>
      <c r="O135" s="69">
        <f t="shared" si="76"/>
        <v>0</v>
      </c>
      <c r="P135" s="69">
        <v>0</v>
      </c>
      <c r="Q135" s="69">
        <f t="shared" si="77"/>
        <v>0</v>
      </c>
      <c r="R135" s="70">
        <v>0</v>
      </c>
      <c r="S135" s="71">
        <f t="shared" si="69"/>
        <v>0</v>
      </c>
      <c r="T135" s="32"/>
      <c r="U135" s="122">
        <v>0</v>
      </c>
      <c r="V135" s="69">
        <v>0</v>
      </c>
      <c r="W135" s="69">
        <f t="shared" si="70"/>
        <v>0</v>
      </c>
      <c r="X135" s="69">
        <v>0</v>
      </c>
      <c r="Y135" s="69">
        <f t="shared" si="83"/>
        <v>0</v>
      </c>
      <c r="Z135" s="70">
        <v>0</v>
      </c>
      <c r="AA135" s="70">
        <f t="shared" si="71"/>
        <v>0</v>
      </c>
      <c r="AB135" s="35"/>
      <c r="AC135" s="69">
        <v>0</v>
      </c>
      <c r="AD135" s="69">
        <v>0</v>
      </c>
      <c r="AE135" s="69">
        <f t="shared" si="78"/>
        <v>0</v>
      </c>
      <c r="AF135" s="69">
        <v>0</v>
      </c>
      <c r="AG135" s="69">
        <f t="shared" si="79"/>
        <v>0</v>
      </c>
      <c r="AH135" s="70">
        <v>0</v>
      </c>
      <c r="AI135" s="71">
        <f t="shared" si="72"/>
        <v>0</v>
      </c>
      <c r="AJ135" s="32"/>
      <c r="AK135" s="122">
        <v>0</v>
      </c>
      <c r="AL135" s="69">
        <v>0</v>
      </c>
      <c r="AM135" s="69">
        <f t="shared" si="73"/>
        <v>0</v>
      </c>
      <c r="AN135" s="69">
        <v>0</v>
      </c>
      <c r="AO135" s="69">
        <f t="shared" si="84"/>
        <v>0</v>
      </c>
      <c r="AP135" s="70">
        <v>0</v>
      </c>
      <c r="AQ135" s="70">
        <f t="shared" si="74"/>
        <v>0</v>
      </c>
      <c r="AR135" s="35"/>
      <c r="AS135" s="69">
        <v>0</v>
      </c>
      <c r="AT135" s="69">
        <v>0</v>
      </c>
      <c r="AU135" s="69">
        <f t="shared" si="80"/>
        <v>0</v>
      </c>
      <c r="AV135" s="69">
        <v>0</v>
      </c>
      <c r="AW135" s="69">
        <f t="shared" si="81"/>
        <v>0</v>
      </c>
      <c r="AX135" s="70">
        <v>0</v>
      </c>
      <c r="AY135" s="71">
        <f t="shared" si="75"/>
        <v>0</v>
      </c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 s="32"/>
    </row>
    <row r="136" spans="2:68" s="2" customFormat="1" ht="14.25" hidden="1" customHeight="1" outlineLevel="1">
      <c r="B136" s="2" t="str">
        <f t="shared" si="161"/>
        <v>Hide</v>
      </c>
      <c r="C136" s="2">
        <v>-1</v>
      </c>
      <c r="D136" s="66" t="s">
        <v>120</v>
      </c>
      <c r="E136" s="122">
        <v>0</v>
      </c>
      <c r="F136" s="69">
        <v>0</v>
      </c>
      <c r="G136" s="69">
        <f t="shared" si="67"/>
        <v>0</v>
      </c>
      <c r="H136" s="69">
        <v>0</v>
      </c>
      <c r="I136" s="69">
        <f t="shared" si="82"/>
        <v>0</v>
      </c>
      <c r="J136" s="70">
        <v>0</v>
      </c>
      <c r="K136" s="70">
        <f t="shared" si="68"/>
        <v>0</v>
      </c>
      <c r="L136" s="35"/>
      <c r="M136" s="69">
        <v>0</v>
      </c>
      <c r="N136" s="69">
        <v>0</v>
      </c>
      <c r="O136" s="69">
        <f t="shared" si="76"/>
        <v>0</v>
      </c>
      <c r="P136" s="69">
        <v>0</v>
      </c>
      <c r="Q136" s="69">
        <f t="shared" si="77"/>
        <v>0</v>
      </c>
      <c r="R136" s="70">
        <v>0</v>
      </c>
      <c r="S136" s="71">
        <f t="shared" si="69"/>
        <v>0</v>
      </c>
      <c r="T136" s="32"/>
      <c r="U136" s="122">
        <v>0</v>
      </c>
      <c r="V136" s="69">
        <v>0</v>
      </c>
      <c r="W136" s="69">
        <f t="shared" si="70"/>
        <v>0</v>
      </c>
      <c r="X136" s="69">
        <v>0</v>
      </c>
      <c r="Y136" s="69">
        <f t="shared" si="83"/>
        <v>0</v>
      </c>
      <c r="Z136" s="70">
        <v>0</v>
      </c>
      <c r="AA136" s="70">
        <f t="shared" si="71"/>
        <v>0</v>
      </c>
      <c r="AB136" s="35"/>
      <c r="AC136" s="69">
        <v>0</v>
      </c>
      <c r="AD136" s="69">
        <v>0</v>
      </c>
      <c r="AE136" s="69">
        <f t="shared" si="78"/>
        <v>0</v>
      </c>
      <c r="AF136" s="69">
        <v>0</v>
      </c>
      <c r="AG136" s="69">
        <f t="shared" si="79"/>
        <v>0</v>
      </c>
      <c r="AH136" s="70">
        <v>0</v>
      </c>
      <c r="AI136" s="71">
        <f t="shared" si="72"/>
        <v>0</v>
      </c>
      <c r="AJ136" s="32"/>
      <c r="AK136" s="122">
        <v>0</v>
      </c>
      <c r="AL136" s="69">
        <v>0</v>
      </c>
      <c r="AM136" s="69">
        <f t="shared" si="73"/>
        <v>0</v>
      </c>
      <c r="AN136" s="69">
        <v>0</v>
      </c>
      <c r="AO136" s="69">
        <f t="shared" si="84"/>
        <v>0</v>
      </c>
      <c r="AP136" s="70">
        <v>0</v>
      </c>
      <c r="AQ136" s="70">
        <f t="shared" si="74"/>
        <v>0</v>
      </c>
      <c r="AR136" s="35"/>
      <c r="AS136" s="69">
        <v>0</v>
      </c>
      <c r="AT136" s="69">
        <v>0</v>
      </c>
      <c r="AU136" s="69">
        <f t="shared" si="80"/>
        <v>0</v>
      </c>
      <c r="AV136" s="69">
        <v>0</v>
      </c>
      <c r="AW136" s="69">
        <f t="shared" si="81"/>
        <v>0</v>
      </c>
      <c r="AX136" s="70">
        <v>0</v>
      </c>
      <c r="AY136" s="71">
        <f t="shared" si="75"/>
        <v>0</v>
      </c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 s="32"/>
    </row>
    <row r="137" spans="2:68" s="2" customFormat="1" ht="14.25" hidden="1" customHeight="1" outlineLevel="1">
      <c r="B137" s="2" t="str">
        <f t="shared" si="161"/>
        <v>Hide</v>
      </c>
      <c r="C137" s="2">
        <v>1</v>
      </c>
      <c r="D137" s="66" t="s">
        <v>121</v>
      </c>
      <c r="E137" s="122">
        <v>0</v>
      </c>
      <c r="F137" s="69">
        <v>0</v>
      </c>
      <c r="G137" s="69">
        <f t="shared" si="67"/>
        <v>0</v>
      </c>
      <c r="H137" s="69">
        <v>0</v>
      </c>
      <c r="I137" s="69">
        <f t="shared" si="82"/>
        <v>0</v>
      </c>
      <c r="J137" s="70">
        <v>0</v>
      </c>
      <c r="K137" s="70">
        <f t="shared" si="68"/>
        <v>0</v>
      </c>
      <c r="L137" s="35"/>
      <c r="M137" s="69">
        <v>0</v>
      </c>
      <c r="N137" s="69">
        <v>0</v>
      </c>
      <c r="O137" s="69">
        <f t="shared" si="76"/>
        <v>0</v>
      </c>
      <c r="P137" s="69">
        <v>0</v>
      </c>
      <c r="Q137" s="69">
        <f t="shared" si="77"/>
        <v>0</v>
      </c>
      <c r="R137" s="70">
        <v>0</v>
      </c>
      <c r="S137" s="71">
        <f t="shared" si="69"/>
        <v>0</v>
      </c>
      <c r="T137" s="32"/>
      <c r="U137" s="122">
        <v>0</v>
      </c>
      <c r="V137" s="69">
        <v>0</v>
      </c>
      <c r="W137" s="69">
        <f t="shared" si="70"/>
        <v>0</v>
      </c>
      <c r="X137" s="69">
        <v>0</v>
      </c>
      <c r="Y137" s="69">
        <f t="shared" si="83"/>
        <v>0</v>
      </c>
      <c r="Z137" s="70">
        <v>0</v>
      </c>
      <c r="AA137" s="70">
        <f t="shared" si="71"/>
        <v>0</v>
      </c>
      <c r="AB137" s="35"/>
      <c r="AC137" s="69">
        <v>0</v>
      </c>
      <c r="AD137" s="69">
        <v>0</v>
      </c>
      <c r="AE137" s="69">
        <f t="shared" si="78"/>
        <v>0</v>
      </c>
      <c r="AF137" s="69">
        <v>0</v>
      </c>
      <c r="AG137" s="69">
        <f t="shared" si="79"/>
        <v>0</v>
      </c>
      <c r="AH137" s="70">
        <v>0</v>
      </c>
      <c r="AI137" s="71">
        <f t="shared" si="72"/>
        <v>0</v>
      </c>
      <c r="AJ137" s="32"/>
      <c r="AK137" s="122">
        <v>0</v>
      </c>
      <c r="AL137" s="69">
        <v>0</v>
      </c>
      <c r="AM137" s="69">
        <f t="shared" si="73"/>
        <v>0</v>
      </c>
      <c r="AN137" s="69">
        <v>0</v>
      </c>
      <c r="AO137" s="69">
        <f t="shared" si="84"/>
        <v>0</v>
      </c>
      <c r="AP137" s="70">
        <v>0</v>
      </c>
      <c r="AQ137" s="70">
        <f t="shared" si="74"/>
        <v>0</v>
      </c>
      <c r="AR137" s="35"/>
      <c r="AS137" s="69">
        <v>0</v>
      </c>
      <c r="AT137" s="69">
        <v>0</v>
      </c>
      <c r="AU137" s="69">
        <f t="shared" si="80"/>
        <v>0</v>
      </c>
      <c r="AV137" s="69">
        <v>0</v>
      </c>
      <c r="AW137" s="69">
        <f t="shared" si="81"/>
        <v>0</v>
      </c>
      <c r="AX137" s="70">
        <v>0</v>
      </c>
      <c r="AY137" s="71">
        <f t="shared" si="75"/>
        <v>0</v>
      </c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 s="32"/>
    </row>
    <row r="138" spans="2:68" s="2" customFormat="1" ht="14.25" hidden="1" customHeight="1" outlineLevel="1">
      <c r="B138" s="2" t="str">
        <f t="shared" si="161"/>
        <v>Hide</v>
      </c>
      <c r="C138" s="2">
        <v>1</v>
      </c>
      <c r="D138" s="66" t="s">
        <v>122</v>
      </c>
      <c r="E138" s="122">
        <v>0</v>
      </c>
      <c r="F138" s="69">
        <v>0</v>
      </c>
      <c r="G138" s="69">
        <f t="shared" si="67"/>
        <v>0</v>
      </c>
      <c r="H138" s="69">
        <v>0</v>
      </c>
      <c r="I138" s="69">
        <f t="shared" si="82"/>
        <v>0</v>
      </c>
      <c r="J138" s="70">
        <v>0</v>
      </c>
      <c r="K138" s="70">
        <f t="shared" si="68"/>
        <v>0</v>
      </c>
      <c r="L138" s="35"/>
      <c r="M138" s="69">
        <v>0</v>
      </c>
      <c r="N138" s="69">
        <v>0</v>
      </c>
      <c r="O138" s="69">
        <f t="shared" si="76"/>
        <v>0</v>
      </c>
      <c r="P138" s="69">
        <v>0</v>
      </c>
      <c r="Q138" s="69">
        <f t="shared" si="77"/>
        <v>0</v>
      </c>
      <c r="R138" s="70">
        <v>0</v>
      </c>
      <c r="S138" s="71">
        <f t="shared" si="69"/>
        <v>0</v>
      </c>
      <c r="T138" s="32"/>
      <c r="U138" s="122">
        <v>0</v>
      </c>
      <c r="V138" s="69">
        <v>0</v>
      </c>
      <c r="W138" s="69">
        <f t="shared" si="70"/>
        <v>0</v>
      </c>
      <c r="X138" s="69">
        <v>0</v>
      </c>
      <c r="Y138" s="69">
        <f t="shared" si="83"/>
        <v>0</v>
      </c>
      <c r="Z138" s="70">
        <v>0</v>
      </c>
      <c r="AA138" s="70">
        <f t="shared" si="71"/>
        <v>0</v>
      </c>
      <c r="AB138" s="35"/>
      <c r="AC138" s="69">
        <v>0</v>
      </c>
      <c r="AD138" s="69">
        <v>0</v>
      </c>
      <c r="AE138" s="69">
        <f t="shared" si="78"/>
        <v>0</v>
      </c>
      <c r="AF138" s="69">
        <v>0</v>
      </c>
      <c r="AG138" s="69">
        <f t="shared" si="79"/>
        <v>0</v>
      </c>
      <c r="AH138" s="70">
        <v>0</v>
      </c>
      <c r="AI138" s="71">
        <f t="shared" si="72"/>
        <v>0</v>
      </c>
      <c r="AJ138" s="32"/>
      <c r="AK138" s="122">
        <v>0</v>
      </c>
      <c r="AL138" s="69">
        <v>0</v>
      </c>
      <c r="AM138" s="69">
        <f t="shared" si="73"/>
        <v>0</v>
      </c>
      <c r="AN138" s="69">
        <v>0</v>
      </c>
      <c r="AO138" s="69">
        <f t="shared" si="84"/>
        <v>0</v>
      </c>
      <c r="AP138" s="70">
        <v>0</v>
      </c>
      <c r="AQ138" s="70">
        <f t="shared" si="74"/>
        <v>0</v>
      </c>
      <c r="AR138" s="35"/>
      <c r="AS138" s="69">
        <v>0</v>
      </c>
      <c r="AT138" s="69">
        <v>0</v>
      </c>
      <c r="AU138" s="69">
        <f t="shared" si="80"/>
        <v>0</v>
      </c>
      <c r="AV138" s="69">
        <v>0</v>
      </c>
      <c r="AW138" s="69">
        <f t="shared" si="81"/>
        <v>0</v>
      </c>
      <c r="AX138" s="70">
        <v>0</v>
      </c>
      <c r="AY138" s="71">
        <f t="shared" si="75"/>
        <v>0</v>
      </c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 s="32"/>
    </row>
    <row r="139" spans="2:68" s="2" customFormat="1" ht="14.25" hidden="1" customHeight="1" outlineLevel="1">
      <c r="B139" s="2" t="str">
        <f t="shared" si="161"/>
        <v>Hide</v>
      </c>
      <c r="C139" s="2">
        <v>1</v>
      </c>
      <c r="D139" s="66" t="s">
        <v>123</v>
      </c>
      <c r="E139" s="122">
        <v>0</v>
      </c>
      <c r="F139" s="69">
        <v>0</v>
      </c>
      <c r="G139" s="69">
        <f t="shared" si="67"/>
        <v>0</v>
      </c>
      <c r="H139" s="69">
        <v>0</v>
      </c>
      <c r="I139" s="69">
        <f t="shared" si="82"/>
        <v>0</v>
      </c>
      <c r="J139" s="70">
        <v>0</v>
      </c>
      <c r="K139" s="70">
        <f t="shared" si="68"/>
        <v>0</v>
      </c>
      <c r="L139" s="35"/>
      <c r="M139" s="69">
        <v>0</v>
      </c>
      <c r="N139" s="69">
        <v>0</v>
      </c>
      <c r="O139" s="69">
        <f t="shared" si="76"/>
        <v>0</v>
      </c>
      <c r="P139" s="69">
        <v>0</v>
      </c>
      <c r="Q139" s="69">
        <f t="shared" si="77"/>
        <v>0</v>
      </c>
      <c r="R139" s="70">
        <v>0</v>
      </c>
      <c r="S139" s="71">
        <f t="shared" si="69"/>
        <v>0</v>
      </c>
      <c r="T139" s="32"/>
      <c r="U139" s="122">
        <v>0</v>
      </c>
      <c r="V139" s="69">
        <v>0</v>
      </c>
      <c r="W139" s="69">
        <f t="shared" si="70"/>
        <v>0</v>
      </c>
      <c r="X139" s="69">
        <v>0</v>
      </c>
      <c r="Y139" s="69">
        <f t="shared" si="83"/>
        <v>0</v>
      </c>
      <c r="Z139" s="70">
        <v>0</v>
      </c>
      <c r="AA139" s="70">
        <f t="shared" si="71"/>
        <v>0</v>
      </c>
      <c r="AB139" s="35"/>
      <c r="AC139" s="69">
        <v>0</v>
      </c>
      <c r="AD139" s="69">
        <v>0</v>
      </c>
      <c r="AE139" s="69">
        <f t="shared" si="78"/>
        <v>0</v>
      </c>
      <c r="AF139" s="69">
        <v>0</v>
      </c>
      <c r="AG139" s="69">
        <f t="shared" si="79"/>
        <v>0</v>
      </c>
      <c r="AH139" s="70">
        <v>0</v>
      </c>
      <c r="AI139" s="71">
        <f t="shared" si="72"/>
        <v>0</v>
      </c>
      <c r="AJ139" s="32"/>
      <c r="AK139" s="122">
        <v>0</v>
      </c>
      <c r="AL139" s="69">
        <v>0</v>
      </c>
      <c r="AM139" s="69">
        <f t="shared" si="73"/>
        <v>0</v>
      </c>
      <c r="AN139" s="69">
        <v>0</v>
      </c>
      <c r="AO139" s="69">
        <f t="shared" si="84"/>
        <v>0</v>
      </c>
      <c r="AP139" s="70">
        <v>0</v>
      </c>
      <c r="AQ139" s="70">
        <f t="shared" si="74"/>
        <v>0</v>
      </c>
      <c r="AR139" s="35"/>
      <c r="AS139" s="69">
        <v>0</v>
      </c>
      <c r="AT139" s="69">
        <v>0</v>
      </c>
      <c r="AU139" s="69">
        <f t="shared" si="80"/>
        <v>0</v>
      </c>
      <c r="AV139" s="69">
        <v>0</v>
      </c>
      <c r="AW139" s="69">
        <f t="shared" si="81"/>
        <v>0</v>
      </c>
      <c r="AX139" s="70">
        <v>0</v>
      </c>
      <c r="AY139" s="71">
        <f t="shared" si="75"/>
        <v>0</v>
      </c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 s="32"/>
    </row>
    <row r="140" spans="2:68" s="2" customFormat="1" ht="14.25" hidden="1" customHeight="1" outlineLevel="1">
      <c r="B140" s="2" t="str">
        <f t="shared" si="161"/>
        <v>Hide</v>
      </c>
      <c r="C140" s="2">
        <v>1</v>
      </c>
      <c r="D140" s="66" t="s">
        <v>124</v>
      </c>
      <c r="E140" s="122">
        <v>0</v>
      </c>
      <c r="F140" s="69">
        <v>0</v>
      </c>
      <c r="G140" s="69">
        <f t="shared" si="67"/>
        <v>0</v>
      </c>
      <c r="H140" s="69">
        <v>0</v>
      </c>
      <c r="I140" s="69">
        <f t="shared" si="82"/>
        <v>0</v>
      </c>
      <c r="J140" s="70">
        <v>0</v>
      </c>
      <c r="K140" s="70">
        <f t="shared" si="68"/>
        <v>0</v>
      </c>
      <c r="L140" s="35"/>
      <c r="M140" s="69">
        <v>0</v>
      </c>
      <c r="N140" s="69">
        <v>0</v>
      </c>
      <c r="O140" s="69">
        <f t="shared" si="76"/>
        <v>0</v>
      </c>
      <c r="P140" s="69">
        <v>0</v>
      </c>
      <c r="Q140" s="69">
        <f t="shared" si="77"/>
        <v>0</v>
      </c>
      <c r="R140" s="70">
        <v>0</v>
      </c>
      <c r="S140" s="71">
        <f t="shared" si="69"/>
        <v>0</v>
      </c>
      <c r="T140" s="32"/>
      <c r="U140" s="122">
        <v>0</v>
      </c>
      <c r="V140" s="69">
        <v>0</v>
      </c>
      <c r="W140" s="69">
        <f t="shared" si="70"/>
        <v>0</v>
      </c>
      <c r="X140" s="69">
        <v>0</v>
      </c>
      <c r="Y140" s="69">
        <f t="shared" si="83"/>
        <v>0</v>
      </c>
      <c r="Z140" s="70">
        <v>0</v>
      </c>
      <c r="AA140" s="70">
        <f t="shared" si="71"/>
        <v>0</v>
      </c>
      <c r="AB140" s="35"/>
      <c r="AC140" s="69">
        <v>0</v>
      </c>
      <c r="AD140" s="69">
        <v>0</v>
      </c>
      <c r="AE140" s="69">
        <f t="shared" si="78"/>
        <v>0</v>
      </c>
      <c r="AF140" s="69">
        <v>0</v>
      </c>
      <c r="AG140" s="69">
        <f t="shared" si="79"/>
        <v>0</v>
      </c>
      <c r="AH140" s="70">
        <v>0</v>
      </c>
      <c r="AI140" s="71">
        <f t="shared" si="72"/>
        <v>0</v>
      </c>
      <c r="AJ140" s="32"/>
      <c r="AK140" s="122">
        <v>0</v>
      </c>
      <c r="AL140" s="69">
        <v>0</v>
      </c>
      <c r="AM140" s="69">
        <f t="shared" si="73"/>
        <v>0</v>
      </c>
      <c r="AN140" s="69">
        <v>0</v>
      </c>
      <c r="AO140" s="69">
        <f t="shared" si="84"/>
        <v>0</v>
      </c>
      <c r="AP140" s="70">
        <v>0</v>
      </c>
      <c r="AQ140" s="70">
        <f t="shared" si="74"/>
        <v>0</v>
      </c>
      <c r="AR140" s="35"/>
      <c r="AS140" s="69">
        <v>0</v>
      </c>
      <c r="AT140" s="69">
        <v>0</v>
      </c>
      <c r="AU140" s="69">
        <f t="shared" si="80"/>
        <v>0</v>
      </c>
      <c r="AV140" s="69">
        <v>0</v>
      </c>
      <c r="AW140" s="69">
        <f t="shared" si="81"/>
        <v>0</v>
      </c>
      <c r="AX140" s="70">
        <v>0</v>
      </c>
      <c r="AY140" s="71">
        <f t="shared" si="75"/>
        <v>0</v>
      </c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 s="32"/>
    </row>
    <row r="141" spans="2:68" s="2" customFormat="1" collapsed="1">
      <c r="B141" s="2" t="str">
        <f t="shared" si="161"/>
        <v>Hide</v>
      </c>
      <c r="C141" s="2">
        <v>1</v>
      </c>
      <c r="D141" s="66" t="s">
        <v>125</v>
      </c>
      <c r="E141" s="116">
        <v>0</v>
      </c>
      <c r="F141" s="38">
        <v>0</v>
      </c>
      <c r="G141" s="38">
        <f t="shared" si="67"/>
        <v>0</v>
      </c>
      <c r="H141" s="38">
        <v>0</v>
      </c>
      <c r="I141" s="38">
        <f t="shared" si="82"/>
        <v>0</v>
      </c>
      <c r="J141" s="39">
        <v>0</v>
      </c>
      <c r="K141" s="39">
        <f t="shared" si="68"/>
        <v>0</v>
      </c>
      <c r="L141" s="35"/>
      <c r="M141" s="38">
        <v>0</v>
      </c>
      <c r="N141" s="38">
        <v>0</v>
      </c>
      <c r="O141" s="38">
        <f t="shared" si="76"/>
        <v>0</v>
      </c>
      <c r="P141" s="38">
        <v>0</v>
      </c>
      <c r="Q141" s="38">
        <f t="shared" si="77"/>
        <v>0</v>
      </c>
      <c r="R141" s="39">
        <v>0</v>
      </c>
      <c r="S141" s="40">
        <f t="shared" si="69"/>
        <v>0</v>
      </c>
      <c r="T141" s="32"/>
      <c r="U141" s="116">
        <v>0</v>
      </c>
      <c r="V141" s="38">
        <v>0</v>
      </c>
      <c r="W141" s="38">
        <f t="shared" si="70"/>
        <v>0</v>
      </c>
      <c r="X141" s="38">
        <v>0</v>
      </c>
      <c r="Y141" s="38">
        <f t="shared" si="83"/>
        <v>0</v>
      </c>
      <c r="Z141" s="39">
        <v>0</v>
      </c>
      <c r="AA141" s="39">
        <f t="shared" si="71"/>
        <v>0</v>
      </c>
      <c r="AB141" s="35"/>
      <c r="AC141" s="38">
        <v>0</v>
      </c>
      <c r="AD141" s="38">
        <v>0</v>
      </c>
      <c r="AE141" s="38">
        <f t="shared" si="78"/>
        <v>0</v>
      </c>
      <c r="AF141" s="38">
        <v>0</v>
      </c>
      <c r="AG141" s="38">
        <f t="shared" si="79"/>
        <v>0</v>
      </c>
      <c r="AH141" s="39">
        <v>0</v>
      </c>
      <c r="AI141" s="40">
        <f t="shared" si="72"/>
        <v>0</v>
      </c>
      <c r="AJ141" s="32"/>
      <c r="AK141" s="116">
        <v>0</v>
      </c>
      <c r="AL141" s="38">
        <v>0</v>
      </c>
      <c r="AM141" s="38">
        <f t="shared" si="73"/>
        <v>0</v>
      </c>
      <c r="AN141" s="38">
        <v>0</v>
      </c>
      <c r="AO141" s="38">
        <f t="shared" si="84"/>
        <v>0</v>
      </c>
      <c r="AP141" s="39">
        <v>0</v>
      </c>
      <c r="AQ141" s="39">
        <f t="shared" si="74"/>
        <v>0</v>
      </c>
      <c r="AR141" s="35"/>
      <c r="AS141" s="38">
        <v>0</v>
      </c>
      <c r="AT141" s="38">
        <v>0</v>
      </c>
      <c r="AU141" s="38">
        <f t="shared" si="80"/>
        <v>0</v>
      </c>
      <c r="AV141" s="38">
        <v>0</v>
      </c>
      <c r="AW141" s="38">
        <f t="shared" si="81"/>
        <v>0</v>
      </c>
      <c r="AX141" s="39">
        <v>0</v>
      </c>
      <c r="AY141" s="40">
        <f t="shared" si="75"/>
        <v>0</v>
      </c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 s="32"/>
    </row>
    <row r="142" spans="2:68" s="2" customFormat="1" ht="14.25" hidden="1" customHeight="1" outlineLevel="1">
      <c r="B142" s="2" t="str">
        <f t="shared" si="161"/>
        <v>Hide</v>
      </c>
      <c r="C142" s="2">
        <v>1</v>
      </c>
      <c r="D142" s="66" t="s">
        <v>126</v>
      </c>
      <c r="E142" s="122">
        <v>44850</v>
      </c>
      <c r="F142" s="69">
        <v>45000</v>
      </c>
      <c r="G142" s="69">
        <f t="shared" si="67"/>
        <v>-150</v>
      </c>
      <c r="H142" s="69">
        <v>0</v>
      </c>
      <c r="I142" s="69">
        <f t="shared" si="82"/>
        <v>44850</v>
      </c>
      <c r="J142" s="70">
        <v>58667.59</v>
      </c>
      <c r="K142" s="70">
        <f t="shared" si="68"/>
        <v>-13817.589999999997</v>
      </c>
      <c r="L142" s="35"/>
      <c r="M142" s="69">
        <v>44850</v>
      </c>
      <c r="N142" s="69">
        <v>45000</v>
      </c>
      <c r="O142" s="69">
        <f t="shared" si="76"/>
        <v>-150</v>
      </c>
      <c r="P142" s="69">
        <v>0</v>
      </c>
      <c r="Q142" s="69">
        <f t="shared" si="77"/>
        <v>44850</v>
      </c>
      <c r="R142" s="70">
        <v>58667.59</v>
      </c>
      <c r="S142" s="71">
        <f t="shared" si="69"/>
        <v>-13817.589999999997</v>
      </c>
      <c r="T142" s="32"/>
      <c r="U142" s="122">
        <v>0</v>
      </c>
      <c r="V142" s="69">
        <v>0</v>
      </c>
      <c r="W142" s="69">
        <f t="shared" si="70"/>
        <v>0</v>
      </c>
      <c r="X142" s="69">
        <v>0</v>
      </c>
      <c r="Y142" s="69">
        <f t="shared" si="83"/>
        <v>0</v>
      </c>
      <c r="Z142" s="70">
        <v>0</v>
      </c>
      <c r="AA142" s="70">
        <f t="shared" si="71"/>
        <v>0</v>
      </c>
      <c r="AB142" s="35"/>
      <c r="AC142" s="69">
        <v>0</v>
      </c>
      <c r="AD142" s="69">
        <v>0</v>
      </c>
      <c r="AE142" s="69">
        <f t="shared" si="78"/>
        <v>0</v>
      </c>
      <c r="AF142" s="69">
        <v>0</v>
      </c>
      <c r="AG142" s="69">
        <f t="shared" si="79"/>
        <v>0</v>
      </c>
      <c r="AH142" s="70">
        <v>0</v>
      </c>
      <c r="AI142" s="71">
        <f t="shared" si="72"/>
        <v>0</v>
      </c>
      <c r="AJ142" s="32"/>
      <c r="AK142" s="122">
        <v>44850</v>
      </c>
      <c r="AL142" s="69">
        <v>45000</v>
      </c>
      <c r="AM142" s="69">
        <f t="shared" si="73"/>
        <v>-150</v>
      </c>
      <c r="AN142" s="69">
        <v>0</v>
      </c>
      <c r="AO142" s="69">
        <f t="shared" si="84"/>
        <v>44850</v>
      </c>
      <c r="AP142" s="70">
        <v>58667.59</v>
      </c>
      <c r="AQ142" s="70">
        <f t="shared" si="74"/>
        <v>-13817.589999999997</v>
      </c>
      <c r="AR142" s="35"/>
      <c r="AS142" s="69">
        <v>44850</v>
      </c>
      <c r="AT142" s="69">
        <v>45000</v>
      </c>
      <c r="AU142" s="69">
        <f t="shared" si="80"/>
        <v>-150</v>
      </c>
      <c r="AV142" s="69">
        <v>0</v>
      </c>
      <c r="AW142" s="69">
        <f t="shared" si="81"/>
        <v>44850</v>
      </c>
      <c r="AX142" s="70">
        <v>58667.59</v>
      </c>
      <c r="AY142" s="71">
        <f t="shared" si="75"/>
        <v>-13817.589999999997</v>
      </c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 s="32"/>
    </row>
    <row r="143" spans="2:68" s="2" customFormat="1" ht="14.25" hidden="1" customHeight="1" outlineLevel="1">
      <c r="B143" s="2" t="str">
        <f t="shared" si="161"/>
        <v>Hide</v>
      </c>
      <c r="C143" s="2">
        <v>1</v>
      </c>
      <c r="D143" s="66" t="s" vm="1">
        <v>127</v>
      </c>
      <c r="E143" s="122">
        <v>0</v>
      </c>
      <c r="F143" s="69">
        <v>0</v>
      </c>
      <c r="G143" s="69">
        <f t="shared" si="67"/>
        <v>0</v>
      </c>
      <c r="H143" s="69">
        <v>0</v>
      </c>
      <c r="I143" s="69">
        <f t="shared" si="82"/>
        <v>0</v>
      </c>
      <c r="J143" s="70">
        <v>0</v>
      </c>
      <c r="K143" s="70">
        <f t="shared" si="68"/>
        <v>0</v>
      </c>
      <c r="L143" s="35"/>
      <c r="M143" s="69">
        <v>0</v>
      </c>
      <c r="N143" s="69">
        <v>0</v>
      </c>
      <c r="O143" s="69">
        <f t="shared" si="76"/>
        <v>0</v>
      </c>
      <c r="P143" s="69">
        <v>0</v>
      </c>
      <c r="Q143" s="69">
        <f t="shared" si="77"/>
        <v>0</v>
      </c>
      <c r="R143" s="70">
        <v>0</v>
      </c>
      <c r="S143" s="71">
        <f t="shared" si="69"/>
        <v>0</v>
      </c>
      <c r="T143" s="32"/>
      <c r="U143" s="122">
        <v>0</v>
      </c>
      <c r="V143" s="69">
        <v>0</v>
      </c>
      <c r="W143" s="69">
        <f t="shared" si="70"/>
        <v>0</v>
      </c>
      <c r="X143" s="69">
        <v>0</v>
      </c>
      <c r="Y143" s="69">
        <f t="shared" si="83"/>
        <v>0</v>
      </c>
      <c r="Z143" s="70">
        <v>0</v>
      </c>
      <c r="AA143" s="70">
        <f t="shared" si="71"/>
        <v>0</v>
      </c>
      <c r="AB143" s="35"/>
      <c r="AC143" s="69">
        <v>0</v>
      </c>
      <c r="AD143" s="69">
        <v>0</v>
      </c>
      <c r="AE143" s="69">
        <f t="shared" si="78"/>
        <v>0</v>
      </c>
      <c r="AF143" s="69">
        <v>0</v>
      </c>
      <c r="AG143" s="69">
        <f t="shared" si="79"/>
        <v>0</v>
      </c>
      <c r="AH143" s="70">
        <v>0</v>
      </c>
      <c r="AI143" s="71">
        <f t="shared" si="72"/>
        <v>0</v>
      </c>
      <c r="AJ143" s="32"/>
      <c r="AK143" s="122">
        <v>0</v>
      </c>
      <c r="AL143" s="69">
        <v>0</v>
      </c>
      <c r="AM143" s="69">
        <f t="shared" si="73"/>
        <v>0</v>
      </c>
      <c r="AN143" s="69">
        <v>0</v>
      </c>
      <c r="AO143" s="69">
        <f t="shared" si="84"/>
        <v>0</v>
      </c>
      <c r="AP143" s="70">
        <v>0</v>
      </c>
      <c r="AQ143" s="70">
        <f t="shared" si="74"/>
        <v>0</v>
      </c>
      <c r="AR143" s="35"/>
      <c r="AS143" s="69">
        <v>0</v>
      </c>
      <c r="AT143" s="69">
        <v>0</v>
      </c>
      <c r="AU143" s="69">
        <f t="shared" si="80"/>
        <v>0</v>
      </c>
      <c r="AV143" s="69">
        <v>0</v>
      </c>
      <c r="AW143" s="69">
        <f t="shared" si="81"/>
        <v>0</v>
      </c>
      <c r="AX143" s="70">
        <v>0</v>
      </c>
      <c r="AY143" s="71">
        <f t="shared" si="75"/>
        <v>0</v>
      </c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 s="32"/>
    </row>
    <row r="144" spans="2:68" s="2" customFormat="1" collapsed="1">
      <c r="B144" s="2" t="str">
        <f t="shared" si="161"/>
        <v>Hide</v>
      </c>
      <c r="C144" s="2">
        <v>1</v>
      </c>
      <c r="D144" s="66" t="s">
        <v>128</v>
      </c>
      <c r="E144" s="116">
        <v>44850</v>
      </c>
      <c r="F144" s="38">
        <v>45000</v>
      </c>
      <c r="G144" s="38">
        <f t="shared" si="67"/>
        <v>-150</v>
      </c>
      <c r="H144" s="38">
        <v>0</v>
      </c>
      <c r="I144" s="38">
        <f t="shared" si="82"/>
        <v>44850</v>
      </c>
      <c r="J144" s="39">
        <v>58667.59</v>
      </c>
      <c r="K144" s="39">
        <f t="shared" si="68"/>
        <v>-13817.589999999997</v>
      </c>
      <c r="L144" s="35"/>
      <c r="M144" s="38">
        <v>44850</v>
      </c>
      <c r="N144" s="38">
        <v>45000</v>
      </c>
      <c r="O144" s="38">
        <f t="shared" si="76"/>
        <v>-150</v>
      </c>
      <c r="P144" s="38">
        <v>0</v>
      </c>
      <c r="Q144" s="38">
        <f t="shared" si="77"/>
        <v>44850</v>
      </c>
      <c r="R144" s="39">
        <v>58667.59</v>
      </c>
      <c r="S144" s="40">
        <f t="shared" si="69"/>
        <v>-13817.589999999997</v>
      </c>
      <c r="T144" s="32"/>
      <c r="U144" s="116">
        <v>0</v>
      </c>
      <c r="V144" s="38">
        <v>0</v>
      </c>
      <c r="W144" s="38">
        <f t="shared" si="70"/>
        <v>0</v>
      </c>
      <c r="X144" s="38">
        <v>0</v>
      </c>
      <c r="Y144" s="38">
        <f t="shared" si="83"/>
        <v>0</v>
      </c>
      <c r="Z144" s="39">
        <v>0</v>
      </c>
      <c r="AA144" s="39">
        <f t="shared" si="71"/>
        <v>0</v>
      </c>
      <c r="AB144" s="35"/>
      <c r="AC144" s="38">
        <v>0</v>
      </c>
      <c r="AD144" s="38">
        <v>0</v>
      </c>
      <c r="AE144" s="38">
        <f t="shared" si="78"/>
        <v>0</v>
      </c>
      <c r="AF144" s="38">
        <v>0</v>
      </c>
      <c r="AG144" s="38">
        <f t="shared" si="79"/>
        <v>0</v>
      </c>
      <c r="AH144" s="39">
        <v>0</v>
      </c>
      <c r="AI144" s="40">
        <f t="shared" si="72"/>
        <v>0</v>
      </c>
      <c r="AJ144" s="32"/>
      <c r="AK144" s="116">
        <v>44850</v>
      </c>
      <c r="AL144" s="38">
        <v>45000</v>
      </c>
      <c r="AM144" s="38">
        <f t="shared" si="73"/>
        <v>-150</v>
      </c>
      <c r="AN144" s="38">
        <v>0</v>
      </c>
      <c r="AO144" s="38">
        <f t="shared" si="84"/>
        <v>44850</v>
      </c>
      <c r="AP144" s="39">
        <v>58667.59</v>
      </c>
      <c r="AQ144" s="39">
        <f t="shared" si="74"/>
        <v>-13817.589999999997</v>
      </c>
      <c r="AR144" s="35"/>
      <c r="AS144" s="38">
        <v>44850</v>
      </c>
      <c r="AT144" s="38">
        <v>45000</v>
      </c>
      <c r="AU144" s="38">
        <f t="shared" si="80"/>
        <v>-150</v>
      </c>
      <c r="AV144" s="38">
        <v>0</v>
      </c>
      <c r="AW144" s="38">
        <f t="shared" si="81"/>
        <v>44850</v>
      </c>
      <c r="AX144" s="39">
        <v>58667.59</v>
      </c>
      <c r="AY144" s="40">
        <f t="shared" si="75"/>
        <v>-13817.589999999997</v>
      </c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 s="32"/>
    </row>
    <row r="145" spans="2:68" s="2" customFormat="1">
      <c r="B145" s="2" t="str">
        <f t="shared" si="161"/>
        <v>Hide</v>
      </c>
      <c r="C145" s="2">
        <v>1</v>
      </c>
      <c r="D145" s="72" t="s">
        <v>129</v>
      </c>
      <c r="E145" s="123">
        <v>54164.72</v>
      </c>
      <c r="F145" s="73">
        <v>54234.11</v>
      </c>
      <c r="G145" s="73">
        <f t="shared" si="67"/>
        <v>-69.389999999999418</v>
      </c>
      <c r="H145" s="73">
        <v>0</v>
      </c>
      <c r="I145" s="73">
        <f t="shared" si="82"/>
        <v>54164.72</v>
      </c>
      <c r="J145" s="74">
        <v>67901.7</v>
      </c>
      <c r="K145" s="74">
        <f t="shared" si="68"/>
        <v>-13736.979999999996</v>
      </c>
      <c r="L145" s="35"/>
      <c r="M145" s="73">
        <v>54164.72</v>
      </c>
      <c r="N145" s="73">
        <v>54234.11</v>
      </c>
      <c r="O145" s="73">
        <f t="shared" si="76"/>
        <v>-69.389999999999418</v>
      </c>
      <c r="P145" s="73">
        <v>0</v>
      </c>
      <c r="Q145" s="73">
        <f t="shared" si="77"/>
        <v>54164.72</v>
      </c>
      <c r="R145" s="74">
        <v>67901.7</v>
      </c>
      <c r="S145" s="75">
        <f t="shared" si="69"/>
        <v>-13736.979999999996</v>
      </c>
      <c r="T145" s="32"/>
      <c r="U145" s="123">
        <v>278.86</v>
      </c>
      <c r="V145" s="73">
        <v>278.89</v>
      </c>
      <c r="W145" s="73">
        <f t="shared" si="70"/>
        <v>-2.9999999999972715E-2</v>
      </c>
      <c r="X145" s="73">
        <v>0</v>
      </c>
      <c r="Y145" s="73">
        <f t="shared" si="83"/>
        <v>278.86</v>
      </c>
      <c r="Z145" s="74">
        <v>278.89</v>
      </c>
      <c r="AA145" s="74">
        <f t="shared" si="71"/>
        <v>-2.9999999999972715E-2</v>
      </c>
      <c r="AB145" s="35"/>
      <c r="AC145" s="73">
        <v>278.86</v>
      </c>
      <c r="AD145" s="73">
        <v>278.89</v>
      </c>
      <c r="AE145" s="73">
        <f t="shared" si="78"/>
        <v>-2.9999999999972715E-2</v>
      </c>
      <c r="AF145" s="73">
        <v>0</v>
      </c>
      <c r="AG145" s="73">
        <f t="shared" si="79"/>
        <v>278.86</v>
      </c>
      <c r="AH145" s="74">
        <v>278.89</v>
      </c>
      <c r="AI145" s="75">
        <f t="shared" si="72"/>
        <v>-2.9999999999972715E-2</v>
      </c>
      <c r="AJ145" s="32"/>
      <c r="AK145" s="123">
        <v>53885.86</v>
      </c>
      <c r="AL145" s="73">
        <v>53955.22</v>
      </c>
      <c r="AM145" s="73">
        <f t="shared" si="73"/>
        <v>-69.360000000000582</v>
      </c>
      <c r="AN145" s="73">
        <v>0</v>
      </c>
      <c r="AO145" s="73">
        <f t="shared" si="84"/>
        <v>53885.86</v>
      </c>
      <c r="AP145" s="74">
        <v>67622.81</v>
      </c>
      <c r="AQ145" s="74">
        <f t="shared" si="74"/>
        <v>-13736.949999999997</v>
      </c>
      <c r="AR145" s="35"/>
      <c r="AS145" s="73">
        <v>53885.86</v>
      </c>
      <c r="AT145" s="73">
        <v>53955.22</v>
      </c>
      <c r="AU145" s="73">
        <f t="shared" si="80"/>
        <v>-69.360000000000582</v>
      </c>
      <c r="AV145" s="73">
        <v>0</v>
      </c>
      <c r="AW145" s="73">
        <f t="shared" si="81"/>
        <v>53885.86</v>
      </c>
      <c r="AX145" s="74">
        <v>67622.81</v>
      </c>
      <c r="AY145" s="75">
        <f t="shared" si="75"/>
        <v>-13736.949999999997</v>
      </c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 s="32"/>
    </row>
    <row r="146" spans="2:68" s="2" customFormat="1" ht="14.25" hidden="1" customHeight="1" outlineLevel="1">
      <c r="B146" s="2" t="str">
        <f t="shared" si="161"/>
        <v>Hide</v>
      </c>
      <c r="C146" s="2">
        <v>1</v>
      </c>
      <c r="D146" s="72" t="s">
        <v>130</v>
      </c>
      <c r="E146" s="124">
        <v>23980.48</v>
      </c>
      <c r="F146" s="76">
        <v>12218.777897364806</v>
      </c>
      <c r="G146" s="76">
        <f t="shared" si="67"/>
        <v>11761.702102635194</v>
      </c>
      <c r="H146" s="76">
        <v>0</v>
      </c>
      <c r="I146" s="76">
        <f t="shared" si="82"/>
        <v>23980.48</v>
      </c>
      <c r="J146" s="77">
        <v>44067.92</v>
      </c>
      <c r="K146" s="77">
        <f t="shared" si="68"/>
        <v>-20087.439999999999</v>
      </c>
      <c r="L146" s="35"/>
      <c r="M146" s="76">
        <v>23980.48</v>
      </c>
      <c r="N146" s="76">
        <v>12218.777897364806</v>
      </c>
      <c r="O146" s="76">
        <f t="shared" si="76"/>
        <v>11761.702102635194</v>
      </c>
      <c r="P146" s="76">
        <v>0</v>
      </c>
      <c r="Q146" s="76">
        <f t="shared" si="77"/>
        <v>23980.48</v>
      </c>
      <c r="R146" s="77">
        <v>44067.92</v>
      </c>
      <c r="S146" s="78">
        <f t="shared" si="69"/>
        <v>-20087.439999999999</v>
      </c>
      <c r="T146" s="32"/>
      <c r="U146" s="124">
        <v>3813.35</v>
      </c>
      <c r="V146" s="76">
        <v>2066.382222243406</v>
      </c>
      <c r="W146" s="76">
        <f t="shared" si="70"/>
        <v>1746.9677777565939</v>
      </c>
      <c r="X146" s="76">
        <v>0</v>
      </c>
      <c r="Y146" s="76">
        <f t="shared" si="83"/>
        <v>3813.35</v>
      </c>
      <c r="Z146" s="77">
        <v>33625.370000000003</v>
      </c>
      <c r="AA146" s="77">
        <f t="shared" si="71"/>
        <v>-29812.020000000004</v>
      </c>
      <c r="AB146" s="35"/>
      <c r="AC146" s="76">
        <v>3813.35</v>
      </c>
      <c r="AD146" s="76">
        <v>2066.382222243406</v>
      </c>
      <c r="AE146" s="76">
        <f t="shared" si="78"/>
        <v>1746.9677777565939</v>
      </c>
      <c r="AF146" s="76">
        <v>0</v>
      </c>
      <c r="AG146" s="76">
        <f t="shared" si="79"/>
        <v>3813.35</v>
      </c>
      <c r="AH146" s="77">
        <v>33625.370000000003</v>
      </c>
      <c r="AI146" s="78">
        <f t="shared" si="72"/>
        <v>-29812.020000000004</v>
      </c>
      <c r="AJ146" s="32"/>
      <c r="AK146" s="124">
        <v>20167.13</v>
      </c>
      <c r="AL146" s="76">
        <v>10152.395675121399</v>
      </c>
      <c r="AM146" s="76">
        <f t="shared" si="73"/>
        <v>10014.734324878602</v>
      </c>
      <c r="AN146" s="76">
        <v>0</v>
      </c>
      <c r="AO146" s="76">
        <f t="shared" si="84"/>
        <v>20167.13</v>
      </c>
      <c r="AP146" s="77">
        <v>10442.549999999999</v>
      </c>
      <c r="AQ146" s="77">
        <f t="shared" si="74"/>
        <v>9724.5800000000017</v>
      </c>
      <c r="AR146" s="35"/>
      <c r="AS146" s="76">
        <v>20167.13</v>
      </c>
      <c r="AT146" s="76">
        <v>10152.395675121399</v>
      </c>
      <c r="AU146" s="76">
        <f t="shared" si="80"/>
        <v>10014.734324878602</v>
      </c>
      <c r="AV146" s="76">
        <v>0</v>
      </c>
      <c r="AW146" s="76">
        <f t="shared" si="81"/>
        <v>20167.13</v>
      </c>
      <c r="AX146" s="77">
        <v>10442.549999999999</v>
      </c>
      <c r="AY146" s="78">
        <f t="shared" si="75"/>
        <v>9724.5800000000017</v>
      </c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 s="32"/>
    </row>
    <row r="147" spans="2:68" s="2" customFormat="1" ht="14.25" hidden="1" customHeight="1" outlineLevel="1">
      <c r="B147" s="2" t="str">
        <f t="shared" si="161"/>
        <v>Hide</v>
      </c>
      <c r="C147" s="2">
        <v>1</v>
      </c>
      <c r="D147" s="72" t="s">
        <v>131</v>
      </c>
      <c r="E147" s="124">
        <v>1125.4900000000016</v>
      </c>
      <c r="F147" s="76">
        <v>-1247.712141969118</v>
      </c>
      <c r="G147" s="76">
        <f t="shared" si="67"/>
        <v>2373.2021419691196</v>
      </c>
      <c r="H147" s="76">
        <v>0</v>
      </c>
      <c r="I147" s="76">
        <f t="shared" si="82"/>
        <v>1125.4900000000016</v>
      </c>
      <c r="J147" s="77">
        <v>-28280.57</v>
      </c>
      <c r="K147" s="77">
        <f t="shared" si="68"/>
        <v>29406.06</v>
      </c>
      <c r="L147" s="35"/>
      <c r="M147" s="76">
        <v>1125.4900000000016</v>
      </c>
      <c r="N147" s="76">
        <v>-1247.712141969118</v>
      </c>
      <c r="O147" s="76">
        <f t="shared" si="76"/>
        <v>2373.2021419691196</v>
      </c>
      <c r="P147" s="76">
        <v>0</v>
      </c>
      <c r="Q147" s="76">
        <f t="shared" si="77"/>
        <v>1125.4900000000016</v>
      </c>
      <c r="R147" s="77">
        <v>-28280.57</v>
      </c>
      <c r="S147" s="78">
        <f t="shared" si="69"/>
        <v>29406.06</v>
      </c>
      <c r="T147" s="32"/>
      <c r="U147" s="124">
        <v>0</v>
      </c>
      <c r="V147" s="76">
        <v>532.05504394364482</v>
      </c>
      <c r="W147" s="76">
        <f t="shared" si="70"/>
        <v>-532.05504394364482</v>
      </c>
      <c r="X147" s="76">
        <v>0</v>
      </c>
      <c r="Y147" s="76">
        <f t="shared" si="83"/>
        <v>0</v>
      </c>
      <c r="Z147" s="77">
        <v>-31120.87</v>
      </c>
      <c r="AA147" s="77">
        <f t="shared" si="71"/>
        <v>31120.87</v>
      </c>
      <c r="AB147" s="35"/>
      <c r="AC147" s="76">
        <v>0</v>
      </c>
      <c r="AD147" s="76">
        <v>532.05504394364482</v>
      </c>
      <c r="AE147" s="76">
        <f t="shared" si="78"/>
        <v>-532.05504394364482</v>
      </c>
      <c r="AF147" s="76">
        <v>0</v>
      </c>
      <c r="AG147" s="76">
        <f t="shared" si="79"/>
        <v>0</v>
      </c>
      <c r="AH147" s="77">
        <v>-31120.87</v>
      </c>
      <c r="AI147" s="78">
        <f t="shared" si="72"/>
        <v>31120.87</v>
      </c>
      <c r="AJ147" s="32"/>
      <c r="AK147" s="124">
        <v>1125.4900000000016</v>
      </c>
      <c r="AL147" s="76">
        <v>-1779.7671859127629</v>
      </c>
      <c r="AM147" s="76">
        <f t="shared" si="73"/>
        <v>2905.2571859127647</v>
      </c>
      <c r="AN147" s="76">
        <v>0</v>
      </c>
      <c r="AO147" s="76">
        <f t="shared" si="84"/>
        <v>1125.4900000000016</v>
      </c>
      <c r="AP147" s="77">
        <v>2840.3</v>
      </c>
      <c r="AQ147" s="77">
        <f t="shared" si="74"/>
        <v>-1714.8099999999986</v>
      </c>
      <c r="AR147" s="35"/>
      <c r="AS147" s="76">
        <v>1125.4900000000016</v>
      </c>
      <c r="AT147" s="76">
        <v>-1779.7671859127629</v>
      </c>
      <c r="AU147" s="76">
        <f t="shared" si="80"/>
        <v>2905.2571859127647</v>
      </c>
      <c r="AV147" s="76">
        <v>0</v>
      </c>
      <c r="AW147" s="76">
        <f t="shared" si="81"/>
        <v>1125.4900000000016</v>
      </c>
      <c r="AX147" s="77">
        <v>2840.3</v>
      </c>
      <c r="AY147" s="78">
        <f t="shared" si="75"/>
        <v>-1714.8099999999986</v>
      </c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 s="32"/>
    </row>
    <row r="148" spans="2:68" s="2" customFormat="1" ht="14.25" hidden="1" customHeight="1" outlineLevel="1">
      <c r="B148" s="2" t="str">
        <f t="shared" si="161"/>
        <v>Hide</v>
      </c>
      <c r="C148" s="2">
        <v>1</v>
      </c>
      <c r="D148" s="72" t="s">
        <v>132</v>
      </c>
      <c r="E148" s="124">
        <v>0</v>
      </c>
      <c r="F148" s="76">
        <v>0</v>
      </c>
      <c r="G148" s="76">
        <f t="shared" si="67"/>
        <v>0</v>
      </c>
      <c r="H148" s="76">
        <v>0</v>
      </c>
      <c r="I148" s="76">
        <f t="shared" si="82"/>
        <v>0</v>
      </c>
      <c r="J148" s="77">
        <v>0</v>
      </c>
      <c r="K148" s="77">
        <f t="shared" si="68"/>
        <v>0</v>
      </c>
      <c r="L148" s="35"/>
      <c r="M148" s="76">
        <v>0</v>
      </c>
      <c r="N148" s="76">
        <v>0</v>
      </c>
      <c r="O148" s="76">
        <f t="shared" si="76"/>
        <v>0</v>
      </c>
      <c r="P148" s="76">
        <v>0</v>
      </c>
      <c r="Q148" s="76">
        <f t="shared" si="77"/>
        <v>0</v>
      </c>
      <c r="R148" s="77">
        <v>0</v>
      </c>
      <c r="S148" s="78">
        <f t="shared" si="69"/>
        <v>0</v>
      </c>
      <c r="T148" s="32"/>
      <c r="U148" s="124">
        <v>0</v>
      </c>
      <c r="V148" s="76">
        <v>0</v>
      </c>
      <c r="W148" s="76">
        <f t="shared" si="70"/>
        <v>0</v>
      </c>
      <c r="X148" s="76">
        <v>0</v>
      </c>
      <c r="Y148" s="76">
        <f t="shared" si="83"/>
        <v>0</v>
      </c>
      <c r="Z148" s="77">
        <v>0</v>
      </c>
      <c r="AA148" s="77">
        <f t="shared" si="71"/>
        <v>0</v>
      </c>
      <c r="AB148" s="35"/>
      <c r="AC148" s="76">
        <v>0</v>
      </c>
      <c r="AD148" s="76">
        <v>0</v>
      </c>
      <c r="AE148" s="76">
        <f t="shared" si="78"/>
        <v>0</v>
      </c>
      <c r="AF148" s="76">
        <v>0</v>
      </c>
      <c r="AG148" s="76">
        <f t="shared" si="79"/>
        <v>0</v>
      </c>
      <c r="AH148" s="77">
        <v>0</v>
      </c>
      <c r="AI148" s="78">
        <f t="shared" si="72"/>
        <v>0</v>
      </c>
      <c r="AJ148" s="32"/>
      <c r="AK148" s="124">
        <v>0</v>
      </c>
      <c r="AL148" s="76">
        <v>0</v>
      </c>
      <c r="AM148" s="76">
        <f t="shared" si="73"/>
        <v>0</v>
      </c>
      <c r="AN148" s="76">
        <v>0</v>
      </c>
      <c r="AO148" s="76">
        <f t="shared" si="84"/>
        <v>0</v>
      </c>
      <c r="AP148" s="77">
        <v>0</v>
      </c>
      <c r="AQ148" s="77">
        <f t="shared" si="74"/>
        <v>0</v>
      </c>
      <c r="AR148" s="35"/>
      <c r="AS148" s="76">
        <v>0</v>
      </c>
      <c r="AT148" s="76">
        <v>0</v>
      </c>
      <c r="AU148" s="76">
        <f t="shared" si="80"/>
        <v>0</v>
      </c>
      <c r="AV148" s="76">
        <v>0</v>
      </c>
      <c r="AW148" s="76">
        <f t="shared" si="81"/>
        <v>0</v>
      </c>
      <c r="AX148" s="77">
        <v>0</v>
      </c>
      <c r="AY148" s="78">
        <f t="shared" si="75"/>
        <v>0</v>
      </c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 s="32"/>
    </row>
    <row r="149" spans="2:68" s="2" customFormat="1" collapsed="1">
      <c r="B149" s="2" t="str">
        <f t="shared" si="161"/>
        <v>Hide</v>
      </c>
      <c r="C149" s="2">
        <v>1</v>
      </c>
      <c r="D149" s="72" t="s">
        <v>133</v>
      </c>
      <c r="E149" s="123">
        <v>25105.97</v>
      </c>
      <c r="F149" s="73">
        <v>10971.065755395688</v>
      </c>
      <c r="G149" s="73">
        <f t="shared" ref="G149:G216" si="162">+E149-F149</f>
        <v>14134.904244604313</v>
      </c>
      <c r="H149" s="73">
        <v>0</v>
      </c>
      <c r="I149" s="73">
        <f t="shared" si="82"/>
        <v>25105.97</v>
      </c>
      <c r="J149" s="74">
        <v>15787.350000000002</v>
      </c>
      <c r="K149" s="74">
        <f t="shared" ref="K149:K216" si="163">+E149-J149</f>
        <v>9318.619999999999</v>
      </c>
      <c r="L149" s="35"/>
      <c r="M149" s="73">
        <v>25105.97</v>
      </c>
      <c r="N149" s="73">
        <v>10971.065755395688</v>
      </c>
      <c r="O149" s="73">
        <f t="shared" si="76"/>
        <v>14134.904244604313</v>
      </c>
      <c r="P149" s="73">
        <v>0</v>
      </c>
      <c r="Q149" s="73">
        <f t="shared" si="77"/>
        <v>25105.97</v>
      </c>
      <c r="R149" s="74">
        <v>15787.350000000002</v>
      </c>
      <c r="S149" s="75">
        <f t="shared" ref="S149:S216" si="164">+M149-R149</f>
        <v>9318.619999999999</v>
      </c>
      <c r="T149" s="32"/>
      <c r="U149" s="123">
        <v>3813.35</v>
      </c>
      <c r="V149" s="73">
        <v>2598.4372661870507</v>
      </c>
      <c r="W149" s="73">
        <f t="shared" ref="W149:W216" si="165">+U149-V149</f>
        <v>1214.9127338129492</v>
      </c>
      <c r="X149" s="73">
        <v>0</v>
      </c>
      <c r="Y149" s="73">
        <f t="shared" si="83"/>
        <v>3813.35</v>
      </c>
      <c r="Z149" s="74">
        <v>2504.5000000000036</v>
      </c>
      <c r="AA149" s="74">
        <f t="shared" ref="AA149:AA216" si="166">+U149-Z149</f>
        <v>1308.8499999999963</v>
      </c>
      <c r="AB149" s="35"/>
      <c r="AC149" s="73">
        <v>3813.35</v>
      </c>
      <c r="AD149" s="73">
        <v>2598.4372661870507</v>
      </c>
      <c r="AE149" s="73">
        <f t="shared" si="78"/>
        <v>1214.9127338129492</v>
      </c>
      <c r="AF149" s="73">
        <v>0</v>
      </c>
      <c r="AG149" s="73">
        <f t="shared" si="79"/>
        <v>3813.35</v>
      </c>
      <c r="AH149" s="74">
        <v>2504.5000000000036</v>
      </c>
      <c r="AI149" s="75">
        <f t="shared" ref="AI149:AI216" si="167">+AC149-AH149</f>
        <v>1308.8499999999963</v>
      </c>
      <c r="AJ149" s="32"/>
      <c r="AK149" s="123">
        <v>21292.620000000003</v>
      </c>
      <c r="AL149" s="73">
        <v>8372.6284892086369</v>
      </c>
      <c r="AM149" s="73">
        <f t="shared" ref="AM149:AM216" si="168">+AK149-AL149</f>
        <v>12919.991510791366</v>
      </c>
      <c r="AN149" s="73">
        <v>0</v>
      </c>
      <c r="AO149" s="73">
        <f t="shared" si="84"/>
        <v>21292.620000000003</v>
      </c>
      <c r="AP149" s="74">
        <v>13282.849999999999</v>
      </c>
      <c r="AQ149" s="74">
        <f t="shared" ref="AQ149:AQ216" si="169">+AK149-AP149</f>
        <v>8009.7700000000041</v>
      </c>
      <c r="AR149" s="35"/>
      <c r="AS149" s="73">
        <v>21292.620000000003</v>
      </c>
      <c r="AT149" s="73">
        <v>8372.6284892086369</v>
      </c>
      <c r="AU149" s="73">
        <f t="shared" si="80"/>
        <v>12919.991510791366</v>
      </c>
      <c r="AV149" s="73">
        <v>0</v>
      </c>
      <c r="AW149" s="73">
        <f t="shared" si="81"/>
        <v>21292.620000000003</v>
      </c>
      <c r="AX149" s="74">
        <v>13282.849999999999</v>
      </c>
      <c r="AY149" s="75">
        <f t="shared" ref="AY149:AY216" si="170">+AS149-AX149</f>
        <v>8009.7700000000041</v>
      </c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 s="32"/>
    </row>
    <row r="150" spans="2:68" s="2" customFormat="1">
      <c r="B150" s="2" t="str">
        <f t="shared" si="161"/>
        <v>Hide</v>
      </c>
      <c r="D150" s="79" t="s">
        <v>134</v>
      </c>
      <c r="E150" s="115">
        <v>0</v>
      </c>
      <c r="F150" s="28">
        <v>0</v>
      </c>
      <c r="G150" s="28">
        <f t="shared" si="162"/>
        <v>0</v>
      </c>
      <c r="H150" s="28">
        <v>0</v>
      </c>
      <c r="I150" s="28">
        <f t="shared" si="82"/>
        <v>0</v>
      </c>
      <c r="J150" s="34">
        <v>0</v>
      </c>
      <c r="K150" s="34">
        <f t="shared" si="163"/>
        <v>0</v>
      </c>
      <c r="L150" s="35"/>
      <c r="M150" s="28">
        <v>0</v>
      </c>
      <c r="N150" s="28">
        <v>0</v>
      </c>
      <c r="O150" s="28">
        <f t="shared" si="76"/>
        <v>0</v>
      </c>
      <c r="P150" s="28">
        <v>0</v>
      </c>
      <c r="Q150" s="28">
        <f t="shared" si="77"/>
        <v>0</v>
      </c>
      <c r="R150" s="34">
        <v>0</v>
      </c>
      <c r="S150" s="36">
        <f t="shared" si="164"/>
        <v>0</v>
      </c>
      <c r="T150" s="32"/>
      <c r="U150" s="115">
        <v>0</v>
      </c>
      <c r="V150" s="28">
        <v>0</v>
      </c>
      <c r="W150" s="28">
        <f t="shared" si="165"/>
        <v>0</v>
      </c>
      <c r="X150" s="28">
        <v>0</v>
      </c>
      <c r="Y150" s="28">
        <f t="shared" si="83"/>
        <v>0</v>
      </c>
      <c r="Z150" s="34">
        <v>0</v>
      </c>
      <c r="AA150" s="34">
        <f t="shared" si="166"/>
        <v>0</v>
      </c>
      <c r="AB150" s="35"/>
      <c r="AC150" s="28">
        <v>0</v>
      </c>
      <c r="AD150" s="28">
        <v>0</v>
      </c>
      <c r="AE150" s="28">
        <f t="shared" si="78"/>
        <v>0</v>
      </c>
      <c r="AF150" s="28">
        <v>0</v>
      </c>
      <c r="AG150" s="28">
        <f t="shared" si="79"/>
        <v>0</v>
      </c>
      <c r="AH150" s="34">
        <v>0</v>
      </c>
      <c r="AI150" s="36">
        <f t="shared" si="167"/>
        <v>0</v>
      </c>
      <c r="AJ150" s="32"/>
      <c r="AK150" s="115">
        <v>0</v>
      </c>
      <c r="AL150" s="28">
        <v>0</v>
      </c>
      <c r="AM150" s="28">
        <f t="shared" si="168"/>
        <v>0</v>
      </c>
      <c r="AN150" s="28">
        <v>0</v>
      </c>
      <c r="AO150" s="28">
        <f t="shared" si="84"/>
        <v>0</v>
      </c>
      <c r="AP150" s="34">
        <v>0</v>
      </c>
      <c r="AQ150" s="34">
        <f t="shared" si="169"/>
        <v>0</v>
      </c>
      <c r="AR150" s="35"/>
      <c r="AS150" s="28">
        <v>0</v>
      </c>
      <c r="AT150" s="28">
        <v>0</v>
      </c>
      <c r="AU150" s="28">
        <f t="shared" si="80"/>
        <v>0</v>
      </c>
      <c r="AV150" s="28">
        <v>0</v>
      </c>
      <c r="AW150" s="28">
        <f t="shared" si="81"/>
        <v>0</v>
      </c>
      <c r="AX150" s="34">
        <v>0</v>
      </c>
      <c r="AY150" s="36">
        <f t="shared" si="170"/>
        <v>0</v>
      </c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 s="32"/>
    </row>
    <row r="151" spans="2:68" s="2" customFormat="1" ht="14.25" hidden="1" customHeight="1" outlineLevel="1">
      <c r="B151" s="2" t="str">
        <f t="shared" si="161"/>
        <v>Hide</v>
      </c>
      <c r="C151" s="2">
        <v>1</v>
      </c>
      <c r="D151" s="62" t="s">
        <v>135</v>
      </c>
      <c r="E151" s="121">
        <v>27464.639999999999</v>
      </c>
      <c r="F151" s="63">
        <v>26955.106754513723</v>
      </c>
      <c r="G151" s="63">
        <f t="shared" si="162"/>
        <v>509.53324548627643</v>
      </c>
      <c r="H151" s="63">
        <v>0</v>
      </c>
      <c r="I151" s="63">
        <f t="shared" si="82"/>
        <v>27464.639999999999</v>
      </c>
      <c r="J151" s="64">
        <v>32273.07</v>
      </c>
      <c r="K151" s="64">
        <f t="shared" si="163"/>
        <v>-4808.43</v>
      </c>
      <c r="L151" s="35"/>
      <c r="M151" s="63">
        <v>27464.639999999999</v>
      </c>
      <c r="N151" s="63">
        <v>26955.106754513723</v>
      </c>
      <c r="O151" s="63">
        <f t="shared" si="76"/>
        <v>509.53324548627643</v>
      </c>
      <c r="P151" s="63">
        <v>0</v>
      </c>
      <c r="Q151" s="63">
        <f t="shared" si="77"/>
        <v>27464.639999999999</v>
      </c>
      <c r="R151" s="64">
        <v>32273.07</v>
      </c>
      <c r="S151" s="65">
        <f t="shared" si="164"/>
        <v>-4808.43</v>
      </c>
      <c r="T151" s="32"/>
      <c r="U151" s="121">
        <v>9997.44</v>
      </c>
      <c r="V151" s="63">
        <v>9228.580473232214</v>
      </c>
      <c r="W151" s="63">
        <f t="shared" si="165"/>
        <v>768.85952676778652</v>
      </c>
      <c r="X151" s="63">
        <v>0</v>
      </c>
      <c r="Y151" s="63">
        <f t="shared" si="83"/>
        <v>9997.44</v>
      </c>
      <c r="Z151" s="64">
        <v>11889.32</v>
      </c>
      <c r="AA151" s="64">
        <f t="shared" si="166"/>
        <v>-1891.8799999999992</v>
      </c>
      <c r="AB151" s="35"/>
      <c r="AC151" s="63">
        <v>9997.44</v>
      </c>
      <c r="AD151" s="63">
        <v>9228.580473232214</v>
      </c>
      <c r="AE151" s="63">
        <f t="shared" si="78"/>
        <v>768.85952676778652</v>
      </c>
      <c r="AF151" s="63">
        <v>0</v>
      </c>
      <c r="AG151" s="63">
        <f t="shared" si="79"/>
        <v>9997.44</v>
      </c>
      <c r="AH151" s="64">
        <v>11889.32</v>
      </c>
      <c r="AI151" s="65">
        <f t="shared" si="167"/>
        <v>-1891.8799999999992</v>
      </c>
      <c r="AJ151" s="32"/>
      <c r="AK151" s="121">
        <v>17467.2</v>
      </c>
      <c r="AL151" s="63">
        <v>17726.526281281509</v>
      </c>
      <c r="AM151" s="63">
        <f t="shared" si="168"/>
        <v>-259.32628128150827</v>
      </c>
      <c r="AN151" s="63">
        <v>0</v>
      </c>
      <c r="AO151" s="63">
        <f t="shared" si="84"/>
        <v>17467.2</v>
      </c>
      <c r="AP151" s="64">
        <v>20383.75</v>
      </c>
      <c r="AQ151" s="64">
        <f t="shared" si="169"/>
        <v>-2916.5499999999993</v>
      </c>
      <c r="AR151" s="35"/>
      <c r="AS151" s="63">
        <v>17467.2</v>
      </c>
      <c r="AT151" s="63">
        <v>17726.526281281509</v>
      </c>
      <c r="AU151" s="63">
        <f t="shared" si="80"/>
        <v>-259.32628128150827</v>
      </c>
      <c r="AV151" s="63">
        <v>0</v>
      </c>
      <c r="AW151" s="63">
        <f t="shared" si="81"/>
        <v>17467.2</v>
      </c>
      <c r="AX151" s="64">
        <v>20383.75</v>
      </c>
      <c r="AY151" s="65">
        <f t="shared" si="170"/>
        <v>-2916.5499999999993</v>
      </c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 s="32"/>
    </row>
    <row r="152" spans="2:68" s="2" customFormat="1" ht="14.25" hidden="1" customHeight="1" outlineLevel="1">
      <c r="B152" s="2" t="str">
        <f t="shared" si="161"/>
        <v>Hide</v>
      </c>
      <c r="C152" s="2">
        <v>1</v>
      </c>
      <c r="D152" s="62" t="s">
        <v>136</v>
      </c>
      <c r="E152" s="121">
        <v>3475.1600000000003</v>
      </c>
      <c r="F152" s="63">
        <v>1660.4639517406522</v>
      </c>
      <c r="G152" s="63">
        <f t="shared" si="162"/>
        <v>1814.6960482593481</v>
      </c>
      <c r="H152" s="63">
        <v>0</v>
      </c>
      <c r="I152" s="63">
        <f t="shared" si="82"/>
        <v>3475.1600000000003</v>
      </c>
      <c r="J152" s="64">
        <v>396.73</v>
      </c>
      <c r="K152" s="64">
        <f t="shared" si="163"/>
        <v>3078.4300000000003</v>
      </c>
      <c r="L152" s="35"/>
      <c r="M152" s="63">
        <v>3475.1600000000003</v>
      </c>
      <c r="N152" s="63">
        <v>1660.4639517406522</v>
      </c>
      <c r="O152" s="63">
        <f t="shared" si="76"/>
        <v>1814.6960482593481</v>
      </c>
      <c r="P152" s="63">
        <v>0</v>
      </c>
      <c r="Q152" s="63">
        <f t="shared" si="77"/>
        <v>3475.1600000000003</v>
      </c>
      <c r="R152" s="64">
        <v>396.73</v>
      </c>
      <c r="S152" s="65">
        <f t="shared" si="164"/>
        <v>3078.4300000000003</v>
      </c>
      <c r="T152" s="32"/>
      <c r="U152" s="121">
        <v>27.36</v>
      </c>
      <c r="V152" s="63">
        <v>208.29198060834119</v>
      </c>
      <c r="W152" s="63">
        <f t="shared" si="165"/>
        <v>-180.93198060834118</v>
      </c>
      <c r="X152" s="63">
        <v>0</v>
      </c>
      <c r="Y152" s="63">
        <f t="shared" si="83"/>
        <v>27.36</v>
      </c>
      <c r="Z152" s="64">
        <v>292.64</v>
      </c>
      <c r="AA152" s="64">
        <f t="shared" si="166"/>
        <v>-265.27999999999997</v>
      </c>
      <c r="AB152" s="35"/>
      <c r="AC152" s="63">
        <v>27.36</v>
      </c>
      <c r="AD152" s="63">
        <v>208.29198060834119</v>
      </c>
      <c r="AE152" s="63">
        <f t="shared" si="78"/>
        <v>-180.93198060834118</v>
      </c>
      <c r="AF152" s="63">
        <v>0</v>
      </c>
      <c r="AG152" s="63">
        <f t="shared" si="79"/>
        <v>27.36</v>
      </c>
      <c r="AH152" s="64">
        <v>292.64</v>
      </c>
      <c r="AI152" s="65">
        <f t="shared" si="167"/>
        <v>-265.27999999999997</v>
      </c>
      <c r="AJ152" s="32"/>
      <c r="AK152" s="121">
        <v>3447.8</v>
      </c>
      <c r="AL152" s="63">
        <v>1452.171971132311</v>
      </c>
      <c r="AM152" s="63">
        <f t="shared" si="168"/>
        <v>1995.6280288676892</v>
      </c>
      <c r="AN152" s="63">
        <v>0</v>
      </c>
      <c r="AO152" s="63">
        <f t="shared" si="84"/>
        <v>3447.8</v>
      </c>
      <c r="AP152" s="64">
        <v>104.09</v>
      </c>
      <c r="AQ152" s="64">
        <f t="shared" si="169"/>
        <v>3343.71</v>
      </c>
      <c r="AR152" s="35"/>
      <c r="AS152" s="63">
        <v>3447.8</v>
      </c>
      <c r="AT152" s="63">
        <v>1452.171971132311</v>
      </c>
      <c r="AU152" s="63">
        <f t="shared" si="80"/>
        <v>1995.6280288676892</v>
      </c>
      <c r="AV152" s="63">
        <v>0</v>
      </c>
      <c r="AW152" s="63">
        <f t="shared" si="81"/>
        <v>3447.8</v>
      </c>
      <c r="AX152" s="64">
        <v>104.09</v>
      </c>
      <c r="AY152" s="65">
        <f t="shared" si="170"/>
        <v>3343.71</v>
      </c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 s="32"/>
    </row>
    <row r="153" spans="2:68" s="2" customFormat="1" ht="14.25" hidden="1" customHeight="1" outlineLevel="1">
      <c r="B153" s="2" t="str">
        <f t="shared" si="161"/>
        <v>Hide</v>
      </c>
      <c r="C153" s="2">
        <v>1</v>
      </c>
      <c r="D153" s="62" t="s">
        <v>137</v>
      </c>
      <c r="E153" s="121">
        <v>17848.3</v>
      </c>
      <c r="F153" s="63">
        <v>574.58244784757301</v>
      </c>
      <c r="G153" s="63">
        <f t="shared" si="162"/>
        <v>17273.717552152426</v>
      </c>
      <c r="H153" s="63">
        <v>0</v>
      </c>
      <c r="I153" s="63">
        <f t="shared" si="82"/>
        <v>17848.3</v>
      </c>
      <c r="J153" s="64">
        <v>0</v>
      </c>
      <c r="K153" s="64">
        <f t="shared" si="163"/>
        <v>17848.3</v>
      </c>
      <c r="L153" s="35"/>
      <c r="M153" s="63">
        <v>17848.3</v>
      </c>
      <c r="N153" s="63">
        <v>574.58244784757301</v>
      </c>
      <c r="O153" s="63">
        <f t="shared" ref="O153:O220" si="171">+M153-N153</f>
        <v>17273.717552152426</v>
      </c>
      <c r="P153" s="63">
        <v>0</v>
      </c>
      <c r="Q153" s="63">
        <f t="shared" ref="Q153:Q220" si="172">+M153-P153</f>
        <v>17848.3</v>
      </c>
      <c r="R153" s="64">
        <v>0</v>
      </c>
      <c r="S153" s="65">
        <f t="shared" si="164"/>
        <v>17848.3</v>
      </c>
      <c r="T153" s="32"/>
      <c r="U153" s="121">
        <v>0</v>
      </c>
      <c r="V153" s="63">
        <v>-155.79249623911389</v>
      </c>
      <c r="W153" s="63">
        <f t="shared" si="165"/>
        <v>155.79249623911389</v>
      </c>
      <c r="X153" s="63">
        <v>0</v>
      </c>
      <c r="Y153" s="63">
        <f t="shared" si="83"/>
        <v>0</v>
      </c>
      <c r="Z153" s="64">
        <v>0</v>
      </c>
      <c r="AA153" s="64">
        <f t="shared" si="166"/>
        <v>0</v>
      </c>
      <c r="AB153" s="35"/>
      <c r="AC153" s="63">
        <v>0</v>
      </c>
      <c r="AD153" s="63">
        <v>-155.79249623911389</v>
      </c>
      <c r="AE153" s="63">
        <f t="shared" ref="AE153:AE220" si="173">+AC153-AD153</f>
        <v>155.79249623911389</v>
      </c>
      <c r="AF153" s="63">
        <v>0</v>
      </c>
      <c r="AG153" s="63">
        <f t="shared" ref="AG153:AG220" si="174">+AC153-AF153</f>
        <v>0</v>
      </c>
      <c r="AH153" s="64">
        <v>0</v>
      </c>
      <c r="AI153" s="65">
        <f t="shared" si="167"/>
        <v>0</v>
      </c>
      <c r="AJ153" s="32"/>
      <c r="AK153" s="121">
        <v>17848.3</v>
      </c>
      <c r="AL153" s="63">
        <v>730.37494408668692</v>
      </c>
      <c r="AM153" s="63">
        <f t="shared" si="168"/>
        <v>17117.925055913311</v>
      </c>
      <c r="AN153" s="63">
        <v>0</v>
      </c>
      <c r="AO153" s="63">
        <f t="shared" si="84"/>
        <v>17848.3</v>
      </c>
      <c r="AP153" s="64">
        <v>0</v>
      </c>
      <c r="AQ153" s="64">
        <f t="shared" si="169"/>
        <v>17848.3</v>
      </c>
      <c r="AR153" s="35"/>
      <c r="AS153" s="63">
        <v>17848.3</v>
      </c>
      <c r="AT153" s="63">
        <v>730.37494408668692</v>
      </c>
      <c r="AU153" s="63">
        <f t="shared" ref="AU153:AU220" si="175">+AS153-AT153</f>
        <v>17117.925055913311</v>
      </c>
      <c r="AV153" s="63">
        <v>0</v>
      </c>
      <c r="AW153" s="63">
        <f t="shared" ref="AW153:AW220" si="176">+AS153-AV153</f>
        <v>17848.3</v>
      </c>
      <c r="AX153" s="64">
        <v>0</v>
      </c>
      <c r="AY153" s="65">
        <f t="shared" si="170"/>
        <v>17848.3</v>
      </c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 s="32"/>
    </row>
    <row r="154" spans="2:68" s="2" customFormat="1" ht="14.25" hidden="1" customHeight="1" outlineLevel="1">
      <c r="B154" s="2" t="str">
        <f t="shared" si="161"/>
        <v>Hide</v>
      </c>
      <c r="C154" s="2">
        <v>1</v>
      </c>
      <c r="D154" s="62" t="s">
        <v>138</v>
      </c>
      <c r="E154" s="121">
        <v>0</v>
      </c>
      <c r="F154" s="63">
        <v>47.683148886574124</v>
      </c>
      <c r="G154" s="63">
        <f t="shared" si="162"/>
        <v>-47.683148886574124</v>
      </c>
      <c r="H154" s="63">
        <v>0</v>
      </c>
      <c r="I154" s="63">
        <f t="shared" si="82"/>
        <v>0</v>
      </c>
      <c r="J154" s="64">
        <v>0</v>
      </c>
      <c r="K154" s="64">
        <f t="shared" si="163"/>
        <v>0</v>
      </c>
      <c r="L154" s="35"/>
      <c r="M154" s="63">
        <v>0</v>
      </c>
      <c r="N154" s="63">
        <v>47.683148886574124</v>
      </c>
      <c r="O154" s="63">
        <f t="shared" si="171"/>
        <v>-47.683148886574124</v>
      </c>
      <c r="P154" s="63">
        <v>0</v>
      </c>
      <c r="Q154" s="63">
        <f t="shared" si="172"/>
        <v>0</v>
      </c>
      <c r="R154" s="64">
        <v>0</v>
      </c>
      <c r="S154" s="65">
        <f t="shared" si="164"/>
        <v>0</v>
      </c>
      <c r="T154" s="32"/>
      <c r="U154" s="121">
        <v>0</v>
      </c>
      <c r="V154" s="63">
        <v>47.720831730348749</v>
      </c>
      <c r="W154" s="63">
        <f t="shared" si="165"/>
        <v>-47.720831730348749</v>
      </c>
      <c r="X154" s="63">
        <v>0</v>
      </c>
      <c r="Y154" s="63">
        <f t="shared" si="83"/>
        <v>0</v>
      </c>
      <c r="Z154" s="64">
        <v>0</v>
      </c>
      <c r="AA154" s="64">
        <f t="shared" si="166"/>
        <v>0</v>
      </c>
      <c r="AB154" s="35"/>
      <c r="AC154" s="63">
        <v>0</v>
      </c>
      <c r="AD154" s="63">
        <v>47.720831730348749</v>
      </c>
      <c r="AE154" s="63">
        <f t="shared" si="173"/>
        <v>-47.720831730348749</v>
      </c>
      <c r="AF154" s="63">
        <v>0</v>
      </c>
      <c r="AG154" s="63">
        <f t="shared" si="174"/>
        <v>0</v>
      </c>
      <c r="AH154" s="64">
        <v>0</v>
      </c>
      <c r="AI154" s="65">
        <f t="shared" si="167"/>
        <v>0</v>
      </c>
      <c r="AJ154" s="32"/>
      <c r="AK154" s="121">
        <v>0</v>
      </c>
      <c r="AL154" s="63">
        <v>-3.7682843774623123E-2</v>
      </c>
      <c r="AM154" s="63">
        <f t="shared" si="168"/>
        <v>3.7682843774623123E-2</v>
      </c>
      <c r="AN154" s="63">
        <v>0</v>
      </c>
      <c r="AO154" s="63">
        <f t="shared" si="84"/>
        <v>0</v>
      </c>
      <c r="AP154" s="64">
        <v>0</v>
      </c>
      <c r="AQ154" s="64">
        <f t="shared" si="169"/>
        <v>0</v>
      </c>
      <c r="AR154" s="35"/>
      <c r="AS154" s="63">
        <v>0</v>
      </c>
      <c r="AT154" s="63">
        <v>-3.7682843774623123E-2</v>
      </c>
      <c r="AU154" s="63">
        <f t="shared" si="175"/>
        <v>3.7682843774623123E-2</v>
      </c>
      <c r="AV154" s="63">
        <v>0</v>
      </c>
      <c r="AW154" s="63">
        <f t="shared" si="176"/>
        <v>0</v>
      </c>
      <c r="AX154" s="64">
        <v>0</v>
      </c>
      <c r="AY154" s="65">
        <f t="shared" si="170"/>
        <v>0</v>
      </c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 s="32"/>
    </row>
    <row r="155" spans="2:68" s="2" customFormat="1" ht="14.25" hidden="1" customHeight="1" outlineLevel="1">
      <c r="B155" s="2" t="str">
        <f t="shared" si="161"/>
        <v>Hide</v>
      </c>
      <c r="C155" s="2">
        <v>1</v>
      </c>
      <c r="D155" s="62" t="s">
        <v>139</v>
      </c>
      <c r="E155" s="121">
        <v>80</v>
      </c>
      <c r="F155" s="63">
        <v>2230.7926006595085</v>
      </c>
      <c r="G155" s="63">
        <f t="shared" si="162"/>
        <v>-2150.7926006595085</v>
      </c>
      <c r="H155" s="63">
        <v>0</v>
      </c>
      <c r="I155" s="63">
        <f t="shared" ref="I155:I223" si="177">+E155-H155</f>
        <v>80</v>
      </c>
      <c r="J155" s="64">
        <v>6617.68</v>
      </c>
      <c r="K155" s="64">
        <f t="shared" si="163"/>
        <v>-6537.68</v>
      </c>
      <c r="L155" s="35"/>
      <c r="M155" s="63">
        <v>80</v>
      </c>
      <c r="N155" s="63">
        <v>2230.7926006595085</v>
      </c>
      <c r="O155" s="63">
        <f t="shared" si="171"/>
        <v>-2150.7926006595085</v>
      </c>
      <c r="P155" s="63">
        <v>0</v>
      </c>
      <c r="Q155" s="63">
        <f t="shared" si="172"/>
        <v>80</v>
      </c>
      <c r="R155" s="64">
        <v>6617.68</v>
      </c>
      <c r="S155" s="65">
        <f t="shared" si="164"/>
        <v>-6537.68</v>
      </c>
      <c r="T155" s="32"/>
      <c r="U155" s="121">
        <v>80</v>
      </c>
      <c r="V155" s="63">
        <v>132.7384085871725</v>
      </c>
      <c r="W155" s="63">
        <f t="shared" si="165"/>
        <v>-52.738408587172501</v>
      </c>
      <c r="X155" s="63">
        <v>0</v>
      </c>
      <c r="Y155" s="63">
        <f t="shared" ref="Y155:Y223" si="178">+U155-X155</f>
        <v>80</v>
      </c>
      <c r="Z155" s="64">
        <v>167.68</v>
      </c>
      <c r="AA155" s="64">
        <f t="shared" si="166"/>
        <v>-87.68</v>
      </c>
      <c r="AB155" s="35"/>
      <c r="AC155" s="63">
        <v>80</v>
      </c>
      <c r="AD155" s="63">
        <v>132.7384085871725</v>
      </c>
      <c r="AE155" s="63">
        <f t="shared" si="173"/>
        <v>-52.738408587172501</v>
      </c>
      <c r="AF155" s="63">
        <v>0</v>
      </c>
      <c r="AG155" s="63">
        <f t="shared" si="174"/>
        <v>80</v>
      </c>
      <c r="AH155" s="64">
        <v>167.68</v>
      </c>
      <c r="AI155" s="65">
        <f t="shared" si="167"/>
        <v>-87.68</v>
      </c>
      <c r="AJ155" s="32"/>
      <c r="AK155" s="121">
        <v>0</v>
      </c>
      <c r="AL155" s="63">
        <v>2098.0541920723358</v>
      </c>
      <c r="AM155" s="63">
        <f t="shared" si="168"/>
        <v>-2098.0541920723358</v>
      </c>
      <c r="AN155" s="63">
        <v>0</v>
      </c>
      <c r="AO155" s="63">
        <f t="shared" ref="AO155:AO223" si="179">+AK155-AN155</f>
        <v>0</v>
      </c>
      <c r="AP155" s="64">
        <v>6450</v>
      </c>
      <c r="AQ155" s="64">
        <f t="shared" si="169"/>
        <v>-6450</v>
      </c>
      <c r="AR155" s="35"/>
      <c r="AS155" s="63">
        <v>0</v>
      </c>
      <c r="AT155" s="63">
        <v>2098.0541920723358</v>
      </c>
      <c r="AU155" s="63">
        <f t="shared" si="175"/>
        <v>-2098.0541920723358</v>
      </c>
      <c r="AV155" s="63">
        <v>0</v>
      </c>
      <c r="AW155" s="63">
        <f t="shared" si="176"/>
        <v>0</v>
      </c>
      <c r="AX155" s="64">
        <v>6450</v>
      </c>
      <c r="AY155" s="65">
        <f t="shared" si="170"/>
        <v>-6450</v>
      </c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 s="32"/>
    </row>
    <row r="156" spans="2:68" s="2" customFormat="1" ht="14.25" hidden="1" customHeight="1" outlineLevel="1">
      <c r="B156" s="2" t="str">
        <f t="shared" si="161"/>
        <v>Hide</v>
      </c>
      <c r="C156" s="2">
        <v>1</v>
      </c>
      <c r="D156" s="62" t="s">
        <v>140</v>
      </c>
      <c r="E156" s="121">
        <v>0</v>
      </c>
      <c r="F156" s="63">
        <v>0</v>
      </c>
      <c r="G156" s="63">
        <f t="shared" si="162"/>
        <v>0</v>
      </c>
      <c r="H156" s="63">
        <v>0</v>
      </c>
      <c r="I156" s="63">
        <f t="shared" si="177"/>
        <v>0</v>
      </c>
      <c r="J156" s="64">
        <v>0</v>
      </c>
      <c r="K156" s="64">
        <f t="shared" si="163"/>
        <v>0</v>
      </c>
      <c r="L156" s="35"/>
      <c r="M156" s="63">
        <v>0</v>
      </c>
      <c r="N156" s="63">
        <v>0</v>
      </c>
      <c r="O156" s="63">
        <f t="shared" si="171"/>
        <v>0</v>
      </c>
      <c r="P156" s="63">
        <v>0</v>
      </c>
      <c r="Q156" s="63">
        <f t="shared" si="172"/>
        <v>0</v>
      </c>
      <c r="R156" s="64">
        <v>0</v>
      </c>
      <c r="S156" s="65">
        <f t="shared" si="164"/>
        <v>0</v>
      </c>
      <c r="T156" s="32"/>
      <c r="U156" s="121">
        <v>0</v>
      </c>
      <c r="V156" s="63">
        <v>0</v>
      </c>
      <c r="W156" s="63">
        <f t="shared" si="165"/>
        <v>0</v>
      </c>
      <c r="X156" s="63">
        <v>0</v>
      </c>
      <c r="Y156" s="63">
        <f t="shared" si="178"/>
        <v>0</v>
      </c>
      <c r="Z156" s="64">
        <v>0</v>
      </c>
      <c r="AA156" s="64">
        <f t="shared" si="166"/>
        <v>0</v>
      </c>
      <c r="AB156" s="35"/>
      <c r="AC156" s="63">
        <v>0</v>
      </c>
      <c r="AD156" s="63">
        <v>0</v>
      </c>
      <c r="AE156" s="63">
        <f t="shared" si="173"/>
        <v>0</v>
      </c>
      <c r="AF156" s="63">
        <v>0</v>
      </c>
      <c r="AG156" s="63">
        <f t="shared" si="174"/>
        <v>0</v>
      </c>
      <c r="AH156" s="64">
        <v>0</v>
      </c>
      <c r="AI156" s="65">
        <f t="shared" si="167"/>
        <v>0</v>
      </c>
      <c r="AJ156" s="32"/>
      <c r="AK156" s="121">
        <v>0</v>
      </c>
      <c r="AL156" s="63">
        <v>0</v>
      </c>
      <c r="AM156" s="63">
        <f t="shared" si="168"/>
        <v>0</v>
      </c>
      <c r="AN156" s="63">
        <v>0</v>
      </c>
      <c r="AO156" s="63">
        <f t="shared" si="179"/>
        <v>0</v>
      </c>
      <c r="AP156" s="64">
        <v>0</v>
      </c>
      <c r="AQ156" s="64">
        <f t="shared" si="169"/>
        <v>0</v>
      </c>
      <c r="AR156" s="35"/>
      <c r="AS156" s="63">
        <v>0</v>
      </c>
      <c r="AT156" s="63">
        <v>0</v>
      </c>
      <c r="AU156" s="63">
        <f t="shared" si="175"/>
        <v>0</v>
      </c>
      <c r="AV156" s="63">
        <v>0</v>
      </c>
      <c r="AW156" s="63">
        <f t="shared" si="176"/>
        <v>0</v>
      </c>
      <c r="AX156" s="64">
        <v>0</v>
      </c>
      <c r="AY156" s="65">
        <f t="shared" si="170"/>
        <v>0</v>
      </c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 s="32"/>
    </row>
    <row r="157" spans="2:68" s="2" customFormat="1" ht="14.25" hidden="1" customHeight="1" outlineLevel="1">
      <c r="B157" s="2" t="str">
        <f t="shared" si="161"/>
        <v>Hide</v>
      </c>
      <c r="C157" s="2">
        <v>1</v>
      </c>
      <c r="D157" s="62" t="s">
        <v>141</v>
      </c>
      <c r="E157" s="121">
        <v>0</v>
      </c>
      <c r="F157" s="63">
        <v>0</v>
      </c>
      <c r="G157" s="63">
        <f t="shared" si="162"/>
        <v>0</v>
      </c>
      <c r="H157" s="63">
        <v>0</v>
      </c>
      <c r="I157" s="63">
        <f t="shared" si="177"/>
        <v>0</v>
      </c>
      <c r="J157" s="64">
        <v>0</v>
      </c>
      <c r="K157" s="64">
        <f t="shared" si="163"/>
        <v>0</v>
      </c>
      <c r="L157" s="35"/>
      <c r="M157" s="63">
        <v>0</v>
      </c>
      <c r="N157" s="63">
        <v>0</v>
      </c>
      <c r="O157" s="63">
        <f t="shared" si="171"/>
        <v>0</v>
      </c>
      <c r="P157" s="63">
        <v>0</v>
      </c>
      <c r="Q157" s="63">
        <f t="shared" si="172"/>
        <v>0</v>
      </c>
      <c r="R157" s="64">
        <v>0</v>
      </c>
      <c r="S157" s="65">
        <f t="shared" si="164"/>
        <v>0</v>
      </c>
      <c r="T157" s="32"/>
      <c r="U157" s="121">
        <v>0</v>
      </c>
      <c r="V157" s="63">
        <v>0</v>
      </c>
      <c r="W157" s="63">
        <f t="shared" si="165"/>
        <v>0</v>
      </c>
      <c r="X157" s="63">
        <v>0</v>
      </c>
      <c r="Y157" s="63">
        <f t="shared" si="178"/>
        <v>0</v>
      </c>
      <c r="Z157" s="64">
        <v>0</v>
      </c>
      <c r="AA157" s="64">
        <f t="shared" si="166"/>
        <v>0</v>
      </c>
      <c r="AB157" s="35"/>
      <c r="AC157" s="63">
        <v>0</v>
      </c>
      <c r="AD157" s="63">
        <v>0</v>
      </c>
      <c r="AE157" s="63">
        <f t="shared" si="173"/>
        <v>0</v>
      </c>
      <c r="AF157" s="63">
        <v>0</v>
      </c>
      <c r="AG157" s="63">
        <f t="shared" si="174"/>
        <v>0</v>
      </c>
      <c r="AH157" s="64">
        <v>0</v>
      </c>
      <c r="AI157" s="65">
        <f t="shared" si="167"/>
        <v>0</v>
      </c>
      <c r="AJ157" s="32"/>
      <c r="AK157" s="121">
        <v>0</v>
      </c>
      <c r="AL157" s="63">
        <v>0</v>
      </c>
      <c r="AM157" s="63">
        <f t="shared" si="168"/>
        <v>0</v>
      </c>
      <c r="AN157" s="63">
        <v>0</v>
      </c>
      <c r="AO157" s="63">
        <f t="shared" si="179"/>
        <v>0</v>
      </c>
      <c r="AP157" s="64">
        <v>0</v>
      </c>
      <c r="AQ157" s="64">
        <f t="shared" si="169"/>
        <v>0</v>
      </c>
      <c r="AR157" s="35"/>
      <c r="AS157" s="63">
        <v>0</v>
      </c>
      <c r="AT157" s="63">
        <v>0</v>
      </c>
      <c r="AU157" s="63">
        <f t="shared" si="175"/>
        <v>0</v>
      </c>
      <c r="AV157" s="63">
        <v>0</v>
      </c>
      <c r="AW157" s="63">
        <f t="shared" si="176"/>
        <v>0</v>
      </c>
      <c r="AX157" s="64">
        <v>0</v>
      </c>
      <c r="AY157" s="65">
        <f t="shared" si="170"/>
        <v>0</v>
      </c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 s="32"/>
    </row>
    <row r="158" spans="2:68" s="2" customFormat="1" collapsed="1">
      <c r="B158" s="2" t="str">
        <f t="shared" si="161"/>
        <v>Hide</v>
      </c>
      <c r="C158" s="2">
        <v>1</v>
      </c>
      <c r="D158" s="66" t="s">
        <v>142</v>
      </c>
      <c r="E158" s="116">
        <v>48868.100000000006</v>
      </c>
      <c r="F158" s="38">
        <v>31468.62890364803</v>
      </c>
      <c r="G158" s="38">
        <f t="shared" si="162"/>
        <v>17399.471096351976</v>
      </c>
      <c r="H158" s="38">
        <v>0</v>
      </c>
      <c r="I158" s="38">
        <f t="shared" si="177"/>
        <v>48868.100000000006</v>
      </c>
      <c r="J158" s="39">
        <v>39287.480000000003</v>
      </c>
      <c r="K158" s="39">
        <f t="shared" si="163"/>
        <v>9580.6200000000026</v>
      </c>
      <c r="L158" s="35"/>
      <c r="M158" s="38">
        <v>48868.100000000006</v>
      </c>
      <c r="N158" s="38">
        <v>31468.62890364803</v>
      </c>
      <c r="O158" s="38">
        <f t="shared" si="171"/>
        <v>17399.471096351976</v>
      </c>
      <c r="P158" s="38">
        <v>0</v>
      </c>
      <c r="Q158" s="38">
        <f t="shared" si="172"/>
        <v>48868.100000000006</v>
      </c>
      <c r="R158" s="39">
        <v>39287.480000000003</v>
      </c>
      <c r="S158" s="40">
        <f t="shared" si="164"/>
        <v>9580.6200000000026</v>
      </c>
      <c r="T158" s="32"/>
      <c r="U158" s="116">
        <v>10104.800000000001</v>
      </c>
      <c r="V158" s="38">
        <v>9461.5391979189626</v>
      </c>
      <c r="W158" s="38">
        <f t="shared" si="165"/>
        <v>643.26080208103849</v>
      </c>
      <c r="X158" s="38">
        <v>0</v>
      </c>
      <c r="Y158" s="38">
        <f t="shared" si="178"/>
        <v>10104.800000000001</v>
      </c>
      <c r="Z158" s="39">
        <v>12349.64</v>
      </c>
      <c r="AA158" s="39">
        <f t="shared" si="166"/>
        <v>-2244.8399999999983</v>
      </c>
      <c r="AB158" s="35"/>
      <c r="AC158" s="38">
        <v>10104.800000000001</v>
      </c>
      <c r="AD158" s="38">
        <v>9461.5391979189626</v>
      </c>
      <c r="AE158" s="38">
        <f t="shared" si="173"/>
        <v>643.26080208103849</v>
      </c>
      <c r="AF158" s="38">
        <v>0</v>
      </c>
      <c r="AG158" s="38">
        <f t="shared" si="174"/>
        <v>10104.800000000001</v>
      </c>
      <c r="AH158" s="39">
        <v>12349.64</v>
      </c>
      <c r="AI158" s="40">
        <f t="shared" si="167"/>
        <v>-2244.8399999999983</v>
      </c>
      <c r="AJ158" s="32"/>
      <c r="AK158" s="116">
        <v>38763.300000000003</v>
      </c>
      <c r="AL158" s="38">
        <v>22007.089705729071</v>
      </c>
      <c r="AM158" s="38">
        <f t="shared" si="168"/>
        <v>16756.210294270932</v>
      </c>
      <c r="AN158" s="38">
        <v>0</v>
      </c>
      <c r="AO158" s="38">
        <f t="shared" si="179"/>
        <v>38763.300000000003</v>
      </c>
      <c r="AP158" s="39">
        <v>26937.84</v>
      </c>
      <c r="AQ158" s="39">
        <f t="shared" si="169"/>
        <v>11825.460000000003</v>
      </c>
      <c r="AR158" s="35"/>
      <c r="AS158" s="38">
        <v>38763.300000000003</v>
      </c>
      <c r="AT158" s="38">
        <v>22007.089705729071</v>
      </c>
      <c r="AU158" s="38">
        <f t="shared" si="175"/>
        <v>16756.210294270932</v>
      </c>
      <c r="AV158" s="38">
        <v>0</v>
      </c>
      <c r="AW158" s="38">
        <f t="shared" si="176"/>
        <v>38763.300000000003</v>
      </c>
      <c r="AX158" s="39">
        <v>26937.84</v>
      </c>
      <c r="AY158" s="40">
        <f t="shared" si="170"/>
        <v>11825.460000000003</v>
      </c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 s="32"/>
    </row>
    <row r="159" spans="2:68" s="2" customFormat="1" ht="14.25" hidden="1" customHeight="1" outlineLevel="1">
      <c r="B159" s="2" t="str">
        <f t="shared" si="161"/>
        <v>Hide</v>
      </c>
      <c r="C159" s="2">
        <v>1</v>
      </c>
      <c r="D159" s="66" t="s">
        <v>143</v>
      </c>
      <c r="E159" s="122">
        <v>0</v>
      </c>
      <c r="F159" s="69">
        <v>0</v>
      </c>
      <c r="G159" s="69">
        <f t="shared" si="162"/>
        <v>0</v>
      </c>
      <c r="H159" s="69">
        <v>0</v>
      </c>
      <c r="I159" s="69">
        <f t="shared" si="177"/>
        <v>0</v>
      </c>
      <c r="J159" s="70">
        <v>2198.77</v>
      </c>
      <c r="K159" s="70">
        <f t="shared" si="163"/>
        <v>-2198.77</v>
      </c>
      <c r="L159" s="35"/>
      <c r="M159" s="69">
        <v>0</v>
      </c>
      <c r="N159" s="69">
        <v>0</v>
      </c>
      <c r="O159" s="69">
        <f t="shared" si="171"/>
        <v>0</v>
      </c>
      <c r="P159" s="69">
        <v>0</v>
      </c>
      <c r="Q159" s="69">
        <f t="shared" si="172"/>
        <v>0</v>
      </c>
      <c r="R159" s="70">
        <v>2198.77</v>
      </c>
      <c r="S159" s="71">
        <f t="shared" si="164"/>
        <v>-2198.77</v>
      </c>
      <c r="T159" s="32"/>
      <c r="U159" s="122">
        <v>0</v>
      </c>
      <c r="V159" s="69">
        <v>0</v>
      </c>
      <c r="W159" s="69">
        <f t="shared" si="165"/>
        <v>0</v>
      </c>
      <c r="X159" s="69">
        <v>0</v>
      </c>
      <c r="Y159" s="69">
        <f t="shared" si="178"/>
        <v>0</v>
      </c>
      <c r="Z159" s="70">
        <v>0</v>
      </c>
      <c r="AA159" s="70">
        <f t="shared" si="166"/>
        <v>0</v>
      </c>
      <c r="AB159" s="35"/>
      <c r="AC159" s="69">
        <v>0</v>
      </c>
      <c r="AD159" s="69">
        <v>0</v>
      </c>
      <c r="AE159" s="69">
        <f t="shared" si="173"/>
        <v>0</v>
      </c>
      <c r="AF159" s="69">
        <v>0</v>
      </c>
      <c r="AG159" s="69">
        <f t="shared" si="174"/>
        <v>0</v>
      </c>
      <c r="AH159" s="70">
        <v>0</v>
      </c>
      <c r="AI159" s="71">
        <f t="shared" si="167"/>
        <v>0</v>
      </c>
      <c r="AJ159" s="32"/>
      <c r="AK159" s="122">
        <v>0</v>
      </c>
      <c r="AL159" s="69">
        <v>0</v>
      </c>
      <c r="AM159" s="69">
        <f t="shared" si="168"/>
        <v>0</v>
      </c>
      <c r="AN159" s="69">
        <v>0</v>
      </c>
      <c r="AO159" s="69">
        <f t="shared" si="179"/>
        <v>0</v>
      </c>
      <c r="AP159" s="70">
        <v>2198.77</v>
      </c>
      <c r="AQ159" s="70">
        <f t="shared" si="169"/>
        <v>-2198.77</v>
      </c>
      <c r="AR159" s="35"/>
      <c r="AS159" s="69">
        <v>0</v>
      </c>
      <c r="AT159" s="69">
        <v>0</v>
      </c>
      <c r="AU159" s="69">
        <f t="shared" si="175"/>
        <v>0</v>
      </c>
      <c r="AV159" s="69">
        <v>0</v>
      </c>
      <c r="AW159" s="69">
        <f t="shared" si="176"/>
        <v>0</v>
      </c>
      <c r="AX159" s="70">
        <v>2198.77</v>
      </c>
      <c r="AY159" s="71">
        <f t="shared" si="170"/>
        <v>-2198.77</v>
      </c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 s="32"/>
    </row>
    <row r="160" spans="2:68" s="2" customFormat="1" ht="14.25" hidden="1" customHeight="1" outlineLevel="1">
      <c r="B160" s="2" t="str">
        <f t="shared" si="161"/>
        <v>Hide</v>
      </c>
      <c r="C160" s="2">
        <v>1</v>
      </c>
      <c r="D160" s="66" t="s">
        <v>144</v>
      </c>
      <c r="E160" s="122">
        <v>0</v>
      </c>
      <c r="F160" s="69">
        <v>0</v>
      </c>
      <c r="G160" s="69">
        <f t="shared" si="162"/>
        <v>0</v>
      </c>
      <c r="H160" s="69">
        <v>0</v>
      </c>
      <c r="I160" s="69">
        <f t="shared" si="177"/>
        <v>0</v>
      </c>
      <c r="J160" s="70">
        <v>0</v>
      </c>
      <c r="K160" s="70">
        <f t="shared" si="163"/>
        <v>0</v>
      </c>
      <c r="L160" s="35"/>
      <c r="M160" s="69">
        <v>0</v>
      </c>
      <c r="N160" s="69">
        <v>0</v>
      </c>
      <c r="O160" s="69">
        <f t="shared" si="171"/>
        <v>0</v>
      </c>
      <c r="P160" s="69">
        <v>0</v>
      </c>
      <c r="Q160" s="69">
        <f t="shared" si="172"/>
        <v>0</v>
      </c>
      <c r="R160" s="70">
        <v>0</v>
      </c>
      <c r="S160" s="71">
        <f t="shared" si="164"/>
        <v>0</v>
      </c>
      <c r="T160" s="32"/>
      <c r="U160" s="122">
        <v>0</v>
      </c>
      <c r="V160" s="69">
        <v>0</v>
      </c>
      <c r="W160" s="69">
        <f t="shared" si="165"/>
        <v>0</v>
      </c>
      <c r="X160" s="69">
        <v>0</v>
      </c>
      <c r="Y160" s="69">
        <f t="shared" si="178"/>
        <v>0</v>
      </c>
      <c r="Z160" s="70">
        <v>0</v>
      </c>
      <c r="AA160" s="70">
        <f t="shared" si="166"/>
        <v>0</v>
      </c>
      <c r="AB160" s="35"/>
      <c r="AC160" s="69">
        <v>0</v>
      </c>
      <c r="AD160" s="69">
        <v>0</v>
      </c>
      <c r="AE160" s="69">
        <f t="shared" si="173"/>
        <v>0</v>
      </c>
      <c r="AF160" s="69">
        <v>0</v>
      </c>
      <c r="AG160" s="69">
        <f t="shared" si="174"/>
        <v>0</v>
      </c>
      <c r="AH160" s="70">
        <v>0</v>
      </c>
      <c r="AI160" s="71">
        <f t="shared" si="167"/>
        <v>0</v>
      </c>
      <c r="AJ160" s="32"/>
      <c r="AK160" s="122">
        <v>0</v>
      </c>
      <c r="AL160" s="69">
        <v>0</v>
      </c>
      <c r="AM160" s="69">
        <f t="shared" si="168"/>
        <v>0</v>
      </c>
      <c r="AN160" s="69">
        <v>0</v>
      </c>
      <c r="AO160" s="69">
        <f t="shared" si="179"/>
        <v>0</v>
      </c>
      <c r="AP160" s="70">
        <v>0</v>
      </c>
      <c r="AQ160" s="70">
        <f t="shared" si="169"/>
        <v>0</v>
      </c>
      <c r="AR160" s="35"/>
      <c r="AS160" s="69">
        <v>0</v>
      </c>
      <c r="AT160" s="69">
        <v>0</v>
      </c>
      <c r="AU160" s="69">
        <f t="shared" si="175"/>
        <v>0</v>
      </c>
      <c r="AV160" s="69">
        <v>0</v>
      </c>
      <c r="AW160" s="69">
        <f t="shared" si="176"/>
        <v>0</v>
      </c>
      <c r="AX160" s="70">
        <v>0</v>
      </c>
      <c r="AY160" s="71">
        <f t="shared" si="170"/>
        <v>0</v>
      </c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 s="32"/>
    </row>
    <row r="161" spans="2:68" s="2" customFormat="1" ht="14.25" hidden="1" customHeight="1" outlineLevel="1">
      <c r="B161" s="2" t="str">
        <f t="shared" si="161"/>
        <v>Hide</v>
      </c>
      <c r="C161" s="2">
        <v>1</v>
      </c>
      <c r="D161" s="66" t="s">
        <v>145</v>
      </c>
      <c r="E161" s="122">
        <v>0</v>
      </c>
      <c r="F161" s="69">
        <v>0</v>
      </c>
      <c r="G161" s="69">
        <f t="shared" si="162"/>
        <v>0</v>
      </c>
      <c r="H161" s="69">
        <v>0</v>
      </c>
      <c r="I161" s="69">
        <f t="shared" si="177"/>
        <v>0</v>
      </c>
      <c r="J161" s="70">
        <v>0</v>
      </c>
      <c r="K161" s="70">
        <f t="shared" si="163"/>
        <v>0</v>
      </c>
      <c r="L161" s="35"/>
      <c r="M161" s="69">
        <v>0</v>
      </c>
      <c r="N161" s="69">
        <v>0</v>
      </c>
      <c r="O161" s="69">
        <f t="shared" si="171"/>
        <v>0</v>
      </c>
      <c r="P161" s="69">
        <v>0</v>
      </c>
      <c r="Q161" s="69">
        <f t="shared" si="172"/>
        <v>0</v>
      </c>
      <c r="R161" s="70">
        <v>0</v>
      </c>
      <c r="S161" s="71">
        <f t="shared" si="164"/>
        <v>0</v>
      </c>
      <c r="T161" s="32"/>
      <c r="U161" s="122">
        <v>0</v>
      </c>
      <c r="V161" s="69">
        <v>0</v>
      </c>
      <c r="W161" s="69">
        <f t="shared" si="165"/>
        <v>0</v>
      </c>
      <c r="X161" s="69">
        <v>0</v>
      </c>
      <c r="Y161" s="69">
        <f t="shared" si="178"/>
        <v>0</v>
      </c>
      <c r="Z161" s="70">
        <v>0</v>
      </c>
      <c r="AA161" s="70">
        <f t="shared" si="166"/>
        <v>0</v>
      </c>
      <c r="AB161" s="35"/>
      <c r="AC161" s="69">
        <v>0</v>
      </c>
      <c r="AD161" s="69">
        <v>0</v>
      </c>
      <c r="AE161" s="69">
        <f t="shared" si="173"/>
        <v>0</v>
      </c>
      <c r="AF161" s="69">
        <v>0</v>
      </c>
      <c r="AG161" s="69">
        <f t="shared" si="174"/>
        <v>0</v>
      </c>
      <c r="AH161" s="70">
        <v>0</v>
      </c>
      <c r="AI161" s="71">
        <f t="shared" si="167"/>
        <v>0</v>
      </c>
      <c r="AJ161" s="32"/>
      <c r="AK161" s="122">
        <v>0</v>
      </c>
      <c r="AL161" s="69">
        <v>0</v>
      </c>
      <c r="AM161" s="69">
        <f t="shared" si="168"/>
        <v>0</v>
      </c>
      <c r="AN161" s="69">
        <v>0</v>
      </c>
      <c r="AO161" s="69">
        <f t="shared" si="179"/>
        <v>0</v>
      </c>
      <c r="AP161" s="70">
        <v>0</v>
      </c>
      <c r="AQ161" s="70">
        <f t="shared" si="169"/>
        <v>0</v>
      </c>
      <c r="AR161" s="35"/>
      <c r="AS161" s="69">
        <v>0</v>
      </c>
      <c r="AT161" s="69">
        <v>0</v>
      </c>
      <c r="AU161" s="69">
        <f t="shared" si="175"/>
        <v>0</v>
      </c>
      <c r="AV161" s="69">
        <v>0</v>
      </c>
      <c r="AW161" s="69">
        <f t="shared" si="176"/>
        <v>0</v>
      </c>
      <c r="AX161" s="70">
        <v>0</v>
      </c>
      <c r="AY161" s="71">
        <f t="shared" si="170"/>
        <v>0</v>
      </c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 s="32"/>
    </row>
    <row r="162" spans="2:68" s="2" customFormat="1" ht="14.25" hidden="1" customHeight="1" outlineLevel="1">
      <c r="B162" s="2" t="str">
        <f t="shared" si="161"/>
        <v>Hide</v>
      </c>
      <c r="C162" s="2">
        <v>1</v>
      </c>
      <c r="D162" s="66" t="s">
        <v>146</v>
      </c>
      <c r="E162" s="122">
        <v>0</v>
      </c>
      <c r="F162" s="69">
        <v>0</v>
      </c>
      <c r="G162" s="69">
        <f t="shared" si="162"/>
        <v>0</v>
      </c>
      <c r="H162" s="69">
        <v>0</v>
      </c>
      <c r="I162" s="69">
        <f t="shared" si="177"/>
        <v>0</v>
      </c>
      <c r="J162" s="70">
        <v>162.22999999999999</v>
      </c>
      <c r="K162" s="70">
        <f t="shared" si="163"/>
        <v>-162.22999999999999</v>
      </c>
      <c r="L162" s="35"/>
      <c r="M162" s="69">
        <v>0</v>
      </c>
      <c r="N162" s="69">
        <v>0</v>
      </c>
      <c r="O162" s="69">
        <f t="shared" si="171"/>
        <v>0</v>
      </c>
      <c r="P162" s="69">
        <v>0</v>
      </c>
      <c r="Q162" s="69">
        <f t="shared" si="172"/>
        <v>0</v>
      </c>
      <c r="R162" s="70">
        <v>162.22999999999999</v>
      </c>
      <c r="S162" s="71">
        <f t="shared" si="164"/>
        <v>-162.22999999999999</v>
      </c>
      <c r="T162" s="32"/>
      <c r="U162" s="122">
        <v>0</v>
      </c>
      <c r="V162" s="69">
        <v>0</v>
      </c>
      <c r="W162" s="69">
        <f t="shared" si="165"/>
        <v>0</v>
      </c>
      <c r="X162" s="69">
        <v>0</v>
      </c>
      <c r="Y162" s="69">
        <f t="shared" si="178"/>
        <v>0</v>
      </c>
      <c r="Z162" s="70">
        <v>0</v>
      </c>
      <c r="AA162" s="70">
        <f t="shared" si="166"/>
        <v>0</v>
      </c>
      <c r="AB162" s="35"/>
      <c r="AC162" s="69">
        <v>0</v>
      </c>
      <c r="AD162" s="69">
        <v>0</v>
      </c>
      <c r="AE162" s="69">
        <f t="shared" si="173"/>
        <v>0</v>
      </c>
      <c r="AF162" s="69">
        <v>0</v>
      </c>
      <c r="AG162" s="69">
        <f t="shared" si="174"/>
        <v>0</v>
      </c>
      <c r="AH162" s="70">
        <v>0</v>
      </c>
      <c r="AI162" s="71">
        <f t="shared" si="167"/>
        <v>0</v>
      </c>
      <c r="AJ162" s="32"/>
      <c r="AK162" s="122">
        <v>0</v>
      </c>
      <c r="AL162" s="69">
        <v>0</v>
      </c>
      <c r="AM162" s="69">
        <f t="shared" si="168"/>
        <v>0</v>
      </c>
      <c r="AN162" s="69">
        <v>0</v>
      </c>
      <c r="AO162" s="69">
        <f t="shared" si="179"/>
        <v>0</v>
      </c>
      <c r="AP162" s="70">
        <v>162.22999999999999</v>
      </c>
      <c r="AQ162" s="70">
        <f t="shared" si="169"/>
        <v>-162.22999999999999</v>
      </c>
      <c r="AR162" s="35"/>
      <c r="AS162" s="69">
        <v>0</v>
      </c>
      <c r="AT162" s="69">
        <v>0</v>
      </c>
      <c r="AU162" s="69">
        <f t="shared" si="175"/>
        <v>0</v>
      </c>
      <c r="AV162" s="69">
        <v>0</v>
      </c>
      <c r="AW162" s="69">
        <f t="shared" si="176"/>
        <v>0</v>
      </c>
      <c r="AX162" s="70">
        <v>162.22999999999999</v>
      </c>
      <c r="AY162" s="71">
        <f t="shared" si="170"/>
        <v>-162.22999999999999</v>
      </c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 s="32"/>
    </row>
    <row r="163" spans="2:68" s="2" customFormat="1" ht="14.25" hidden="1" customHeight="1" outlineLevel="1">
      <c r="B163" s="2" t="str">
        <f t="shared" si="161"/>
        <v>Hide</v>
      </c>
      <c r="C163" s="2">
        <v>1</v>
      </c>
      <c r="D163" s="66" t="s">
        <v>147</v>
      </c>
      <c r="E163" s="122">
        <v>0</v>
      </c>
      <c r="F163" s="69">
        <v>0</v>
      </c>
      <c r="G163" s="69">
        <f t="shared" si="162"/>
        <v>0</v>
      </c>
      <c r="H163" s="69">
        <v>0</v>
      </c>
      <c r="I163" s="69">
        <f t="shared" si="177"/>
        <v>0</v>
      </c>
      <c r="J163" s="70">
        <v>0</v>
      </c>
      <c r="K163" s="70">
        <f t="shared" si="163"/>
        <v>0</v>
      </c>
      <c r="L163" s="35"/>
      <c r="M163" s="69">
        <v>0</v>
      </c>
      <c r="N163" s="69">
        <v>0</v>
      </c>
      <c r="O163" s="69">
        <f t="shared" si="171"/>
        <v>0</v>
      </c>
      <c r="P163" s="69">
        <v>0</v>
      </c>
      <c r="Q163" s="69">
        <f t="shared" si="172"/>
        <v>0</v>
      </c>
      <c r="R163" s="70">
        <v>0</v>
      </c>
      <c r="S163" s="71">
        <f t="shared" si="164"/>
        <v>0</v>
      </c>
      <c r="T163" s="32"/>
      <c r="U163" s="122">
        <v>0</v>
      </c>
      <c r="V163" s="69">
        <v>0</v>
      </c>
      <c r="W163" s="69">
        <f t="shared" si="165"/>
        <v>0</v>
      </c>
      <c r="X163" s="69">
        <v>0</v>
      </c>
      <c r="Y163" s="69">
        <f t="shared" si="178"/>
        <v>0</v>
      </c>
      <c r="Z163" s="70">
        <v>0</v>
      </c>
      <c r="AA163" s="70">
        <f t="shared" si="166"/>
        <v>0</v>
      </c>
      <c r="AB163" s="35"/>
      <c r="AC163" s="69">
        <v>0</v>
      </c>
      <c r="AD163" s="69">
        <v>0</v>
      </c>
      <c r="AE163" s="69">
        <f t="shared" si="173"/>
        <v>0</v>
      </c>
      <c r="AF163" s="69">
        <v>0</v>
      </c>
      <c r="AG163" s="69">
        <f t="shared" si="174"/>
        <v>0</v>
      </c>
      <c r="AH163" s="70">
        <v>0</v>
      </c>
      <c r="AI163" s="71">
        <f t="shared" si="167"/>
        <v>0</v>
      </c>
      <c r="AJ163" s="32"/>
      <c r="AK163" s="122">
        <v>0</v>
      </c>
      <c r="AL163" s="69">
        <v>0</v>
      </c>
      <c r="AM163" s="69">
        <f t="shared" si="168"/>
        <v>0</v>
      </c>
      <c r="AN163" s="69">
        <v>0</v>
      </c>
      <c r="AO163" s="69">
        <f t="shared" si="179"/>
        <v>0</v>
      </c>
      <c r="AP163" s="70">
        <v>0</v>
      </c>
      <c r="AQ163" s="70">
        <f t="shared" si="169"/>
        <v>0</v>
      </c>
      <c r="AR163" s="35"/>
      <c r="AS163" s="69">
        <v>0</v>
      </c>
      <c r="AT163" s="69">
        <v>0</v>
      </c>
      <c r="AU163" s="69">
        <f t="shared" si="175"/>
        <v>0</v>
      </c>
      <c r="AV163" s="69">
        <v>0</v>
      </c>
      <c r="AW163" s="69">
        <f t="shared" si="176"/>
        <v>0</v>
      </c>
      <c r="AX163" s="70">
        <v>0</v>
      </c>
      <c r="AY163" s="71">
        <f t="shared" si="170"/>
        <v>0</v>
      </c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 s="32"/>
    </row>
    <row r="164" spans="2:68" s="2" customFormat="1" ht="14.25" hidden="1" customHeight="1" outlineLevel="1">
      <c r="B164" s="2" t="str">
        <f t="shared" si="161"/>
        <v>Hide</v>
      </c>
      <c r="C164" s="2">
        <v>1</v>
      </c>
      <c r="D164" s="66" t="s">
        <v>148</v>
      </c>
      <c r="E164" s="122">
        <v>0</v>
      </c>
      <c r="F164" s="69">
        <v>0</v>
      </c>
      <c r="G164" s="69">
        <f t="shared" si="162"/>
        <v>0</v>
      </c>
      <c r="H164" s="69">
        <v>0</v>
      </c>
      <c r="I164" s="69">
        <f t="shared" si="177"/>
        <v>0</v>
      </c>
      <c r="J164" s="70">
        <v>0</v>
      </c>
      <c r="K164" s="70">
        <f t="shared" si="163"/>
        <v>0</v>
      </c>
      <c r="L164" s="35"/>
      <c r="M164" s="69">
        <v>0</v>
      </c>
      <c r="N164" s="69">
        <v>0</v>
      </c>
      <c r="O164" s="69">
        <f t="shared" si="171"/>
        <v>0</v>
      </c>
      <c r="P164" s="69">
        <v>0</v>
      </c>
      <c r="Q164" s="69">
        <f t="shared" si="172"/>
        <v>0</v>
      </c>
      <c r="R164" s="70">
        <v>0</v>
      </c>
      <c r="S164" s="71">
        <f t="shared" si="164"/>
        <v>0</v>
      </c>
      <c r="T164" s="32"/>
      <c r="U164" s="122">
        <v>0</v>
      </c>
      <c r="V164" s="69">
        <v>0</v>
      </c>
      <c r="W164" s="69">
        <f t="shared" si="165"/>
        <v>0</v>
      </c>
      <c r="X164" s="69">
        <v>0</v>
      </c>
      <c r="Y164" s="69">
        <f t="shared" si="178"/>
        <v>0</v>
      </c>
      <c r="Z164" s="70">
        <v>0</v>
      </c>
      <c r="AA164" s="70">
        <f t="shared" si="166"/>
        <v>0</v>
      </c>
      <c r="AB164" s="35"/>
      <c r="AC164" s="69">
        <v>0</v>
      </c>
      <c r="AD164" s="69">
        <v>0</v>
      </c>
      <c r="AE164" s="69">
        <f t="shared" si="173"/>
        <v>0</v>
      </c>
      <c r="AF164" s="69">
        <v>0</v>
      </c>
      <c r="AG164" s="69">
        <f t="shared" si="174"/>
        <v>0</v>
      </c>
      <c r="AH164" s="70">
        <v>0</v>
      </c>
      <c r="AI164" s="71">
        <f t="shared" si="167"/>
        <v>0</v>
      </c>
      <c r="AJ164" s="32"/>
      <c r="AK164" s="122">
        <v>0</v>
      </c>
      <c r="AL164" s="69">
        <v>0</v>
      </c>
      <c r="AM164" s="69">
        <f t="shared" si="168"/>
        <v>0</v>
      </c>
      <c r="AN164" s="69">
        <v>0</v>
      </c>
      <c r="AO164" s="69">
        <f t="shared" si="179"/>
        <v>0</v>
      </c>
      <c r="AP164" s="70">
        <v>0</v>
      </c>
      <c r="AQ164" s="70">
        <f t="shared" si="169"/>
        <v>0</v>
      </c>
      <c r="AR164" s="35"/>
      <c r="AS164" s="69">
        <v>0</v>
      </c>
      <c r="AT164" s="69">
        <v>0</v>
      </c>
      <c r="AU164" s="69">
        <f t="shared" si="175"/>
        <v>0</v>
      </c>
      <c r="AV164" s="69">
        <v>0</v>
      </c>
      <c r="AW164" s="69">
        <f t="shared" si="176"/>
        <v>0</v>
      </c>
      <c r="AX164" s="70">
        <v>0</v>
      </c>
      <c r="AY164" s="71">
        <f t="shared" si="170"/>
        <v>0</v>
      </c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 s="32"/>
    </row>
    <row r="165" spans="2:68" s="2" customFormat="1" ht="14.25" hidden="1" customHeight="1" outlineLevel="1">
      <c r="B165" s="2" t="str">
        <f t="shared" ref="B165:B168" si="180">IF(SUM(T165:T165)&lt;&gt;0,"Show","Hide")</f>
        <v>Hide</v>
      </c>
      <c r="C165" s="2">
        <v>1</v>
      </c>
      <c r="D165" s="66" t="s">
        <v>592</v>
      </c>
      <c r="E165" s="122">
        <v>0</v>
      </c>
      <c r="F165" s="69">
        <v>0</v>
      </c>
      <c r="G165" s="69">
        <f t="shared" ref="G165:G168" si="181">+E165-F165</f>
        <v>0</v>
      </c>
      <c r="H165" s="69">
        <v>0</v>
      </c>
      <c r="I165" s="69">
        <f t="shared" ref="I165:I168" si="182">+E165-H165</f>
        <v>0</v>
      </c>
      <c r="J165" s="70">
        <v>0</v>
      </c>
      <c r="K165" s="70">
        <f t="shared" ref="K165:K168" si="183">+E165-J165</f>
        <v>0</v>
      </c>
      <c r="L165" s="35"/>
      <c r="M165" s="69">
        <v>0</v>
      </c>
      <c r="N165" s="69">
        <v>0</v>
      </c>
      <c r="O165" s="69">
        <f t="shared" ref="O165:O168" si="184">+M165-N165</f>
        <v>0</v>
      </c>
      <c r="P165" s="69">
        <v>0</v>
      </c>
      <c r="Q165" s="69">
        <f t="shared" ref="Q165:Q168" si="185">+M165-P165</f>
        <v>0</v>
      </c>
      <c r="R165" s="70">
        <v>0</v>
      </c>
      <c r="S165" s="71">
        <f t="shared" ref="S165:S168" si="186">+M165-R165</f>
        <v>0</v>
      </c>
      <c r="T165" s="32"/>
      <c r="U165" s="122">
        <v>0</v>
      </c>
      <c r="V165" s="69">
        <v>0</v>
      </c>
      <c r="W165" s="69">
        <f t="shared" ref="W165:W168" si="187">+U165-V165</f>
        <v>0</v>
      </c>
      <c r="X165" s="69">
        <v>0</v>
      </c>
      <c r="Y165" s="69">
        <f t="shared" ref="Y165:Y168" si="188">+U165-X165</f>
        <v>0</v>
      </c>
      <c r="Z165" s="70">
        <v>0</v>
      </c>
      <c r="AA165" s="70">
        <f t="shared" ref="AA165:AA168" si="189">+U165-Z165</f>
        <v>0</v>
      </c>
      <c r="AB165" s="35"/>
      <c r="AC165" s="69">
        <v>0</v>
      </c>
      <c r="AD165" s="69">
        <v>0</v>
      </c>
      <c r="AE165" s="69">
        <f t="shared" ref="AE165:AE168" si="190">+AC165-AD165</f>
        <v>0</v>
      </c>
      <c r="AF165" s="69">
        <v>0</v>
      </c>
      <c r="AG165" s="69">
        <f t="shared" ref="AG165:AG168" si="191">+AC165-AF165</f>
        <v>0</v>
      </c>
      <c r="AH165" s="70">
        <v>0</v>
      </c>
      <c r="AI165" s="71">
        <f t="shared" ref="AI165:AI168" si="192">+AC165-AH165</f>
        <v>0</v>
      </c>
      <c r="AJ165" s="32"/>
      <c r="AK165" s="122">
        <v>0</v>
      </c>
      <c r="AL165" s="69">
        <v>0</v>
      </c>
      <c r="AM165" s="69">
        <f t="shared" ref="AM165:AM168" si="193">+AK165-AL165</f>
        <v>0</v>
      </c>
      <c r="AN165" s="69">
        <v>0</v>
      </c>
      <c r="AO165" s="69">
        <f t="shared" ref="AO165:AO168" si="194">+AK165-AN165</f>
        <v>0</v>
      </c>
      <c r="AP165" s="70">
        <v>0</v>
      </c>
      <c r="AQ165" s="70">
        <f t="shared" ref="AQ165:AQ168" si="195">+AK165-AP165</f>
        <v>0</v>
      </c>
      <c r="AR165" s="35"/>
      <c r="AS165" s="69">
        <v>0</v>
      </c>
      <c r="AT165" s="69">
        <v>0</v>
      </c>
      <c r="AU165" s="69">
        <f t="shared" ref="AU165:AU168" si="196">+AS165-AT165</f>
        <v>0</v>
      </c>
      <c r="AV165" s="69">
        <v>0</v>
      </c>
      <c r="AW165" s="69">
        <f t="shared" ref="AW165:AW168" si="197">+AS165-AV165</f>
        <v>0</v>
      </c>
      <c r="AX165" s="70">
        <v>0</v>
      </c>
      <c r="AY165" s="71">
        <f t="shared" ref="AY165:AY168" si="198">+AS165-AX165</f>
        <v>0</v>
      </c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 s="32"/>
    </row>
    <row r="166" spans="2:68" s="2" customFormat="1" ht="14.25" hidden="1" customHeight="1" outlineLevel="1">
      <c r="B166" s="2" t="str">
        <f t="shared" ref="B166" si="199">IF(SUM(T166:T166)&lt;&gt;0,"Show","Hide")</f>
        <v>Hide</v>
      </c>
      <c r="C166" s="2">
        <v>1</v>
      </c>
      <c r="D166" s="66" t="s">
        <v>603</v>
      </c>
      <c r="E166" s="122">
        <v>0</v>
      </c>
      <c r="F166" s="69">
        <v>0</v>
      </c>
      <c r="G166" s="69">
        <f t="shared" ref="G166" si="200">+E166-F166</f>
        <v>0</v>
      </c>
      <c r="H166" s="69">
        <v>0</v>
      </c>
      <c r="I166" s="69">
        <f t="shared" ref="I166" si="201">+E166-H166</f>
        <v>0</v>
      </c>
      <c r="J166" s="70">
        <v>0</v>
      </c>
      <c r="K166" s="70">
        <f t="shared" ref="K166" si="202">+E166-J166</f>
        <v>0</v>
      </c>
      <c r="L166" s="35"/>
      <c r="M166" s="69">
        <v>0</v>
      </c>
      <c r="N166" s="69">
        <v>0</v>
      </c>
      <c r="O166" s="69">
        <f t="shared" ref="O166" si="203">+M166-N166</f>
        <v>0</v>
      </c>
      <c r="P166" s="69">
        <v>0</v>
      </c>
      <c r="Q166" s="69">
        <f t="shared" ref="Q166" si="204">+M166-P166</f>
        <v>0</v>
      </c>
      <c r="R166" s="70">
        <v>0</v>
      </c>
      <c r="S166" s="71">
        <f t="shared" ref="S166" si="205">+M166-R166</f>
        <v>0</v>
      </c>
      <c r="T166" s="32"/>
      <c r="U166" s="122">
        <v>0</v>
      </c>
      <c r="V166" s="69">
        <v>0</v>
      </c>
      <c r="W166" s="69">
        <f t="shared" ref="W166" si="206">+U166-V166</f>
        <v>0</v>
      </c>
      <c r="X166" s="69">
        <v>0</v>
      </c>
      <c r="Y166" s="69">
        <f t="shared" ref="Y166" si="207">+U166-X166</f>
        <v>0</v>
      </c>
      <c r="Z166" s="70">
        <v>0</v>
      </c>
      <c r="AA166" s="70">
        <f t="shared" ref="AA166" si="208">+U166-Z166</f>
        <v>0</v>
      </c>
      <c r="AB166" s="35"/>
      <c r="AC166" s="69">
        <v>0</v>
      </c>
      <c r="AD166" s="69">
        <v>0</v>
      </c>
      <c r="AE166" s="69">
        <f t="shared" ref="AE166" si="209">+AC166-AD166</f>
        <v>0</v>
      </c>
      <c r="AF166" s="69">
        <v>0</v>
      </c>
      <c r="AG166" s="69">
        <f t="shared" ref="AG166" si="210">+AC166-AF166</f>
        <v>0</v>
      </c>
      <c r="AH166" s="70">
        <v>0</v>
      </c>
      <c r="AI166" s="71">
        <f t="shared" ref="AI166" si="211">+AC166-AH166</f>
        <v>0</v>
      </c>
      <c r="AJ166" s="32"/>
      <c r="AK166" s="122">
        <v>0</v>
      </c>
      <c r="AL166" s="69">
        <v>0</v>
      </c>
      <c r="AM166" s="69">
        <f t="shared" ref="AM166" si="212">+AK166-AL166</f>
        <v>0</v>
      </c>
      <c r="AN166" s="69">
        <v>0</v>
      </c>
      <c r="AO166" s="69">
        <f t="shared" ref="AO166" si="213">+AK166-AN166</f>
        <v>0</v>
      </c>
      <c r="AP166" s="70">
        <v>0</v>
      </c>
      <c r="AQ166" s="70">
        <f t="shared" ref="AQ166" si="214">+AK166-AP166</f>
        <v>0</v>
      </c>
      <c r="AR166" s="35"/>
      <c r="AS166" s="69">
        <v>0</v>
      </c>
      <c r="AT166" s="69">
        <v>0</v>
      </c>
      <c r="AU166" s="69">
        <f t="shared" ref="AU166" si="215">+AS166-AT166</f>
        <v>0</v>
      </c>
      <c r="AV166" s="69">
        <v>0</v>
      </c>
      <c r="AW166" s="69">
        <f t="shared" ref="AW166" si="216">+AS166-AV166</f>
        <v>0</v>
      </c>
      <c r="AX166" s="70">
        <v>0</v>
      </c>
      <c r="AY166" s="71">
        <f t="shared" ref="AY166" si="217">+AS166-AX166</f>
        <v>0</v>
      </c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 s="32"/>
    </row>
    <row r="167" spans="2:68" s="2" customFormat="1" ht="14.25" hidden="1" customHeight="1" outlineLevel="1">
      <c r="B167" s="2" t="str">
        <f t="shared" si="180"/>
        <v>Hide</v>
      </c>
      <c r="C167" s="2">
        <v>1</v>
      </c>
      <c r="D167" s="66" t="s">
        <v>593</v>
      </c>
      <c r="E167" s="122">
        <v>0</v>
      </c>
      <c r="F167" s="69">
        <v>0</v>
      </c>
      <c r="G167" s="69">
        <f t="shared" si="181"/>
        <v>0</v>
      </c>
      <c r="H167" s="69">
        <v>0</v>
      </c>
      <c r="I167" s="69">
        <f t="shared" si="182"/>
        <v>0</v>
      </c>
      <c r="J167" s="70">
        <v>0</v>
      </c>
      <c r="K167" s="70">
        <f t="shared" si="183"/>
        <v>0</v>
      </c>
      <c r="L167" s="35"/>
      <c r="M167" s="69">
        <v>0</v>
      </c>
      <c r="N167" s="69">
        <v>0</v>
      </c>
      <c r="O167" s="69">
        <f t="shared" si="184"/>
        <v>0</v>
      </c>
      <c r="P167" s="69">
        <v>0</v>
      </c>
      <c r="Q167" s="69">
        <f t="shared" si="185"/>
        <v>0</v>
      </c>
      <c r="R167" s="70">
        <v>0</v>
      </c>
      <c r="S167" s="71">
        <f t="shared" si="186"/>
        <v>0</v>
      </c>
      <c r="T167" s="32"/>
      <c r="U167" s="122">
        <v>0</v>
      </c>
      <c r="V167" s="69">
        <v>0</v>
      </c>
      <c r="W167" s="69">
        <f t="shared" si="187"/>
        <v>0</v>
      </c>
      <c r="X167" s="69">
        <v>0</v>
      </c>
      <c r="Y167" s="69">
        <f t="shared" si="188"/>
        <v>0</v>
      </c>
      <c r="Z167" s="70">
        <v>0</v>
      </c>
      <c r="AA167" s="70">
        <f t="shared" si="189"/>
        <v>0</v>
      </c>
      <c r="AB167" s="35"/>
      <c r="AC167" s="69">
        <v>0</v>
      </c>
      <c r="AD167" s="69">
        <v>0</v>
      </c>
      <c r="AE167" s="69">
        <f t="shared" si="190"/>
        <v>0</v>
      </c>
      <c r="AF167" s="69">
        <v>0</v>
      </c>
      <c r="AG167" s="69">
        <f t="shared" si="191"/>
        <v>0</v>
      </c>
      <c r="AH167" s="70">
        <v>0</v>
      </c>
      <c r="AI167" s="71">
        <f t="shared" si="192"/>
        <v>0</v>
      </c>
      <c r="AJ167" s="32"/>
      <c r="AK167" s="122">
        <v>0</v>
      </c>
      <c r="AL167" s="69">
        <v>0</v>
      </c>
      <c r="AM167" s="69">
        <f t="shared" si="193"/>
        <v>0</v>
      </c>
      <c r="AN167" s="69">
        <v>0</v>
      </c>
      <c r="AO167" s="69">
        <f t="shared" si="194"/>
        <v>0</v>
      </c>
      <c r="AP167" s="70">
        <v>0</v>
      </c>
      <c r="AQ167" s="70">
        <f t="shared" si="195"/>
        <v>0</v>
      </c>
      <c r="AR167" s="35"/>
      <c r="AS167" s="69">
        <v>0</v>
      </c>
      <c r="AT167" s="69">
        <v>0</v>
      </c>
      <c r="AU167" s="69">
        <f t="shared" si="196"/>
        <v>0</v>
      </c>
      <c r="AV167" s="69">
        <v>0</v>
      </c>
      <c r="AW167" s="69">
        <f t="shared" si="197"/>
        <v>0</v>
      </c>
      <c r="AX167" s="70">
        <v>0</v>
      </c>
      <c r="AY167" s="71">
        <f t="shared" si="198"/>
        <v>0</v>
      </c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 s="32"/>
    </row>
    <row r="168" spans="2:68" s="2" customFormat="1" ht="14.25" hidden="1" customHeight="1" outlineLevel="1">
      <c r="B168" s="2" t="str">
        <f t="shared" si="180"/>
        <v>Hide</v>
      </c>
      <c r="C168" s="2">
        <v>1</v>
      </c>
      <c r="D168" s="66" t="s">
        <v>594</v>
      </c>
      <c r="E168" s="122">
        <v>0</v>
      </c>
      <c r="F168" s="69">
        <v>0</v>
      </c>
      <c r="G168" s="69">
        <f t="shared" si="181"/>
        <v>0</v>
      </c>
      <c r="H168" s="69">
        <v>0</v>
      </c>
      <c r="I168" s="69">
        <f t="shared" si="182"/>
        <v>0</v>
      </c>
      <c r="J168" s="70">
        <v>0</v>
      </c>
      <c r="K168" s="70">
        <f t="shared" si="183"/>
        <v>0</v>
      </c>
      <c r="L168" s="35"/>
      <c r="M168" s="69">
        <v>0</v>
      </c>
      <c r="N168" s="69">
        <v>0</v>
      </c>
      <c r="O168" s="69">
        <f t="shared" si="184"/>
        <v>0</v>
      </c>
      <c r="P168" s="69">
        <v>0</v>
      </c>
      <c r="Q168" s="69">
        <f t="shared" si="185"/>
        <v>0</v>
      </c>
      <c r="R168" s="70">
        <v>0</v>
      </c>
      <c r="S168" s="71">
        <f t="shared" si="186"/>
        <v>0</v>
      </c>
      <c r="T168" s="32"/>
      <c r="U168" s="122">
        <v>0</v>
      </c>
      <c r="V168" s="69">
        <v>0</v>
      </c>
      <c r="W168" s="69">
        <f t="shared" si="187"/>
        <v>0</v>
      </c>
      <c r="X168" s="69">
        <v>0</v>
      </c>
      <c r="Y168" s="69">
        <f t="shared" si="188"/>
        <v>0</v>
      </c>
      <c r="Z168" s="70">
        <v>0</v>
      </c>
      <c r="AA168" s="70">
        <f t="shared" si="189"/>
        <v>0</v>
      </c>
      <c r="AB168" s="35"/>
      <c r="AC168" s="69">
        <v>0</v>
      </c>
      <c r="AD168" s="69">
        <v>0</v>
      </c>
      <c r="AE168" s="69">
        <f t="shared" si="190"/>
        <v>0</v>
      </c>
      <c r="AF168" s="69">
        <v>0</v>
      </c>
      <c r="AG168" s="69">
        <f t="shared" si="191"/>
        <v>0</v>
      </c>
      <c r="AH168" s="70">
        <v>0</v>
      </c>
      <c r="AI168" s="71">
        <f t="shared" si="192"/>
        <v>0</v>
      </c>
      <c r="AJ168" s="32"/>
      <c r="AK168" s="122">
        <v>0</v>
      </c>
      <c r="AL168" s="69">
        <v>0</v>
      </c>
      <c r="AM168" s="69">
        <f t="shared" si="193"/>
        <v>0</v>
      </c>
      <c r="AN168" s="69">
        <v>0</v>
      </c>
      <c r="AO168" s="69">
        <f t="shared" si="194"/>
        <v>0</v>
      </c>
      <c r="AP168" s="70">
        <v>0</v>
      </c>
      <c r="AQ168" s="70">
        <f t="shared" si="195"/>
        <v>0</v>
      </c>
      <c r="AR168" s="35"/>
      <c r="AS168" s="69">
        <v>0</v>
      </c>
      <c r="AT168" s="69">
        <v>0</v>
      </c>
      <c r="AU168" s="69">
        <f t="shared" si="196"/>
        <v>0</v>
      </c>
      <c r="AV168" s="69">
        <v>0</v>
      </c>
      <c r="AW168" s="69">
        <f t="shared" si="197"/>
        <v>0</v>
      </c>
      <c r="AX168" s="70">
        <v>0</v>
      </c>
      <c r="AY168" s="71">
        <f t="shared" si="198"/>
        <v>0</v>
      </c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 s="32"/>
    </row>
    <row r="169" spans="2:68" s="2" customFormat="1" ht="14.25" hidden="1" customHeight="1" outlineLevel="1">
      <c r="B169" s="2" t="str">
        <f t="shared" si="161"/>
        <v>Hide</v>
      </c>
      <c r="C169" s="2">
        <v>1</v>
      </c>
      <c r="D169" s="66" t="s">
        <v>149</v>
      </c>
      <c r="E169" s="122">
        <v>0</v>
      </c>
      <c r="F169" s="69">
        <v>0</v>
      </c>
      <c r="G169" s="69">
        <f t="shared" si="162"/>
        <v>0</v>
      </c>
      <c r="H169" s="69">
        <v>0</v>
      </c>
      <c r="I169" s="69">
        <f t="shared" si="177"/>
        <v>0</v>
      </c>
      <c r="J169" s="70">
        <v>0</v>
      </c>
      <c r="K169" s="70">
        <f t="shared" si="163"/>
        <v>0</v>
      </c>
      <c r="L169" s="35"/>
      <c r="M169" s="69">
        <v>0</v>
      </c>
      <c r="N169" s="69">
        <v>0</v>
      </c>
      <c r="O169" s="69">
        <f t="shared" si="171"/>
        <v>0</v>
      </c>
      <c r="P169" s="69">
        <v>0</v>
      </c>
      <c r="Q169" s="69">
        <f t="shared" si="172"/>
        <v>0</v>
      </c>
      <c r="R169" s="70">
        <v>0</v>
      </c>
      <c r="S169" s="71">
        <f t="shared" si="164"/>
        <v>0</v>
      </c>
      <c r="T169" s="32"/>
      <c r="U169" s="122">
        <v>0</v>
      </c>
      <c r="V169" s="69">
        <v>0</v>
      </c>
      <c r="W169" s="69">
        <f t="shared" si="165"/>
        <v>0</v>
      </c>
      <c r="X169" s="69">
        <v>0</v>
      </c>
      <c r="Y169" s="69">
        <f t="shared" si="178"/>
        <v>0</v>
      </c>
      <c r="Z169" s="70">
        <v>0</v>
      </c>
      <c r="AA169" s="70">
        <f t="shared" si="166"/>
        <v>0</v>
      </c>
      <c r="AB169" s="35"/>
      <c r="AC169" s="69">
        <v>0</v>
      </c>
      <c r="AD169" s="69">
        <v>0</v>
      </c>
      <c r="AE169" s="69">
        <f t="shared" si="173"/>
        <v>0</v>
      </c>
      <c r="AF169" s="69">
        <v>0</v>
      </c>
      <c r="AG169" s="69">
        <f t="shared" si="174"/>
        <v>0</v>
      </c>
      <c r="AH169" s="70">
        <v>0</v>
      </c>
      <c r="AI169" s="71">
        <f t="shared" si="167"/>
        <v>0</v>
      </c>
      <c r="AJ169" s="32"/>
      <c r="AK169" s="122">
        <v>0</v>
      </c>
      <c r="AL169" s="69">
        <v>0</v>
      </c>
      <c r="AM169" s="69">
        <f t="shared" si="168"/>
        <v>0</v>
      </c>
      <c r="AN169" s="69">
        <v>0</v>
      </c>
      <c r="AO169" s="69">
        <f t="shared" si="179"/>
        <v>0</v>
      </c>
      <c r="AP169" s="70">
        <v>0</v>
      </c>
      <c r="AQ169" s="70">
        <f t="shared" si="169"/>
        <v>0</v>
      </c>
      <c r="AR169" s="35"/>
      <c r="AS169" s="69">
        <v>0</v>
      </c>
      <c r="AT169" s="69">
        <v>0</v>
      </c>
      <c r="AU169" s="69">
        <f t="shared" si="175"/>
        <v>0</v>
      </c>
      <c r="AV169" s="69">
        <v>0</v>
      </c>
      <c r="AW169" s="69">
        <f t="shared" si="176"/>
        <v>0</v>
      </c>
      <c r="AX169" s="70">
        <v>0</v>
      </c>
      <c r="AY169" s="71">
        <f t="shared" si="170"/>
        <v>0</v>
      </c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 s="32"/>
    </row>
    <row r="170" spans="2:68" s="2" customFormat="1" ht="14.25" hidden="1" customHeight="1" outlineLevel="1">
      <c r="B170" s="2" t="str">
        <f t="shared" si="161"/>
        <v>Hide</v>
      </c>
      <c r="C170" s="2">
        <v>1</v>
      </c>
      <c r="D170" s="66" t="s">
        <v>150</v>
      </c>
      <c r="E170" s="122">
        <v>0</v>
      </c>
      <c r="F170" s="69">
        <v>0</v>
      </c>
      <c r="G170" s="69">
        <f t="shared" si="162"/>
        <v>0</v>
      </c>
      <c r="H170" s="69">
        <v>0</v>
      </c>
      <c r="I170" s="69">
        <f t="shared" si="177"/>
        <v>0</v>
      </c>
      <c r="J170" s="70">
        <v>0</v>
      </c>
      <c r="K170" s="70">
        <f t="shared" si="163"/>
        <v>0</v>
      </c>
      <c r="L170" s="35"/>
      <c r="M170" s="69">
        <v>0</v>
      </c>
      <c r="N170" s="69">
        <v>0</v>
      </c>
      <c r="O170" s="69">
        <f t="shared" si="171"/>
        <v>0</v>
      </c>
      <c r="P170" s="69">
        <v>0</v>
      </c>
      <c r="Q170" s="69">
        <f t="shared" si="172"/>
        <v>0</v>
      </c>
      <c r="R170" s="70">
        <v>0</v>
      </c>
      <c r="S170" s="71">
        <f t="shared" si="164"/>
        <v>0</v>
      </c>
      <c r="T170" s="32"/>
      <c r="U170" s="122">
        <v>0</v>
      </c>
      <c r="V170" s="69">
        <v>0</v>
      </c>
      <c r="W170" s="69">
        <f t="shared" si="165"/>
        <v>0</v>
      </c>
      <c r="X170" s="69">
        <v>0</v>
      </c>
      <c r="Y170" s="69">
        <f t="shared" si="178"/>
        <v>0</v>
      </c>
      <c r="Z170" s="70">
        <v>0</v>
      </c>
      <c r="AA170" s="70">
        <f t="shared" si="166"/>
        <v>0</v>
      </c>
      <c r="AB170" s="35"/>
      <c r="AC170" s="69">
        <v>0</v>
      </c>
      <c r="AD170" s="69">
        <v>0</v>
      </c>
      <c r="AE170" s="69">
        <f t="shared" si="173"/>
        <v>0</v>
      </c>
      <c r="AF170" s="69">
        <v>0</v>
      </c>
      <c r="AG170" s="69">
        <f t="shared" si="174"/>
        <v>0</v>
      </c>
      <c r="AH170" s="70">
        <v>0</v>
      </c>
      <c r="AI170" s="71">
        <f t="shared" si="167"/>
        <v>0</v>
      </c>
      <c r="AJ170" s="32"/>
      <c r="AK170" s="122">
        <v>0</v>
      </c>
      <c r="AL170" s="69">
        <v>0</v>
      </c>
      <c r="AM170" s="69">
        <f t="shared" si="168"/>
        <v>0</v>
      </c>
      <c r="AN170" s="69">
        <v>0</v>
      </c>
      <c r="AO170" s="69">
        <f t="shared" si="179"/>
        <v>0</v>
      </c>
      <c r="AP170" s="70">
        <v>0</v>
      </c>
      <c r="AQ170" s="70">
        <f t="shared" si="169"/>
        <v>0</v>
      </c>
      <c r="AR170" s="35"/>
      <c r="AS170" s="69">
        <v>0</v>
      </c>
      <c r="AT170" s="69">
        <v>0</v>
      </c>
      <c r="AU170" s="69">
        <f t="shared" si="175"/>
        <v>0</v>
      </c>
      <c r="AV170" s="69">
        <v>0</v>
      </c>
      <c r="AW170" s="69">
        <f t="shared" si="176"/>
        <v>0</v>
      </c>
      <c r="AX170" s="70">
        <v>0</v>
      </c>
      <c r="AY170" s="71">
        <f t="shared" si="170"/>
        <v>0</v>
      </c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 s="32"/>
    </row>
    <row r="171" spans="2:68" s="2" customFormat="1" ht="14.25" hidden="1" customHeight="1" outlineLevel="1">
      <c r="B171" s="2" t="str">
        <f t="shared" si="161"/>
        <v>Hide</v>
      </c>
      <c r="C171" s="2">
        <v>1</v>
      </c>
      <c r="D171" s="66" t="s">
        <v>151</v>
      </c>
      <c r="E171" s="122">
        <v>0</v>
      </c>
      <c r="F171" s="69">
        <v>0</v>
      </c>
      <c r="G171" s="69">
        <f t="shared" si="162"/>
        <v>0</v>
      </c>
      <c r="H171" s="69">
        <v>0</v>
      </c>
      <c r="I171" s="69">
        <f t="shared" si="177"/>
        <v>0</v>
      </c>
      <c r="J171" s="70">
        <v>0</v>
      </c>
      <c r="K171" s="70">
        <f t="shared" si="163"/>
        <v>0</v>
      </c>
      <c r="L171" s="35"/>
      <c r="M171" s="69">
        <v>0</v>
      </c>
      <c r="N171" s="69">
        <v>0</v>
      </c>
      <c r="O171" s="69">
        <f t="shared" si="171"/>
        <v>0</v>
      </c>
      <c r="P171" s="69">
        <v>0</v>
      </c>
      <c r="Q171" s="69">
        <f t="shared" si="172"/>
        <v>0</v>
      </c>
      <c r="R171" s="70">
        <v>0</v>
      </c>
      <c r="S171" s="71">
        <f t="shared" si="164"/>
        <v>0</v>
      </c>
      <c r="T171" s="32"/>
      <c r="U171" s="122">
        <v>0</v>
      </c>
      <c r="V171" s="69">
        <v>0</v>
      </c>
      <c r="W171" s="69">
        <f t="shared" si="165"/>
        <v>0</v>
      </c>
      <c r="X171" s="69">
        <v>0</v>
      </c>
      <c r="Y171" s="69">
        <f t="shared" si="178"/>
        <v>0</v>
      </c>
      <c r="Z171" s="70">
        <v>0</v>
      </c>
      <c r="AA171" s="70">
        <f t="shared" si="166"/>
        <v>0</v>
      </c>
      <c r="AB171" s="35"/>
      <c r="AC171" s="69">
        <v>0</v>
      </c>
      <c r="AD171" s="69">
        <v>0</v>
      </c>
      <c r="AE171" s="69">
        <f t="shared" si="173"/>
        <v>0</v>
      </c>
      <c r="AF171" s="69">
        <v>0</v>
      </c>
      <c r="AG171" s="69">
        <f t="shared" si="174"/>
        <v>0</v>
      </c>
      <c r="AH171" s="70">
        <v>0</v>
      </c>
      <c r="AI171" s="71">
        <f t="shared" si="167"/>
        <v>0</v>
      </c>
      <c r="AJ171" s="32"/>
      <c r="AK171" s="122">
        <v>0</v>
      </c>
      <c r="AL171" s="69">
        <v>0</v>
      </c>
      <c r="AM171" s="69">
        <f t="shared" si="168"/>
        <v>0</v>
      </c>
      <c r="AN171" s="69">
        <v>0</v>
      </c>
      <c r="AO171" s="69">
        <f t="shared" si="179"/>
        <v>0</v>
      </c>
      <c r="AP171" s="70">
        <v>0</v>
      </c>
      <c r="AQ171" s="70">
        <f t="shared" si="169"/>
        <v>0</v>
      </c>
      <c r="AR171" s="35"/>
      <c r="AS171" s="69">
        <v>0</v>
      </c>
      <c r="AT171" s="69">
        <v>0</v>
      </c>
      <c r="AU171" s="69">
        <f t="shared" si="175"/>
        <v>0</v>
      </c>
      <c r="AV171" s="69">
        <v>0</v>
      </c>
      <c r="AW171" s="69">
        <f t="shared" si="176"/>
        <v>0</v>
      </c>
      <c r="AX171" s="70">
        <v>0</v>
      </c>
      <c r="AY171" s="71">
        <f t="shared" si="170"/>
        <v>0</v>
      </c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 s="32"/>
    </row>
    <row r="172" spans="2:68" s="2" customFormat="1" ht="14.25" hidden="1" customHeight="1" outlineLevel="1">
      <c r="B172" s="2" t="str">
        <f t="shared" si="161"/>
        <v>Hide</v>
      </c>
      <c r="C172" s="2">
        <v>1</v>
      </c>
      <c r="D172" s="66" t="s">
        <v>152</v>
      </c>
      <c r="E172" s="122">
        <v>0</v>
      </c>
      <c r="F172" s="69">
        <v>0</v>
      </c>
      <c r="G172" s="69">
        <f t="shared" si="162"/>
        <v>0</v>
      </c>
      <c r="H172" s="69">
        <v>0</v>
      </c>
      <c r="I172" s="69">
        <f t="shared" si="177"/>
        <v>0</v>
      </c>
      <c r="J172" s="70">
        <v>3.19</v>
      </c>
      <c r="K172" s="70">
        <f t="shared" si="163"/>
        <v>-3.19</v>
      </c>
      <c r="L172" s="35"/>
      <c r="M172" s="69">
        <v>0</v>
      </c>
      <c r="N172" s="69">
        <v>0</v>
      </c>
      <c r="O172" s="69">
        <f t="shared" si="171"/>
        <v>0</v>
      </c>
      <c r="P172" s="69">
        <v>0</v>
      </c>
      <c r="Q172" s="69">
        <f t="shared" si="172"/>
        <v>0</v>
      </c>
      <c r="R172" s="70">
        <v>3.19</v>
      </c>
      <c r="S172" s="71">
        <f t="shared" si="164"/>
        <v>-3.19</v>
      </c>
      <c r="T172" s="32"/>
      <c r="U172" s="122">
        <v>0</v>
      </c>
      <c r="V172" s="69">
        <v>0</v>
      </c>
      <c r="W172" s="69">
        <f t="shared" si="165"/>
        <v>0</v>
      </c>
      <c r="X172" s="69">
        <v>0</v>
      </c>
      <c r="Y172" s="69">
        <f t="shared" si="178"/>
        <v>0</v>
      </c>
      <c r="Z172" s="70">
        <v>3.19</v>
      </c>
      <c r="AA172" s="70">
        <f t="shared" si="166"/>
        <v>-3.19</v>
      </c>
      <c r="AB172" s="35"/>
      <c r="AC172" s="69">
        <v>0</v>
      </c>
      <c r="AD172" s="69">
        <v>0</v>
      </c>
      <c r="AE172" s="69">
        <f t="shared" si="173"/>
        <v>0</v>
      </c>
      <c r="AF172" s="69">
        <v>0</v>
      </c>
      <c r="AG172" s="69">
        <f t="shared" si="174"/>
        <v>0</v>
      </c>
      <c r="AH172" s="70">
        <v>3.19</v>
      </c>
      <c r="AI172" s="71">
        <f t="shared" si="167"/>
        <v>-3.19</v>
      </c>
      <c r="AJ172" s="32"/>
      <c r="AK172" s="122">
        <v>0</v>
      </c>
      <c r="AL172" s="69">
        <v>0</v>
      </c>
      <c r="AM172" s="69">
        <f t="shared" si="168"/>
        <v>0</v>
      </c>
      <c r="AN172" s="69">
        <v>0</v>
      </c>
      <c r="AO172" s="69">
        <f t="shared" si="179"/>
        <v>0</v>
      </c>
      <c r="AP172" s="70">
        <v>0</v>
      </c>
      <c r="AQ172" s="70">
        <f t="shared" si="169"/>
        <v>0</v>
      </c>
      <c r="AR172" s="35"/>
      <c r="AS172" s="69">
        <v>0</v>
      </c>
      <c r="AT172" s="69">
        <v>0</v>
      </c>
      <c r="AU172" s="69">
        <f t="shared" si="175"/>
        <v>0</v>
      </c>
      <c r="AV172" s="69">
        <v>0</v>
      </c>
      <c r="AW172" s="69">
        <f t="shared" si="176"/>
        <v>0</v>
      </c>
      <c r="AX172" s="70">
        <v>0</v>
      </c>
      <c r="AY172" s="71">
        <f t="shared" si="170"/>
        <v>0</v>
      </c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 s="32"/>
    </row>
    <row r="173" spans="2:68" s="2" customFormat="1" ht="14.25" hidden="1" customHeight="1" outlineLevel="1">
      <c r="B173" s="2" t="str">
        <f t="shared" si="161"/>
        <v>Hide</v>
      </c>
      <c r="C173" s="2">
        <v>1</v>
      </c>
      <c r="D173" s="66" t="s">
        <v>153</v>
      </c>
      <c r="E173" s="122">
        <v>0</v>
      </c>
      <c r="F173" s="69">
        <v>0</v>
      </c>
      <c r="G173" s="69">
        <f t="shared" si="162"/>
        <v>0</v>
      </c>
      <c r="H173" s="69">
        <v>0</v>
      </c>
      <c r="I173" s="69">
        <f t="shared" si="177"/>
        <v>0</v>
      </c>
      <c r="J173" s="70">
        <v>263.83999999999997</v>
      </c>
      <c r="K173" s="70">
        <f t="shared" si="163"/>
        <v>-263.83999999999997</v>
      </c>
      <c r="L173" s="35"/>
      <c r="M173" s="69">
        <v>0</v>
      </c>
      <c r="N173" s="69">
        <v>0</v>
      </c>
      <c r="O173" s="69">
        <f t="shared" si="171"/>
        <v>0</v>
      </c>
      <c r="P173" s="69">
        <v>0</v>
      </c>
      <c r="Q173" s="69">
        <f t="shared" si="172"/>
        <v>0</v>
      </c>
      <c r="R173" s="70">
        <v>263.83999999999997</v>
      </c>
      <c r="S173" s="71">
        <f t="shared" si="164"/>
        <v>-263.83999999999997</v>
      </c>
      <c r="T173" s="32"/>
      <c r="U173" s="122">
        <v>0</v>
      </c>
      <c r="V173" s="69">
        <v>0</v>
      </c>
      <c r="W173" s="69">
        <f t="shared" si="165"/>
        <v>0</v>
      </c>
      <c r="X173" s="69">
        <v>0</v>
      </c>
      <c r="Y173" s="69">
        <f t="shared" si="178"/>
        <v>0</v>
      </c>
      <c r="Z173" s="70">
        <v>0</v>
      </c>
      <c r="AA173" s="70">
        <f t="shared" si="166"/>
        <v>0</v>
      </c>
      <c r="AB173" s="35"/>
      <c r="AC173" s="69">
        <v>0</v>
      </c>
      <c r="AD173" s="69">
        <v>0</v>
      </c>
      <c r="AE173" s="69">
        <f t="shared" si="173"/>
        <v>0</v>
      </c>
      <c r="AF173" s="69">
        <v>0</v>
      </c>
      <c r="AG173" s="69">
        <f t="shared" si="174"/>
        <v>0</v>
      </c>
      <c r="AH173" s="70">
        <v>0</v>
      </c>
      <c r="AI173" s="71">
        <f t="shared" si="167"/>
        <v>0</v>
      </c>
      <c r="AJ173" s="32"/>
      <c r="AK173" s="122">
        <v>0</v>
      </c>
      <c r="AL173" s="69">
        <v>0</v>
      </c>
      <c r="AM173" s="69">
        <f t="shared" si="168"/>
        <v>0</v>
      </c>
      <c r="AN173" s="69">
        <v>0</v>
      </c>
      <c r="AO173" s="69">
        <f t="shared" si="179"/>
        <v>0</v>
      </c>
      <c r="AP173" s="70">
        <v>263.83999999999997</v>
      </c>
      <c r="AQ173" s="70">
        <f t="shared" si="169"/>
        <v>-263.83999999999997</v>
      </c>
      <c r="AR173" s="35"/>
      <c r="AS173" s="69">
        <v>0</v>
      </c>
      <c r="AT173" s="69">
        <v>0</v>
      </c>
      <c r="AU173" s="69">
        <f t="shared" si="175"/>
        <v>0</v>
      </c>
      <c r="AV173" s="69">
        <v>0</v>
      </c>
      <c r="AW173" s="69">
        <f t="shared" si="176"/>
        <v>0</v>
      </c>
      <c r="AX173" s="70">
        <v>263.83999999999997</v>
      </c>
      <c r="AY173" s="71">
        <f t="shared" si="170"/>
        <v>-263.83999999999997</v>
      </c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 s="32"/>
    </row>
    <row r="174" spans="2:68" s="2" customFormat="1" ht="14.25" hidden="1" customHeight="1" outlineLevel="1">
      <c r="B174" s="2" t="str">
        <f t="shared" si="161"/>
        <v>Hide</v>
      </c>
      <c r="C174" s="2">
        <v>1</v>
      </c>
      <c r="D174" s="66" t="s">
        <v>154</v>
      </c>
      <c r="E174" s="122">
        <v>0</v>
      </c>
      <c r="F174" s="69">
        <v>0</v>
      </c>
      <c r="G174" s="69">
        <f t="shared" si="162"/>
        <v>0</v>
      </c>
      <c r="H174" s="69">
        <v>0</v>
      </c>
      <c r="I174" s="69">
        <f t="shared" si="177"/>
        <v>0</v>
      </c>
      <c r="J174" s="70">
        <v>0</v>
      </c>
      <c r="K174" s="70">
        <f t="shared" si="163"/>
        <v>0</v>
      </c>
      <c r="L174" s="35"/>
      <c r="M174" s="69">
        <v>0</v>
      </c>
      <c r="N174" s="69">
        <v>0</v>
      </c>
      <c r="O174" s="69">
        <f t="shared" si="171"/>
        <v>0</v>
      </c>
      <c r="P174" s="69">
        <v>0</v>
      </c>
      <c r="Q174" s="69">
        <f t="shared" si="172"/>
        <v>0</v>
      </c>
      <c r="R174" s="70">
        <v>0</v>
      </c>
      <c r="S174" s="71">
        <f t="shared" si="164"/>
        <v>0</v>
      </c>
      <c r="T174" s="32"/>
      <c r="U174" s="122">
        <v>0</v>
      </c>
      <c r="V174" s="69">
        <v>0</v>
      </c>
      <c r="W174" s="69">
        <f t="shared" si="165"/>
        <v>0</v>
      </c>
      <c r="X174" s="69">
        <v>0</v>
      </c>
      <c r="Y174" s="69">
        <f t="shared" si="178"/>
        <v>0</v>
      </c>
      <c r="Z174" s="70">
        <v>0</v>
      </c>
      <c r="AA174" s="70">
        <f t="shared" si="166"/>
        <v>0</v>
      </c>
      <c r="AB174" s="35"/>
      <c r="AC174" s="69">
        <v>0</v>
      </c>
      <c r="AD174" s="69">
        <v>0</v>
      </c>
      <c r="AE174" s="69">
        <f t="shared" si="173"/>
        <v>0</v>
      </c>
      <c r="AF174" s="69">
        <v>0</v>
      </c>
      <c r="AG174" s="69">
        <f t="shared" si="174"/>
        <v>0</v>
      </c>
      <c r="AH174" s="70">
        <v>0</v>
      </c>
      <c r="AI174" s="71">
        <f t="shared" si="167"/>
        <v>0</v>
      </c>
      <c r="AJ174" s="32"/>
      <c r="AK174" s="122">
        <v>0</v>
      </c>
      <c r="AL174" s="69">
        <v>0</v>
      </c>
      <c r="AM174" s="69">
        <f t="shared" si="168"/>
        <v>0</v>
      </c>
      <c r="AN174" s="69">
        <v>0</v>
      </c>
      <c r="AO174" s="69">
        <f t="shared" si="179"/>
        <v>0</v>
      </c>
      <c r="AP174" s="70">
        <v>0</v>
      </c>
      <c r="AQ174" s="70">
        <f t="shared" si="169"/>
        <v>0</v>
      </c>
      <c r="AR174" s="35"/>
      <c r="AS174" s="69">
        <v>0</v>
      </c>
      <c r="AT174" s="69">
        <v>0</v>
      </c>
      <c r="AU174" s="69">
        <f t="shared" si="175"/>
        <v>0</v>
      </c>
      <c r="AV174" s="69">
        <v>0</v>
      </c>
      <c r="AW174" s="69">
        <f t="shared" si="176"/>
        <v>0</v>
      </c>
      <c r="AX174" s="70">
        <v>0</v>
      </c>
      <c r="AY174" s="71">
        <f t="shared" si="170"/>
        <v>0</v>
      </c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 s="32"/>
    </row>
    <row r="175" spans="2:68" s="2" customFormat="1" ht="14.25" hidden="1" customHeight="1" outlineLevel="1">
      <c r="B175" s="2" t="str">
        <f t="shared" si="161"/>
        <v>Hide</v>
      </c>
      <c r="C175" s="2">
        <v>1</v>
      </c>
      <c r="D175" s="66" t="s">
        <v>155</v>
      </c>
      <c r="E175" s="122">
        <v>0</v>
      </c>
      <c r="F175" s="69">
        <v>0</v>
      </c>
      <c r="G175" s="69">
        <f t="shared" si="162"/>
        <v>0</v>
      </c>
      <c r="H175" s="69">
        <v>0</v>
      </c>
      <c r="I175" s="69">
        <f t="shared" si="177"/>
        <v>0</v>
      </c>
      <c r="J175" s="70">
        <v>0</v>
      </c>
      <c r="K175" s="70">
        <f t="shared" si="163"/>
        <v>0</v>
      </c>
      <c r="L175" s="35"/>
      <c r="M175" s="69">
        <v>0</v>
      </c>
      <c r="N175" s="69">
        <v>0</v>
      </c>
      <c r="O175" s="69">
        <f t="shared" si="171"/>
        <v>0</v>
      </c>
      <c r="P175" s="69">
        <v>0</v>
      </c>
      <c r="Q175" s="69">
        <f t="shared" si="172"/>
        <v>0</v>
      </c>
      <c r="R175" s="70">
        <v>0</v>
      </c>
      <c r="S175" s="71">
        <f t="shared" si="164"/>
        <v>0</v>
      </c>
      <c r="T175" s="32"/>
      <c r="U175" s="122">
        <v>0</v>
      </c>
      <c r="V175" s="69">
        <v>0</v>
      </c>
      <c r="W175" s="69">
        <f t="shared" si="165"/>
        <v>0</v>
      </c>
      <c r="X175" s="69">
        <v>0</v>
      </c>
      <c r="Y175" s="69">
        <f t="shared" si="178"/>
        <v>0</v>
      </c>
      <c r="Z175" s="70">
        <v>0</v>
      </c>
      <c r="AA175" s="70">
        <f t="shared" si="166"/>
        <v>0</v>
      </c>
      <c r="AB175" s="35"/>
      <c r="AC175" s="69">
        <v>0</v>
      </c>
      <c r="AD175" s="69">
        <v>0</v>
      </c>
      <c r="AE175" s="69">
        <f t="shared" si="173"/>
        <v>0</v>
      </c>
      <c r="AF175" s="69">
        <v>0</v>
      </c>
      <c r="AG175" s="69">
        <f t="shared" si="174"/>
        <v>0</v>
      </c>
      <c r="AH175" s="70">
        <v>0</v>
      </c>
      <c r="AI175" s="71">
        <f t="shared" si="167"/>
        <v>0</v>
      </c>
      <c r="AJ175" s="32"/>
      <c r="AK175" s="122">
        <v>0</v>
      </c>
      <c r="AL175" s="69">
        <v>0</v>
      </c>
      <c r="AM175" s="69">
        <f t="shared" si="168"/>
        <v>0</v>
      </c>
      <c r="AN175" s="69">
        <v>0</v>
      </c>
      <c r="AO175" s="69">
        <f t="shared" si="179"/>
        <v>0</v>
      </c>
      <c r="AP175" s="70">
        <v>0</v>
      </c>
      <c r="AQ175" s="70">
        <f t="shared" si="169"/>
        <v>0</v>
      </c>
      <c r="AR175" s="35"/>
      <c r="AS175" s="69">
        <v>0</v>
      </c>
      <c r="AT175" s="69">
        <v>0</v>
      </c>
      <c r="AU175" s="69">
        <f t="shared" si="175"/>
        <v>0</v>
      </c>
      <c r="AV175" s="69">
        <v>0</v>
      </c>
      <c r="AW175" s="69">
        <f t="shared" si="176"/>
        <v>0</v>
      </c>
      <c r="AX175" s="70">
        <v>0</v>
      </c>
      <c r="AY175" s="71">
        <f t="shared" si="170"/>
        <v>0</v>
      </c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 s="32"/>
    </row>
    <row r="176" spans="2:68" s="2" customFormat="1" ht="14.25" hidden="1" customHeight="1" outlineLevel="1">
      <c r="B176" s="2" t="str">
        <f t="shared" si="161"/>
        <v>Hide</v>
      </c>
      <c r="C176" s="2">
        <v>1</v>
      </c>
      <c r="D176" s="66" t="s">
        <v>156</v>
      </c>
      <c r="E176" s="122">
        <v>0</v>
      </c>
      <c r="F176" s="69">
        <v>0</v>
      </c>
      <c r="G176" s="69">
        <f t="shared" si="162"/>
        <v>0</v>
      </c>
      <c r="H176" s="69">
        <v>0</v>
      </c>
      <c r="I176" s="69">
        <f t="shared" si="177"/>
        <v>0</v>
      </c>
      <c r="J176" s="70">
        <v>0</v>
      </c>
      <c r="K176" s="70">
        <f t="shared" si="163"/>
        <v>0</v>
      </c>
      <c r="L176" s="35"/>
      <c r="M176" s="69">
        <v>0</v>
      </c>
      <c r="N176" s="69">
        <v>0</v>
      </c>
      <c r="O176" s="69">
        <f t="shared" si="171"/>
        <v>0</v>
      </c>
      <c r="P176" s="69">
        <v>0</v>
      </c>
      <c r="Q176" s="69">
        <f t="shared" si="172"/>
        <v>0</v>
      </c>
      <c r="R176" s="70">
        <v>0</v>
      </c>
      <c r="S176" s="71">
        <f t="shared" si="164"/>
        <v>0</v>
      </c>
      <c r="T176" s="32"/>
      <c r="U176" s="122">
        <v>0</v>
      </c>
      <c r="V176" s="69">
        <v>0</v>
      </c>
      <c r="W176" s="69">
        <f t="shared" si="165"/>
        <v>0</v>
      </c>
      <c r="X176" s="69">
        <v>0</v>
      </c>
      <c r="Y176" s="69">
        <f t="shared" si="178"/>
        <v>0</v>
      </c>
      <c r="Z176" s="70">
        <v>0</v>
      </c>
      <c r="AA176" s="70">
        <f t="shared" si="166"/>
        <v>0</v>
      </c>
      <c r="AB176" s="35"/>
      <c r="AC176" s="69">
        <v>0</v>
      </c>
      <c r="AD176" s="69">
        <v>0</v>
      </c>
      <c r="AE176" s="69">
        <f t="shared" si="173"/>
        <v>0</v>
      </c>
      <c r="AF176" s="69">
        <v>0</v>
      </c>
      <c r="AG176" s="69">
        <f t="shared" si="174"/>
        <v>0</v>
      </c>
      <c r="AH176" s="70">
        <v>0</v>
      </c>
      <c r="AI176" s="71">
        <f t="shared" si="167"/>
        <v>0</v>
      </c>
      <c r="AJ176" s="32"/>
      <c r="AK176" s="122">
        <v>0</v>
      </c>
      <c r="AL176" s="69">
        <v>0</v>
      </c>
      <c r="AM176" s="69">
        <f t="shared" si="168"/>
        <v>0</v>
      </c>
      <c r="AN176" s="69">
        <v>0</v>
      </c>
      <c r="AO176" s="69">
        <f t="shared" si="179"/>
        <v>0</v>
      </c>
      <c r="AP176" s="70">
        <v>0</v>
      </c>
      <c r="AQ176" s="70">
        <f t="shared" si="169"/>
        <v>0</v>
      </c>
      <c r="AR176" s="35"/>
      <c r="AS176" s="69">
        <v>0</v>
      </c>
      <c r="AT176" s="69">
        <v>0</v>
      </c>
      <c r="AU176" s="69">
        <f t="shared" si="175"/>
        <v>0</v>
      </c>
      <c r="AV176" s="69">
        <v>0</v>
      </c>
      <c r="AW176" s="69">
        <f t="shared" si="176"/>
        <v>0</v>
      </c>
      <c r="AX176" s="70">
        <v>0</v>
      </c>
      <c r="AY176" s="71">
        <f t="shared" si="170"/>
        <v>0</v>
      </c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 s="32"/>
    </row>
    <row r="177" spans="2:68" s="2" customFormat="1" ht="14.25" hidden="1" customHeight="1" outlineLevel="1">
      <c r="B177" s="2" t="str">
        <f t="shared" si="161"/>
        <v>Hide</v>
      </c>
      <c r="C177" s="2">
        <v>1</v>
      </c>
      <c r="D177" s="66" t="s">
        <v>157</v>
      </c>
      <c r="E177" s="122">
        <v>0</v>
      </c>
      <c r="F177" s="69">
        <v>0</v>
      </c>
      <c r="G177" s="69">
        <f t="shared" si="162"/>
        <v>0</v>
      </c>
      <c r="H177" s="69">
        <v>0</v>
      </c>
      <c r="I177" s="69">
        <f t="shared" si="177"/>
        <v>0</v>
      </c>
      <c r="J177" s="70">
        <v>0</v>
      </c>
      <c r="K177" s="70">
        <f t="shared" si="163"/>
        <v>0</v>
      </c>
      <c r="L177" s="35"/>
      <c r="M177" s="69">
        <v>0</v>
      </c>
      <c r="N177" s="69">
        <v>0</v>
      </c>
      <c r="O177" s="69">
        <f t="shared" si="171"/>
        <v>0</v>
      </c>
      <c r="P177" s="69">
        <v>0</v>
      </c>
      <c r="Q177" s="69">
        <f t="shared" si="172"/>
        <v>0</v>
      </c>
      <c r="R177" s="70">
        <v>0</v>
      </c>
      <c r="S177" s="71">
        <f t="shared" si="164"/>
        <v>0</v>
      </c>
      <c r="T177" s="32"/>
      <c r="U177" s="122">
        <v>0</v>
      </c>
      <c r="V177" s="69">
        <v>0</v>
      </c>
      <c r="W177" s="69">
        <f t="shared" si="165"/>
        <v>0</v>
      </c>
      <c r="X177" s="69">
        <v>0</v>
      </c>
      <c r="Y177" s="69">
        <f t="shared" si="178"/>
        <v>0</v>
      </c>
      <c r="Z177" s="70">
        <v>0</v>
      </c>
      <c r="AA177" s="70">
        <f t="shared" si="166"/>
        <v>0</v>
      </c>
      <c r="AB177" s="35"/>
      <c r="AC177" s="69">
        <v>0</v>
      </c>
      <c r="AD177" s="69">
        <v>0</v>
      </c>
      <c r="AE177" s="69">
        <f t="shared" si="173"/>
        <v>0</v>
      </c>
      <c r="AF177" s="69">
        <v>0</v>
      </c>
      <c r="AG177" s="69">
        <f t="shared" si="174"/>
        <v>0</v>
      </c>
      <c r="AH177" s="70">
        <v>0</v>
      </c>
      <c r="AI177" s="71">
        <f t="shared" si="167"/>
        <v>0</v>
      </c>
      <c r="AJ177" s="32"/>
      <c r="AK177" s="122">
        <v>0</v>
      </c>
      <c r="AL177" s="69">
        <v>0</v>
      </c>
      <c r="AM177" s="69">
        <f t="shared" si="168"/>
        <v>0</v>
      </c>
      <c r="AN177" s="69">
        <v>0</v>
      </c>
      <c r="AO177" s="69">
        <f t="shared" si="179"/>
        <v>0</v>
      </c>
      <c r="AP177" s="70">
        <v>0</v>
      </c>
      <c r="AQ177" s="70">
        <f t="shared" si="169"/>
        <v>0</v>
      </c>
      <c r="AR177" s="35"/>
      <c r="AS177" s="69">
        <v>0</v>
      </c>
      <c r="AT177" s="69">
        <v>0</v>
      </c>
      <c r="AU177" s="69">
        <f t="shared" si="175"/>
        <v>0</v>
      </c>
      <c r="AV177" s="69">
        <v>0</v>
      </c>
      <c r="AW177" s="69">
        <f t="shared" si="176"/>
        <v>0</v>
      </c>
      <c r="AX177" s="70">
        <v>0</v>
      </c>
      <c r="AY177" s="71">
        <f t="shared" si="170"/>
        <v>0</v>
      </c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 s="32"/>
    </row>
    <row r="178" spans="2:68" s="2" customFormat="1" ht="14.25" hidden="1" customHeight="1" outlineLevel="1">
      <c r="B178" s="2" t="str">
        <f t="shared" si="161"/>
        <v>Hide</v>
      </c>
      <c r="C178" s="2">
        <v>1</v>
      </c>
      <c r="D178" s="66" t="s">
        <v>158</v>
      </c>
      <c r="E178" s="122">
        <v>0</v>
      </c>
      <c r="F178" s="69">
        <v>0</v>
      </c>
      <c r="G178" s="69">
        <f t="shared" si="162"/>
        <v>0</v>
      </c>
      <c r="H178" s="69">
        <v>0</v>
      </c>
      <c r="I178" s="69">
        <f t="shared" si="177"/>
        <v>0</v>
      </c>
      <c r="J178" s="70">
        <v>0</v>
      </c>
      <c r="K178" s="70">
        <f t="shared" si="163"/>
        <v>0</v>
      </c>
      <c r="L178" s="35"/>
      <c r="M178" s="69">
        <v>0</v>
      </c>
      <c r="N178" s="69">
        <v>0</v>
      </c>
      <c r="O178" s="69">
        <f t="shared" si="171"/>
        <v>0</v>
      </c>
      <c r="P178" s="69">
        <v>0</v>
      </c>
      <c r="Q178" s="69">
        <f t="shared" si="172"/>
        <v>0</v>
      </c>
      <c r="R178" s="70">
        <v>0</v>
      </c>
      <c r="S178" s="71">
        <f t="shared" si="164"/>
        <v>0</v>
      </c>
      <c r="T178" s="32"/>
      <c r="U178" s="122">
        <v>0</v>
      </c>
      <c r="V178" s="69">
        <v>0</v>
      </c>
      <c r="W178" s="69">
        <f t="shared" si="165"/>
        <v>0</v>
      </c>
      <c r="X178" s="69">
        <v>0</v>
      </c>
      <c r="Y178" s="69">
        <f t="shared" si="178"/>
        <v>0</v>
      </c>
      <c r="Z178" s="70">
        <v>0</v>
      </c>
      <c r="AA178" s="70">
        <f t="shared" si="166"/>
        <v>0</v>
      </c>
      <c r="AB178" s="35"/>
      <c r="AC178" s="69">
        <v>0</v>
      </c>
      <c r="AD178" s="69">
        <v>0</v>
      </c>
      <c r="AE178" s="69">
        <f t="shared" si="173"/>
        <v>0</v>
      </c>
      <c r="AF178" s="69">
        <v>0</v>
      </c>
      <c r="AG178" s="69">
        <f t="shared" si="174"/>
        <v>0</v>
      </c>
      <c r="AH178" s="70">
        <v>0</v>
      </c>
      <c r="AI178" s="71">
        <f t="shared" si="167"/>
        <v>0</v>
      </c>
      <c r="AJ178" s="32"/>
      <c r="AK178" s="122">
        <v>0</v>
      </c>
      <c r="AL178" s="69">
        <v>0</v>
      </c>
      <c r="AM178" s="69">
        <f t="shared" si="168"/>
        <v>0</v>
      </c>
      <c r="AN178" s="69">
        <v>0</v>
      </c>
      <c r="AO178" s="69">
        <f t="shared" si="179"/>
        <v>0</v>
      </c>
      <c r="AP178" s="70">
        <v>0</v>
      </c>
      <c r="AQ178" s="70">
        <f t="shared" si="169"/>
        <v>0</v>
      </c>
      <c r="AR178" s="35"/>
      <c r="AS178" s="69">
        <v>0</v>
      </c>
      <c r="AT178" s="69">
        <v>0</v>
      </c>
      <c r="AU178" s="69">
        <f t="shared" si="175"/>
        <v>0</v>
      </c>
      <c r="AV178" s="69">
        <v>0</v>
      </c>
      <c r="AW178" s="69">
        <f t="shared" si="176"/>
        <v>0</v>
      </c>
      <c r="AX178" s="70">
        <v>0</v>
      </c>
      <c r="AY178" s="71">
        <f t="shared" si="170"/>
        <v>0</v>
      </c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 s="32"/>
    </row>
    <row r="179" spans="2:68" s="2" customFormat="1" ht="14.25" hidden="1" customHeight="1" outlineLevel="1">
      <c r="B179" s="2" t="str">
        <f t="shared" si="161"/>
        <v>Hide</v>
      </c>
      <c r="C179" s="2">
        <v>1</v>
      </c>
      <c r="D179" s="66" t="s">
        <v>159</v>
      </c>
      <c r="E179" s="122">
        <v>0</v>
      </c>
      <c r="F179" s="69">
        <v>0</v>
      </c>
      <c r="G179" s="69">
        <f t="shared" si="162"/>
        <v>0</v>
      </c>
      <c r="H179" s="69">
        <v>0</v>
      </c>
      <c r="I179" s="69">
        <f t="shared" si="177"/>
        <v>0</v>
      </c>
      <c r="J179" s="70">
        <v>0</v>
      </c>
      <c r="K179" s="70">
        <f t="shared" si="163"/>
        <v>0</v>
      </c>
      <c r="L179" s="35"/>
      <c r="M179" s="69">
        <v>0</v>
      </c>
      <c r="N179" s="69">
        <v>0</v>
      </c>
      <c r="O179" s="69">
        <f t="shared" si="171"/>
        <v>0</v>
      </c>
      <c r="P179" s="69">
        <v>0</v>
      </c>
      <c r="Q179" s="69">
        <f t="shared" si="172"/>
        <v>0</v>
      </c>
      <c r="R179" s="70">
        <v>0</v>
      </c>
      <c r="S179" s="71">
        <f t="shared" si="164"/>
        <v>0</v>
      </c>
      <c r="T179" s="32"/>
      <c r="U179" s="122">
        <v>0</v>
      </c>
      <c r="V179" s="69">
        <v>0</v>
      </c>
      <c r="W179" s="69">
        <f t="shared" si="165"/>
        <v>0</v>
      </c>
      <c r="X179" s="69">
        <v>0</v>
      </c>
      <c r="Y179" s="69">
        <f t="shared" si="178"/>
        <v>0</v>
      </c>
      <c r="Z179" s="70">
        <v>0</v>
      </c>
      <c r="AA179" s="70">
        <f t="shared" si="166"/>
        <v>0</v>
      </c>
      <c r="AB179" s="35"/>
      <c r="AC179" s="69">
        <v>0</v>
      </c>
      <c r="AD179" s="69">
        <v>0</v>
      </c>
      <c r="AE179" s="69">
        <f t="shared" si="173"/>
        <v>0</v>
      </c>
      <c r="AF179" s="69">
        <v>0</v>
      </c>
      <c r="AG179" s="69">
        <f t="shared" si="174"/>
        <v>0</v>
      </c>
      <c r="AH179" s="70">
        <v>0</v>
      </c>
      <c r="AI179" s="71">
        <f t="shared" si="167"/>
        <v>0</v>
      </c>
      <c r="AJ179" s="32"/>
      <c r="AK179" s="122">
        <v>0</v>
      </c>
      <c r="AL179" s="69">
        <v>0</v>
      </c>
      <c r="AM179" s="69">
        <f t="shared" si="168"/>
        <v>0</v>
      </c>
      <c r="AN179" s="69">
        <v>0</v>
      </c>
      <c r="AO179" s="69">
        <f t="shared" si="179"/>
        <v>0</v>
      </c>
      <c r="AP179" s="70">
        <v>0</v>
      </c>
      <c r="AQ179" s="70">
        <f t="shared" si="169"/>
        <v>0</v>
      </c>
      <c r="AR179" s="35"/>
      <c r="AS179" s="69">
        <v>0</v>
      </c>
      <c r="AT179" s="69">
        <v>0</v>
      </c>
      <c r="AU179" s="69">
        <f t="shared" si="175"/>
        <v>0</v>
      </c>
      <c r="AV179" s="69">
        <v>0</v>
      </c>
      <c r="AW179" s="69">
        <f t="shared" si="176"/>
        <v>0</v>
      </c>
      <c r="AX179" s="70">
        <v>0</v>
      </c>
      <c r="AY179" s="71">
        <f t="shared" si="170"/>
        <v>0</v>
      </c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 s="32"/>
    </row>
    <row r="180" spans="2:68" s="2" customFormat="1" collapsed="1">
      <c r="B180" s="2" t="str">
        <f t="shared" si="161"/>
        <v>Hide</v>
      </c>
      <c r="C180" s="2">
        <v>1</v>
      </c>
      <c r="D180" s="66" t="s">
        <v>160</v>
      </c>
      <c r="E180" s="116">
        <v>0</v>
      </c>
      <c r="F180" s="38">
        <v>0</v>
      </c>
      <c r="G180" s="38">
        <f t="shared" si="162"/>
        <v>0</v>
      </c>
      <c r="H180" s="38">
        <v>0</v>
      </c>
      <c r="I180" s="38">
        <f t="shared" si="177"/>
        <v>0</v>
      </c>
      <c r="J180" s="39">
        <v>2628.03</v>
      </c>
      <c r="K180" s="39">
        <f t="shared" si="163"/>
        <v>-2628.03</v>
      </c>
      <c r="L180" s="35"/>
      <c r="M180" s="38">
        <v>0</v>
      </c>
      <c r="N180" s="38">
        <v>0</v>
      </c>
      <c r="O180" s="38">
        <f t="shared" si="171"/>
        <v>0</v>
      </c>
      <c r="P180" s="38">
        <v>0</v>
      </c>
      <c r="Q180" s="38">
        <f t="shared" si="172"/>
        <v>0</v>
      </c>
      <c r="R180" s="39">
        <v>2628.03</v>
      </c>
      <c r="S180" s="40">
        <f t="shared" si="164"/>
        <v>-2628.03</v>
      </c>
      <c r="T180" s="32"/>
      <c r="U180" s="116">
        <v>0</v>
      </c>
      <c r="V180" s="38">
        <v>0</v>
      </c>
      <c r="W180" s="38">
        <f t="shared" si="165"/>
        <v>0</v>
      </c>
      <c r="X180" s="38">
        <v>0</v>
      </c>
      <c r="Y180" s="38">
        <f t="shared" si="178"/>
        <v>0</v>
      </c>
      <c r="Z180" s="39">
        <v>3.19</v>
      </c>
      <c r="AA180" s="39">
        <f t="shared" si="166"/>
        <v>-3.19</v>
      </c>
      <c r="AB180" s="35"/>
      <c r="AC180" s="38">
        <v>0</v>
      </c>
      <c r="AD180" s="38">
        <v>0</v>
      </c>
      <c r="AE180" s="38">
        <f t="shared" si="173"/>
        <v>0</v>
      </c>
      <c r="AF180" s="38">
        <v>0</v>
      </c>
      <c r="AG180" s="38">
        <f t="shared" si="174"/>
        <v>0</v>
      </c>
      <c r="AH180" s="39">
        <v>3.19</v>
      </c>
      <c r="AI180" s="40">
        <f t="shared" si="167"/>
        <v>-3.19</v>
      </c>
      <c r="AJ180" s="32"/>
      <c r="AK180" s="116">
        <v>0</v>
      </c>
      <c r="AL180" s="38">
        <v>0</v>
      </c>
      <c r="AM180" s="38">
        <f t="shared" si="168"/>
        <v>0</v>
      </c>
      <c r="AN180" s="38">
        <v>0</v>
      </c>
      <c r="AO180" s="38">
        <f t="shared" si="179"/>
        <v>0</v>
      </c>
      <c r="AP180" s="39">
        <v>2624.84</v>
      </c>
      <c r="AQ180" s="39">
        <f t="shared" si="169"/>
        <v>-2624.84</v>
      </c>
      <c r="AR180" s="35"/>
      <c r="AS180" s="38">
        <v>0</v>
      </c>
      <c r="AT180" s="38">
        <v>0</v>
      </c>
      <c r="AU180" s="38">
        <f t="shared" si="175"/>
        <v>0</v>
      </c>
      <c r="AV180" s="38">
        <v>0</v>
      </c>
      <c r="AW180" s="38">
        <f t="shared" si="176"/>
        <v>0</v>
      </c>
      <c r="AX180" s="39">
        <v>2624.84</v>
      </c>
      <c r="AY180" s="40">
        <f t="shared" si="170"/>
        <v>-2624.84</v>
      </c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 s="32"/>
    </row>
    <row r="181" spans="2:68" s="2" customFormat="1" ht="14.25" hidden="1" customHeight="1" outlineLevel="1">
      <c r="B181" s="2" t="str">
        <f t="shared" si="161"/>
        <v>Hide</v>
      </c>
      <c r="C181" s="2">
        <v>1</v>
      </c>
      <c r="D181" s="66" t="s">
        <v>161</v>
      </c>
      <c r="E181" s="122">
        <v>826.63</v>
      </c>
      <c r="F181" s="69">
        <v>331.27700985723891</v>
      </c>
      <c r="G181" s="69">
        <f t="shared" si="162"/>
        <v>495.35299014276109</v>
      </c>
      <c r="H181" s="69">
        <v>0</v>
      </c>
      <c r="I181" s="69">
        <f t="shared" si="177"/>
        <v>826.63</v>
      </c>
      <c r="J181" s="70">
        <v>1470.1</v>
      </c>
      <c r="K181" s="70">
        <f t="shared" si="163"/>
        <v>-643.46999999999991</v>
      </c>
      <c r="L181" s="35"/>
      <c r="M181" s="69">
        <v>826.63</v>
      </c>
      <c r="N181" s="69">
        <v>331.27700985723891</v>
      </c>
      <c r="O181" s="69">
        <f t="shared" si="171"/>
        <v>495.35299014276109</v>
      </c>
      <c r="P181" s="69">
        <v>0</v>
      </c>
      <c r="Q181" s="69">
        <f t="shared" si="172"/>
        <v>826.63</v>
      </c>
      <c r="R181" s="70">
        <v>1470.1</v>
      </c>
      <c r="S181" s="71">
        <f t="shared" si="164"/>
        <v>-643.46999999999991</v>
      </c>
      <c r="T181" s="32"/>
      <c r="U181" s="122">
        <v>0</v>
      </c>
      <c r="V181" s="69">
        <v>7.5562719302130512</v>
      </c>
      <c r="W181" s="69">
        <f t="shared" si="165"/>
        <v>-7.5562719302130512</v>
      </c>
      <c r="X181" s="69">
        <v>0</v>
      </c>
      <c r="Y181" s="69">
        <f t="shared" si="178"/>
        <v>0</v>
      </c>
      <c r="Z181" s="70">
        <v>0</v>
      </c>
      <c r="AA181" s="70">
        <f t="shared" si="166"/>
        <v>0</v>
      </c>
      <c r="AB181" s="35"/>
      <c r="AC181" s="69">
        <v>0</v>
      </c>
      <c r="AD181" s="69">
        <v>7.5562719302130512</v>
      </c>
      <c r="AE181" s="69">
        <f t="shared" si="173"/>
        <v>-7.5562719302130512</v>
      </c>
      <c r="AF181" s="69">
        <v>0</v>
      </c>
      <c r="AG181" s="69">
        <f t="shared" si="174"/>
        <v>0</v>
      </c>
      <c r="AH181" s="70">
        <v>0</v>
      </c>
      <c r="AI181" s="71">
        <f t="shared" si="167"/>
        <v>0</v>
      </c>
      <c r="AJ181" s="32"/>
      <c r="AK181" s="122">
        <v>826.63</v>
      </c>
      <c r="AL181" s="69">
        <v>323.72073792702588</v>
      </c>
      <c r="AM181" s="69">
        <f t="shared" si="168"/>
        <v>502.90926207297412</v>
      </c>
      <c r="AN181" s="69">
        <v>0</v>
      </c>
      <c r="AO181" s="69">
        <f t="shared" si="179"/>
        <v>826.63</v>
      </c>
      <c r="AP181" s="70">
        <v>1470.1</v>
      </c>
      <c r="AQ181" s="70">
        <f t="shared" si="169"/>
        <v>-643.46999999999991</v>
      </c>
      <c r="AR181" s="35"/>
      <c r="AS181" s="69">
        <v>826.63</v>
      </c>
      <c r="AT181" s="69">
        <v>323.72073792702588</v>
      </c>
      <c r="AU181" s="69">
        <f t="shared" si="175"/>
        <v>502.90926207297412</v>
      </c>
      <c r="AV181" s="69">
        <v>0</v>
      </c>
      <c r="AW181" s="69">
        <f t="shared" si="176"/>
        <v>826.63</v>
      </c>
      <c r="AX181" s="70">
        <v>1470.1</v>
      </c>
      <c r="AY181" s="71">
        <f t="shared" si="170"/>
        <v>-643.46999999999991</v>
      </c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 s="32"/>
    </row>
    <row r="182" spans="2:68" s="2" customFormat="1" ht="14.25" hidden="1" customHeight="1" outlineLevel="1">
      <c r="B182" s="2" t="str">
        <f t="shared" si="161"/>
        <v>Hide</v>
      </c>
      <c r="C182" s="2">
        <v>1</v>
      </c>
      <c r="D182" s="66" t="s">
        <v>162</v>
      </c>
      <c r="E182" s="122">
        <v>13</v>
      </c>
      <c r="F182" s="69">
        <v>13</v>
      </c>
      <c r="G182" s="69">
        <f t="shared" si="162"/>
        <v>0</v>
      </c>
      <c r="H182" s="69">
        <v>0</v>
      </c>
      <c r="I182" s="69">
        <f t="shared" si="177"/>
        <v>13</v>
      </c>
      <c r="J182" s="70">
        <v>2954.67</v>
      </c>
      <c r="K182" s="70">
        <f t="shared" si="163"/>
        <v>-2941.67</v>
      </c>
      <c r="L182" s="35"/>
      <c r="M182" s="69">
        <v>13</v>
      </c>
      <c r="N182" s="69">
        <v>13</v>
      </c>
      <c r="O182" s="69">
        <f t="shared" si="171"/>
        <v>0</v>
      </c>
      <c r="P182" s="69">
        <v>0</v>
      </c>
      <c r="Q182" s="69">
        <f t="shared" si="172"/>
        <v>13</v>
      </c>
      <c r="R182" s="70">
        <v>2954.67</v>
      </c>
      <c r="S182" s="71">
        <f t="shared" si="164"/>
        <v>-2941.67</v>
      </c>
      <c r="T182" s="32"/>
      <c r="U182" s="122">
        <v>0</v>
      </c>
      <c r="V182" s="69">
        <v>0</v>
      </c>
      <c r="W182" s="69">
        <f t="shared" si="165"/>
        <v>0</v>
      </c>
      <c r="X182" s="69">
        <v>0</v>
      </c>
      <c r="Y182" s="69">
        <f t="shared" si="178"/>
        <v>0</v>
      </c>
      <c r="Z182" s="70">
        <v>0</v>
      </c>
      <c r="AA182" s="70">
        <f t="shared" si="166"/>
        <v>0</v>
      </c>
      <c r="AB182" s="35"/>
      <c r="AC182" s="69">
        <v>0</v>
      </c>
      <c r="AD182" s="69">
        <v>0</v>
      </c>
      <c r="AE182" s="69">
        <f t="shared" si="173"/>
        <v>0</v>
      </c>
      <c r="AF182" s="69">
        <v>0</v>
      </c>
      <c r="AG182" s="69">
        <f t="shared" si="174"/>
        <v>0</v>
      </c>
      <c r="AH182" s="70">
        <v>0</v>
      </c>
      <c r="AI182" s="71">
        <f t="shared" si="167"/>
        <v>0</v>
      </c>
      <c r="AJ182" s="32"/>
      <c r="AK182" s="122">
        <v>13</v>
      </c>
      <c r="AL182" s="69">
        <v>13</v>
      </c>
      <c r="AM182" s="69">
        <f t="shared" si="168"/>
        <v>0</v>
      </c>
      <c r="AN182" s="69">
        <v>0</v>
      </c>
      <c r="AO182" s="69">
        <f t="shared" si="179"/>
        <v>13</v>
      </c>
      <c r="AP182" s="70">
        <v>2954.67</v>
      </c>
      <c r="AQ182" s="70">
        <f t="shared" si="169"/>
        <v>-2941.67</v>
      </c>
      <c r="AR182" s="35"/>
      <c r="AS182" s="69">
        <v>13</v>
      </c>
      <c r="AT182" s="69">
        <v>13</v>
      </c>
      <c r="AU182" s="69">
        <f t="shared" si="175"/>
        <v>0</v>
      </c>
      <c r="AV182" s="69">
        <v>0</v>
      </c>
      <c r="AW182" s="69">
        <f t="shared" si="176"/>
        <v>13</v>
      </c>
      <c r="AX182" s="70">
        <v>2954.67</v>
      </c>
      <c r="AY182" s="71">
        <f t="shared" si="170"/>
        <v>-2941.67</v>
      </c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 s="32"/>
    </row>
    <row r="183" spans="2:68" s="2" customFormat="1" ht="14.25" hidden="1" customHeight="1" outlineLevel="1">
      <c r="B183" s="2" t="str">
        <f t="shared" si="161"/>
        <v>Hide</v>
      </c>
      <c r="C183" s="2">
        <v>1</v>
      </c>
      <c r="D183" s="66" t="s" vm="2">
        <v>163</v>
      </c>
      <c r="E183" s="122">
        <v>0</v>
      </c>
      <c r="F183" s="69">
        <v>0</v>
      </c>
      <c r="G183" s="69">
        <f t="shared" si="162"/>
        <v>0</v>
      </c>
      <c r="H183" s="69">
        <v>0</v>
      </c>
      <c r="I183" s="69">
        <f t="shared" si="177"/>
        <v>0</v>
      </c>
      <c r="J183" s="70">
        <v>0</v>
      </c>
      <c r="K183" s="70">
        <f t="shared" si="163"/>
        <v>0</v>
      </c>
      <c r="L183" s="35"/>
      <c r="M183" s="69">
        <v>0</v>
      </c>
      <c r="N183" s="69">
        <v>0</v>
      </c>
      <c r="O183" s="69">
        <f t="shared" si="171"/>
        <v>0</v>
      </c>
      <c r="P183" s="69">
        <v>0</v>
      </c>
      <c r="Q183" s="69">
        <f t="shared" si="172"/>
        <v>0</v>
      </c>
      <c r="R183" s="70">
        <v>0</v>
      </c>
      <c r="S183" s="71">
        <f t="shared" si="164"/>
        <v>0</v>
      </c>
      <c r="T183" s="32"/>
      <c r="U183" s="122">
        <v>0</v>
      </c>
      <c r="V183" s="69">
        <v>0</v>
      </c>
      <c r="W183" s="69">
        <f t="shared" si="165"/>
        <v>0</v>
      </c>
      <c r="X183" s="69">
        <v>0</v>
      </c>
      <c r="Y183" s="69">
        <f t="shared" si="178"/>
        <v>0</v>
      </c>
      <c r="Z183" s="70">
        <v>0</v>
      </c>
      <c r="AA183" s="70">
        <f t="shared" si="166"/>
        <v>0</v>
      </c>
      <c r="AB183" s="35"/>
      <c r="AC183" s="69">
        <v>0</v>
      </c>
      <c r="AD183" s="69">
        <v>0</v>
      </c>
      <c r="AE183" s="69">
        <f t="shared" si="173"/>
        <v>0</v>
      </c>
      <c r="AF183" s="69">
        <v>0</v>
      </c>
      <c r="AG183" s="69">
        <f t="shared" si="174"/>
        <v>0</v>
      </c>
      <c r="AH183" s="70">
        <v>0</v>
      </c>
      <c r="AI183" s="71">
        <f t="shared" si="167"/>
        <v>0</v>
      </c>
      <c r="AJ183" s="32"/>
      <c r="AK183" s="122">
        <v>0</v>
      </c>
      <c r="AL183" s="69">
        <v>0</v>
      </c>
      <c r="AM183" s="69">
        <f t="shared" si="168"/>
        <v>0</v>
      </c>
      <c r="AN183" s="69">
        <v>0</v>
      </c>
      <c r="AO183" s="69">
        <f t="shared" si="179"/>
        <v>0</v>
      </c>
      <c r="AP183" s="70">
        <v>0</v>
      </c>
      <c r="AQ183" s="70">
        <f t="shared" si="169"/>
        <v>0</v>
      </c>
      <c r="AR183" s="35"/>
      <c r="AS183" s="69">
        <v>0</v>
      </c>
      <c r="AT183" s="69">
        <v>0</v>
      </c>
      <c r="AU183" s="69">
        <f t="shared" si="175"/>
        <v>0</v>
      </c>
      <c r="AV183" s="69">
        <v>0</v>
      </c>
      <c r="AW183" s="69">
        <f t="shared" si="176"/>
        <v>0</v>
      </c>
      <c r="AX183" s="70">
        <v>0</v>
      </c>
      <c r="AY183" s="71">
        <f t="shared" si="170"/>
        <v>0</v>
      </c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 s="32"/>
    </row>
    <row r="184" spans="2:68" s="2" customFormat="1" ht="14.25" hidden="1" customHeight="1" outlineLevel="1">
      <c r="B184" s="2" t="str">
        <f t="shared" si="161"/>
        <v>Hide</v>
      </c>
      <c r="C184" s="2">
        <v>1</v>
      </c>
      <c r="D184" s="66" t="s">
        <v>164</v>
      </c>
      <c r="E184" s="122">
        <v>664.53000000000009</v>
      </c>
      <c r="F184" s="69">
        <v>119.43761266236764</v>
      </c>
      <c r="G184" s="69">
        <f t="shared" si="162"/>
        <v>545.09238733763243</v>
      </c>
      <c r="H184" s="69">
        <v>0</v>
      </c>
      <c r="I184" s="69">
        <f t="shared" si="177"/>
        <v>664.53000000000009</v>
      </c>
      <c r="J184" s="70">
        <v>0</v>
      </c>
      <c r="K184" s="70">
        <f t="shared" si="163"/>
        <v>664.53000000000009</v>
      </c>
      <c r="L184" s="35"/>
      <c r="M184" s="69">
        <v>664.53000000000009</v>
      </c>
      <c r="N184" s="69">
        <v>119.43761266236764</v>
      </c>
      <c r="O184" s="69">
        <f t="shared" si="171"/>
        <v>545.09238733763243</v>
      </c>
      <c r="P184" s="69">
        <v>0</v>
      </c>
      <c r="Q184" s="69">
        <f t="shared" si="172"/>
        <v>664.53000000000009</v>
      </c>
      <c r="R184" s="70">
        <v>0</v>
      </c>
      <c r="S184" s="71">
        <f t="shared" si="164"/>
        <v>664.53000000000009</v>
      </c>
      <c r="T184" s="32"/>
      <c r="U184" s="122">
        <v>0</v>
      </c>
      <c r="V184" s="69">
        <v>6.2160563184627424</v>
      </c>
      <c r="W184" s="69">
        <f t="shared" si="165"/>
        <v>-6.2160563184627424</v>
      </c>
      <c r="X184" s="69">
        <v>0</v>
      </c>
      <c r="Y184" s="69">
        <f t="shared" si="178"/>
        <v>0</v>
      </c>
      <c r="Z184" s="70">
        <v>0</v>
      </c>
      <c r="AA184" s="70">
        <f t="shared" si="166"/>
        <v>0</v>
      </c>
      <c r="AB184" s="35"/>
      <c r="AC184" s="69">
        <v>0</v>
      </c>
      <c r="AD184" s="69">
        <v>6.2160563184627424</v>
      </c>
      <c r="AE184" s="69">
        <f t="shared" si="173"/>
        <v>-6.2160563184627424</v>
      </c>
      <c r="AF184" s="69">
        <v>0</v>
      </c>
      <c r="AG184" s="69">
        <f t="shared" si="174"/>
        <v>0</v>
      </c>
      <c r="AH184" s="70">
        <v>0</v>
      </c>
      <c r="AI184" s="71">
        <f t="shared" si="167"/>
        <v>0</v>
      </c>
      <c r="AJ184" s="32"/>
      <c r="AK184" s="122">
        <v>664.53000000000009</v>
      </c>
      <c r="AL184" s="69">
        <v>113.22155634390489</v>
      </c>
      <c r="AM184" s="69">
        <f t="shared" si="168"/>
        <v>551.30844365609516</v>
      </c>
      <c r="AN184" s="69">
        <v>0</v>
      </c>
      <c r="AO184" s="69">
        <f t="shared" si="179"/>
        <v>664.53000000000009</v>
      </c>
      <c r="AP184" s="70">
        <v>0</v>
      </c>
      <c r="AQ184" s="70">
        <f t="shared" si="169"/>
        <v>664.53000000000009</v>
      </c>
      <c r="AR184" s="35"/>
      <c r="AS184" s="69">
        <v>664.53000000000009</v>
      </c>
      <c r="AT184" s="69">
        <v>113.22155634390489</v>
      </c>
      <c r="AU184" s="69">
        <f t="shared" si="175"/>
        <v>551.30844365609516</v>
      </c>
      <c r="AV184" s="69">
        <v>0</v>
      </c>
      <c r="AW184" s="69">
        <f t="shared" si="176"/>
        <v>664.53000000000009</v>
      </c>
      <c r="AX184" s="70">
        <v>0</v>
      </c>
      <c r="AY184" s="71">
        <f t="shared" si="170"/>
        <v>664.53000000000009</v>
      </c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 s="32"/>
    </row>
    <row r="185" spans="2:68" s="2" customFormat="1" collapsed="1">
      <c r="B185" s="2" t="str">
        <f t="shared" si="161"/>
        <v>Hide</v>
      </c>
      <c r="C185" s="2">
        <v>1</v>
      </c>
      <c r="D185" s="66" t="s">
        <v>165</v>
      </c>
      <c r="E185" s="116">
        <v>1504.16</v>
      </c>
      <c r="F185" s="38">
        <v>463.71462251960656</v>
      </c>
      <c r="G185" s="38">
        <f t="shared" si="162"/>
        <v>1040.4453774803935</v>
      </c>
      <c r="H185" s="38">
        <v>0</v>
      </c>
      <c r="I185" s="38">
        <f t="shared" si="177"/>
        <v>1504.16</v>
      </c>
      <c r="J185" s="39">
        <v>4424.7700000000004</v>
      </c>
      <c r="K185" s="39">
        <f t="shared" si="163"/>
        <v>-2920.6100000000006</v>
      </c>
      <c r="L185" s="35"/>
      <c r="M185" s="38">
        <v>1504.16</v>
      </c>
      <c r="N185" s="38">
        <v>463.71462251960656</v>
      </c>
      <c r="O185" s="38">
        <f t="shared" si="171"/>
        <v>1040.4453774803935</v>
      </c>
      <c r="P185" s="38">
        <v>0</v>
      </c>
      <c r="Q185" s="38">
        <f t="shared" si="172"/>
        <v>1504.16</v>
      </c>
      <c r="R185" s="39">
        <v>4424.7700000000004</v>
      </c>
      <c r="S185" s="40">
        <f t="shared" si="164"/>
        <v>-2920.6100000000006</v>
      </c>
      <c r="T185" s="32"/>
      <c r="U185" s="116">
        <v>0</v>
      </c>
      <c r="V185" s="38">
        <v>13.772328248675795</v>
      </c>
      <c r="W185" s="38">
        <f t="shared" si="165"/>
        <v>-13.772328248675795</v>
      </c>
      <c r="X185" s="38">
        <v>0</v>
      </c>
      <c r="Y185" s="38">
        <f t="shared" si="178"/>
        <v>0</v>
      </c>
      <c r="Z185" s="39">
        <v>0</v>
      </c>
      <c r="AA185" s="39">
        <f t="shared" si="166"/>
        <v>0</v>
      </c>
      <c r="AB185" s="35"/>
      <c r="AC185" s="38">
        <v>0</v>
      </c>
      <c r="AD185" s="38">
        <v>13.772328248675795</v>
      </c>
      <c r="AE185" s="38">
        <f t="shared" si="173"/>
        <v>-13.772328248675795</v>
      </c>
      <c r="AF185" s="38">
        <v>0</v>
      </c>
      <c r="AG185" s="38">
        <f t="shared" si="174"/>
        <v>0</v>
      </c>
      <c r="AH185" s="39">
        <v>0</v>
      </c>
      <c r="AI185" s="40">
        <f t="shared" si="167"/>
        <v>0</v>
      </c>
      <c r="AJ185" s="32"/>
      <c r="AK185" s="116">
        <v>1504.16</v>
      </c>
      <c r="AL185" s="38">
        <v>449.9422942709308</v>
      </c>
      <c r="AM185" s="38">
        <f t="shared" si="168"/>
        <v>1054.2177057290692</v>
      </c>
      <c r="AN185" s="38">
        <v>0</v>
      </c>
      <c r="AO185" s="38">
        <f t="shared" si="179"/>
        <v>1504.16</v>
      </c>
      <c r="AP185" s="39">
        <v>4424.7700000000004</v>
      </c>
      <c r="AQ185" s="39">
        <f t="shared" si="169"/>
        <v>-2920.6100000000006</v>
      </c>
      <c r="AR185" s="35"/>
      <c r="AS185" s="38">
        <v>1504.16</v>
      </c>
      <c r="AT185" s="38">
        <v>449.9422942709308</v>
      </c>
      <c r="AU185" s="38">
        <f t="shared" si="175"/>
        <v>1054.2177057290692</v>
      </c>
      <c r="AV185" s="38">
        <v>0</v>
      </c>
      <c r="AW185" s="38">
        <f t="shared" si="176"/>
        <v>1504.16</v>
      </c>
      <c r="AX185" s="39">
        <v>4424.7700000000004</v>
      </c>
      <c r="AY185" s="40">
        <f t="shared" si="170"/>
        <v>-2920.6100000000006</v>
      </c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 s="32"/>
    </row>
    <row r="186" spans="2:68" s="2" customFormat="1" ht="14.25" hidden="1" customHeight="1" outlineLevel="1">
      <c r="B186" s="2" t="str">
        <f t="shared" si="161"/>
        <v>Hide</v>
      </c>
      <c r="C186" s="2">
        <v>1</v>
      </c>
      <c r="D186" s="66" t="s">
        <v>166</v>
      </c>
      <c r="E186" s="122">
        <v>7391.94</v>
      </c>
      <c r="F186" s="69">
        <v>409.69087383235899</v>
      </c>
      <c r="G186" s="69">
        <f t="shared" si="162"/>
        <v>6982.2491261676405</v>
      </c>
      <c r="H186" s="69">
        <v>0</v>
      </c>
      <c r="I186" s="69">
        <f t="shared" si="177"/>
        <v>7391.94</v>
      </c>
      <c r="J186" s="70">
        <v>435.19</v>
      </c>
      <c r="K186" s="70">
        <f t="shared" si="163"/>
        <v>6956.75</v>
      </c>
      <c r="L186" s="35"/>
      <c r="M186" s="69">
        <v>7391.94</v>
      </c>
      <c r="N186" s="69">
        <v>409.69087383235899</v>
      </c>
      <c r="O186" s="69">
        <f t="shared" si="171"/>
        <v>6982.2491261676405</v>
      </c>
      <c r="P186" s="69">
        <v>0</v>
      </c>
      <c r="Q186" s="69">
        <f t="shared" si="172"/>
        <v>7391.94</v>
      </c>
      <c r="R186" s="70">
        <v>435.19</v>
      </c>
      <c r="S186" s="71">
        <f t="shared" si="164"/>
        <v>6956.75</v>
      </c>
      <c r="T186" s="32"/>
      <c r="U186" s="122">
        <v>7391.94</v>
      </c>
      <c r="V186" s="69">
        <v>409.69087383235899</v>
      </c>
      <c r="W186" s="69">
        <f t="shared" si="165"/>
        <v>6982.2491261676405</v>
      </c>
      <c r="X186" s="69">
        <v>0</v>
      </c>
      <c r="Y186" s="69">
        <f t="shared" si="178"/>
        <v>7391.94</v>
      </c>
      <c r="Z186" s="70">
        <v>435.19</v>
      </c>
      <c r="AA186" s="70">
        <f t="shared" si="166"/>
        <v>6956.75</v>
      </c>
      <c r="AB186" s="35"/>
      <c r="AC186" s="69">
        <v>7391.94</v>
      </c>
      <c r="AD186" s="69">
        <v>409.69087383235899</v>
      </c>
      <c r="AE186" s="69">
        <f t="shared" si="173"/>
        <v>6982.2491261676405</v>
      </c>
      <c r="AF186" s="69">
        <v>0</v>
      </c>
      <c r="AG186" s="69">
        <f t="shared" si="174"/>
        <v>7391.94</v>
      </c>
      <c r="AH186" s="70">
        <v>435.19</v>
      </c>
      <c r="AI186" s="71">
        <f t="shared" si="167"/>
        <v>6956.75</v>
      </c>
      <c r="AJ186" s="32"/>
      <c r="AK186" s="122">
        <v>0</v>
      </c>
      <c r="AL186" s="69">
        <v>0</v>
      </c>
      <c r="AM186" s="69">
        <f t="shared" si="168"/>
        <v>0</v>
      </c>
      <c r="AN186" s="69">
        <v>0</v>
      </c>
      <c r="AO186" s="69">
        <f t="shared" si="179"/>
        <v>0</v>
      </c>
      <c r="AP186" s="70">
        <v>0</v>
      </c>
      <c r="AQ186" s="70">
        <f t="shared" si="169"/>
        <v>0</v>
      </c>
      <c r="AR186" s="35"/>
      <c r="AS186" s="69">
        <v>0</v>
      </c>
      <c r="AT186" s="69">
        <v>0</v>
      </c>
      <c r="AU186" s="69">
        <f t="shared" si="175"/>
        <v>0</v>
      </c>
      <c r="AV186" s="69">
        <v>0</v>
      </c>
      <c r="AW186" s="69">
        <f t="shared" si="176"/>
        <v>0</v>
      </c>
      <c r="AX186" s="70">
        <v>0</v>
      </c>
      <c r="AY186" s="71">
        <f t="shared" si="170"/>
        <v>0</v>
      </c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 s="32"/>
    </row>
    <row r="187" spans="2:68" s="2" customFormat="1" collapsed="1">
      <c r="B187" s="2" t="str">
        <f t="shared" si="161"/>
        <v>Hide</v>
      </c>
      <c r="C187" s="2">
        <v>1</v>
      </c>
      <c r="D187" s="66" t="s">
        <v>167</v>
      </c>
      <c r="E187" s="116">
        <v>7391.94</v>
      </c>
      <c r="F187" s="38">
        <v>409.69087383235899</v>
      </c>
      <c r="G187" s="38">
        <f t="shared" si="162"/>
        <v>6982.2491261676405</v>
      </c>
      <c r="H187" s="38">
        <v>0</v>
      </c>
      <c r="I187" s="38">
        <f t="shared" si="177"/>
        <v>7391.94</v>
      </c>
      <c r="J187" s="39">
        <v>435.19</v>
      </c>
      <c r="K187" s="39">
        <f t="shared" si="163"/>
        <v>6956.75</v>
      </c>
      <c r="L187" s="35"/>
      <c r="M187" s="38">
        <v>7391.94</v>
      </c>
      <c r="N187" s="38">
        <v>409.69087383235899</v>
      </c>
      <c r="O187" s="38">
        <f t="shared" si="171"/>
        <v>6982.2491261676405</v>
      </c>
      <c r="P187" s="38">
        <v>0</v>
      </c>
      <c r="Q187" s="38">
        <f t="shared" si="172"/>
        <v>7391.94</v>
      </c>
      <c r="R187" s="39">
        <v>435.19</v>
      </c>
      <c r="S187" s="40">
        <f t="shared" si="164"/>
        <v>6956.75</v>
      </c>
      <c r="T187" s="32"/>
      <c r="U187" s="116">
        <v>7391.94</v>
      </c>
      <c r="V187" s="38">
        <v>409.69087383235899</v>
      </c>
      <c r="W187" s="38">
        <f t="shared" si="165"/>
        <v>6982.2491261676405</v>
      </c>
      <c r="X187" s="38">
        <v>0</v>
      </c>
      <c r="Y187" s="38">
        <f t="shared" si="178"/>
        <v>7391.94</v>
      </c>
      <c r="Z187" s="39">
        <v>435.19</v>
      </c>
      <c r="AA187" s="39">
        <f t="shared" si="166"/>
        <v>6956.75</v>
      </c>
      <c r="AB187" s="35"/>
      <c r="AC187" s="38">
        <v>7391.94</v>
      </c>
      <c r="AD187" s="38">
        <v>409.69087383235899</v>
      </c>
      <c r="AE187" s="38">
        <f t="shared" si="173"/>
        <v>6982.2491261676405</v>
      </c>
      <c r="AF187" s="38">
        <v>0</v>
      </c>
      <c r="AG187" s="38">
        <f t="shared" si="174"/>
        <v>7391.94</v>
      </c>
      <c r="AH187" s="39">
        <v>435.19</v>
      </c>
      <c r="AI187" s="40">
        <f t="shared" si="167"/>
        <v>6956.75</v>
      </c>
      <c r="AJ187" s="32"/>
      <c r="AK187" s="116">
        <v>0</v>
      </c>
      <c r="AL187" s="38">
        <v>0</v>
      </c>
      <c r="AM187" s="38">
        <f t="shared" si="168"/>
        <v>0</v>
      </c>
      <c r="AN187" s="38">
        <v>0</v>
      </c>
      <c r="AO187" s="38">
        <f t="shared" si="179"/>
        <v>0</v>
      </c>
      <c r="AP187" s="39">
        <v>0</v>
      </c>
      <c r="AQ187" s="39">
        <f t="shared" si="169"/>
        <v>0</v>
      </c>
      <c r="AR187" s="35"/>
      <c r="AS187" s="38">
        <v>0</v>
      </c>
      <c r="AT187" s="38">
        <v>0</v>
      </c>
      <c r="AU187" s="38">
        <f t="shared" si="175"/>
        <v>0</v>
      </c>
      <c r="AV187" s="38">
        <v>0</v>
      </c>
      <c r="AW187" s="38">
        <f t="shared" si="176"/>
        <v>0</v>
      </c>
      <c r="AX187" s="39">
        <v>0</v>
      </c>
      <c r="AY187" s="40">
        <f t="shared" si="170"/>
        <v>0</v>
      </c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 s="32"/>
    </row>
    <row r="188" spans="2:68" s="2" customFormat="1">
      <c r="B188" s="2" t="str">
        <f t="shared" si="161"/>
        <v>Hide</v>
      </c>
      <c r="C188" s="2">
        <v>1</v>
      </c>
      <c r="D188" s="66" t="s">
        <v>168</v>
      </c>
      <c r="E188" s="116">
        <v>57764.200000000004</v>
      </c>
      <c r="F188" s="38">
        <v>32342.034399999997</v>
      </c>
      <c r="G188" s="38">
        <f t="shared" si="162"/>
        <v>25422.165600000008</v>
      </c>
      <c r="H188" s="38">
        <v>0</v>
      </c>
      <c r="I188" s="38">
        <f t="shared" si="177"/>
        <v>57764.200000000004</v>
      </c>
      <c r="J188" s="39">
        <v>46775.47</v>
      </c>
      <c r="K188" s="39">
        <f t="shared" si="163"/>
        <v>10988.730000000003</v>
      </c>
      <c r="L188" s="35"/>
      <c r="M188" s="38">
        <v>57764.200000000004</v>
      </c>
      <c r="N188" s="38">
        <v>32342.034399999997</v>
      </c>
      <c r="O188" s="38">
        <f t="shared" si="171"/>
        <v>25422.165600000008</v>
      </c>
      <c r="P188" s="38">
        <v>0</v>
      </c>
      <c r="Q188" s="38">
        <f t="shared" si="172"/>
        <v>57764.200000000004</v>
      </c>
      <c r="R188" s="39">
        <v>46775.47</v>
      </c>
      <c r="S188" s="40">
        <f t="shared" si="164"/>
        <v>10988.730000000003</v>
      </c>
      <c r="T188" s="32"/>
      <c r="U188" s="116">
        <v>17496.740000000002</v>
      </c>
      <c r="V188" s="38">
        <v>9885.0023999999958</v>
      </c>
      <c r="W188" s="38">
        <f t="shared" si="165"/>
        <v>7611.7376000000058</v>
      </c>
      <c r="X188" s="38">
        <v>0</v>
      </c>
      <c r="Y188" s="38">
        <f t="shared" si="178"/>
        <v>17496.740000000002</v>
      </c>
      <c r="Z188" s="39">
        <v>12788.02</v>
      </c>
      <c r="AA188" s="39">
        <f t="shared" si="166"/>
        <v>4708.7200000000012</v>
      </c>
      <c r="AB188" s="35"/>
      <c r="AC188" s="38">
        <v>17496.740000000002</v>
      </c>
      <c r="AD188" s="38">
        <v>9885.0023999999958</v>
      </c>
      <c r="AE188" s="38">
        <f t="shared" si="173"/>
        <v>7611.7376000000058</v>
      </c>
      <c r="AF188" s="38">
        <v>0</v>
      </c>
      <c r="AG188" s="38">
        <f t="shared" si="174"/>
        <v>17496.740000000002</v>
      </c>
      <c r="AH188" s="39">
        <v>12788.02</v>
      </c>
      <c r="AI188" s="40">
        <f t="shared" si="167"/>
        <v>4708.7200000000012</v>
      </c>
      <c r="AJ188" s="32"/>
      <c r="AK188" s="116">
        <v>40267.46</v>
      </c>
      <c r="AL188" s="38">
        <v>22457.032000000003</v>
      </c>
      <c r="AM188" s="38">
        <f t="shared" si="168"/>
        <v>17810.427999999996</v>
      </c>
      <c r="AN188" s="38">
        <v>0</v>
      </c>
      <c r="AO188" s="38">
        <f t="shared" si="179"/>
        <v>40267.46</v>
      </c>
      <c r="AP188" s="39">
        <v>33987.449999999997</v>
      </c>
      <c r="AQ188" s="39">
        <f t="shared" si="169"/>
        <v>6280.010000000002</v>
      </c>
      <c r="AR188" s="35"/>
      <c r="AS188" s="38">
        <v>40267.46</v>
      </c>
      <c r="AT188" s="38">
        <v>22457.032000000003</v>
      </c>
      <c r="AU188" s="38">
        <f t="shared" si="175"/>
        <v>17810.427999999996</v>
      </c>
      <c r="AV188" s="38">
        <v>0</v>
      </c>
      <c r="AW188" s="38">
        <f t="shared" si="176"/>
        <v>40267.46</v>
      </c>
      <c r="AX188" s="39">
        <v>33987.449999999997</v>
      </c>
      <c r="AY188" s="40">
        <f t="shared" si="170"/>
        <v>6280.010000000002</v>
      </c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 s="32"/>
    </row>
    <row r="189" spans="2:68" s="2" customFormat="1" ht="14.25" hidden="1" customHeight="1" outlineLevel="1">
      <c r="B189" s="2" t="str">
        <f t="shared" si="161"/>
        <v>Hide</v>
      </c>
      <c r="C189" s="2">
        <v>1</v>
      </c>
      <c r="D189" s="66" t="s">
        <v>169</v>
      </c>
      <c r="E189" s="122">
        <v>14302.880000000001</v>
      </c>
      <c r="F189" s="69">
        <v>15847.602868525901</v>
      </c>
      <c r="G189" s="69">
        <f t="shared" si="162"/>
        <v>-1544.7228685258997</v>
      </c>
      <c r="H189" s="69">
        <v>0</v>
      </c>
      <c r="I189" s="69">
        <f t="shared" si="177"/>
        <v>14302.880000000001</v>
      </c>
      <c r="J189" s="70">
        <v>15812.36</v>
      </c>
      <c r="K189" s="70">
        <f t="shared" si="163"/>
        <v>-1509.4799999999996</v>
      </c>
      <c r="L189" s="35"/>
      <c r="M189" s="69">
        <v>14302.880000000001</v>
      </c>
      <c r="N189" s="69">
        <v>15847.602868525901</v>
      </c>
      <c r="O189" s="69">
        <f t="shared" si="171"/>
        <v>-1544.7228685258997</v>
      </c>
      <c r="P189" s="69">
        <v>0</v>
      </c>
      <c r="Q189" s="69">
        <f t="shared" si="172"/>
        <v>14302.880000000001</v>
      </c>
      <c r="R189" s="70">
        <v>15812.36</v>
      </c>
      <c r="S189" s="71">
        <f t="shared" si="164"/>
        <v>-1509.4799999999996</v>
      </c>
      <c r="T189" s="32"/>
      <c r="U189" s="122">
        <v>5550</v>
      </c>
      <c r="V189" s="69">
        <v>0</v>
      </c>
      <c r="W189" s="69">
        <f t="shared" si="165"/>
        <v>5550</v>
      </c>
      <c r="X189" s="69">
        <v>0</v>
      </c>
      <c r="Y189" s="69">
        <f t="shared" si="178"/>
        <v>5550</v>
      </c>
      <c r="Z189" s="70">
        <v>0</v>
      </c>
      <c r="AA189" s="70">
        <f t="shared" si="166"/>
        <v>5550</v>
      </c>
      <c r="AB189" s="35"/>
      <c r="AC189" s="69">
        <v>5550</v>
      </c>
      <c r="AD189" s="69">
        <v>0</v>
      </c>
      <c r="AE189" s="69">
        <f t="shared" si="173"/>
        <v>5550</v>
      </c>
      <c r="AF189" s="69">
        <v>0</v>
      </c>
      <c r="AG189" s="69">
        <f t="shared" si="174"/>
        <v>5550</v>
      </c>
      <c r="AH189" s="70">
        <v>0</v>
      </c>
      <c r="AI189" s="71">
        <f t="shared" si="167"/>
        <v>5550</v>
      </c>
      <c r="AJ189" s="32"/>
      <c r="AK189" s="122">
        <v>8752.880000000001</v>
      </c>
      <c r="AL189" s="69">
        <v>15847.602868525901</v>
      </c>
      <c r="AM189" s="69">
        <f t="shared" si="168"/>
        <v>-7094.7228685258997</v>
      </c>
      <c r="AN189" s="69">
        <v>0</v>
      </c>
      <c r="AO189" s="69">
        <f t="shared" si="179"/>
        <v>8752.880000000001</v>
      </c>
      <c r="AP189" s="70">
        <v>15812.36</v>
      </c>
      <c r="AQ189" s="70">
        <f t="shared" si="169"/>
        <v>-7059.48</v>
      </c>
      <c r="AR189" s="35"/>
      <c r="AS189" s="69">
        <v>8752.880000000001</v>
      </c>
      <c r="AT189" s="69">
        <v>15847.602868525901</v>
      </c>
      <c r="AU189" s="69">
        <f t="shared" si="175"/>
        <v>-7094.7228685258997</v>
      </c>
      <c r="AV189" s="69">
        <v>0</v>
      </c>
      <c r="AW189" s="69">
        <f t="shared" si="176"/>
        <v>8752.880000000001</v>
      </c>
      <c r="AX189" s="70">
        <v>15812.36</v>
      </c>
      <c r="AY189" s="71">
        <f t="shared" si="170"/>
        <v>-7059.48</v>
      </c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 s="32"/>
    </row>
    <row r="190" spans="2:68" s="2" customFormat="1" collapsed="1">
      <c r="B190" s="2" t="str">
        <f t="shared" si="161"/>
        <v>Hide</v>
      </c>
      <c r="C190" s="2">
        <v>1</v>
      </c>
      <c r="D190" s="66" t="s">
        <v>170</v>
      </c>
      <c r="E190" s="116">
        <v>14302.880000000001</v>
      </c>
      <c r="F190" s="38">
        <v>15847.602868525901</v>
      </c>
      <c r="G190" s="38">
        <f t="shared" si="162"/>
        <v>-1544.7228685258997</v>
      </c>
      <c r="H190" s="38">
        <v>0</v>
      </c>
      <c r="I190" s="38">
        <f t="shared" si="177"/>
        <v>14302.880000000001</v>
      </c>
      <c r="J190" s="39">
        <v>15812.36</v>
      </c>
      <c r="K190" s="39">
        <f t="shared" si="163"/>
        <v>-1509.4799999999996</v>
      </c>
      <c r="L190" s="35"/>
      <c r="M190" s="38">
        <v>14302.880000000001</v>
      </c>
      <c r="N190" s="38">
        <v>15847.602868525901</v>
      </c>
      <c r="O190" s="38">
        <f t="shared" si="171"/>
        <v>-1544.7228685258997</v>
      </c>
      <c r="P190" s="38">
        <v>0</v>
      </c>
      <c r="Q190" s="38">
        <f t="shared" si="172"/>
        <v>14302.880000000001</v>
      </c>
      <c r="R190" s="39">
        <v>15812.36</v>
      </c>
      <c r="S190" s="40">
        <f t="shared" si="164"/>
        <v>-1509.4799999999996</v>
      </c>
      <c r="T190" s="32"/>
      <c r="U190" s="116">
        <v>5550</v>
      </c>
      <c r="V190" s="38">
        <v>0</v>
      </c>
      <c r="W190" s="38">
        <f t="shared" si="165"/>
        <v>5550</v>
      </c>
      <c r="X190" s="38">
        <v>0</v>
      </c>
      <c r="Y190" s="38">
        <f t="shared" si="178"/>
        <v>5550</v>
      </c>
      <c r="Z190" s="39">
        <v>0</v>
      </c>
      <c r="AA190" s="39">
        <f t="shared" si="166"/>
        <v>5550</v>
      </c>
      <c r="AB190" s="35"/>
      <c r="AC190" s="38">
        <v>5550</v>
      </c>
      <c r="AD190" s="38">
        <v>0</v>
      </c>
      <c r="AE190" s="38">
        <f t="shared" si="173"/>
        <v>5550</v>
      </c>
      <c r="AF190" s="38">
        <v>0</v>
      </c>
      <c r="AG190" s="38">
        <f t="shared" si="174"/>
        <v>5550</v>
      </c>
      <c r="AH190" s="39">
        <v>0</v>
      </c>
      <c r="AI190" s="40">
        <f t="shared" si="167"/>
        <v>5550</v>
      </c>
      <c r="AJ190" s="32"/>
      <c r="AK190" s="116">
        <v>8752.880000000001</v>
      </c>
      <c r="AL190" s="38">
        <v>15847.602868525901</v>
      </c>
      <c r="AM190" s="38">
        <f t="shared" si="168"/>
        <v>-7094.7228685258997</v>
      </c>
      <c r="AN190" s="38">
        <v>0</v>
      </c>
      <c r="AO190" s="38">
        <f t="shared" si="179"/>
        <v>8752.880000000001</v>
      </c>
      <c r="AP190" s="39">
        <v>15812.36</v>
      </c>
      <c r="AQ190" s="39">
        <f t="shared" si="169"/>
        <v>-7059.48</v>
      </c>
      <c r="AR190" s="35"/>
      <c r="AS190" s="38">
        <v>8752.880000000001</v>
      </c>
      <c r="AT190" s="38">
        <v>15847.602868525901</v>
      </c>
      <c r="AU190" s="38">
        <f t="shared" si="175"/>
        <v>-7094.7228685258997</v>
      </c>
      <c r="AV190" s="38">
        <v>0</v>
      </c>
      <c r="AW190" s="38">
        <f t="shared" si="176"/>
        <v>8752.880000000001</v>
      </c>
      <c r="AX190" s="39">
        <v>15812.36</v>
      </c>
      <c r="AY190" s="40">
        <f t="shared" si="170"/>
        <v>-7059.48</v>
      </c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 s="32"/>
    </row>
    <row r="191" spans="2:68" s="2" customFormat="1" ht="14.25" hidden="1" customHeight="1" outlineLevel="1">
      <c r="B191" s="2" t="str">
        <f t="shared" si="161"/>
        <v>Hide</v>
      </c>
      <c r="C191" s="2">
        <v>1</v>
      </c>
      <c r="D191" s="66" t="s">
        <v>171</v>
      </c>
      <c r="E191" s="122">
        <v>46.69</v>
      </c>
      <c r="F191" s="69">
        <v>0</v>
      </c>
      <c r="G191" s="69">
        <f t="shared" si="162"/>
        <v>46.69</v>
      </c>
      <c r="H191" s="69">
        <v>0</v>
      </c>
      <c r="I191" s="69">
        <f t="shared" si="177"/>
        <v>46.69</v>
      </c>
      <c r="J191" s="70">
        <v>-337.17</v>
      </c>
      <c r="K191" s="70">
        <f t="shared" si="163"/>
        <v>383.86</v>
      </c>
      <c r="L191" s="35"/>
      <c r="M191" s="69">
        <v>46.69</v>
      </c>
      <c r="N191" s="69">
        <v>0</v>
      </c>
      <c r="O191" s="69">
        <f t="shared" si="171"/>
        <v>46.69</v>
      </c>
      <c r="P191" s="69">
        <v>0</v>
      </c>
      <c r="Q191" s="69">
        <f t="shared" si="172"/>
        <v>46.69</v>
      </c>
      <c r="R191" s="70">
        <v>-337.17</v>
      </c>
      <c r="S191" s="71">
        <f t="shared" si="164"/>
        <v>383.86</v>
      </c>
      <c r="T191" s="32"/>
      <c r="U191" s="122">
        <v>0</v>
      </c>
      <c r="V191" s="69">
        <v>0</v>
      </c>
      <c r="W191" s="69">
        <f t="shared" si="165"/>
        <v>0</v>
      </c>
      <c r="X191" s="69">
        <v>0</v>
      </c>
      <c r="Y191" s="69">
        <f t="shared" si="178"/>
        <v>0</v>
      </c>
      <c r="Z191" s="70">
        <v>42.95</v>
      </c>
      <c r="AA191" s="70">
        <f t="shared" si="166"/>
        <v>-42.95</v>
      </c>
      <c r="AB191" s="35"/>
      <c r="AC191" s="69">
        <v>0</v>
      </c>
      <c r="AD191" s="69">
        <v>0</v>
      </c>
      <c r="AE191" s="69">
        <f t="shared" si="173"/>
        <v>0</v>
      </c>
      <c r="AF191" s="69">
        <v>0</v>
      </c>
      <c r="AG191" s="69">
        <f t="shared" si="174"/>
        <v>0</v>
      </c>
      <c r="AH191" s="70">
        <v>42.95</v>
      </c>
      <c r="AI191" s="71">
        <f t="shared" si="167"/>
        <v>-42.95</v>
      </c>
      <c r="AJ191" s="32"/>
      <c r="AK191" s="122">
        <v>46.69</v>
      </c>
      <c r="AL191" s="69">
        <v>0</v>
      </c>
      <c r="AM191" s="69">
        <f t="shared" si="168"/>
        <v>46.69</v>
      </c>
      <c r="AN191" s="69">
        <v>0</v>
      </c>
      <c r="AO191" s="69">
        <f t="shared" si="179"/>
        <v>46.69</v>
      </c>
      <c r="AP191" s="70">
        <v>-380.12</v>
      </c>
      <c r="AQ191" s="70">
        <f t="shared" si="169"/>
        <v>426.81</v>
      </c>
      <c r="AR191" s="35"/>
      <c r="AS191" s="69">
        <v>46.69</v>
      </c>
      <c r="AT191" s="69">
        <v>0</v>
      </c>
      <c r="AU191" s="69">
        <f t="shared" si="175"/>
        <v>46.69</v>
      </c>
      <c r="AV191" s="69">
        <v>0</v>
      </c>
      <c r="AW191" s="69">
        <f t="shared" si="176"/>
        <v>46.69</v>
      </c>
      <c r="AX191" s="70">
        <v>-380.12</v>
      </c>
      <c r="AY191" s="71">
        <f t="shared" si="170"/>
        <v>426.81</v>
      </c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 s="32"/>
    </row>
    <row r="192" spans="2:68" s="2" customFormat="1" collapsed="1">
      <c r="B192" s="2" t="str">
        <f t="shared" si="161"/>
        <v>Hide</v>
      </c>
      <c r="C192" s="2">
        <v>1</v>
      </c>
      <c r="D192" s="66" t="s">
        <v>172</v>
      </c>
      <c r="E192" s="116">
        <v>46.69</v>
      </c>
      <c r="F192" s="38">
        <v>0</v>
      </c>
      <c r="G192" s="38">
        <f t="shared" si="162"/>
        <v>46.69</v>
      </c>
      <c r="H192" s="38">
        <v>0</v>
      </c>
      <c r="I192" s="38">
        <f t="shared" si="177"/>
        <v>46.69</v>
      </c>
      <c r="J192" s="39">
        <v>-337.17</v>
      </c>
      <c r="K192" s="39">
        <f t="shared" si="163"/>
        <v>383.86</v>
      </c>
      <c r="L192" s="35"/>
      <c r="M192" s="38">
        <v>46.69</v>
      </c>
      <c r="N192" s="38">
        <v>0</v>
      </c>
      <c r="O192" s="38">
        <f t="shared" si="171"/>
        <v>46.69</v>
      </c>
      <c r="P192" s="38">
        <v>0</v>
      </c>
      <c r="Q192" s="38">
        <f t="shared" si="172"/>
        <v>46.69</v>
      </c>
      <c r="R192" s="39">
        <v>-337.17</v>
      </c>
      <c r="S192" s="40">
        <f t="shared" si="164"/>
        <v>383.86</v>
      </c>
      <c r="T192" s="32"/>
      <c r="U192" s="116">
        <v>0</v>
      </c>
      <c r="V192" s="38">
        <v>0</v>
      </c>
      <c r="W192" s="38">
        <f t="shared" si="165"/>
        <v>0</v>
      </c>
      <c r="X192" s="38">
        <v>0</v>
      </c>
      <c r="Y192" s="38">
        <f t="shared" si="178"/>
        <v>0</v>
      </c>
      <c r="Z192" s="39">
        <v>42.95</v>
      </c>
      <c r="AA192" s="39">
        <f t="shared" si="166"/>
        <v>-42.95</v>
      </c>
      <c r="AB192" s="35"/>
      <c r="AC192" s="38">
        <v>0</v>
      </c>
      <c r="AD192" s="38">
        <v>0</v>
      </c>
      <c r="AE192" s="38">
        <f t="shared" si="173"/>
        <v>0</v>
      </c>
      <c r="AF192" s="38">
        <v>0</v>
      </c>
      <c r="AG192" s="38">
        <f t="shared" si="174"/>
        <v>0</v>
      </c>
      <c r="AH192" s="39">
        <v>42.95</v>
      </c>
      <c r="AI192" s="40">
        <f t="shared" si="167"/>
        <v>-42.95</v>
      </c>
      <c r="AJ192" s="32"/>
      <c r="AK192" s="116">
        <v>46.69</v>
      </c>
      <c r="AL192" s="38">
        <v>0</v>
      </c>
      <c r="AM192" s="38">
        <f t="shared" si="168"/>
        <v>46.69</v>
      </c>
      <c r="AN192" s="38">
        <v>0</v>
      </c>
      <c r="AO192" s="38">
        <f t="shared" si="179"/>
        <v>46.69</v>
      </c>
      <c r="AP192" s="39">
        <v>-380.12</v>
      </c>
      <c r="AQ192" s="39">
        <f t="shared" si="169"/>
        <v>426.81</v>
      </c>
      <c r="AR192" s="35"/>
      <c r="AS192" s="38">
        <v>46.69</v>
      </c>
      <c r="AT192" s="38">
        <v>0</v>
      </c>
      <c r="AU192" s="38">
        <f t="shared" si="175"/>
        <v>46.69</v>
      </c>
      <c r="AV192" s="38">
        <v>0</v>
      </c>
      <c r="AW192" s="38">
        <f t="shared" si="176"/>
        <v>46.69</v>
      </c>
      <c r="AX192" s="39">
        <v>-380.12</v>
      </c>
      <c r="AY192" s="40">
        <f t="shared" si="170"/>
        <v>426.81</v>
      </c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 s="32"/>
    </row>
    <row r="193" spans="2:68" s="2" customFormat="1" ht="14.25" hidden="1" customHeight="1" outlineLevel="1">
      <c r="B193" s="2" t="str">
        <f t="shared" si="161"/>
        <v>Hide</v>
      </c>
      <c r="C193" s="2">
        <v>1</v>
      </c>
      <c r="D193" s="66" t="s">
        <v>173</v>
      </c>
      <c r="E193" s="122">
        <v>-7.2759576141834259E-12</v>
      </c>
      <c r="F193" s="69">
        <v>8516.325551892478</v>
      </c>
      <c r="G193" s="69">
        <f t="shared" si="162"/>
        <v>-8516.3255518924852</v>
      </c>
      <c r="H193" s="69">
        <v>0</v>
      </c>
      <c r="I193" s="69">
        <f t="shared" si="177"/>
        <v>-7.2759576141834259E-12</v>
      </c>
      <c r="J193" s="70">
        <v>0</v>
      </c>
      <c r="K193" s="70">
        <f t="shared" si="163"/>
        <v>-7.2759576141834259E-12</v>
      </c>
      <c r="L193" s="35"/>
      <c r="M193" s="69">
        <v>-7.2759576141834259E-12</v>
      </c>
      <c r="N193" s="69">
        <v>8516.325551892478</v>
      </c>
      <c r="O193" s="69">
        <f t="shared" si="171"/>
        <v>-8516.3255518924852</v>
      </c>
      <c r="P193" s="69">
        <v>0</v>
      </c>
      <c r="Q193" s="69">
        <f t="shared" si="172"/>
        <v>-7.2759576141834259E-12</v>
      </c>
      <c r="R193" s="70">
        <v>0</v>
      </c>
      <c r="S193" s="71">
        <f t="shared" si="164"/>
        <v>-7.2759576141834259E-12</v>
      </c>
      <c r="T193" s="32"/>
      <c r="U193" s="122">
        <v>0</v>
      </c>
      <c r="V193" s="69">
        <v>0</v>
      </c>
      <c r="W193" s="69">
        <f t="shared" si="165"/>
        <v>0</v>
      </c>
      <c r="X193" s="69">
        <v>0</v>
      </c>
      <c r="Y193" s="69">
        <f t="shared" si="178"/>
        <v>0</v>
      </c>
      <c r="Z193" s="70">
        <v>0</v>
      </c>
      <c r="AA193" s="70">
        <f t="shared" si="166"/>
        <v>0</v>
      </c>
      <c r="AB193" s="35"/>
      <c r="AC193" s="69">
        <v>0</v>
      </c>
      <c r="AD193" s="69">
        <v>0</v>
      </c>
      <c r="AE193" s="69">
        <f t="shared" si="173"/>
        <v>0</v>
      </c>
      <c r="AF193" s="69">
        <v>0</v>
      </c>
      <c r="AG193" s="69">
        <f t="shared" si="174"/>
        <v>0</v>
      </c>
      <c r="AH193" s="70">
        <v>0</v>
      </c>
      <c r="AI193" s="71">
        <f t="shared" si="167"/>
        <v>0</v>
      </c>
      <c r="AJ193" s="32"/>
      <c r="AK193" s="122">
        <v>-7.2759576141834259E-12</v>
      </c>
      <c r="AL193" s="69">
        <v>8516.325551892478</v>
      </c>
      <c r="AM193" s="69">
        <f t="shared" si="168"/>
        <v>-8516.3255518924852</v>
      </c>
      <c r="AN193" s="69">
        <v>0</v>
      </c>
      <c r="AO193" s="69">
        <f t="shared" si="179"/>
        <v>-7.2759576141834259E-12</v>
      </c>
      <c r="AP193" s="70">
        <v>0</v>
      </c>
      <c r="AQ193" s="70">
        <f t="shared" si="169"/>
        <v>-7.2759576141834259E-12</v>
      </c>
      <c r="AR193" s="35"/>
      <c r="AS193" s="69">
        <v>-7.2759576141834259E-12</v>
      </c>
      <c r="AT193" s="69">
        <v>8516.325551892478</v>
      </c>
      <c r="AU193" s="69">
        <f t="shared" si="175"/>
        <v>-8516.3255518924852</v>
      </c>
      <c r="AV193" s="69">
        <v>0</v>
      </c>
      <c r="AW193" s="69">
        <f t="shared" si="176"/>
        <v>-7.2759576141834259E-12</v>
      </c>
      <c r="AX193" s="70">
        <v>0</v>
      </c>
      <c r="AY193" s="71">
        <f t="shared" si="170"/>
        <v>-7.2759576141834259E-12</v>
      </c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 s="32"/>
    </row>
    <row r="194" spans="2:68" s="2" customFormat="1" ht="14.25" hidden="1" customHeight="1" outlineLevel="1">
      <c r="B194" s="2" t="str">
        <f t="shared" si="161"/>
        <v>Hide</v>
      </c>
      <c r="C194" s="2">
        <v>1</v>
      </c>
      <c r="D194" s="66" t="s">
        <v>174</v>
      </c>
      <c r="E194" s="122">
        <v>0</v>
      </c>
      <c r="F194" s="69">
        <v>-3049.2485797809231</v>
      </c>
      <c r="G194" s="69">
        <f t="shared" si="162"/>
        <v>3049.2485797809231</v>
      </c>
      <c r="H194" s="69">
        <v>0</v>
      </c>
      <c r="I194" s="69">
        <f t="shared" si="177"/>
        <v>0</v>
      </c>
      <c r="J194" s="70">
        <v>0</v>
      </c>
      <c r="K194" s="70">
        <f t="shared" si="163"/>
        <v>0</v>
      </c>
      <c r="L194" s="35"/>
      <c r="M194" s="69">
        <v>0</v>
      </c>
      <c r="N194" s="69">
        <v>-3049.2485797809231</v>
      </c>
      <c r="O194" s="69">
        <f t="shared" si="171"/>
        <v>3049.2485797809231</v>
      </c>
      <c r="P194" s="69">
        <v>0</v>
      </c>
      <c r="Q194" s="69">
        <f t="shared" si="172"/>
        <v>0</v>
      </c>
      <c r="R194" s="70">
        <v>0</v>
      </c>
      <c r="S194" s="71">
        <f t="shared" si="164"/>
        <v>0</v>
      </c>
      <c r="T194" s="32"/>
      <c r="U194" s="122">
        <v>0</v>
      </c>
      <c r="V194" s="69">
        <v>0</v>
      </c>
      <c r="W194" s="69">
        <f t="shared" si="165"/>
        <v>0</v>
      </c>
      <c r="X194" s="69">
        <v>0</v>
      </c>
      <c r="Y194" s="69">
        <f t="shared" si="178"/>
        <v>0</v>
      </c>
      <c r="Z194" s="70">
        <v>0</v>
      </c>
      <c r="AA194" s="70">
        <f t="shared" si="166"/>
        <v>0</v>
      </c>
      <c r="AB194" s="35"/>
      <c r="AC194" s="69">
        <v>0</v>
      </c>
      <c r="AD194" s="69">
        <v>0</v>
      </c>
      <c r="AE194" s="69">
        <f t="shared" si="173"/>
        <v>0</v>
      </c>
      <c r="AF194" s="69">
        <v>0</v>
      </c>
      <c r="AG194" s="69">
        <f t="shared" si="174"/>
        <v>0</v>
      </c>
      <c r="AH194" s="70">
        <v>0</v>
      </c>
      <c r="AI194" s="71">
        <f t="shared" si="167"/>
        <v>0</v>
      </c>
      <c r="AJ194" s="32"/>
      <c r="AK194" s="122">
        <v>0</v>
      </c>
      <c r="AL194" s="69">
        <v>-3049.2485797809231</v>
      </c>
      <c r="AM194" s="69">
        <f t="shared" si="168"/>
        <v>3049.2485797809231</v>
      </c>
      <c r="AN194" s="69">
        <v>0</v>
      </c>
      <c r="AO194" s="69">
        <f t="shared" si="179"/>
        <v>0</v>
      </c>
      <c r="AP194" s="70">
        <v>0</v>
      </c>
      <c r="AQ194" s="70">
        <f t="shared" si="169"/>
        <v>0</v>
      </c>
      <c r="AR194" s="35"/>
      <c r="AS194" s="69">
        <v>0</v>
      </c>
      <c r="AT194" s="69">
        <v>-3049.2485797809231</v>
      </c>
      <c r="AU194" s="69">
        <f t="shared" si="175"/>
        <v>3049.2485797809231</v>
      </c>
      <c r="AV194" s="69">
        <v>0</v>
      </c>
      <c r="AW194" s="69">
        <f t="shared" si="176"/>
        <v>0</v>
      </c>
      <c r="AX194" s="70">
        <v>0</v>
      </c>
      <c r="AY194" s="71">
        <f t="shared" si="170"/>
        <v>0</v>
      </c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 s="32"/>
    </row>
    <row r="195" spans="2:68" s="2" customFormat="1" collapsed="1">
      <c r="B195" s="2" t="str">
        <f t="shared" si="161"/>
        <v>Hide</v>
      </c>
      <c r="C195" s="2">
        <v>1</v>
      </c>
      <c r="D195" s="66" t="s">
        <v>175</v>
      </c>
      <c r="E195" s="116">
        <v>-7.2759576141834259E-12</v>
      </c>
      <c r="F195" s="38">
        <v>5467.0769721115548</v>
      </c>
      <c r="G195" s="38">
        <f t="shared" si="162"/>
        <v>-5467.0769721115621</v>
      </c>
      <c r="H195" s="38">
        <v>0</v>
      </c>
      <c r="I195" s="38">
        <f t="shared" si="177"/>
        <v>-7.2759576141834259E-12</v>
      </c>
      <c r="J195" s="39">
        <v>0</v>
      </c>
      <c r="K195" s="39">
        <f t="shared" si="163"/>
        <v>-7.2759576141834259E-12</v>
      </c>
      <c r="L195" s="35"/>
      <c r="M195" s="38">
        <v>-7.2759576141834259E-12</v>
      </c>
      <c r="N195" s="38">
        <v>5467.0769721115548</v>
      </c>
      <c r="O195" s="38">
        <f t="shared" si="171"/>
        <v>-5467.0769721115621</v>
      </c>
      <c r="P195" s="38">
        <v>0</v>
      </c>
      <c r="Q195" s="38">
        <f t="shared" si="172"/>
        <v>-7.2759576141834259E-12</v>
      </c>
      <c r="R195" s="39">
        <v>0</v>
      </c>
      <c r="S195" s="40">
        <f t="shared" si="164"/>
        <v>-7.2759576141834259E-12</v>
      </c>
      <c r="T195" s="32"/>
      <c r="U195" s="116">
        <v>0</v>
      </c>
      <c r="V195" s="38">
        <v>0</v>
      </c>
      <c r="W195" s="38">
        <f t="shared" si="165"/>
        <v>0</v>
      </c>
      <c r="X195" s="38">
        <v>0</v>
      </c>
      <c r="Y195" s="38">
        <f t="shared" si="178"/>
        <v>0</v>
      </c>
      <c r="Z195" s="39">
        <v>0</v>
      </c>
      <c r="AA195" s="39">
        <f t="shared" si="166"/>
        <v>0</v>
      </c>
      <c r="AB195" s="35"/>
      <c r="AC195" s="38">
        <v>0</v>
      </c>
      <c r="AD195" s="38">
        <v>0</v>
      </c>
      <c r="AE195" s="38">
        <f t="shared" si="173"/>
        <v>0</v>
      </c>
      <c r="AF195" s="38">
        <v>0</v>
      </c>
      <c r="AG195" s="38">
        <f t="shared" si="174"/>
        <v>0</v>
      </c>
      <c r="AH195" s="39">
        <v>0</v>
      </c>
      <c r="AI195" s="40">
        <f t="shared" si="167"/>
        <v>0</v>
      </c>
      <c r="AJ195" s="32"/>
      <c r="AK195" s="116">
        <v>-7.2759576141834259E-12</v>
      </c>
      <c r="AL195" s="38">
        <v>5467.0769721115548</v>
      </c>
      <c r="AM195" s="38">
        <f t="shared" si="168"/>
        <v>-5467.0769721115621</v>
      </c>
      <c r="AN195" s="38">
        <v>0</v>
      </c>
      <c r="AO195" s="38">
        <f t="shared" si="179"/>
        <v>-7.2759576141834259E-12</v>
      </c>
      <c r="AP195" s="39">
        <v>0</v>
      </c>
      <c r="AQ195" s="39">
        <f t="shared" si="169"/>
        <v>-7.2759576141834259E-12</v>
      </c>
      <c r="AR195" s="35"/>
      <c r="AS195" s="38">
        <v>-7.2759576141834259E-12</v>
      </c>
      <c r="AT195" s="38">
        <v>5467.0769721115548</v>
      </c>
      <c r="AU195" s="38">
        <f t="shared" si="175"/>
        <v>-5467.0769721115621</v>
      </c>
      <c r="AV195" s="38">
        <v>0</v>
      </c>
      <c r="AW195" s="38">
        <f t="shared" si="176"/>
        <v>-7.2759576141834259E-12</v>
      </c>
      <c r="AX195" s="39">
        <v>0</v>
      </c>
      <c r="AY195" s="40">
        <f t="shared" si="170"/>
        <v>-7.2759576141834259E-12</v>
      </c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 s="32"/>
    </row>
    <row r="196" spans="2:68" s="2" customFormat="1" ht="14.25" hidden="1" customHeight="1" outlineLevel="1">
      <c r="B196" s="2" t="str">
        <f t="shared" ref="B196:B235" si="218">IF(SUM(T196:T196)&lt;&gt;0,"Show","Hide")</f>
        <v>Hide</v>
      </c>
      <c r="C196" s="2">
        <v>1</v>
      </c>
      <c r="D196" s="66" t="s">
        <v>176</v>
      </c>
      <c r="E196" s="122">
        <v>6594.77</v>
      </c>
      <c r="F196" s="69">
        <v>34255.901979673377</v>
      </c>
      <c r="G196" s="69">
        <f t="shared" si="162"/>
        <v>-27661.131979673377</v>
      </c>
      <c r="H196" s="69">
        <v>0</v>
      </c>
      <c r="I196" s="69">
        <f t="shared" si="177"/>
        <v>6594.77</v>
      </c>
      <c r="J196" s="70">
        <v>33945.380000000005</v>
      </c>
      <c r="K196" s="70">
        <f t="shared" si="163"/>
        <v>-27350.610000000004</v>
      </c>
      <c r="L196" s="35"/>
      <c r="M196" s="69">
        <v>6594.77</v>
      </c>
      <c r="N196" s="69">
        <v>34255.901979673377</v>
      </c>
      <c r="O196" s="69">
        <f t="shared" si="171"/>
        <v>-27661.131979673377</v>
      </c>
      <c r="P196" s="69">
        <v>0</v>
      </c>
      <c r="Q196" s="69">
        <f t="shared" si="172"/>
        <v>6594.77</v>
      </c>
      <c r="R196" s="70">
        <v>33945.380000000005</v>
      </c>
      <c r="S196" s="71">
        <f t="shared" si="164"/>
        <v>-27350.610000000004</v>
      </c>
      <c r="T196" s="32"/>
      <c r="U196" s="122">
        <v>-0.84999999999999432</v>
      </c>
      <c r="V196" s="69">
        <v>978.36720589231709</v>
      </c>
      <c r="W196" s="69">
        <f t="shared" si="165"/>
        <v>-979.21720589231711</v>
      </c>
      <c r="X196" s="69">
        <v>0</v>
      </c>
      <c r="Y196" s="69">
        <f t="shared" si="178"/>
        <v>-0.84999999999999432</v>
      </c>
      <c r="Z196" s="70">
        <v>-1.7</v>
      </c>
      <c r="AA196" s="70">
        <f t="shared" si="166"/>
        <v>0.85000000000000564</v>
      </c>
      <c r="AB196" s="35"/>
      <c r="AC196" s="69">
        <v>-0.84999999999999432</v>
      </c>
      <c r="AD196" s="69">
        <v>978.36720589231709</v>
      </c>
      <c r="AE196" s="69">
        <f t="shared" si="173"/>
        <v>-979.21720589231711</v>
      </c>
      <c r="AF196" s="69">
        <v>0</v>
      </c>
      <c r="AG196" s="69">
        <f t="shared" si="174"/>
        <v>-0.84999999999999432</v>
      </c>
      <c r="AH196" s="70">
        <v>-1.7</v>
      </c>
      <c r="AI196" s="71">
        <f t="shared" si="167"/>
        <v>0.85000000000000564</v>
      </c>
      <c r="AJ196" s="32"/>
      <c r="AK196" s="122">
        <v>6595.6200000000008</v>
      </c>
      <c r="AL196" s="69">
        <v>33277.534773781059</v>
      </c>
      <c r="AM196" s="69">
        <f t="shared" si="168"/>
        <v>-26681.914773781056</v>
      </c>
      <c r="AN196" s="69">
        <v>0</v>
      </c>
      <c r="AO196" s="69">
        <f t="shared" si="179"/>
        <v>6595.6200000000008</v>
      </c>
      <c r="AP196" s="70">
        <v>33947.08</v>
      </c>
      <c r="AQ196" s="70">
        <f t="shared" si="169"/>
        <v>-27351.46</v>
      </c>
      <c r="AR196" s="35"/>
      <c r="AS196" s="69">
        <v>6595.6200000000008</v>
      </c>
      <c r="AT196" s="69">
        <v>33277.534773781059</v>
      </c>
      <c r="AU196" s="69">
        <f t="shared" si="175"/>
        <v>-26681.914773781056</v>
      </c>
      <c r="AV196" s="69">
        <v>0</v>
      </c>
      <c r="AW196" s="69">
        <f t="shared" si="176"/>
        <v>6595.6200000000008</v>
      </c>
      <c r="AX196" s="70">
        <v>33947.08</v>
      </c>
      <c r="AY196" s="71">
        <f t="shared" si="170"/>
        <v>-27351.46</v>
      </c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 s="32"/>
    </row>
    <row r="197" spans="2:68" s="2" customFormat="1" collapsed="1">
      <c r="B197" s="2" t="str">
        <f t="shared" si="218"/>
        <v>Hide</v>
      </c>
      <c r="C197" s="2">
        <v>1</v>
      </c>
      <c r="D197" s="66" t="s">
        <v>177</v>
      </c>
      <c r="E197" s="116">
        <v>6594.77</v>
      </c>
      <c r="F197" s="38">
        <v>34255.901979673377</v>
      </c>
      <c r="G197" s="38">
        <f t="shared" si="162"/>
        <v>-27661.131979673377</v>
      </c>
      <c r="H197" s="38">
        <v>0</v>
      </c>
      <c r="I197" s="38">
        <f t="shared" si="177"/>
        <v>6594.77</v>
      </c>
      <c r="J197" s="39">
        <v>33945.380000000005</v>
      </c>
      <c r="K197" s="39">
        <f t="shared" si="163"/>
        <v>-27350.610000000004</v>
      </c>
      <c r="L197" s="35"/>
      <c r="M197" s="38">
        <v>6594.77</v>
      </c>
      <c r="N197" s="38">
        <v>34255.901979673377</v>
      </c>
      <c r="O197" s="38">
        <f t="shared" si="171"/>
        <v>-27661.131979673377</v>
      </c>
      <c r="P197" s="38">
        <v>0</v>
      </c>
      <c r="Q197" s="38">
        <f t="shared" si="172"/>
        <v>6594.77</v>
      </c>
      <c r="R197" s="39">
        <v>33945.380000000005</v>
      </c>
      <c r="S197" s="40">
        <f t="shared" si="164"/>
        <v>-27350.610000000004</v>
      </c>
      <c r="T197" s="32"/>
      <c r="U197" s="116">
        <v>-0.84999999999999432</v>
      </c>
      <c r="V197" s="38">
        <v>978.36720589231709</v>
      </c>
      <c r="W197" s="38">
        <f t="shared" si="165"/>
        <v>-979.21720589231711</v>
      </c>
      <c r="X197" s="38">
        <v>0</v>
      </c>
      <c r="Y197" s="38">
        <f t="shared" si="178"/>
        <v>-0.84999999999999432</v>
      </c>
      <c r="Z197" s="39">
        <v>-1.7</v>
      </c>
      <c r="AA197" s="39">
        <f t="shared" si="166"/>
        <v>0.85000000000000564</v>
      </c>
      <c r="AB197" s="35"/>
      <c r="AC197" s="38">
        <v>-0.84999999999999432</v>
      </c>
      <c r="AD197" s="38">
        <v>978.36720589231709</v>
      </c>
      <c r="AE197" s="38">
        <f t="shared" si="173"/>
        <v>-979.21720589231711</v>
      </c>
      <c r="AF197" s="38">
        <v>0</v>
      </c>
      <c r="AG197" s="38">
        <f t="shared" si="174"/>
        <v>-0.84999999999999432</v>
      </c>
      <c r="AH197" s="39">
        <v>-1.7</v>
      </c>
      <c r="AI197" s="40">
        <f t="shared" si="167"/>
        <v>0.85000000000000564</v>
      </c>
      <c r="AJ197" s="32"/>
      <c r="AK197" s="116">
        <v>6595.6200000000008</v>
      </c>
      <c r="AL197" s="38">
        <v>33277.534773781059</v>
      </c>
      <c r="AM197" s="38">
        <f t="shared" si="168"/>
        <v>-26681.914773781056</v>
      </c>
      <c r="AN197" s="38">
        <v>0</v>
      </c>
      <c r="AO197" s="38">
        <f t="shared" si="179"/>
        <v>6595.6200000000008</v>
      </c>
      <c r="AP197" s="39">
        <v>33947.08</v>
      </c>
      <c r="AQ197" s="39">
        <f t="shared" si="169"/>
        <v>-27351.46</v>
      </c>
      <c r="AR197" s="35"/>
      <c r="AS197" s="38">
        <v>6595.6200000000008</v>
      </c>
      <c r="AT197" s="38">
        <v>33277.534773781059</v>
      </c>
      <c r="AU197" s="38">
        <f t="shared" si="175"/>
        <v>-26681.914773781056</v>
      </c>
      <c r="AV197" s="38">
        <v>0</v>
      </c>
      <c r="AW197" s="38">
        <f t="shared" si="176"/>
        <v>6595.6200000000008</v>
      </c>
      <c r="AX197" s="39">
        <v>33947.08</v>
      </c>
      <c r="AY197" s="40">
        <f t="shared" si="170"/>
        <v>-27351.46</v>
      </c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 s="32"/>
    </row>
    <row r="198" spans="2:68" s="2" customFormat="1" ht="14.25" hidden="1" customHeight="1" outlineLevel="1">
      <c r="B198" s="2" t="str">
        <f t="shared" si="218"/>
        <v>Hide</v>
      </c>
      <c r="C198" s="2">
        <v>1</v>
      </c>
      <c r="D198" s="66" t="s">
        <v>178</v>
      </c>
      <c r="E198" s="122">
        <v>0</v>
      </c>
      <c r="F198" s="69">
        <v>0</v>
      </c>
      <c r="G198" s="69">
        <f t="shared" si="162"/>
        <v>0</v>
      </c>
      <c r="H198" s="69">
        <v>0</v>
      </c>
      <c r="I198" s="69">
        <f t="shared" si="177"/>
        <v>0</v>
      </c>
      <c r="J198" s="70">
        <v>0</v>
      </c>
      <c r="K198" s="70">
        <f t="shared" si="163"/>
        <v>0</v>
      </c>
      <c r="L198" s="35"/>
      <c r="M198" s="69">
        <v>0</v>
      </c>
      <c r="N198" s="69">
        <v>0</v>
      </c>
      <c r="O198" s="69">
        <f t="shared" si="171"/>
        <v>0</v>
      </c>
      <c r="P198" s="69">
        <v>0</v>
      </c>
      <c r="Q198" s="69">
        <f t="shared" si="172"/>
        <v>0</v>
      </c>
      <c r="R198" s="70">
        <v>0</v>
      </c>
      <c r="S198" s="71">
        <f t="shared" si="164"/>
        <v>0</v>
      </c>
      <c r="T198" s="32"/>
      <c r="U198" s="122">
        <v>0</v>
      </c>
      <c r="V198" s="69">
        <v>0</v>
      </c>
      <c r="W198" s="69">
        <f t="shared" si="165"/>
        <v>0</v>
      </c>
      <c r="X198" s="69">
        <v>0</v>
      </c>
      <c r="Y198" s="69">
        <f t="shared" si="178"/>
        <v>0</v>
      </c>
      <c r="Z198" s="70">
        <v>0</v>
      </c>
      <c r="AA198" s="70">
        <f t="shared" si="166"/>
        <v>0</v>
      </c>
      <c r="AB198" s="35"/>
      <c r="AC198" s="69">
        <v>0</v>
      </c>
      <c r="AD198" s="69">
        <v>0</v>
      </c>
      <c r="AE198" s="69">
        <f t="shared" si="173"/>
        <v>0</v>
      </c>
      <c r="AF198" s="69">
        <v>0</v>
      </c>
      <c r="AG198" s="69">
        <f t="shared" si="174"/>
        <v>0</v>
      </c>
      <c r="AH198" s="70">
        <v>0</v>
      </c>
      <c r="AI198" s="71">
        <f t="shared" si="167"/>
        <v>0</v>
      </c>
      <c r="AJ198" s="32"/>
      <c r="AK198" s="122">
        <v>0</v>
      </c>
      <c r="AL198" s="69">
        <v>0</v>
      </c>
      <c r="AM198" s="69">
        <f t="shared" si="168"/>
        <v>0</v>
      </c>
      <c r="AN198" s="69">
        <v>0</v>
      </c>
      <c r="AO198" s="69">
        <f t="shared" si="179"/>
        <v>0</v>
      </c>
      <c r="AP198" s="70">
        <v>0</v>
      </c>
      <c r="AQ198" s="70">
        <f t="shared" si="169"/>
        <v>0</v>
      </c>
      <c r="AR198" s="35"/>
      <c r="AS198" s="69">
        <v>0</v>
      </c>
      <c r="AT198" s="69">
        <v>0</v>
      </c>
      <c r="AU198" s="69">
        <f t="shared" si="175"/>
        <v>0</v>
      </c>
      <c r="AV198" s="69">
        <v>0</v>
      </c>
      <c r="AW198" s="69">
        <f t="shared" si="176"/>
        <v>0</v>
      </c>
      <c r="AX198" s="70">
        <v>0</v>
      </c>
      <c r="AY198" s="71">
        <f t="shared" si="170"/>
        <v>0</v>
      </c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 s="32"/>
    </row>
    <row r="199" spans="2:68" s="2" customFormat="1" ht="14.25" hidden="1" customHeight="1" outlineLevel="1">
      <c r="B199" s="2" t="str">
        <f t="shared" si="218"/>
        <v>Hide</v>
      </c>
      <c r="C199" s="2">
        <v>1</v>
      </c>
      <c r="D199" s="66" t="s">
        <v>179</v>
      </c>
      <c r="E199" s="122">
        <v>0</v>
      </c>
      <c r="F199" s="69">
        <v>0</v>
      </c>
      <c r="G199" s="69">
        <f t="shared" si="162"/>
        <v>0</v>
      </c>
      <c r="H199" s="69">
        <v>0</v>
      </c>
      <c r="I199" s="69">
        <f t="shared" si="177"/>
        <v>0</v>
      </c>
      <c r="J199" s="70">
        <v>0</v>
      </c>
      <c r="K199" s="70">
        <f t="shared" si="163"/>
        <v>0</v>
      </c>
      <c r="L199" s="35"/>
      <c r="M199" s="69">
        <v>0</v>
      </c>
      <c r="N199" s="69">
        <v>0</v>
      </c>
      <c r="O199" s="69">
        <f t="shared" si="171"/>
        <v>0</v>
      </c>
      <c r="P199" s="69">
        <v>0</v>
      </c>
      <c r="Q199" s="69">
        <f t="shared" si="172"/>
        <v>0</v>
      </c>
      <c r="R199" s="70">
        <v>0</v>
      </c>
      <c r="S199" s="71">
        <f t="shared" si="164"/>
        <v>0</v>
      </c>
      <c r="T199" s="32"/>
      <c r="U199" s="122">
        <v>0</v>
      </c>
      <c r="V199" s="69">
        <v>0</v>
      </c>
      <c r="W199" s="69">
        <f t="shared" si="165"/>
        <v>0</v>
      </c>
      <c r="X199" s="69">
        <v>0</v>
      </c>
      <c r="Y199" s="69">
        <f t="shared" si="178"/>
        <v>0</v>
      </c>
      <c r="Z199" s="70">
        <v>0</v>
      </c>
      <c r="AA199" s="70">
        <f t="shared" si="166"/>
        <v>0</v>
      </c>
      <c r="AB199" s="35"/>
      <c r="AC199" s="69">
        <v>0</v>
      </c>
      <c r="AD199" s="69">
        <v>0</v>
      </c>
      <c r="AE199" s="69">
        <f t="shared" si="173"/>
        <v>0</v>
      </c>
      <c r="AF199" s="69">
        <v>0</v>
      </c>
      <c r="AG199" s="69">
        <f t="shared" si="174"/>
        <v>0</v>
      </c>
      <c r="AH199" s="70">
        <v>0</v>
      </c>
      <c r="AI199" s="71">
        <f t="shared" si="167"/>
        <v>0</v>
      </c>
      <c r="AJ199" s="32"/>
      <c r="AK199" s="122">
        <v>0</v>
      </c>
      <c r="AL199" s="69">
        <v>0</v>
      </c>
      <c r="AM199" s="69">
        <f t="shared" si="168"/>
        <v>0</v>
      </c>
      <c r="AN199" s="69">
        <v>0</v>
      </c>
      <c r="AO199" s="69">
        <f t="shared" si="179"/>
        <v>0</v>
      </c>
      <c r="AP199" s="70">
        <v>0</v>
      </c>
      <c r="AQ199" s="70">
        <f t="shared" si="169"/>
        <v>0</v>
      </c>
      <c r="AR199" s="35"/>
      <c r="AS199" s="69">
        <v>0</v>
      </c>
      <c r="AT199" s="69">
        <v>0</v>
      </c>
      <c r="AU199" s="69">
        <f t="shared" si="175"/>
        <v>0</v>
      </c>
      <c r="AV199" s="69">
        <v>0</v>
      </c>
      <c r="AW199" s="69">
        <f t="shared" si="176"/>
        <v>0</v>
      </c>
      <c r="AX199" s="70">
        <v>0</v>
      </c>
      <c r="AY199" s="71">
        <f t="shared" si="170"/>
        <v>0</v>
      </c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 s="32"/>
    </row>
    <row r="200" spans="2:68" s="2" customFormat="1" ht="14.25" hidden="1" customHeight="1" outlineLevel="1">
      <c r="B200" s="2" t="str">
        <f t="shared" si="218"/>
        <v>Hide</v>
      </c>
      <c r="C200" s="2">
        <v>1</v>
      </c>
      <c r="D200" s="66" t="s">
        <v>180</v>
      </c>
      <c r="E200" s="122">
        <v>0</v>
      </c>
      <c r="F200" s="69">
        <v>0</v>
      </c>
      <c r="G200" s="69">
        <f t="shared" si="162"/>
        <v>0</v>
      </c>
      <c r="H200" s="69">
        <v>0</v>
      </c>
      <c r="I200" s="69">
        <f t="shared" si="177"/>
        <v>0</v>
      </c>
      <c r="J200" s="70">
        <v>0</v>
      </c>
      <c r="K200" s="70">
        <f t="shared" si="163"/>
        <v>0</v>
      </c>
      <c r="L200" s="35"/>
      <c r="M200" s="69">
        <v>0</v>
      </c>
      <c r="N200" s="69">
        <v>0</v>
      </c>
      <c r="O200" s="69">
        <f t="shared" si="171"/>
        <v>0</v>
      </c>
      <c r="P200" s="69">
        <v>0</v>
      </c>
      <c r="Q200" s="69">
        <f t="shared" si="172"/>
        <v>0</v>
      </c>
      <c r="R200" s="70">
        <v>0</v>
      </c>
      <c r="S200" s="71">
        <f t="shared" si="164"/>
        <v>0</v>
      </c>
      <c r="T200" s="32"/>
      <c r="U200" s="122">
        <v>0</v>
      </c>
      <c r="V200" s="69">
        <v>0</v>
      </c>
      <c r="W200" s="69">
        <f t="shared" si="165"/>
        <v>0</v>
      </c>
      <c r="X200" s="69">
        <v>0</v>
      </c>
      <c r="Y200" s="69">
        <f t="shared" si="178"/>
        <v>0</v>
      </c>
      <c r="Z200" s="70">
        <v>0</v>
      </c>
      <c r="AA200" s="70">
        <f t="shared" si="166"/>
        <v>0</v>
      </c>
      <c r="AB200" s="35"/>
      <c r="AC200" s="69">
        <v>0</v>
      </c>
      <c r="AD200" s="69">
        <v>0</v>
      </c>
      <c r="AE200" s="69">
        <f t="shared" si="173"/>
        <v>0</v>
      </c>
      <c r="AF200" s="69">
        <v>0</v>
      </c>
      <c r="AG200" s="69">
        <f t="shared" si="174"/>
        <v>0</v>
      </c>
      <c r="AH200" s="70">
        <v>0</v>
      </c>
      <c r="AI200" s="71">
        <f t="shared" si="167"/>
        <v>0</v>
      </c>
      <c r="AJ200" s="32"/>
      <c r="AK200" s="122">
        <v>0</v>
      </c>
      <c r="AL200" s="69">
        <v>0</v>
      </c>
      <c r="AM200" s="69">
        <f t="shared" si="168"/>
        <v>0</v>
      </c>
      <c r="AN200" s="69">
        <v>0</v>
      </c>
      <c r="AO200" s="69">
        <f t="shared" si="179"/>
        <v>0</v>
      </c>
      <c r="AP200" s="70">
        <v>0</v>
      </c>
      <c r="AQ200" s="70">
        <f t="shared" si="169"/>
        <v>0</v>
      </c>
      <c r="AR200" s="35"/>
      <c r="AS200" s="69">
        <v>0</v>
      </c>
      <c r="AT200" s="69">
        <v>0</v>
      </c>
      <c r="AU200" s="69">
        <f t="shared" si="175"/>
        <v>0</v>
      </c>
      <c r="AV200" s="69">
        <v>0</v>
      </c>
      <c r="AW200" s="69">
        <f t="shared" si="176"/>
        <v>0</v>
      </c>
      <c r="AX200" s="70">
        <v>0</v>
      </c>
      <c r="AY200" s="71">
        <f t="shared" si="170"/>
        <v>0</v>
      </c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 s="32"/>
    </row>
    <row r="201" spans="2:68" s="2" customFormat="1" ht="14.25" hidden="1" customHeight="1" outlineLevel="1">
      <c r="B201" s="2" t="str">
        <f t="shared" si="218"/>
        <v>Hide</v>
      </c>
      <c r="C201" s="2">
        <v>1</v>
      </c>
      <c r="D201" s="66" t="s">
        <v>181</v>
      </c>
      <c r="E201" s="122">
        <v>0</v>
      </c>
      <c r="F201" s="69">
        <v>0</v>
      </c>
      <c r="G201" s="69">
        <f t="shared" si="162"/>
        <v>0</v>
      </c>
      <c r="H201" s="69">
        <v>0</v>
      </c>
      <c r="I201" s="69">
        <f t="shared" si="177"/>
        <v>0</v>
      </c>
      <c r="J201" s="70">
        <v>0</v>
      </c>
      <c r="K201" s="70">
        <f t="shared" si="163"/>
        <v>0</v>
      </c>
      <c r="L201" s="35"/>
      <c r="M201" s="69">
        <v>0</v>
      </c>
      <c r="N201" s="69">
        <v>0</v>
      </c>
      <c r="O201" s="69">
        <f t="shared" si="171"/>
        <v>0</v>
      </c>
      <c r="P201" s="69">
        <v>0</v>
      </c>
      <c r="Q201" s="69">
        <f t="shared" si="172"/>
        <v>0</v>
      </c>
      <c r="R201" s="70">
        <v>0</v>
      </c>
      <c r="S201" s="71">
        <f t="shared" si="164"/>
        <v>0</v>
      </c>
      <c r="T201" s="32"/>
      <c r="U201" s="122">
        <v>0</v>
      </c>
      <c r="V201" s="69">
        <v>0</v>
      </c>
      <c r="W201" s="69">
        <f t="shared" si="165"/>
        <v>0</v>
      </c>
      <c r="X201" s="69">
        <v>0</v>
      </c>
      <c r="Y201" s="69">
        <f t="shared" si="178"/>
        <v>0</v>
      </c>
      <c r="Z201" s="70">
        <v>0</v>
      </c>
      <c r="AA201" s="70">
        <f t="shared" si="166"/>
        <v>0</v>
      </c>
      <c r="AB201" s="35"/>
      <c r="AC201" s="69">
        <v>0</v>
      </c>
      <c r="AD201" s="69">
        <v>0</v>
      </c>
      <c r="AE201" s="69">
        <f t="shared" si="173"/>
        <v>0</v>
      </c>
      <c r="AF201" s="69">
        <v>0</v>
      </c>
      <c r="AG201" s="69">
        <f t="shared" si="174"/>
        <v>0</v>
      </c>
      <c r="AH201" s="70">
        <v>0</v>
      </c>
      <c r="AI201" s="71">
        <f t="shared" si="167"/>
        <v>0</v>
      </c>
      <c r="AJ201" s="32"/>
      <c r="AK201" s="122">
        <v>0</v>
      </c>
      <c r="AL201" s="69">
        <v>0</v>
      </c>
      <c r="AM201" s="69">
        <f t="shared" si="168"/>
        <v>0</v>
      </c>
      <c r="AN201" s="69">
        <v>0</v>
      </c>
      <c r="AO201" s="69">
        <f t="shared" si="179"/>
        <v>0</v>
      </c>
      <c r="AP201" s="70">
        <v>0</v>
      </c>
      <c r="AQ201" s="70">
        <f t="shared" si="169"/>
        <v>0</v>
      </c>
      <c r="AR201" s="35"/>
      <c r="AS201" s="69">
        <v>0</v>
      </c>
      <c r="AT201" s="69">
        <v>0</v>
      </c>
      <c r="AU201" s="69">
        <f t="shared" si="175"/>
        <v>0</v>
      </c>
      <c r="AV201" s="69">
        <v>0</v>
      </c>
      <c r="AW201" s="69">
        <f t="shared" si="176"/>
        <v>0</v>
      </c>
      <c r="AX201" s="70">
        <v>0</v>
      </c>
      <c r="AY201" s="71">
        <f t="shared" si="170"/>
        <v>0</v>
      </c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 s="32"/>
    </row>
    <row r="202" spans="2:68" s="2" customFormat="1" ht="14.25" hidden="1" customHeight="1" outlineLevel="1">
      <c r="B202" s="2" t="str">
        <f t="shared" si="218"/>
        <v>Hide</v>
      </c>
      <c r="C202" s="2">
        <v>1</v>
      </c>
      <c r="D202" s="66" t="s">
        <v>182</v>
      </c>
      <c r="E202" s="122">
        <v>0</v>
      </c>
      <c r="F202" s="69">
        <v>0</v>
      </c>
      <c r="G202" s="69">
        <f t="shared" si="162"/>
        <v>0</v>
      </c>
      <c r="H202" s="69">
        <v>0</v>
      </c>
      <c r="I202" s="69">
        <f t="shared" si="177"/>
        <v>0</v>
      </c>
      <c r="J202" s="70">
        <v>0</v>
      </c>
      <c r="K202" s="70">
        <f t="shared" si="163"/>
        <v>0</v>
      </c>
      <c r="L202" s="35"/>
      <c r="M202" s="69">
        <v>0</v>
      </c>
      <c r="N202" s="69">
        <v>0</v>
      </c>
      <c r="O202" s="69">
        <f t="shared" si="171"/>
        <v>0</v>
      </c>
      <c r="P202" s="69">
        <v>0</v>
      </c>
      <c r="Q202" s="69">
        <f t="shared" si="172"/>
        <v>0</v>
      </c>
      <c r="R202" s="70">
        <v>0</v>
      </c>
      <c r="S202" s="71">
        <f t="shared" si="164"/>
        <v>0</v>
      </c>
      <c r="T202" s="32"/>
      <c r="U202" s="122">
        <v>0</v>
      </c>
      <c r="V202" s="69">
        <v>0</v>
      </c>
      <c r="W202" s="69">
        <f t="shared" si="165"/>
        <v>0</v>
      </c>
      <c r="X202" s="69">
        <v>0</v>
      </c>
      <c r="Y202" s="69">
        <f t="shared" si="178"/>
        <v>0</v>
      </c>
      <c r="Z202" s="70">
        <v>0</v>
      </c>
      <c r="AA202" s="70">
        <f t="shared" si="166"/>
        <v>0</v>
      </c>
      <c r="AB202" s="35"/>
      <c r="AC202" s="69">
        <v>0</v>
      </c>
      <c r="AD202" s="69">
        <v>0</v>
      </c>
      <c r="AE202" s="69">
        <f t="shared" si="173"/>
        <v>0</v>
      </c>
      <c r="AF202" s="69">
        <v>0</v>
      </c>
      <c r="AG202" s="69">
        <f t="shared" si="174"/>
        <v>0</v>
      </c>
      <c r="AH202" s="70">
        <v>0</v>
      </c>
      <c r="AI202" s="71">
        <f t="shared" si="167"/>
        <v>0</v>
      </c>
      <c r="AJ202" s="32"/>
      <c r="AK202" s="122">
        <v>0</v>
      </c>
      <c r="AL202" s="69">
        <v>0</v>
      </c>
      <c r="AM202" s="69">
        <f t="shared" si="168"/>
        <v>0</v>
      </c>
      <c r="AN202" s="69">
        <v>0</v>
      </c>
      <c r="AO202" s="69">
        <f t="shared" si="179"/>
        <v>0</v>
      </c>
      <c r="AP202" s="70">
        <v>0</v>
      </c>
      <c r="AQ202" s="70">
        <f t="shared" si="169"/>
        <v>0</v>
      </c>
      <c r="AR202" s="35"/>
      <c r="AS202" s="69">
        <v>0</v>
      </c>
      <c r="AT202" s="69">
        <v>0</v>
      </c>
      <c r="AU202" s="69">
        <f t="shared" si="175"/>
        <v>0</v>
      </c>
      <c r="AV202" s="69">
        <v>0</v>
      </c>
      <c r="AW202" s="69">
        <f t="shared" si="176"/>
        <v>0</v>
      </c>
      <c r="AX202" s="70">
        <v>0</v>
      </c>
      <c r="AY202" s="71">
        <f t="shared" si="170"/>
        <v>0</v>
      </c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 s="32"/>
    </row>
    <row r="203" spans="2:68" s="2" customFormat="1" ht="14.25" hidden="1" customHeight="1" outlineLevel="1">
      <c r="B203" s="2" t="str">
        <f t="shared" si="218"/>
        <v>Hide</v>
      </c>
      <c r="C203" s="2">
        <v>1</v>
      </c>
      <c r="D203" s="66" t="s">
        <v>183</v>
      </c>
      <c r="E203" s="122">
        <v>0</v>
      </c>
      <c r="F203" s="69">
        <v>0</v>
      </c>
      <c r="G203" s="69">
        <f t="shared" si="162"/>
        <v>0</v>
      </c>
      <c r="H203" s="69">
        <v>0</v>
      </c>
      <c r="I203" s="69">
        <f t="shared" si="177"/>
        <v>0</v>
      </c>
      <c r="J203" s="70">
        <v>0</v>
      </c>
      <c r="K203" s="70">
        <f t="shared" si="163"/>
        <v>0</v>
      </c>
      <c r="L203" s="35"/>
      <c r="M203" s="69">
        <v>0</v>
      </c>
      <c r="N203" s="69">
        <v>0</v>
      </c>
      <c r="O203" s="69">
        <f t="shared" si="171"/>
        <v>0</v>
      </c>
      <c r="P203" s="69">
        <v>0</v>
      </c>
      <c r="Q203" s="69">
        <f t="shared" si="172"/>
        <v>0</v>
      </c>
      <c r="R203" s="70">
        <v>0</v>
      </c>
      <c r="S203" s="71">
        <f t="shared" si="164"/>
        <v>0</v>
      </c>
      <c r="T203" s="32"/>
      <c r="U203" s="122">
        <v>0</v>
      </c>
      <c r="V203" s="69">
        <v>0</v>
      </c>
      <c r="W203" s="69">
        <f t="shared" si="165"/>
        <v>0</v>
      </c>
      <c r="X203" s="69">
        <v>0</v>
      </c>
      <c r="Y203" s="69">
        <f t="shared" si="178"/>
        <v>0</v>
      </c>
      <c r="Z203" s="70">
        <v>0</v>
      </c>
      <c r="AA203" s="70">
        <f t="shared" si="166"/>
        <v>0</v>
      </c>
      <c r="AB203" s="35"/>
      <c r="AC203" s="69">
        <v>0</v>
      </c>
      <c r="AD203" s="69">
        <v>0</v>
      </c>
      <c r="AE203" s="69">
        <f t="shared" si="173"/>
        <v>0</v>
      </c>
      <c r="AF203" s="69">
        <v>0</v>
      </c>
      <c r="AG203" s="69">
        <f t="shared" si="174"/>
        <v>0</v>
      </c>
      <c r="AH203" s="70">
        <v>0</v>
      </c>
      <c r="AI203" s="71">
        <f t="shared" si="167"/>
        <v>0</v>
      </c>
      <c r="AJ203" s="32"/>
      <c r="AK203" s="122">
        <v>0</v>
      </c>
      <c r="AL203" s="69">
        <v>0</v>
      </c>
      <c r="AM203" s="69">
        <f t="shared" si="168"/>
        <v>0</v>
      </c>
      <c r="AN203" s="69">
        <v>0</v>
      </c>
      <c r="AO203" s="69">
        <f t="shared" si="179"/>
        <v>0</v>
      </c>
      <c r="AP203" s="70">
        <v>0</v>
      </c>
      <c r="AQ203" s="70">
        <f t="shared" si="169"/>
        <v>0</v>
      </c>
      <c r="AR203" s="35"/>
      <c r="AS203" s="69">
        <v>0</v>
      </c>
      <c r="AT203" s="69">
        <v>0</v>
      </c>
      <c r="AU203" s="69">
        <f t="shared" si="175"/>
        <v>0</v>
      </c>
      <c r="AV203" s="69">
        <v>0</v>
      </c>
      <c r="AW203" s="69">
        <f t="shared" si="176"/>
        <v>0</v>
      </c>
      <c r="AX203" s="70">
        <v>0</v>
      </c>
      <c r="AY203" s="71">
        <f t="shared" si="170"/>
        <v>0</v>
      </c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 s="32"/>
    </row>
    <row r="204" spans="2:68" s="2" customFormat="1" collapsed="1">
      <c r="B204" s="2" t="str">
        <f t="shared" si="218"/>
        <v>Hide</v>
      </c>
      <c r="C204" s="2">
        <v>1</v>
      </c>
      <c r="D204" s="66" t="s">
        <v>184</v>
      </c>
      <c r="E204" s="116">
        <v>0</v>
      </c>
      <c r="F204" s="38">
        <v>0</v>
      </c>
      <c r="G204" s="38">
        <f t="shared" si="162"/>
        <v>0</v>
      </c>
      <c r="H204" s="38">
        <v>0</v>
      </c>
      <c r="I204" s="38">
        <f t="shared" si="177"/>
        <v>0</v>
      </c>
      <c r="J204" s="39">
        <v>0</v>
      </c>
      <c r="K204" s="39">
        <f t="shared" si="163"/>
        <v>0</v>
      </c>
      <c r="L204" s="35"/>
      <c r="M204" s="38">
        <v>0</v>
      </c>
      <c r="N204" s="38">
        <v>0</v>
      </c>
      <c r="O204" s="38">
        <f t="shared" si="171"/>
        <v>0</v>
      </c>
      <c r="P204" s="38">
        <v>0</v>
      </c>
      <c r="Q204" s="38">
        <f t="shared" si="172"/>
        <v>0</v>
      </c>
      <c r="R204" s="39">
        <v>0</v>
      </c>
      <c r="S204" s="40">
        <f t="shared" si="164"/>
        <v>0</v>
      </c>
      <c r="T204" s="32"/>
      <c r="U204" s="116">
        <v>0</v>
      </c>
      <c r="V204" s="38">
        <v>0</v>
      </c>
      <c r="W204" s="38">
        <f t="shared" si="165"/>
        <v>0</v>
      </c>
      <c r="X204" s="38">
        <v>0</v>
      </c>
      <c r="Y204" s="38">
        <f t="shared" si="178"/>
        <v>0</v>
      </c>
      <c r="Z204" s="39">
        <v>0</v>
      </c>
      <c r="AA204" s="39">
        <f t="shared" si="166"/>
        <v>0</v>
      </c>
      <c r="AB204" s="35"/>
      <c r="AC204" s="38">
        <v>0</v>
      </c>
      <c r="AD204" s="38">
        <v>0</v>
      </c>
      <c r="AE204" s="38">
        <f t="shared" si="173"/>
        <v>0</v>
      </c>
      <c r="AF204" s="38">
        <v>0</v>
      </c>
      <c r="AG204" s="38">
        <f t="shared" si="174"/>
        <v>0</v>
      </c>
      <c r="AH204" s="39">
        <v>0</v>
      </c>
      <c r="AI204" s="40">
        <f t="shared" si="167"/>
        <v>0</v>
      </c>
      <c r="AJ204" s="32"/>
      <c r="AK204" s="116">
        <v>0</v>
      </c>
      <c r="AL204" s="38">
        <v>0</v>
      </c>
      <c r="AM204" s="38">
        <f t="shared" si="168"/>
        <v>0</v>
      </c>
      <c r="AN204" s="38">
        <v>0</v>
      </c>
      <c r="AO204" s="38">
        <f t="shared" si="179"/>
        <v>0</v>
      </c>
      <c r="AP204" s="39">
        <v>0</v>
      </c>
      <c r="AQ204" s="39">
        <f t="shared" si="169"/>
        <v>0</v>
      </c>
      <c r="AR204" s="35"/>
      <c r="AS204" s="38">
        <v>0</v>
      </c>
      <c r="AT204" s="38">
        <v>0</v>
      </c>
      <c r="AU204" s="38">
        <f t="shared" si="175"/>
        <v>0</v>
      </c>
      <c r="AV204" s="38">
        <v>0</v>
      </c>
      <c r="AW204" s="38">
        <f t="shared" si="176"/>
        <v>0</v>
      </c>
      <c r="AX204" s="39">
        <v>0</v>
      </c>
      <c r="AY204" s="40">
        <f t="shared" si="170"/>
        <v>0</v>
      </c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 s="32"/>
    </row>
    <row r="205" spans="2:68" s="2" customFormat="1">
      <c r="B205" s="2" t="str">
        <f t="shared" si="218"/>
        <v>Hide</v>
      </c>
      <c r="C205" s="2">
        <v>1</v>
      </c>
      <c r="D205" s="72" t="s">
        <v>185</v>
      </c>
      <c r="E205" s="123">
        <v>78708.539999999994</v>
      </c>
      <c r="F205" s="73">
        <v>87912.616220310811</v>
      </c>
      <c r="G205" s="73">
        <f t="shared" si="162"/>
        <v>-9204.076220310817</v>
      </c>
      <c r="H205" s="73">
        <v>0</v>
      </c>
      <c r="I205" s="73">
        <f t="shared" si="177"/>
        <v>78708.539999999994</v>
      </c>
      <c r="J205" s="74">
        <v>96196.04</v>
      </c>
      <c r="K205" s="74">
        <f t="shared" si="163"/>
        <v>-17487.5</v>
      </c>
      <c r="L205" s="35"/>
      <c r="M205" s="73">
        <v>78708.539999999994</v>
      </c>
      <c r="N205" s="73">
        <v>87912.616220310811</v>
      </c>
      <c r="O205" s="73">
        <f t="shared" si="171"/>
        <v>-9204.076220310817</v>
      </c>
      <c r="P205" s="73">
        <v>0</v>
      </c>
      <c r="Q205" s="73">
        <f t="shared" si="172"/>
        <v>78708.539999999994</v>
      </c>
      <c r="R205" s="74">
        <v>96196.04</v>
      </c>
      <c r="S205" s="75">
        <f t="shared" si="164"/>
        <v>-17487.5</v>
      </c>
      <c r="T205" s="32"/>
      <c r="U205" s="123">
        <v>23045.890000000003</v>
      </c>
      <c r="V205" s="73">
        <v>10863.369605892312</v>
      </c>
      <c r="W205" s="73">
        <f t="shared" si="165"/>
        <v>12182.520394107691</v>
      </c>
      <c r="X205" s="73">
        <v>0</v>
      </c>
      <c r="Y205" s="73">
        <f t="shared" si="178"/>
        <v>23045.890000000003</v>
      </c>
      <c r="Z205" s="74">
        <v>12829.27</v>
      </c>
      <c r="AA205" s="74">
        <f t="shared" si="166"/>
        <v>10216.620000000003</v>
      </c>
      <c r="AB205" s="35"/>
      <c r="AC205" s="73">
        <v>23045.890000000003</v>
      </c>
      <c r="AD205" s="73">
        <v>10863.369605892312</v>
      </c>
      <c r="AE205" s="73">
        <f t="shared" si="173"/>
        <v>12182.520394107691</v>
      </c>
      <c r="AF205" s="73">
        <v>0</v>
      </c>
      <c r="AG205" s="73">
        <f t="shared" si="174"/>
        <v>23045.890000000003</v>
      </c>
      <c r="AH205" s="74">
        <v>12829.27</v>
      </c>
      <c r="AI205" s="75">
        <f t="shared" si="167"/>
        <v>10216.620000000003</v>
      </c>
      <c r="AJ205" s="32"/>
      <c r="AK205" s="123">
        <v>55662.649999999994</v>
      </c>
      <c r="AL205" s="73">
        <v>77049.246614418516</v>
      </c>
      <c r="AM205" s="73">
        <f t="shared" si="168"/>
        <v>-21386.596614418522</v>
      </c>
      <c r="AN205" s="73">
        <v>0</v>
      </c>
      <c r="AO205" s="73">
        <f t="shared" si="179"/>
        <v>55662.649999999994</v>
      </c>
      <c r="AP205" s="74">
        <v>83366.76999999999</v>
      </c>
      <c r="AQ205" s="74">
        <f t="shared" si="169"/>
        <v>-27704.119999999995</v>
      </c>
      <c r="AR205" s="35"/>
      <c r="AS205" s="73">
        <v>55662.649999999994</v>
      </c>
      <c r="AT205" s="73">
        <v>77049.246614418516</v>
      </c>
      <c r="AU205" s="73">
        <f t="shared" si="175"/>
        <v>-21386.596614418522</v>
      </c>
      <c r="AV205" s="73">
        <v>0</v>
      </c>
      <c r="AW205" s="73">
        <f t="shared" si="176"/>
        <v>55662.649999999994</v>
      </c>
      <c r="AX205" s="74">
        <v>83366.76999999999</v>
      </c>
      <c r="AY205" s="75">
        <f t="shared" si="170"/>
        <v>-27704.119999999995</v>
      </c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 s="32"/>
    </row>
    <row r="206" spans="2:68" s="2" customFormat="1" ht="14.25" hidden="1" customHeight="1" outlineLevel="1">
      <c r="B206" s="2" t="str">
        <f t="shared" si="218"/>
        <v>Hide</v>
      </c>
      <c r="C206" s="2">
        <v>1</v>
      </c>
      <c r="D206" s="72" t="s">
        <v>186</v>
      </c>
      <c r="E206" s="124">
        <v>0</v>
      </c>
      <c r="F206" s="76">
        <v>0</v>
      </c>
      <c r="G206" s="76">
        <f t="shared" si="162"/>
        <v>0</v>
      </c>
      <c r="H206" s="76">
        <v>0</v>
      </c>
      <c r="I206" s="76">
        <f t="shared" si="177"/>
        <v>0</v>
      </c>
      <c r="J206" s="77">
        <v>0</v>
      </c>
      <c r="K206" s="77">
        <f t="shared" si="163"/>
        <v>0</v>
      </c>
      <c r="L206" s="8"/>
      <c r="M206" s="76">
        <v>0</v>
      </c>
      <c r="N206" s="76">
        <v>0</v>
      </c>
      <c r="O206" s="76">
        <f t="shared" si="171"/>
        <v>0</v>
      </c>
      <c r="P206" s="76">
        <v>0</v>
      </c>
      <c r="Q206" s="76">
        <f t="shared" si="172"/>
        <v>0</v>
      </c>
      <c r="R206" s="77">
        <v>0</v>
      </c>
      <c r="S206" s="78">
        <f t="shared" si="164"/>
        <v>0</v>
      </c>
      <c r="T206" s="32"/>
      <c r="U206" s="124">
        <v>0</v>
      </c>
      <c r="V206" s="76">
        <v>0</v>
      </c>
      <c r="W206" s="76">
        <f t="shared" si="165"/>
        <v>0</v>
      </c>
      <c r="X206" s="76">
        <v>0</v>
      </c>
      <c r="Y206" s="76">
        <f t="shared" si="178"/>
        <v>0</v>
      </c>
      <c r="Z206" s="77">
        <v>0</v>
      </c>
      <c r="AA206" s="77">
        <f t="shared" si="166"/>
        <v>0</v>
      </c>
      <c r="AB206" s="8"/>
      <c r="AC206" s="76">
        <v>0</v>
      </c>
      <c r="AD206" s="76">
        <v>0</v>
      </c>
      <c r="AE206" s="76">
        <f t="shared" si="173"/>
        <v>0</v>
      </c>
      <c r="AF206" s="76">
        <v>0</v>
      </c>
      <c r="AG206" s="76">
        <f t="shared" si="174"/>
        <v>0</v>
      </c>
      <c r="AH206" s="77">
        <v>0</v>
      </c>
      <c r="AI206" s="78">
        <f t="shared" si="167"/>
        <v>0</v>
      </c>
      <c r="AJ206" s="32"/>
      <c r="AK206" s="124">
        <v>0</v>
      </c>
      <c r="AL206" s="76">
        <v>0</v>
      </c>
      <c r="AM206" s="76">
        <f t="shared" si="168"/>
        <v>0</v>
      </c>
      <c r="AN206" s="76">
        <v>0</v>
      </c>
      <c r="AO206" s="76">
        <f t="shared" si="179"/>
        <v>0</v>
      </c>
      <c r="AP206" s="77">
        <v>0</v>
      </c>
      <c r="AQ206" s="77">
        <f t="shared" si="169"/>
        <v>0</v>
      </c>
      <c r="AR206" s="8"/>
      <c r="AS206" s="76">
        <v>0</v>
      </c>
      <c r="AT206" s="76">
        <v>0</v>
      </c>
      <c r="AU206" s="76">
        <f t="shared" si="175"/>
        <v>0</v>
      </c>
      <c r="AV206" s="76">
        <v>0</v>
      </c>
      <c r="AW206" s="76">
        <f t="shared" si="176"/>
        <v>0</v>
      </c>
      <c r="AX206" s="77">
        <v>0</v>
      </c>
      <c r="AY206" s="78">
        <f t="shared" si="170"/>
        <v>0</v>
      </c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 s="32"/>
    </row>
    <row r="207" spans="2:68" s="2" customFormat="1" ht="14.25" hidden="1" customHeight="1" outlineLevel="1">
      <c r="B207" s="2" t="str">
        <f t="shared" si="218"/>
        <v>Hide</v>
      </c>
      <c r="C207" s="2">
        <v>1</v>
      </c>
      <c r="D207" s="72" t="s">
        <v>187</v>
      </c>
      <c r="E207" s="124">
        <v>2925.2100000000064</v>
      </c>
      <c r="F207" s="76">
        <v>7226.4836641221373</v>
      </c>
      <c r="G207" s="76">
        <f t="shared" si="162"/>
        <v>-4301.2736641221309</v>
      </c>
      <c r="H207" s="76">
        <v>0</v>
      </c>
      <c r="I207" s="76">
        <f t="shared" si="177"/>
        <v>2925.2100000000064</v>
      </c>
      <c r="J207" s="77">
        <v>637.70000000000005</v>
      </c>
      <c r="K207" s="77">
        <f t="shared" si="163"/>
        <v>2287.5100000000066</v>
      </c>
      <c r="L207" s="8"/>
      <c r="M207" s="76">
        <v>2925.2100000000064</v>
      </c>
      <c r="N207" s="76">
        <v>7226.4836641221373</v>
      </c>
      <c r="O207" s="76">
        <f t="shared" si="171"/>
        <v>-4301.2736641221309</v>
      </c>
      <c r="P207" s="76">
        <v>0</v>
      </c>
      <c r="Q207" s="76">
        <f t="shared" si="172"/>
        <v>2925.2100000000064</v>
      </c>
      <c r="R207" s="77">
        <v>637.70000000000005</v>
      </c>
      <c r="S207" s="78">
        <f t="shared" si="164"/>
        <v>2287.5100000000066</v>
      </c>
      <c r="T207" s="32"/>
      <c r="U207" s="124">
        <v>0</v>
      </c>
      <c r="V207" s="76">
        <v>0</v>
      </c>
      <c r="W207" s="76">
        <f t="shared" si="165"/>
        <v>0</v>
      </c>
      <c r="X207" s="76">
        <v>0</v>
      </c>
      <c r="Y207" s="76">
        <f t="shared" si="178"/>
        <v>0</v>
      </c>
      <c r="Z207" s="77">
        <v>0</v>
      </c>
      <c r="AA207" s="77">
        <f t="shared" si="166"/>
        <v>0</v>
      </c>
      <c r="AB207" s="8"/>
      <c r="AC207" s="76">
        <v>0</v>
      </c>
      <c r="AD207" s="76">
        <v>0</v>
      </c>
      <c r="AE207" s="76">
        <f t="shared" si="173"/>
        <v>0</v>
      </c>
      <c r="AF207" s="76">
        <v>0</v>
      </c>
      <c r="AG207" s="76">
        <f t="shared" si="174"/>
        <v>0</v>
      </c>
      <c r="AH207" s="77">
        <v>0</v>
      </c>
      <c r="AI207" s="78">
        <f t="shared" si="167"/>
        <v>0</v>
      </c>
      <c r="AJ207" s="32"/>
      <c r="AK207" s="124">
        <v>2925.2100000000064</v>
      </c>
      <c r="AL207" s="76">
        <v>7226.4836641221373</v>
      </c>
      <c r="AM207" s="76">
        <f t="shared" si="168"/>
        <v>-4301.2736641221309</v>
      </c>
      <c r="AN207" s="76">
        <v>0</v>
      </c>
      <c r="AO207" s="76">
        <f t="shared" si="179"/>
        <v>2925.2100000000064</v>
      </c>
      <c r="AP207" s="77">
        <v>637.70000000000005</v>
      </c>
      <c r="AQ207" s="77">
        <f t="shared" si="169"/>
        <v>2287.5100000000066</v>
      </c>
      <c r="AR207" s="8"/>
      <c r="AS207" s="76">
        <v>2925.2100000000064</v>
      </c>
      <c r="AT207" s="76">
        <v>7226.4836641221373</v>
      </c>
      <c r="AU207" s="76">
        <f t="shared" si="175"/>
        <v>-4301.2736641221309</v>
      </c>
      <c r="AV207" s="76">
        <v>0</v>
      </c>
      <c r="AW207" s="76">
        <f t="shared" si="176"/>
        <v>2925.2100000000064</v>
      </c>
      <c r="AX207" s="77">
        <v>637.70000000000005</v>
      </c>
      <c r="AY207" s="78">
        <f t="shared" si="170"/>
        <v>2287.5100000000066</v>
      </c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 s="32"/>
    </row>
    <row r="208" spans="2:68" s="2" customFormat="1" collapsed="1">
      <c r="B208" s="2" t="str">
        <f t="shared" si="218"/>
        <v>Hide</v>
      </c>
      <c r="C208" s="2">
        <v>1</v>
      </c>
      <c r="D208" s="72" t="s">
        <v>188</v>
      </c>
      <c r="E208" s="123">
        <v>2925.2100000000064</v>
      </c>
      <c r="F208" s="73">
        <v>7226.4836641221373</v>
      </c>
      <c r="G208" s="73">
        <f t="shared" si="162"/>
        <v>-4301.2736641221309</v>
      </c>
      <c r="H208" s="73">
        <v>0</v>
      </c>
      <c r="I208" s="73">
        <f t="shared" si="177"/>
        <v>2925.2100000000064</v>
      </c>
      <c r="J208" s="74">
        <v>637.70000000000005</v>
      </c>
      <c r="K208" s="74">
        <f t="shared" si="163"/>
        <v>2287.5100000000066</v>
      </c>
      <c r="L208" s="35"/>
      <c r="M208" s="73">
        <v>2925.2100000000064</v>
      </c>
      <c r="N208" s="73">
        <v>7226.4836641221373</v>
      </c>
      <c r="O208" s="73">
        <f t="shared" si="171"/>
        <v>-4301.2736641221309</v>
      </c>
      <c r="P208" s="73">
        <v>0</v>
      </c>
      <c r="Q208" s="73">
        <f t="shared" si="172"/>
        <v>2925.2100000000064</v>
      </c>
      <c r="R208" s="74">
        <v>637.70000000000005</v>
      </c>
      <c r="S208" s="75">
        <f t="shared" si="164"/>
        <v>2287.5100000000066</v>
      </c>
      <c r="T208" s="32"/>
      <c r="U208" s="123">
        <v>0</v>
      </c>
      <c r="V208" s="73">
        <v>0</v>
      </c>
      <c r="W208" s="73">
        <f t="shared" si="165"/>
        <v>0</v>
      </c>
      <c r="X208" s="73">
        <v>0</v>
      </c>
      <c r="Y208" s="73">
        <f t="shared" si="178"/>
        <v>0</v>
      </c>
      <c r="Z208" s="74">
        <v>0</v>
      </c>
      <c r="AA208" s="74">
        <f t="shared" si="166"/>
        <v>0</v>
      </c>
      <c r="AB208" s="35"/>
      <c r="AC208" s="73">
        <v>0</v>
      </c>
      <c r="AD208" s="73">
        <v>0</v>
      </c>
      <c r="AE208" s="73">
        <f t="shared" si="173"/>
        <v>0</v>
      </c>
      <c r="AF208" s="73">
        <v>0</v>
      </c>
      <c r="AG208" s="73">
        <f t="shared" si="174"/>
        <v>0</v>
      </c>
      <c r="AH208" s="74">
        <v>0</v>
      </c>
      <c r="AI208" s="75">
        <f t="shared" si="167"/>
        <v>0</v>
      </c>
      <c r="AJ208" s="32"/>
      <c r="AK208" s="123">
        <v>2925.2100000000064</v>
      </c>
      <c r="AL208" s="73">
        <v>7226.4836641221373</v>
      </c>
      <c r="AM208" s="73">
        <f t="shared" si="168"/>
        <v>-4301.2736641221309</v>
      </c>
      <c r="AN208" s="73">
        <v>0</v>
      </c>
      <c r="AO208" s="73">
        <f t="shared" si="179"/>
        <v>2925.2100000000064</v>
      </c>
      <c r="AP208" s="74">
        <v>637.70000000000005</v>
      </c>
      <c r="AQ208" s="74">
        <f t="shared" si="169"/>
        <v>2287.5100000000066</v>
      </c>
      <c r="AR208" s="35"/>
      <c r="AS208" s="73">
        <v>2925.2100000000064</v>
      </c>
      <c r="AT208" s="73">
        <v>7226.4836641221373</v>
      </c>
      <c r="AU208" s="73">
        <f t="shared" si="175"/>
        <v>-4301.2736641221309</v>
      </c>
      <c r="AV208" s="73">
        <v>0</v>
      </c>
      <c r="AW208" s="73">
        <f t="shared" si="176"/>
        <v>2925.2100000000064</v>
      </c>
      <c r="AX208" s="74">
        <v>637.70000000000005</v>
      </c>
      <c r="AY208" s="75">
        <f t="shared" si="170"/>
        <v>2287.5100000000066</v>
      </c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 s="32"/>
    </row>
    <row r="209" spans="2:68" s="2" customFormat="1" ht="14.25" hidden="1" customHeight="1" outlineLevel="1">
      <c r="B209" s="2" t="str">
        <f t="shared" si="218"/>
        <v>Hide</v>
      </c>
      <c r="C209" s="2">
        <v>1</v>
      </c>
      <c r="D209" s="72" t="s">
        <v>189</v>
      </c>
      <c r="E209" s="124">
        <v>0</v>
      </c>
      <c r="F209" s="76">
        <v>0</v>
      </c>
      <c r="G209" s="76">
        <f t="shared" si="162"/>
        <v>0</v>
      </c>
      <c r="H209" s="76">
        <v>0</v>
      </c>
      <c r="I209" s="76">
        <f t="shared" si="177"/>
        <v>0</v>
      </c>
      <c r="J209" s="77">
        <v>0</v>
      </c>
      <c r="K209" s="77">
        <f t="shared" si="163"/>
        <v>0</v>
      </c>
      <c r="L209" s="8"/>
      <c r="M209" s="76">
        <v>0</v>
      </c>
      <c r="N209" s="76">
        <v>0</v>
      </c>
      <c r="O209" s="76">
        <f t="shared" si="171"/>
        <v>0</v>
      </c>
      <c r="P209" s="76">
        <v>0</v>
      </c>
      <c r="Q209" s="76">
        <f t="shared" si="172"/>
        <v>0</v>
      </c>
      <c r="R209" s="77">
        <v>0</v>
      </c>
      <c r="S209" s="78">
        <f t="shared" si="164"/>
        <v>0</v>
      </c>
      <c r="T209" s="32"/>
      <c r="U209" s="124">
        <v>0</v>
      </c>
      <c r="V209" s="76">
        <v>0</v>
      </c>
      <c r="W209" s="76">
        <f t="shared" si="165"/>
        <v>0</v>
      </c>
      <c r="X209" s="76">
        <v>0</v>
      </c>
      <c r="Y209" s="76">
        <f t="shared" si="178"/>
        <v>0</v>
      </c>
      <c r="Z209" s="77">
        <v>0</v>
      </c>
      <c r="AA209" s="77">
        <f t="shared" si="166"/>
        <v>0</v>
      </c>
      <c r="AB209" s="8"/>
      <c r="AC209" s="76">
        <v>0</v>
      </c>
      <c r="AD209" s="76">
        <v>0</v>
      </c>
      <c r="AE209" s="76">
        <f t="shared" si="173"/>
        <v>0</v>
      </c>
      <c r="AF209" s="76">
        <v>0</v>
      </c>
      <c r="AG209" s="76">
        <f t="shared" si="174"/>
        <v>0</v>
      </c>
      <c r="AH209" s="77">
        <v>0</v>
      </c>
      <c r="AI209" s="78">
        <f t="shared" si="167"/>
        <v>0</v>
      </c>
      <c r="AJ209" s="32"/>
      <c r="AK209" s="124">
        <v>0</v>
      </c>
      <c r="AL209" s="76">
        <v>0</v>
      </c>
      <c r="AM209" s="76">
        <f t="shared" si="168"/>
        <v>0</v>
      </c>
      <c r="AN209" s="76">
        <v>0</v>
      </c>
      <c r="AO209" s="76">
        <f t="shared" si="179"/>
        <v>0</v>
      </c>
      <c r="AP209" s="77">
        <v>0</v>
      </c>
      <c r="AQ209" s="77">
        <f t="shared" si="169"/>
        <v>0</v>
      </c>
      <c r="AR209" s="8"/>
      <c r="AS209" s="76">
        <v>0</v>
      </c>
      <c r="AT209" s="76">
        <v>0</v>
      </c>
      <c r="AU209" s="76">
        <f t="shared" si="175"/>
        <v>0</v>
      </c>
      <c r="AV209" s="76">
        <v>0</v>
      </c>
      <c r="AW209" s="76">
        <f t="shared" si="176"/>
        <v>0</v>
      </c>
      <c r="AX209" s="77">
        <v>0</v>
      </c>
      <c r="AY209" s="78">
        <f t="shared" si="170"/>
        <v>0</v>
      </c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 s="32"/>
    </row>
    <row r="210" spans="2:68" s="2" customFormat="1" ht="14.25" hidden="1" customHeight="1" outlineLevel="1">
      <c r="B210" s="2" t="str">
        <f t="shared" si="218"/>
        <v>Hide</v>
      </c>
      <c r="C210" s="2">
        <v>1</v>
      </c>
      <c r="D210" s="72" t="s">
        <v>190</v>
      </c>
      <c r="E210" s="124">
        <v>0</v>
      </c>
      <c r="F210" s="76">
        <v>0</v>
      </c>
      <c r="G210" s="76">
        <f t="shared" si="162"/>
        <v>0</v>
      </c>
      <c r="H210" s="76">
        <v>0</v>
      </c>
      <c r="I210" s="76">
        <f t="shared" si="177"/>
        <v>0</v>
      </c>
      <c r="J210" s="77">
        <v>0</v>
      </c>
      <c r="K210" s="77">
        <f t="shared" si="163"/>
        <v>0</v>
      </c>
      <c r="L210" s="8"/>
      <c r="M210" s="76">
        <v>0</v>
      </c>
      <c r="N210" s="76">
        <v>0</v>
      </c>
      <c r="O210" s="76">
        <f t="shared" si="171"/>
        <v>0</v>
      </c>
      <c r="P210" s="76">
        <v>0</v>
      </c>
      <c r="Q210" s="76">
        <f t="shared" si="172"/>
        <v>0</v>
      </c>
      <c r="R210" s="77">
        <v>0</v>
      </c>
      <c r="S210" s="78">
        <f t="shared" si="164"/>
        <v>0</v>
      </c>
      <c r="T210" s="32"/>
      <c r="U210" s="124">
        <v>0</v>
      </c>
      <c r="V210" s="76">
        <v>0</v>
      </c>
      <c r="W210" s="76">
        <f t="shared" si="165"/>
        <v>0</v>
      </c>
      <c r="X210" s="76">
        <v>0</v>
      </c>
      <c r="Y210" s="76">
        <f t="shared" si="178"/>
        <v>0</v>
      </c>
      <c r="Z210" s="77">
        <v>0</v>
      </c>
      <c r="AA210" s="77">
        <f t="shared" si="166"/>
        <v>0</v>
      </c>
      <c r="AB210" s="8"/>
      <c r="AC210" s="76">
        <v>0</v>
      </c>
      <c r="AD210" s="76">
        <v>0</v>
      </c>
      <c r="AE210" s="76">
        <f t="shared" si="173"/>
        <v>0</v>
      </c>
      <c r="AF210" s="76">
        <v>0</v>
      </c>
      <c r="AG210" s="76">
        <f t="shared" si="174"/>
        <v>0</v>
      </c>
      <c r="AH210" s="77">
        <v>0</v>
      </c>
      <c r="AI210" s="78">
        <f t="shared" si="167"/>
        <v>0</v>
      </c>
      <c r="AJ210" s="32"/>
      <c r="AK210" s="124">
        <v>0</v>
      </c>
      <c r="AL210" s="76">
        <v>0</v>
      </c>
      <c r="AM210" s="76">
        <f t="shared" si="168"/>
        <v>0</v>
      </c>
      <c r="AN210" s="76">
        <v>0</v>
      </c>
      <c r="AO210" s="76">
        <f t="shared" si="179"/>
        <v>0</v>
      </c>
      <c r="AP210" s="77">
        <v>0</v>
      </c>
      <c r="AQ210" s="77">
        <f t="shared" si="169"/>
        <v>0</v>
      </c>
      <c r="AR210" s="8"/>
      <c r="AS210" s="76">
        <v>0</v>
      </c>
      <c r="AT210" s="76">
        <v>0</v>
      </c>
      <c r="AU210" s="76">
        <f t="shared" si="175"/>
        <v>0</v>
      </c>
      <c r="AV210" s="76">
        <v>0</v>
      </c>
      <c r="AW210" s="76">
        <f t="shared" si="176"/>
        <v>0</v>
      </c>
      <c r="AX210" s="77">
        <v>0</v>
      </c>
      <c r="AY210" s="78">
        <f t="shared" si="170"/>
        <v>0</v>
      </c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 s="32"/>
    </row>
    <row r="211" spans="2:68" s="2" customFormat="1" collapsed="1">
      <c r="B211" s="2" t="str">
        <f t="shared" si="218"/>
        <v>Hide</v>
      </c>
      <c r="C211" s="2">
        <v>1</v>
      </c>
      <c r="D211" s="72" t="s">
        <v>191</v>
      </c>
      <c r="E211" s="123">
        <v>0</v>
      </c>
      <c r="F211" s="73">
        <v>0</v>
      </c>
      <c r="G211" s="73">
        <f t="shared" si="162"/>
        <v>0</v>
      </c>
      <c r="H211" s="73">
        <v>0</v>
      </c>
      <c r="I211" s="73">
        <f t="shared" si="177"/>
        <v>0</v>
      </c>
      <c r="J211" s="74">
        <v>0</v>
      </c>
      <c r="K211" s="74">
        <f t="shared" si="163"/>
        <v>0</v>
      </c>
      <c r="L211" s="35"/>
      <c r="M211" s="73">
        <v>0</v>
      </c>
      <c r="N211" s="73">
        <v>0</v>
      </c>
      <c r="O211" s="73">
        <f t="shared" si="171"/>
        <v>0</v>
      </c>
      <c r="P211" s="73">
        <v>0</v>
      </c>
      <c r="Q211" s="73">
        <f t="shared" si="172"/>
        <v>0</v>
      </c>
      <c r="R211" s="74">
        <v>0</v>
      </c>
      <c r="S211" s="75">
        <f t="shared" si="164"/>
        <v>0</v>
      </c>
      <c r="T211" s="32"/>
      <c r="U211" s="123">
        <v>0</v>
      </c>
      <c r="V211" s="73">
        <v>0</v>
      </c>
      <c r="W211" s="73">
        <f t="shared" si="165"/>
        <v>0</v>
      </c>
      <c r="X211" s="73">
        <v>0</v>
      </c>
      <c r="Y211" s="73">
        <f t="shared" si="178"/>
        <v>0</v>
      </c>
      <c r="Z211" s="74">
        <v>0</v>
      </c>
      <c r="AA211" s="74">
        <f t="shared" si="166"/>
        <v>0</v>
      </c>
      <c r="AB211" s="35"/>
      <c r="AC211" s="73">
        <v>0</v>
      </c>
      <c r="AD211" s="73">
        <v>0</v>
      </c>
      <c r="AE211" s="73">
        <f t="shared" si="173"/>
        <v>0</v>
      </c>
      <c r="AF211" s="73">
        <v>0</v>
      </c>
      <c r="AG211" s="73">
        <f t="shared" si="174"/>
        <v>0</v>
      </c>
      <c r="AH211" s="74">
        <v>0</v>
      </c>
      <c r="AI211" s="75">
        <f t="shared" si="167"/>
        <v>0</v>
      </c>
      <c r="AJ211" s="32"/>
      <c r="AK211" s="123">
        <v>0</v>
      </c>
      <c r="AL211" s="73">
        <v>0</v>
      </c>
      <c r="AM211" s="73">
        <f t="shared" si="168"/>
        <v>0</v>
      </c>
      <c r="AN211" s="73">
        <v>0</v>
      </c>
      <c r="AO211" s="73">
        <f t="shared" si="179"/>
        <v>0</v>
      </c>
      <c r="AP211" s="74">
        <v>0</v>
      </c>
      <c r="AQ211" s="74">
        <f t="shared" si="169"/>
        <v>0</v>
      </c>
      <c r="AR211" s="35"/>
      <c r="AS211" s="73">
        <v>0</v>
      </c>
      <c r="AT211" s="73">
        <v>0</v>
      </c>
      <c r="AU211" s="73">
        <f t="shared" si="175"/>
        <v>0</v>
      </c>
      <c r="AV211" s="73">
        <v>0</v>
      </c>
      <c r="AW211" s="73">
        <f t="shared" si="176"/>
        <v>0</v>
      </c>
      <c r="AX211" s="74">
        <v>0</v>
      </c>
      <c r="AY211" s="75">
        <f t="shared" si="170"/>
        <v>0</v>
      </c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 s="32"/>
    </row>
    <row r="212" spans="2:68" s="2" customFormat="1" ht="14.25" hidden="1" customHeight="1" outlineLevel="1">
      <c r="B212" s="2" t="str">
        <f t="shared" si="218"/>
        <v>Hide</v>
      </c>
      <c r="C212" s="2">
        <v>1</v>
      </c>
      <c r="D212" s="72" t="s">
        <v>192</v>
      </c>
      <c r="E212" s="124">
        <v>0</v>
      </c>
      <c r="F212" s="76">
        <v>895.1</v>
      </c>
      <c r="G212" s="76">
        <f t="shared" si="162"/>
        <v>-895.1</v>
      </c>
      <c r="H212" s="76">
        <v>0</v>
      </c>
      <c r="I212" s="76">
        <f t="shared" si="177"/>
        <v>0</v>
      </c>
      <c r="J212" s="77">
        <v>895.1</v>
      </c>
      <c r="K212" s="77">
        <f t="shared" si="163"/>
        <v>-895.1</v>
      </c>
      <c r="L212" s="8"/>
      <c r="M212" s="76">
        <v>0</v>
      </c>
      <c r="N212" s="76">
        <v>895.1</v>
      </c>
      <c r="O212" s="76">
        <f t="shared" si="171"/>
        <v>-895.1</v>
      </c>
      <c r="P212" s="76">
        <v>0</v>
      </c>
      <c r="Q212" s="76">
        <f t="shared" si="172"/>
        <v>0</v>
      </c>
      <c r="R212" s="77">
        <v>895.1</v>
      </c>
      <c r="S212" s="78">
        <f t="shared" si="164"/>
        <v>-895.1</v>
      </c>
      <c r="T212" s="32"/>
      <c r="U212" s="124">
        <v>0</v>
      </c>
      <c r="V212" s="76">
        <v>0</v>
      </c>
      <c r="W212" s="76">
        <f t="shared" si="165"/>
        <v>0</v>
      </c>
      <c r="X212" s="76">
        <v>0</v>
      </c>
      <c r="Y212" s="76">
        <f t="shared" si="178"/>
        <v>0</v>
      </c>
      <c r="Z212" s="77">
        <v>0</v>
      </c>
      <c r="AA212" s="77">
        <f t="shared" si="166"/>
        <v>0</v>
      </c>
      <c r="AB212" s="8"/>
      <c r="AC212" s="76">
        <v>0</v>
      </c>
      <c r="AD212" s="76">
        <v>0</v>
      </c>
      <c r="AE212" s="76">
        <f t="shared" si="173"/>
        <v>0</v>
      </c>
      <c r="AF212" s="76">
        <v>0</v>
      </c>
      <c r="AG212" s="76">
        <f t="shared" si="174"/>
        <v>0</v>
      </c>
      <c r="AH212" s="77">
        <v>0</v>
      </c>
      <c r="AI212" s="78">
        <f t="shared" si="167"/>
        <v>0</v>
      </c>
      <c r="AJ212" s="32"/>
      <c r="AK212" s="124">
        <v>0</v>
      </c>
      <c r="AL212" s="76">
        <v>895.1</v>
      </c>
      <c r="AM212" s="76">
        <f t="shared" si="168"/>
        <v>-895.1</v>
      </c>
      <c r="AN212" s="76">
        <v>0</v>
      </c>
      <c r="AO212" s="76">
        <f t="shared" si="179"/>
        <v>0</v>
      </c>
      <c r="AP212" s="77">
        <v>895.1</v>
      </c>
      <c r="AQ212" s="77">
        <f t="shared" si="169"/>
        <v>-895.1</v>
      </c>
      <c r="AR212" s="8"/>
      <c r="AS212" s="76">
        <v>0</v>
      </c>
      <c r="AT212" s="76">
        <v>895.1</v>
      </c>
      <c r="AU212" s="76">
        <f t="shared" si="175"/>
        <v>-895.1</v>
      </c>
      <c r="AV212" s="76">
        <v>0</v>
      </c>
      <c r="AW212" s="76">
        <f t="shared" si="176"/>
        <v>0</v>
      </c>
      <c r="AX212" s="77">
        <v>895.1</v>
      </c>
      <c r="AY212" s="78">
        <f t="shared" si="170"/>
        <v>-895.1</v>
      </c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 s="32"/>
    </row>
    <row r="213" spans="2:68" s="2" customFormat="1" ht="14.25" hidden="1" customHeight="1" outlineLevel="1">
      <c r="B213" s="2" t="str">
        <f t="shared" si="218"/>
        <v>Hide</v>
      </c>
      <c r="C213" s="2">
        <v>1</v>
      </c>
      <c r="D213" s="72" t="s">
        <v>193</v>
      </c>
      <c r="E213" s="124">
        <v>590.74</v>
      </c>
      <c r="F213" s="76">
        <v>-58.78</v>
      </c>
      <c r="G213" s="76">
        <f t="shared" si="162"/>
        <v>649.52</v>
      </c>
      <c r="H213" s="76">
        <v>0</v>
      </c>
      <c r="I213" s="76">
        <f t="shared" si="177"/>
        <v>590.74</v>
      </c>
      <c r="J213" s="77">
        <v>-58.78</v>
      </c>
      <c r="K213" s="77">
        <f t="shared" si="163"/>
        <v>649.52</v>
      </c>
      <c r="L213" s="8"/>
      <c r="M213" s="76">
        <v>590.74</v>
      </c>
      <c r="N213" s="76">
        <v>-58.78</v>
      </c>
      <c r="O213" s="76">
        <f t="shared" si="171"/>
        <v>649.52</v>
      </c>
      <c r="P213" s="76">
        <v>0</v>
      </c>
      <c r="Q213" s="76">
        <f t="shared" si="172"/>
        <v>590.74</v>
      </c>
      <c r="R213" s="77">
        <v>-58.78</v>
      </c>
      <c r="S213" s="78">
        <f t="shared" si="164"/>
        <v>649.52</v>
      </c>
      <c r="T213" s="32"/>
      <c r="U213" s="124">
        <v>0</v>
      </c>
      <c r="V213" s="76">
        <v>0</v>
      </c>
      <c r="W213" s="76">
        <f t="shared" si="165"/>
        <v>0</v>
      </c>
      <c r="X213" s="76">
        <v>0</v>
      </c>
      <c r="Y213" s="76">
        <f t="shared" si="178"/>
        <v>0</v>
      </c>
      <c r="Z213" s="77">
        <v>0</v>
      </c>
      <c r="AA213" s="77">
        <f t="shared" si="166"/>
        <v>0</v>
      </c>
      <c r="AB213" s="8"/>
      <c r="AC213" s="76">
        <v>0</v>
      </c>
      <c r="AD213" s="76">
        <v>0</v>
      </c>
      <c r="AE213" s="76">
        <f t="shared" si="173"/>
        <v>0</v>
      </c>
      <c r="AF213" s="76">
        <v>0</v>
      </c>
      <c r="AG213" s="76">
        <f t="shared" si="174"/>
        <v>0</v>
      </c>
      <c r="AH213" s="77">
        <v>0</v>
      </c>
      <c r="AI213" s="78">
        <f t="shared" si="167"/>
        <v>0</v>
      </c>
      <c r="AJ213" s="32"/>
      <c r="AK213" s="124">
        <v>590.74</v>
      </c>
      <c r="AL213" s="76">
        <v>-58.78</v>
      </c>
      <c r="AM213" s="76">
        <f t="shared" si="168"/>
        <v>649.52</v>
      </c>
      <c r="AN213" s="76">
        <v>0</v>
      </c>
      <c r="AO213" s="76">
        <f t="shared" si="179"/>
        <v>590.74</v>
      </c>
      <c r="AP213" s="77">
        <v>-58.78</v>
      </c>
      <c r="AQ213" s="77">
        <f t="shared" si="169"/>
        <v>649.52</v>
      </c>
      <c r="AR213" s="8"/>
      <c r="AS213" s="76">
        <v>590.74</v>
      </c>
      <c r="AT213" s="76">
        <v>-58.78</v>
      </c>
      <c r="AU213" s="76">
        <f t="shared" si="175"/>
        <v>649.52</v>
      </c>
      <c r="AV213" s="76">
        <v>0</v>
      </c>
      <c r="AW213" s="76">
        <f t="shared" si="176"/>
        <v>590.74</v>
      </c>
      <c r="AX213" s="77">
        <v>-58.78</v>
      </c>
      <c r="AY213" s="78">
        <f t="shared" si="170"/>
        <v>649.52</v>
      </c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 s="32"/>
    </row>
    <row r="214" spans="2:68" s="2" customFormat="1" ht="14.25" hidden="1" customHeight="1" outlineLevel="1">
      <c r="B214" s="2" t="str">
        <f t="shared" si="218"/>
        <v>Hide</v>
      </c>
      <c r="C214" s="2">
        <v>1</v>
      </c>
      <c r="D214" s="72" t="s">
        <v>194</v>
      </c>
      <c r="E214" s="124">
        <v>3825.87</v>
      </c>
      <c r="F214" s="76">
        <v>3960.19</v>
      </c>
      <c r="G214" s="76">
        <f t="shared" si="162"/>
        <v>-134.32000000000016</v>
      </c>
      <c r="H214" s="76">
        <v>0</v>
      </c>
      <c r="I214" s="76">
        <f t="shared" si="177"/>
        <v>3825.87</v>
      </c>
      <c r="J214" s="77">
        <v>1891.78</v>
      </c>
      <c r="K214" s="77">
        <f t="shared" si="163"/>
        <v>1934.09</v>
      </c>
      <c r="L214" s="8"/>
      <c r="M214" s="76">
        <v>3825.87</v>
      </c>
      <c r="N214" s="76">
        <v>3960.19</v>
      </c>
      <c r="O214" s="76">
        <f t="shared" si="171"/>
        <v>-134.32000000000016</v>
      </c>
      <c r="P214" s="76">
        <v>0</v>
      </c>
      <c r="Q214" s="76">
        <f t="shared" si="172"/>
        <v>3825.87</v>
      </c>
      <c r="R214" s="77">
        <v>1891.78</v>
      </c>
      <c r="S214" s="78">
        <f t="shared" si="164"/>
        <v>1934.09</v>
      </c>
      <c r="T214" s="32"/>
      <c r="U214" s="124">
        <v>0</v>
      </c>
      <c r="V214" s="76">
        <v>0</v>
      </c>
      <c r="W214" s="76">
        <f t="shared" si="165"/>
        <v>0</v>
      </c>
      <c r="X214" s="76">
        <v>0</v>
      </c>
      <c r="Y214" s="76">
        <f t="shared" si="178"/>
        <v>0</v>
      </c>
      <c r="Z214" s="77">
        <v>0</v>
      </c>
      <c r="AA214" s="77">
        <f t="shared" si="166"/>
        <v>0</v>
      </c>
      <c r="AB214" s="8"/>
      <c r="AC214" s="76">
        <v>0</v>
      </c>
      <c r="AD214" s="76">
        <v>0</v>
      </c>
      <c r="AE214" s="76">
        <f t="shared" si="173"/>
        <v>0</v>
      </c>
      <c r="AF214" s="76">
        <v>0</v>
      </c>
      <c r="AG214" s="76">
        <f t="shared" si="174"/>
        <v>0</v>
      </c>
      <c r="AH214" s="77">
        <v>0</v>
      </c>
      <c r="AI214" s="78">
        <f t="shared" si="167"/>
        <v>0</v>
      </c>
      <c r="AJ214" s="32"/>
      <c r="AK214" s="124">
        <v>3825.87</v>
      </c>
      <c r="AL214" s="76">
        <v>3960.19</v>
      </c>
      <c r="AM214" s="76">
        <f t="shared" si="168"/>
        <v>-134.32000000000016</v>
      </c>
      <c r="AN214" s="76">
        <v>0</v>
      </c>
      <c r="AO214" s="76">
        <f t="shared" si="179"/>
        <v>3825.87</v>
      </c>
      <c r="AP214" s="77">
        <v>1891.78</v>
      </c>
      <c r="AQ214" s="77">
        <f t="shared" si="169"/>
        <v>1934.09</v>
      </c>
      <c r="AR214" s="8"/>
      <c r="AS214" s="76">
        <v>3825.87</v>
      </c>
      <c r="AT214" s="76">
        <v>3960.19</v>
      </c>
      <c r="AU214" s="76">
        <f t="shared" si="175"/>
        <v>-134.32000000000016</v>
      </c>
      <c r="AV214" s="76">
        <v>0</v>
      </c>
      <c r="AW214" s="76">
        <f t="shared" si="176"/>
        <v>3825.87</v>
      </c>
      <c r="AX214" s="77">
        <v>1891.78</v>
      </c>
      <c r="AY214" s="78">
        <f t="shared" si="170"/>
        <v>1934.09</v>
      </c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 s="32"/>
    </row>
    <row r="215" spans="2:68" s="2" customFormat="1" ht="14.25" hidden="1" customHeight="1" outlineLevel="1">
      <c r="B215" s="2" t="str">
        <f t="shared" si="218"/>
        <v>Hide</v>
      </c>
      <c r="C215" s="2">
        <v>1</v>
      </c>
      <c r="D215" s="72" t="s" vm="3">
        <v>195</v>
      </c>
      <c r="E215" s="124">
        <v>0</v>
      </c>
      <c r="F215" s="76">
        <v>0</v>
      </c>
      <c r="G215" s="76">
        <f t="shared" si="162"/>
        <v>0</v>
      </c>
      <c r="H215" s="76">
        <v>0</v>
      </c>
      <c r="I215" s="76">
        <f t="shared" si="177"/>
        <v>0</v>
      </c>
      <c r="J215" s="77">
        <v>0</v>
      </c>
      <c r="K215" s="77">
        <f t="shared" si="163"/>
        <v>0</v>
      </c>
      <c r="L215" s="8"/>
      <c r="M215" s="76">
        <v>0</v>
      </c>
      <c r="N215" s="76">
        <v>0</v>
      </c>
      <c r="O215" s="76">
        <f t="shared" si="171"/>
        <v>0</v>
      </c>
      <c r="P215" s="76">
        <v>0</v>
      </c>
      <c r="Q215" s="76">
        <f t="shared" si="172"/>
        <v>0</v>
      </c>
      <c r="R215" s="77">
        <v>0</v>
      </c>
      <c r="S215" s="78">
        <f t="shared" si="164"/>
        <v>0</v>
      </c>
      <c r="T215" s="32"/>
      <c r="U215" s="124">
        <v>0</v>
      </c>
      <c r="V215" s="76">
        <v>0</v>
      </c>
      <c r="W215" s="76">
        <f t="shared" si="165"/>
        <v>0</v>
      </c>
      <c r="X215" s="76">
        <v>0</v>
      </c>
      <c r="Y215" s="76">
        <f t="shared" si="178"/>
        <v>0</v>
      </c>
      <c r="Z215" s="77">
        <v>0</v>
      </c>
      <c r="AA215" s="77">
        <f t="shared" si="166"/>
        <v>0</v>
      </c>
      <c r="AB215" s="8"/>
      <c r="AC215" s="76">
        <v>0</v>
      </c>
      <c r="AD215" s="76">
        <v>0</v>
      </c>
      <c r="AE215" s="76">
        <f t="shared" si="173"/>
        <v>0</v>
      </c>
      <c r="AF215" s="76">
        <v>0</v>
      </c>
      <c r="AG215" s="76">
        <f t="shared" si="174"/>
        <v>0</v>
      </c>
      <c r="AH215" s="77">
        <v>0</v>
      </c>
      <c r="AI215" s="78">
        <f t="shared" si="167"/>
        <v>0</v>
      </c>
      <c r="AJ215" s="32"/>
      <c r="AK215" s="124">
        <v>0</v>
      </c>
      <c r="AL215" s="76">
        <v>0</v>
      </c>
      <c r="AM215" s="76">
        <f t="shared" si="168"/>
        <v>0</v>
      </c>
      <c r="AN215" s="76">
        <v>0</v>
      </c>
      <c r="AO215" s="76">
        <f t="shared" si="179"/>
        <v>0</v>
      </c>
      <c r="AP215" s="77">
        <v>0</v>
      </c>
      <c r="AQ215" s="77">
        <f t="shared" si="169"/>
        <v>0</v>
      </c>
      <c r="AR215" s="8"/>
      <c r="AS215" s="76">
        <v>0</v>
      </c>
      <c r="AT215" s="76">
        <v>0</v>
      </c>
      <c r="AU215" s="76">
        <f t="shared" si="175"/>
        <v>0</v>
      </c>
      <c r="AV215" s="76">
        <v>0</v>
      </c>
      <c r="AW215" s="76">
        <f t="shared" si="176"/>
        <v>0</v>
      </c>
      <c r="AX215" s="77">
        <v>0</v>
      </c>
      <c r="AY215" s="78">
        <f t="shared" si="170"/>
        <v>0</v>
      </c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 s="32"/>
    </row>
    <row r="216" spans="2:68" s="2" customFormat="1" ht="14.25" hidden="1" customHeight="1" outlineLevel="1">
      <c r="B216" s="2" t="str">
        <f t="shared" si="218"/>
        <v>Hide</v>
      </c>
      <c r="C216" s="2">
        <v>1</v>
      </c>
      <c r="D216" s="72" t="s">
        <v>196</v>
      </c>
      <c r="E216" s="124">
        <v>0</v>
      </c>
      <c r="F216" s="76">
        <v>0</v>
      </c>
      <c r="G216" s="76">
        <f t="shared" si="162"/>
        <v>0</v>
      </c>
      <c r="H216" s="76">
        <v>0</v>
      </c>
      <c r="I216" s="76">
        <f t="shared" si="177"/>
        <v>0</v>
      </c>
      <c r="J216" s="77">
        <v>0</v>
      </c>
      <c r="K216" s="77">
        <f t="shared" si="163"/>
        <v>0</v>
      </c>
      <c r="L216" s="8"/>
      <c r="M216" s="76">
        <v>0</v>
      </c>
      <c r="N216" s="76">
        <v>0</v>
      </c>
      <c r="O216" s="76">
        <f t="shared" si="171"/>
        <v>0</v>
      </c>
      <c r="P216" s="76">
        <v>0</v>
      </c>
      <c r="Q216" s="76">
        <f t="shared" si="172"/>
        <v>0</v>
      </c>
      <c r="R216" s="77">
        <v>0</v>
      </c>
      <c r="S216" s="78">
        <f t="shared" si="164"/>
        <v>0</v>
      </c>
      <c r="T216" s="32"/>
      <c r="U216" s="124">
        <v>0</v>
      </c>
      <c r="V216" s="76">
        <v>0</v>
      </c>
      <c r="W216" s="76">
        <f t="shared" si="165"/>
        <v>0</v>
      </c>
      <c r="X216" s="76">
        <v>0</v>
      </c>
      <c r="Y216" s="76">
        <f t="shared" si="178"/>
        <v>0</v>
      </c>
      <c r="Z216" s="77">
        <v>0</v>
      </c>
      <c r="AA216" s="77">
        <f t="shared" si="166"/>
        <v>0</v>
      </c>
      <c r="AB216" s="8"/>
      <c r="AC216" s="76">
        <v>0</v>
      </c>
      <c r="AD216" s="76">
        <v>0</v>
      </c>
      <c r="AE216" s="76">
        <f t="shared" si="173"/>
        <v>0</v>
      </c>
      <c r="AF216" s="76">
        <v>0</v>
      </c>
      <c r="AG216" s="76">
        <f t="shared" si="174"/>
        <v>0</v>
      </c>
      <c r="AH216" s="77">
        <v>0</v>
      </c>
      <c r="AI216" s="78">
        <f t="shared" si="167"/>
        <v>0</v>
      </c>
      <c r="AJ216" s="32"/>
      <c r="AK216" s="124">
        <v>0</v>
      </c>
      <c r="AL216" s="76">
        <v>0</v>
      </c>
      <c r="AM216" s="76">
        <f t="shared" si="168"/>
        <v>0</v>
      </c>
      <c r="AN216" s="76">
        <v>0</v>
      </c>
      <c r="AO216" s="76">
        <f t="shared" si="179"/>
        <v>0</v>
      </c>
      <c r="AP216" s="77">
        <v>0</v>
      </c>
      <c r="AQ216" s="77">
        <f t="shared" si="169"/>
        <v>0</v>
      </c>
      <c r="AR216" s="8"/>
      <c r="AS216" s="76">
        <v>0</v>
      </c>
      <c r="AT216" s="76">
        <v>0</v>
      </c>
      <c r="AU216" s="76">
        <f t="shared" si="175"/>
        <v>0</v>
      </c>
      <c r="AV216" s="76">
        <v>0</v>
      </c>
      <c r="AW216" s="76">
        <f t="shared" si="176"/>
        <v>0</v>
      </c>
      <c r="AX216" s="77">
        <v>0</v>
      </c>
      <c r="AY216" s="78">
        <f t="shared" si="170"/>
        <v>0</v>
      </c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 s="32"/>
    </row>
    <row r="217" spans="2:68" s="2" customFormat="1" ht="14.25" hidden="1" customHeight="1" outlineLevel="1">
      <c r="B217" s="2" t="str">
        <f t="shared" si="218"/>
        <v>Hide</v>
      </c>
      <c r="C217" s="2">
        <v>1</v>
      </c>
      <c r="D217" s="72" t="s">
        <v>197</v>
      </c>
      <c r="E217" s="124">
        <v>0</v>
      </c>
      <c r="F217" s="76">
        <v>0</v>
      </c>
      <c r="G217" s="76">
        <f t="shared" ref="G217:G285" si="219">+E217-F217</f>
        <v>0</v>
      </c>
      <c r="H217" s="76">
        <v>0</v>
      </c>
      <c r="I217" s="76">
        <f t="shared" si="177"/>
        <v>0</v>
      </c>
      <c r="J217" s="77">
        <v>0</v>
      </c>
      <c r="K217" s="77">
        <f t="shared" ref="K217:K285" si="220">+E217-J217</f>
        <v>0</v>
      </c>
      <c r="L217" s="8"/>
      <c r="M217" s="76">
        <v>0</v>
      </c>
      <c r="N217" s="76">
        <v>0</v>
      </c>
      <c r="O217" s="76">
        <f t="shared" si="171"/>
        <v>0</v>
      </c>
      <c r="P217" s="76">
        <v>0</v>
      </c>
      <c r="Q217" s="76">
        <f t="shared" si="172"/>
        <v>0</v>
      </c>
      <c r="R217" s="77">
        <v>0</v>
      </c>
      <c r="S217" s="78">
        <f t="shared" ref="S217:S285" si="221">+M217-R217</f>
        <v>0</v>
      </c>
      <c r="T217" s="32"/>
      <c r="U217" s="124">
        <v>0</v>
      </c>
      <c r="V217" s="76">
        <v>0</v>
      </c>
      <c r="W217" s="76">
        <f t="shared" ref="W217:W285" si="222">+U217-V217</f>
        <v>0</v>
      </c>
      <c r="X217" s="76">
        <v>0</v>
      </c>
      <c r="Y217" s="76">
        <f t="shared" si="178"/>
        <v>0</v>
      </c>
      <c r="Z217" s="77">
        <v>0</v>
      </c>
      <c r="AA217" s="77">
        <f t="shared" ref="AA217:AA285" si="223">+U217-Z217</f>
        <v>0</v>
      </c>
      <c r="AB217" s="8"/>
      <c r="AC217" s="76">
        <v>0</v>
      </c>
      <c r="AD217" s="76">
        <v>0</v>
      </c>
      <c r="AE217" s="76">
        <f t="shared" si="173"/>
        <v>0</v>
      </c>
      <c r="AF217" s="76">
        <v>0</v>
      </c>
      <c r="AG217" s="76">
        <f t="shared" si="174"/>
        <v>0</v>
      </c>
      <c r="AH217" s="77">
        <v>0</v>
      </c>
      <c r="AI217" s="78">
        <f t="shared" ref="AI217:AI285" si="224">+AC217-AH217</f>
        <v>0</v>
      </c>
      <c r="AJ217" s="32"/>
      <c r="AK217" s="124">
        <v>0</v>
      </c>
      <c r="AL217" s="76">
        <v>0</v>
      </c>
      <c r="AM217" s="76">
        <f t="shared" ref="AM217:AM285" si="225">+AK217-AL217</f>
        <v>0</v>
      </c>
      <c r="AN217" s="76">
        <v>0</v>
      </c>
      <c r="AO217" s="76">
        <f t="shared" si="179"/>
        <v>0</v>
      </c>
      <c r="AP217" s="77">
        <v>0</v>
      </c>
      <c r="AQ217" s="77">
        <f t="shared" ref="AQ217:AQ285" si="226">+AK217-AP217</f>
        <v>0</v>
      </c>
      <c r="AR217" s="8"/>
      <c r="AS217" s="76">
        <v>0</v>
      </c>
      <c r="AT217" s="76">
        <v>0</v>
      </c>
      <c r="AU217" s="76">
        <f t="shared" si="175"/>
        <v>0</v>
      </c>
      <c r="AV217" s="76">
        <v>0</v>
      </c>
      <c r="AW217" s="76">
        <f t="shared" si="176"/>
        <v>0</v>
      </c>
      <c r="AX217" s="77">
        <v>0</v>
      </c>
      <c r="AY217" s="78">
        <f t="shared" ref="AY217:AY285" si="227">+AS217-AX217</f>
        <v>0</v>
      </c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 s="32"/>
    </row>
    <row r="218" spans="2:68" s="2" customFormat="1" ht="14.25" hidden="1" customHeight="1" outlineLevel="1">
      <c r="B218" s="2" t="str">
        <f t="shared" si="218"/>
        <v>Hide</v>
      </c>
      <c r="C218" s="2">
        <v>1</v>
      </c>
      <c r="D218" s="72" t="s">
        <v>198</v>
      </c>
      <c r="E218" s="124">
        <v>0</v>
      </c>
      <c r="F218" s="76">
        <v>0</v>
      </c>
      <c r="G218" s="76">
        <f t="shared" si="219"/>
        <v>0</v>
      </c>
      <c r="H218" s="76">
        <v>0</v>
      </c>
      <c r="I218" s="76">
        <f t="shared" si="177"/>
        <v>0</v>
      </c>
      <c r="J218" s="77">
        <v>0</v>
      </c>
      <c r="K218" s="77">
        <f t="shared" si="220"/>
        <v>0</v>
      </c>
      <c r="L218" s="8"/>
      <c r="M218" s="76">
        <v>0</v>
      </c>
      <c r="N218" s="76">
        <v>0</v>
      </c>
      <c r="O218" s="76">
        <f t="shared" si="171"/>
        <v>0</v>
      </c>
      <c r="P218" s="76">
        <v>0</v>
      </c>
      <c r="Q218" s="76">
        <f t="shared" si="172"/>
        <v>0</v>
      </c>
      <c r="R218" s="77">
        <v>0</v>
      </c>
      <c r="S218" s="78">
        <f t="shared" si="221"/>
        <v>0</v>
      </c>
      <c r="T218" s="32"/>
      <c r="U218" s="124">
        <v>0</v>
      </c>
      <c r="V218" s="76">
        <v>0</v>
      </c>
      <c r="W218" s="76">
        <f t="shared" si="222"/>
        <v>0</v>
      </c>
      <c r="X218" s="76">
        <v>0</v>
      </c>
      <c r="Y218" s="76">
        <f t="shared" si="178"/>
        <v>0</v>
      </c>
      <c r="Z218" s="77">
        <v>0</v>
      </c>
      <c r="AA218" s="77">
        <f t="shared" si="223"/>
        <v>0</v>
      </c>
      <c r="AB218" s="8"/>
      <c r="AC218" s="76">
        <v>0</v>
      </c>
      <c r="AD218" s="76">
        <v>0</v>
      </c>
      <c r="AE218" s="76">
        <f t="shared" si="173"/>
        <v>0</v>
      </c>
      <c r="AF218" s="76">
        <v>0</v>
      </c>
      <c r="AG218" s="76">
        <f t="shared" si="174"/>
        <v>0</v>
      </c>
      <c r="AH218" s="77">
        <v>0</v>
      </c>
      <c r="AI218" s="78">
        <f t="shared" si="224"/>
        <v>0</v>
      </c>
      <c r="AJ218" s="32"/>
      <c r="AK218" s="124">
        <v>0</v>
      </c>
      <c r="AL218" s="76">
        <v>0</v>
      </c>
      <c r="AM218" s="76">
        <f t="shared" si="225"/>
        <v>0</v>
      </c>
      <c r="AN218" s="76">
        <v>0</v>
      </c>
      <c r="AO218" s="76">
        <f t="shared" si="179"/>
        <v>0</v>
      </c>
      <c r="AP218" s="77">
        <v>0</v>
      </c>
      <c r="AQ218" s="77">
        <f t="shared" si="226"/>
        <v>0</v>
      </c>
      <c r="AR218" s="8"/>
      <c r="AS218" s="76">
        <v>0</v>
      </c>
      <c r="AT218" s="76">
        <v>0</v>
      </c>
      <c r="AU218" s="76">
        <f t="shared" si="175"/>
        <v>0</v>
      </c>
      <c r="AV218" s="76">
        <v>0</v>
      </c>
      <c r="AW218" s="76">
        <f t="shared" si="176"/>
        <v>0</v>
      </c>
      <c r="AX218" s="77">
        <v>0</v>
      </c>
      <c r="AY218" s="78">
        <f t="shared" si="227"/>
        <v>0</v>
      </c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 s="32"/>
    </row>
    <row r="219" spans="2:68" s="2" customFormat="1" collapsed="1">
      <c r="B219" s="2" t="str">
        <f t="shared" si="218"/>
        <v>Hide</v>
      </c>
      <c r="C219" s="2">
        <v>1</v>
      </c>
      <c r="D219" s="72" t="s">
        <v>199</v>
      </c>
      <c r="E219" s="123">
        <v>4416.6099999999997</v>
      </c>
      <c r="F219" s="73">
        <v>4796.51</v>
      </c>
      <c r="G219" s="73">
        <f t="shared" si="219"/>
        <v>-379.90000000000055</v>
      </c>
      <c r="H219" s="73">
        <v>0</v>
      </c>
      <c r="I219" s="73">
        <f t="shared" si="177"/>
        <v>4416.6099999999997</v>
      </c>
      <c r="J219" s="74">
        <v>2728.1</v>
      </c>
      <c r="K219" s="74">
        <f t="shared" si="220"/>
        <v>1688.5099999999998</v>
      </c>
      <c r="L219" s="35"/>
      <c r="M219" s="73">
        <v>4416.6099999999997</v>
      </c>
      <c r="N219" s="73">
        <v>4796.51</v>
      </c>
      <c r="O219" s="73">
        <f t="shared" si="171"/>
        <v>-379.90000000000055</v>
      </c>
      <c r="P219" s="73">
        <v>0</v>
      </c>
      <c r="Q219" s="73">
        <f t="shared" si="172"/>
        <v>4416.6099999999997</v>
      </c>
      <c r="R219" s="74">
        <v>2728.1</v>
      </c>
      <c r="S219" s="75">
        <f t="shared" si="221"/>
        <v>1688.5099999999998</v>
      </c>
      <c r="T219" s="32"/>
      <c r="U219" s="123">
        <v>0</v>
      </c>
      <c r="V219" s="73">
        <v>0</v>
      </c>
      <c r="W219" s="73">
        <f t="shared" si="222"/>
        <v>0</v>
      </c>
      <c r="X219" s="73">
        <v>0</v>
      </c>
      <c r="Y219" s="73">
        <f t="shared" si="178"/>
        <v>0</v>
      </c>
      <c r="Z219" s="74">
        <v>0</v>
      </c>
      <c r="AA219" s="74">
        <f t="shared" si="223"/>
        <v>0</v>
      </c>
      <c r="AB219" s="35"/>
      <c r="AC219" s="73">
        <v>0</v>
      </c>
      <c r="AD219" s="73">
        <v>0</v>
      </c>
      <c r="AE219" s="73">
        <f t="shared" si="173"/>
        <v>0</v>
      </c>
      <c r="AF219" s="73">
        <v>0</v>
      </c>
      <c r="AG219" s="73">
        <f t="shared" si="174"/>
        <v>0</v>
      </c>
      <c r="AH219" s="74">
        <v>0</v>
      </c>
      <c r="AI219" s="75">
        <f t="shared" si="224"/>
        <v>0</v>
      </c>
      <c r="AJ219" s="32"/>
      <c r="AK219" s="123">
        <v>4416.6099999999997</v>
      </c>
      <c r="AL219" s="73">
        <v>4796.51</v>
      </c>
      <c r="AM219" s="73">
        <f t="shared" si="225"/>
        <v>-379.90000000000055</v>
      </c>
      <c r="AN219" s="73">
        <v>0</v>
      </c>
      <c r="AO219" s="73">
        <f t="shared" si="179"/>
        <v>4416.6099999999997</v>
      </c>
      <c r="AP219" s="74">
        <v>2728.1</v>
      </c>
      <c r="AQ219" s="74">
        <f t="shared" si="226"/>
        <v>1688.5099999999998</v>
      </c>
      <c r="AR219" s="35"/>
      <c r="AS219" s="73">
        <v>4416.6099999999997</v>
      </c>
      <c r="AT219" s="73">
        <v>4796.51</v>
      </c>
      <c r="AU219" s="73">
        <f t="shared" si="175"/>
        <v>-379.90000000000055</v>
      </c>
      <c r="AV219" s="73">
        <v>0</v>
      </c>
      <c r="AW219" s="73">
        <f t="shared" si="176"/>
        <v>4416.6099999999997</v>
      </c>
      <c r="AX219" s="74">
        <v>2728.1</v>
      </c>
      <c r="AY219" s="75">
        <f t="shared" si="227"/>
        <v>1688.5099999999998</v>
      </c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 s="32"/>
    </row>
    <row r="220" spans="2:68" s="2" customFormat="1" ht="14.25" hidden="1" customHeight="1" outlineLevel="1">
      <c r="B220" s="2" t="str">
        <f t="shared" si="218"/>
        <v>Hide</v>
      </c>
      <c r="C220" s="2">
        <v>1</v>
      </c>
      <c r="D220" s="72" t="s">
        <v>200</v>
      </c>
      <c r="E220" s="124">
        <v>0</v>
      </c>
      <c r="F220" s="76">
        <v>0</v>
      </c>
      <c r="G220" s="76">
        <f t="shared" si="219"/>
        <v>0</v>
      </c>
      <c r="H220" s="76">
        <v>0</v>
      </c>
      <c r="I220" s="76">
        <f t="shared" si="177"/>
        <v>0</v>
      </c>
      <c r="J220" s="77">
        <v>0</v>
      </c>
      <c r="K220" s="77">
        <f t="shared" si="220"/>
        <v>0</v>
      </c>
      <c r="L220" s="8"/>
      <c r="M220" s="76">
        <v>0</v>
      </c>
      <c r="N220" s="76">
        <v>0</v>
      </c>
      <c r="O220" s="76">
        <f t="shared" si="171"/>
        <v>0</v>
      </c>
      <c r="P220" s="76">
        <v>0</v>
      </c>
      <c r="Q220" s="76">
        <f t="shared" si="172"/>
        <v>0</v>
      </c>
      <c r="R220" s="77">
        <v>0</v>
      </c>
      <c r="S220" s="78">
        <f t="shared" si="221"/>
        <v>0</v>
      </c>
      <c r="T220" s="32"/>
      <c r="U220" s="124">
        <v>0</v>
      </c>
      <c r="V220" s="76">
        <v>0</v>
      </c>
      <c r="W220" s="76">
        <f t="shared" si="222"/>
        <v>0</v>
      </c>
      <c r="X220" s="76">
        <v>0</v>
      </c>
      <c r="Y220" s="76">
        <f t="shared" si="178"/>
        <v>0</v>
      </c>
      <c r="Z220" s="77">
        <v>0</v>
      </c>
      <c r="AA220" s="77">
        <f t="shared" si="223"/>
        <v>0</v>
      </c>
      <c r="AB220" s="8"/>
      <c r="AC220" s="76">
        <v>0</v>
      </c>
      <c r="AD220" s="76">
        <v>0</v>
      </c>
      <c r="AE220" s="76">
        <f t="shared" si="173"/>
        <v>0</v>
      </c>
      <c r="AF220" s="76">
        <v>0</v>
      </c>
      <c r="AG220" s="76">
        <f t="shared" si="174"/>
        <v>0</v>
      </c>
      <c r="AH220" s="77">
        <v>0</v>
      </c>
      <c r="AI220" s="78">
        <f t="shared" si="224"/>
        <v>0</v>
      </c>
      <c r="AJ220" s="32"/>
      <c r="AK220" s="124">
        <v>0</v>
      </c>
      <c r="AL220" s="76">
        <v>0</v>
      </c>
      <c r="AM220" s="76">
        <f t="shared" si="225"/>
        <v>0</v>
      </c>
      <c r="AN220" s="76">
        <v>0</v>
      </c>
      <c r="AO220" s="76">
        <f t="shared" si="179"/>
        <v>0</v>
      </c>
      <c r="AP220" s="77">
        <v>0</v>
      </c>
      <c r="AQ220" s="77">
        <f t="shared" si="226"/>
        <v>0</v>
      </c>
      <c r="AR220" s="8"/>
      <c r="AS220" s="76">
        <v>0</v>
      </c>
      <c r="AT220" s="76">
        <v>0</v>
      </c>
      <c r="AU220" s="76">
        <f t="shared" si="175"/>
        <v>0</v>
      </c>
      <c r="AV220" s="76">
        <v>0</v>
      </c>
      <c r="AW220" s="76">
        <f t="shared" si="176"/>
        <v>0</v>
      </c>
      <c r="AX220" s="77">
        <v>0</v>
      </c>
      <c r="AY220" s="78">
        <f t="shared" si="227"/>
        <v>0</v>
      </c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 s="32"/>
    </row>
    <row r="221" spans="2:68" s="2" customFormat="1" ht="14.25" hidden="1" customHeight="1" outlineLevel="1">
      <c r="B221" s="2" t="str">
        <f t="shared" si="218"/>
        <v>Hide</v>
      </c>
      <c r="C221" s="2">
        <v>1</v>
      </c>
      <c r="D221" s="72" t="s">
        <v>201</v>
      </c>
      <c r="E221" s="124">
        <v>0</v>
      </c>
      <c r="F221" s="76">
        <v>0</v>
      </c>
      <c r="G221" s="76">
        <f t="shared" si="219"/>
        <v>0</v>
      </c>
      <c r="H221" s="76">
        <v>0</v>
      </c>
      <c r="I221" s="76">
        <f t="shared" si="177"/>
        <v>0</v>
      </c>
      <c r="J221" s="77">
        <v>0</v>
      </c>
      <c r="K221" s="77">
        <f t="shared" si="220"/>
        <v>0</v>
      </c>
      <c r="L221" s="8"/>
      <c r="M221" s="76">
        <v>0</v>
      </c>
      <c r="N221" s="76">
        <v>0</v>
      </c>
      <c r="O221" s="76">
        <f t="shared" ref="O221:O289" si="228">+M221-N221</f>
        <v>0</v>
      </c>
      <c r="P221" s="76">
        <v>0</v>
      </c>
      <c r="Q221" s="76">
        <f t="shared" ref="Q221:Q289" si="229">+M221-P221</f>
        <v>0</v>
      </c>
      <c r="R221" s="77">
        <v>0</v>
      </c>
      <c r="S221" s="78">
        <f t="shared" si="221"/>
        <v>0</v>
      </c>
      <c r="T221" s="32"/>
      <c r="U221" s="124">
        <v>0</v>
      </c>
      <c r="V221" s="76">
        <v>0</v>
      </c>
      <c r="W221" s="76">
        <f t="shared" si="222"/>
        <v>0</v>
      </c>
      <c r="X221" s="76">
        <v>0</v>
      </c>
      <c r="Y221" s="76">
        <f t="shared" si="178"/>
        <v>0</v>
      </c>
      <c r="Z221" s="77">
        <v>0</v>
      </c>
      <c r="AA221" s="77">
        <f t="shared" si="223"/>
        <v>0</v>
      </c>
      <c r="AB221" s="8"/>
      <c r="AC221" s="76">
        <v>0</v>
      </c>
      <c r="AD221" s="76">
        <v>0</v>
      </c>
      <c r="AE221" s="76">
        <f t="shared" ref="AE221:AE289" si="230">+AC221-AD221</f>
        <v>0</v>
      </c>
      <c r="AF221" s="76">
        <v>0</v>
      </c>
      <c r="AG221" s="76">
        <f t="shared" ref="AG221:AG289" si="231">+AC221-AF221</f>
        <v>0</v>
      </c>
      <c r="AH221" s="77">
        <v>0</v>
      </c>
      <c r="AI221" s="78">
        <f t="shared" si="224"/>
        <v>0</v>
      </c>
      <c r="AJ221" s="32"/>
      <c r="AK221" s="124">
        <v>0</v>
      </c>
      <c r="AL221" s="76">
        <v>0</v>
      </c>
      <c r="AM221" s="76">
        <f t="shared" si="225"/>
        <v>0</v>
      </c>
      <c r="AN221" s="76">
        <v>0</v>
      </c>
      <c r="AO221" s="76">
        <f t="shared" si="179"/>
        <v>0</v>
      </c>
      <c r="AP221" s="77">
        <v>0</v>
      </c>
      <c r="AQ221" s="77">
        <f t="shared" si="226"/>
        <v>0</v>
      </c>
      <c r="AR221" s="8"/>
      <c r="AS221" s="76">
        <v>0</v>
      </c>
      <c r="AT221" s="76">
        <v>0</v>
      </c>
      <c r="AU221" s="76">
        <f t="shared" ref="AU221:AU289" si="232">+AS221-AT221</f>
        <v>0</v>
      </c>
      <c r="AV221" s="76">
        <v>0</v>
      </c>
      <c r="AW221" s="76">
        <f t="shared" ref="AW221:AW289" si="233">+AS221-AV221</f>
        <v>0</v>
      </c>
      <c r="AX221" s="77">
        <v>0</v>
      </c>
      <c r="AY221" s="78">
        <f t="shared" si="227"/>
        <v>0</v>
      </c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 s="32"/>
    </row>
    <row r="222" spans="2:68" s="2" customFormat="1" ht="14.25" hidden="1" customHeight="1" outlineLevel="1">
      <c r="B222" s="2" t="str">
        <f t="shared" ref="B222" si="234">IF(SUM(T222:T222)&lt;&gt;0,"Show","Hide")</f>
        <v>Hide</v>
      </c>
      <c r="C222" s="2">
        <v>1</v>
      </c>
      <c r="D222" s="72" t="s">
        <v>595</v>
      </c>
      <c r="E222" s="124">
        <v>0</v>
      </c>
      <c r="F222" s="76">
        <v>0</v>
      </c>
      <c r="G222" s="76">
        <f t="shared" ref="G222" si="235">+E222-F222</f>
        <v>0</v>
      </c>
      <c r="H222" s="76">
        <v>0</v>
      </c>
      <c r="I222" s="76">
        <f t="shared" ref="I222" si="236">+E222-H222</f>
        <v>0</v>
      </c>
      <c r="J222" s="77">
        <v>0</v>
      </c>
      <c r="K222" s="77">
        <f t="shared" ref="K222" si="237">+E222-J222</f>
        <v>0</v>
      </c>
      <c r="L222" s="8"/>
      <c r="M222" s="76">
        <v>0</v>
      </c>
      <c r="N222" s="76">
        <v>0</v>
      </c>
      <c r="O222" s="76">
        <f t="shared" ref="O222" si="238">+M222-N222</f>
        <v>0</v>
      </c>
      <c r="P222" s="76">
        <v>0</v>
      </c>
      <c r="Q222" s="76">
        <f t="shared" ref="Q222" si="239">+M222-P222</f>
        <v>0</v>
      </c>
      <c r="R222" s="77">
        <v>0</v>
      </c>
      <c r="S222" s="78">
        <f t="shared" ref="S222" si="240">+M222-R222</f>
        <v>0</v>
      </c>
      <c r="T222" s="32"/>
      <c r="U222" s="124">
        <v>0</v>
      </c>
      <c r="V222" s="76">
        <v>0</v>
      </c>
      <c r="W222" s="76">
        <f t="shared" ref="W222" si="241">+U222-V222</f>
        <v>0</v>
      </c>
      <c r="X222" s="76">
        <v>0</v>
      </c>
      <c r="Y222" s="76">
        <f t="shared" ref="Y222" si="242">+U222-X222</f>
        <v>0</v>
      </c>
      <c r="Z222" s="77">
        <v>0</v>
      </c>
      <c r="AA222" s="77">
        <f t="shared" ref="AA222" si="243">+U222-Z222</f>
        <v>0</v>
      </c>
      <c r="AB222" s="8"/>
      <c r="AC222" s="76">
        <v>0</v>
      </c>
      <c r="AD222" s="76">
        <v>0</v>
      </c>
      <c r="AE222" s="76">
        <f t="shared" ref="AE222" si="244">+AC222-AD222</f>
        <v>0</v>
      </c>
      <c r="AF222" s="76">
        <v>0</v>
      </c>
      <c r="AG222" s="76">
        <f t="shared" ref="AG222" si="245">+AC222-AF222</f>
        <v>0</v>
      </c>
      <c r="AH222" s="77">
        <v>0</v>
      </c>
      <c r="AI222" s="78">
        <f t="shared" ref="AI222" si="246">+AC222-AH222</f>
        <v>0</v>
      </c>
      <c r="AJ222" s="32"/>
      <c r="AK222" s="124">
        <v>0</v>
      </c>
      <c r="AL222" s="76">
        <v>0</v>
      </c>
      <c r="AM222" s="76">
        <f t="shared" ref="AM222" si="247">+AK222-AL222</f>
        <v>0</v>
      </c>
      <c r="AN222" s="76">
        <v>0</v>
      </c>
      <c r="AO222" s="76">
        <f t="shared" ref="AO222" si="248">+AK222-AN222</f>
        <v>0</v>
      </c>
      <c r="AP222" s="77">
        <v>0</v>
      </c>
      <c r="AQ222" s="77">
        <f t="shared" ref="AQ222" si="249">+AK222-AP222</f>
        <v>0</v>
      </c>
      <c r="AR222" s="8"/>
      <c r="AS222" s="76">
        <v>0</v>
      </c>
      <c r="AT222" s="76">
        <v>0</v>
      </c>
      <c r="AU222" s="76">
        <f t="shared" ref="AU222" si="250">+AS222-AT222</f>
        <v>0</v>
      </c>
      <c r="AV222" s="76">
        <v>0</v>
      </c>
      <c r="AW222" s="76">
        <f t="shared" ref="AW222" si="251">+AS222-AV222</f>
        <v>0</v>
      </c>
      <c r="AX222" s="77">
        <v>0</v>
      </c>
      <c r="AY222" s="78">
        <f t="shared" ref="AY222" si="252">+AS222-AX222</f>
        <v>0</v>
      </c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 s="32"/>
    </row>
    <row r="223" spans="2:68" s="2" customFormat="1" ht="14.25" hidden="1" customHeight="1" outlineLevel="1">
      <c r="B223" s="2" t="str">
        <f t="shared" si="218"/>
        <v>Hide</v>
      </c>
      <c r="C223" s="2">
        <v>1</v>
      </c>
      <c r="D223" s="72" t="s">
        <v>202</v>
      </c>
      <c r="E223" s="124">
        <v>0</v>
      </c>
      <c r="F223" s="76">
        <v>0</v>
      </c>
      <c r="G223" s="76">
        <f t="shared" si="219"/>
        <v>0</v>
      </c>
      <c r="H223" s="76">
        <v>0</v>
      </c>
      <c r="I223" s="76">
        <f t="shared" si="177"/>
        <v>0</v>
      </c>
      <c r="J223" s="77">
        <v>0</v>
      </c>
      <c r="K223" s="77">
        <f t="shared" si="220"/>
        <v>0</v>
      </c>
      <c r="L223" s="8"/>
      <c r="M223" s="76">
        <v>0</v>
      </c>
      <c r="N223" s="76">
        <v>0</v>
      </c>
      <c r="O223" s="76">
        <f t="shared" si="228"/>
        <v>0</v>
      </c>
      <c r="P223" s="76">
        <v>0</v>
      </c>
      <c r="Q223" s="76">
        <f t="shared" si="229"/>
        <v>0</v>
      </c>
      <c r="R223" s="77">
        <v>0</v>
      </c>
      <c r="S223" s="78">
        <f t="shared" si="221"/>
        <v>0</v>
      </c>
      <c r="T223" s="32"/>
      <c r="U223" s="124">
        <v>0</v>
      </c>
      <c r="V223" s="76">
        <v>0</v>
      </c>
      <c r="W223" s="76">
        <f t="shared" si="222"/>
        <v>0</v>
      </c>
      <c r="X223" s="76">
        <v>0</v>
      </c>
      <c r="Y223" s="76">
        <f t="shared" si="178"/>
        <v>0</v>
      </c>
      <c r="Z223" s="77">
        <v>0</v>
      </c>
      <c r="AA223" s="77">
        <f t="shared" si="223"/>
        <v>0</v>
      </c>
      <c r="AB223" s="8"/>
      <c r="AC223" s="76">
        <v>0</v>
      </c>
      <c r="AD223" s="76">
        <v>0</v>
      </c>
      <c r="AE223" s="76">
        <f t="shared" si="230"/>
        <v>0</v>
      </c>
      <c r="AF223" s="76">
        <v>0</v>
      </c>
      <c r="AG223" s="76">
        <f t="shared" si="231"/>
        <v>0</v>
      </c>
      <c r="AH223" s="77">
        <v>0</v>
      </c>
      <c r="AI223" s="78">
        <f t="shared" si="224"/>
        <v>0</v>
      </c>
      <c r="AJ223" s="32"/>
      <c r="AK223" s="124">
        <v>0</v>
      </c>
      <c r="AL223" s="76">
        <v>0</v>
      </c>
      <c r="AM223" s="76">
        <f t="shared" si="225"/>
        <v>0</v>
      </c>
      <c r="AN223" s="76">
        <v>0</v>
      </c>
      <c r="AO223" s="76">
        <f t="shared" si="179"/>
        <v>0</v>
      </c>
      <c r="AP223" s="77">
        <v>0</v>
      </c>
      <c r="AQ223" s="77">
        <f t="shared" si="226"/>
        <v>0</v>
      </c>
      <c r="AR223" s="8"/>
      <c r="AS223" s="76">
        <v>0</v>
      </c>
      <c r="AT223" s="76">
        <v>0</v>
      </c>
      <c r="AU223" s="76">
        <f t="shared" si="232"/>
        <v>0</v>
      </c>
      <c r="AV223" s="76">
        <v>0</v>
      </c>
      <c r="AW223" s="76">
        <f t="shared" si="233"/>
        <v>0</v>
      </c>
      <c r="AX223" s="77">
        <v>0</v>
      </c>
      <c r="AY223" s="78">
        <f t="shared" si="227"/>
        <v>0</v>
      </c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 s="32"/>
    </row>
    <row r="224" spans="2:68" s="2" customFormat="1" ht="14.25" hidden="1" customHeight="1" outlineLevel="1">
      <c r="B224" s="2" t="str">
        <f t="shared" si="218"/>
        <v>Hide</v>
      </c>
      <c r="C224" s="2">
        <v>1</v>
      </c>
      <c r="D224" s="72" t="s">
        <v>203</v>
      </c>
      <c r="E224" s="124">
        <v>0</v>
      </c>
      <c r="F224" s="76">
        <v>0</v>
      </c>
      <c r="G224" s="76">
        <f t="shared" si="219"/>
        <v>0</v>
      </c>
      <c r="H224" s="76">
        <v>0</v>
      </c>
      <c r="I224" s="76">
        <f t="shared" ref="I224:I291" si="253">+E224-H224</f>
        <v>0</v>
      </c>
      <c r="J224" s="77">
        <v>0</v>
      </c>
      <c r="K224" s="77">
        <f t="shared" si="220"/>
        <v>0</v>
      </c>
      <c r="L224" s="8"/>
      <c r="M224" s="76">
        <v>0</v>
      </c>
      <c r="N224" s="76">
        <v>0</v>
      </c>
      <c r="O224" s="76">
        <f t="shared" si="228"/>
        <v>0</v>
      </c>
      <c r="P224" s="76">
        <v>0</v>
      </c>
      <c r="Q224" s="76">
        <f t="shared" si="229"/>
        <v>0</v>
      </c>
      <c r="R224" s="77">
        <v>0</v>
      </c>
      <c r="S224" s="78">
        <f t="shared" si="221"/>
        <v>0</v>
      </c>
      <c r="T224" s="32"/>
      <c r="U224" s="124">
        <v>0</v>
      </c>
      <c r="V224" s="76">
        <v>0</v>
      </c>
      <c r="W224" s="76">
        <f t="shared" si="222"/>
        <v>0</v>
      </c>
      <c r="X224" s="76">
        <v>0</v>
      </c>
      <c r="Y224" s="76">
        <f t="shared" ref="Y224:Y291" si="254">+U224-X224</f>
        <v>0</v>
      </c>
      <c r="Z224" s="77">
        <v>0</v>
      </c>
      <c r="AA224" s="77">
        <f t="shared" si="223"/>
        <v>0</v>
      </c>
      <c r="AB224" s="8"/>
      <c r="AC224" s="76">
        <v>0</v>
      </c>
      <c r="AD224" s="76">
        <v>0</v>
      </c>
      <c r="AE224" s="76">
        <f t="shared" si="230"/>
        <v>0</v>
      </c>
      <c r="AF224" s="76">
        <v>0</v>
      </c>
      <c r="AG224" s="76">
        <f t="shared" si="231"/>
        <v>0</v>
      </c>
      <c r="AH224" s="77">
        <v>0</v>
      </c>
      <c r="AI224" s="78">
        <f t="shared" si="224"/>
        <v>0</v>
      </c>
      <c r="AJ224" s="32"/>
      <c r="AK224" s="124">
        <v>0</v>
      </c>
      <c r="AL224" s="76">
        <v>0</v>
      </c>
      <c r="AM224" s="76">
        <f t="shared" si="225"/>
        <v>0</v>
      </c>
      <c r="AN224" s="76">
        <v>0</v>
      </c>
      <c r="AO224" s="76">
        <f t="shared" ref="AO224:AO291" si="255">+AK224-AN224</f>
        <v>0</v>
      </c>
      <c r="AP224" s="77">
        <v>0</v>
      </c>
      <c r="AQ224" s="77">
        <f t="shared" si="226"/>
        <v>0</v>
      </c>
      <c r="AR224" s="8"/>
      <c r="AS224" s="76">
        <v>0</v>
      </c>
      <c r="AT224" s="76">
        <v>0</v>
      </c>
      <c r="AU224" s="76">
        <f t="shared" si="232"/>
        <v>0</v>
      </c>
      <c r="AV224" s="76">
        <v>0</v>
      </c>
      <c r="AW224" s="76">
        <f t="shared" si="233"/>
        <v>0</v>
      </c>
      <c r="AX224" s="77">
        <v>0</v>
      </c>
      <c r="AY224" s="78">
        <f t="shared" si="227"/>
        <v>0</v>
      </c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 s="32"/>
    </row>
    <row r="225" spans="2:68" s="2" customFormat="1" ht="14.25" hidden="1" customHeight="1" outlineLevel="1">
      <c r="B225" s="2" t="str">
        <f t="shared" si="218"/>
        <v>Hide</v>
      </c>
      <c r="C225" s="2">
        <v>1</v>
      </c>
      <c r="D225" s="72" t="s">
        <v>204</v>
      </c>
      <c r="E225" s="124">
        <v>25.6</v>
      </c>
      <c r="F225" s="76">
        <v>-603.70000000000005</v>
      </c>
      <c r="G225" s="76">
        <f t="shared" si="219"/>
        <v>629.30000000000007</v>
      </c>
      <c r="H225" s="76">
        <v>0</v>
      </c>
      <c r="I225" s="76">
        <f t="shared" si="253"/>
        <v>25.6</v>
      </c>
      <c r="J225" s="77">
        <v>-603.70000000000005</v>
      </c>
      <c r="K225" s="77">
        <f t="shared" si="220"/>
        <v>629.30000000000007</v>
      </c>
      <c r="L225" s="8"/>
      <c r="M225" s="76">
        <v>25.6</v>
      </c>
      <c r="N225" s="76">
        <v>-603.70000000000005</v>
      </c>
      <c r="O225" s="76">
        <f t="shared" si="228"/>
        <v>629.30000000000007</v>
      </c>
      <c r="P225" s="76">
        <v>0</v>
      </c>
      <c r="Q225" s="76">
        <f t="shared" si="229"/>
        <v>25.6</v>
      </c>
      <c r="R225" s="77">
        <v>-603.70000000000005</v>
      </c>
      <c r="S225" s="78">
        <f t="shared" si="221"/>
        <v>629.30000000000007</v>
      </c>
      <c r="T225" s="32"/>
      <c r="U225" s="124">
        <v>0</v>
      </c>
      <c r="V225" s="76">
        <v>0</v>
      </c>
      <c r="W225" s="76">
        <f t="shared" si="222"/>
        <v>0</v>
      </c>
      <c r="X225" s="76">
        <v>0</v>
      </c>
      <c r="Y225" s="76">
        <f t="shared" si="254"/>
        <v>0</v>
      </c>
      <c r="Z225" s="77">
        <v>0</v>
      </c>
      <c r="AA225" s="77">
        <f t="shared" si="223"/>
        <v>0</v>
      </c>
      <c r="AB225" s="8"/>
      <c r="AC225" s="76">
        <v>0</v>
      </c>
      <c r="AD225" s="76">
        <v>0</v>
      </c>
      <c r="AE225" s="76">
        <f t="shared" si="230"/>
        <v>0</v>
      </c>
      <c r="AF225" s="76">
        <v>0</v>
      </c>
      <c r="AG225" s="76">
        <f t="shared" si="231"/>
        <v>0</v>
      </c>
      <c r="AH225" s="77">
        <v>0</v>
      </c>
      <c r="AI225" s="78">
        <f t="shared" si="224"/>
        <v>0</v>
      </c>
      <c r="AJ225" s="32"/>
      <c r="AK225" s="124">
        <v>25.6</v>
      </c>
      <c r="AL225" s="76">
        <v>-603.70000000000005</v>
      </c>
      <c r="AM225" s="76">
        <f t="shared" si="225"/>
        <v>629.30000000000007</v>
      </c>
      <c r="AN225" s="76">
        <v>0</v>
      </c>
      <c r="AO225" s="76">
        <f t="shared" si="255"/>
        <v>25.6</v>
      </c>
      <c r="AP225" s="77">
        <v>-603.70000000000005</v>
      </c>
      <c r="AQ225" s="77">
        <f t="shared" si="226"/>
        <v>629.30000000000007</v>
      </c>
      <c r="AR225" s="8"/>
      <c r="AS225" s="76">
        <v>25.6</v>
      </c>
      <c r="AT225" s="76">
        <v>-603.70000000000005</v>
      </c>
      <c r="AU225" s="76">
        <f t="shared" si="232"/>
        <v>629.30000000000007</v>
      </c>
      <c r="AV225" s="76">
        <v>0</v>
      </c>
      <c r="AW225" s="76">
        <f t="shared" si="233"/>
        <v>25.6</v>
      </c>
      <c r="AX225" s="77">
        <v>-603.70000000000005</v>
      </c>
      <c r="AY225" s="78">
        <f t="shared" si="227"/>
        <v>629.30000000000007</v>
      </c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 s="32"/>
    </row>
    <row r="226" spans="2:68" s="2" customFormat="1" ht="14.25" hidden="1" customHeight="1" outlineLevel="1">
      <c r="B226" s="2" t="str">
        <f t="shared" si="218"/>
        <v>Hide</v>
      </c>
      <c r="C226" s="2">
        <v>1</v>
      </c>
      <c r="D226" s="72" t="s">
        <v>205</v>
      </c>
      <c r="E226" s="124">
        <v>0</v>
      </c>
      <c r="F226" s="76">
        <v>0</v>
      </c>
      <c r="G226" s="76">
        <f t="shared" si="219"/>
        <v>0</v>
      </c>
      <c r="H226" s="76">
        <v>0</v>
      </c>
      <c r="I226" s="76">
        <f t="shared" si="253"/>
        <v>0</v>
      </c>
      <c r="J226" s="77">
        <v>0</v>
      </c>
      <c r="K226" s="77">
        <f t="shared" si="220"/>
        <v>0</v>
      </c>
      <c r="L226" s="8"/>
      <c r="M226" s="76">
        <v>0</v>
      </c>
      <c r="N226" s="76">
        <v>0</v>
      </c>
      <c r="O226" s="76">
        <f t="shared" si="228"/>
        <v>0</v>
      </c>
      <c r="P226" s="76">
        <v>0</v>
      </c>
      <c r="Q226" s="76">
        <f t="shared" si="229"/>
        <v>0</v>
      </c>
      <c r="R226" s="77">
        <v>0</v>
      </c>
      <c r="S226" s="78">
        <f t="shared" si="221"/>
        <v>0</v>
      </c>
      <c r="T226" s="32"/>
      <c r="U226" s="124">
        <v>0</v>
      </c>
      <c r="V226" s="76">
        <v>0</v>
      </c>
      <c r="W226" s="76">
        <f t="shared" si="222"/>
        <v>0</v>
      </c>
      <c r="X226" s="76">
        <v>0</v>
      </c>
      <c r="Y226" s="76">
        <f t="shared" si="254"/>
        <v>0</v>
      </c>
      <c r="Z226" s="77">
        <v>0</v>
      </c>
      <c r="AA226" s="77">
        <f t="shared" si="223"/>
        <v>0</v>
      </c>
      <c r="AB226" s="8"/>
      <c r="AC226" s="76">
        <v>0</v>
      </c>
      <c r="AD226" s="76">
        <v>0</v>
      </c>
      <c r="AE226" s="76">
        <f t="shared" si="230"/>
        <v>0</v>
      </c>
      <c r="AF226" s="76">
        <v>0</v>
      </c>
      <c r="AG226" s="76">
        <f t="shared" si="231"/>
        <v>0</v>
      </c>
      <c r="AH226" s="77">
        <v>0</v>
      </c>
      <c r="AI226" s="78">
        <f t="shared" si="224"/>
        <v>0</v>
      </c>
      <c r="AJ226" s="32"/>
      <c r="AK226" s="124">
        <v>0</v>
      </c>
      <c r="AL226" s="76">
        <v>0</v>
      </c>
      <c r="AM226" s="76">
        <f t="shared" si="225"/>
        <v>0</v>
      </c>
      <c r="AN226" s="76">
        <v>0</v>
      </c>
      <c r="AO226" s="76">
        <f t="shared" si="255"/>
        <v>0</v>
      </c>
      <c r="AP226" s="77">
        <v>0</v>
      </c>
      <c r="AQ226" s="77">
        <f t="shared" si="226"/>
        <v>0</v>
      </c>
      <c r="AR226" s="8"/>
      <c r="AS226" s="76">
        <v>0</v>
      </c>
      <c r="AT226" s="76">
        <v>0</v>
      </c>
      <c r="AU226" s="76">
        <f t="shared" si="232"/>
        <v>0</v>
      </c>
      <c r="AV226" s="76">
        <v>0</v>
      </c>
      <c r="AW226" s="76">
        <f t="shared" si="233"/>
        <v>0</v>
      </c>
      <c r="AX226" s="77">
        <v>0</v>
      </c>
      <c r="AY226" s="78">
        <f t="shared" si="227"/>
        <v>0</v>
      </c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 s="32"/>
    </row>
    <row r="227" spans="2:68" s="2" customFormat="1" ht="14.25" hidden="1" customHeight="1" outlineLevel="1">
      <c r="B227" s="2" t="str">
        <f t="shared" si="218"/>
        <v>Hide</v>
      </c>
      <c r="C227" s="2">
        <v>1</v>
      </c>
      <c r="D227" s="72" t="s">
        <v>206</v>
      </c>
      <c r="E227" s="124">
        <v>0</v>
      </c>
      <c r="F227" s="76">
        <v>0</v>
      </c>
      <c r="G227" s="76">
        <f t="shared" si="219"/>
        <v>0</v>
      </c>
      <c r="H227" s="76">
        <v>0</v>
      </c>
      <c r="I227" s="76">
        <f t="shared" si="253"/>
        <v>0</v>
      </c>
      <c r="J227" s="77">
        <v>0</v>
      </c>
      <c r="K227" s="77">
        <f t="shared" si="220"/>
        <v>0</v>
      </c>
      <c r="L227" s="8"/>
      <c r="M227" s="76">
        <v>0</v>
      </c>
      <c r="N227" s="76">
        <v>0</v>
      </c>
      <c r="O227" s="76">
        <f t="shared" si="228"/>
        <v>0</v>
      </c>
      <c r="P227" s="76">
        <v>0</v>
      </c>
      <c r="Q227" s="76">
        <f t="shared" si="229"/>
        <v>0</v>
      </c>
      <c r="R227" s="77">
        <v>0</v>
      </c>
      <c r="S227" s="78">
        <f t="shared" si="221"/>
        <v>0</v>
      </c>
      <c r="T227" s="32"/>
      <c r="U227" s="124">
        <v>0</v>
      </c>
      <c r="V227" s="76">
        <v>0</v>
      </c>
      <c r="W227" s="76">
        <f t="shared" si="222"/>
        <v>0</v>
      </c>
      <c r="X227" s="76">
        <v>0</v>
      </c>
      <c r="Y227" s="76">
        <f t="shared" si="254"/>
        <v>0</v>
      </c>
      <c r="Z227" s="77">
        <v>0</v>
      </c>
      <c r="AA227" s="77">
        <f t="shared" si="223"/>
        <v>0</v>
      </c>
      <c r="AB227" s="8"/>
      <c r="AC227" s="76">
        <v>0</v>
      </c>
      <c r="AD227" s="76">
        <v>0</v>
      </c>
      <c r="AE227" s="76">
        <f t="shared" si="230"/>
        <v>0</v>
      </c>
      <c r="AF227" s="76">
        <v>0</v>
      </c>
      <c r="AG227" s="76">
        <f t="shared" si="231"/>
        <v>0</v>
      </c>
      <c r="AH227" s="77">
        <v>0</v>
      </c>
      <c r="AI227" s="78">
        <f t="shared" si="224"/>
        <v>0</v>
      </c>
      <c r="AJ227" s="32"/>
      <c r="AK227" s="124">
        <v>0</v>
      </c>
      <c r="AL227" s="76">
        <v>0</v>
      </c>
      <c r="AM227" s="76">
        <f t="shared" si="225"/>
        <v>0</v>
      </c>
      <c r="AN227" s="76">
        <v>0</v>
      </c>
      <c r="AO227" s="76">
        <f t="shared" si="255"/>
        <v>0</v>
      </c>
      <c r="AP227" s="77">
        <v>0</v>
      </c>
      <c r="AQ227" s="77">
        <f t="shared" si="226"/>
        <v>0</v>
      </c>
      <c r="AR227" s="8"/>
      <c r="AS227" s="76">
        <v>0</v>
      </c>
      <c r="AT227" s="76">
        <v>0</v>
      </c>
      <c r="AU227" s="76">
        <f t="shared" si="232"/>
        <v>0</v>
      </c>
      <c r="AV227" s="76">
        <v>0</v>
      </c>
      <c r="AW227" s="76">
        <f t="shared" si="233"/>
        <v>0</v>
      </c>
      <c r="AX227" s="77">
        <v>0</v>
      </c>
      <c r="AY227" s="78">
        <f t="shared" si="227"/>
        <v>0</v>
      </c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 s="32"/>
    </row>
    <row r="228" spans="2:68" s="2" customFormat="1" ht="14.25" hidden="1" customHeight="1" outlineLevel="1">
      <c r="B228" s="2" t="str">
        <f t="shared" si="218"/>
        <v>Hide</v>
      </c>
      <c r="C228" s="2">
        <v>1</v>
      </c>
      <c r="D228" s="72" t="s">
        <v>207</v>
      </c>
      <c r="E228" s="124">
        <v>0</v>
      </c>
      <c r="F228" s="76">
        <v>0</v>
      </c>
      <c r="G228" s="76">
        <f t="shared" si="219"/>
        <v>0</v>
      </c>
      <c r="H228" s="76">
        <v>0</v>
      </c>
      <c r="I228" s="76">
        <f t="shared" si="253"/>
        <v>0</v>
      </c>
      <c r="J228" s="77">
        <v>0</v>
      </c>
      <c r="K228" s="77">
        <f t="shared" si="220"/>
        <v>0</v>
      </c>
      <c r="L228" s="8"/>
      <c r="M228" s="76">
        <v>0</v>
      </c>
      <c r="N228" s="76">
        <v>0</v>
      </c>
      <c r="O228" s="76">
        <f t="shared" si="228"/>
        <v>0</v>
      </c>
      <c r="P228" s="76">
        <v>0</v>
      </c>
      <c r="Q228" s="76">
        <f t="shared" si="229"/>
        <v>0</v>
      </c>
      <c r="R228" s="77">
        <v>0</v>
      </c>
      <c r="S228" s="78">
        <f t="shared" si="221"/>
        <v>0</v>
      </c>
      <c r="T228" s="32"/>
      <c r="U228" s="124">
        <v>0</v>
      </c>
      <c r="V228" s="76">
        <v>0</v>
      </c>
      <c r="W228" s="76">
        <f t="shared" si="222"/>
        <v>0</v>
      </c>
      <c r="X228" s="76">
        <v>0</v>
      </c>
      <c r="Y228" s="76">
        <f t="shared" si="254"/>
        <v>0</v>
      </c>
      <c r="Z228" s="77">
        <v>0</v>
      </c>
      <c r="AA228" s="77">
        <f t="shared" si="223"/>
        <v>0</v>
      </c>
      <c r="AB228" s="8"/>
      <c r="AC228" s="76">
        <v>0</v>
      </c>
      <c r="AD228" s="76">
        <v>0</v>
      </c>
      <c r="AE228" s="76">
        <f t="shared" si="230"/>
        <v>0</v>
      </c>
      <c r="AF228" s="76">
        <v>0</v>
      </c>
      <c r="AG228" s="76">
        <f t="shared" si="231"/>
        <v>0</v>
      </c>
      <c r="AH228" s="77">
        <v>0</v>
      </c>
      <c r="AI228" s="78">
        <f t="shared" si="224"/>
        <v>0</v>
      </c>
      <c r="AJ228" s="32"/>
      <c r="AK228" s="124">
        <v>0</v>
      </c>
      <c r="AL228" s="76">
        <v>0</v>
      </c>
      <c r="AM228" s="76">
        <f t="shared" si="225"/>
        <v>0</v>
      </c>
      <c r="AN228" s="76">
        <v>0</v>
      </c>
      <c r="AO228" s="76">
        <f t="shared" si="255"/>
        <v>0</v>
      </c>
      <c r="AP228" s="77">
        <v>0</v>
      </c>
      <c r="AQ228" s="77">
        <f t="shared" si="226"/>
        <v>0</v>
      </c>
      <c r="AR228" s="8"/>
      <c r="AS228" s="76">
        <v>0</v>
      </c>
      <c r="AT228" s="76">
        <v>0</v>
      </c>
      <c r="AU228" s="76">
        <f t="shared" si="232"/>
        <v>0</v>
      </c>
      <c r="AV228" s="76">
        <v>0</v>
      </c>
      <c r="AW228" s="76">
        <f t="shared" si="233"/>
        <v>0</v>
      </c>
      <c r="AX228" s="77">
        <v>0</v>
      </c>
      <c r="AY228" s="78">
        <f t="shared" si="227"/>
        <v>0</v>
      </c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 s="32"/>
    </row>
    <row r="229" spans="2:68" s="2" customFormat="1" collapsed="1">
      <c r="B229" s="2" t="str">
        <f t="shared" si="218"/>
        <v>Hide</v>
      </c>
      <c r="C229" s="2">
        <v>1</v>
      </c>
      <c r="D229" s="72" t="s">
        <v>208</v>
      </c>
      <c r="E229" s="123">
        <v>25.6</v>
      </c>
      <c r="F229" s="73">
        <v>-603.70000000000005</v>
      </c>
      <c r="G229" s="73">
        <f t="shared" si="219"/>
        <v>629.30000000000007</v>
      </c>
      <c r="H229" s="73">
        <v>0</v>
      </c>
      <c r="I229" s="73">
        <f t="shared" si="253"/>
        <v>25.6</v>
      </c>
      <c r="J229" s="74">
        <v>-603.70000000000005</v>
      </c>
      <c r="K229" s="74">
        <f t="shared" si="220"/>
        <v>629.30000000000007</v>
      </c>
      <c r="L229" s="35"/>
      <c r="M229" s="73">
        <v>25.6</v>
      </c>
      <c r="N229" s="73">
        <v>-603.70000000000005</v>
      </c>
      <c r="O229" s="73">
        <f t="shared" si="228"/>
        <v>629.30000000000007</v>
      </c>
      <c r="P229" s="73">
        <v>0</v>
      </c>
      <c r="Q229" s="73">
        <f t="shared" si="229"/>
        <v>25.6</v>
      </c>
      <c r="R229" s="74">
        <v>-603.70000000000005</v>
      </c>
      <c r="S229" s="75">
        <f t="shared" si="221"/>
        <v>629.30000000000007</v>
      </c>
      <c r="T229" s="32"/>
      <c r="U229" s="123">
        <v>0</v>
      </c>
      <c r="V229" s="73">
        <v>0</v>
      </c>
      <c r="W229" s="73">
        <f t="shared" si="222"/>
        <v>0</v>
      </c>
      <c r="X229" s="73">
        <v>0</v>
      </c>
      <c r="Y229" s="73">
        <f t="shared" si="254"/>
        <v>0</v>
      </c>
      <c r="Z229" s="74">
        <v>0</v>
      </c>
      <c r="AA229" s="74">
        <f t="shared" si="223"/>
        <v>0</v>
      </c>
      <c r="AB229" s="35"/>
      <c r="AC229" s="73">
        <v>0</v>
      </c>
      <c r="AD229" s="73">
        <v>0</v>
      </c>
      <c r="AE229" s="73">
        <f t="shared" si="230"/>
        <v>0</v>
      </c>
      <c r="AF229" s="73">
        <v>0</v>
      </c>
      <c r="AG229" s="73">
        <f t="shared" si="231"/>
        <v>0</v>
      </c>
      <c r="AH229" s="74">
        <v>0</v>
      </c>
      <c r="AI229" s="75">
        <f t="shared" si="224"/>
        <v>0</v>
      </c>
      <c r="AJ229" s="32"/>
      <c r="AK229" s="123">
        <v>25.6</v>
      </c>
      <c r="AL229" s="73">
        <v>-603.70000000000005</v>
      </c>
      <c r="AM229" s="73">
        <f t="shared" si="225"/>
        <v>629.30000000000007</v>
      </c>
      <c r="AN229" s="73">
        <v>0</v>
      </c>
      <c r="AO229" s="73">
        <f t="shared" si="255"/>
        <v>25.6</v>
      </c>
      <c r="AP229" s="74">
        <v>-603.70000000000005</v>
      </c>
      <c r="AQ229" s="74">
        <f t="shared" si="226"/>
        <v>629.30000000000007</v>
      </c>
      <c r="AR229" s="35"/>
      <c r="AS229" s="73">
        <v>25.6</v>
      </c>
      <c r="AT229" s="73">
        <v>-603.70000000000005</v>
      </c>
      <c r="AU229" s="73">
        <f t="shared" si="232"/>
        <v>629.30000000000007</v>
      </c>
      <c r="AV229" s="73">
        <v>0</v>
      </c>
      <c r="AW229" s="73">
        <f t="shared" si="233"/>
        <v>25.6</v>
      </c>
      <c r="AX229" s="74">
        <v>-603.70000000000005</v>
      </c>
      <c r="AY229" s="75">
        <f t="shared" si="227"/>
        <v>629.30000000000007</v>
      </c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 s="32"/>
    </row>
    <row r="230" spans="2:68" s="2" customFormat="1">
      <c r="B230" s="2" t="str">
        <f t="shared" si="218"/>
        <v>Hide</v>
      </c>
      <c r="C230" s="2">
        <v>1</v>
      </c>
      <c r="D230" s="80" t="s">
        <v>209</v>
      </c>
      <c r="E230" s="125">
        <v>486710.71999999986</v>
      </c>
      <c r="F230" s="81">
        <v>400362.56749259675</v>
      </c>
      <c r="G230" s="81">
        <f t="shared" si="219"/>
        <v>86348.152507403109</v>
      </c>
      <c r="H230" s="81">
        <v>0</v>
      </c>
      <c r="I230" s="81">
        <f t="shared" si="253"/>
        <v>486710.71999999986</v>
      </c>
      <c r="J230" s="82">
        <v>426076.0300000002</v>
      </c>
      <c r="K230" s="82">
        <f t="shared" si="220"/>
        <v>60634.689999999653</v>
      </c>
      <c r="L230" s="45"/>
      <c r="M230" s="81">
        <v>486710.71999999986</v>
      </c>
      <c r="N230" s="81">
        <v>400362.56749259675</v>
      </c>
      <c r="O230" s="81">
        <f t="shared" si="228"/>
        <v>86348.152507403109</v>
      </c>
      <c r="P230" s="81">
        <v>0</v>
      </c>
      <c r="Q230" s="81">
        <f t="shared" si="229"/>
        <v>486710.71999999986</v>
      </c>
      <c r="R230" s="82">
        <v>426076.0300000002</v>
      </c>
      <c r="S230" s="83">
        <f t="shared" si="221"/>
        <v>60634.689999999653</v>
      </c>
      <c r="T230" s="32"/>
      <c r="U230" s="125">
        <v>71148.689999999988</v>
      </c>
      <c r="V230" s="81">
        <v>65512.658125635127</v>
      </c>
      <c r="W230" s="81">
        <f t="shared" si="222"/>
        <v>5636.0318743648604</v>
      </c>
      <c r="X230" s="81">
        <v>0</v>
      </c>
      <c r="Y230" s="81">
        <f t="shared" si="254"/>
        <v>71148.689999999988</v>
      </c>
      <c r="Z230" s="82">
        <v>72369.39</v>
      </c>
      <c r="AA230" s="82">
        <f t="shared" si="223"/>
        <v>-1220.7000000000116</v>
      </c>
      <c r="AB230" s="45"/>
      <c r="AC230" s="81">
        <v>71148.689999999988</v>
      </c>
      <c r="AD230" s="81">
        <v>65512.658125635127</v>
      </c>
      <c r="AE230" s="81">
        <f t="shared" si="230"/>
        <v>5636.0318743648604</v>
      </c>
      <c r="AF230" s="81">
        <v>0</v>
      </c>
      <c r="AG230" s="81">
        <f t="shared" si="231"/>
        <v>71148.689999999988</v>
      </c>
      <c r="AH230" s="82">
        <v>72369.39</v>
      </c>
      <c r="AI230" s="83">
        <f t="shared" si="224"/>
        <v>-1220.7000000000116</v>
      </c>
      <c r="AJ230" s="32"/>
      <c r="AK230" s="125">
        <v>415562.02999999991</v>
      </c>
      <c r="AL230" s="81">
        <v>334849.90936696151</v>
      </c>
      <c r="AM230" s="81">
        <f t="shared" si="225"/>
        <v>80712.120633038401</v>
      </c>
      <c r="AN230" s="81">
        <v>0</v>
      </c>
      <c r="AO230" s="81">
        <f t="shared" si="255"/>
        <v>415562.02999999991</v>
      </c>
      <c r="AP230" s="82">
        <v>353706.64</v>
      </c>
      <c r="AQ230" s="82">
        <f t="shared" si="226"/>
        <v>61855.389999999898</v>
      </c>
      <c r="AR230" s="45"/>
      <c r="AS230" s="81">
        <v>415562.02999999991</v>
      </c>
      <c r="AT230" s="81">
        <v>334849.90936696151</v>
      </c>
      <c r="AU230" s="81">
        <f t="shared" si="232"/>
        <v>80712.120633038401</v>
      </c>
      <c r="AV230" s="81">
        <v>0</v>
      </c>
      <c r="AW230" s="81">
        <f t="shared" si="233"/>
        <v>415562.02999999991</v>
      </c>
      <c r="AX230" s="82">
        <v>353706.64</v>
      </c>
      <c r="AY230" s="83">
        <f t="shared" si="227"/>
        <v>61855.389999999898</v>
      </c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 s="32"/>
    </row>
    <row r="231" spans="2:68" s="2" customFormat="1" ht="14.25" hidden="1" customHeight="1" outlineLevel="1">
      <c r="B231" s="2" t="str">
        <f t="shared" si="218"/>
        <v>Hide</v>
      </c>
      <c r="C231" s="2">
        <v>1</v>
      </c>
      <c r="D231" s="80" t="s">
        <v>210</v>
      </c>
      <c r="E231" s="126">
        <v>9906.6</v>
      </c>
      <c r="F231" s="84">
        <v>6171.2660770259399</v>
      </c>
      <c r="G231" s="84">
        <f t="shared" si="219"/>
        <v>3735.3339229740604</v>
      </c>
      <c r="H231" s="84">
        <v>0</v>
      </c>
      <c r="I231" s="84">
        <f t="shared" si="253"/>
        <v>9906.6</v>
      </c>
      <c r="J231" s="85">
        <v>8869.5</v>
      </c>
      <c r="K231" s="85">
        <f t="shared" si="220"/>
        <v>1037.1000000000004</v>
      </c>
      <c r="L231" s="86"/>
      <c r="M231" s="84">
        <v>9906.6</v>
      </c>
      <c r="N231" s="84">
        <v>6171.2660770259399</v>
      </c>
      <c r="O231" s="84">
        <f t="shared" si="228"/>
        <v>3735.3339229740604</v>
      </c>
      <c r="P231" s="84">
        <v>0</v>
      </c>
      <c r="Q231" s="84">
        <f t="shared" si="229"/>
        <v>9906.6</v>
      </c>
      <c r="R231" s="85">
        <v>8869.5</v>
      </c>
      <c r="S231" s="87">
        <f t="shared" si="221"/>
        <v>1037.1000000000004</v>
      </c>
      <c r="T231" s="32"/>
      <c r="U231" s="126">
        <v>3395.85</v>
      </c>
      <c r="V231" s="84">
        <v>2732.5968072757801</v>
      </c>
      <c r="W231" s="84">
        <f t="shared" si="222"/>
        <v>663.25319272421984</v>
      </c>
      <c r="X231" s="84">
        <v>0</v>
      </c>
      <c r="Y231" s="84">
        <f t="shared" si="254"/>
        <v>3395.85</v>
      </c>
      <c r="Z231" s="85">
        <v>1753.61</v>
      </c>
      <c r="AA231" s="85">
        <f t="shared" si="223"/>
        <v>1642.24</v>
      </c>
      <c r="AB231" s="86"/>
      <c r="AC231" s="84">
        <v>3395.85</v>
      </c>
      <c r="AD231" s="84">
        <v>2732.5968072757801</v>
      </c>
      <c r="AE231" s="84">
        <f t="shared" si="230"/>
        <v>663.25319272421984</v>
      </c>
      <c r="AF231" s="84">
        <v>0</v>
      </c>
      <c r="AG231" s="84">
        <f t="shared" si="231"/>
        <v>3395.85</v>
      </c>
      <c r="AH231" s="85">
        <v>1753.61</v>
      </c>
      <c r="AI231" s="87">
        <f t="shared" si="224"/>
        <v>1642.24</v>
      </c>
      <c r="AJ231" s="32"/>
      <c r="AK231" s="126">
        <v>6510.75</v>
      </c>
      <c r="AL231" s="84">
        <v>3438.6692697501599</v>
      </c>
      <c r="AM231" s="84">
        <f t="shared" si="225"/>
        <v>3072.0807302498401</v>
      </c>
      <c r="AN231" s="84">
        <v>0</v>
      </c>
      <c r="AO231" s="84">
        <f t="shared" si="255"/>
        <v>6510.75</v>
      </c>
      <c r="AP231" s="85">
        <v>7115.89</v>
      </c>
      <c r="AQ231" s="85">
        <f t="shared" si="226"/>
        <v>-605.14000000000033</v>
      </c>
      <c r="AR231" s="86"/>
      <c r="AS231" s="84">
        <v>6510.75</v>
      </c>
      <c r="AT231" s="84">
        <v>3438.6692697501599</v>
      </c>
      <c r="AU231" s="84">
        <f t="shared" si="232"/>
        <v>3072.0807302498401</v>
      </c>
      <c r="AV231" s="84">
        <v>0</v>
      </c>
      <c r="AW231" s="84">
        <f t="shared" si="233"/>
        <v>6510.75</v>
      </c>
      <c r="AX231" s="85">
        <v>7115.89</v>
      </c>
      <c r="AY231" s="87">
        <f t="shared" si="227"/>
        <v>-605.14000000000033</v>
      </c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 s="32"/>
    </row>
    <row r="232" spans="2:68" s="2" customFormat="1" collapsed="1">
      <c r="B232" s="2" t="str">
        <f t="shared" si="218"/>
        <v>Hide</v>
      </c>
      <c r="C232" s="2">
        <v>1</v>
      </c>
      <c r="D232" s="80" t="s">
        <v>211</v>
      </c>
      <c r="E232" s="125">
        <v>9906.6</v>
      </c>
      <c r="F232" s="81">
        <v>6171.2660770259399</v>
      </c>
      <c r="G232" s="81">
        <f t="shared" si="219"/>
        <v>3735.3339229740604</v>
      </c>
      <c r="H232" s="81">
        <v>0</v>
      </c>
      <c r="I232" s="81">
        <f t="shared" si="253"/>
        <v>9906.6</v>
      </c>
      <c r="J232" s="82">
        <v>8869.5</v>
      </c>
      <c r="K232" s="82">
        <f t="shared" si="220"/>
        <v>1037.1000000000004</v>
      </c>
      <c r="L232" s="45"/>
      <c r="M232" s="81">
        <v>9906.6</v>
      </c>
      <c r="N232" s="81">
        <v>6171.2660770259399</v>
      </c>
      <c r="O232" s="81">
        <f t="shared" si="228"/>
        <v>3735.3339229740604</v>
      </c>
      <c r="P232" s="81">
        <v>0</v>
      </c>
      <c r="Q232" s="81">
        <f t="shared" si="229"/>
        <v>9906.6</v>
      </c>
      <c r="R232" s="82">
        <v>8869.5</v>
      </c>
      <c r="S232" s="83">
        <f t="shared" si="221"/>
        <v>1037.1000000000004</v>
      </c>
      <c r="T232" s="32"/>
      <c r="U232" s="125">
        <v>3395.85</v>
      </c>
      <c r="V232" s="81">
        <v>2732.5968072757801</v>
      </c>
      <c r="W232" s="81">
        <f t="shared" si="222"/>
        <v>663.25319272421984</v>
      </c>
      <c r="X232" s="81">
        <v>0</v>
      </c>
      <c r="Y232" s="81">
        <f t="shared" si="254"/>
        <v>3395.85</v>
      </c>
      <c r="Z232" s="82">
        <v>1753.61</v>
      </c>
      <c r="AA232" s="82">
        <f t="shared" si="223"/>
        <v>1642.24</v>
      </c>
      <c r="AB232" s="45"/>
      <c r="AC232" s="81">
        <v>3395.85</v>
      </c>
      <c r="AD232" s="81">
        <v>2732.5968072757801</v>
      </c>
      <c r="AE232" s="81">
        <f t="shared" si="230"/>
        <v>663.25319272421984</v>
      </c>
      <c r="AF232" s="81">
        <v>0</v>
      </c>
      <c r="AG232" s="81">
        <f t="shared" si="231"/>
        <v>3395.85</v>
      </c>
      <c r="AH232" s="82">
        <v>1753.61</v>
      </c>
      <c r="AI232" s="83">
        <f t="shared" si="224"/>
        <v>1642.24</v>
      </c>
      <c r="AJ232" s="32"/>
      <c r="AK232" s="125">
        <v>6510.75</v>
      </c>
      <c r="AL232" s="81">
        <v>3438.6692697501599</v>
      </c>
      <c r="AM232" s="81">
        <f t="shared" si="225"/>
        <v>3072.0807302498401</v>
      </c>
      <c r="AN232" s="81">
        <v>0</v>
      </c>
      <c r="AO232" s="81">
        <f t="shared" si="255"/>
        <v>6510.75</v>
      </c>
      <c r="AP232" s="82">
        <v>7115.89</v>
      </c>
      <c r="AQ232" s="82">
        <f t="shared" si="226"/>
        <v>-605.14000000000033</v>
      </c>
      <c r="AR232" s="45"/>
      <c r="AS232" s="81">
        <v>6510.75</v>
      </c>
      <c r="AT232" s="81">
        <v>3438.6692697501599</v>
      </c>
      <c r="AU232" s="81">
        <f t="shared" si="232"/>
        <v>3072.0807302498401</v>
      </c>
      <c r="AV232" s="81">
        <v>0</v>
      </c>
      <c r="AW232" s="81">
        <f t="shared" si="233"/>
        <v>6510.75</v>
      </c>
      <c r="AX232" s="82">
        <v>7115.89</v>
      </c>
      <c r="AY232" s="83">
        <f t="shared" si="227"/>
        <v>-605.14000000000033</v>
      </c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 s="32"/>
    </row>
    <row r="233" spans="2:68" s="67" customFormat="1">
      <c r="B233" s="67" t="str">
        <f t="shared" si="218"/>
        <v>Hide</v>
      </c>
      <c r="C233" s="67">
        <v>1</v>
      </c>
      <c r="D233" s="68" t="s">
        <v>212</v>
      </c>
      <c r="E233" s="120">
        <v>496617.31999999983</v>
      </c>
      <c r="F233" s="57">
        <v>406533.83356962277</v>
      </c>
      <c r="G233" s="57">
        <f t="shared" si="219"/>
        <v>90083.486430377059</v>
      </c>
      <c r="H233" s="57">
        <v>0</v>
      </c>
      <c r="I233" s="57">
        <f t="shared" si="253"/>
        <v>496617.31999999983</v>
      </c>
      <c r="J233" s="58">
        <v>434945.5300000002</v>
      </c>
      <c r="K233" s="58">
        <f t="shared" si="220"/>
        <v>61671.78999999963</v>
      </c>
      <c r="L233" s="45"/>
      <c r="M233" s="57">
        <v>496617.31999999983</v>
      </c>
      <c r="N233" s="57">
        <v>406533.83356962277</v>
      </c>
      <c r="O233" s="57">
        <f t="shared" si="228"/>
        <v>90083.486430377059</v>
      </c>
      <c r="P233" s="57">
        <v>0</v>
      </c>
      <c r="Q233" s="57">
        <f t="shared" si="229"/>
        <v>496617.31999999983</v>
      </c>
      <c r="R233" s="58">
        <v>434945.5300000002</v>
      </c>
      <c r="S233" s="59">
        <f t="shared" si="221"/>
        <v>61671.78999999963</v>
      </c>
      <c r="T233" s="32"/>
      <c r="U233" s="120">
        <v>74544.539999999994</v>
      </c>
      <c r="V233" s="57">
        <v>68245.254932910902</v>
      </c>
      <c r="W233" s="57">
        <f t="shared" si="222"/>
        <v>6299.2850670890912</v>
      </c>
      <c r="X233" s="57">
        <v>0</v>
      </c>
      <c r="Y233" s="57">
        <f t="shared" si="254"/>
        <v>74544.539999999994</v>
      </c>
      <c r="Z233" s="58">
        <v>74123</v>
      </c>
      <c r="AA233" s="58">
        <f t="shared" si="223"/>
        <v>421.5399999999936</v>
      </c>
      <c r="AB233" s="45"/>
      <c r="AC233" s="57">
        <v>74544.539999999994</v>
      </c>
      <c r="AD233" s="57">
        <v>68245.254932910902</v>
      </c>
      <c r="AE233" s="57">
        <f t="shared" si="230"/>
        <v>6299.2850670890912</v>
      </c>
      <c r="AF233" s="57">
        <v>0</v>
      </c>
      <c r="AG233" s="57">
        <f t="shared" si="231"/>
        <v>74544.539999999994</v>
      </c>
      <c r="AH233" s="58">
        <v>74123</v>
      </c>
      <c r="AI233" s="59">
        <f t="shared" si="224"/>
        <v>421.5399999999936</v>
      </c>
      <c r="AJ233" s="32"/>
      <c r="AK233" s="120">
        <v>422072.77999999991</v>
      </c>
      <c r="AL233" s="57">
        <v>338288.5786367117</v>
      </c>
      <c r="AM233" s="57">
        <f t="shared" si="225"/>
        <v>83784.201363288215</v>
      </c>
      <c r="AN233" s="57">
        <v>0</v>
      </c>
      <c r="AO233" s="57">
        <f t="shared" si="255"/>
        <v>422072.77999999991</v>
      </c>
      <c r="AP233" s="58">
        <v>360822.53</v>
      </c>
      <c r="AQ233" s="58">
        <f t="shared" si="226"/>
        <v>61250.249999999884</v>
      </c>
      <c r="AR233" s="45"/>
      <c r="AS233" s="57">
        <v>422072.77999999991</v>
      </c>
      <c r="AT233" s="57">
        <v>338288.5786367117</v>
      </c>
      <c r="AU233" s="57">
        <f t="shared" si="232"/>
        <v>83784.201363288215</v>
      </c>
      <c r="AV233" s="57">
        <v>0</v>
      </c>
      <c r="AW233" s="57">
        <f t="shared" si="233"/>
        <v>422072.77999999991</v>
      </c>
      <c r="AX233" s="58">
        <v>360822.53</v>
      </c>
      <c r="AY233" s="59">
        <f t="shared" si="227"/>
        <v>61250.249999999884</v>
      </c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 s="32"/>
    </row>
    <row r="234" spans="2:68" s="2" customFormat="1" ht="14.25" hidden="1" customHeight="1" outlineLevel="1">
      <c r="B234" s="2" t="str">
        <f t="shared" si="218"/>
        <v>Hide</v>
      </c>
      <c r="C234" s="2">
        <v>-1</v>
      </c>
      <c r="D234" s="88" t="s">
        <v>213</v>
      </c>
      <c r="E234" s="127">
        <v>487158.98000000138</v>
      </c>
      <c r="F234" s="89">
        <v>679359.43250740308</v>
      </c>
      <c r="G234" s="89">
        <f t="shared" si="219"/>
        <v>-192200.4525074017</v>
      </c>
      <c r="H234" s="89">
        <v>0</v>
      </c>
      <c r="I234" s="89">
        <f t="shared" si="253"/>
        <v>487158.98000000138</v>
      </c>
      <c r="J234" s="90">
        <v>667027.54000000015</v>
      </c>
      <c r="K234" s="90">
        <f t="shared" si="220"/>
        <v>-179868.55999999878</v>
      </c>
      <c r="L234" s="35"/>
      <c r="M234" s="89">
        <v>487158.98000000138</v>
      </c>
      <c r="N234" s="89">
        <v>679359.43250740308</v>
      </c>
      <c r="O234" s="89">
        <f t="shared" si="228"/>
        <v>-192200.4525074017</v>
      </c>
      <c r="P234" s="89">
        <v>0</v>
      </c>
      <c r="Q234" s="89">
        <f t="shared" si="229"/>
        <v>487158.98000000138</v>
      </c>
      <c r="R234" s="90">
        <v>667027.54000000015</v>
      </c>
      <c r="S234" s="91">
        <f t="shared" si="221"/>
        <v>-179868.55999999878</v>
      </c>
      <c r="T234" s="32"/>
      <c r="U234" s="127">
        <v>62921.620000000017</v>
      </c>
      <c r="V234" s="89">
        <v>145705.34187436494</v>
      </c>
      <c r="W234" s="89">
        <f t="shared" si="222"/>
        <v>-82783.721874364914</v>
      </c>
      <c r="X234" s="89">
        <v>0</v>
      </c>
      <c r="Y234" s="89">
        <f t="shared" si="254"/>
        <v>62921.620000000017</v>
      </c>
      <c r="Z234" s="90">
        <v>175022.93999999989</v>
      </c>
      <c r="AA234" s="90">
        <f t="shared" si="223"/>
        <v>-112101.31999999986</v>
      </c>
      <c r="AB234" s="35"/>
      <c r="AC234" s="89">
        <v>62921.620000000017</v>
      </c>
      <c r="AD234" s="89">
        <v>145705.34187436494</v>
      </c>
      <c r="AE234" s="89">
        <f t="shared" si="230"/>
        <v>-82783.721874364914</v>
      </c>
      <c r="AF234" s="89">
        <v>0</v>
      </c>
      <c r="AG234" s="89">
        <f t="shared" si="231"/>
        <v>62921.620000000017</v>
      </c>
      <c r="AH234" s="90">
        <v>175022.93999999989</v>
      </c>
      <c r="AI234" s="91">
        <f t="shared" si="224"/>
        <v>-112101.31999999986</v>
      </c>
      <c r="AJ234" s="32"/>
      <c r="AK234" s="127">
        <v>424237.36000000092</v>
      </c>
      <c r="AL234" s="89">
        <v>533654.09063303843</v>
      </c>
      <c r="AM234" s="89">
        <f t="shared" si="225"/>
        <v>-109416.73063303751</v>
      </c>
      <c r="AN234" s="89">
        <v>0</v>
      </c>
      <c r="AO234" s="89">
        <f t="shared" si="255"/>
        <v>424237.36000000092</v>
      </c>
      <c r="AP234" s="90">
        <v>492004.60000000015</v>
      </c>
      <c r="AQ234" s="90">
        <f t="shared" si="226"/>
        <v>-67767.239999999234</v>
      </c>
      <c r="AR234" s="35"/>
      <c r="AS234" s="89">
        <v>424237.36000000092</v>
      </c>
      <c r="AT234" s="89">
        <v>533654.09063303843</v>
      </c>
      <c r="AU234" s="89">
        <f t="shared" si="232"/>
        <v>-109416.73063303751</v>
      </c>
      <c r="AV234" s="89">
        <v>0</v>
      </c>
      <c r="AW234" s="89">
        <f t="shared" si="233"/>
        <v>424237.36000000092</v>
      </c>
      <c r="AX234" s="90">
        <v>492004.60000000015</v>
      </c>
      <c r="AY234" s="91">
        <f t="shared" si="227"/>
        <v>-67767.239999999234</v>
      </c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 s="32"/>
    </row>
    <row r="235" spans="2:68" s="67" customFormat="1" collapsed="1">
      <c r="B235" s="67" t="str">
        <f t="shared" si="218"/>
        <v>Hide</v>
      </c>
      <c r="C235" s="67">
        <v>-1</v>
      </c>
      <c r="D235" s="68" t="s">
        <v>214</v>
      </c>
      <c r="E235" s="120">
        <v>477252.3800000014</v>
      </c>
      <c r="F235" s="57">
        <v>673188.16643037717</v>
      </c>
      <c r="G235" s="57">
        <f t="shared" si="219"/>
        <v>-195935.78643037577</v>
      </c>
      <c r="H235" s="57">
        <v>0</v>
      </c>
      <c r="I235" s="57">
        <f t="shared" si="253"/>
        <v>477252.3800000014</v>
      </c>
      <c r="J235" s="58">
        <v>658158.04000000015</v>
      </c>
      <c r="K235" s="58">
        <f t="shared" si="220"/>
        <v>-180905.65999999875</v>
      </c>
      <c r="L235" s="45"/>
      <c r="M235" s="57">
        <v>477252.3800000014</v>
      </c>
      <c r="N235" s="57">
        <v>673188.16643037717</v>
      </c>
      <c r="O235" s="57">
        <f t="shared" si="228"/>
        <v>-195935.78643037577</v>
      </c>
      <c r="P235" s="57">
        <v>0</v>
      </c>
      <c r="Q235" s="57">
        <f t="shared" si="229"/>
        <v>477252.3800000014</v>
      </c>
      <c r="R235" s="58">
        <v>658158.04000000015</v>
      </c>
      <c r="S235" s="59">
        <f t="shared" si="221"/>
        <v>-180905.65999999875</v>
      </c>
      <c r="T235" s="32"/>
      <c r="U235" s="120">
        <v>59525.770000000019</v>
      </c>
      <c r="V235" s="57">
        <v>142972.74506708916</v>
      </c>
      <c r="W235" s="57">
        <f t="shared" si="222"/>
        <v>-83446.975067089137</v>
      </c>
      <c r="X235" s="57">
        <v>0</v>
      </c>
      <c r="Y235" s="57">
        <f t="shared" si="254"/>
        <v>59525.770000000019</v>
      </c>
      <c r="Z235" s="58">
        <v>173269.3299999999</v>
      </c>
      <c r="AA235" s="58">
        <f t="shared" si="223"/>
        <v>-113743.55999999988</v>
      </c>
      <c r="AB235" s="45"/>
      <c r="AC235" s="57">
        <v>59525.770000000019</v>
      </c>
      <c r="AD235" s="57">
        <v>142972.74506708916</v>
      </c>
      <c r="AE235" s="57">
        <f t="shared" si="230"/>
        <v>-83446.975067089137</v>
      </c>
      <c r="AF235" s="57">
        <v>0</v>
      </c>
      <c r="AG235" s="57">
        <f t="shared" si="231"/>
        <v>59525.770000000019</v>
      </c>
      <c r="AH235" s="58">
        <v>173269.3299999999</v>
      </c>
      <c r="AI235" s="59">
        <f t="shared" si="224"/>
        <v>-113743.55999999988</v>
      </c>
      <c r="AJ235" s="32"/>
      <c r="AK235" s="120">
        <v>417726.61000000092</v>
      </c>
      <c r="AL235" s="57">
        <v>530215.4213632883</v>
      </c>
      <c r="AM235" s="57">
        <f t="shared" si="225"/>
        <v>-112488.81136328739</v>
      </c>
      <c r="AN235" s="57">
        <v>0</v>
      </c>
      <c r="AO235" s="57">
        <f t="shared" si="255"/>
        <v>417726.61000000092</v>
      </c>
      <c r="AP235" s="58">
        <v>484888.71000000014</v>
      </c>
      <c r="AQ235" s="58">
        <f t="shared" si="226"/>
        <v>-67162.09999999922</v>
      </c>
      <c r="AR235" s="45"/>
      <c r="AS235" s="57">
        <v>417726.61000000092</v>
      </c>
      <c r="AT235" s="57">
        <v>530215.4213632883</v>
      </c>
      <c r="AU235" s="57">
        <f t="shared" si="232"/>
        <v>-112488.81136328739</v>
      </c>
      <c r="AV235" s="57">
        <v>0</v>
      </c>
      <c r="AW235" s="57">
        <f t="shared" si="233"/>
        <v>417726.61000000092</v>
      </c>
      <c r="AX235" s="58">
        <v>484888.71000000014</v>
      </c>
      <c r="AY235" s="59">
        <f t="shared" si="227"/>
        <v>-67162.09999999922</v>
      </c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 s="32"/>
    </row>
    <row r="236" spans="2:68" s="2" customFormat="1" ht="14.25" hidden="1" customHeight="1" outlineLevel="1">
      <c r="B236" s="2" t="s">
        <v>404</v>
      </c>
      <c r="D236" s="62" t="s">
        <v>215</v>
      </c>
      <c r="E236" s="115">
        <v>0</v>
      </c>
      <c r="F236" s="28">
        <v>0</v>
      </c>
      <c r="G236" s="28">
        <f t="shared" si="219"/>
        <v>0</v>
      </c>
      <c r="H236" s="28">
        <v>0</v>
      </c>
      <c r="I236" s="28">
        <f t="shared" si="253"/>
        <v>0</v>
      </c>
      <c r="J236" s="34">
        <v>0</v>
      </c>
      <c r="K236" s="34">
        <f t="shared" si="220"/>
        <v>0</v>
      </c>
      <c r="L236" s="35"/>
      <c r="M236" s="28">
        <v>0</v>
      </c>
      <c r="N236" s="28">
        <v>0</v>
      </c>
      <c r="O236" s="28">
        <f t="shared" si="228"/>
        <v>0</v>
      </c>
      <c r="P236" s="28">
        <v>0</v>
      </c>
      <c r="Q236" s="28">
        <f t="shared" si="229"/>
        <v>0</v>
      </c>
      <c r="R236" s="34">
        <v>0</v>
      </c>
      <c r="S236" s="36">
        <f t="shared" si="221"/>
        <v>0</v>
      </c>
      <c r="T236" s="32"/>
      <c r="U236" s="115">
        <v>0</v>
      </c>
      <c r="V236" s="28">
        <v>0</v>
      </c>
      <c r="W236" s="28">
        <f t="shared" si="222"/>
        <v>0</v>
      </c>
      <c r="X236" s="28">
        <v>0</v>
      </c>
      <c r="Y236" s="28">
        <f t="shared" si="254"/>
        <v>0</v>
      </c>
      <c r="Z236" s="34">
        <v>0</v>
      </c>
      <c r="AA236" s="34">
        <f t="shared" si="223"/>
        <v>0</v>
      </c>
      <c r="AB236" s="35"/>
      <c r="AC236" s="28">
        <v>0</v>
      </c>
      <c r="AD236" s="28">
        <v>0</v>
      </c>
      <c r="AE236" s="28">
        <f t="shared" si="230"/>
        <v>0</v>
      </c>
      <c r="AF236" s="28">
        <v>0</v>
      </c>
      <c r="AG236" s="28">
        <f t="shared" si="231"/>
        <v>0</v>
      </c>
      <c r="AH236" s="34">
        <v>0</v>
      </c>
      <c r="AI236" s="36">
        <f t="shared" si="224"/>
        <v>0</v>
      </c>
      <c r="AJ236" s="32"/>
      <c r="AK236" s="115">
        <v>0</v>
      </c>
      <c r="AL236" s="28">
        <v>0</v>
      </c>
      <c r="AM236" s="28">
        <f t="shared" si="225"/>
        <v>0</v>
      </c>
      <c r="AN236" s="28">
        <v>0</v>
      </c>
      <c r="AO236" s="28">
        <f t="shared" si="255"/>
        <v>0</v>
      </c>
      <c r="AP236" s="34">
        <v>0</v>
      </c>
      <c r="AQ236" s="34">
        <f t="shared" si="226"/>
        <v>0</v>
      </c>
      <c r="AR236" s="35"/>
      <c r="AS236" s="28">
        <v>0</v>
      </c>
      <c r="AT236" s="28">
        <v>0</v>
      </c>
      <c r="AU236" s="28">
        <f t="shared" si="232"/>
        <v>0</v>
      </c>
      <c r="AV236" s="28">
        <v>0</v>
      </c>
      <c r="AW236" s="28">
        <f t="shared" si="233"/>
        <v>0</v>
      </c>
      <c r="AX236" s="34">
        <v>0</v>
      </c>
      <c r="AY236" s="36">
        <f t="shared" si="227"/>
        <v>0</v>
      </c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 s="32"/>
    </row>
    <row r="237" spans="2:68" s="2" customFormat="1" ht="14.25" hidden="1" customHeight="1" outlineLevel="1">
      <c r="B237" s="2" t="str">
        <f t="shared" ref="B237:B304" si="256">IF(SUM(T237:T237)&lt;&gt;0,"Show","Hide")</f>
        <v>Hide</v>
      </c>
      <c r="C237" s="2">
        <v>1</v>
      </c>
      <c r="D237" s="62" t="s">
        <v>216</v>
      </c>
      <c r="E237" s="121">
        <v>16768.8</v>
      </c>
      <c r="F237" s="63">
        <v>17051.337960000001</v>
      </c>
      <c r="G237" s="63">
        <f t="shared" si="219"/>
        <v>-282.53796000000148</v>
      </c>
      <c r="H237" s="63">
        <v>0</v>
      </c>
      <c r="I237" s="63">
        <f t="shared" si="253"/>
        <v>16768.8</v>
      </c>
      <c r="J237" s="64">
        <v>14721.41</v>
      </c>
      <c r="K237" s="64">
        <f t="shared" si="220"/>
        <v>2047.3899999999994</v>
      </c>
      <c r="L237" s="8"/>
      <c r="M237" s="63">
        <v>16768.8</v>
      </c>
      <c r="N237" s="63">
        <v>17051.337960000001</v>
      </c>
      <c r="O237" s="63">
        <f t="shared" si="228"/>
        <v>-282.53796000000148</v>
      </c>
      <c r="P237" s="63">
        <v>0</v>
      </c>
      <c r="Q237" s="63">
        <f t="shared" si="229"/>
        <v>16768.8</v>
      </c>
      <c r="R237" s="64">
        <v>14721.41</v>
      </c>
      <c r="S237" s="65">
        <f t="shared" si="221"/>
        <v>2047.3899999999994</v>
      </c>
      <c r="T237" s="32"/>
      <c r="U237" s="121">
        <v>13208.8</v>
      </c>
      <c r="V237" s="63">
        <v>13316.89796</v>
      </c>
      <c r="W237" s="63">
        <f t="shared" si="222"/>
        <v>-108.09796000000097</v>
      </c>
      <c r="X237" s="63">
        <v>0</v>
      </c>
      <c r="Y237" s="63">
        <f t="shared" si="254"/>
        <v>13208.8</v>
      </c>
      <c r="Z237" s="64">
        <v>11161.41</v>
      </c>
      <c r="AA237" s="64">
        <f t="shared" si="223"/>
        <v>2047.3899999999994</v>
      </c>
      <c r="AB237" s="8"/>
      <c r="AC237" s="63">
        <v>13208.8</v>
      </c>
      <c r="AD237" s="63">
        <v>13316.89796</v>
      </c>
      <c r="AE237" s="63">
        <f t="shared" si="230"/>
        <v>-108.09796000000097</v>
      </c>
      <c r="AF237" s="63">
        <v>0</v>
      </c>
      <c r="AG237" s="63">
        <f t="shared" si="231"/>
        <v>13208.8</v>
      </c>
      <c r="AH237" s="64">
        <v>11161.41</v>
      </c>
      <c r="AI237" s="65">
        <f t="shared" si="224"/>
        <v>2047.3899999999994</v>
      </c>
      <c r="AJ237" s="32"/>
      <c r="AK237" s="121">
        <v>3560</v>
      </c>
      <c r="AL237" s="63">
        <v>3734.44</v>
      </c>
      <c r="AM237" s="63">
        <f t="shared" si="225"/>
        <v>-174.44000000000005</v>
      </c>
      <c r="AN237" s="63">
        <v>0</v>
      </c>
      <c r="AO237" s="63">
        <f t="shared" si="255"/>
        <v>3560</v>
      </c>
      <c r="AP237" s="64">
        <v>3560</v>
      </c>
      <c r="AQ237" s="64">
        <f t="shared" si="226"/>
        <v>0</v>
      </c>
      <c r="AR237" s="8"/>
      <c r="AS237" s="63">
        <v>3560</v>
      </c>
      <c r="AT237" s="63">
        <v>3734.44</v>
      </c>
      <c r="AU237" s="63">
        <f t="shared" si="232"/>
        <v>-174.44000000000005</v>
      </c>
      <c r="AV237" s="63">
        <v>0</v>
      </c>
      <c r="AW237" s="63">
        <f t="shared" si="233"/>
        <v>3560</v>
      </c>
      <c r="AX237" s="64">
        <v>3560</v>
      </c>
      <c r="AY237" s="65">
        <f t="shared" si="227"/>
        <v>0</v>
      </c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 s="32"/>
    </row>
    <row r="238" spans="2:68" s="2" customFormat="1" ht="14.25" hidden="1" customHeight="1" outlineLevel="1">
      <c r="B238" s="2" t="str">
        <f t="shared" si="256"/>
        <v>Hide</v>
      </c>
      <c r="C238" s="2">
        <v>1</v>
      </c>
      <c r="D238" s="92" t="s" vm="4">
        <v>217</v>
      </c>
      <c r="E238" s="121">
        <v>0</v>
      </c>
      <c r="F238" s="63">
        <v>0</v>
      </c>
      <c r="G238" s="63">
        <f t="shared" si="219"/>
        <v>0</v>
      </c>
      <c r="H238" s="63">
        <v>0</v>
      </c>
      <c r="I238" s="63">
        <f t="shared" si="253"/>
        <v>0</v>
      </c>
      <c r="J238" s="64">
        <v>0</v>
      </c>
      <c r="K238" s="64">
        <f t="shared" si="220"/>
        <v>0</v>
      </c>
      <c r="L238" s="8"/>
      <c r="M238" s="63">
        <v>0</v>
      </c>
      <c r="N238" s="63">
        <v>0</v>
      </c>
      <c r="O238" s="63">
        <f t="shared" si="228"/>
        <v>0</v>
      </c>
      <c r="P238" s="63">
        <v>0</v>
      </c>
      <c r="Q238" s="63">
        <f t="shared" si="229"/>
        <v>0</v>
      </c>
      <c r="R238" s="64">
        <v>0</v>
      </c>
      <c r="S238" s="65">
        <f t="shared" si="221"/>
        <v>0</v>
      </c>
      <c r="T238" s="32"/>
      <c r="U238" s="121">
        <v>0</v>
      </c>
      <c r="V238" s="63">
        <v>0</v>
      </c>
      <c r="W238" s="63">
        <f t="shared" si="222"/>
        <v>0</v>
      </c>
      <c r="X238" s="63">
        <v>0</v>
      </c>
      <c r="Y238" s="63">
        <f t="shared" si="254"/>
        <v>0</v>
      </c>
      <c r="Z238" s="64">
        <v>0</v>
      </c>
      <c r="AA238" s="64">
        <f t="shared" si="223"/>
        <v>0</v>
      </c>
      <c r="AB238" s="8"/>
      <c r="AC238" s="63">
        <v>0</v>
      </c>
      <c r="AD238" s="63">
        <v>0</v>
      </c>
      <c r="AE238" s="63">
        <f t="shared" si="230"/>
        <v>0</v>
      </c>
      <c r="AF238" s="63">
        <v>0</v>
      </c>
      <c r="AG238" s="63">
        <f t="shared" si="231"/>
        <v>0</v>
      </c>
      <c r="AH238" s="64">
        <v>0</v>
      </c>
      <c r="AI238" s="65">
        <f t="shared" si="224"/>
        <v>0</v>
      </c>
      <c r="AJ238" s="32"/>
      <c r="AK238" s="121">
        <v>0</v>
      </c>
      <c r="AL238" s="63">
        <v>0</v>
      </c>
      <c r="AM238" s="63">
        <f t="shared" si="225"/>
        <v>0</v>
      </c>
      <c r="AN238" s="63">
        <v>0</v>
      </c>
      <c r="AO238" s="63">
        <f t="shared" si="255"/>
        <v>0</v>
      </c>
      <c r="AP238" s="64">
        <v>0</v>
      </c>
      <c r="AQ238" s="64">
        <f t="shared" si="226"/>
        <v>0</v>
      </c>
      <c r="AR238" s="8"/>
      <c r="AS238" s="63">
        <v>0</v>
      </c>
      <c r="AT238" s="63">
        <v>0</v>
      </c>
      <c r="AU238" s="63">
        <f t="shared" si="232"/>
        <v>0</v>
      </c>
      <c r="AV238" s="63">
        <v>0</v>
      </c>
      <c r="AW238" s="63">
        <f t="shared" si="233"/>
        <v>0</v>
      </c>
      <c r="AX238" s="64">
        <v>0</v>
      </c>
      <c r="AY238" s="65">
        <f t="shared" si="227"/>
        <v>0</v>
      </c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 s="32"/>
    </row>
    <row r="239" spans="2:68" s="2" customFormat="1" ht="14.25" hidden="1" customHeight="1" outlineLevel="1">
      <c r="B239" s="2" t="str">
        <f t="shared" si="256"/>
        <v>Hide</v>
      </c>
      <c r="C239" s="2">
        <v>1</v>
      </c>
      <c r="D239" s="62" t="s">
        <v>218</v>
      </c>
      <c r="E239" s="121">
        <v>0</v>
      </c>
      <c r="F239" s="63">
        <v>0</v>
      </c>
      <c r="G239" s="63">
        <f t="shared" si="219"/>
        <v>0</v>
      </c>
      <c r="H239" s="63">
        <v>0</v>
      </c>
      <c r="I239" s="63">
        <f t="shared" si="253"/>
        <v>0</v>
      </c>
      <c r="J239" s="64">
        <v>0</v>
      </c>
      <c r="K239" s="64">
        <f t="shared" si="220"/>
        <v>0</v>
      </c>
      <c r="L239" s="8"/>
      <c r="M239" s="63">
        <v>0</v>
      </c>
      <c r="N239" s="63">
        <v>0</v>
      </c>
      <c r="O239" s="63">
        <f t="shared" si="228"/>
        <v>0</v>
      </c>
      <c r="P239" s="63">
        <v>0</v>
      </c>
      <c r="Q239" s="63">
        <f t="shared" si="229"/>
        <v>0</v>
      </c>
      <c r="R239" s="64">
        <v>0</v>
      </c>
      <c r="S239" s="65">
        <f t="shared" si="221"/>
        <v>0</v>
      </c>
      <c r="T239" s="32"/>
      <c r="U239" s="121">
        <v>0</v>
      </c>
      <c r="V239" s="63">
        <v>0</v>
      </c>
      <c r="W239" s="63">
        <f t="shared" si="222"/>
        <v>0</v>
      </c>
      <c r="X239" s="63">
        <v>0</v>
      </c>
      <c r="Y239" s="63">
        <f t="shared" si="254"/>
        <v>0</v>
      </c>
      <c r="Z239" s="64">
        <v>0</v>
      </c>
      <c r="AA239" s="64">
        <f t="shared" si="223"/>
        <v>0</v>
      </c>
      <c r="AB239" s="8"/>
      <c r="AC239" s="63">
        <v>0</v>
      </c>
      <c r="AD239" s="63">
        <v>0</v>
      </c>
      <c r="AE239" s="63">
        <f t="shared" si="230"/>
        <v>0</v>
      </c>
      <c r="AF239" s="63">
        <v>0</v>
      </c>
      <c r="AG239" s="63">
        <f t="shared" si="231"/>
        <v>0</v>
      </c>
      <c r="AH239" s="64">
        <v>0</v>
      </c>
      <c r="AI239" s="65">
        <f t="shared" si="224"/>
        <v>0</v>
      </c>
      <c r="AJ239" s="32"/>
      <c r="AK239" s="121">
        <v>0</v>
      </c>
      <c r="AL239" s="63">
        <v>0</v>
      </c>
      <c r="AM239" s="63">
        <f t="shared" si="225"/>
        <v>0</v>
      </c>
      <c r="AN239" s="63">
        <v>0</v>
      </c>
      <c r="AO239" s="63">
        <f t="shared" si="255"/>
        <v>0</v>
      </c>
      <c r="AP239" s="64">
        <v>0</v>
      </c>
      <c r="AQ239" s="64">
        <f t="shared" si="226"/>
        <v>0</v>
      </c>
      <c r="AR239" s="8"/>
      <c r="AS239" s="63">
        <v>0</v>
      </c>
      <c r="AT239" s="63">
        <v>0</v>
      </c>
      <c r="AU239" s="63">
        <f t="shared" si="232"/>
        <v>0</v>
      </c>
      <c r="AV239" s="63">
        <v>0</v>
      </c>
      <c r="AW239" s="63">
        <f t="shared" si="233"/>
        <v>0</v>
      </c>
      <c r="AX239" s="64">
        <v>0</v>
      </c>
      <c r="AY239" s="65">
        <f t="shared" si="227"/>
        <v>0</v>
      </c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 s="32"/>
    </row>
    <row r="240" spans="2:68" s="2" customFormat="1" ht="14.25" hidden="1" customHeight="1" outlineLevel="1">
      <c r="B240" s="2" t="str">
        <f t="shared" si="256"/>
        <v>Hide</v>
      </c>
      <c r="C240" s="2">
        <v>1</v>
      </c>
      <c r="D240" s="62" t="s">
        <v>219</v>
      </c>
      <c r="E240" s="121">
        <v>1413.71</v>
      </c>
      <c r="F240" s="63">
        <v>1567.3587849999999</v>
      </c>
      <c r="G240" s="63">
        <f t="shared" si="219"/>
        <v>-153.64878499999986</v>
      </c>
      <c r="H240" s="63">
        <v>0</v>
      </c>
      <c r="I240" s="63">
        <f t="shared" si="253"/>
        <v>1413.71</v>
      </c>
      <c r="J240" s="64">
        <v>1695.19</v>
      </c>
      <c r="K240" s="64">
        <f t="shared" si="220"/>
        <v>-281.48</v>
      </c>
      <c r="L240" s="8"/>
      <c r="M240" s="63">
        <v>1413.71</v>
      </c>
      <c r="N240" s="63">
        <v>1567.3587849999999</v>
      </c>
      <c r="O240" s="63">
        <f t="shared" si="228"/>
        <v>-153.64878499999986</v>
      </c>
      <c r="P240" s="63">
        <v>0</v>
      </c>
      <c r="Q240" s="63">
        <f t="shared" si="229"/>
        <v>1413.71</v>
      </c>
      <c r="R240" s="64">
        <v>1695.19</v>
      </c>
      <c r="S240" s="65">
        <f t="shared" si="221"/>
        <v>-281.48</v>
      </c>
      <c r="T240" s="32"/>
      <c r="U240" s="121">
        <v>769.56</v>
      </c>
      <c r="V240" s="63">
        <v>753.66784250000001</v>
      </c>
      <c r="W240" s="63">
        <f t="shared" si="222"/>
        <v>15.892157499999939</v>
      </c>
      <c r="X240" s="63">
        <v>0</v>
      </c>
      <c r="Y240" s="63">
        <f t="shared" si="254"/>
        <v>769.56</v>
      </c>
      <c r="Z240" s="64">
        <v>863.32</v>
      </c>
      <c r="AA240" s="64">
        <f t="shared" si="223"/>
        <v>-93.760000000000105</v>
      </c>
      <c r="AB240" s="8"/>
      <c r="AC240" s="63">
        <v>769.56</v>
      </c>
      <c r="AD240" s="63">
        <v>753.66784250000001</v>
      </c>
      <c r="AE240" s="63">
        <f t="shared" si="230"/>
        <v>15.892157499999939</v>
      </c>
      <c r="AF240" s="63">
        <v>0</v>
      </c>
      <c r="AG240" s="63">
        <f t="shared" si="231"/>
        <v>769.56</v>
      </c>
      <c r="AH240" s="64">
        <v>863.32</v>
      </c>
      <c r="AI240" s="65">
        <f t="shared" si="224"/>
        <v>-93.760000000000105</v>
      </c>
      <c r="AJ240" s="32"/>
      <c r="AK240" s="121">
        <v>644.15000000000009</v>
      </c>
      <c r="AL240" s="63">
        <v>813.69094250000001</v>
      </c>
      <c r="AM240" s="63">
        <f t="shared" si="225"/>
        <v>-169.54094249999991</v>
      </c>
      <c r="AN240" s="63">
        <v>0</v>
      </c>
      <c r="AO240" s="63">
        <f t="shared" si="255"/>
        <v>644.15000000000009</v>
      </c>
      <c r="AP240" s="64">
        <v>831.87</v>
      </c>
      <c r="AQ240" s="64">
        <f t="shared" si="226"/>
        <v>-187.71999999999991</v>
      </c>
      <c r="AR240" s="8"/>
      <c r="AS240" s="63">
        <v>644.15000000000009</v>
      </c>
      <c r="AT240" s="63">
        <v>813.69094250000001</v>
      </c>
      <c r="AU240" s="63">
        <f t="shared" si="232"/>
        <v>-169.54094249999991</v>
      </c>
      <c r="AV240" s="63">
        <v>0</v>
      </c>
      <c r="AW240" s="63">
        <f t="shared" si="233"/>
        <v>644.15000000000009</v>
      </c>
      <c r="AX240" s="64">
        <v>831.87</v>
      </c>
      <c r="AY240" s="65">
        <f t="shared" si="227"/>
        <v>-187.71999999999991</v>
      </c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 s="32"/>
    </row>
    <row r="241" spans="2:68" s="2" customFormat="1" ht="14.25" hidden="1" customHeight="1" outlineLevel="1">
      <c r="B241" s="2" t="str">
        <f t="shared" si="256"/>
        <v>Hide</v>
      </c>
      <c r="C241" s="2">
        <v>1</v>
      </c>
      <c r="D241" s="62" t="s">
        <v>220</v>
      </c>
      <c r="E241" s="121">
        <v>4667.49</v>
      </c>
      <c r="F241" s="63">
        <v>5737.0284735616997</v>
      </c>
      <c r="G241" s="63">
        <f t="shared" si="219"/>
        <v>-1069.5384735616999</v>
      </c>
      <c r="H241" s="63">
        <v>0</v>
      </c>
      <c r="I241" s="63">
        <f t="shared" si="253"/>
        <v>4667.49</v>
      </c>
      <c r="J241" s="64">
        <v>4674.3599999999997</v>
      </c>
      <c r="K241" s="64">
        <f t="shared" si="220"/>
        <v>-6.8699999999998909</v>
      </c>
      <c r="L241" s="8"/>
      <c r="M241" s="63">
        <v>4667.49</v>
      </c>
      <c r="N241" s="63">
        <v>5737.0284735616997</v>
      </c>
      <c r="O241" s="63">
        <f t="shared" si="228"/>
        <v>-1069.5384735616999</v>
      </c>
      <c r="P241" s="63">
        <v>0</v>
      </c>
      <c r="Q241" s="63">
        <f t="shared" si="229"/>
        <v>4667.49</v>
      </c>
      <c r="R241" s="64">
        <v>4674.3599999999997</v>
      </c>
      <c r="S241" s="65">
        <f t="shared" si="221"/>
        <v>-6.8699999999998909</v>
      </c>
      <c r="T241" s="32"/>
      <c r="U241" s="121">
        <v>4667.49</v>
      </c>
      <c r="V241" s="63">
        <v>5737.0284735616997</v>
      </c>
      <c r="W241" s="63">
        <f t="shared" si="222"/>
        <v>-1069.5384735616999</v>
      </c>
      <c r="X241" s="63">
        <v>0</v>
      </c>
      <c r="Y241" s="63">
        <f t="shared" si="254"/>
        <v>4667.49</v>
      </c>
      <c r="Z241" s="64">
        <v>4674.3599999999997</v>
      </c>
      <c r="AA241" s="64">
        <f t="shared" si="223"/>
        <v>-6.8699999999998909</v>
      </c>
      <c r="AB241" s="8"/>
      <c r="AC241" s="63">
        <v>4667.49</v>
      </c>
      <c r="AD241" s="63">
        <v>5737.0284735616997</v>
      </c>
      <c r="AE241" s="63">
        <f t="shared" si="230"/>
        <v>-1069.5384735616999</v>
      </c>
      <c r="AF241" s="63">
        <v>0</v>
      </c>
      <c r="AG241" s="63">
        <f t="shared" si="231"/>
        <v>4667.49</v>
      </c>
      <c r="AH241" s="64">
        <v>4674.3599999999997</v>
      </c>
      <c r="AI241" s="65">
        <f t="shared" si="224"/>
        <v>-6.8699999999998909</v>
      </c>
      <c r="AJ241" s="32"/>
      <c r="AK241" s="121">
        <v>0</v>
      </c>
      <c r="AL241" s="63">
        <v>0</v>
      </c>
      <c r="AM241" s="63">
        <f t="shared" si="225"/>
        <v>0</v>
      </c>
      <c r="AN241" s="63">
        <v>0</v>
      </c>
      <c r="AO241" s="63">
        <f t="shared" si="255"/>
        <v>0</v>
      </c>
      <c r="AP241" s="64">
        <v>0</v>
      </c>
      <c r="AQ241" s="64">
        <f t="shared" si="226"/>
        <v>0</v>
      </c>
      <c r="AR241" s="8"/>
      <c r="AS241" s="63">
        <v>0</v>
      </c>
      <c r="AT241" s="63">
        <v>0</v>
      </c>
      <c r="AU241" s="63">
        <f t="shared" si="232"/>
        <v>0</v>
      </c>
      <c r="AV241" s="63">
        <v>0</v>
      </c>
      <c r="AW241" s="63">
        <f t="shared" si="233"/>
        <v>0</v>
      </c>
      <c r="AX241" s="64">
        <v>0</v>
      </c>
      <c r="AY241" s="65">
        <f t="shared" si="227"/>
        <v>0</v>
      </c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 s="32"/>
    </row>
    <row r="242" spans="2:68" s="2" customFormat="1" ht="14.25" hidden="1" customHeight="1" outlineLevel="1">
      <c r="B242" s="2" t="str">
        <f t="shared" si="256"/>
        <v>Hide</v>
      </c>
      <c r="C242" s="2">
        <v>1</v>
      </c>
      <c r="D242" s="62" t="s">
        <v>221</v>
      </c>
      <c r="E242" s="121">
        <v>5817.44</v>
      </c>
      <c r="F242" s="63">
        <v>2706.5473666666699</v>
      </c>
      <c r="G242" s="63">
        <f t="shared" si="219"/>
        <v>3110.8926333333297</v>
      </c>
      <c r="H242" s="63">
        <v>0</v>
      </c>
      <c r="I242" s="63">
        <f t="shared" si="253"/>
        <v>5817.44</v>
      </c>
      <c r="J242" s="64">
        <v>575.31999999999994</v>
      </c>
      <c r="K242" s="64">
        <f t="shared" si="220"/>
        <v>5242.12</v>
      </c>
      <c r="L242" s="8"/>
      <c r="M242" s="63">
        <v>5817.44</v>
      </c>
      <c r="N242" s="63">
        <v>2706.5473666666699</v>
      </c>
      <c r="O242" s="63">
        <f t="shared" si="228"/>
        <v>3110.8926333333297</v>
      </c>
      <c r="P242" s="63">
        <v>0</v>
      </c>
      <c r="Q242" s="63">
        <f t="shared" si="229"/>
        <v>5817.44</v>
      </c>
      <c r="R242" s="64">
        <v>575.31999999999994</v>
      </c>
      <c r="S242" s="65">
        <f t="shared" si="221"/>
        <v>5242.12</v>
      </c>
      <c r="T242" s="32"/>
      <c r="U242" s="121">
        <v>0</v>
      </c>
      <c r="V242" s="63">
        <v>132.37129999999999</v>
      </c>
      <c r="W242" s="63">
        <f t="shared" si="222"/>
        <v>-132.37129999999999</v>
      </c>
      <c r="X242" s="63">
        <v>0</v>
      </c>
      <c r="Y242" s="63">
        <f t="shared" si="254"/>
        <v>0</v>
      </c>
      <c r="Z242" s="64">
        <v>-0.59</v>
      </c>
      <c r="AA242" s="64">
        <f t="shared" si="223"/>
        <v>0.59</v>
      </c>
      <c r="AB242" s="8"/>
      <c r="AC242" s="63">
        <v>0</v>
      </c>
      <c r="AD242" s="63">
        <v>132.37129999999999</v>
      </c>
      <c r="AE242" s="63">
        <f t="shared" si="230"/>
        <v>-132.37129999999999</v>
      </c>
      <c r="AF242" s="63">
        <v>0</v>
      </c>
      <c r="AG242" s="63">
        <f t="shared" si="231"/>
        <v>0</v>
      </c>
      <c r="AH242" s="64">
        <v>-0.59</v>
      </c>
      <c r="AI242" s="65">
        <f t="shared" si="224"/>
        <v>0.59</v>
      </c>
      <c r="AJ242" s="32"/>
      <c r="AK242" s="121">
        <v>5817.44</v>
      </c>
      <c r="AL242" s="63">
        <v>2574.1760666666701</v>
      </c>
      <c r="AM242" s="63">
        <f t="shared" si="225"/>
        <v>3243.2639333333295</v>
      </c>
      <c r="AN242" s="63">
        <v>0</v>
      </c>
      <c r="AO242" s="63">
        <f t="shared" si="255"/>
        <v>5817.44</v>
      </c>
      <c r="AP242" s="64">
        <v>575.91</v>
      </c>
      <c r="AQ242" s="64">
        <f t="shared" si="226"/>
        <v>5241.53</v>
      </c>
      <c r="AR242" s="8"/>
      <c r="AS242" s="63">
        <v>5817.44</v>
      </c>
      <c r="AT242" s="63">
        <v>2574.1760666666701</v>
      </c>
      <c r="AU242" s="63">
        <f t="shared" si="232"/>
        <v>3243.2639333333295</v>
      </c>
      <c r="AV242" s="63">
        <v>0</v>
      </c>
      <c r="AW242" s="63">
        <f t="shared" si="233"/>
        <v>5817.44</v>
      </c>
      <c r="AX242" s="64">
        <v>575.91</v>
      </c>
      <c r="AY242" s="65">
        <f t="shared" si="227"/>
        <v>5241.53</v>
      </c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 s="32"/>
    </row>
    <row r="243" spans="2:68" s="2" customFormat="1" ht="14.25" hidden="1" customHeight="1" outlineLevel="1">
      <c r="B243" s="2" t="str">
        <f t="shared" si="256"/>
        <v>Hide</v>
      </c>
      <c r="C243" s="2">
        <v>1</v>
      </c>
      <c r="D243" s="62" t="s">
        <v>222</v>
      </c>
      <c r="E243" s="121">
        <v>0</v>
      </c>
      <c r="F243" s="63">
        <v>755.03057111111104</v>
      </c>
      <c r="G243" s="63">
        <f t="shared" si="219"/>
        <v>-755.03057111111104</v>
      </c>
      <c r="H243" s="63">
        <v>0</v>
      </c>
      <c r="I243" s="63">
        <f t="shared" si="253"/>
        <v>0</v>
      </c>
      <c r="J243" s="64">
        <v>0</v>
      </c>
      <c r="K243" s="64">
        <f t="shared" si="220"/>
        <v>0</v>
      </c>
      <c r="L243" s="8"/>
      <c r="M243" s="63">
        <v>0</v>
      </c>
      <c r="N243" s="63">
        <v>755.03057111111104</v>
      </c>
      <c r="O243" s="63">
        <f t="shared" si="228"/>
        <v>-755.03057111111104</v>
      </c>
      <c r="P243" s="63">
        <v>0</v>
      </c>
      <c r="Q243" s="63">
        <f t="shared" si="229"/>
        <v>0</v>
      </c>
      <c r="R243" s="64">
        <v>0</v>
      </c>
      <c r="S243" s="65">
        <f t="shared" si="221"/>
        <v>0</v>
      </c>
      <c r="T243" s="32"/>
      <c r="U243" s="121">
        <v>0</v>
      </c>
      <c r="V243" s="63">
        <v>0</v>
      </c>
      <c r="W243" s="63">
        <f t="shared" si="222"/>
        <v>0</v>
      </c>
      <c r="X243" s="63">
        <v>0</v>
      </c>
      <c r="Y243" s="63">
        <f t="shared" si="254"/>
        <v>0</v>
      </c>
      <c r="Z243" s="64">
        <v>0</v>
      </c>
      <c r="AA243" s="64">
        <f t="shared" si="223"/>
        <v>0</v>
      </c>
      <c r="AB243" s="8"/>
      <c r="AC243" s="63">
        <v>0</v>
      </c>
      <c r="AD243" s="63">
        <v>0</v>
      </c>
      <c r="AE243" s="63">
        <f t="shared" si="230"/>
        <v>0</v>
      </c>
      <c r="AF243" s="63">
        <v>0</v>
      </c>
      <c r="AG243" s="63">
        <f t="shared" si="231"/>
        <v>0</v>
      </c>
      <c r="AH243" s="64">
        <v>0</v>
      </c>
      <c r="AI243" s="65">
        <f t="shared" si="224"/>
        <v>0</v>
      </c>
      <c r="AJ243" s="32"/>
      <c r="AK243" s="121">
        <v>0</v>
      </c>
      <c r="AL243" s="63">
        <v>755.03057111111104</v>
      </c>
      <c r="AM243" s="63">
        <f t="shared" si="225"/>
        <v>-755.03057111111104</v>
      </c>
      <c r="AN243" s="63">
        <v>0</v>
      </c>
      <c r="AO243" s="63">
        <f t="shared" si="255"/>
        <v>0</v>
      </c>
      <c r="AP243" s="64">
        <v>0</v>
      </c>
      <c r="AQ243" s="64">
        <f t="shared" si="226"/>
        <v>0</v>
      </c>
      <c r="AR243" s="8"/>
      <c r="AS243" s="63">
        <v>0</v>
      </c>
      <c r="AT243" s="63">
        <v>755.03057111111104</v>
      </c>
      <c r="AU243" s="63">
        <f t="shared" si="232"/>
        <v>-755.03057111111104</v>
      </c>
      <c r="AV243" s="63">
        <v>0</v>
      </c>
      <c r="AW243" s="63">
        <f t="shared" si="233"/>
        <v>0</v>
      </c>
      <c r="AX243" s="64">
        <v>0</v>
      </c>
      <c r="AY243" s="65">
        <f t="shared" si="227"/>
        <v>0</v>
      </c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 s="32"/>
    </row>
    <row r="244" spans="2:68" s="2" customFormat="1" ht="14.25" hidden="1" customHeight="1" outlineLevel="1">
      <c r="B244" s="2" t="str">
        <f t="shared" si="256"/>
        <v>Hide</v>
      </c>
      <c r="C244" s="2">
        <v>1</v>
      </c>
      <c r="D244" s="62" t="s">
        <v>223</v>
      </c>
      <c r="E244" s="121">
        <v>890</v>
      </c>
      <c r="F244" s="63">
        <v>1132.7008755555601</v>
      </c>
      <c r="G244" s="63">
        <f t="shared" si="219"/>
        <v>-242.70087555556006</v>
      </c>
      <c r="H244" s="63">
        <v>0</v>
      </c>
      <c r="I244" s="63">
        <f t="shared" si="253"/>
        <v>890</v>
      </c>
      <c r="J244" s="64">
        <v>3410</v>
      </c>
      <c r="K244" s="64">
        <f t="shared" si="220"/>
        <v>-2520</v>
      </c>
      <c r="L244" s="8"/>
      <c r="M244" s="63">
        <v>890</v>
      </c>
      <c r="N244" s="63">
        <v>1132.7008755555601</v>
      </c>
      <c r="O244" s="63">
        <f t="shared" si="228"/>
        <v>-242.70087555556006</v>
      </c>
      <c r="P244" s="63">
        <v>0</v>
      </c>
      <c r="Q244" s="63">
        <f t="shared" si="229"/>
        <v>890</v>
      </c>
      <c r="R244" s="64">
        <v>3410</v>
      </c>
      <c r="S244" s="65">
        <f t="shared" si="221"/>
        <v>-2520</v>
      </c>
      <c r="T244" s="32"/>
      <c r="U244" s="121">
        <v>0</v>
      </c>
      <c r="V244" s="63">
        <v>0</v>
      </c>
      <c r="W244" s="63">
        <f t="shared" si="222"/>
        <v>0</v>
      </c>
      <c r="X244" s="63">
        <v>0</v>
      </c>
      <c r="Y244" s="63">
        <f t="shared" si="254"/>
        <v>0</v>
      </c>
      <c r="Z244" s="64">
        <v>0</v>
      </c>
      <c r="AA244" s="64">
        <f t="shared" si="223"/>
        <v>0</v>
      </c>
      <c r="AB244" s="8"/>
      <c r="AC244" s="63">
        <v>0</v>
      </c>
      <c r="AD244" s="63">
        <v>0</v>
      </c>
      <c r="AE244" s="63">
        <f t="shared" si="230"/>
        <v>0</v>
      </c>
      <c r="AF244" s="63">
        <v>0</v>
      </c>
      <c r="AG244" s="63">
        <f t="shared" si="231"/>
        <v>0</v>
      </c>
      <c r="AH244" s="64">
        <v>0</v>
      </c>
      <c r="AI244" s="65">
        <f t="shared" si="224"/>
        <v>0</v>
      </c>
      <c r="AJ244" s="32"/>
      <c r="AK244" s="121">
        <v>890</v>
      </c>
      <c r="AL244" s="63">
        <v>1132.7008755555601</v>
      </c>
      <c r="AM244" s="63">
        <f t="shared" si="225"/>
        <v>-242.70087555556006</v>
      </c>
      <c r="AN244" s="63">
        <v>0</v>
      </c>
      <c r="AO244" s="63">
        <f t="shared" si="255"/>
        <v>890</v>
      </c>
      <c r="AP244" s="64">
        <v>3410</v>
      </c>
      <c r="AQ244" s="64">
        <f t="shared" si="226"/>
        <v>-2520</v>
      </c>
      <c r="AR244" s="8"/>
      <c r="AS244" s="63">
        <v>890</v>
      </c>
      <c r="AT244" s="63">
        <v>1132.7008755555601</v>
      </c>
      <c r="AU244" s="63">
        <f t="shared" si="232"/>
        <v>-242.70087555556006</v>
      </c>
      <c r="AV244" s="63">
        <v>0</v>
      </c>
      <c r="AW244" s="63">
        <f t="shared" si="233"/>
        <v>890</v>
      </c>
      <c r="AX244" s="64">
        <v>3410</v>
      </c>
      <c r="AY244" s="65">
        <f t="shared" si="227"/>
        <v>-2520</v>
      </c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 s="32"/>
    </row>
    <row r="245" spans="2:68" s="2" customFormat="1" ht="14.25" hidden="1" customHeight="1" outlineLevel="1">
      <c r="B245" s="2" t="str">
        <f t="shared" si="256"/>
        <v>Hide</v>
      </c>
      <c r="C245" s="2">
        <v>1</v>
      </c>
      <c r="D245" s="62" t="s">
        <v>224</v>
      </c>
      <c r="E245" s="121">
        <v>4741.4400000000005</v>
      </c>
      <c r="F245" s="63">
        <v>3403.3163544444501</v>
      </c>
      <c r="G245" s="63">
        <f t="shared" si="219"/>
        <v>1338.1236455555504</v>
      </c>
      <c r="H245" s="63">
        <v>0</v>
      </c>
      <c r="I245" s="63">
        <f t="shared" si="253"/>
        <v>4741.4400000000005</v>
      </c>
      <c r="J245" s="64">
        <v>2839.5899999999997</v>
      </c>
      <c r="K245" s="64">
        <f t="shared" si="220"/>
        <v>1901.8500000000008</v>
      </c>
      <c r="L245" s="8"/>
      <c r="M245" s="63">
        <v>4741.4400000000005</v>
      </c>
      <c r="N245" s="63">
        <v>3403.3163544444501</v>
      </c>
      <c r="O245" s="63">
        <f t="shared" si="228"/>
        <v>1338.1236455555504</v>
      </c>
      <c r="P245" s="63">
        <v>0</v>
      </c>
      <c r="Q245" s="63">
        <f t="shared" si="229"/>
        <v>4741.4400000000005</v>
      </c>
      <c r="R245" s="64">
        <v>2839.5899999999997</v>
      </c>
      <c r="S245" s="65">
        <f t="shared" si="221"/>
        <v>1901.8500000000008</v>
      </c>
      <c r="T245" s="32"/>
      <c r="U245" s="121">
        <v>1278.26</v>
      </c>
      <c r="V245" s="63">
        <v>1147.9838377777801</v>
      </c>
      <c r="W245" s="63">
        <f t="shared" si="222"/>
        <v>130.27616222221991</v>
      </c>
      <c r="X245" s="63">
        <v>0</v>
      </c>
      <c r="Y245" s="63">
        <f t="shared" si="254"/>
        <v>1278.26</v>
      </c>
      <c r="Z245" s="64">
        <v>187.95</v>
      </c>
      <c r="AA245" s="64">
        <f t="shared" si="223"/>
        <v>1090.31</v>
      </c>
      <c r="AB245" s="8"/>
      <c r="AC245" s="63">
        <v>1278.26</v>
      </c>
      <c r="AD245" s="63">
        <v>1147.9838377777801</v>
      </c>
      <c r="AE245" s="63">
        <f t="shared" si="230"/>
        <v>130.27616222221991</v>
      </c>
      <c r="AF245" s="63">
        <v>0</v>
      </c>
      <c r="AG245" s="63">
        <f t="shared" si="231"/>
        <v>1278.26</v>
      </c>
      <c r="AH245" s="64">
        <v>187.95</v>
      </c>
      <c r="AI245" s="65">
        <f t="shared" si="224"/>
        <v>1090.31</v>
      </c>
      <c r="AJ245" s="32"/>
      <c r="AK245" s="121">
        <v>3463.1800000000003</v>
      </c>
      <c r="AL245" s="63">
        <v>2255.33251666667</v>
      </c>
      <c r="AM245" s="63">
        <f t="shared" si="225"/>
        <v>1207.8474833333303</v>
      </c>
      <c r="AN245" s="63">
        <v>0</v>
      </c>
      <c r="AO245" s="63">
        <f t="shared" si="255"/>
        <v>3463.1800000000003</v>
      </c>
      <c r="AP245" s="64">
        <v>2651.64</v>
      </c>
      <c r="AQ245" s="64">
        <f t="shared" si="226"/>
        <v>811.54000000000042</v>
      </c>
      <c r="AR245" s="8"/>
      <c r="AS245" s="63">
        <v>3463.1800000000003</v>
      </c>
      <c r="AT245" s="63">
        <v>2255.33251666667</v>
      </c>
      <c r="AU245" s="63">
        <f t="shared" si="232"/>
        <v>1207.8474833333303</v>
      </c>
      <c r="AV245" s="63">
        <v>0</v>
      </c>
      <c r="AW245" s="63">
        <f t="shared" si="233"/>
        <v>3463.1800000000003</v>
      </c>
      <c r="AX245" s="64">
        <v>2651.64</v>
      </c>
      <c r="AY245" s="65">
        <f t="shared" si="227"/>
        <v>811.54000000000042</v>
      </c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 s="32"/>
    </row>
    <row r="246" spans="2:68" s="2" customFormat="1" ht="14.25" customHeight="1" collapsed="1">
      <c r="B246" s="2" t="str">
        <f t="shared" si="256"/>
        <v>Hide</v>
      </c>
      <c r="C246" s="2">
        <v>1</v>
      </c>
      <c r="D246" s="72" t="s">
        <v>225</v>
      </c>
      <c r="E246" s="123">
        <v>34298.880000000005</v>
      </c>
      <c r="F246" s="73">
        <v>32353.320386339488</v>
      </c>
      <c r="G246" s="73">
        <f t="shared" si="219"/>
        <v>1945.5596136605163</v>
      </c>
      <c r="H246" s="73">
        <v>0</v>
      </c>
      <c r="I246" s="73">
        <f t="shared" si="253"/>
        <v>34298.880000000005</v>
      </c>
      <c r="J246" s="74">
        <v>27915.87</v>
      </c>
      <c r="K246" s="74">
        <f t="shared" si="220"/>
        <v>6383.0100000000057</v>
      </c>
      <c r="L246" s="35"/>
      <c r="M246" s="73">
        <v>34298.880000000005</v>
      </c>
      <c r="N246" s="73">
        <v>32353.320386339488</v>
      </c>
      <c r="O246" s="73">
        <f t="shared" si="228"/>
        <v>1945.5596136605163</v>
      </c>
      <c r="P246" s="73">
        <v>0</v>
      </c>
      <c r="Q246" s="73">
        <f t="shared" si="229"/>
        <v>34298.880000000005</v>
      </c>
      <c r="R246" s="74">
        <v>27915.87</v>
      </c>
      <c r="S246" s="75">
        <f t="shared" si="221"/>
        <v>6383.0100000000057</v>
      </c>
      <c r="T246" s="60"/>
      <c r="U246" s="123">
        <v>19924.109999999997</v>
      </c>
      <c r="V246" s="73">
        <v>21087.94941383948</v>
      </c>
      <c r="W246" s="73">
        <f t="shared" si="222"/>
        <v>-1163.8394138394833</v>
      </c>
      <c r="X246" s="73">
        <v>0</v>
      </c>
      <c r="Y246" s="73">
        <f t="shared" si="254"/>
        <v>19924.109999999997</v>
      </c>
      <c r="Z246" s="74">
        <v>16886.45</v>
      </c>
      <c r="AA246" s="74">
        <f t="shared" si="223"/>
        <v>3037.6599999999962</v>
      </c>
      <c r="AB246" s="35"/>
      <c r="AC246" s="73">
        <v>19924.109999999997</v>
      </c>
      <c r="AD246" s="73">
        <v>21087.94941383948</v>
      </c>
      <c r="AE246" s="73">
        <f t="shared" si="230"/>
        <v>-1163.8394138394833</v>
      </c>
      <c r="AF246" s="73">
        <v>0</v>
      </c>
      <c r="AG246" s="73">
        <f t="shared" si="231"/>
        <v>19924.109999999997</v>
      </c>
      <c r="AH246" s="74">
        <v>16886.45</v>
      </c>
      <c r="AI246" s="75">
        <f t="shared" si="224"/>
        <v>3037.6599999999962</v>
      </c>
      <c r="AJ246" s="60"/>
      <c r="AK246" s="123">
        <v>14374.77</v>
      </c>
      <c r="AL246" s="73">
        <v>11265.370972500012</v>
      </c>
      <c r="AM246" s="73">
        <f t="shared" si="225"/>
        <v>3109.3990274999887</v>
      </c>
      <c r="AN246" s="73">
        <v>0</v>
      </c>
      <c r="AO246" s="73">
        <f t="shared" si="255"/>
        <v>14374.77</v>
      </c>
      <c r="AP246" s="74">
        <v>11029.419999999998</v>
      </c>
      <c r="AQ246" s="74">
        <f t="shared" si="226"/>
        <v>3345.3500000000022</v>
      </c>
      <c r="AR246" s="35"/>
      <c r="AS246" s="73">
        <v>14374.77</v>
      </c>
      <c r="AT246" s="73">
        <v>11265.370972500012</v>
      </c>
      <c r="AU246" s="73">
        <f t="shared" si="232"/>
        <v>3109.3990274999887</v>
      </c>
      <c r="AV246" s="73">
        <v>0</v>
      </c>
      <c r="AW246" s="73">
        <f t="shared" si="233"/>
        <v>14374.77</v>
      </c>
      <c r="AX246" s="74">
        <v>11029.419999999998</v>
      </c>
      <c r="AY246" s="75">
        <f t="shared" si="227"/>
        <v>3345.3500000000022</v>
      </c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 s="60"/>
    </row>
    <row r="247" spans="2:68" s="2" customFormat="1" ht="14.25" hidden="1" customHeight="1" outlineLevel="1">
      <c r="B247" s="2" t="str">
        <f t="shared" si="256"/>
        <v>Hide</v>
      </c>
      <c r="C247" s="2">
        <v>1</v>
      </c>
      <c r="D247" s="72" t="s">
        <v>226</v>
      </c>
      <c r="E247" s="124">
        <v>38664.81</v>
      </c>
      <c r="F247" s="76">
        <v>53399.846666666657</v>
      </c>
      <c r="G247" s="76">
        <f t="shared" si="219"/>
        <v>-14735.03666666666</v>
      </c>
      <c r="H247" s="76">
        <v>0</v>
      </c>
      <c r="I247" s="76">
        <f t="shared" si="253"/>
        <v>38664.81</v>
      </c>
      <c r="J247" s="77">
        <v>53643.56</v>
      </c>
      <c r="K247" s="77">
        <f t="shared" si="220"/>
        <v>-14978.75</v>
      </c>
      <c r="L247" s="8"/>
      <c r="M247" s="76">
        <v>38664.81</v>
      </c>
      <c r="N247" s="76">
        <v>53399.846666666657</v>
      </c>
      <c r="O247" s="76">
        <f t="shared" si="228"/>
        <v>-14735.03666666666</v>
      </c>
      <c r="P247" s="76">
        <v>0</v>
      </c>
      <c r="Q247" s="76">
        <f t="shared" si="229"/>
        <v>38664.81</v>
      </c>
      <c r="R247" s="77">
        <v>53643.56</v>
      </c>
      <c r="S247" s="78">
        <f t="shared" si="221"/>
        <v>-14978.75</v>
      </c>
      <c r="T247" s="32"/>
      <c r="U247" s="124">
        <v>18077.34</v>
      </c>
      <c r="V247" s="76">
        <v>18077.333333333328</v>
      </c>
      <c r="W247" s="76">
        <f t="shared" si="222"/>
        <v>6.6666666716628242E-3</v>
      </c>
      <c r="X247" s="76">
        <v>0</v>
      </c>
      <c r="Y247" s="76">
        <f t="shared" si="254"/>
        <v>18077.34</v>
      </c>
      <c r="Z247" s="77">
        <v>16882.37</v>
      </c>
      <c r="AA247" s="77">
        <f t="shared" si="223"/>
        <v>1194.9700000000012</v>
      </c>
      <c r="AB247" s="8"/>
      <c r="AC247" s="76">
        <v>18077.34</v>
      </c>
      <c r="AD247" s="76">
        <v>18077.333333333328</v>
      </c>
      <c r="AE247" s="76">
        <f t="shared" si="230"/>
        <v>6.6666666716628242E-3</v>
      </c>
      <c r="AF247" s="76">
        <v>0</v>
      </c>
      <c r="AG247" s="76">
        <f t="shared" si="231"/>
        <v>18077.34</v>
      </c>
      <c r="AH247" s="77">
        <v>16882.37</v>
      </c>
      <c r="AI247" s="78">
        <f t="shared" si="224"/>
        <v>1194.9700000000012</v>
      </c>
      <c r="AJ247" s="32"/>
      <c r="AK247" s="124">
        <v>20587.47</v>
      </c>
      <c r="AL247" s="76">
        <v>35322.513333333329</v>
      </c>
      <c r="AM247" s="76">
        <f t="shared" si="225"/>
        <v>-14735.043333333328</v>
      </c>
      <c r="AN247" s="76">
        <v>0</v>
      </c>
      <c r="AO247" s="76">
        <f t="shared" si="255"/>
        <v>20587.47</v>
      </c>
      <c r="AP247" s="77">
        <v>36761.19</v>
      </c>
      <c r="AQ247" s="77">
        <f t="shared" si="226"/>
        <v>-16173.720000000001</v>
      </c>
      <c r="AR247" s="8"/>
      <c r="AS247" s="76">
        <v>20587.47</v>
      </c>
      <c r="AT247" s="76">
        <v>35322.513333333329</v>
      </c>
      <c r="AU247" s="76">
        <f t="shared" si="232"/>
        <v>-14735.043333333328</v>
      </c>
      <c r="AV247" s="76">
        <v>0</v>
      </c>
      <c r="AW247" s="76">
        <f t="shared" si="233"/>
        <v>20587.47</v>
      </c>
      <c r="AX247" s="77">
        <v>36761.19</v>
      </c>
      <c r="AY247" s="78">
        <f t="shared" si="227"/>
        <v>-16173.720000000001</v>
      </c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 s="32"/>
    </row>
    <row r="248" spans="2:68" s="2" customFormat="1" ht="14.25" hidden="1" customHeight="1" outlineLevel="1">
      <c r="B248" s="2" t="str">
        <f t="shared" si="256"/>
        <v>Hide</v>
      </c>
      <c r="C248" s="2">
        <v>1</v>
      </c>
      <c r="D248" s="72" t="s">
        <v>227</v>
      </c>
      <c r="E248" s="124">
        <v>0</v>
      </c>
      <c r="F248" s="76">
        <v>0</v>
      </c>
      <c r="G248" s="76">
        <f t="shared" si="219"/>
        <v>0</v>
      </c>
      <c r="H248" s="76">
        <v>0</v>
      </c>
      <c r="I248" s="76">
        <f t="shared" si="253"/>
        <v>0</v>
      </c>
      <c r="J248" s="77">
        <v>0</v>
      </c>
      <c r="K248" s="77">
        <f t="shared" si="220"/>
        <v>0</v>
      </c>
      <c r="L248" s="8"/>
      <c r="M248" s="76">
        <v>0</v>
      </c>
      <c r="N248" s="76">
        <v>0</v>
      </c>
      <c r="O248" s="76">
        <f t="shared" si="228"/>
        <v>0</v>
      </c>
      <c r="P248" s="76">
        <v>0</v>
      </c>
      <c r="Q248" s="76">
        <f t="shared" si="229"/>
        <v>0</v>
      </c>
      <c r="R248" s="77">
        <v>0</v>
      </c>
      <c r="S248" s="78">
        <f t="shared" si="221"/>
        <v>0</v>
      </c>
      <c r="T248" s="32"/>
      <c r="U248" s="124">
        <v>0</v>
      </c>
      <c r="V248" s="76">
        <v>0</v>
      </c>
      <c r="W248" s="76">
        <f t="shared" si="222"/>
        <v>0</v>
      </c>
      <c r="X248" s="76">
        <v>0</v>
      </c>
      <c r="Y248" s="76">
        <f t="shared" si="254"/>
        <v>0</v>
      </c>
      <c r="Z248" s="77">
        <v>0</v>
      </c>
      <c r="AA248" s="77">
        <f t="shared" si="223"/>
        <v>0</v>
      </c>
      <c r="AB248" s="8"/>
      <c r="AC248" s="76">
        <v>0</v>
      </c>
      <c r="AD248" s="76">
        <v>0</v>
      </c>
      <c r="AE248" s="76">
        <f t="shared" si="230"/>
        <v>0</v>
      </c>
      <c r="AF248" s="76">
        <v>0</v>
      </c>
      <c r="AG248" s="76">
        <f t="shared" si="231"/>
        <v>0</v>
      </c>
      <c r="AH248" s="77">
        <v>0</v>
      </c>
      <c r="AI248" s="78">
        <f t="shared" si="224"/>
        <v>0</v>
      </c>
      <c r="AJ248" s="32"/>
      <c r="AK248" s="124">
        <v>0</v>
      </c>
      <c r="AL248" s="76">
        <v>0</v>
      </c>
      <c r="AM248" s="76">
        <f t="shared" si="225"/>
        <v>0</v>
      </c>
      <c r="AN248" s="76">
        <v>0</v>
      </c>
      <c r="AO248" s="76">
        <f t="shared" si="255"/>
        <v>0</v>
      </c>
      <c r="AP248" s="77">
        <v>0</v>
      </c>
      <c r="AQ248" s="77">
        <f t="shared" si="226"/>
        <v>0</v>
      </c>
      <c r="AR248" s="8"/>
      <c r="AS248" s="76">
        <v>0</v>
      </c>
      <c r="AT248" s="76">
        <v>0</v>
      </c>
      <c r="AU248" s="76">
        <f t="shared" si="232"/>
        <v>0</v>
      </c>
      <c r="AV248" s="76">
        <v>0</v>
      </c>
      <c r="AW248" s="76">
        <f t="shared" si="233"/>
        <v>0</v>
      </c>
      <c r="AX248" s="77">
        <v>0</v>
      </c>
      <c r="AY248" s="78">
        <f t="shared" si="227"/>
        <v>0</v>
      </c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 s="32"/>
    </row>
    <row r="249" spans="2:68" s="2" customFormat="1" ht="14.25" hidden="1" customHeight="1" outlineLevel="1">
      <c r="B249" s="2" t="str">
        <f t="shared" si="256"/>
        <v>Hide</v>
      </c>
      <c r="C249" s="2">
        <v>1</v>
      </c>
      <c r="D249" s="72" t="s">
        <v>228</v>
      </c>
      <c r="E249" s="124">
        <v>950</v>
      </c>
      <c r="F249" s="76">
        <v>0</v>
      </c>
      <c r="G249" s="76">
        <f t="shared" si="219"/>
        <v>950</v>
      </c>
      <c r="H249" s="76">
        <v>0</v>
      </c>
      <c r="I249" s="76">
        <f t="shared" si="253"/>
        <v>950</v>
      </c>
      <c r="J249" s="77">
        <v>4914</v>
      </c>
      <c r="K249" s="77">
        <f t="shared" si="220"/>
        <v>-3964</v>
      </c>
      <c r="L249" s="8"/>
      <c r="M249" s="76">
        <v>950</v>
      </c>
      <c r="N249" s="76">
        <v>0</v>
      </c>
      <c r="O249" s="76">
        <f t="shared" si="228"/>
        <v>950</v>
      </c>
      <c r="P249" s="76">
        <v>0</v>
      </c>
      <c r="Q249" s="76">
        <f t="shared" si="229"/>
        <v>950</v>
      </c>
      <c r="R249" s="77">
        <v>4914</v>
      </c>
      <c r="S249" s="78">
        <f t="shared" si="221"/>
        <v>-3964</v>
      </c>
      <c r="T249" s="32"/>
      <c r="U249" s="124">
        <v>0</v>
      </c>
      <c r="V249" s="76">
        <v>0</v>
      </c>
      <c r="W249" s="76">
        <f t="shared" si="222"/>
        <v>0</v>
      </c>
      <c r="X249" s="76">
        <v>0</v>
      </c>
      <c r="Y249" s="76">
        <f t="shared" si="254"/>
        <v>0</v>
      </c>
      <c r="Z249" s="77">
        <v>0</v>
      </c>
      <c r="AA249" s="77">
        <f t="shared" si="223"/>
        <v>0</v>
      </c>
      <c r="AB249" s="8"/>
      <c r="AC249" s="76">
        <v>0</v>
      </c>
      <c r="AD249" s="76">
        <v>0</v>
      </c>
      <c r="AE249" s="76">
        <f t="shared" si="230"/>
        <v>0</v>
      </c>
      <c r="AF249" s="76">
        <v>0</v>
      </c>
      <c r="AG249" s="76">
        <f t="shared" si="231"/>
        <v>0</v>
      </c>
      <c r="AH249" s="77">
        <v>0</v>
      </c>
      <c r="AI249" s="78">
        <f t="shared" si="224"/>
        <v>0</v>
      </c>
      <c r="AJ249" s="32"/>
      <c r="AK249" s="124">
        <v>950</v>
      </c>
      <c r="AL249" s="76">
        <v>0</v>
      </c>
      <c r="AM249" s="76">
        <f t="shared" si="225"/>
        <v>950</v>
      </c>
      <c r="AN249" s="76">
        <v>0</v>
      </c>
      <c r="AO249" s="76">
        <f t="shared" si="255"/>
        <v>950</v>
      </c>
      <c r="AP249" s="77">
        <v>4914</v>
      </c>
      <c r="AQ249" s="77">
        <f t="shared" si="226"/>
        <v>-3964</v>
      </c>
      <c r="AR249" s="8"/>
      <c r="AS249" s="76">
        <v>950</v>
      </c>
      <c r="AT249" s="76">
        <v>0</v>
      </c>
      <c r="AU249" s="76">
        <f t="shared" si="232"/>
        <v>950</v>
      </c>
      <c r="AV249" s="76">
        <v>0</v>
      </c>
      <c r="AW249" s="76">
        <f t="shared" si="233"/>
        <v>950</v>
      </c>
      <c r="AX249" s="77">
        <v>4914</v>
      </c>
      <c r="AY249" s="78">
        <f t="shared" si="227"/>
        <v>-3964</v>
      </c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 s="32"/>
    </row>
    <row r="250" spans="2:68" s="2" customFormat="1" ht="14.25" hidden="1" customHeight="1" outlineLevel="1">
      <c r="B250" s="2" t="str">
        <f t="shared" si="256"/>
        <v>Hide</v>
      </c>
      <c r="C250" s="2">
        <v>1</v>
      </c>
      <c r="D250" s="72" t="s">
        <v>229</v>
      </c>
      <c r="E250" s="124">
        <v>0</v>
      </c>
      <c r="F250" s="76">
        <v>0</v>
      </c>
      <c r="G250" s="76">
        <f t="shared" si="219"/>
        <v>0</v>
      </c>
      <c r="H250" s="76">
        <v>0</v>
      </c>
      <c r="I250" s="76">
        <f t="shared" si="253"/>
        <v>0</v>
      </c>
      <c r="J250" s="77">
        <v>0</v>
      </c>
      <c r="K250" s="77">
        <f t="shared" si="220"/>
        <v>0</v>
      </c>
      <c r="L250" s="8"/>
      <c r="M250" s="76">
        <v>0</v>
      </c>
      <c r="N250" s="76">
        <v>0</v>
      </c>
      <c r="O250" s="76">
        <f t="shared" si="228"/>
        <v>0</v>
      </c>
      <c r="P250" s="76">
        <v>0</v>
      </c>
      <c r="Q250" s="76">
        <f t="shared" si="229"/>
        <v>0</v>
      </c>
      <c r="R250" s="77">
        <v>0</v>
      </c>
      <c r="S250" s="78">
        <f t="shared" si="221"/>
        <v>0</v>
      </c>
      <c r="T250" s="32"/>
      <c r="U250" s="124">
        <v>0</v>
      </c>
      <c r="V250" s="76">
        <v>0</v>
      </c>
      <c r="W250" s="76">
        <f t="shared" si="222"/>
        <v>0</v>
      </c>
      <c r="X250" s="76">
        <v>0</v>
      </c>
      <c r="Y250" s="76">
        <f t="shared" si="254"/>
        <v>0</v>
      </c>
      <c r="Z250" s="77">
        <v>0</v>
      </c>
      <c r="AA250" s="77">
        <f t="shared" si="223"/>
        <v>0</v>
      </c>
      <c r="AB250" s="8"/>
      <c r="AC250" s="76">
        <v>0</v>
      </c>
      <c r="AD250" s="76">
        <v>0</v>
      </c>
      <c r="AE250" s="76">
        <f t="shared" si="230"/>
        <v>0</v>
      </c>
      <c r="AF250" s="76">
        <v>0</v>
      </c>
      <c r="AG250" s="76">
        <f t="shared" si="231"/>
        <v>0</v>
      </c>
      <c r="AH250" s="77">
        <v>0</v>
      </c>
      <c r="AI250" s="78">
        <f t="shared" si="224"/>
        <v>0</v>
      </c>
      <c r="AJ250" s="32"/>
      <c r="AK250" s="124">
        <v>0</v>
      </c>
      <c r="AL250" s="76">
        <v>0</v>
      </c>
      <c r="AM250" s="76">
        <f t="shared" si="225"/>
        <v>0</v>
      </c>
      <c r="AN250" s="76">
        <v>0</v>
      </c>
      <c r="AO250" s="76">
        <f t="shared" si="255"/>
        <v>0</v>
      </c>
      <c r="AP250" s="77">
        <v>0</v>
      </c>
      <c r="AQ250" s="77">
        <f t="shared" si="226"/>
        <v>0</v>
      </c>
      <c r="AR250" s="8"/>
      <c r="AS250" s="76">
        <v>0</v>
      </c>
      <c r="AT250" s="76">
        <v>0</v>
      </c>
      <c r="AU250" s="76">
        <f t="shared" si="232"/>
        <v>0</v>
      </c>
      <c r="AV250" s="76">
        <v>0</v>
      </c>
      <c r="AW250" s="76">
        <f t="shared" si="233"/>
        <v>0</v>
      </c>
      <c r="AX250" s="77">
        <v>0</v>
      </c>
      <c r="AY250" s="78">
        <f t="shared" si="227"/>
        <v>0</v>
      </c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 s="32"/>
    </row>
    <row r="251" spans="2:68" s="2" customFormat="1" ht="14.25" hidden="1" customHeight="1" outlineLevel="1">
      <c r="B251" s="2" t="str">
        <f t="shared" si="256"/>
        <v>Hide</v>
      </c>
      <c r="C251" s="2">
        <v>1</v>
      </c>
      <c r="D251" s="72" t="s">
        <v>230</v>
      </c>
      <c r="E251" s="124">
        <v>0</v>
      </c>
      <c r="F251" s="76">
        <v>0</v>
      </c>
      <c r="G251" s="76">
        <f t="shared" si="219"/>
        <v>0</v>
      </c>
      <c r="H251" s="76">
        <v>0</v>
      </c>
      <c r="I251" s="76">
        <f t="shared" si="253"/>
        <v>0</v>
      </c>
      <c r="J251" s="77">
        <v>0</v>
      </c>
      <c r="K251" s="77">
        <f t="shared" si="220"/>
        <v>0</v>
      </c>
      <c r="L251" s="8"/>
      <c r="M251" s="76">
        <v>0</v>
      </c>
      <c r="N251" s="76">
        <v>0</v>
      </c>
      <c r="O251" s="76">
        <f t="shared" si="228"/>
        <v>0</v>
      </c>
      <c r="P251" s="76">
        <v>0</v>
      </c>
      <c r="Q251" s="76">
        <f t="shared" si="229"/>
        <v>0</v>
      </c>
      <c r="R251" s="77">
        <v>0</v>
      </c>
      <c r="S251" s="78">
        <f t="shared" si="221"/>
        <v>0</v>
      </c>
      <c r="T251" s="32"/>
      <c r="U251" s="124">
        <v>0</v>
      </c>
      <c r="V251" s="76">
        <v>0</v>
      </c>
      <c r="W251" s="76">
        <f t="shared" si="222"/>
        <v>0</v>
      </c>
      <c r="X251" s="76">
        <v>0</v>
      </c>
      <c r="Y251" s="76">
        <f t="shared" si="254"/>
        <v>0</v>
      </c>
      <c r="Z251" s="77">
        <v>0</v>
      </c>
      <c r="AA251" s="77">
        <f t="shared" si="223"/>
        <v>0</v>
      </c>
      <c r="AB251" s="8"/>
      <c r="AC251" s="76">
        <v>0</v>
      </c>
      <c r="AD251" s="76">
        <v>0</v>
      </c>
      <c r="AE251" s="76">
        <f t="shared" si="230"/>
        <v>0</v>
      </c>
      <c r="AF251" s="76">
        <v>0</v>
      </c>
      <c r="AG251" s="76">
        <f t="shared" si="231"/>
        <v>0</v>
      </c>
      <c r="AH251" s="77">
        <v>0</v>
      </c>
      <c r="AI251" s="78">
        <f t="shared" si="224"/>
        <v>0</v>
      </c>
      <c r="AJ251" s="32"/>
      <c r="AK251" s="124">
        <v>0</v>
      </c>
      <c r="AL251" s="76">
        <v>0</v>
      </c>
      <c r="AM251" s="76">
        <f t="shared" si="225"/>
        <v>0</v>
      </c>
      <c r="AN251" s="76">
        <v>0</v>
      </c>
      <c r="AO251" s="76">
        <f t="shared" si="255"/>
        <v>0</v>
      </c>
      <c r="AP251" s="77">
        <v>0</v>
      </c>
      <c r="AQ251" s="77">
        <f t="shared" si="226"/>
        <v>0</v>
      </c>
      <c r="AR251" s="8"/>
      <c r="AS251" s="76">
        <v>0</v>
      </c>
      <c r="AT251" s="76">
        <v>0</v>
      </c>
      <c r="AU251" s="76">
        <f t="shared" si="232"/>
        <v>0</v>
      </c>
      <c r="AV251" s="76">
        <v>0</v>
      </c>
      <c r="AW251" s="76">
        <f t="shared" si="233"/>
        <v>0</v>
      </c>
      <c r="AX251" s="77">
        <v>0</v>
      </c>
      <c r="AY251" s="78">
        <f t="shared" si="227"/>
        <v>0</v>
      </c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 s="32"/>
    </row>
    <row r="252" spans="2:68" s="2" customFormat="1" ht="14.25" hidden="1" customHeight="1" outlineLevel="1">
      <c r="B252" s="2" t="str">
        <f t="shared" si="256"/>
        <v>Hide</v>
      </c>
      <c r="C252" s="2">
        <v>1</v>
      </c>
      <c r="D252" s="72" t="s">
        <v>231</v>
      </c>
      <c r="E252" s="124">
        <v>0</v>
      </c>
      <c r="F252" s="76">
        <v>0</v>
      </c>
      <c r="G252" s="76">
        <f t="shared" si="219"/>
        <v>0</v>
      </c>
      <c r="H252" s="76">
        <v>0</v>
      </c>
      <c r="I252" s="76">
        <f t="shared" si="253"/>
        <v>0</v>
      </c>
      <c r="J252" s="77">
        <v>0</v>
      </c>
      <c r="K252" s="77">
        <f t="shared" si="220"/>
        <v>0</v>
      </c>
      <c r="L252" s="8"/>
      <c r="M252" s="76">
        <v>0</v>
      </c>
      <c r="N252" s="76">
        <v>0</v>
      </c>
      <c r="O252" s="76">
        <f t="shared" si="228"/>
        <v>0</v>
      </c>
      <c r="P252" s="76">
        <v>0</v>
      </c>
      <c r="Q252" s="76">
        <f t="shared" si="229"/>
        <v>0</v>
      </c>
      <c r="R252" s="77">
        <v>0</v>
      </c>
      <c r="S252" s="78">
        <f t="shared" si="221"/>
        <v>0</v>
      </c>
      <c r="T252" s="32"/>
      <c r="U252" s="124">
        <v>0</v>
      </c>
      <c r="V252" s="76">
        <v>0</v>
      </c>
      <c r="W252" s="76">
        <f t="shared" si="222"/>
        <v>0</v>
      </c>
      <c r="X252" s="76">
        <v>0</v>
      </c>
      <c r="Y252" s="76">
        <f t="shared" si="254"/>
        <v>0</v>
      </c>
      <c r="Z252" s="77">
        <v>0</v>
      </c>
      <c r="AA252" s="77">
        <f t="shared" si="223"/>
        <v>0</v>
      </c>
      <c r="AB252" s="8"/>
      <c r="AC252" s="76">
        <v>0</v>
      </c>
      <c r="AD252" s="76">
        <v>0</v>
      </c>
      <c r="AE252" s="76">
        <f t="shared" si="230"/>
        <v>0</v>
      </c>
      <c r="AF252" s="76">
        <v>0</v>
      </c>
      <c r="AG252" s="76">
        <f t="shared" si="231"/>
        <v>0</v>
      </c>
      <c r="AH252" s="77">
        <v>0</v>
      </c>
      <c r="AI252" s="78">
        <f t="shared" si="224"/>
        <v>0</v>
      </c>
      <c r="AJ252" s="32"/>
      <c r="AK252" s="124">
        <v>0</v>
      </c>
      <c r="AL252" s="76">
        <v>0</v>
      </c>
      <c r="AM252" s="76">
        <f t="shared" si="225"/>
        <v>0</v>
      </c>
      <c r="AN252" s="76">
        <v>0</v>
      </c>
      <c r="AO252" s="76">
        <f t="shared" si="255"/>
        <v>0</v>
      </c>
      <c r="AP252" s="77">
        <v>0</v>
      </c>
      <c r="AQ252" s="77">
        <f t="shared" si="226"/>
        <v>0</v>
      </c>
      <c r="AR252" s="8"/>
      <c r="AS252" s="76">
        <v>0</v>
      </c>
      <c r="AT252" s="76">
        <v>0</v>
      </c>
      <c r="AU252" s="76">
        <f t="shared" si="232"/>
        <v>0</v>
      </c>
      <c r="AV252" s="76">
        <v>0</v>
      </c>
      <c r="AW252" s="76">
        <f t="shared" si="233"/>
        <v>0</v>
      </c>
      <c r="AX252" s="77">
        <v>0</v>
      </c>
      <c r="AY252" s="78">
        <f t="shared" si="227"/>
        <v>0</v>
      </c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 s="32"/>
    </row>
    <row r="253" spans="2:68" s="2" customFormat="1" ht="14.25" hidden="1" customHeight="1" outlineLevel="1">
      <c r="B253" s="2" t="str">
        <f t="shared" si="256"/>
        <v>Hide</v>
      </c>
      <c r="C253" s="2">
        <v>1</v>
      </c>
      <c r="D253" s="72" t="s">
        <v>232</v>
      </c>
      <c r="E253" s="124">
        <v>0</v>
      </c>
      <c r="F253" s="76">
        <v>0</v>
      </c>
      <c r="G253" s="76">
        <f t="shared" si="219"/>
        <v>0</v>
      </c>
      <c r="H253" s="76">
        <v>0</v>
      </c>
      <c r="I253" s="76">
        <f t="shared" si="253"/>
        <v>0</v>
      </c>
      <c r="J253" s="77">
        <v>0</v>
      </c>
      <c r="K253" s="77">
        <f t="shared" si="220"/>
        <v>0</v>
      </c>
      <c r="L253" s="8"/>
      <c r="M253" s="76">
        <v>0</v>
      </c>
      <c r="N253" s="76">
        <v>0</v>
      </c>
      <c r="O253" s="76">
        <f t="shared" si="228"/>
        <v>0</v>
      </c>
      <c r="P253" s="76">
        <v>0</v>
      </c>
      <c r="Q253" s="76">
        <f t="shared" si="229"/>
        <v>0</v>
      </c>
      <c r="R253" s="77">
        <v>0</v>
      </c>
      <c r="S253" s="78">
        <f t="shared" si="221"/>
        <v>0</v>
      </c>
      <c r="T253" s="32"/>
      <c r="U253" s="124">
        <v>0</v>
      </c>
      <c r="V253" s="76">
        <v>0</v>
      </c>
      <c r="W253" s="76">
        <f t="shared" si="222"/>
        <v>0</v>
      </c>
      <c r="X253" s="76">
        <v>0</v>
      </c>
      <c r="Y253" s="76">
        <f t="shared" si="254"/>
        <v>0</v>
      </c>
      <c r="Z253" s="77">
        <v>0</v>
      </c>
      <c r="AA253" s="77">
        <f t="shared" si="223"/>
        <v>0</v>
      </c>
      <c r="AB253" s="8"/>
      <c r="AC253" s="76">
        <v>0</v>
      </c>
      <c r="AD253" s="76">
        <v>0</v>
      </c>
      <c r="AE253" s="76">
        <f t="shared" si="230"/>
        <v>0</v>
      </c>
      <c r="AF253" s="76">
        <v>0</v>
      </c>
      <c r="AG253" s="76">
        <f t="shared" si="231"/>
        <v>0</v>
      </c>
      <c r="AH253" s="77">
        <v>0</v>
      </c>
      <c r="AI253" s="78">
        <f t="shared" si="224"/>
        <v>0</v>
      </c>
      <c r="AJ253" s="32"/>
      <c r="AK253" s="124">
        <v>0</v>
      </c>
      <c r="AL253" s="76">
        <v>0</v>
      </c>
      <c r="AM253" s="76">
        <f t="shared" si="225"/>
        <v>0</v>
      </c>
      <c r="AN253" s="76">
        <v>0</v>
      </c>
      <c r="AO253" s="76">
        <f t="shared" si="255"/>
        <v>0</v>
      </c>
      <c r="AP253" s="77">
        <v>0</v>
      </c>
      <c r="AQ253" s="77">
        <f t="shared" si="226"/>
        <v>0</v>
      </c>
      <c r="AR253" s="8"/>
      <c r="AS253" s="76">
        <v>0</v>
      </c>
      <c r="AT253" s="76">
        <v>0</v>
      </c>
      <c r="AU253" s="76">
        <f t="shared" si="232"/>
        <v>0</v>
      </c>
      <c r="AV253" s="76">
        <v>0</v>
      </c>
      <c r="AW253" s="76">
        <f t="shared" si="233"/>
        <v>0</v>
      </c>
      <c r="AX253" s="77">
        <v>0</v>
      </c>
      <c r="AY253" s="78">
        <f t="shared" si="227"/>
        <v>0</v>
      </c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 s="32"/>
    </row>
    <row r="254" spans="2:68" s="2" customFormat="1" ht="14.25" hidden="1" customHeight="1" outlineLevel="1">
      <c r="B254" s="2" t="str">
        <f t="shared" ref="B254:B257" si="257">IF(SUM(T254:T254)&lt;&gt;0,"Show","Hide")</f>
        <v>Hide</v>
      </c>
      <c r="C254" s="2">
        <v>1</v>
      </c>
      <c r="D254" s="72" t="s">
        <v>596</v>
      </c>
      <c r="E254" s="124">
        <v>3240</v>
      </c>
      <c r="F254" s="76">
        <v>0</v>
      </c>
      <c r="G254" s="76">
        <f t="shared" ref="G254:G257" si="258">+E254-F254</f>
        <v>3240</v>
      </c>
      <c r="H254" s="76">
        <v>0</v>
      </c>
      <c r="I254" s="76">
        <f t="shared" ref="I254:I257" si="259">+E254-H254</f>
        <v>3240</v>
      </c>
      <c r="J254" s="77">
        <v>1940</v>
      </c>
      <c r="K254" s="77">
        <f t="shared" ref="K254:K257" si="260">+E254-J254</f>
        <v>1300</v>
      </c>
      <c r="L254" s="8"/>
      <c r="M254" s="76">
        <v>3240</v>
      </c>
      <c r="N254" s="76">
        <v>0</v>
      </c>
      <c r="O254" s="76">
        <f t="shared" ref="O254:O257" si="261">+M254-N254</f>
        <v>3240</v>
      </c>
      <c r="P254" s="76">
        <v>0</v>
      </c>
      <c r="Q254" s="76">
        <f t="shared" ref="Q254:Q257" si="262">+M254-P254</f>
        <v>3240</v>
      </c>
      <c r="R254" s="77">
        <v>1940</v>
      </c>
      <c r="S254" s="78">
        <f t="shared" ref="S254:S257" si="263">+M254-R254</f>
        <v>1300</v>
      </c>
      <c r="T254" s="32"/>
      <c r="U254" s="124">
        <v>2480</v>
      </c>
      <c r="V254" s="76">
        <v>0</v>
      </c>
      <c r="W254" s="76">
        <f t="shared" ref="W254:W257" si="264">+U254-V254</f>
        <v>2480</v>
      </c>
      <c r="X254" s="76">
        <v>0</v>
      </c>
      <c r="Y254" s="76">
        <f t="shared" ref="Y254:Y257" si="265">+U254-X254</f>
        <v>2480</v>
      </c>
      <c r="Z254" s="77">
        <v>640</v>
      </c>
      <c r="AA254" s="77">
        <f t="shared" ref="AA254:AA257" si="266">+U254-Z254</f>
        <v>1840</v>
      </c>
      <c r="AB254" s="8"/>
      <c r="AC254" s="76">
        <v>2480</v>
      </c>
      <c r="AD254" s="76">
        <v>0</v>
      </c>
      <c r="AE254" s="76">
        <f t="shared" ref="AE254:AE257" si="267">+AC254-AD254</f>
        <v>2480</v>
      </c>
      <c r="AF254" s="76">
        <v>0</v>
      </c>
      <c r="AG254" s="76">
        <f t="shared" ref="AG254:AG257" si="268">+AC254-AF254</f>
        <v>2480</v>
      </c>
      <c r="AH254" s="77">
        <v>640</v>
      </c>
      <c r="AI254" s="78">
        <f t="shared" ref="AI254:AI257" si="269">+AC254-AH254</f>
        <v>1840</v>
      </c>
      <c r="AJ254" s="32"/>
      <c r="AK254" s="124">
        <v>760</v>
      </c>
      <c r="AL254" s="76">
        <v>0</v>
      </c>
      <c r="AM254" s="76">
        <f t="shared" ref="AM254:AM257" si="270">+AK254-AL254</f>
        <v>760</v>
      </c>
      <c r="AN254" s="76">
        <v>0</v>
      </c>
      <c r="AO254" s="76">
        <f t="shared" ref="AO254:AO257" si="271">+AK254-AN254</f>
        <v>760</v>
      </c>
      <c r="AP254" s="77">
        <v>1300</v>
      </c>
      <c r="AQ254" s="77">
        <f t="shared" ref="AQ254:AQ257" si="272">+AK254-AP254</f>
        <v>-540</v>
      </c>
      <c r="AR254" s="8"/>
      <c r="AS254" s="76">
        <v>760</v>
      </c>
      <c r="AT254" s="76">
        <v>0</v>
      </c>
      <c r="AU254" s="76">
        <f t="shared" ref="AU254:AU257" si="273">+AS254-AT254</f>
        <v>760</v>
      </c>
      <c r="AV254" s="76">
        <v>0</v>
      </c>
      <c r="AW254" s="76">
        <f t="shared" ref="AW254:AW257" si="274">+AS254-AV254</f>
        <v>760</v>
      </c>
      <c r="AX254" s="77">
        <v>1300</v>
      </c>
      <c r="AY254" s="78">
        <f t="shared" ref="AY254:AY257" si="275">+AS254-AX254</f>
        <v>-540</v>
      </c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 s="32"/>
    </row>
    <row r="255" spans="2:68" s="2" customFormat="1" ht="14.25" hidden="1" customHeight="1" outlineLevel="1">
      <c r="B255" s="2" t="str">
        <f t="shared" si="257"/>
        <v>Hide</v>
      </c>
      <c r="C255" s="2">
        <v>1</v>
      </c>
      <c r="D255" s="72" t="s">
        <v>597</v>
      </c>
      <c r="E255" s="124">
        <v>3821.59</v>
      </c>
      <c r="F255" s="76">
        <v>5412.5000004163467</v>
      </c>
      <c r="G255" s="76">
        <f t="shared" si="258"/>
        <v>-1590.9100004163465</v>
      </c>
      <c r="H255" s="76">
        <v>0</v>
      </c>
      <c r="I255" s="76">
        <f t="shared" si="259"/>
        <v>3821.59</v>
      </c>
      <c r="J255" s="77">
        <v>7680</v>
      </c>
      <c r="K255" s="77">
        <f t="shared" si="260"/>
        <v>-3858.41</v>
      </c>
      <c r="L255" s="8"/>
      <c r="M255" s="76">
        <v>3821.59</v>
      </c>
      <c r="N255" s="76">
        <v>5412.5000004163467</v>
      </c>
      <c r="O255" s="76">
        <f t="shared" si="261"/>
        <v>-1590.9100004163465</v>
      </c>
      <c r="P255" s="76">
        <v>0</v>
      </c>
      <c r="Q255" s="76">
        <f t="shared" si="262"/>
        <v>3821.59</v>
      </c>
      <c r="R255" s="77">
        <v>7680</v>
      </c>
      <c r="S255" s="78">
        <f t="shared" si="263"/>
        <v>-3858.41</v>
      </c>
      <c r="T255" s="32"/>
      <c r="U255" s="124">
        <v>0</v>
      </c>
      <c r="V255" s="76">
        <v>0</v>
      </c>
      <c r="W255" s="76">
        <f t="shared" si="264"/>
        <v>0</v>
      </c>
      <c r="X255" s="76">
        <v>0</v>
      </c>
      <c r="Y255" s="76">
        <f t="shared" si="265"/>
        <v>0</v>
      </c>
      <c r="Z255" s="77">
        <v>0</v>
      </c>
      <c r="AA255" s="77">
        <f t="shared" si="266"/>
        <v>0</v>
      </c>
      <c r="AB255" s="8"/>
      <c r="AC255" s="76">
        <v>0</v>
      </c>
      <c r="AD255" s="76">
        <v>0</v>
      </c>
      <c r="AE255" s="76">
        <f t="shared" si="267"/>
        <v>0</v>
      </c>
      <c r="AF255" s="76">
        <v>0</v>
      </c>
      <c r="AG255" s="76">
        <f t="shared" si="268"/>
        <v>0</v>
      </c>
      <c r="AH255" s="77">
        <v>0</v>
      </c>
      <c r="AI255" s="78">
        <f t="shared" si="269"/>
        <v>0</v>
      </c>
      <c r="AJ255" s="32"/>
      <c r="AK255" s="124">
        <v>3821.59</v>
      </c>
      <c r="AL255" s="76">
        <v>5412.5000004163467</v>
      </c>
      <c r="AM255" s="76">
        <f t="shared" si="270"/>
        <v>-1590.9100004163465</v>
      </c>
      <c r="AN255" s="76">
        <v>0</v>
      </c>
      <c r="AO255" s="76">
        <f t="shared" si="271"/>
        <v>3821.59</v>
      </c>
      <c r="AP255" s="77">
        <v>7680</v>
      </c>
      <c r="AQ255" s="77">
        <f t="shared" si="272"/>
        <v>-3858.41</v>
      </c>
      <c r="AR255" s="8"/>
      <c r="AS255" s="76">
        <v>3821.59</v>
      </c>
      <c r="AT255" s="76">
        <v>5412.5000004163467</v>
      </c>
      <c r="AU255" s="76">
        <f t="shared" si="273"/>
        <v>-1590.9100004163465</v>
      </c>
      <c r="AV255" s="76">
        <v>0</v>
      </c>
      <c r="AW255" s="76">
        <f t="shared" si="274"/>
        <v>3821.59</v>
      </c>
      <c r="AX255" s="77">
        <v>7680</v>
      </c>
      <c r="AY255" s="78">
        <f t="shared" si="275"/>
        <v>-3858.41</v>
      </c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 s="32"/>
    </row>
    <row r="256" spans="2:68" s="2" customFormat="1" ht="14.25" hidden="1" customHeight="1" outlineLevel="1">
      <c r="B256" s="2" t="str">
        <f t="shared" si="257"/>
        <v>Hide</v>
      </c>
      <c r="C256" s="2">
        <v>1</v>
      </c>
      <c r="D256" s="72" t="s">
        <v>598</v>
      </c>
      <c r="E256" s="124">
        <v>5190</v>
      </c>
      <c r="F256" s="76">
        <v>4250.67</v>
      </c>
      <c r="G256" s="76">
        <f t="shared" si="258"/>
        <v>939.32999999999993</v>
      </c>
      <c r="H256" s="76">
        <v>0</v>
      </c>
      <c r="I256" s="76">
        <f t="shared" si="259"/>
        <v>5190</v>
      </c>
      <c r="J256" s="77">
        <v>0</v>
      </c>
      <c r="K256" s="77">
        <f t="shared" si="260"/>
        <v>5190</v>
      </c>
      <c r="L256" s="8"/>
      <c r="M256" s="76">
        <v>5190</v>
      </c>
      <c r="N256" s="76">
        <v>4250.67</v>
      </c>
      <c r="O256" s="76">
        <f t="shared" si="261"/>
        <v>939.32999999999993</v>
      </c>
      <c r="P256" s="76">
        <v>0</v>
      </c>
      <c r="Q256" s="76">
        <f t="shared" si="262"/>
        <v>5190</v>
      </c>
      <c r="R256" s="77">
        <v>0</v>
      </c>
      <c r="S256" s="78">
        <f t="shared" si="263"/>
        <v>5190</v>
      </c>
      <c r="T256" s="32"/>
      <c r="U256" s="124">
        <v>0</v>
      </c>
      <c r="V256" s="76">
        <v>0</v>
      </c>
      <c r="W256" s="76">
        <f t="shared" si="264"/>
        <v>0</v>
      </c>
      <c r="X256" s="76">
        <v>0</v>
      </c>
      <c r="Y256" s="76">
        <f t="shared" si="265"/>
        <v>0</v>
      </c>
      <c r="Z256" s="77">
        <v>0</v>
      </c>
      <c r="AA256" s="77">
        <f t="shared" si="266"/>
        <v>0</v>
      </c>
      <c r="AB256" s="8"/>
      <c r="AC256" s="76">
        <v>0</v>
      </c>
      <c r="AD256" s="76">
        <v>0</v>
      </c>
      <c r="AE256" s="76">
        <f t="shared" si="267"/>
        <v>0</v>
      </c>
      <c r="AF256" s="76">
        <v>0</v>
      </c>
      <c r="AG256" s="76">
        <f t="shared" si="268"/>
        <v>0</v>
      </c>
      <c r="AH256" s="77">
        <v>0</v>
      </c>
      <c r="AI256" s="78">
        <f t="shared" si="269"/>
        <v>0</v>
      </c>
      <c r="AJ256" s="32"/>
      <c r="AK256" s="124">
        <v>5190</v>
      </c>
      <c r="AL256" s="76">
        <v>4250.67</v>
      </c>
      <c r="AM256" s="76">
        <f t="shared" si="270"/>
        <v>939.32999999999993</v>
      </c>
      <c r="AN256" s="76">
        <v>0</v>
      </c>
      <c r="AO256" s="76">
        <f t="shared" si="271"/>
        <v>5190</v>
      </c>
      <c r="AP256" s="77">
        <v>0</v>
      </c>
      <c r="AQ256" s="77">
        <f t="shared" si="272"/>
        <v>5190</v>
      </c>
      <c r="AR256" s="8"/>
      <c r="AS256" s="76">
        <v>5190</v>
      </c>
      <c r="AT256" s="76">
        <v>4250.67</v>
      </c>
      <c r="AU256" s="76">
        <f t="shared" si="273"/>
        <v>939.32999999999993</v>
      </c>
      <c r="AV256" s="76">
        <v>0</v>
      </c>
      <c r="AW256" s="76">
        <f t="shared" si="274"/>
        <v>5190</v>
      </c>
      <c r="AX256" s="77">
        <v>0</v>
      </c>
      <c r="AY256" s="78">
        <f t="shared" si="275"/>
        <v>5190</v>
      </c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 s="32"/>
    </row>
    <row r="257" spans="2:68" s="2" customFormat="1" ht="14.25" hidden="1" customHeight="1" outlineLevel="1">
      <c r="B257" s="2" t="str">
        <f t="shared" si="257"/>
        <v>Hide</v>
      </c>
      <c r="C257" s="2">
        <v>1</v>
      </c>
      <c r="D257" s="72" t="s">
        <v>599</v>
      </c>
      <c r="E257" s="124">
        <v>0</v>
      </c>
      <c r="F257" s="76">
        <v>0</v>
      </c>
      <c r="G257" s="76">
        <f t="shared" si="258"/>
        <v>0</v>
      </c>
      <c r="H257" s="76">
        <v>0</v>
      </c>
      <c r="I257" s="76">
        <f t="shared" si="259"/>
        <v>0</v>
      </c>
      <c r="J257" s="77">
        <v>0</v>
      </c>
      <c r="K257" s="77">
        <f t="shared" si="260"/>
        <v>0</v>
      </c>
      <c r="L257" s="8"/>
      <c r="M257" s="76">
        <v>0</v>
      </c>
      <c r="N257" s="76">
        <v>0</v>
      </c>
      <c r="O257" s="76">
        <f t="shared" si="261"/>
        <v>0</v>
      </c>
      <c r="P257" s="76">
        <v>0</v>
      </c>
      <c r="Q257" s="76">
        <f t="shared" si="262"/>
        <v>0</v>
      </c>
      <c r="R257" s="77">
        <v>0</v>
      </c>
      <c r="S257" s="78">
        <f t="shared" si="263"/>
        <v>0</v>
      </c>
      <c r="T257" s="32"/>
      <c r="U257" s="124">
        <v>0</v>
      </c>
      <c r="V257" s="76">
        <v>0</v>
      </c>
      <c r="W257" s="76">
        <f t="shared" si="264"/>
        <v>0</v>
      </c>
      <c r="X257" s="76">
        <v>0</v>
      </c>
      <c r="Y257" s="76">
        <f t="shared" si="265"/>
        <v>0</v>
      </c>
      <c r="Z257" s="77">
        <v>0</v>
      </c>
      <c r="AA257" s="77">
        <f t="shared" si="266"/>
        <v>0</v>
      </c>
      <c r="AB257" s="8"/>
      <c r="AC257" s="76">
        <v>0</v>
      </c>
      <c r="AD257" s="76">
        <v>0</v>
      </c>
      <c r="AE257" s="76">
        <f t="shared" si="267"/>
        <v>0</v>
      </c>
      <c r="AF257" s="76">
        <v>0</v>
      </c>
      <c r="AG257" s="76">
        <f t="shared" si="268"/>
        <v>0</v>
      </c>
      <c r="AH257" s="77">
        <v>0</v>
      </c>
      <c r="AI257" s="78">
        <f t="shared" si="269"/>
        <v>0</v>
      </c>
      <c r="AJ257" s="32"/>
      <c r="AK257" s="124">
        <v>0</v>
      </c>
      <c r="AL257" s="76">
        <v>0</v>
      </c>
      <c r="AM257" s="76">
        <f t="shared" si="270"/>
        <v>0</v>
      </c>
      <c r="AN257" s="76">
        <v>0</v>
      </c>
      <c r="AO257" s="76">
        <f t="shared" si="271"/>
        <v>0</v>
      </c>
      <c r="AP257" s="77">
        <v>0</v>
      </c>
      <c r="AQ257" s="77">
        <f t="shared" si="272"/>
        <v>0</v>
      </c>
      <c r="AR257" s="8"/>
      <c r="AS257" s="76">
        <v>0</v>
      </c>
      <c r="AT257" s="76">
        <v>0</v>
      </c>
      <c r="AU257" s="76">
        <f t="shared" si="273"/>
        <v>0</v>
      </c>
      <c r="AV257" s="76">
        <v>0</v>
      </c>
      <c r="AW257" s="76">
        <f t="shared" si="274"/>
        <v>0</v>
      </c>
      <c r="AX257" s="77">
        <v>0</v>
      </c>
      <c r="AY257" s="78">
        <f t="shared" si="275"/>
        <v>0</v>
      </c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 s="32"/>
    </row>
    <row r="258" spans="2:68" s="2" customFormat="1" ht="14.25" hidden="1" customHeight="1" outlineLevel="1">
      <c r="B258" s="2" t="str">
        <f t="shared" si="256"/>
        <v>Hide</v>
      </c>
      <c r="C258" s="2">
        <v>1</v>
      </c>
      <c r="D258" s="72" t="s">
        <v>233</v>
      </c>
      <c r="E258" s="124">
        <v>1143.78</v>
      </c>
      <c r="F258" s="76">
        <v>547.46374993598283</v>
      </c>
      <c r="G258" s="76">
        <f t="shared" si="219"/>
        <v>596.31625006401714</v>
      </c>
      <c r="H258" s="76">
        <v>0</v>
      </c>
      <c r="I258" s="76">
        <f t="shared" si="253"/>
        <v>1143.78</v>
      </c>
      <c r="J258" s="77">
        <v>1848.96</v>
      </c>
      <c r="K258" s="77">
        <f t="shared" si="220"/>
        <v>-705.18000000000006</v>
      </c>
      <c r="L258" s="8"/>
      <c r="M258" s="76">
        <v>1143.78</v>
      </c>
      <c r="N258" s="76">
        <v>547.46374993598283</v>
      </c>
      <c r="O258" s="76">
        <f t="shared" si="228"/>
        <v>596.31625006401714</v>
      </c>
      <c r="P258" s="76">
        <v>0</v>
      </c>
      <c r="Q258" s="76">
        <f t="shared" si="229"/>
        <v>1143.78</v>
      </c>
      <c r="R258" s="77">
        <v>1848.96</v>
      </c>
      <c r="S258" s="78">
        <f t="shared" si="221"/>
        <v>-705.18000000000006</v>
      </c>
      <c r="T258" s="32"/>
      <c r="U258" s="124">
        <v>-981.81999999999994</v>
      </c>
      <c r="V258" s="76">
        <v>194.34542946259219</v>
      </c>
      <c r="W258" s="76">
        <f t="shared" si="222"/>
        <v>-1176.1654294625921</v>
      </c>
      <c r="X258" s="76">
        <v>0</v>
      </c>
      <c r="Y258" s="76">
        <f t="shared" si="254"/>
        <v>-981.81999999999994</v>
      </c>
      <c r="Z258" s="77">
        <v>818.5</v>
      </c>
      <c r="AA258" s="77">
        <f t="shared" si="223"/>
        <v>-1800.32</v>
      </c>
      <c r="AB258" s="8"/>
      <c r="AC258" s="76">
        <v>-981.81999999999994</v>
      </c>
      <c r="AD258" s="76">
        <v>194.34542946259219</v>
      </c>
      <c r="AE258" s="76">
        <f t="shared" si="230"/>
        <v>-1176.1654294625921</v>
      </c>
      <c r="AF258" s="76">
        <v>0</v>
      </c>
      <c r="AG258" s="76">
        <f t="shared" si="231"/>
        <v>-981.81999999999994</v>
      </c>
      <c r="AH258" s="77">
        <v>818.5</v>
      </c>
      <c r="AI258" s="78">
        <f t="shared" si="224"/>
        <v>-1800.32</v>
      </c>
      <c r="AJ258" s="32"/>
      <c r="AK258" s="124">
        <v>2125.6</v>
      </c>
      <c r="AL258" s="76">
        <v>353.11832047339061</v>
      </c>
      <c r="AM258" s="76">
        <f t="shared" si="225"/>
        <v>1772.4816795266092</v>
      </c>
      <c r="AN258" s="76">
        <v>0</v>
      </c>
      <c r="AO258" s="76">
        <f t="shared" si="255"/>
        <v>2125.6</v>
      </c>
      <c r="AP258" s="77">
        <v>1030.46</v>
      </c>
      <c r="AQ258" s="77">
        <f t="shared" si="226"/>
        <v>1095.1399999999999</v>
      </c>
      <c r="AR258" s="8"/>
      <c r="AS258" s="76">
        <v>2125.6</v>
      </c>
      <c r="AT258" s="76">
        <v>353.11832047339061</v>
      </c>
      <c r="AU258" s="76">
        <f t="shared" si="232"/>
        <v>1772.4816795266092</v>
      </c>
      <c r="AV258" s="76">
        <v>0</v>
      </c>
      <c r="AW258" s="76">
        <f t="shared" si="233"/>
        <v>2125.6</v>
      </c>
      <c r="AX258" s="77">
        <v>1030.46</v>
      </c>
      <c r="AY258" s="78">
        <f t="shared" si="227"/>
        <v>1095.1399999999999</v>
      </c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 s="32"/>
    </row>
    <row r="259" spans="2:68" s="2" customFormat="1" ht="14.25" hidden="1" customHeight="1" outlineLevel="1">
      <c r="B259" s="2" t="str">
        <f t="shared" si="256"/>
        <v>Hide</v>
      </c>
      <c r="C259" s="2">
        <v>1</v>
      </c>
      <c r="D259" s="72" t="s">
        <v>234</v>
      </c>
      <c r="E259" s="124">
        <v>870.18000000000006</v>
      </c>
      <c r="F259" s="76">
        <v>1332.503447526944</v>
      </c>
      <c r="G259" s="76">
        <f t="shared" si="219"/>
        <v>-462.32344752694394</v>
      </c>
      <c r="H259" s="76">
        <v>0</v>
      </c>
      <c r="I259" s="76">
        <f t="shared" si="253"/>
        <v>870.18000000000006</v>
      </c>
      <c r="J259" s="77">
        <v>2465.3199999999997</v>
      </c>
      <c r="K259" s="77">
        <f t="shared" si="220"/>
        <v>-1595.1399999999996</v>
      </c>
      <c r="L259" s="8"/>
      <c r="M259" s="76">
        <v>870.18000000000006</v>
      </c>
      <c r="N259" s="76">
        <v>1332.503447526944</v>
      </c>
      <c r="O259" s="76">
        <f t="shared" si="228"/>
        <v>-462.32344752694394</v>
      </c>
      <c r="P259" s="76">
        <v>0</v>
      </c>
      <c r="Q259" s="76">
        <f t="shared" si="229"/>
        <v>870.18000000000006</v>
      </c>
      <c r="R259" s="77">
        <v>2465.3199999999997</v>
      </c>
      <c r="S259" s="78">
        <f t="shared" si="221"/>
        <v>-1595.1399999999996</v>
      </c>
      <c r="T259" s="32"/>
      <c r="U259" s="124">
        <v>856.82</v>
      </c>
      <c r="V259" s="76">
        <v>1004.42515834859</v>
      </c>
      <c r="W259" s="76">
        <f t="shared" si="222"/>
        <v>-147.60515834858995</v>
      </c>
      <c r="X259" s="76">
        <v>0</v>
      </c>
      <c r="Y259" s="76">
        <f t="shared" si="254"/>
        <v>856.82</v>
      </c>
      <c r="Z259" s="77">
        <v>731.05</v>
      </c>
      <c r="AA259" s="77">
        <f t="shared" si="223"/>
        <v>125.7700000000001</v>
      </c>
      <c r="AB259" s="8"/>
      <c r="AC259" s="76">
        <v>856.82</v>
      </c>
      <c r="AD259" s="76">
        <v>1004.42515834859</v>
      </c>
      <c r="AE259" s="76">
        <f t="shared" si="230"/>
        <v>-147.60515834858995</v>
      </c>
      <c r="AF259" s="76">
        <v>0</v>
      </c>
      <c r="AG259" s="76">
        <f t="shared" si="231"/>
        <v>856.82</v>
      </c>
      <c r="AH259" s="77">
        <v>731.05</v>
      </c>
      <c r="AI259" s="78">
        <f t="shared" si="224"/>
        <v>125.7700000000001</v>
      </c>
      <c r="AJ259" s="32"/>
      <c r="AK259" s="124">
        <v>13.36</v>
      </c>
      <c r="AL259" s="76">
        <v>328.078289178354</v>
      </c>
      <c r="AM259" s="76">
        <f t="shared" si="225"/>
        <v>-314.71828917835398</v>
      </c>
      <c r="AN259" s="76">
        <v>0</v>
      </c>
      <c r="AO259" s="76">
        <f t="shared" si="255"/>
        <v>13.36</v>
      </c>
      <c r="AP259" s="77">
        <v>1734.27</v>
      </c>
      <c r="AQ259" s="77">
        <f t="shared" si="226"/>
        <v>-1720.91</v>
      </c>
      <c r="AR259" s="8"/>
      <c r="AS259" s="76">
        <v>13.36</v>
      </c>
      <c r="AT259" s="76">
        <v>328.078289178354</v>
      </c>
      <c r="AU259" s="76">
        <f t="shared" si="232"/>
        <v>-314.71828917835398</v>
      </c>
      <c r="AV259" s="76">
        <v>0</v>
      </c>
      <c r="AW259" s="76">
        <f t="shared" si="233"/>
        <v>13.36</v>
      </c>
      <c r="AX259" s="77">
        <v>1734.27</v>
      </c>
      <c r="AY259" s="78">
        <f t="shared" si="227"/>
        <v>-1720.91</v>
      </c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 s="32"/>
    </row>
    <row r="260" spans="2:68" s="2" customFormat="1" ht="14.25" hidden="1" customHeight="1" outlineLevel="1">
      <c r="B260" s="2" t="str">
        <f t="shared" si="256"/>
        <v>Hide</v>
      </c>
      <c r="C260" s="2">
        <v>1</v>
      </c>
      <c r="D260" s="72" t="s">
        <v>235</v>
      </c>
      <c r="E260" s="124">
        <v>0</v>
      </c>
      <c r="F260" s="76">
        <v>0</v>
      </c>
      <c r="G260" s="76">
        <f t="shared" si="219"/>
        <v>0</v>
      </c>
      <c r="H260" s="76">
        <v>0</v>
      </c>
      <c r="I260" s="76">
        <f t="shared" si="253"/>
        <v>0</v>
      </c>
      <c r="J260" s="77">
        <v>0</v>
      </c>
      <c r="K260" s="77">
        <f t="shared" si="220"/>
        <v>0</v>
      </c>
      <c r="L260" s="8"/>
      <c r="M260" s="76">
        <v>0</v>
      </c>
      <c r="N260" s="76">
        <v>0</v>
      </c>
      <c r="O260" s="76">
        <f t="shared" si="228"/>
        <v>0</v>
      </c>
      <c r="P260" s="76">
        <v>0</v>
      </c>
      <c r="Q260" s="76">
        <f t="shared" si="229"/>
        <v>0</v>
      </c>
      <c r="R260" s="77">
        <v>0</v>
      </c>
      <c r="S260" s="78">
        <f t="shared" si="221"/>
        <v>0</v>
      </c>
      <c r="T260" s="32"/>
      <c r="U260" s="124">
        <v>0</v>
      </c>
      <c r="V260" s="76">
        <v>0</v>
      </c>
      <c r="W260" s="76">
        <f t="shared" si="222"/>
        <v>0</v>
      </c>
      <c r="X260" s="76">
        <v>0</v>
      </c>
      <c r="Y260" s="76">
        <f t="shared" si="254"/>
        <v>0</v>
      </c>
      <c r="Z260" s="77">
        <v>0</v>
      </c>
      <c r="AA260" s="77">
        <f t="shared" si="223"/>
        <v>0</v>
      </c>
      <c r="AB260" s="8"/>
      <c r="AC260" s="76">
        <v>0</v>
      </c>
      <c r="AD260" s="76">
        <v>0</v>
      </c>
      <c r="AE260" s="76">
        <f t="shared" si="230"/>
        <v>0</v>
      </c>
      <c r="AF260" s="76">
        <v>0</v>
      </c>
      <c r="AG260" s="76">
        <f t="shared" si="231"/>
        <v>0</v>
      </c>
      <c r="AH260" s="77">
        <v>0</v>
      </c>
      <c r="AI260" s="78">
        <f t="shared" si="224"/>
        <v>0</v>
      </c>
      <c r="AJ260" s="32"/>
      <c r="AK260" s="124">
        <v>0</v>
      </c>
      <c r="AL260" s="76">
        <v>0</v>
      </c>
      <c r="AM260" s="76">
        <f t="shared" si="225"/>
        <v>0</v>
      </c>
      <c r="AN260" s="76">
        <v>0</v>
      </c>
      <c r="AO260" s="76">
        <f t="shared" si="255"/>
        <v>0</v>
      </c>
      <c r="AP260" s="77">
        <v>0</v>
      </c>
      <c r="AQ260" s="77">
        <f t="shared" si="226"/>
        <v>0</v>
      </c>
      <c r="AR260" s="8"/>
      <c r="AS260" s="76">
        <v>0</v>
      </c>
      <c r="AT260" s="76">
        <v>0</v>
      </c>
      <c r="AU260" s="76">
        <f t="shared" si="232"/>
        <v>0</v>
      </c>
      <c r="AV260" s="76">
        <v>0</v>
      </c>
      <c r="AW260" s="76">
        <f t="shared" si="233"/>
        <v>0</v>
      </c>
      <c r="AX260" s="77">
        <v>0</v>
      </c>
      <c r="AY260" s="78">
        <f t="shared" si="227"/>
        <v>0</v>
      </c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 s="32"/>
    </row>
    <row r="261" spans="2:68" s="2" customFormat="1" ht="14.25" hidden="1" customHeight="1" outlineLevel="1">
      <c r="B261" s="2" t="str">
        <f t="shared" si="256"/>
        <v>Hide</v>
      </c>
      <c r="C261" s="2">
        <v>1</v>
      </c>
      <c r="D261" s="72" t="s">
        <v>236</v>
      </c>
      <c r="E261" s="124">
        <v>0</v>
      </c>
      <c r="F261" s="76">
        <v>0</v>
      </c>
      <c r="G261" s="76">
        <f t="shared" si="219"/>
        <v>0</v>
      </c>
      <c r="H261" s="76">
        <v>0</v>
      </c>
      <c r="I261" s="76">
        <f t="shared" si="253"/>
        <v>0</v>
      </c>
      <c r="J261" s="77">
        <v>0</v>
      </c>
      <c r="K261" s="77">
        <f t="shared" si="220"/>
        <v>0</v>
      </c>
      <c r="L261" s="8"/>
      <c r="M261" s="76">
        <v>0</v>
      </c>
      <c r="N261" s="76">
        <v>0</v>
      </c>
      <c r="O261" s="76">
        <f t="shared" si="228"/>
        <v>0</v>
      </c>
      <c r="P261" s="76">
        <v>0</v>
      </c>
      <c r="Q261" s="76">
        <f t="shared" si="229"/>
        <v>0</v>
      </c>
      <c r="R261" s="77">
        <v>0</v>
      </c>
      <c r="S261" s="78">
        <f t="shared" si="221"/>
        <v>0</v>
      </c>
      <c r="T261" s="32"/>
      <c r="U261" s="124">
        <v>0</v>
      </c>
      <c r="V261" s="76">
        <v>0</v>
      </c>
      <c r="W261" s="76">
        <f t="shared" si="222"/>
        <v>0</v>
      </c>
      <c r="X261" s="76">
        <v>0</v>
      </c>
      <c r="Y261" s="76">
        <f t="shared" si="254"/>
        <v>0</v>
      </c>
      <c r="Z261" s="77">
        <v>0</v>
      </c>
      <c r="AA261" s="77">
        <f t="shared" si="223"/>
        <v>0</v>
      </c>
      <c r="AB261" s="8"/>
      <c r="AC261" s="76">
        <v>0</v>
      </c>
      <c r="AD261" s="76">
        <v>0</v>
      </c>
      <c r="AE261" s="76">
        <f t="shared" si="230"/>
        <v>0</v>
      </c>
      <c r="AF261" s="76">
        <v>0</v>
      </c>
      <c r="AG261" s="76">
        <f t="shared" si="231"/>
        <v>0</v>
      </c>
      <c r="AH261" s="77">
        <v>0</v>
      </c>
      <c r="AI261" s="78">
        <f t="shared" si="224"/>
        <v>0</v>
      </c>
      <c r="AJ261" s="32"/>
      <c r="AK261" s="124">
        <v>0</v>
      </c>
      <c r="AL261" s="76">
        <v>0</v>
      </c>
      <c r="AM261" s="76">
        <f t="shared" si="225"/>
        <v>0</v>
      </c>
      <c r="AN261" s="76">
        <v>0</v>
      </c>
      <c r="AO261" s="76">
        <f t="shared" si="255"/>
        <v>0</v>
      </c>
      <c r="AP261" s="77">
        <v>0</v>
      </c>
      <c r="AQ261" s="77">
        <f t="shared" si="226"/>
        <v>0</v>
      </c>
      <c r="AR261" s="8"/>
      <c r="AS261" s="76">
        <v>0</v>
      </c>
      <c r="AT261" s="76">
        <v>0</v>
      </c>
      <c r="AU261" s="76">
        <f t="shared" si="232"/>
        <v>0</v>
      </c>
      <c r="AV261" s="76">
        <v>0</v>
      </c>
      <c r="AW261" s="76">
        <f t="shared" si="233"/>
        <v>0</v>
      </c>
      <c r="AX261" s="77">
        <v>0</v>
      </c>
      <c r="AY261" s="78">
        <f t="shared" si="227"/>
        <v>0</v>
      </c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 s="32"/>
    </row>
    <row r="262" spans="2:68" s="2" customFormat="1" ht="14.25" hidden="1" customHeight="1" outlineLevel="1">
      <c r="B262" s="2" t="str">
        <f t="shared" si="256"/>
        <v>Hide</v>
      </c>
      <c r="C262" s="2">
        <v>1</v>
      </c>
      <c r="D262" s="72" t="s">
        <v>237</v>
      </c>
      <c r="E262" s="124">
        <v>3145.35</v>
      </c>
      <c r="F262" s="76">
        <v>3794.992152556415</v>
      </c>
      <c r="G262" s="76">
        <f t="shared" si="219"/>
        <v>-649.64215255641511</v>
      </c>
      <c r="H262" s="76">
        <v>0</v>
      </c>
      <c r="I262" s="76">
        <f t="shared" si="253"/>
        <v>3145.35</v>
      </c>
      <c r="J262" s="77">
        <v>4009.7599999999998</v>
      </c>
      <c r="K262" s="77">
        <f t="shared" si="220"/>
        <v>-864.40999999999985</v>
      </c>
      <c r="L262" s="8"/>
      <c r="M262" s="76">
        <v>3145.35</v>
      </c>
      <c r="N262" s="76">
        <v>3794.992152556415</v>
      </c>
      <c r="O262" s="76">
        <f t="shared" si="228"/>
        <v>-649.64215255641511</v>
      </c>
      <c r="P262" s="76">
        <v>0</v>
      </c>
      <c r="Q262" s="76">
        <f t="shared" si="229"/>
        <v>3145.35</v>
      </c>
      <c r="R262" s="77">
        <v>4009.7599999999998</v>
      </c>
      <c r="S262" s="78">
        <f t="shared" si="221"/>
        <v>-864.40999999999985</v>
      </c>
      <c r="T262" s="32"/>
      <c r="U262" s="124">
        <v>1592.62</v>
      </c>
      <c r="V262" s="76">
        <v>1332.3630133333329</v>
      </c>
      <c r="W262" s="76">
        <f t="shared" si="222"/>
        <v>260.25698666666699</v>
      </c>
      <c r="X262" s="76">
        <v>0</v>
      </c>
      <c r="Y262" s="76">
        <f t="shared" si="254"/>
        <v>1592.62</v>
      </c>
      <c r="Z262" s="77">
        <v>1386.27</v>
      </c>
      <c r="AA262" s="77">
        <f t="shared" si="223"/>
        <v>206.34999999999991</v>
      </c>
      <c r="AB262" s="8"/>
      <c r="AC262" s="76">
        <v>1592.62</v>
      </c>
      <c r="AD262" s="76">
        <v>1332.3630133333329</v>
      </c>
      <c r="AE262" s="76">
        <f t="shared" si="230"/>
        <v>260.25698666666699</v>
      </c>
      <c r="AF262" s="76">
        <v>0</v>
      </c>
      <c r="AG262" s="76">
        <f t="shared" si="231"/>
        <v>1592.62</v>
      </c>
      <c r="AH262" s="77">
        <v>1386.27</v>
      </c>
      <c r="AI262" s="78">
        <f t="shared" si="224"/>
        <v>206.34999999999991</v>
      </c>
      <c r="AJ262" s="32"/>
      <c r="AK262" s="124">
        <v>1552.73</v>
      </c>
      <c r="AL262" s="76">
        <v>2462.6291392230823</v>
      </c>
      <c r="AM262" s="76">
        <f t="shared" si="225"/>
        <v>-909.89913922308233</v>
      </c>
      <c r="AN262" s="76">
        <v>0</v>
      </c>
      <c r="AO262" s="76">
        <f t="shared" si="255"/>
        <v>1552.73</v>
      </c>
      <c r="AP262" s="77">
        <v>2623.49</v>
      </c>
      <c r="AQ262" s="77">
        <f t="shared" si="226"/>
        <v>-1070.7599999999998</v>
      </c>
      <c r="AR262" s="8"/>
      <c r="AS262" s="76">
        <v>1552.73</v>
      </c>
      <c r="AT262" s="76">
        <v>2462.6291392230823</v>
      </c>
      <c r="AU262" s="76">
        <f t="shared" si="232"/>
        <v>-909.89913922308233</v>
      </c>
      <c r="AV262" s="76">
        <v>0</v>
      </c>
      <c r="AW262" s="76">
        <f t="shared" si="233"/>
        <v>1552.73</v>
      </c>
      <c r="AX262" s="77">
        <v>2623.49</v>
      </c>
      <c r="AY262" s="78">
        <f t="shared" si="227"/>
        <v>-1070.7599999999998</v>
      </c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 s="32"/>
    </row>
    <row r="263" spans="2:68" s="2" customFormat="1" ht="14.25" hidden="1" customHeight="1" outlineLevel="1">
      <c r="B263" s="2" t="str">
        <f t="shared" si="256"/>
        <v>Hide</v>
      </c>
      <c r="C263" s="2">
        <v>1</v>
      </c>
      <c r="D263" s="72" t="s">
        <v>238</v>
      </c>
      <c r="E263" s="124">
        <v>1580.88</v>
      </c>
      <c r="F263" s="76">
        <v>1580.875878411191</v>
      </c>
      <c r="G263" s="76">
        <f t="shared" si="219"/>
        <v>4.121588809084642E-3</v>
      </c>
      <c r="H263" s="76">
        <v>0</v>
      </c>
      <c r="I263" s="76">
        <f t="shared" si="253"/>
        <v>1580.88</v>
      </c>
      <c r="J263" s="77">
        <v>1929.2199999999998</v>
      </c>
      <c r="K263" s="77">
        <f t="shared" si="220"/>
        <v>-348.33999999999969</v>
      </c>
      <c r="L263" s="8"/>
      <c r="M263" s="76">
        <v>1580.88</v>
      </c>
      <c r="N263" s="76">
        <v>1580.875878411191</v>
      </c>
      <c r="O263" s="76">
        <f t="shared" si="228"/>
        <v>4.121588809084642E-3</v>
      </c>
      <c r="P263" s="76">
        <v>0</v>
      </c>
      <c r="Q263" s="76">
        <f t="shared" si="229"/>
        <v>1580.88</v>
      </c>
      <c r="R263" s="77">
        <v>1929.2199999999998</v>
      </c>
      <c r="S263" s="78">
        <f t="shared" si="221"/>
        <v>-348.33999999999969</v>
      </c>
      <c r="T263" s="32"/>
      <c r="U263" s="124">
        <v>485.92</v>
      </c>
      <c r="V263" s="76">
        <v>485.91872000000001</v>
      </c>
      <c r="W263" s="76">
        <f t="shared" si="222"/>
        <v>1.2800000000083855E-3</v>
      </c>
      <c r="X263" s="76">
        <v>0</v>
      </c>
      <c r="Y263" s="76">
        <f t="shared" si="254"/>
        <v>485.92</v>
      </c>
      <c r="Z263" s="77">
        <v>507.39</v>
      </c>
      <c r="AA263" s="77">
        <f t="shared" si="223"/>
        <v>-21.46999999999997</v>
      </c>
      <c r="AB263" s="8"/>
      <c r="AC263" s="76">
        <v>485.92</v>
      </c>
      <c r="AD263" s="76">
        <v>485.91872000000001</v>
      </c>
      <c r="AE263" s="76">
        <f t="shared" si="230"/>
        <v>1.2800000000083855E-3</v>
      </c>
      <c r="AF263" s="76">
        <v>0</v>
      </c>
      <c r="AG263" s="76">
        <f t="shared" si="231"/>
        <v>485.92</v>
      </c>
      <c r="AH263" s="77">
        <v>507.39</v>
      </c>
      <c r="AI263" s="78">
        <f t="shared" si="224"/>
        <v>-21.46999999999997</v>
      </c>
      <c r="AJ263" s="32"/>
      <c r="AK263" s="124">
        <v>1094.96</v>
      </c>
      <c r="AL263" s="76">
        <v>1094.9571584111909</v>
      </c>
      <c r="AM263" s="76">
        <f t="shared" si="225"/>
        <v>2.8415888091330999E-3</v>
      </c>
      <c r="AN263" s="76">
        <v>0</v>
      </c>
      <c r="AO263" s="76">
        <f t="shared" si="255"/>
        <v>1094.96</v>
      </c>
      <c r="AP263" s="77">
        <v>1421.83</v>
      </c>
      <c r="AQ263" s="77">
        <f t="shared" si="226"/>
        <v>-326.86999999999989</v>
      </c>
      <c r="AR263" s="8"/>
      <c r="AS263" s="76">
        <v>1094.96</v>
      </c>
      <c r="AT263" s="76">
        <v>1094.9571584111909</v>
      </c>
      <c r="AU263" s="76">
        <f t="shared" si="232"/>
        <v>2.8415888091330999E-3</v>
      </c>
      <c r="AV263" s="76">
        <v>0</v>
      </c>
      <c r="AW263" s="76">
        <f t="shared" si="233"/>
        <v>1094.96</v>
      </c>
      <c r="AX263" s="77">
        <v>1421.83</v>
      </c>
      <c r="AY263" s="78">
        <f t="shared" si="227"/>
        <v>-326.86999999999989</v>
      </c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 s="32"/>
    </row>
    <row r="264" spans="2:68" s="2" customFormat="1" ht="14.25" hidden="1" customHeight="1" outlineLevel="1">
      <c r="B264" s="2" t="str">
        <f t="shared" si="256"/>
        <v>Hide</v>
      </c>
      <c r="C264" s="2">
        <v>1</v>
      </c>
      <c r="D264" s="72" t="s">
        <v>239</v>
      </c>
      <c r="E264" s="124">
        <v>0</v>
      </c>
      <c r="F264" s="76">
        <v>0</v>
      </c>
      <c r="G264" s="76">
        <f t="shared" si="219"/>
        <v>0</v>
      </c>
      <c r="H264" s="76">
        <v>0</v>
      </c>
      <c r="I264" s="76">
        <f t="shared" si="253"/>
        <v>0</v>
      </c>
      <c r="J264" s="77">
        <v>0</v>
      </c>
      <c r="K264" s="77">
        <f t="shared" si="220"/>
        <v>0</v>
      </c>
      <c r="L264" s="8"/>
      <c r="M264" s="76">
        <v>0</v>
      </c>
      <c r="N264" s="76">
        <v>0</v>
      </c>
      <c r="O264" s="76">
        <f t="shared" si="228"/>
        <v>0</v>
      </c>
      <c r="P264" s="76">
        <v>0</v>
      </c>
      <c r="Q264" s="76">
        <f t="shared" si="229"/>
        <v>0</v>
      </c>
      <c r="R264" s="77">
        <v>0</v>
      </c>
      <c r="S264" s="78">
        <f t="shared" si="221"/>
        <v>0</v>
      </c>
      <c r="T264" s="32"/>
      <c r="U264" s="124">
        <v>0</v>
      </c>
      <c r="V264" s="76">
        <v>0</v>
      </c>
      <c r="W264" s="76">
        <f t="shared" si="222"/>
        <v>0</v>
      </c>
      <c r="X264" s="76">
        <v>0</v>
      </c>
      <c r="Y264" s="76">
        <f t="shared" si="254"/>
        <v>0</v>
      </c>
      <c r="Z264" s="77">
        <v>0</v>
      </c>
      <c r="AA264" s="77">
        <f t="shared" si="223"/>
        <v>0</v>
      </c>
      <c r="AB264" s="8"/>
      <c r="AC264" s="76">
        <v>0</v>
      </c>
      <c r="AD264" s="76">
        <v>0</v>
      </c>
      <c r="AE264" s="76">
        <f t="shared" si="230"/>
        <v>0</v>
      </c>
      <c r="AF264" s="76">
        <v>0</v>
      </c>
      <c r="AG264" s="76">
        <f t="shared" si="231"/>
        <v>0</v>
      </c>
      <c r="AH264" s="77">
        <v>0</v>
      </c>
      <c r="AI264" s="78">
        <f t="shared" si="224"/>
        <v>0</v>
      </c>
      <c r="AJ264" s="32"/>
      <c r="AK264" s="124">
        <v>0</v>
      </c>
      <c r="AL264" s="76">
        <v>0</v>
      </c>
      <c r="AM264" s="76">
        <f t="shared" si="225"/>
        <v>0</v>
      </c>
      <c r="AN264" s="76">
        <v>0</v>
      </c>
      <c r="AO264" s="76">
        <f t="shared" si="255"/>
        <v>0</v>
      </c>
      <c r="AP264" s="77">
        <v>0</v>
      </c>
      <c r="AQ264" s="77">
        <f t="shared" si="226"/>
        <v>0</v>
      </c>
      <c r="AR264" s="8"/>
      <c r="AS264" s="76">
        <v>0</v>
      </c>
      <c r="AT264" s="76">
        <v>0</v>
      </c>
      <c r="AU264" s="76">
        <f t="shared" si="232"/>
        <v>0</v>
      </c>
      <c r="AV264" s="76">
        <v>0</v>
      </c>
      <c r="AW264" s="76">
        <f t="shared" si="233"/>
        <v>0</v>
      </c>
      <c r="AX264" s="77">
        <v>0</v>
      </c>
      <c r="AY264" s="78">
        <f t="shared" si="227"/>
        <v>0</v>
      </c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 s="32"/>
    </row>
    <row r="265" spans="2:68" s="2" customFormat="1" ht="14.25" hidden="1" customHeight="1" outlineLevel="1">
      <c r="B265" s="2" t="str">
        <f t="shared" si="256"/>
        <v>Hide</v>
      </c>
      <c r="C265" s="2">
        <v>1</v>
      </c>
      <c r="D265" s="72" t="s">
        <v>240</v>
      </c>
      <c r="E265" s="124">
        <v>5721.1799999999994</v>
      </c>
      <c r="F265" s="76">
        <v>7552.7016000499625</v>
      </c>
      <c r="G265" s="76">
        <f t="shared" si="219"/>
        <v>-1831.5216000499631</v>
      </c>
      <c r="H265" s="76">
        <v>0</v>
      </c>
      <c r="I265" s="76">
        <f t="shared" si="253"/>
        <v>5721.1799999999994</v>
      </c>
      <c r="J265" s="77">
        <v>7430.49</v>
      </c>
      <c r="K265" s="77">
        <f t="shared" si="220"/>
        <v>-1709.3100000000004</v>
      </c>
      <c r="L265" s="8"/>
      <c r="M265" s="76">
        <v>5721.1799999999994</v>
      </c>
      <c r="N265" s="76">
        <v>7552.7016000499625</v>
      </c>
      <c r="O265" s="76">
        <f t="shared" si="228"/>
        <v>-1831.5216000499631</v>
      </c>
      <c r="P265" s="76">
        <v>0</v>
      </c>
      <c r="Q265" s="76">
        <f t="shared" si="229"/>
        <v>5721.1799999999994</v>
      </c>
      <c r="R265" s="77">
        <v>7430.49</v>
      </c>
      <c r="S265" s="78">
        <f t="shared" si="221"/>
        <v>-1709.3100000000004</v>
      </c>
      <c r="T265" s="32"/>
      <c r="U265" s="124">
        <v>2160.75</v>
      </c>
      <c r="V265" s="76">
        <v>2169.2800000000002</v>
      </c>
      <c r="W265" s="76">
        <f t="shared" si="222"/>
        <v>-8.5300000000002001</v>
      </c>
      <c r="X265" s="76">
        <v>0</v>
      </c>
      <c r="Y265" s="76">
        <f t="shared" si="254"/>
        <v>2160.75</v>
      </c>
      <c r="Z265" s="77">
        <v>2035.85</v>
      </c>
      <c r="AA265" s="77">
        <f t="shared" si="223"/>
        <v>124.90000000000009</v>
      </c>
      <c r="AB265" s="8"/>
      <c r="AC265" s="76">
        <v>2160.75</v>
      </c>
      <c r="AD265" s="76">
        <v>2169.2800000000002</v>
      </c>
      <c r="AE265" s="76">
        <f t="shared" si="230"/>
        <v>-8.5300000000002001</v>
      </c>
      <c r="AF265" s="76">
        <v>0</v>
      </c>
      <c r="AG265" s="76">
        <f t="shared" si="231"/>
        <v>2160.75</v>
      </c>
      <c r="AH265" s="77">
        <v>2035.85</v>
      </c>
      <c r="AI265" s="78">
        <f t="shared" si="224"/>
        <v>124.90000000000009</v>
      </c>
      <c r="AJ265" s="32"/>
      <c r="AK265" s="124">
        <v>3560.4299999999994</v>
      </c>
      <c r="AL265" s="76">
        <v>5383.4216000499619</v>
      </c>
      <c r="AM265" s="76">
        <f t="shared" si="225"/>
        <v>-1822.9916000499625</v>
      </c>
      <c r="AN265" s="76">
        <v>0</v>
      </c>
      <c r="AO265" s="76">
        <f t="shared" si="255"/>
        <v>3560.4299999999994</v>
      </c>
      <c r="AP265" s="77">
        <v>5394.64</v>
      </c>
      <c r="AQ265" s="77">
        <f t="shared" si="226"/>
        <v>-1834.2100000000009</v>
      </c>
      <c r="AR265" s="8"/>
      <c r="AS265" s="76">
        <v>3560.4299999999994</v>
      </c>
      <c r="AT265" s="76">
        <v>5383.4216000499619</v>
      </c>
      <c r="AU265" s="76">
        <f t="shared" si="232"/>
        <v>-1822.9916000499625</v>
      </c>
      <c r="AV265" s="76">
        <v>0</v>
      </c>
      <c r="AW265" s="76">
        <f t="shared" si="233"/>
        <v>3560.4299999999994</v>
      </c>
      <c r="AX265" s="77">
        <v>5394.64</v>
      </c>
      <c r="AY265" s="78">
        <f t="shared" si="227"/>
        <v>-1834.2100000000009</v>
      </c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 s="32"/>
    </row>
    <row r="266" spans="2:68" s="2" customFormat="1" ht="14.25" hidden="1" customHeight="1" outlineLevel="1">
      <c r="B266" s="2" t="str">
        <f t="shared" si="256"/>
        <v>Hide</v>
      </c>
      <c r="C266" s="2">
        <v>1</v>
      </c>
      <c r="D266" s="72" t="s">
        <v>241</v>
      </c>
      <c r="E266" s="124">
        <v>2486.42</v>
      </c>
      <c r="F266" s="76">
        <v>2486.42</v>
      </c>
      <c r="G266" s="76">
        <f t="shared" si="219"/>
        <v>0</v>
      </c>
      <c r="H266" s="76">
        <v>0</v>
      </c>
      <c r="I266" s="76">
        <f t="shared" si="253"/>
        <v>2486.42</v>
      </c>
      <c r="J266" s="77">
        <v>2414</v>
      </c>
      <c r="K266" s="77">
        <f t="shared" si="220"/>
        <v>72.420000000000073</v>
      </c>
      <c r="L266" s="8"/>
      <c r="M266" s="76">
        <v>2486.42</v>
      </c>
      <c r="N266" s="76">
        <v>2486.42</v>
      </c>
      <c r="O266" s="76">
        <f t="shared" si="228"/>
        <v>0</v>
      </c>
      <c r="P266" s="76">
        <v>0</v>
      </c>
      <c r="Q266" s="76">
        <f t="shared" si="229"/>
        <v>2486.42</v>
      </c>
      <c r="R266" s="77">
        <v>2414</v>
      </c>
      <c r="S266" s="78">
        <f t="shared" si="221"/>
        <v>72.420000000000073</v>
      </c>
      <c r="T266" s="32"/>
      <c r="U266" s="124">
        <v>0</v>
      </c>
      <c r="V266" s="76">
        <v>0</v>
      </c>
      <c r="W266" s="76">
        <f t="shared" si="222"/>
        <v>0</v>
      </c>
      <c r="X266" s="76">
        <v>0</v>
      </c>
      <c r="Y266" s="76">
        <f t="shared" si="254"/>
        <v>0</v>
      </c>
      <c r="Z266" s="77">
        <v>0</v>
      </c>
      <c r="AA266" s="77">
        <f t="shared" si="223"/>
        <v>0</v>
      </c>
      <c r="AB266" s="8"/>
      <c r="AC266" s="76">
        <v>0</v>
      </c>
      <c r="AD266" s="76">
        <v>0</v>
      </c>
      <c r="AE266" s="76">
        <f t="shared" si="230"/>
        <v>0</v>
      </c>
      <c r="AF266" s="76">
        <v>0</v>
      </c>
      <c r="AG266" s="76">
        <f t="shared" si="231"/>
        <v>0</v>
      </c>
      <c r="AH266" s="77">
        <v>0</v>
      </c>
      <c r="AI266" s="78">
        <f t="shared" si="224"/>
        <v>0</v>
      </c>
      <c r="AJ266" s="32"/>
      <c r="AK266" s="124">
        <v>2486.42</v>
      </c>
      <c r="AL266" s="76">
        <v>2486.42</v>
      </c>
      <c r="AM266" s="76">
        <f t="shared" si="225"/>
        <v>0</v>
      </c>
      <c r="AN266" s="76">
        <v>0</v>
      </c>
      <c r="AO266" s="76">
        <f t="shared" si="255"/>
        <v>2486.42</v>
      </c>
      <c r="AP266" s="77">
        <v>2414</v>
      </c>
      <c r="AQ266" s="77">
        <f t="shared" si="226"/>
        <v>72.420000000000073</v>
      </c>
      <c r="AR266" s="8"/>
      <c r="AS266" s="76">
        <v>2486.42</v>
      </c>
      <c r="AT266" s="76">
        <v>2486.42</v>
      </c>
      <c r="AU266" s="76">
        <f t="shared" si="232"/>
        <v>0</v>
      </c>
      <c r="AV266" s="76">
        <v>0</v>
      </c>
      <c r="AW266" s="76">
        <f t="shared" si="233"/>
        <v>2486.42</v>
      </c>
      <c r="AX266" s="77">
        <v>2414</v>
      </c>
      <c r="AY266" s="78">
        <f t="shared" si="227"/>
        <v>72.420000000000073</v>
      </c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 s="32"/>
    </row>
    <row r="267" spans="2:68" s="2" customFormat="1" ht="14.25" hidden="1" customHeight="1" outlineLevel="1">
      <c r="B267" s="2" t="str">
        <f t="shared" si="256"/>
        <v>Hide</v>
      </c>
      <c r="C267" s="2">
        <v>1</v>
      </c>
      <c r="D267" s="72" t="s">
        <v>242</v>
      </c>
      <c r="E267" s="124">
        <v>35.57</v>
      </c>
      <c r="F267" s="76">
        <v>0</v>
      </c>
      <c r="G267" s="76">
        <f t="shared" si="219"/>
        <v>35.57</v>
      </c>
      <c r="H267" s="76">
        <v>0</v>
      </c>
      <c r="I267" s="76">
        <f t="shared" si="253"/>
        <v>35.57</v>
      </c>
      <c r="J267" s="77">
        <v>52.25</v>
      </c>
      <c r="K267" s="77">
        <f t="shared" si="220"/>
        <v>-16.68</v>
      </c>
      <c r="L267" s="8"/>
      <c r="M267" s="76">
        <v>35.57</v>
      </c>
      <c r="N267" s="76">
        <v>0</v>
      </c>
      <c r="O267" s="76">
        <f t="shared" si="228"/>
        <v>35.57</v>
      </c>
      <c r="P267" s="76">
        <v>0</v>
      </c>
      <c r="Q267" s="76">
        <f t="shared" si="229"/>
        <v>35.57</v>
      </c>
      <c r="R267" s="77">
        <v>52.25</v>
      </c>
      <c r="S267" s="78">
        <f t="shared" si="221"/>
        <v>-16.68</v>
      </c>
      <c r="T267" s="32"/>
      <c r="U267" s="124">
        <v>12.04</v>
      </c>
      <c r="V267" s="76">
        <v>0</v>
      </c>
      <c r="W267" s="76">
        <f t="shared" si="222"/>
        <v>12.04</v>
      </c>
      <c r="X267" s="76">
        <v>0</v>
      </c>
      <c r="Y267" s="76">
        <f t="shared" si="254"/>
        <v>12.04</v>
      </c>
      <c r="Z267" s="77">
        <v>14.57</v>
      </c>
      <c r="AA267" s="77">
        <f t="shared" si="223"/>
        <v>-2.5300000000000011</v>
      </c>
      <c r="AB267" s="8"/>
      <c r="AC267" s="76">
        <v>12.04</v>
      </c>
      <c r="AD267" s="76">
        <v>0</v>
      </c>
      <c r="AE267" s="76">
        <f t="shared" si="230"/>
        <v>12.04</v>
      </c>
      <c r="AF267" s="76">
        <v>0</v>
      </c>
      <c r="AG267" s="76">
        <f t="shared" si="231"/>
        <v>12.04</v>
      </c>
      <c r="AH267" s="77">
        <v>14.57</v>
      </c>
      <c r="AI267" s="78">
        <f t="shared" si="224"/>
        <v>-2.5300000000000011</v>
      </c>
      <c r="AJ267" s="32"/>
      <c r="AK267" s="124">
        <v>23.53</v>
      </c>
      <c r="AL267" s="76">
        <v>0</v>
      </c>
      <c r="AM267" s="76">
        <f t="shared" si="225"/>
        <v>23.53</v>
      </c>
      <c r="AN267" s="76">
        <v>0</v>
      </c>
      <c r="AO267" s="76">
        <f t="shared" si="255"/>
        <v>23.53</v>
      </c>
      <c r="AP267" s="77">
        <v>37.68</v>
      </c>
      <c r="AQ267" s="77">
        <f t="shared" si="226"/>
        <v>-14.149999999999999</v>
      </c>
      <c r="AR267" s="8"/>
      <c r="AS267" s="76">
        <v>23.53</v>
      </c>
      <c r="AT267" s="76">
        <v>0</v>
      </c>
      <c r="AU267" s="76">
        <f t="shared" si="232"/>
        <v>23.53</v>
      </c>
      <c r="AV267" s="76">
        <v>0</v>
      </c>
      <c r="AW267" s="76">
        <f t="shared" si="233"/>
        <v>23.53</v>
      </c>
      <c r="AX267" s="77">
        <v>37.68</v>
      </c>
      <c r="AY267" s="78">
        <f t="shared" si="227"/>
        <v>-14.149999999999999</v>
      </c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 s="32"/>
    </row>
    <row r="268" spans="2:68" s="2" customFormat="1" ht="14.25" hidden="1" customHeight="1" outlineLevel="1">
      <c r="B268" s="2" t="str">
        <f t="shared" si="256"/>
        <v>Hide</v>
      </c>
      <c r="C268" s="2">
        <v>1</v>
      </c>
      <c r="D268" s="72" t="s">
        <v>243</v>
      </c>
      <c r="E268" s="124">
        <v>0</v>
      </c>
      <c r="F268" s="76">
        <v>0</v>
      </c>
      <c r="G268" s="76">
        <f t="shared" si="219"/>
        <v>0</v>
      </c>
      <c r="H268" s="76">
        <v>0</v>
      </c>
      <c r="I268" s="76">
        <f t="shared" si="253"/>
        <v>0</v>
      </c>
      <c r="J268" s="77">
        <v>0</v>
      </c>
      <c r="K268" s="77">
        <f t="shared" si="220"/>
        <v>0</v>
      </c>
      <c r="L268" s="8"/>
      <c r="M268" s="76">
        <v>0</v>
      </c>
      <c r="N268" s="76">
        <v>0</v>
      </c>
      <c r="O268" s="76">
        <f t="shared" si="228"/>
        <v>0</v>
      </c>
      <c r="P268" s="76">
        <v>0</v>
      </c>
      <c r="Q268" s="76">
        <f t="shared" si="229"/>
        <v>0</v>
      </c>
      <c r="R268" s="77">
        <v>0</v>
      </c>
      <c r="S268" s="78">
        <f t="shared" si="221"/>
        <v>0</v>
      </c>
      <c r="T268" s="32"/>
      <c r="U268" s="124">
        <v>0</v>
      </c>
      <c r="V268" s="76">
        <v>0</v>
      </c>
      <c r="W268" s="76">
        <f t="shared" si="222"/>
        <v>0</v>
      </c>
      <c r="X268" s="76">
        <v>0</v>
      </c>
      <c r="Y268" s="76">
        <f t="shared" si="254"/>
        <v>0</v>
      </c>
      <c r="Z268" s="77">
        <v>0</v>
      </c>
      <c r="AA268" s="77">
        <f t="shared" si="223"/>
        <v>0</v>
      </c>
      <c r="AB268" s="8"/>
      <c r="AC268" s="76">
        <v>0</v>
      </c>
      <c r="AD268" s="76">
        <v>0</v>
      </c>
      <c r="AE268" s="76">
        <f t="shared" si="230"/>
        <v>0</v>
      </c>
      <c r="AF268" s="76">
        <v>0</v>
      </c>
      <c r="AG268" s="76">
        <f t="shared" si="231"/>
        <v>0</v>
      </c>
      <c r="AH268" s="77">
        <v>0</v>
      </c>
      <c r="AI268" s="78">
        <f t="shared" si="224"/>
        <v>0</v>
      </c>
      <c r="AJ268" s="32"/>
      <c r="AK268" s="124">
        <v>0</v>
      </c>
      <c r="AL268" s="76">
        <v>0</v>
      </c>
      <c r="AM268" s="76">
        <f t="shared" si="225"/>
        <v>0</v>
      </c>
      <c r="AN268" s="76">
        <v>0</v>
      </c>
      <c r="AO268" s="76">
        <f t="shared" si="255"/>
        <v>0</v>
      </c>
      <c r="AP268" s="77">
        <v>0</v>
      </c>
      <c r="AQ268" s="77">
        <f t="shared" si="226"/>
        <v>0</v>
      </c>
      <c r="AR268" s="8"/>
      <c r="AS268" s="76">
        <v>0</v>
      </c>
      <c r="AT268" s="76">
        <v>0</v>
      </c>
      <c r="AU268" s="76">
        <f t="shared" si="232"/>
        <v>0</v>
      </c>
      <c r="AV268" s="76">
        <v>0</v>
      </c>
      <c r="AW268" s="76">
        <f t="shared" si="233"/>
        <v>0</v>
      </c>
      <c r="AX268" s="77">
        <v>0</v>
      </c>
      <c r="AY268" s="78">
        <f t="shared" si="227"/>
        <v>0</v>
      </c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 s="32"/>
    </row>
    <row r="269" spans="2:68" s="2" customFormat="1" ht="14.25" hidden="1" customHeight="1" outlineLevel="1">
      <c r="B269" s="2" t="str">
        <f t="shared" si="256"/>
        <v>Hide</v>
      </c>
      <c r="C269" s="2">
        <v>1</v>
      </c>
      <c r="D269" s="72" t="s">
        <v>244</v>
      </c>
      <c r="E269" s="124">
        <v>0</v>
      </c>
      <c r="F269" s="76">
        <v>0</v>
      </c>
      <c r="G269" s="76">
        <f t="shared" si="219"/>
        <v>0</v>
      </c>
      <c r="H269" s="76">
        <v>0</v>
      </c>
      <c r="I269" s="76">
        <f t="shared" si="253"/>
        <v>0</v>
      </c>
      <c r="J269" s="77">
        <v>0</v>
      </c>
      <c r="K269" s="77">
        <f t="shared" si="220"/>
        <v>0</v>
      </c>
      <c r="L269" s="8"/>
      <c r="M269" s="76">
        <v>0</v>
      </c>
      <c r="N269" s="76">
        <v>0</v>
      </c>
      <c r="O269" s="76">
        <f t="shared" si="228"/>
        <v>0</v>
      </c>
      <c r="P269" s="76">
        <v>0</v>
      </c>
      <c r="Q269" s="76">
        <f t="shared" si="229"/>
        <v>0</v>
      </c>
      <c r="R269" s="77">
        <v>0</v>
      </c>
      <c r="S269" s="78">
        <f t="shared" si="221"/>
        <v>0</v>
      </c>
      <c r="T269" s="32"/>
      <c r="U269" s="124">
        <v>0</v>
      </c>
      <c r="V269" s="76">
        <v>0</v>
      </c>
      <c r="W269" s="76">
        <f t="shared" si="222"/>
        <v>0</v>
      </c>
      <c r="X269" s="76">
        <v>0</v>
      </c>
      <c r="Y269" s="76">
        <f t="shared" si="254"/>
        <v>0</v>
      </c>
      <c r="Z269" s="77">
        <v>0</v>
      </c>
      <c r="AA269" s="77">
        <f t="shared" si="223"/>
        <v>0</v>
      </c>
      <c r="AB269" s="8"/>
      <c r="AC269" s="76">
        <v>0</v>
      </c>
      <c r="AD269" s="76">
        <v>0</v>
      </c>
      <c r="AE269" s="76">
        <f t="shared" si="230"/>
        <v>0</v>
      </c>
      <c r="AF269" s="76">
        <v>0</v>
      </c>
      <c r="AG269" s="76">
        <f t="shared" si="231"/>
        <v>0</v>
      </c>
      <c r="AH269" s="77">
        <v>0</v>
      </c>
      <c r="AI269" s="78">
        <f t="shared" si="224"/>
        <v>0</v>
      </c>
      <c r="AJ269" s="32"/>
      <c r="AK269" s="124">
        <v>0</v>
      </c>
      <c r="AL269" s="76">
        <v>0</v>
      </c>
      <c r="AM269" s="76">
        <f t="shared" si="225"/>
        <v>0</v>
      </c>
      <c r="AN269" s="76">
        <v>0</v>
      </c>
      <c r="AO269" s="76">
        <f t="shared" si="255"/>
        <v>0</v>
      </c>
      <c r="AP269" s="77">
        <v>0</v>
      </c>
      <c r="AQ269" s="77">
        <f t="shared" si="226"/>
        <v>0</v>
      </c>
      <c r="AR269" s="8"/>
      <c r="AS269" s="76">
        <v>0</v>
      </c>
      <c r="AT269" s="76">
        <v>0</v>
      </c>
      <c r="AU269" s="76">
        <f t="shared" si="232"/>
        <v>0</v>
      </c>
      <c r="AV269" s="76">
        <v>0</v>
      </c>
      <c r="AW269" s="76">
        <f t="shared" si="233"/>
        <v>0</v>
      </c>
      <c r="AX269" s="77">
        <v>0</v>
      </c>
      <c r="AY269" s="78">
        <f t="shared" si="227"/>
        <v>0</v>
      </c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 s="32"/>
    </row>
    <row r="270" spans="2:68" s="2" customFormat="1" ht="14.25" hidden="1" customHeight="1" outlineLevel="1">
      <c r="B270" s="2" t="str">
        <f t="shared" si="256"/>
        <v>Hide</v>
      </c>
      <c r="C270" s="2">
        <v>1</v>
      </c>
      <c r="D270" s="72" t="s">
        <v>245</v>
      </c>
      <c r="E270" s="124">
        <v>0</v>
      </c>
      <c r="F270" s="76">
        <v>0</v>
      </c>
      <c r="G270" s="76">
        <f t="shared" si="219"/>
        <v>0</v>
      </c>
      <c r="H270" s="76">
        <v>0</v>
      </c>
      <c r="I270" s="76">
        <f t="shared" si="253"/>
        <v>0</v>
      </c>
      <c r="J270" s="77">
        <v>0</v>
      </c>
      <c r="K270" s="77">
        <f t="shared" si="220"/>
        <v>0</v>
      </c>
      <c r="L270" s="8"/>
      <c r="M270" s="76">
        <v>0</v>
      </c>
      <c r="N270" s="76">
        <v>0</v>
      </c>
      <c r="O270" s="76">
        <f t="shared" si="228"/>
        <v>0</v>
      </c>
      <c r="P270" s="76">
        <v>0</v>
      </c>
      <c r="Q270" s="76">
        <f t="shared" si="229"/>
        <v>0</v>
      </c>
      <c r="R270" s="77">
        <v>0</v>
      </c>
      <c r="S270" s="78">
        <f t="shared" si="221"/>
        <v>0</v>
      </c>
      <c r="T270" s="32"/>
      <c r="U270" s="124">
        <v>0</v>
      </c>
      <c r="V270" s="76">
        <v>0</v>
      </c>
      <c r="W270" s="76">
        <f t="shared" si="222"/>
        <v>0</v>
      </c>
      <c r="X270" s="76">
        <v>0</v>
      </c>
      <c r="Y270" s="76">
        <f t="shared" si="254"/>
        <v>0</v>
      </c>
      <c r="Z270" s="77">
        <v>0</v>
      </c>
      <c r="AA270" s="77">
        <f t="shared" si="223"/>
        <v>0</v>
      </c>
      <c r="AB270" s="8"/>
      <c r="AC270" s="76">
        <v>0</v>
      </c>
      <c r="AD270" s="76">
        <v>0</v>
      </c>
      <c r="AE270" s="76">
        <f t="shared" si="230"/>
        <v>0</v>
      </c>
      <c r="AF270" s="76">
        <v>0</v>
      </c>
      <c r="AG270" s="76">
        <f t="shared" si="231"/>
        <v>0</v>
      </c>
      <c r="AH270" s="77">
        <v>0</v>
      </c>
      <c r="AI270" s="78">
        <f t="shared" si="224"/>
        <v>0</v>
      </c>
      <c r="AJ270" s="32"/>
      <c r="AK270" s="124">
        <v>0</v>
      </c>
      <c r="AL270" s="76">
        <v>0</v>
      </c>
      <c r="AM270" s="76">
        <f t="shared" si="225"/>
        <v>0</v>
      </c>
      <c r="AN270" s="76">
        <v>0</v>
      </c>
      <c r="AO270" s="76">
        <f t="shared" si="255"/>
        <v>0</v>
      </c>
      <c r="AP270" s="77">
        <v>0</v>
      </c>
      <c r="AQ270" s="77">
        <f t="shared" si="226"/>
        <v>0</v>
      </c>
      <c r="AR270" s="8"/>
      <c r="AS270" s="76">
        <v>0</v>
      </c>
      <c r="AT270" s="76">
        <v>0</v>
      </c>
      <c r="AU270" s="76">
        <f t="shared" si="232"/>
        <v>0</v>
      </c>
      <c r="AV270" s="76">
        <v>0</v>
      </c>
      <c r="AW270" s="76">
        <f t="shared" si="233"/>
        <v>0</v>
      </c>
      <c r="AX270" s="77">
        <v>0</v>
      </c>
      <c r="AY270" s="78">
        <f t="shared" si="227"/>
        <v>0</v>
      </c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 s="32"/>
    </row>
    <row r="271" spans="2:68" s="2" customFormat="1" ht="14.25" hidden="1" customHeight="1" outlineLevel="1">
      <c r="B271" s="2" t="str">
        <f t="shared" si="256"/>
        <v>Hide</v>
      </c>
      <c r="C271" s="2">
        <v>1</v>
      </c>
      <c r="D271" s="72" t="s">
        <v>246</v>
      </c>
      <c r="E271" s="124">
        <v>7130.8099999999995</v>
      </c>
      <c r="F271" s="76">
        <v>8875.6630000000005</v>
      </c>
      <c r="G271" s="76">
        <f t="shared" si="219"/>
        <v>-1744.853000000001</v>
      </c>
      <c r="H271" s="76">
        <v>0</v>
      </c>
      <c r="I271" s="76">
        <f t="shared" si="253"/>
        <v>7130.8099999999995</v>
      </c>
      <c r="J271" s="77">
        <v>6175.7800000000007</v>
      </c>
      <c r="K271" s="77">
        <f t="shared" si="220"/>
        <v>955.02999999999884</v>
      </c>
      <c r="L271" s="8"/>
      <c r="M271" s="76">
        <v>7130.8099999999995</v>
      </c>
      <c r="N271" s="76">
        <v>8875.6630000000005</v>
      </c>
      <c r="O271" s="76">
        <f t="shared" si="228"/>
        <v>-1744.853000000001</v>
      </c>
      <c r="P271" s="76">
        <v>0</v>
      </c>
      <c r="Q271" s="76">
        <f t="shared" si="229"/>
        <v>7130.8099999999995</v>
      </c>
      <c r="R271" s="77">
        <v>6175.7800000000007</v>
      </c>
      <c r="S271" s="78">
        <f t="shared" si="221"/>
        <v>955.02999999999884</v>
      </c>
      <c r="T271" s="32"/>
      <c r="U271" s="124">
        <v>3927.59</v>
      </c>
      <c r="V271" s="76">
        <v>4778.7790000000005</v>
      </c>
      <c r="W271" s="76">
        <f t="shared" si="222"/>
        <v>-851.18900000000031</v>
      </c>
      <c r="X271" s="76">
        <v>0</v>
      </c>
      <c r="Y271" s="76">
        <f t="shared" si="254"/>
        <v>3927.59</v>
      </c>
      <c r="Z271" s="77">
        <v>2859.42</v>
      </c>
      <c r="AA271" s="77">
        <f t="shared" si="223"/>
        <v>1068.17</v>
      </c>
      <c r="AB271" s="8"/>
      <c r="AC271" s="76">
        <v>3927.59</v>
      </c>
      <c r="AD271" s="76">
        <v>4778.7790000000005</v>
      </c>
      <c r="AE271" s="76">
        <f t="shared" si="230"/>
        <v>-851.18900000000031</v>
      </c>
      <c r="AF271" s="76">
        <v>0</v>
      </c>
      <c r="AG271" s="76">
        <f t="shared" si="231"/>
        <v>3927.59</v>
      </c>
      <c r="AH271" s="77">
        <v>2859.42</v>
      </c>
      <c r="AI271" s="78">
        <f t="shared" si="224"/>
        <v>1068.17</v>
      </c>
      <c r="AJ271" s="32"/>
      <c r="AK271" s="124">
        <v>3203.22</v>
      </c>
      <c r="AL271" s="76">
        <v>4096.884</v>
      </c>
      <c r="AM271" s="76">
        <f t="shared" si="225"/>
        <v>-893.66400000000021</v>
      </c>
      <c r="AN271" s="76">
        <v>0</v>
      </c>
      <c r="AO271" s="76">
        <f t="shared" si="255"/>
        <v>3203.22</v>
      </c>
      <c r="AP271" s="77">
        <v>3316.36</v>
      </c>
      <c r="AQ271" s="77">
        <f t="shared" si="226"/>
        <v>-113.14000000000033</v>
      </c>
      <c r="AR271" s="8"/>
      <c r="AS271" s="76">
        <v>3203.22</v>
      </c>
      <c r="AT271" s="76">
        <v>4096.884</v>
      </c>
      <c r="AU271" s="76">
        <f t="shared" si="232"/>
        <v>-893.66400000000021</v>
      </c>
      <c r="AV271" s="76">
        <v>0</v>
      </c>
      <c r="AW271" s="76">
        <f t="shared" si="233"/>
        <v>3203.22</v>
      </c>
      <c r="AX271" s="77">
        <v>3316.36</v>
      </c>
      <c r="AY271" s="78">
        <f t="shared" si="227"/>
        <v>-113.14000000000033</v>
      </c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 s="32"/>
    </row>
    <row r="272" spans="2:68" s="2" customFormat="1" ht="14.25" hidden="1" customHeight="1" outlineLevel="1">
      <c r="B272" s="2" t="str">
        <f t="shared" si="256"/>
        <v>Hide</v>
      </c>
      <c r="C272" s="2">
        <v>1</v>
      </c>
      <c r="D272" s="72" t="s" vm="5">
        <v>247</v>
      </c>
      <c r="E272" s="124">
        <v>0</v>
      </c>
      <c r="F272" s="76">
        <v>0</v>
      </c>
      <c r="G272" s="76">
        <f t="shared" si="219"/>
        <v>0</v>
      </c>
      <c r="H272" s="76">
        <v>0</v>
      </c>
      <c r="I272" s="76">
        <f t="shared" si="253"/>
        <v>0</v>
      </c>
      <c r="J272" s="77">
        <v>0</v>
      </c>
      <c r="K272" s="77">
        <f t="shared" si="220"/>
        <v>0</v>
      </c>
      <c r="L272" s="8"/>
      <c r="M272" s="76">
        <v>0</v>
      </c>
      <c r="N272" s="76">
        <v>0</v>
      </c>
      <c r="O272" s="76">
        <f t="shared" si="228"/>
        <v>0</v>
      </c>
      <c r="P272" s="76">
        <v>0</v>
      </c>
      <c r="Q272" s="76">
        <f t="shared" si="229"/>
        <v>0</v>
      </c>
      <c r="R272" s="77">
        <v>0</v>
      </c>
      <c r="S272" s="78">
        <f t="shared" si="221"/>
        <v>0</v>
      </c>
      <c r="T272" s="32"/>
      <c r="U272" s="124">
        <v>0</v>
      </c>
      <c r="V272" s="76">
        <v>0</v>
      </c>
      <c r="W272" s="76">
        <f t="shared" si="222"/>
        <v>0</v>
      </c>
      <c r="X272" s="76">
        <v>0</v>
      </c>
      <c r="Y272" s="76">
        <f t="shared" si="254"/>
        <v>0</v>
      </c>
      <c r="Z272" s="77">
        <v>0</v>
      </c>
      <c r="AA272" s="77">
        <f t="shared" si="223"/>
        <v>0</v>
      </c>
      <c r="AB272" s="8"/>
      <c r="AC272" s="76">
        <v>0</v>
      </c>
      <c r="AD272" s="76">
        <v>0</v>
      </c>
      <c r="AE272" s="76">
        <f t="shared" si="230"/>
        <v>0</v>
      </c>
      <c r="AF272" s="76">
        <v>0</v>
      </c>
      <c r="AG272" s="76">
        <f t="shared" si="231"/>
        <v>0</v>
      </c>
      <c r="AH272" s="77">
        <v>0</v>
      </c>
      <c r="AI272" s="78">
        <f t="shared" si="224"/>
        <v>0</v>
      </c>
      <c r="AJ272" s="32"/>
      <c r="AK272" s="124">
        <v>0</v>
      </c>
      <c r="AL272" s="76">
        <v>0</v>
      </c>
      <c r="AM272" s="76">
        <f t="shared" si="225"/>
        <v>0</v>
      </c>
      <c r="AN272" s="76">
        <v>0</v>
      </c>
      <c r="AO272" s="76">
        <f t="shared" si="255"/>
        <v>0</v>
      </c>
      <c r="AP272" s="77">
        <v>0</v>
      </c>
      <c r="AQ272" s="77">
        <f t="shared" si="226"/>
        <v>0</v>
      </c>
      <c r="AR272" s="8"/>
      <c r="AS272" s="76">
        <v>0</v>
      </c>
      <c r="AT272" s="76">
        <v>0</v>
      </c>
      <c r="AU272" s="76">
        <f t="shared" si="232"/>
        <v>0</v>
      </c>
      <c r="AV272" s="76">
        <v>0</v>
      </c>
      <c r="AW272" s="76">
        <f t="shared" si="233"/>
        <v>0</v>
      </c>
      <c r="AX272" s="77">
        <v>0</v>
      </c>
      <c r="AY272" s="78">
        <f t="shared" si="227"/>
        <v>0</v>
      </c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 s="32"/>
    </row>
    <row r="273" spans="2:68" s="2" customFormat="1" ht="14.25" hidden="1" customHeight="1" outlineLevel="1">
      <c r="B273" s="2" t="str">
        <f t="shared" si="256"/>
        <v>Hide</v>
      </c>
      <c r="C273" s="2">
        <v>1</v>
      </c>
      <c r="D273" s="72" t="s">
        <v>248</v>
      </c>
      <c r="E273" s="124">
        <v>0</v>
      </c>
      <c r="F273" s="76">
        <v>0</v>
      </c>
      <c r="G273" s="76">
        <f t="shared" si="219"/>
        <v>0</v>
      </c>
      <c r="H273" s="76">
        <v>0</v>
      </c>
      <c r="I273" s="76">
        <f t="shared" si="253"/>
        <v>0</v>
      </c>
      <c r="J273" s="77">
        <v>0</v>
      </c>
      <c r="K273" s="77">
        <f t="shared" si="220"/>
        <v>0</v>
      </c>
      <c r="L273" s="8"/>
      <c r="M273" s="76">
        <v>0</v>
      </c>
      <c r="N273" s="76">
        <v>0</v>
      </c>
      <c r="O273" s="76">
        <f t="shared" si="228"/>
        <v>0</v>
      </c>
      <c r="P273" s="76">
        <v>0</v>
      </c>
      <c r="Q273" s="76">
        <f t="shared" si="229"/>
        <v>0</v>
      </c>
      <c r="R273" s="77">
        <v>0</v>
      </c>
      <c r="S273" s="78">
        <f t="shared" si="221"/>
        <v>0</v>
      </c>
      <c r="T273" s="32"/>
      <c r="U273" s="124">
        <v>0</v>
      </c>
      <c r="V273" s="76">
        <v>0</v>
      </c>
      <c r="W273" s="76">
        <f t="shared" si="222"/>
        <v>0</v>
      </c>
      <c r="X273" s="76">
        <v>0</v>
      </c>
      <c r="Y273" s="76">
        <f t="shared" si="254"/>
        <v>0</v>
      </c>
      <c r="Z273" s="77">
        <v>0</v>
      </c>
      <c r="AA273" s="77">
        <f t="shared" si="223"/>
        <v>0</v>
      </c>
      <c r="AB273" s="8"/>
      <c r="AC273" s="76">
        <v>0</v>
      </c>
      <c r="AD273" s="76">
        <v>0</v>
      </c>
      <c r="AE273" s="76">
        <f t="shared" si="230"/>
        <v>0</v>
      </c>
      <c r="AF273" s="76">
        <v>0</v>
      </c>
      <c r="AG273" s="76">
        <f t="shared" si="231"/>
        <v>0</v>
      </c>
      <c r="AH273" s="77">
        <v>0</v>
      </c>
      <c r="AI273" s="78">
        <f t="shared" si="224"/>
        <v>0</v>
      </c>
      <c r="AJ273" s="32"/>
      <c r="AK273" s="124">
        <v>0</v>
      </c>
      <c r="AL273" s="76">
        <v>0</v>
      </c>
      <c r="AM273" s="76">
        <f t="shared" si="225"/>
        <v>0</v>
      </c>
      <c r="AN273" s="76">
        <v>0</v>
      </c>
      <c r="AO273" s="76">
        <f t="shared" si="255"/>
        <v>0</v>
      </c>
      <c r="AP273" s="77">
        <v>0</v>
      </c>
      <c r="AQ273" s="77">
        <f t="shared" si="226"/>
        <v>0</v>
      </c>
      <c r="AR273" s="8"/>
      <c r="AS273" s="76">
        <v>0</v>
      </c>
      <c r="AT273" s="76">
        <v>0</v>
      </c>
      <c r="AU273" s="76">
        <f t="shared" si="232"/>
        <v>0</v>
      </c>
      <c r="AV273" s="76">
        <v>0</v>
      </c>
      <c r="AW273" s="76">
        <f t="shared" si="233"/>
        <v>0</v>
      </c>
      <c r="AX273" s="77">
        <v>0</v>
      </c>
      <c r="AY273" s="78">
        <f t="shared" si="227"/>
        <v>0</v>
      </c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 s="32"/>
    </row>
    <row r="274" spans="2:68" s="2" customFormat="1" ht="14.25" hidden="1" customHeight="1" outlineLevel="1">
      <c r="B274" s="2" t="str">
        <f t="shared" si="256"/>
        <v>Hide</v>
      </c>
      <c r="C274" s="2">
        <v>1</v>
      </c>
      <c r="D274" s="72" t="s">
        <v>249</v>
      </c>
      <c r="E274" s="124">
        <v>0</v>
      </c>
      <c r="F274" s="76">
        <v>0</v>
      </c>
      <c r="G274" s="76">
        <f t="shared" si="219"/>
        <v>0</v>
      </c>
      <c r="H274" s="76">
        <v>0</v>
      </c>
      <c r="I274" s="76">
        <f t="shared" si="253"/>
        <v>0</v>
      </c>
      <c r="J274" s="77">
        <v>0</v>
      </c>
      <c r="K274" s="77">
        <f t="shared" si="220"/>
        <v>0</v>
      </c>
      <c r="L274" s="8"/>
      <c r="M274" s="76">
        <v>0</v>
      </c>
      <c r="N274" s="76">
        <v>0</v>
      </c>
      <c r="O274" s="76">
        <f t="shared" si="228"/>
        <v>0</v>
      </c>
      <c r="P274" s="76">
        <v>0</v>
      </c>
      <c r="Q274" s="76">
        <f t="shared" si="229"/>
        <v>0</v>
      </c>
      <c r="R274" s="77">
        <v>0</v>
      </c>
      <c r="S274" s="78">
        <f t="shared" si="221"/>
        <v>0</v>
      </c>
      <c r="T274" s="32"/>
      <c r="U274" s="124">
        <v>0</v>
      </c>
      <c r="V274" s="76">
        <v>0</v>
      </c>
      <c r="W274" s="76">
        <f t="shared" si="222"/>
        <v>0</v>
      </c>
      <c r="X274" s="76">
        <v>0</v>
      </c>
      <c r="Y274" s="76">
        <f t="shared" si="254"/>
        <v>0</v>
      </c>
      <c r="Z274" s="77">
        <v>0</v>
      </c>
      <c r="AA274" s="77">
        <f t="shared" si="223"/>
        <v>0</v>
      </c>
      <c r="AB274" s="8"/>
      <c r="AC274" s="76">
        <v>0</v>
      </c>
      <c r="AD274" s="76">
        <v>0</v>
      </c>
      <c r="AE274" s="76">
        <f t="shared" si="230"/>
        <v>0</v>
      </c>
      <c r="AF274" s="76">
        <v>0</v>
      </c>
      <c r="AG274" s="76">
        <f t="shared" si="231"/>
        <v>0</v>
      </c>
      <c r="AH274" s="77">
        <v>0</v>
      </c>
      <c r="AI274" s="78">
        <f t="shared" si="224"/>
        <v>0</v>
      </c>
      <c r="AJ274" s="32"/>
      <c r="AK274" s="124">
        <v>0</v>
      </c>
      <c r="AL274" s="76">
        <v>0</v>
      </c>
      <c r="AM274" s="76">
        <f t="shared" si="225"/>
        <v>0</v>
      </c>
      <c r="AN274" s="76">
        <v>0</v>
      </c>
      <c r="AO274" s="76">
        <f t="shared" si="255"/>
        <v>0</v>
      </c>
      <c r="AP274" s="77">
        <v>0</v>
      </c>
      <c r="AQ274" s="77">
        <f t="shared" si="226"/>
        <v>0</v>
      </c>
      <c r="AR274" s="8"/>
      <c r="AS274" s="76">
        <v>0</v>
      </c>
      <c r="AT274" s="76">
        <v>0</v>
      </c>
      <c r="AU274" s="76">
        <f t="shared" si="232"/>
        <v>0</v>
      </c>
      <c r="AV274" s="76">
        <v>0</v>
      </c>
      <c r="AW274" s="76">
        <f t="shared" si="233"/>
        <v>0</v>
      </c>
      <c r="AX274" s="77">
        <v>0</v>
      </c>
      <c r="AY274" s="78">
        <f t="shared" si="227"/>
        <v>0</v>
      </c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 s="32"/>
    </row>
    <row r="275" spans="2:68" s="2" customFormat="1" ht="14.25" hidden="1" customHeight="1" outlineLevel="1">
      <c r="B275" s="2" t="str">
        <f t="shared" si="256"/>
        <v>Hide</v>
      </c>
      <c r="C275" s="2">
        <v>1</v>
      </c>
      <c r="D275" s="72" t="s">
        <v>250</v>
      </c>
      <c r="E275" s="124">
        <v>0</v>
      </c>
      <c r="F275" s="76">
        <v>0</v>
      </c>
      <c r="G275" s="76">
        <f t="shared" si="219"/>
        <v>0</v>
      </c>
      <c r="H275" s="76">
        <v>0</v>
      </c>
      <c r="I275" s="76">
        <f t="shared" si="253"/>
        <v>0</v>
      </c>
      <c r="J275" s="77">
        <v>0</v>
      </c>
      <c r="K275" s="77">
        <f t="shared" si="220"/>
        <v>0</v>
      </c>
      <c r="L275" s="8"/>
      <c r="M275" s="76">
        <v>0</v>
      </c>
      <c r="N275" s="76">
        <v>0</v>
      </c>
      <c r="O275" s="76">
        <f t="shared" si="228"/>
        <v>0</v>
      </c>
      <c r="P275" s="76">
        <v>0</v>
      </c>
      <c r="Q275" s="76">
        <f t="shared" si="229"/>
        <v>0</v>
      </c>
      <c r="R275" s="77">
        <v>0</v>
      </c>
      <c r="S275" s="78">
        <f t="shared" si="221"/>
        <v>0</v>
      </c>
      <c r="T275" s="32"/>
      <c r="U275" s="124">
        <v>0</v>
      </c>
      <c r="V275" s="76">
        <v>0</v>
      </c>
      <c r="W275" s="76">
        <f t="shared" si="222"/>
        <v>0</v>
      </c>
      <c r="X275" s="76">
        <v>0</v>
      </c>
      <c r="Y275" s="76">
        <f t="shared" si="254"/>
        <v>0</v>
      </c>
      <c r="Z275" s="77">
        <v>0</v>
      </c>
      <c r="AA275" s="77">
        <f t="shared" si="223"/>
        <v>0</v>
      </c>
      <c r="AB275" s="8"/>
      <c r="AC275" s="76">
        <v>0</v>
      </c>
      <c r="AD275" s="76">
        <v>0</v>
      </c>
      <c r="AE275" s="76">
        <f t="shared" si="230"/>
        <v>0</v>
      </c>
      <c r="AF275" s="76">
        <v>0</v>
      </c>
      <c r="AG275" s="76">
        <f t="shared" si="231"/>
        <v>0</v>
      </c>
      <c r="AH275" s="77">
        <v>0</v>
      </c>
      <c r="AI275" s="78">
        <f t="shared" si="224"/>
        <v>0</v>
      </c>
      <c r="AJ275" s="32"/>
      <c r="AK275" s="124">
        <v>0</v>
      </c>
      <c r="AL275" s="76">
        <v>0</v>
      </c>
      <c r="AM275" s="76">
        <f t="shared" si="225"/>
        <v>0</v>
      </c>
      <c r="AN275" s="76">
        <v>0</v>
      </c>
      <c r="AO275" s="76">
        <f t="shared" si="255"/>
        <v>0</v>
      </c>
      <c r="AP275" s="77">
        <v>0</v>
      </c>
      <c r="AQ275" s="77">
        <f t="shared" si="226"/>
        <v>0</v>
      </c>
      <c r="AR275" s="8"/>
      <c r="AS275" s="76">
        <v>0</v>
      </c>
      <c r="AT275" s="76">
        <v>0</v>
      </c>
      <c r="AU275" s="76">
        <f t="shared" si="232"/>
        <v>0</v>
      </c>
      <c r="AV275" s="76">
        <v>0</v>
      </c>
      <c r="AW275" s="76">
        <f t="shared" si="233"/>
        <v>0</v>
      </c>
      <c r="AX275" s="77">
        <v>0</v>
      </c>
      <c r="AY275" s="78">
        <f t="shared" si="227"/>
        <v>0</v>
      </c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 s="32"/>
    </row>
    <row r="276" spans="2:68" s="2" customFormat="1" ht="14.25" hidden="1" customHeight="1" outlineLevel="1">
      <c r="B276" s="2" t="str">
        <f t="shared" si="256"/>
        <v>Hide</v>
      </c>
      <c r="C276" s="2">
        <v>1</v>
      </c>
      <c r="D276" s="72" t="s">
        <v>251</v>
      </c>
      <c r="E276" s="124">
        <v>0</v>
      </c>
      <c r="F276" s="76">
        <v>0</v>
      </c>
      <c r="G276" s="76">
        <f t="shared" si="219"/>
        <v>0</v>
      </c>
      <c r="H276" s="76">
        <v>0</v>
      </c>
      <c r="I276" s="76">
        <f t="shared" si="253"/>
        <v>0</v>
      </c>
      <c r="J276" s="77">
        <v>0</v>
      </c>
      <c r="K276" s="77">
        <f t="shared" si="220"/>
        <v>0</v>
      </c>
      <c r="L276" s="8"/>
      <c r="M276" s="76">
        <v>0</v>
      </c>
      <c r="N276" s="76">
        <v>0</v>
      </c>
      <c r="O276" s="76">
        <f t="shared" si="228"/>
        <v>0</v>
      </c>
      <c r="P276" s="76">
        <v>0</v>
      </c>
      <c r="Q276" s="76">
        <f t="shared" si="229"/>
        <v>0</v>
      </c>
      <c r="R276" s="77">
        <v>0</v>
      </c>
      <c r="S276" s="78">
        <f t="shared" si="221"/>
        <v>0</v>
      </c>
      <c r="T276" s="32"/>
      <c r="U276" s="124">
        <v>0</v>
      </c>
      <c r="V276" s="76">
        <v>0</v>
      </c>
      <c r="W276" s="76">
        <f t="shared" si="222"/>
        <v>0</v>
      </c>
      <c r="X276" s="76">
        <v>0</v>
      </c>
      <c r="Y276" s="76">
        <f t="shared" si="254"/>
        <v>0</v>
      </c>
      <c r="Z276" s="77">
        <v>0</v>
      </c>
      <c r="AA276" s="77">
        <f t="shared" si="223"/>
        <v>0</v>
      </c>
      <c r="AB276" s="8"/>
      <c r="AC276" s="76">
        <v>0</v>
      </c>
      <c r="AD276" s="76">
        <v>0</v>
      </c>
      <c r="AE276" s="76">
        <f t="shared" si="230"/>
        <v>0</v>
      </c>
      <c r="AF276" s="76">
        <v>0</v>
      </c>
      <c r="AG276" s="76">
        <f t="shared" si="231"/>
        <v>0</v>
      </c>
      <c r="AH276" s="77">
        <v>0</v>
      </c>
      <c r="AI276" s="78">
        <f t="shared" si="224"/>
        <v>0</v>
      </c>
      <c r="AJ276" s="32"/>
      <c r="AK276" s="124">
        <v>0</v>
      </c>
      <c r="AL276" s="76">
        <v>0</v>
      </c>
      <c r="AM276" s="76">
        <f t="shared" si="225"/>
        <v>0</v>
      </c>
      <c r="AN276" s="76">
        <v>0</v>
      </c>
      <c r="AO276" s="76">
        <f t="shared" si="255"/>
        <v>0</v>
      </c>
      <c r="AP276" s="77">
        <v>0</v>
      </c>
      <c r="AQ276" s="77">
        <f t="shared" si="226"/>
        <v>0</v>
      </c>
      <c r="AR276" s="8"/>
      <c r="AS276" s="76">
        <v>0</v>
      </c>
      <c r="AT276" s="76">
        <v>0</v>
      </c>
      <c r="AU276" s="76">
        <f t="shared" si="232"/>
        <v>0</v>
      </c>
      <c r="AV276" s="76">
        <v>0</v>
      </c>
      <c r="AW276" s="76">
        <f t="shared" si="233"/>
        <v>0</v>
      </c>
      <c r="AX276" s="77">
        <v>0</v>
      </c>
      <c r="AY276" s="78">
        <f t="shared" si="227"/>
        <v>0</v>
      </c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 s="32"/>
    </row>
    <row r="277" spans="2:68" s="2" customFormat="1" collapsed="1">
      <c r="B277" s="2" t="str">
        <f t="shared" si="256"/>
        <v>Hide</v>
      </c>
      <c r="C277" s="2">
        <v>1</v>
      </c>
      <c r="D277" s="72" t="s">
        <v>252</v>
      </c>
      <c r="E277" s="123">
        <v>73980.569999999978</v>
      </c>
      <c r="F277" s="73">
        <v>89233.636495563507</v>
      </c>
      <c r="G277" s="73">
        <f t="shared" si="219"/>
        <v>-15253.066495563529</v>
      </c>
      <c r="H277" s="73">
        <v>0</v>
      </c>
      <c r="I277" s="73">
        <f t="shared" si="253"/>
        <v>73980.569999999978</v>
      </c>
      <c r="J277" s="74">
        <v>94503.340000000011</v>
      </c>
      <c r="K277" s="74">
        <f t="shared" si="220"/>
        <v>-20522.770000000033</v>
      </c>
      <c r="L277" s="35"/>
      <c r="M277" s="73">
        <v>73980.569999999978</v>
      </c>
      <c r="N277" s="73">
        <v>89233.636495563507</v>
      </c>
      <c r="O277" s="73">
        <f t="shared" si="228"/>
        <v>-15253.066495563529</v>
      </c>
      <c r="P277" s="73">
        <v>0</v>
      </c>
      <c r="Q277" s="73">
        <f t="shared" si="229"/>
        <v>73980.569999999978</v>
      </c>
      <c r="R277" s="74">
        <v>94503.340000000011</v>
      </c>
      <c r="S277" s="75">
        <f t="shared" si="221"/>
        <v>-20522.770000000033</v>
      </c>
      <c r="T277" s="32"/>
      <c r="U277" s="123">
        <v>28611.26</v>
      </c>
      <c r="V277" s="73">
        <v>28042.44465447784</v>
      </c>
      <c r="W277" s="73">
        <f t="shared" si="222"/>
        <v>568.81534552215817</v>
      </c>
      <c r="X277" s="73">
        <v>0</v>
      </c>
      <c r="Y277" s="73">
        <f t="shared" si="254"/>
        <v>28611.26</v>
      </c>
      <c r="Z277" s="74">
        <v>25875.42</v>
      </c>
      <c r="AA277" s="74">
        <f t="shared" si="223"/>
        <v>2735.84</v>
      </c>
      <c r="AB277" s="35"/>
      <c r="AC277" s="73">
        <v>28611.26</v>
      </c>
      <c r="AD277" s="73">
        <v>28042.44465447784</v>
      </c>
      <c r="AE277" s="73">
        <f t="shared" si="230"/>
        <v>568.81534552215817</v>
      </c>
      <c r="AF277" s="73">
        <v>0</v>
      </c>
      <c r="AG277" s="73">
        <f t="shared" si="231"/>
        <v>28611.26</v>
      </c>
      <c r="AH277" s="74">
        <v>25875.42</v>
      </c>
      <c r="AI277" s="75">
        <f t="shared" si="224"/>
        <v>2735.84</v>
      </c>
      <c r="AJ277" s="32"/>
      <c r="AK277" s="123">
        <v>45369.31</v>
      </c>
      <c r="AL277" s="73">
        <v>61191.191841085652</v>
      </c>
      <c r="AM277" s="73">
        <f t="shared" si="225"/>
        <v>-15821.881841085655</v>
      </c>
      <c r="AN277" s="73">
        <v>0</v>
      </c>
      <c r="AO277" s="73">
        <f t="shared" si="255"/>
        <v>45369.31</v>
      </c>
      <c r="AP277" s="74">
        <v>68627.92</v>
      </c>
      <c r="AQ277" s="74">
        <f t="shared" si="226"/>
        <v>-23258.61</v>
      </c>
      <c r="AR277" s="35"/>
      <c r="AS277" s="73">
        <v>45369.31</v>
      </c>
      <c r="AT277" s="73">
        <v>61191.191841085652</v>
      </c>
      <c r="AU277" s="73">
        <f t="shared" si="232"/>
        <v>-15821.881841085655</v>
      </c>
      <c r="AV277" s="73">
        <v>0</v>
      </c>
      <c r="AW277" s="73">
        <f t="shared" si="233"/>
        <v>45369.31</v>
      </c>
      <c r="AX277" s="74">
        <v>68627.92</v>
      </c>
      <c r="AY277" s="75">
        <f t="shared" si="227"/>
        <v>-23258.61</v>
      </c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 s="32"/>
    </row>
    <row r="278" spans="2:68" s="2" customFormat="1" ht="14.25" hidden="1" customHeight="1" outlineLevel="1">
      <c r="B278" s="2" t="str">
        <f t="shared" si="256"/>
        <v>Hide</v>
      </c>
      <c r="C278" s="2">
        <v>1</v>
      </c>
      <c r="D278" s="72" t="s">
        <v>253</v>
      </c>
      <c r="E278" s="124">
        <v>0</v>
      </c>
      <c r="F278" s="76">
        <v>0</v>
      </c>
      <c r="G278" s="76">
        <f t="shared" si="219"/>
        <v>0</v>
      </c>
      <c r="H278" s="76">
        <v>0</v>
      </c>
      <c r="I278" s="76">
        <f t="shared" si="253"/>
        <v>0</v>
      </c>
      <c r="J278" s="77">
        <v>0</v>
      </c>
      <c r="K278" s="77">
        <f t="shared" si="220"/>
        <v>0</v>
      </c>
      <c r="L278" s="8"/>
      <c r="M278" s="76">
        <v>0</v>
      </c>
      <c r="N278" s="76">
        <v>0</v>
      </c>
      <c r="O278" s="76">
        <f t="shared" si="228"/>
        <v>0</v>
      </c>
      <c r="P278" s="76">
        <v>0</v>
      </c>
      <c r="Q278" s="76">
        <f t="shared" si="229"/>
        <v>0</v>
      </c>
      <c r="R278" s="77">
        <v>0</v>
      </c>
      <c r="S278" s="78">
        <f t="shared" si="221"/>
        <v>0</v>
      </c>
      <c r="T278" s="32"/>
      <c r="U278" s="124">
        <v>0</v>
      </c>
      <c r="V278" s="76">
        <v>0</v>
      </c>
      <c r="W278" s="76">
        <f t="shared" si="222"/>
        <v>0</v>
      </c>
      <c r="X278" s="76">
        <v>0</v>
      </c>
      <c r="Y278" s="76">
        <f t="shared" si="254"/>
        <v>0</v>
      </c>
      <c r="Z278" s="77">
        <v>0</v>
      </c>
      <c r="AA278" s="77">
        <f t="shared" si="223"/>
        <v>0</v>
      </c>
      <c r="AB278" s="8"/>
      <c r="AC278" s="76">
        <v>0</v>
      </c>
      <c r="AD278" s="76">
        <v>0</v>
      </c>
      <c r="AE278" s="76">
        <f t="shared" si="230"/>
        <v>0</v>
      </c>
      <c r="AF278" s="76">
        <v>0</v>
      </c>
      <c r="AG278" s="76">
        <f t="shared" si="231"/>
        <v>0</v>
      </c>
      <c r="AH278" s="77">
        <v>0</v>
      </c>
      <c r="AI278" s="78">
        <f t="shared" si="224"/>
        <v>0</v>
      </c>
      <c r="AJ278" s="32"/>
      <c r="AK278" s="124">
        <v>0</v>
      </c>
      <c r="AL278" s="76">
        <v>0</v>
      </c>
      <c r="AM278" s="76">
        <f t="shared" si="225"/>
        <v>0</v>
      </c>
      <c r="AN278" s="76">
        <v>0</v>
      </c>
      <c r="AO278" s="76">
        <f t="shared" si="255"/>
        <v>0</v>
      </c>
      <c r="AP278" s="77">
        <v>0</v>
      </c>
      <c r="AQ278" s="77">
        <f t="shared" si="226"/>
        <v>0</v>
      </c>
      <c r="AR278" s="8"/>
      <c r="AS278" s="76">
        <v>0</v>
      </c>
      <c r="AT278" s="76">
        <v>0</v>
      </c>
      <c r="AU278" s="76">
        <f t="shared" si="232"/>
        <v>0</v>
      </c>
      <c r="AV278" s="76">
        <v>0</v>
      </c>
      <c r="AW278" s="76">
        <f t="shared" si="233"/>
        <v>0</v>
      </c>
      <c r="AX278" s="77">
        <v>0</v>
      </c>
      <c r="AY278" s="78">
        <f t="shared" si="227"/>
        <v>0</v>
      </c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 s="32"/>
    </row>
    <row r="279" spans="2:68" s="2" customFormat="1" ht="14.25" hidden="1" customHeight="1" outlineLevel="1">
      <c r="B279" s="2" t="str">
        <f t="shared" si="256"/>
        <v>Hide</v>
      </c>
      <c r="C279" s="2">
        <v>1</v>
      </c>
      <c r="D279" s="72" t="s">
        <v>254</v>
      </c>
      <c r="E279" s="124">
        <v>0</v>
      </c>
      <c r="F279" s="76">
        <v>445.11</v>
      </c>
      <c r="G279" s="76">
        <f t="shared" si="219"/>
        <v>-445.11</v>
      </c>
      <c r="H279" s="76">
        <v>0</v>
      </c>
      <c r="I279" s="76">
        <f t="shared" si="253"/>
        <v>0</v>
      </c>
      <c r="J279" s="77">
        <v>0</v>
      </c>
      <c r="K279" s="77">
        <f t="shared" si="220"/>
        <v>0</v>
      </c>
      <c r="L279" s="8"/>
      <c r="M279" s="76">
        <v>0</v>
      </c>
      <c r="N279" s="76">
        <v>445.11</v>
      </c>
      <c r="O279" s="76">
        <f t="shared" si="228"/>
        <v>-445.11</v>
      </c>
      <c r="P279" s="76">
        <v>0</v>
      </c>
      <c r="Q279" s="76">
        <f t="shared" si="229"/>
        <v>0</v>
      </c>
      <c r="R279" s="77">
        <v>0</v>
      </c>
      <c r="S279" s="78">
        <f t="shared" si="221"/>
        <v>0</v>
      </c>
      <c r="T279" s="32"/>
      <c r="U279" s="124">
        <v>0</v>
      </c>
      <c r="V279" s="76">
        <v>0</v>
      </c>
      <c r="W279" s="76">
        <f t="shared" si="222"/>
        <v>0</v>
      </c>
      <c r="X279" s="76">
        <v>0</v>
      </c>
      <c r="Y279" s="76">
        <f t="shared" si="254"/>
        <v>0</v>
      </c>
      <c r="Z279" s="77">
        <v>0</v>
      </c>
      <c r="AA279" s="77">
        <f t="shared" si="223"/>
        <v>0</v>
      </c>
      <c r="AB279" s="8"/>
      <c r="AC279" s="76">
        <v>0</v>
      </c>
      <c r="AD279" s="76">
        <v>0</v>
      </c>
      <c r="AE279" s="76">
        <f t="shared" si="230"/>
        <v>0</v>
      </c>
      <c r="AF279" s="76">
        <v>0</v>
      </c>
      <c r="AG279" s="76">
        <f t="shared" si="231"/>
        <v>0</v>
      </c>
      <c r="AH279" s="77">
        <v>0</v>
      </c>
      <c r="AI279" s="78">
        <f t="shared" si="224"/>
        <v>0</v>
      </c>
      <c r="AJ279" s="32"/>
      <c r="AK279" s="124">
        <v>0</v>
      </c>
      <c r="AL279" s="76">
        <v>445.11</v>
      </c>
      <c r="AM279" s="76">
        <f t="shared" si="225"/>
        <v>-445.11</v>
      </c>
      <c r="AN279" s="76">
        <v>0</v>
      </c>
      <c r="AO279" s="76">
        <f t="shared" si="255"/>
        <v>0</v>
      </c>
      <c r="AP279" s="77">
        <v>0</v>
      </c>
      <c r="AQ279" s="77">
        <f t="shared" si="226"/>
        <v>0</v>
      </c>
      <c r="AR279" s="8"/>
      <c r="AS279" s="76">
        <v>0</v>
      </c>
      <c r="AT279" s="76">
        <v>445.11</v>
      </c>
      <c r="AU279" s="76">
        <f t="shared" si="232"/>
        <v>-445.11</v>
      </c>
      <c r="AV279" s="76">
        <v>0</v>
      </c>
      <c r="AW279" s="76">
        <f t="shared" si="233"/>
        <v>0</v>
      </c>
      <c r="AX279" s="77">
        <v>0</v>
      </c>
      <c r="AY279" s="78">
        <f t="shared" si="227"/>
        <v>0</v>
      </c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 s="32"/>
    </row>
    <row r="280" spans="2:68" s="2" customFormat="1" ht="14.25" hidden="1" customHeight="1" outlineLevel="1">
      <c r="B280" s="2" t="str">
        <f t="shared" si="256"/>
        <v>Hide</v>
      </c>
      <c r="C280" s="2">
        <v>1</v>
      </c>
      <c r="D280" s="72" t="s">
        <v>255</v>
      </c>
      <c r="E280" s="124">
        <v>0</v>
      </c>
      <c r="F280" s="76">
        <v>-333.33</v>
      </c>
      <c r="G280" s="76">
        <f t="shared" si="219"/>
        <v>333.33</v>
      </c>
      <c r="H280" s="76">
        <v>0</v>
      </c>
      <c r="I280" s="76">
        <f t="shared" si="253"/>
        <v>0</v>
      </c>
      <c r="J280" s="77">
        <v>0</v>
      </c>
      <c r="K280" s="77">
        <f t="shared" si="220"/>
        <v>0</v>
      </c>
      <c r="L280" s="8"/>
      <c r="M280" s="76">
        <v>0</v>
      </c>
      <c r="N280" s="76">
        <v>-333.33</v>
      </c>
      <c r="O280" s="76">
        <f t="shared" si="228"/>
        <v>333.33</v>
      </c>
      <c r="P280" s="76">
        <v>0</v>
      </c>
      <c r="Q280" s="76">
        <f t="shared" si="229"/>
        <v>0</v>
      </c>
      <c r="R280" s="77">
        <v>0</v>
      </c>
      <c r="S280" s="78">
        <f t="shared" si="221"/>
        <v>0</v>
      </c>
      <c r="T280" s="32"/>
      <c r="U280" s="124">
        <v>0</v>
      </c>
      <c r="V280" s="76">
        <v>0</v>
      </c>
      <c r="W280" s="76">
        <f t="shared" si="222"/>
        <v>0</v>
      </c>
      <c r="X280" s="76">
        <v>0</v>
      </c>
      <c r="Y280" s="76">
        <f t="shared" si="254"/>
        <v>0</v>
      </c>
      <c r="Z280" s="77">
        <v>0</v>
      </c>
      <c r="AA280" s="77">
        <f t="shared" si="223"/>
        <v>0</v>
      </c>
      <c r="AB280" s="8"/>
      <c r="AC280" s="76">
        <v>0</v>
      </c>
      <c r="AD280" s="76">
        <v>0</v>
      </c>
      <c r="AE280" s="76">
        <f t="shared" si="230"/>
        <v>0</v>
      </c>
      <c r="AF280" s="76">
        <v>0</v>
      </c>
      <c r="AG280" s="76">
        <f t="shared" si="231"/>
        <v>0</v>
      </c>
      <c r="AH280" s="77">
        <v>0</v>
      </c>
      <c r="AI280" s="78">
        <f t="shared" si="224"/>
        <v>0</v>
      </c>
      <c r="AJ280" s="32"/>
      <c r="AK280" s="124">
        <v>0</v>
      </c>
      <c r="AL280" s="76">
        <v>-333.33</v>
      </c>
      <c r="AM280" s="76">
        <f t="shared" si="225"/>
        <v>333.33</v>
      </c>
      <c r="AN280" s="76">
        <v>0</v>
      </c>
      <c r="AO280" s="76">
        <f t="shared" si="255"/>
        <v>0</v>
      </c>
      <c r="AP280" s="77">
        <v>0</v>
      </c>
      <c r="AQ280" s="77">
        <f t="shared" si="226"/>
        <v>0</v>
      </c>
      <c r="AR280" s="8"/>
      <c r="AS280" s="76">
        <v>0</v>
      </c>
      <c r="AT280" s="76">
        <v>-333.33</v>
      </c>
      <c r="AU280" s="76">
        <f t="shared" si="232"/>
        <v>333.33</v>
      </c>
      <c r="AV280" s="76">
        <v>0</v>
      </c>
      <c r="AW280" s="76">
        <f t="shared" si="233"/>
        <v>0</v>
      </c>
      <c r="AX280" s="77">
        <v>0</v>
      </c>
      <c r="AY280" s="78">
        <f t="shared" si="227"/>
        <v>0</v>
      </c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 s="32"/>
    </row>
    <row r="281" spans="2:68" s="2" customFormat="1" ht="14.25" hidden="1" customHeight="1" outlineLevel="1">
      <c r="B281" s="2" t="str">
        <f t="shared" si="256"/>
        <v>Hide</v>
      </c>
      <c r="C281" s="2">
        <v>1</v>
      </c>
      <c r="D281" s="72" t="s">
        <v>256</v>
      </c>
      <c r="E281" s="124">
        <v>0</v>
      </c>
      <c r="F281" s="76">
        <v>0</v>
      </c>
      <c r="G281" s="76">
        <f t="shared" si="219"/>
        <v>0</v>
      </c>
      <c r="H281" s="76">
        <v>0</v>
      </c>
      <c r="I281" s="76">
        <f t="shared" si="253"/>
        <v>0</v>
      </c>
      <c r="J281" s="77">
        <v>0</v>
      </c>
      <c r="K281" s="77">
        <f t="shared" si="220"/>
        <v>0</v>
      </c>
      <c r="L281" s="8"/>
      <c r="M281" s="76">
        <v>0</v>
      </c>
      <c r="N281" s="76">
        <v>0</v>
      </c>
      <c r="O281" s="76">
        <f t="shared" si="228"/>
        <v>0</v>
      </c>
      <c r="P281" s="76">
        <v>0</v>
      </c>
      <c r="Q281" s="76">
        <f t="shared" si="229"/>
        <v>0</v>
      </c>
      <c r="R281" s="77">
        <v>0</v>
      </c>
      <c r="S281" s="78">
        <f t="shared" si="221"/>
        <v>0</v>
      </c>
      <c r="T281" s="32"/>
      <c r="U281" s="124">
        <v>0</v>
      </c>
      <c r="V281" s="76">
        <v>0</v>
      </c>
      <c r="W281" s="76">
        <f t="shared" si="222"/>
        <v>0</v>
      </c>
      <c r="X281" s="76">
        <v>0</v>
      </c>
      <c r="Y281" s="76">
        <f t="shared" si="254"/>
        <v>0</v>
      </c>
      <c r="Z281" s="77">
        <v>0</v>
      </c>
      <c r="AA281" s="77">
        <f t="shared" si="223"/>
        <v>0</v>
      </c>
      <c r="AB281" s="8"/>
      <c r="AC281" s="76">
        <v>0</v>
      </c>
      <c r="AD281" s="76">
        <v>0</v>
      </c>
      <c r="AE281" s="76">
        <f t="shared" si="230"/>
        <v>0</v>
      </c>
      <c r="AF281" s="76">
        <v>0</v>
      </c>
      <c r="AG281" s="76">
        <f t="shared" si="231"/>
        <v>0</v>
      </c>
      <c r="AH281" s="77">
        <v>0</v>
      </c>
      <c r="AI281" s="78">
        <f t="shared" si="224"/>
        <v>0</v>
      </c>
      <c r="AJ281" s="32"/>
      <c r="AK281" s="124">
        <v>0</v>
      </c>
      <c r="AL281" s="76">
        <v>0</v>
      </c>
      <c r="AM281" s="76">
        <f t="shared" si="225"/>
        <v>0</v>
      </c>
      <c r="AN281" s="76">
        <v>0</v>
      </c>
      <c r="AO281" s="76">
        <f t="shared" si="255"/>
        <v>0</v>
      </c>
      <c r="AP281" s="77">
        <v>0</v>
      </c>
      <c r="AQ281" s="77">
        <f t="shared" si="226"/>
        <v>0</v>
      </c>
      <c r="AR281" s="8"/>
      <c r="AS281" s="76">
        <v>0</v>
      </c>
      <c r="AT281" s="76">
        <v>0</v>
      </c>
      <c r="AU281" s="76">
        <f t="shared" si="232"/>
        <v>0</v>
      </c>
      <c r="AV281" s="76">
        <v>0</v>
      </c>
      <c r="AW281" s="76">
        <f t="shared" si="233"/>
        <v>0</v>
      </c>
      <c r="AX281" s="77">
        <v>0</v>
      </c>
      <c r="AY281" s="78">
        <f t="shared" si="227"/>
        <v>0</v>
      </c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 s="32"/>
    </row>
    <row r="282" spans="2:68" s="2" customFormat="1" ht="14.25" hidden="1" customHeight="1" outlineLevel="1">
      <c r="B282" s="2" t="str">
        <f t="shared" si="256"/>
        <v>Hide</v>
      </c>
      <c r="C282" s="2">
        <v>1</v>
      </c>
      <c r="D282" s="72" t="s">
        <v>257</v>
      </c>
      <c r="E282" s="124">
        <v>128.01</v>
      </c>
      <c r="F282" s="76">
        <v>444.84</v>
      </c>
      <c r="G282" s="76">
        <f t="shared" si="219"/>
        <v>-316.83</v>
      </c>
      <c r="H282" s="76">
        <v>0</v>
      </c>
      <c r="I282" s="76">
        <f t="shared" si="253"/>
        <v>128.01</v>
      </c>
      <c r="J282" s="77">
        <v>318.81</v>
      </c>
      <c r="K282" s="77">
        <f t="shared" si="220"/>
        <v>-190.8</v>
      </c>
      <c r="L282" s="8"/>
      <c r="M282" s="76">
        <v>128.01</v>
      </c>
      <c r="N282" s="76">
        <v>444.84</v>
      </c>
      <c r="O282" s="76">
        <f t="shared" si="228"/>
        <v>-316.83</v>
      </c>
      <c r="P282" s="76">
        <v>0</v>
      </c>
      <c r="Q282" s="76">
        <f t="shared" si="229"/>
        <v>128.01</v>
      </c>
      <c r="R282" s="77">
        <v>318.81</v>
      </c>
      <c r="S282" s="78">
        <f t="shared" si="221"/>
        <v>-190.8</v>
      </c>
      <c r="T282" s="32"/>
      <c r="U282" s="124">
        <v>342.57</v>
      </c>
      <c r="V282" s="76">
        <v>101.08</v>
      </c>
      <c r="W282" s="76">
        <f t="shared" si="222"/>
        <v>241.49</v>
      </c>
      <c r="X282" s="76">
        <v>0</v>
      </c>
      <c r="Y282" s="76">
        <f t="shared" si="254"/>
        <v>342.57</v>
      </c>
      <c r="Z282" s="77">
        <v>10</v>
      </c>
      <c r="AA282" s="77">
        <f t="shared" si="223"/>
        <v>332.57</v>
      </c>
      <c r="AB282" s="8"/>
      <c r="AC282" s="76">
        <v>342.57</v>
      </c>
      <c r="AD282" s="76">
        <v>101.08</v>
      </c>
      <c r="AE282" s="76">
        <f t="shared" si="230"/>
        <v>241.49</v>
      </c>
      <c r="AF282" s="76">
        <v>0</v>
      </c>
      <c r="AG282" s="76">
        <f t="shared" si="231"/>
        <v>342.57</v>
      </c>
      <c r="AH282" s="77">
        <v>10</v>
      </c>
      <c r="AI282" s="78">
        <f t="shared" si="224"/>
        <v>332.57</v>
      </c>
      <c r="AJ282" s="32"/>
      <c r="AK282" s="124">
        <v>-214.56</v>
      </c>
      <c r="AL282" s="76">
        <v>343.76</v>
      </c>
      <c r="AM282" s="76">
        <f t="shared" si="225"/>
        <v>-558.31999999999994</v>
      </c>
      <c r="AN282" s="76">
        <v>0</v>
      </c>
      <c r="AO282" s="76">
        <f t="shared" si="255"/>
        <v>-214.56</v>
      </c>
      <c r="AP282" s="77">
        <v>308.81</v>
      </c>
      <c r="AQ282" s="77">
        <f t="shared" si="226"/>
        <v>-523.37</v>
      </c>
      <c r="AR282" s="8"/>
      <c r="AS282" s="76">
        <v>-214.56</v>
      </c>
      <c r="AT282" s="76">
        <v>343.76</v>
      </c>
      <c r="AU282" s="76">
        <f t="shared" si="232"/>
        <v>-558.31999999999994</v>
      </c>
      <c r="AV282" s="76">
        <v>0</v>
      </c>
      <c r="AW282" s="76">
        <f t="shared" si="233"/>
        <v>-214.56</v>
      </c>
      <c r="AX282" s="77">
        <v>308.81</v>
      </c>
      <c r="AY282" s="78">
        <f t="shared" si="227"/>
        <v>-523.37</v>
      </c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 s="32"/>
    </row>
    <row r="283" spans="2:68" s="2" customFormat="1" ht="14.25" hidden="1" customHeight="1" outlineLevel="1">
      <c r="B283" s="2" t="str">
        <f t="shared" si="256"/>
        <v>Hide</v>
      </c>
      <c r="C283" s="2">
        <v>1</v>
      </c>
      <c r="D283" s="72" t="s">
        <v>258</v>
      </c>
      <c r="E283" s="124">
        <v>0</v>
      </c>
      <c r="F283" s="76">
        <v>0</v>
      </c>
      <c r="G283" s="76">
        <f t="shared" si="219"/>
        <v>0</v>
      </c>
      <c r="H283" s="76">
        <v>0</v>
      </c>
      <c r="I283" s="76">
        <f t="shared" si="253"/>
        <v>0</v>
      </c>
      <c r="J283" s="77">
        <v>0</v>
      </c>
      <c r="K283" s="77">
        <f t="shared" si="220"/>
        <v>0</v>
      </c>
      <c r="L283" s="8"/>
      <c r="M283" s="76">
        <v>0</v>
      </c>
      <c r="N283" s="76">
        <v>0</v>
      </c>
      <c r="O283" s="76">
        <f t="shared" si="228"/>
        <v>0</v>
      </c>
      <c r="P283" s="76">
        <v>0</v>
      </c>
      <c r="Q283" s="76">
        <f t="shared" si="229"/>
        <v>0</v>
      </c>
      <c r="R283" s="77">
        <v>0</v>
      </c>
      <c r="S283" s="78">
        <f t="shared" si="221"/>
        <v>0</v>
      </c>
      <c r="T283" s="32"/>
      <c r="U283" s="124">
        <v>0</v>
      </c>
      <c r="V283" s="76">
        <v>0</v>
      </c>
      <c r="W283" s="76">
        <f t="shared" si="222"/>
        <v>0</v>
      </c>
      <c r="X283" s="76">
        <v>0</v>
      </c>
      <c r="Y283" s="76">
        <f t="shared" si="254"/>
        <v>0</v>
      </c>
      <c r="Z283" s="77">
        <v>0</v>
      </c>
      <c r="AA283" s="77">
        <f t="shared" si="223"/>
        <v>0</v>
      </c>
      <c r="AB283" s="8"/>
      <c r="AC283" s="76">
        <v>0</v>
      </c>
      <c r="AD283" s="76">
        <v>0</v>
      </c>
      <c r="AE283" s="76">
        <f t="shared" si="230"/>
        <v>0</v>
      </c>
      <c r="AF283" s="76">
        <v>0</v>
      </c>
      <c r="AG283" s="76">
        <f t="shared" si="231"/>
        <v>0</v>
      </c>
      <c r="AH283" s="77">
        <v>0</v>
      </c>
      <c r="AI283" s="78">
        <f t="shared" si="224"/>
        <v>0</v>
      </c>
      <c r="AJ283" s="32"/>
      <c r="AK283" s="124">
        <v>0</v>
      </c>
      <c r="AL283" s="76">
        <v>0</v>
      </c>
      <c r="AM283" s="76">
        <f t="shared" si="225"/>
        <v>0</v>
      </c>
      <c r="AN283" s="76">
        <v>0</v>
      </c>
      <c r="AO283" s="76">
        <f t="shared" si="255"/>
        <v>0</v>
      </c>
      <c r="AP283" s="77">
        <v>0</v>
      </c>
      <c r="AQ283" s="77">
        <f t="shared" si="226"/>
        <v>0</v>
      </c>
      <c r="AR283" s="8"/>
      <c r="AS283" s="76">
        <v>0</v>
      </c>
      <c r="AT283" s="76">
        <v>0</v>
      </c>
      <c r="AU283" s="76">
        <f t="shared" si="232"/>
        <v>0</v>
      </c>
      <c r="AV283" s="76">
        <v>0</v>
      </c>
      <c r="AW283" s="76">
        <f t="shared" si="233"/>
        <v>0</v>
      </c>
      <c r="AX283" s="77">
        <v>0</v>
      </c>
      <c r="AY283" s="78">
        <f t="shared" si="227"/>
        <v>0</v>
      </c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 s="32"/>
    </row>
    <row r="284" spans="2:68" s="2" customFormat="1" ht="14.25" hidden="1" customHeight="1" outlineLevel="1">
      <c r="B284" s="2" t="str">
        <f t="shared" si="256"/>
        <v>Hide</v>
      </c>
      <c r="C284" s="2">
        <v>1</v>
      </c>
      <c r="D284" s="72" t="s">
        <v>259</v>
      </c>
      <c r="E284" s="124">
        <v>-591.4</v>
      </c>
      <c r="F284" s="76">
        <v>291.52</v>
      </c>
      <c r="G284" s="76">
        <f t="shared" si="219"/>
        <v>-882.92</v>
      </c>
      <c r="H284" s="76">
        <v>0</v>
      </c>
      <c r="I284" s="76">
        <f t="shared" si="253"/>
        <v>-591.4</v>
      </c>
      <c r="J284" s="77">
        <v>0</v>
      </c>
      <c r="K284" s="77">
        <f t="shared" si="220"/>
        <v>-591.4</v>
      </c>
      <c r="L284" s="8"/>
      <c r="M284" s="76">
        <v>-591.4</v>
      </c>
      <c r="N284" s="76">
        <v>291.52</v>
      </c>
      <c r="O284" s="76">
        <f t="shared" si="228"/>
        <v>-882.92</v>
      </c>
      <c r="P284" s="76">
        <v>0</v>
      </c>
      <c r="Q284" s="76">
        <f t="shared" si="229"/>
        <v>-591.4</v>
      </c>
      <c r="R284" s="77">
        <v>0</v>
      </c>
      <c r="S284" s="78">
        <f t="shared" si="221"/>
        <v>-591.4</v>
      </c>
      <c r="T284" s="32"/>
      <c r="U284" s="124">
        <v>0</v>
      </c>
      <c r="V284" s="76">
        <v>0</v>
      </c>
      <c r="W284" s="76">
        <f t="shared" si="222"/>
        <v>0</v>
      </c>
      <c r="X284" s="76">
        <v>0</v>
      </c>
      <c r="Y284" s="76">
        <f t="shared" si="254"/>
        <v>0</v>
      </c>
      <c r="Z284" s="77">
        <v>0</v>
      </c>
      <c r="AA284" s="77">
        <f t="shared" si="223"/>
        <v>0</v>
      </c>
      <c r="AB284" s="8"/>
      <c r="AC284" s="76">
        <v>0</v>
      </c>
      <c r="AD284" s="76">
        <v>0</v>
      </c>
      <c r="AE284" s="76">
        <f t="shared" si="230"/>
        <v>0</v>
      </c>
      <c r="AF284" s="76">
        <v>0</v>
      </c>
      <c r="AG284" s="76">
        <f t="shared" si="231"/>
        <v>0</v>
      </c>
      <c r="AH284" s="77">
        <v>0</v>
      </c>
      <c r="AI284" s="78">
        <f t="shared" si="224"/>
        <v>0</v>
      </c>
      <c r="AJ284" s="32"/>
      <c r="AK284" s="124">
        <v>-591.4</v>
      </c>
      <c r="AL284" s="76">
        <v>291.52</v>
      </c>
      <c r="AM284" s="76">
        <f t="shared" si="225"/>
        <v>-882.92</v>
      </c>
      <c r="AN284" s="76">
        <v>0</v>
      </c>
      <c r="AO284" s="76">
        <f t="shared" si="255"/>
        <v>-591.4</v>
      </c>
      <c r="AP284" s="77">
        <v>0</v>
      </c>
      <c r="AQ284" s="77">
        <f t="shared" si="226"/>
        <v>-591.4</v>
      </c>
      <c r="AR284" s="8"/>
      <c r="AS284" s="76">
        <v>-591.4</v>
      </c>
      <c r="AT284" s="76">
        <v>291.52</v>
      </c>
      <c r="AU284" s="76">
        <f t="shared" si="232"/>
        <v>-882.92</v>
      </c>
      <c r="AV284" s="76">
        <v>0</v>
      </c>
      <c r="AW284" s="76">
        <f t="shared" si="233"/>
        <v>-591.4</v>
      </c>
      <c r="AX284" s="77">
        <v>0</v>
      </c>
      <c r="AY284" s="78">
        <f t="shared" si="227"/>
        <v>-591.4</v>
      </c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 s="32"/>
    </row>
    <row r="285" spans="2:68" s="2" customFormat="1" ht="14.25" hidden="1" customHeight="1" outlineLevel="1">
      <c r="B285" s="2" t="str">
        <f t="shared" si="256"/>
        <v>Hide</v>
      </c>
      <c r="C285" s="2">
        <v>1</v>
      </c>
      <c r="D285" s="72" t="s">
        <v>260</v>
      </c>
      <c r="E285" s="124" t="e">
        <v>#NUM!</v>
      </c>
      <c r="F285" s="76" t="e">
        <v>#NUM!</v>
      </c>
      <c r="G285" s="76" t="e">
        <f t="shared" si="219"/>
        <v>#NUM!</v>
      </c>
      <c r="H285" s="76" t="e">
        <v>#NUM!</v>
      </c>
      <c r="I285" s="76" t="e">
        <f t="shared" si="253"/>
        <v>#NUM!</v>
      </c>
      <c r="J285" s="77" t="e">
        <v>#NUM!</v>
      </c>
      <c r="K285" s="77" t="e">
        <f t="shared" si="220"/>
        <v>#NUM!</v>
      </c>
      <c r="L285" s="8"/>
      <c r="M285" s="76" t="e">
        <v>#NUM!</v>
      </c>
      <c r="N285" s="76" t="e">
        <v>#NUM!</v>
      </c>
      <c r="O285" s="76" t="e">
        <f t="shared" si="228"/>
        <v>#NUM!</v>
      </c>
      <c r="P285" s="76" t="e">
        <v>#NUM!</v>
      </c>
      <c r="Q285" s="76" t="e">
        <f t="shared" si="229"/>
        <v>#NUM!</v>
      </c>
      <c r="R285" s="77" t="e">
        <v>#NUM!</v>
      </c>
      <c r="S285" s="78" t="e">
        <f t="shared" si="221"/>
        <v>#NUM!</v>
      </c>
      <c r="T285" s="32"/>
      <c r="U285" s="124" t="e">
        <v>#NUM!</v>
      </c>
      <c r="V285" s="76" t="e">
        <v>#NUM!</v>
      </c>
      <c r="W285" s="76" t="e">
        <f t="shared" si="222"/>
        <v>#NUM!</v>
      </c>
      <c r="X285" s="76" t="e">
        <v>#NUM!</v>
      </c>
      <c r="Y285" s="76" t="e">
        <f t="shared" si="254"/>
        <v>#NUM!</v>
      </c>
      <c r="Z285" s="77" t="e">
        <v>#NUM!</v>
      </c>
      <c r="AA285" s="77" t="e">
        <f t="shared" si="223"/>
        <v>#NUM!</v>
      </c>
      <c r="AB285" s="8"/>
      <c r="AC285" s="76" t="e">
        <v>#NUM!</v>
      </c>
      <c r="AD285" s="76" t="e">
        <v>#NUM!</v>
      </c>
      <c r="AE285" s="76" t="e">
        <f t="shared" si="230"/>
        <v>#NUM!</v>
      </c>
      <c r="AF285" s="76" t="e">
        <v>#NUM!</v>
      </c>
      <c r="AG285" s="76" t="e">
        <f t="shared" si="231"/>
        <v>#NUM!</v>
      </c>
      <c r="AH285" s="77" t="e">
        <v>#NUM!</v>
      </c>
      <c r="AI285" s="78" t="e">
        <f t="shared" si="224"/>
        <v>#NUM!</v>
      </c>
      <c r="AJ285" s="32"/>
      <c r="AK285" s="124" t="e">
        <v>#NUM!</v>
      </c>
      <c r="AL285" s="76" t="e">
        <v>#NUM!</v>
      </c>
      <c r="AM285" s="76" t="e">
        <f t="shared" si="225"/>
        <v>#NUM!</v>
      </c>
      <c r="AN285" s="76" t="e">
        <v>#NUM!</v>
      </c>
      <c r="AO285" s="76" t="e">
        <f t="shared" si="255"/>
        <v>#NUM!</v>
      </c>
      <c r="AP285" s="77" t="e">
        <v>#NUM!</v>
      </c>
      <c r="AQ285" s="77" t="e">
        <f t="shared" si="226"/>
        <v>#NUM!</v>
      </c>
      <c r="AR285" s="8"/>
      <c r="AS285" s="76" t="e">
        <v>#NUM!</v>
      </c>
      <c r="AT285" s="76" t="e">
        <v>#NUM!</v>
      </c>
      <c r="AU285" s="76" t="e">
        <f t="shared" si="232"/>
        <v>#NUM!</v>
      </c>
      <c r="AV285" s="76" t="e">
        <v>#NUM!</v>
      </c>
      <c r="AW285" s="76" t="e">
        <f t="shared" si="233"/>
        <v>#NUM!</v>
      </c>
      <c r="AX285" s="77" t="e">
        <v>#NUM!</v>
      </c>
      <c r="AY285" s="78" t="e">
        <f t="shared" si="227"/>
        <v>#NUM!</v>
      </c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 s="32"/>
    </row>
    <row r="286" spans="2:68" s="2" customFormat="1" ht="14.25" hidden="1" customHeight="1" outlineLevel="1">
      <c r="B286" s="2" t="str">
        <f t="shared" si="256"/>
        <v>Hide</v>
      </c>
      <c r="C286" s="2">
        <v>1</v>
      </c>
      <c r="D286" s="72" t="s">
        <v>261</v>
      </c>
      <c r="E286" s="124">
        <v>3783.9799999999996</v>
      </c>
      <c r="F286" s="76">
        <v>3676.21</v>
      </c>
      <c r="G286" s="76">
        <f t="shared" ref="G286:G349" si="276">+E286-F286</f>
        <v>107.76999999999953</v>
      </c>
      <c r="H286" s="76">
        <v>0</v>
      </c>
      <c r="I286" s="76">
        <f t="shared" si="253"/>
        <v>3783.9799999999996</v>
      </c>
      <c r="J286" s="77">
        <v>3783.98</v>
      </c>
      <c r="K286" s="77">
        <f t="shared" ref="K286:K349" si="277">+E286-J286</f>
        <v>0</v>
      </c>
      <c r="L286" s="8"/>
      <c r="M286" s="76">
        <v>3783.9799999999996</v>
      </c>
      <c r="N286" s="76">
        <v>3676.21</v>
      </c>
      <c r="O286" s="76">
        <f t="shared" si="228"/>
        <v>107.76999999999953</v>
      </c>
      <c r="P286" s="76">
        <v>0</v>
      </c>
      <c r="Q286" s="76">
        <f t="shared" si="229"/>
        <v>3783.9799999999996</v>
      </c>
      <c r="R286" s="77">
        <v>3783.98</v>
      </c>
      <c r="S286" s="78">
        <f t="shared" ref="S286:S349" si="278">+M286-R286</f>
        <v>0</v>
      </c>
      <c r="T286" s="32"/>
      <c r="U286" s="124">
        <v>0</v>
      </c>
      <c r="V286" s="76">
        <v>0</v>
      </c>
      <c r="W286" s="76">
        <f t="shared" ref="W286:W349" si="279">+U286-V286</f>
        <v>0</v>
      </c>
      <c r="X286" s="76">
        <v>0</v>
      </c>
      <c r="Y286" s="76">
        <f t="shared" si="254"/>
        <v>0</v>
      </c>
      <c r="Z286" s="77">
        <v>0</v>
      </c>
      <c r="AA286" s="77">
        <f t="shared" ref="AA286:AA349" si="280">+U286-Z286</f>
        <v>0</v>
      </c>
      <c r="AB286" s="8"/>
      <c r="AC286" s="76">
        <v>0</v>
      </c>
      <c r="AD286" s="76">
        <v>0</v>
      </c>
      <c r="AE286" s="76">
        <f t="shared" si="230"/>
        <v>0</v>
      </c>
      <c r="AF286" s="76">
        <v>0</v>
      </c>
      <c r="AG286" s="76">
        <f t="shared" si="231"/>
        <v>0</v>
      </c>
      <c r="AH286" s="77">
        <v>0</v>
      </c>
      <c r="AI286" s="78">
        <f t="shared" ref="AI286:AI349" si="281">+AC286-AH286</f>
        <v>0</v>
      </c>
      <c r="AJ286" s="32"/>
      <c r="AK286" s="124">
        <v>3783.9799999999996</v>
      </c>
      <c r="AL286" s="76">
        <v>3676.21</v>
      </c>
      <c r="AM286" s="76">
        <f t="shared" ref="AM286:AM349" si="282">+AK286-AL286</f>
        <v>107.76999999999953</v>
      </c>
      <c r="AN286" s="76">
        <v>0</v>
      </c>
      <c r="AO286" s="76">
        <f t="shared" si="255"/>
        <v>3783.9799999999996</v>
      </c>
      <c r="AP286" s="77">
        <v>3783.98</v>
      </c>
      <c r="AQ286" s="77">
        <f t="shared" ref="AQ286:AQ349" si="283">+AK286-AP286</f>
        <v>0</v>
      </c>
      <c r="AR286" s="8"/>
      <c r="AS286" s="76">
        <v>3783.9799999999996</v>
      </c>
      <c r="AT286" s="76">
        <v>3676.21</v>
      </c>
      <c r="AU286" s="76">
        <f t="shared" si="232"/>
        <v>107.76999999999953</v>
      </c>
      <c r="AV286" s="76">
        <v>0</v>
      </c>
      <c r="AW286" s="76">
        <f t="shared" si="233"/>
        <v>3783.9799999999996</v>
      </c>
      <c r="AX286" s="77">
        <v>3783.98</v>
      </c>
      <c r="AY286" s="78">
        <f t="shared" ref="AY286:AY349" si="284">+AS286-AX286</f>
        <v>0</v>
      </c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 s="32"/>
    </row>
    <row r="287" spans="2:68" s="2" customFormat="1" ht="14.25" hidden="1" customHeight="1" outlineLevel="1">
      <c r="B287" s="2" t="str">
        <f t="shared" si="256"/>
        <v>Hide</v>
      </c>
      <c r="C287" s="2">
        <v>1</v>
      </c>
      <c r="D287" s="72" t="s">
        <v>262</v>
      </c>
      <c r="E287" s="124">
        <v>0</v>
      </c>
      <c r="F287" s="76">
        <v>43.33</v>
      </c>
      <c r="G287" s="76">
        <f t="shared" si="276"/>
        <v>-43.33</v>
      </c>
      <c r="H287" s="76">
        <v>0</v>
      </c>
      <c r="I287" s="76">
        <f t="shared" si="253"/>
        <v>0</v>
      </c>
      <c r="J287" s="77">
        <v>0</v>
      </c>
      <c r="K287" s="77">
        <f t="shared" si="277"/>
        <v>0</v>
      </c>
      <c r="L287" s="8"/>
      <c r="M287" s="76">
        <v>0</v>
      </c>
      <c r="N287" s="76">
        <v>43.33</v>
      </c>
      <c r="O287" s="76">
        <f t="shared" si="228"/>
        <v>-43.33</v>
      </c>
      <c r="P287" s="76">
        <v>0</v>
      </c>
      <c r="Q287" s="76">
        <f t="shared" si="229"/>
        <v>0</v>
      </c>
      <c r="R287" s="77">
        <v>0</v>
      </c>
      <c r="S287" s="78">
        <f t="shared" si="278"/>
        <v>0</v>
      </c>
      <c r="T287" s="32"/>
      <c r="U287" s="124">
        <v>0</v>
      </c>
      <c r="V287" s="76">
        <v>0</v>
      </c>
      <c r="W287" s="76">
        <f t="shared" si="279"/>
        <v>0</v>
      </c>
      <c r="X287" s="76">
        <v>0</v>
      </c>
      <c r="Y287" s="76">
        <f t="shared" si="254"/>
        <v>0</v>
      </c>
      <c r="Z287" s="77">
        <v>0</v>
      </c>
      <c r="AA287" s="77">
        <f t="shared" si="280"/>
        <v>0</v>
      </c>
      <c r="AB287" s="8"/>
      <c r="AC287" s="76">
        <v>0</v>
      </c>
      <c r="AD287" s="76">
        <v>0</v>
      </c>
      <c r="AE287" s="76">
        <f t="shared" si="230"/>
        <v>0</v>
      </c>
      <c r="AF287" s="76">
        <v>0</v>
      </c>
      <c r="AG287" s="76">
        <f t="shared" si="231"/>
        <v>0</v>
      </c>
      <c r="AH287" s="77">
        <v>0</v>
      </c>
      <c r="AI287" s="78">
        <f t="shared" si="281"/>
        <v>0</v>
      </c>
      <c r="AJ287" s="32"/>
      <c r="AK287" s="124">
        <v>0</v>
      </c>
      <c r="AL287" s="76">
        <v>43.33</v>
      </c>
      <c r="AM287" s="76">
        <f t="shared" si="282"/>
        <v>-43.33</v>
      </c>
      <c r="AN287" s="76">
        <v>0</v>
      </c>
      <c r="AO287" s="76">
        <f t="shared" si="255"/>
        <v>0</v>
      </c>
      <c r="AP287" s="77">
        <v>0</v>
      </c>
      <c r="AQ287" s="77">
        <f t="shared" si="283"/>
        <v>0</v>
      </c>
      <c r="AR287" s="8"/>
      <c r="AS287" s="76">
        <v>0</v>
      </c>
      <c r="AT287" s="76">
        <v>43.33</v>
      </c>
      <c r="AU287" s="76">
        <f t="shared" si="232"/>
        <v>-43.33</v>
      </c>
      <c r="AV287" s="76">
        <v>0</v>
      </c>
      <c r="AW287" s="76">
        <f t="shared" si="233"/>
        <v>0</v>
      </c>
      <c r="AX287" s="77">
        <v>0</v>
      </c>
      <c r="AY287" s="78">
        <f t="shared" si="284"/>
        <v>0</v>
      </c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 s="32"/>
    </row>
    <row r="288" spans="2:68" s="2" customFormat="1" collapsed="1">
      <c r="B288" s="2" t="str">
        <f t="shared" si="256"/>
        <v>Hide</v>
      </c>
      <c r="C288" s="2">
        <v>1</v>
      </c>
      <c r="D288" s="72" t="s">
        <v>263</v>
      </c>
      <c r="E288" s="123">
        <v>3320.5899999999997</v>
      </c>
      <c r="F288" s="73">
        <v>4567.68</v>
      </c>
      <c r="G288" s="73">
        <f t="shared" si="276"/>
        <v>-1247.0900000000006</v>
      </c>
      <c r="H288" s="73">
        <v>0</v>
      </c>
      <c r="I288" s="73">
        <f t="shared" si="253"/>
        <v>3320.5899999999997</v>
      </c>
      <c r="J288" s="74">
        <v>4102.79</v>
      </c>
      <c r="K288" s="74">
        <f t="shared" si="277"/>
        <v>-782.20000000000027</v>
      </c>
      <c r="L288" s="35"/>
      <c r="M288" s="73">
        <v>3320.5899999999997</v>
      </c>
      <c r="N288" s="73">
        <v>4567.68</v>
      </c>
      <c r="O288" s="73">
        <f t="shared" si="228"/>
        <v>-1247.0900000000006</v>
      </c>
      <c r="P288" s="73">
        <v>0</v>
      </c>
      <c r="Q288" s="73">
        <f t="shared" si="229"/>
        <v>3320.5899999999997</v>
      </c>
      <c r="R288" s="74">
        <v>4102.79</v>
      </c>
      <c r="S288" s="75">
        <f t="shared" si="278"/>
        <v>-782.20000000000027</v>
      </c>
      <c r="T288" s="32"/>
      <c r="U288" s="123">
        <v>342.57</v>
      </c>
      <c r="V288" s="73">
        <v>101.08</v>
      </c>
      <c r="W288" s="73">
        <f t="shared" si="279"/>
        <v>241.49</v>
      </c>
      <c r="X288" s="73">
        <v>0</v>
      </c>
      <c r="Y288" s="73">
        <f t="shared" si="254"/>
        <v>342.57</v>
      </c>
      <c r="Z288" s="74">
        <v>10</v>
      </c>
      <c r="AA288" s="74">
        <f t="shared" si="280"/>
        <v>332.57</v>
      </c>
      <c r="AB288" s="35"/>
      <c r="AC288" s="73">
        <v>342.57</v>
      </c>
      <c r="AD288" s="73">
        <v>101.08</v>
      </c>
      <c r="AE288" s="73">
        <f t="shared" si="230"/>
        <v>241.49</v>
      </c>
      <c r="AF288" s="73">
        <v>0</v>
      </c>
      <c r="AG288" s="73">
        <f t="shared" si="231"/>
        <v>342.57</v>
      </c>
      <c r="AH288" s="74">
        <v>10</v>
      </c>
      <c r="AI288" s="75">
        <f t="shared" si="281"/>
        <v>332.57</v>
      </c>
      <c r="AJ288" s="32"/>
      <c r="AK288" s="123">
        <v>2978.0199999999995</v>
      </c>
      <c r="AL288" s="73">
        <v>4466.6000000000004</v>
      </c>
      <c r="AM288" s="73">
        <f t="shared" si="282"/>
        <v>-1488.5800000000008</v>
      </c>
      <c r="AN288" s="73">
        <v>0</v>
      </c>
      <c r="AO288" s="73">
        <f t="shared" si="255"/>
        <v>2978.0199999999995</v>
      </c>
      <c r="AP288" s="74">
        <v>4092.79</v>
      </c>
      <c r="AQ288" s="74">
        <f t="shared" si="283"/>
        <v>-1114.7700000000004</v>
      </c>
      <c r="AR288" s="35"/>
      <c r="AS288" s="73">
        <v>2978.0199999999995</v>
      </c>
      <c r="AT288" s="73">
        <v>4466.6000000000004</v>
      </c>
      <c r="AU288" s="73">
        <f t="shared" si="232"/>
        <v>-1488.5800000000008</v>
      </c>
      <c r="AV288" s="73">
        <v>0</v>
      </c>
      <c r="AW288" s="73">
        <f t="shared" si="233"/>
        <v>2978.0199999999995</v>
      </c>
      <c r="AX288" s="74">
        <v>4092.79</v>
      </c>
      <c r="AY288" s="75">
        <f t="shared" si="284"/>
        <v>-1114.7700000000004</v>
      </c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 s="32"/>
    </row>
    <row r="289" spans="2:68" s="2" customFormat="1" ht="14.25" hidden="1" customHeight="1" outlineLevel="1">
      <c r="B289" s="2" t="str">
        <f t="shared" si="256"/>
        <v>Hide</v>
      </c>
      <c r="C289" s="2">
        <v>1</v>
      </c>
      <c r="D289" s="72" t="s">
        <v>264</v>
      </c>
      <c r="E289" s="124">
        <v>0</v>
      </c>
      <c r="F289" s="76">
        <v>255.73</v>
      </c>
      <c r="G289" s="76">
        <f t="shared" si="276"/>
        <v>-255.73</v>
      </c>
      <c r="H289" s="76">
        <v>0</v>
      </c>
      <c r="I289" s="76">
        <f t="shared" si="253"/>
        <v>0</v>
      </c>
      <c r="J289" s="77">
        <v>0</v>
      </c>
      <c r="K289" s="77">
        <f t="shared" si="277"/>
        <v>0</v>
      </c>
      <c r="L289" s="8"/>
      <c r="M289" s="76">
        <v>0</v>
      </c>
      <c r="N289" s="76">
        <v>255.73</v>
      </c>
      <c r="O289" s="76">
        <f t="shared" si="228"/>
        <v>-255.73</v>
      </c>
      <c r="P289" s="76">
        <v>0</v>
      </c>
      <c r="Q289" s="76">
        <f t="shared" si="229"/>
        <v>0</v>
      </c>
      <c r="R289" s="77">
        <v>0</v>
      </c>
      <c r="S289" s="78">
        <f t="shared" si="278"/>
        <v>0</v>
      </c>
      <c r="T289" s="32"/>
      <c r="U289" s="124">
        <v>0</v>
      </c>
      <c r="V289" s="76">
        <v>0</v>
      </c>
      <c r="W289" s="76">
        <f t="shared" si="279"/>
        <v>0</v>
      </c>
      <c r="X289" s="76">
        <v>0</v>
      </c>
      <c r="Y289" s="76">
        <f t="shared" si="254"/>
        <v>0</v>
      </c>
      <c r="Z289" s="77">
        <v>0</v>
      </c>
      <c r="AA289" s="77">
        <f t="shared" si="280"/>
        <v>0</v>
      </c>
      <c r="AB289" s="8"/>
      <c r="AC289" s="76">
        <v>0</v>
      </c>
      <c r="AD289" s="76">
        <v>0</v>
      </c>
      <c r="AE289" s="76">
        <f t="shared" si="230"/>
        <v>0</v>
      </c>
      <c r="AF289" s="76">
        <v>0</v>
      </c>
      <c r="AG289" s="76">
        <f t="shared" si="231"/>
        <v>0</v>
      </c>
      <c r="AH289" s="77">
        <v>0</v>
      </c>
      <c r="AI289" s="78">
        <f t="shared" si="281"/>
        <v>0</v>
      </c>
      <c r="AJ289" s="32"/>
      <c r="AK289" s="124">
        <v>0</v>
      </c>
      <c r="AL289" s="76">
        <v>255.73</v>
      </c>
      <c r="AM289" s="76">
        <f t="shared" si="282"/>
        <v>-255.73</v>
      </c>
      <c r="AN289" s="76">
        <v>0</v>
      </c>
      <c r="AO289" s="76">
        <f t="shared" si="255"/>
        <v>0</v>
      </c>
      <c r="AP289" s="77">
        <v>0</v>
      </c>
      <c r="AQ289" s="77">
        <f t="shared" si="283"/>
        <v>0</v>
      </c>
      <c r="AR289" s="8"/>
      <c r="AS289" s="76">
        <v>0</v>
      </c>
      <c r="AT289" s="76">
        <v>255.73</v>
      </c>
      <c r="AU289" s="76">
        <f t="shared" si="232"/>
        <v>-255.73</v>
      </c>
      <c r="AV289" s="76">
        <v>0</v>
      </c>
      <c r="AW289" s="76">
        <f t="shared" si="233"/>
        <v>0</v>
      </c>
      <c r="AX289" s="77">
        <v>0</v>
      </c>
      <c r="AY289" s="78">
        <f t="shared" si="284"/>
        <v>0</v>
      </c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 s="32"/>
    </row>
    <row r="290" spans="2:68" s="2" customFormat="1" ht="14.25" hidden="1" customHeight="1" outlineLevel="1">
      <c r="B290" s="2" t="str">
        <f t="shared" si="256"/>
        <v>Hide</v>
      </c>
      <c r="C290" s="2">
        <v>1</v>
      </c>
      <c r="D290" s="72" t="s">
        <v>265</v>
      </c>
      <c r="E290" s="124">
        <v>0</v>
      </c>
      <c r="F290" s="76">
        <v>0</v>
      </c>
      <c r="G290" s="76">
        <f t="shared" si="276"/>
        <v>0</v>
      </c>
      <c r="H290" s="76">
        <v>0</v>
      </c>
      <c r="I290" s="76">
        <f t="shared" si="253"/>
        <v>0</v>
      </c>
      <c r="J290" s="77">
        <v>0</v>
      </c>
      <c r="K290" s="77">
        <f t="shared" si="277"/>
        <v>0</v>
      </c>
      <c r="L290" s="8"/>
      <c r="M290" s="76">
        <v>0</v>
      </c>
      <c r="N290" s="76">
        <v>0</v>
      </c>
      <c r="O290" s="76">
        <f t="shared" ref="O290:O353" si="285">+M290-N290</f>
        <v>0</v>
      </c>
      <c r="P290" s="76">
        <v>0</v>
      </c>
      <c r="Q290" s="76">
        <f t="shared" ref="Q290:Q353" si="286">+M290-P290</f>
        <v>0</v>
      </c>
      <c r="R290" s="77">
        <v>0</v>
      </c>
      <c r="S290" s="78">
        <f t="shared" si="278"/>
        <v>0</v>
      </c>
      <c r="T290" s="32"/>
      <c r="U290" s="124">
        <v>0</v>
      </c>
      <c r="V290" s="76">
        <v>0</v>
      </c>
      <c r="W290" s="76">
        <f t="shared" si="279"/>
        <v>0</v>
      </c>
      <c r="X290" s="76">
        <v>0</v>
      </c>
      <c r="Y290" s="76">
        <f t="shared" si="254"/>
        <v>0</v>
      </c>
      <c r="Z290" s="77">
        <v>0</v>
      </c>
      <c r="AA290" s="77">
        <f t="shared" si="280"/>
        <v>0</v>
      </c>
      <c r="AB290" s="8"/>
      <c r="AC290" s="76">
        <v>0</v>
      </c>
      <c r="AD290" s="76">
        <v>0</v>
      </c>
      <c r="AE290" s="76">
        <f t="shared" ref="AE290:AE353" si="287">+AC290-AD290</f>
        <v>0</v>
      </c>
      <c r="AF290" s="76">
        <v>0</v>
      </c>
      <c r="AG290" s="76">
        <f t="shared" ref="AG290:AG353" si="288">+AC290-AF290</f>
        <v>0</v>
      </c>
      <c r="AH290" s="77">
        <v>0</v>
      </c>
      <c r="AI290" s="78">
        <f t="shared" si="281"/>
        <v>0</v>
      </c>
      <c r="AJ290" s="32"/>
      <c r="AK290" s="124">
        <v>0</v>
      </c>
      <c r="AL290" s="76">
        <v>0</v>
      </c>
      <c r="AM290" s="76">
        <f t="shared" si="282"/>
        <v>0</v>
      </c>
      <c r="AN290" s="76">
        <v>0</v>
      </c>
      <c r="AO290" s="76">
        <f t="shared" si="255"/>
        <v>0</v>
      </c>
      <c r="AP290" s="77">
        <v>0</v>
      </c>
      <c r="AQ290" s="77">
        <f t="shared" si="283"/>
        <v>0</v>
      </c>
      <c r="AR290" s="8"/>
      <c r="AS290" s="76">
        <v>0</v>
      </c>
      <c r="AT290" s="76">
        <v>0</v>
      </c>
      <c r="AU290" s="76">
        <f t="shared" ref="AU290:AU353" si="289">+AS290-AT290</f>
        <v>0</v>
      </c>
      <c r="AV290" s="76">
        <v>0</v>
      </c>
      <c r="AW290" s="76">
        <f t="shared" ref="AW290:AW353" si="290">+AS290-AV290</f>
        <v>0</v>
      </c>
      <c r="AX290" s="77">
        <v>0</v>
      </c>
      <c r="AY290" s="78">
        <f t="shared" si="284"/>
        <v>0</v>
      </c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 s="32"/>
    </row>
    <row r="291" spans="2:68" s="2" customFormat="1" ht="14.25" hidden="1" customHeight="1" outlineLevel="1">
      <c r="B291" s="2" t="str">
        <f t="shared" si="256"/>
        <v>Hide</v>
      </c>
      <c r="C291" s="2">
        <v>1</v>
      </c>
      <c r="D291" s="72" t="s">
        <v>266</v>
      </c>
      <c r="E291" s="124">
        <v>0</v>
      </c>
      <c r="F291" s="76">
        <v>0</v>
      </c>
      <c r="G291" s="76">
        <f t="shared" si="276"/>
        <v>0</v>
      </c>
      <c r="H291" s="76">
        <v>0</v>
      </c>
      <c r="I291" s="76">
        <f t="shared" si="253"/>
        <v>0</v>
      </c>
      <c r="J291" s="77">
        <v>0</v>
      </c>
      <c r="K291" s="77">
        <f t="shared" si="277"/>
        <v>0</v>
      </c>
      <c r="L291" s="8"/>
      <c r="M291" s="76">
        <v>0</v>
      </c>
      <c r="N291" s="76">
        <v>0</v>
      </c>
      <c r="O291" s="76">
        <f t="shared" si="285"/>
        <v>0</v>
      </c>
      <c r="P291" s="76">
        <v>0</v>
      </c>
      <c r="Q291" s="76">
        <f t="shared" si="286"/>
        <v>0</v>
      </c>
      <c r="R291" s="77">
        <v>0</v>
      </c>
      <c r="S291" s="78">
        <f t="shared" si="278"/>
        <v>0</v>
      </c>
      <c r="T291" s="32"/>
      <c r="U291" s="124">
        <v>0</v>
      </c>
      <c r="V291" s="76">
        <v>0</v>
      </c>
      <c r="W291" s="76">
        <f t="shared" si="279"/>
        <v>0</v>
      </c>
      <c r="X291" s="76">
        <v>0</v>
      </c>
      <c r="Y291" s="76">
        <f t="shared" si="254"/>
        <v>0</v>
      </c>
      <c r="Z291" s="77">
        <v>0</v>
      </c>
      <c r="AA291" s="77">
        <f t="shared" si="280"/>
        <v>0</v>
      </c>
      <c r="AB291" s="8"/>
      <c r="AC291" s="76">
        <v>0</v>
      </c>
      <c r="AD291" s="76">
        <v>0</v>
      </c>
      <c r="AE291" s="76">
        <f t="shared" si="287"/>
        <v>0</v>
      </c>
      <c r="AF291" s="76">
        <v>0</v>
      </c>
      <c r="AG291" s="76">
        <f t="shared" si="288"/>
        <v>0</v>
      </c>
      <c r="AH291" s="77">
        <v>0</v>
      </c>
      <c r="AI291" s="78">
        <f t="shared" si="281"/>
        <v>0</v>
      </c>
      <c r="AJ291" s="32"/>
      <c r="AK291" s="124">
        <v>0</v>
      </c>
      <c r="AL291" s="76">
        <v>0</v>
      </c>
      <c r="AM291" s="76">
        <f t="shared" si="282"/>
        <v>0</v>
      </c>
      <c r="AN291" s="76">
        <v>0</v>
      </c>
      <c r="AO291" s="76">
        <f t="shared" si="255"/>
        <v>0</v>
      </c>
      <c r="AP291" s="77">
        <v>0</v>
      </c>
      <c r="AQ291" s="77">
        <f t="shared" si="283"/>
        <v>0</v>
      </c>
      <c r="AR291" s="8"/>
      <c r="AS291" s="76">
        <v>0</v>
      </c>
      <c r="AT291" s="76">
        <v>0</v>
      </c>
      <c r="AU291" s="76">
        <f t="shared" si="289"/>
        <v>0</v>
      </c>
      <c r="AV291" s="76">
        <v>0</v>
      </c>
      <c r="AW291" s="76">
        <f t="shared" si="290"/>
        <v>0</v>
      </c>
      <c r="AX291" s="77">
        <v>0</v>
      </c>
      <c r="AY291" s="78">
        <f t="shared" si="284"/>
        <v>0</v>
      </c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 s="32"/>
    </row>
    <row r="292" spans="2:68" s="2" customFormat="1" ht="14.25" hidden="1" customHeight="1" outlineLevel="1">
      <c r="B292" s="2" t="str">
        <f t="shared" si="256"/>
        <v>Hide</v>
      </c>
      <c r="C292" s="2">
        <v>1</v>
      </c>
      <c r="D292" s="72" t="s">
        <v>267</v>
      </c>
      <c r="E292" s="124">
        <v>0</v>
      </c>
      <c r="F292" s="76">
        <v>0</v>
      </c>
      <c r="G292" s="76">
        <f t="shared" si="276"/>
        <v>0</v>
      </c>
      <c r="H292" s="76">
        <v>0</v>
      </c>
      <c r="I292" s="76">
        <f t="shared" ref="I292:I355" si="291">+E292-H292</f>
        <v>0</v>
      </c>
      <c r="J292" s="77">
        <v>0</v>
      </c>
      <c r="K292" s="77">
        <f t="shared" si="277"/>
        <v>0</v>
      </c>
      <c r="L292" s="8"/>
      <c r="M292" s="76">
        <v>0</v>
      </c>
      <c r="N292" s="76">
        <v>0</v>
      </c>
      <c r="O292" s="76">
        <f t="shared" si="285"/>
        <v>0</v>
      </c>
      <c r="P292" s="76">
        <v>0</v>
      </c>
      <c r="Q292" s="76">
        <f t="shared" si="286"/>
        <v>0</v>
      </c>
      <c r="R292" s="77">
        <v>0</v>
      </c>
      <c r="S292" s="78">
        <f t="shared" si="278"/>
        <v>0</v>
      </c>
      <c r="T292" s="32"/>
      <c r="U292" s="124">
        <v>0</v>
      </c>
      <c r="V292" s="76">
        <v>0</v>
      </c>
      <c r="W292" s="76">
        <f t="shared" si="279"/>
        <v>0</v>
      </c>
      <c r="X292" s="76">
        <v>0</v>
      </c>
      <c r="Y292" s="76">
        <f t="shared" ref="Y292:Y355" si="292">+U292-X292</f>
        <v>0</v>
      </c>
      <c r="Z292" s="77">
        <v>0</v>
      </c>
      <c r="AA292" s="77">
        <f t="shared" si="280"/>
        <v>0</v>
      </c>
      <c r="AB292" s="8"/>
      <c r="AC292" s="76">
        <v>0</v>
      </c>
      <c r="AD292" s="76">
        <v>0</v>
      </c>
      <c r="AE292" s="76">
        <f t="shared" si="287"/>
        <v>0</v>
      </c>
      <c r="AF292" s="76">
        <v>0</v>
      </c>
      <c r="AG292" s="76">
        <f t="shared" si="288"/>
        <v>0</v>
      </c>
      <c r="AH292" s="77">
        <v>0</v>
      </c>
      <c r="AI292" s="78">
        <f t="shared" si="281"/>
        <v>0</v>
      </c>
      <c r="AJ292" s="32"/>
      <c r="AK292" s="124">
        <v>0</v>
      </c>
      <c r="AL292" s="76">
        <v>0</v>
      </c>
      <c r="AM292" s="76">
        <f t="shared" si="282"/>
        <v>0</v>
      </c>
      <c r="AN292" s="76">
        <v>0</v>
      </c>
      <c r="AO292" s="76">
        <f t="shared" ref="AO292:AO355" si="293">+AK292-AN292</f>
        <v>0</v>
      </c>
      <c r="AP292" s="77">
        <v>0</v>
      </c>
      <c r="AQ292" s="77">
        <f t="shared" si="283"/>
        <v>0</v>
      </c>
      <c r="AR292" s="8"/>
      <c r="AS292" s="76">
        <v>0</v>
      </c>
      <c r="AT292" s="76">
        <v>0</v>
      </c>
      <c r="AU292" s="76">
        <f t="shared" si="289"/>
        <v>0</v>
      </c>
      <c r="AV292" s="76">
        <v>0</v>
      </c>
      <c r="AW292" s="76">
        <f t="shared" si="290"/>
        <v>0</v>
      </c>
      <c r="AX292" s="77">
        <v>0</v>
      </c>
      <c r="AY292" s="78">
        <f t="shared" si="284"/>
        <v>0</v>
      </c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 s="32"/>
    </row>
    <row r="293" spans="2:68" s="2" customFormat="1" ht="14.25" hidden="1" customHeight="1" outlineLevel="1">
      <c r="B293" s="2" t="str">
        <f t="shared" si="256"/>
        <v>Hide</v>
      </c>
      <c r="C293" s="2">
        <v>1</v>
      </c>
      <c r="D293" s="72" t="s">
        <v>268</v>
      </c>
      <c r="E293" s="124">
        <v>0</v>
      </c>
      <c r="F293" s="76">
        <v>0</v>
      </c>
      <c r="G293" s="76">
        <f t="shared" si="276"/>
        <v>0</v>
      </c>
      <c r="H293" s="76">
        <v>0</v>
      </c>
      <c r="I293" s="76">
        <f t="shared" si="291"/>
        <v>0</v>
      </c>
      <c r="J293" s="77">
        <v>0</v>
      </c>
      <c r="K293" s="77">
        <f t="shared" si="277"/>
        <v>0</v>
      </c>
      <c r="L293" s="8"/>
      <c r="M293" s="76">
        <v>0</v>
      </c>
      <c r="N293" s="76">
        <v>0</v>
      </c>
      <c r="O293" s="76">
        <f t="shared" si="285"/>
        <v>0</v>
      </c>
      <c r="P293" s="76">
        <v>0</v>
      </c>
      <c r="Q293" s="76">
        <f t="shared" si="286"/>
        <v>0</v>
      </c>
      <c r="R293" s="77">
        <v>0</v>
      </c>
      <c r="S293" s="78">
        <f t="shared" si="278"/>
        <v>0</v>
      </c>
      <c r="T293" s="32"/>
      <c r="U293" s="124">
        <v>0</v>
      </c>
      <c r="V293" s="76">
        <v>0</v>
      </c>
      <c r="W293" s="76">
        <f t="shared" si="279"/>
        <v>0</v>
      </c>
      <c r="X293" s="76">
        <v>0</v>
      </c>
      <c r="Y293" s="76">
        <f t="shared" si="292"/>
        <v>0</v>
      </c>
      <c r="Z293" s="77">
        <v>0</v>
      </c>
      <c r="AA293" s="77">
        <f t="shared" si="280"/>
        <v>0</v>
      </c>
      <c r="AB293" s="8"/>
      <c r="AC293" s="76">
        <v>0</v>
      </c>
      <c r="AD293" s="76">
        <v>0</v>
      </c>
      <c r="AE293" s="76">
        <f t="shared" si="287"/>
        <v>0</v>
      </c>
      <c r="AF293" s="76">
        <v>0</v>
      </c>
      <c r="AG293" s="76">
        <f t="shared" si="288"/>
        <v>0</v>
      </c>
      <c r="AH293" s="77">
        <v>0</v>
      </c>
      <c r="AI293" s="78">
        <f t="shared" si="281"/>
        <v>0</v>
      </c>
      <c r="AJ293" s="32"/>
      <c r="AK293" s="124">
        <v>0</v>
      </c>
      <c r="AL293" s="76">
        <v>0</v>
      </c>
      <c r="AM293" s="76">
        <f t="shared" si="282"/>
        <v>0</v>
      </c>
      <c r="AN293" s="76">
        <v>0</v>
      </c>
      <c r="AO293" s="76">
        <f t="shared" si="293"/>
        <v>0</v>
      </c>
      <c r="AP293" s="77">
        <v>0</v>
      </c>
      <c r="AQ293" s="77">
        <f t="shared" si="283"/>
        <v>0</v>
      </c>
      <c r="AR293" s="8"/>
      <c r="AS293" s="76">
        <v>0</v>
      </c>
      <c r="AT293" s="76">
        <v>0</v>
      </c>
      <c r="AU293" s="76">
        <f t="shared" si="289"/>
        <v>0</v>
      </c>
      <c r="AV293" s="76">
        <v>0</v>
      </c>
      <c r="AW293" s="76">
        <f t="shared" si="290"/>
        <v>0</v>
      </c>
      <c r="AX293" s="77">
        <v>0</v>
      </c>
      <c r="AY293" s="78">
        <f t="shared" si="284"/>
        <v>0</v>
      </c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 s="32"/>
    </row>
    <row r="294" spans="2:68" s="2" customFormat="1" ht="14.25" hidden="1" customHeight="1" outlineLevel="1">
      <c r="B294" s="2" t="str">
        <f t="shared" si="256"/>
        <v>Hide</v>
      </c>
      <c r="C294" s="2">
        <v>1</v>
      </c>
      <c r="D294" s="72" t="s">
        <v>269</v>
      </c>
      <c r="E294" s="124">
        <v>0</v>
      </c>
      <c r="F294" s="76">
        <v>0</v>
      </c>
      <c r="G294" s="76">
        <f t="shared" si="276"/>
        <v>0</v>
      </c>
      <c r="H294" s="76">
        <v>0</v>
      </c>
      <c r="I294" s="76">
        <f t="shared" si="291"/>
        <v>0</v>
      </c>
      <c r="J294" s="77">
        <v>0</v>
      </c>
      <c r="K294" s="77">
        <f t="shared" si="277"/>
        <v>0</v>
      </c>
      <c r="L294" s="8"/>
      <c r="M294" s="76">
        <v>0</v>
      </c>
      <c r="N294" s="76">
        <v>0</v>
      </c>
      <c r="O294" s="76">
        <f t="shared" si="285"/>
        <v>0</v>
      </c>
      <c r="P294" s="76">
        <v>0</v>
      </c>
      <c r="Q294" s="76">
        <f t="shared" si="286"/>
        <v>0</v>
      </c>
      <c r="R294" s="77">
        <v>0</v>
      </c>
      <c r="S294" s="78">
        <f t="shared" si="278"/>
        <v>0</v>
      </c>
      <c r="T294" s="32"/>
      <c r="U294" s="124">
        <v>0</v>
      </c>
      <c r="V294" s="76">
        <v>0</v>
      </c>
      <c r="W294" s="76">
        <f t="shared" si="279"/>
        <v>0</v>
      </c>
      <c r="X294" s="76">
        <v>0</v>
      </c>
      <c r="Y294" s="76">
        <f t="shared" si="292"/>
        <v>0</v>
      </c>
      <c r="Z294" s="77">
        <v>0</v>
      </c>
      <c r="AA294" s="77">
        <f t="shared" si="280"/>
        <v>0</v>
      </c>
      <c r="AB294" s="8"/>
      <c r="AC294" s="76">
        <v>0</v>
      </c>
      <c r="AD294" s="76">
        <v>0</v>
      </c>
      <c r="AE294" s="76">
        <f t="shared" si="287"/>
        <v>0</v>
      </c>
      <c r="AF294" s="76">
        <v>0</v>
      </c>
      <c r="AG294" s="76">
        <f t="shared" si="288"/>
        <v>0</v>
      </c>
      <c r="AH294" s="77">
        <v>0</v>
      </c>
      <c r="AI294" s="78">
        <f t="shared" si="281"/>
        <v>0</v>
      </c>
      <c r="AJ294" s="32"/>
      <c r="AK294" s="124">
        <v>0</v>
      </c>
      <c r="AL294" s="76">
        <v>0</v>
      </c>
      <c r="AM294" s="76">
        <f t="shared" si="282"/>
        <v>0</v>
      </c>
      <c r="AN294" s="76">
        <v>0</v>
      </c>
      <c r="AO294" s="76">
        <f t="shared" si="293"/>
        <v>0</v>
      </c>
      <c r="AP294" s="77">
        <v>0</v>
      </c>
      <c r="AQ294" s="77">
        <f t="shared" si="283"/>
        <v>0</v>
      </c>
      <c r="AR294" s="8"/>
      <c r="AS294" s="76">
        <v>0</v>
      </c>
      <c r="AT294" s="76">
        <v>0</v>
      </c>
      <c r="AU294" s="76">
        <f t="shared" si="289"/>
        <v>0</v>
      </c>
      <c r="AV294" s="76">
        <v>0</v>
      </c>
      <c r="AW294" s="76">
        <f t="shared" si="290"/>
        <v>0</v>
      </c>
      <c r="AX294" s="77">
        <v>0</v>
      </c>
      <c r="AY294" s="78">
        <f t="shared" si="284"/>
        <v>0</v>
      </c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 s="32"/>
    </row>
    <row r="295" spans="2:68" s="2" customFormat="1" ht="14.25" hidden="1" customHeight="1" outlineLevel="1">
      <c r="B295" s="2" t="str">
        <f t="shared" si="256"/>
        <v>Hide</v>
      </c>
      <c r="C295" s="2">
        <v>1</v>
      </c>
      <c r="D295" s="72" t="s">
        <v>270</v>
      </c>
      <c r="E295" s="124">
        <v>0</v>
      </c>
      <c r="F295" s="76">
        <v>0</v>
      </c>
      <c r="G295" s="76">
        <f t="shared" si="276"/>
        <v>0</v>
      </c>
      <c r="H295" s="76">
        <v>0</v>
      </c>
      <c r="I295" s="76">
        <f t="shared" si="291"/>
        <v>0</v>
      </c>
      <c r="J295" s="77">
        <v>0</v>
      </c>
      <c r="K295" s="77">
        <f t="shared" si="277"/>
        <v>0</v>
      </c>
      <c r="L295" s="8"/>
      <c r="M295" s="76">
        <v>0</v>
      </c>
      <c r="N295" s="76">
        <v>0</v>
      </c>
      <c r="O295" s="76">
        <f t="shared" si="285"/>
        <v>0</v>
      </c>
      <c r="P295" s="76">
        <v>0</v>
      </c>
      <c r="Q295" s="76">
        <f t="shared" si="286"/>
        <v>0</v>
      </c>
      <c r="R295" s="77">
        <v>0</v>
      </c>
      <c r="S295" s="78">
        <f t="shared" si="278"/>
        <v>0</v>
      </c>
      <c r="T295" s="32"/>
      <c r="U295" s="124">
        <v>0</v>
      </c>
      <c r="V295" s="76">
        <v>0</v>
      </c>
      <c r="W295" s="76">
        <f t="shared" si="279"/>
        <v>0</v>
      </c>
      <c r="X295" s="76">
        <v>0</v>
      </c>
      <c r="Y295" s="76">
        <f t="shared" si="292"/>
        <v>0</v>
      </c>
      <c r="Z295" s="77">
        <v>0</v>
      </c>
      <c r="AA295" s="77">
        <f t="shared" si="280"/>
        <v>0</v>
      </c>
      <c r="AB295" s="8"/>
      <c r="AC295" s="76">
        <v>0</v>
      </c>
      <c r="AD295" s="76">
        <v>0</v>
      </c>
      <c r="AE295" s="76">
        <f t="shared" si="287"/>
        <v>0</v>
      </c>
      <c r="AF295" s="76">
        <v>0</v>
      </c>
      <c r="AG295" s="76">
        <f t="shared" si="288"/>
        <v>0</v>
      </c>
      <c r="AH295" s="77">
        <v>0</v>
      </c>
      <c r="AI295" s="78">
        <f t="shared" si="281"/>
        <v>0</v>
      </c>
      <c r="AJ295" s="32"/>
      <c r="AK295" s="124">
        <v>0</v>
      </c>
      <c r="AL295" s="76">
        <v>0</v>
      </c>
      <c r="AM295" s="76">
        <f t="shared" si="282"/>
        <v>0</v>
      </c>
      <c r="AN295" s="76">
        <v>0</v>
      </c>
      <c r="AO295" s="76">
        <f t="shared" si="293"/>
        <v>0</v>
      </c>
      <c r="AP295" s="77">
        <v>0</v>
      </c>
      <c r="AQ295" s="77">
        <f t="shared" si="283"/>
        <v>0</v>
      </c>
      <c r="AR295" s="8"/>
      <c r="AS295" s="76">
        <v>0</v>
      </c>
      <c r="AT295" s="76">
        <v>0</v>
      </c>
      <c r="AU295" s="76">
        <f t="shared" si="289"/>
        <v>0</v>
      </c>
      <c r="AV295" s="76">
        <v>0</v>
      </c>
      <c r="AW295" s="76">
        <f t="shared" si="290"/>
        <v>0</v>
      </c>
      <c r="AX295" s="77">
        <v>0</v>
      </c>
      <c r="AY295" s="78">
        <f t="shared" si="284"/>
        <v>0</v>
      </c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 s="32"/>
    </row>
    <row r="296" spans="2:68" s="2" customFormat="1" ht="14.25" hidden="1" customHeight="1" outlineLevel="1">
      <c r="B296" s="2" t="str">
        <f t="shared" si="256"/>
        <v>Hide</v>
      </c>
      <c r="C296" s="2">
        <v>1</v>
      </c>
      <c r="D296" s="72" t="s">
        <v>271</v>
      </c>
      <c r="E296" s="124">
        <v>0</v>
      </c>
      <c r="F296" s="76">
        <v>0</v>
      </c>
      <c r="G296" s="76">
        <f t="shared" si="276"/>
        <v>0</v>
      </c>
      <c r="H296" s="76">
        <v>0</v>
      </c>
      <c r="I296" s="76">
        <f t="shared" si="291"/>
        <v>0</v>
      </c>
      <c r="J296" s="77">
        <v>0</v>
      </c>
      <c r="K296" s="77">
        <f t="shared" si="277"/>
        <v>0</v>
      </c>
      <c r="L296" s="8"/>
      <c r="M296" s="76">
        <v>0</v>
      </c>
      <c r="N296" s="76">
        <v>0</v>
      </c>
      <c r="O296" s="76">
        <f t="shared" si="285"/>
        <v>0</v>
      </c>
      <c r="P296" s="76">
        <v>0</v>
      </c>
      <c r="Q296" s="76">
        <f t="shared" si="286"/>
        <v>0</v>
      </c>
      <c r="R296" s="77">
        <v>0</v>
      </c>
      <c r="S296" s="78">
        <f t="shared" si="278"/>
        <v>0</v>
      </c>
      <c r="T296" s="32"/>
      <c r="U296" s="124">
        <v>0</v>
      </c>
      <c r="V296" s="76">
        <v>0</v>
      </c>
      <c r="W296" s="76">
        <f t="shared" si="279"/>
        <v>0</v>
      </c>
      <c r="X296" s="76">
        <v>0</v>
      </c>
      <c r="Y296" s="76">
        <f t="shared" si="292"/>
        <v>0</v>
      </c>
      <c r="Z296" s="77">
        <v>0</v>
      </c>
      <c r="AA296" s="77">
        <f t="shared" si="280"/>
        <v>0</v>
      </c>
      <c r="AB296" s="8"/>
      <c r="AC296" s="76">
        <v>0</v>
      </c>
      <c r="AD296" s="76">
        <v>0</v>
      </c>
      <c r="AE296" s="76">
        <f t="shared" si="287"/>
        <v>0</v>
      </c>
      <c r="AF296" s="76">
        <v>0</v>
      </c>
      <c r="AG296" s="76">
        <f t="shared" si="288"/>
        <v>0</v>
      </c>
      <c r="AH296" s="77">
        <v>0</v>
      </c>
      <c r="AI296" s="78">
        <f t="shared" si="281"/>
        <v>0</v>
      </c>
      <c r="AJ296" s="32"/>
      <c r="AK296" s="124">
        <v>0</v>
      </c>
      <c r="AL296" s="76">
        <v>0</v>
      </c>
      <c r="AM296" s="76">
        <f t="shared" si="282"/>
        <v>0</v>
      </c>
      <c r="AN296" s="76">
        <v>0</v>
      </c>
      <c r="AO296" s="76">
        <f t="shared" si="293"/>
        <v>0</v>
      </c>
      <c r="AP296" s="77">
        <v>0</v>
      </c>
      <c r="AQ296" s="77">
        <f t="shared" si="283"/>
        <v>0</v>
      </c>
      <c r="AR296" s="8"/>
      <c r="AS296" s="76">
        <v>0</v>
      </c>
      <c r="AT296" s="76">
        <v>0</v>
      </c>
      <c r="AU296" s="76">
        <f t="shared" si="289"/>
        <v>0</v>
      </c>
      <c r="AV296" s="76">
        <v>0</v>
      </c>
      <c r="AW296" s="76">
        <f t="shared" si="290"/>
        <v>0</v>
      </c>
      <c r="AX296" s="77">
        <v>0</v>
      </c>
      <c r="AY296" s="78">
        <f t="shared" si="284"/>
        <v>0</v>
      </c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 s="32"/>
    </row>
    <row r="297" spans="2:68" s="2" customFormat="1" ht="14.25" hidden="1" customHeight="1" outlineLevel="1">
      <c r="B297" s="2" t="str">
        <f t="shared" si="256"/>
        <v>Hide</v>
      </c>
      <c r="C297" s="2">
        <v>1</v>
      </c>
      <c r="D297" s="72" t="s">
        <v>272</v>
      </c>
      <c r="E297" s="124">
        <v>0</v>
      </c>
      <c r="F297" s="76">
        <v>0</v>
      </c>
      <c r="G297" s="76">
        <f t="shared" si="276"/>
        <v>0</v>
      </c>
      <c r="H297" s="76">
        <v>0</v>
      </c>
      <c r="I297" s="76">
        <f t="shared" si="291"/>
        <v>0</v>
      </c>
      <c r="J297" s="77">
        <v>0</v>
      </c>
      <c r="K297" s="77">
        <f t="shared" si="277"/>
        <v>0</v>
      </c>
      <c r="L297" s="8"/>
      <c r="M297" s="76">
        <v>0</v>
      </c>
      <c r="N297" s="76">
        <v>0</v>
      </c>
      <c r="O297" s="76">
        <f t="shared" si="285"/>
        <v>0</v>
      </c>
      <c r="P297" s="76">
        <v>0</v>
      </c>
      <c r="Q297" s="76">
        <f t="shared" si="286"/>
        <v>0</v>
      </c>
      <c r="R297" s="77">
        <v>0</v>
      </c>
      <c r="S297" s="78">
        <f t="shared" si="278"/>
        <v>0</v>
      </c>
      <c r="T297" s="32"/>
      <c r="U297" s="124">
        <v>0</v>
      </c>
      <c r="V297" s="76">
        <v>0</v>
      </c>
      <c r="W297" s="76">
        <f t="shared" si="279"/>
        <v>0</v>
      </c>
      <c r="X297" s="76">
        <v>0</v>
      </c>
      <c r="Y297" s="76">
        <f t="shared" si="292"/>
        <v>0</v>
      </c>
      <c r="Z297" s="77">
        <v>0</v>
      </c>
      <c r="AA297" s="77">
        <f t="shared" si="280"/>
        <v>0</v>
      </c>
      <c r="AB297" s="8"/>
      <c r="AC297" s="76">
        <v>0</v>
      </c>
      <c r="AD297" s="76">
        <v>0</v>
      </c>
      <c r="AE297" s="76">
        <f t="shared" si="287"/>
        <v>0</v>
      </c>
      <c r="AF297" s="76">
        <v>0</v>
      </c>
      <c r="AG297" s="76">
        <f t="shared" si="288"/>
        <v>0</v>
      </c>
      <c r="AH297" s="77">
        <v>0</v>
      </c>
      <c r="AI297" s="78">
        <f t="shared" si="281"/>
        <v>0</v>
      </c>
      <c r="AJ297" s="32"/>
      <c r="AK297" s="124">
        <v>0</v>
      </c>
      <c r="AL297" s="76">
        <v>0</v>
      </c>
      <c r="AM297" s="76">
        <f t="shared" si="282"/>
        <v>0</v>
      </c>
      <c r="AN297" s="76">
        <v>0</v>
      </c>
      <c r="AO297" s="76">
        <f t="shared" si="293"/>
        <v>0</v>
      </c>
      <c r="AP297" s="77">
        <v>0</v>
      </c>
      <c r="AQ297" s="77">
        <f t="shared" si="283"/>
        <v>0</v>
      </c>
      <c r="AR297" s="8"/>
      <c r="AS297" s="76">
        <v>0</v>
      </c>
      <c r="AT297" s="76">
        <v>0</v>
      </c>
      <c r="AU297" s="76">
        <f t="shared" si="289"/>
        <v>0</v>
      </c>
      <c r="AV297" s="76">
        <v>0</v>
      </c>
      <c r="AW297" s="76">
        <f t="shared" si="290"/>
        <v>0</v>
      </c>
      <c r="AX297" s="77">
        <v>0</v>
      </c>
      <c r="AY297" s="78">
        <f t="shared" si="284"/>
        <v>0</v>
      </c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 s="32"/>
    </row>
    <row r="298" spans="2:68" s="2" customFormat="1" ht="14.25" hidden="1" customHeight="1" outlineLevel="1">
      <c r="B298" s="2" t="str">
        <f t="shared" si="256"/>
        <v>Hide</v>
      </c>
      <c r="C298" s="2">
        <v>1</v>
      </c>
      <c r="D298" s="72" t="s">
        <v>273</v>
      </c>
      <c r="E298" s="124">
        <v>0</v>
      </c>
      <c r="F298" s="76">
        <v>0</v>
      </c>
      <c r="G298" s="76">
        <f t="shared" si="276"/>
        <v>0</v>
      </c>
      <c r="H298" s="76">
        <v>0</v>
      </c>
      <c r="I298" s="76">
        <f t="shared" si="291"/>
        <v>0</v>
      </c>
      <c r="J298" s="77">
        <v>0</v>
      </c>
      <c r="K298" s="77">
        <f t="shared" si="277"/>
        <v>0</v>
      </c>
      <c r="L298" s="8"/>
      <c r="M298" s="76">
        <v>0</v>
      </c>
      <c r="N298" s="76">
        <v>0</v>
      </c>
      <c r="O298" s="76">
        <f t="shared" si="285"/>
        <v>0</v>
      </c>
      <c r="P298" s="76">
        <v>0</v>
      </c>
      <c r="Q298" s="76">
        <f t="shared" si="286"/>
        <v>0</v>
      </c>
      <c r="R298" s="77">
        <v>0</v>
      </c>
      <c r="S298" s="78">
        <f t="shared" si="278"/>
        <v>0</v>
      </c>
      <c r="T298" s="32"/>
      <c r="U298" s="124">
        <v>0</v>
      </c>
      <c r="V298" s="76">
        <v>0</v>
      </c>
      <c r="W298" s="76">
        <f t="shared" si="279"/>
        <v>0</v>
      </c>
      <c r="X298" s="76">
        <v>0</v>
      </c>
      <c r="Y298" s="76">
        <f t="shared" si="292"/>
        <v>0</v>
      </c>
      <c r="Z298" s="77">
        <v>0</v>
      </c>
      <c r="AA298" s="77">
        <f t="shared" si="280"/>
        <v>0</v>
      </c>
      <c r="AB298" s="8"/>
      <c r="AC298" s="76">
        <v>0</v>
      </c>
      <c r="AD298" s="76">
        <v>0</v>
      </c>
      <c r="AE298" s="76">
        <f t="shared" si="287"/>
        <v>0</v>
      </c>
      <c r="AF298" s="76">
        <v>0</v>
      </c>
      <c r="AG298" s="76">
        <f t="shared" si="288"/>
        <v>0</v>
      </c>
      <c r="AH298" s="77">
        <v>0</v>
      </c>
      <c r="AI298" s="78">
        <f t="shared" si="281"/>
        <v>0</v>
      </c>
      <c r="AJ298" s="32"/>
      <c r="AK298" s="124">
        <v>0</v>
      </c>
      <c r="AL298" s="76">
        <v>0</v>
      </c>
      <c r="AM298" s="76">
        <f t="shared" si="282"/>
        <v>0</v>
      </c>
      <c r="AN298" s="76">
        <v>0</v>
      </c>
      <c r="AO298" s="76">
        <f t="shared" si="293"/>
        <v>0</v>
      </c>
      <c r="AP298" s="77">
        <v>0</v>
      </c>
      <c r="AQ298" s="77">
        <f t="shared" si="283"/>
        <v>0</v>
      </c>
      <c r="AR298" s="8"/>
      <c r="AS298" s="76">
        <v>0</v>
      </c>
      <c r="AT298" s="76">
        <v>0</v>
      </c>
      <c r="AU298" s="76">
        <f t="shared" si="289"/>
        <v>0</v>
      </c>
      <c r="AV298" s="76">
        <v>0</v>
      </c>
      <c r="AW298" s="76">
        <f t="shared" si="290"/>
        <v>0</v>
      </c>
      <c r="AX298" s="77">
        <v>0</v>
      </c>
      <c r="AY298" s="78">
        <f t="shared" si="284"/>
        <v>0</v>
      </c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 s="32"/>
    </row>
    <row r="299" spans="2:68" s="2" customFormat="1" ht="14.25" hidden="1" customHeight="1" outlineLevel="1">
      <c r="B299" s="2" t="str">
        <f t="shared" si="256"/>
        <v>Hide</v>
      </c>
      <c r="C299" s="2">
        <v>1</v>
      </c>
      <c r="D299" s="72" t="s">
        <v>274</v>
      </c>
      <c r="E299" s="124">
        <v>0</v>
      </c>
      <c r="F299" s="76">
        <v>0</v>
      </c>
      <c r="G299" s="76">
        <f t="shared" si="276"/>
        <v>0</v>
      </c>
      <c r="H299" s="76">
        <v>0</v>
      </c>
      <c r="I299" s="76">
        <f t="shared" si="291"/>
        <v>0</v>
      </c>
      <c r="J299" s="77">
        <v>0</v>
      </c>
      <c r="K299" s="77">
        <f t="shared" si="277"/>
        <v>0</v>
      </c>
      <c r="L299" s="8"/>
      <c r="M299" s="76">
        <v>0</v>
      </c>
      <c r="N299" s="76">
        <v>0</v>
      </c>
      <c r="O299" s="76">
        <f t="shared" si="285"/>
        <v>0</v>
      </c>
      <c r="P299" s="76">
        <v>0</v>
      </c>
      <c r="Q299" s="76">
        <f t="shared" si="286"/>
        <v>0</v>
      </c>
      <c r="R299" s="77">
        <v>0</v>
      </c>
      <c r="S299" s="78">
        <f t="shared" si="278"/>
        <v>0</v>
      </c>
      <c r="T299" s="32"/>
      <c r="U299" s="124">
        <v>0</v>
      </c>
      <c r="V299" s="76">
        <v>0</v>
      </c>
      <c r="W299" s="76">
        <f t="shared" si="279"/>
        <v>0</v>
      </c>
      <c r="X299" s="76">
        <v>0</v>
      </c>
      <c r="Y299" s="76">
        <f t="shared" si="292"/>
        <v>0</v>
      </c>
      <c r="Z299" s="77">
        <v>0</v>
      </c>
      <c r="AA299" s="77">
        <f t="shared" si="280"/>
        <v>0</v>
      </c>
      <c r="AB299" s="8"/>
      <c r="AC299" s="76">
        <v>0</v>
      </c>
      <c r="AD299" s="76">
        <v>0</v>
      </c>
      <c r="AE299" s="76">
        <f t="shared" si="287"/>
        <v>0</v>
      </c>
      <c r="AF299" s="76">
        <v>0</v>
      </c>
      <c r="AG299" s="76">
        <f t="shared" si="288"/>
        <v>0</v>
      </c>
      <c r="AH299" s="77">
        <v>0</v>
      </c>
      <c r="AI299" s="78">
        <f t="shared" si="281"/>
        <v>0</v>
      </c>
      <c r="AJ299" s="32"/>
      <c r="AK299" s="124">
        <v>0</v>
      </c>
      <c r="AL299" s="76">
        <v>0</v>
      </c>
      <c r="AM299" s="76">
        <f t="shared" si="282"/>
        <v>0</v>
      </c>
      <c r="AN299" s="76">
        <v>0</v>
      </c>
      <c r="AO299" s="76">
        <f t="shared" si="293"/>
        <v>0</v>
      </c>
      <c r="AP299" s="77">
        <v>0</v>
      </c>
      <c r="AQ299" s="77">
        <f t="shared" si="283"/>
        <v>0</v>
      </c>
      <c r="AR299" s="8"/>
      <c r="AS299" s="76">
        <v>0</v>
      </c>
      <c r="AT299" s="76">
        <v>0</v>
      </c>
      <c r="AU299" s="76">
        <f t="shared" si="289"/>
        <v>0</v>
      </c>
      <c r="AV299" s="76">
        <v>0</v>
      </c>
      <c r="AW299" s="76">
        <f t="shared" si="290"/>
        <v>0</v>
      </c>
      <c r="AX299" s="77">
        <v>0</v>
      </c>
      <c r="AY299" s="78">
        <f t="shared" si="284"/>
        <v>0</v>
      </c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 s="32"/>
    </row>
    <row r="300" spans="2:68" s="2" customFormat="1" ht="14.25" hidden="1" customHeight="1" outlineLevel="1">
      <c r="B300" s="2" t="str">
        <f t="shared" si="256"/>
        <v>Hide</v>
      </c>
      <c r="C300" s="2">
        <v>1</v>
      </c>
      <c r="D300" s="72" t="s">
        <v>275</v>
      </c>
      <c r="E300" s="124">
        <v>0</v>
      </c>
      <c r="F300" s="76">
        <v>0</v>
      </c>
      <c r="G300" s="76">
        <f t="shared" si="276"/>
        <v>0</v>
      </c>
      <c r="H300" s="76">
        <v>0</v>
      </c>
      <c r="I300" s="76">
        <f t="shared" si="291"/>
        <v>0</v>
      </c>
      <c r="J300" s="77">
        <v>0</v>
      </c>
      <c r="K300" s="77">
        <f t="shared" si="277"/>
        <v>0</v>
      </c>
      <c r="L300" s="8"/>
      <c r="M300" s="76">
        <v>0</v>
      </c>
      <c r="N300" s="76">
        <v>0</v>
      </c>
      <c r="O300" s="76">
        <f t="shared" si="285"/>
        <v>0</v>
      </c>
      <c r="P300" s="76">
        <v>0</v>
      </c>
      <c r="Q300" s="76">
        <f t="shared" si="286"/>
        <v>0</v>
      </c>
      <c r="R300" s="77">
        <v>0</v>
      </c>
      <c r="S300" s="78">
        <f t="shared" si="278"/>
        <v>0</v>
      </c>
      <c r="T300" s="32"/>
      <c r="U300" s="124">
        <v>0</v>
      </c>
      <c r="V300" s="76">
        <v>0</v>
      </c>
      <c r="W300" s="76">
        <f t="shared" si="279"/>
        <v>0</v>
      </c>
      <c r="X300" s="76">
        <v>0</v>
      </c>
      <c r="Y300" s="76">
        <f t="shared" si="292"/>
        <v>0</v>
      </c>
      <c r="Z300" s="77">
        <v>0</v>
      </c>
      <c r="AA300" s="77">
        <f t="shared" si="280"/>
        <v>0</v>
      </c>
      <c r="AB300" s="8"/>
      <c r="AC300" s="76">
        <v>0</v>
      </c>
      <c r="AD300" s="76">
        <v>0</v>
      </c>
      <c r="AE300" s="76">
        <f t="shared" si="287"/>
        <v>0</v>
      </c>
      <c r="AF300" s="76">
        <v>0</v>
      </c>
      <c r="AG300" s="76">
        <f t="shared" si="288"/>
        <v>0</v>
      </c>
      <c r="AH300" s="77">
        <v>0</v>
      </c>
      <c r="AI300" s="78">
        <f t="shared" si="281"/>
        <v>0</v>
      </c>
      <c r="AJ300" s="32"/>
      <c r="AK300" s="124">
        <v>0</v>
      </c>
      <c r="AL300" s="76">
        <v>0</v>
      </c>
      <c r="AM300" s="76">
        <f t="shared" si="282"/>
        <v>0</v>
      </c>
      <c r="AN300" s="76">
        <v>0</v>
      </c>
      <c r="AO300" s="76">
        <f t="shared" si="293"/>
        <v>0</v>
      </c>
      <c r="AP300" s="77">
        <v>0</v>
      </c>
      <c r="AQ300" s="77">
        <f t="shared" si="283"/>
        <v>0</v>
      </c>
      <c r="AR300" s="8"/>
      <c r="AS300" s="76">
        <v>0</v>
      </c>
      <c r="AT300" s="76">
        <v>0</v>
      </c>
      <c r="AU300" s="76">
        <f t="shared" si="289"/>
        <v>0</v>
      </c>
      <c r="AV300" s="76">
        <v>0</v>
      </c>
      <c r="AW300" s="76">
        <f t="shared" si="290"/>
        <v>0</v>
      </c>
      <c r="AX300" s="77">
        <v>0</v>
      </c>
      <c r="AY300" s="78">
        <f t="shared" si="284"/>
        <v>0</v>
      </c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 s="32"/>
    </row>
    <row r="301" spans="2:68" s="2" customFormat="1" collapsed="1">
      <c r="B301" s="2" t="str">
        <f t="shared" si="256"/>
        <v>Hide</v>
      </c>
      <c r="C301" s="2">
        <v>1</v>
      </c>
      <c r="D301" s="72" t="s">
        <v>276</v>
      </c>
      <c r="E301" s="123">
        <v>0</v>
      </c>
      <c r="F301" s="73">
        <v>255.73</v>
      </c>
      <c r="G301" s="73">
        <f t="shared" si="276"/>
        <v>-255.73</v>
      </c>
      <c r="H301" s="73">
        <v>0</v>
      </c>
      <c r="I301" s="73">
        <f t="shared" si="291"/>
        <v>0</v>
      </c>
      <c r="J301" s="74">
        <v>0</v>
      </c>
      <c r="K301" s="74">
        <f t="shared" si="277"/>
        <v>0</v>
      </c>
      <c r="L301" s="35"/>
      <c r="M301" s="73">
        <v>0</v>
      </c>
      <c r="N301" s="73">
        <v>255.73</v>
      </c>
      <c r="O301" s="73">
        <f t="shared" si="285"/>
        <v>-255.73</v>
      </c>
      <c r="P301" s="73">
        <v>0</v>
      </c>
      <c r="Q301" s="73">
        <f t="shared" si="286"/>
        <v>0</v>
      </c>
      <c r="R301" s="74">
        <v>0</v>
      </c>
      <c r="S301" s="75">
        <f t="shared" si="278"/>
        <v>0</v>
      </c>
      <c r="T301" s="32"/>
      <c r="U301" s="123">
        <v>0</v>
      </c>
      <c r="V301" s="73">
        <v>0</v>
      </c>
      <c r="W301" s="73">
        <f t="shared" si="279"/>
        <v>0</v>
      </c>
      <c r="X301" s="73">
        <v>0</v>
      </c>
      <c r="Y301" s="73">
        <f t="shared" si="292"/>
        <v>0</v>
      </c>
      <c r="Z301" s="74">
        <v>0</v>
      </c>
      <c r="AA301" s="74">
        <f t="shared" si="280"/>
        <v>0</v>
      </c>
      <c r="AB301" s="35"/>
      <c r="AC301" s="73">
        <v>0</v>
      </c>
      <c r="AD301" s="73">
        <v>0</v>
      </c>
      <c r="AE301" s="73">
        <f t="shared" si="287"/>
        <v>0</v>
      </c>
      <c r="AF301" s="73">
        <v>0</v>
      </c>
      <c r="AG301" s="73">
        <f t="shared" si="288"/>
        <v>0</v>
      </c>
      <c r="AH301" s="74">
        <v>0</v>
      </c>
      <c r="AI301" s="75">
        <f t="shared" si="281"/>
        <v>0</v>
      </c>
      <c r="AJ301" s="32"/>
      <c r="AK301" s="123">
        <v>0</v>
      </c>
      <c r="AL301" s="73">
        <v>255.73</v>
      </c>
      <c r="AM301" s="73">
        <f t="shared" si="282"/>
        <v>-255.73</v>
      </c>
      <c r="AN301" s="73">
        <v>0</v>
      </c>
      <c r="AO301" s="73">
        <f t="shared" si="293"/>
        <v>0</v>
      </c>
      <c r="AP301" s="74">
        <v>0</v>
      </c>
      <c r="AQ301" s="74">
        <f t="shared" si="283"/>
        <v>0</v>
      </c>
      <c r="AR301" s="35"/>
      <c r="AS301" s="73">
        <v>0</v>
      </c>
      <c r="AT301" s="73">
        <v>255.73</v>
      </c>
      <c r="AU301" s="73">
        <f t="shared" si="289"/>
        <v>-255.73</v>
      </c>
      <c r="AV301" s="73">
        <v>0</v>
      </c>
      <c r="AW301" s="73">
        <f t="shared" si="290"/>
        <v>0</v>
      </c>
      <c r="AX301" s="74">
        <v>0</v>
      </c>
      <c r="AY301" s="75">
        <f t="shared" si="284"/>
        <v>0</v>
      </c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 s="32"/>
    </row>
    <row r="302" spans="2:68" s="2" customFormat="1" ht="14.25" hidden="1" customHeight="1" outlineLevel="1">
      <c r="B302" s="2" t="str">
        <f t="shared" si="256"/>
        <v>Hide</v>
      </c>
      <c r="C302" s="2">
        <v>1</v>
      </c>
      <c r="D302" s="72" t="s">
        <v>277</v>
      </c>
      <c r="E302" s="124">
        <v>0</v>
      </c>
      <c r="F302" s="76">
        <v>0</v>
      </c>
      <c r="G302" s="76">
        <f t="shared" si="276"/>
        <v>0</v>
      </c>
      <c r="H302" s="76">
        <v>0</v>
      </c>
      <c r="I302" s="76">
        <f t="shared" si="291"/>
        <v>0</v>
      </c>
      <c r="J302" s="77">
        <v>0</v>
      </c>
      <c r="K302" s="77">
        <f t="shared" si="277"/>
        <v>0</v>
      </c>
      <c r="L302" s="8"/>
      <c r="M302" s="76">
        <v>0</v>
      </c>
      <c r="N302" s="76">
        <v>0</v>
      </c>
      <c r="O302" s="76">
        <f t="shared" si="285"/>
        <v>0</v>
      </c>
      <c r="P302" s="76">
        <v>0</v>
      </c>
      <c r="Q302" s="76">
        <f t="shared" si="286"/>
        <v>0</v>
      </c>
      <c r="R302" s="77">
        <v>0</v>
      </c>
      <c r="S302" s="78">
        <f t="shared" si="278"/>
        <v>0</v>
      </c>
      <c r="T302" s="32"/>
      <c r="U302" s="124">
        <v>0</v>
      </c>
      <c r="V302" s="76">
        <v>0</v>
      </c>
      <c r="W302" s="76">
        <f t="shared" si="279"/>
        <v>0</v>
      </c>
      <c r="X302" s="76">
        <v>0</v>
      </c>
      <c r="Y302" s="76">
        <f t="shared" si="292"/>
        <v>0</v>
      </c>
      <c r="Z302" s="77">
        <v>0</v>
      </c>
      <c r="AA302" s="77">
        <f t="shared" si="280"/>
        <v>0</v>
      </c>
      <c r="AB302" s="8"/>
      <c r="AC302" s="76">
        <v>0</v>
      </c>
      <c r="AD302" s="76">
        <v>0</v>
      </c>
      <c r="AE302" s="76">
        <f t="shared" si="287"/>
        <v>0</v>
      </c>
      <c r="AF302" s="76">
        <v>0</v>
      </c>
      <c r="AG302" s="76">
        <f t="shared" si="288"/>
        <v>0</v>
      </c>
      <c r="AH302" s="77">
        <v>0</v>
      </c>
      <c r="AI302" s="78">
        <f t="shared" si="281"/>
        <v>0</v>
      </c>
      <c r="AJ302" s="32"/>
      <c r="AK302" s="124">
        <v>0</v>
      </c>
      <c r="AL302" s="76">
        <v>0</v>
      </c>
      <c r="AM302" s="76">
        <f t="shared" si="282"/>
        <v>0</v>
      </c>
      <c r="AN302" s="76">
        <v>0</v>
      </c>
      <c r="AO302" s="76">
        <f t="shared" si="293"/>
        <v>0</v>
      </c>
      <c r="AP302" s="77">
        <v>0</v>
      </c>
      <c r="AQ302" s="77">
        <f t="shared" si="283"/>
        <v>0</v>
      </c>
      <c r="AR302" s="8"/>
      <c r="AS302" s="76">
        <v>0</v>
      </c>
      <c r="AT302" s="76">
        <v>0</v>
      </c>
      <c r="AU302" s="76">
        <f t="shared" si="289"/>
        <v>0</v>
      </c>
      <c r="AV302" s="76">
        <v>0</v>
      </c>
      <c r="AW302" s="76">
        <f t="shared" si="290"/>
        <v>0</v>
      </c>
      <c r="AX302" s="77">
        <v>0</v>
      </c>
      <c r="AY302" s="78">
        <f t="shared" si="284"/>
        <v>0</v>
      </c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 s="32"/>
    </row>
    <row r="303" spans="2:68" s="2" customFormat="1" ht="14.25" hidden="1" customHeight="1" outlineLevel="1">
      <c r="B303" s="2" t="str">
        <f t="shared" si="256"/>
        <v>Hide</v>
      </c>
      <c r="C303" s="2">
        <v>1</v>
      </c>
      <c r="D303" s="72" t="s">
        <v>278</v>
      </c>
      <c r="E303" s="124">
        <v>0</v>
      </c>
      <c r="F303" s="76">
        <v>0</v>
      </c>
      <c r="G303" s="76">
        <f t="shared" si="276"/>
        <v>0</v>
      </c>
      <c r="H303" s="76">
        <v>0</v>
      </c>
      <c r="I303" s="76">
        <f t="shared" si="291"/>
        <v>0</v>
      </c>
      <c r="J303" s="77">
        <v>0</v>
      </c>
      <c r="K303" s="77">
        <f t="shared" si="277"/>
        <v>0</v>
      </c>
      <c r="L303" s="8"/>
      <c r="M303" s="76">
        <v>0</v>
      </c>
      <c r="N303" s="76">
        <v>0</v>
      </c>
      <c r="O303" s="76">
        <f t="shared" si="285"/>
        <v>0</v>
      </c>
      <c r="P303" s="76">
        <v>0</v>
      </c>
      <c r="Q303" s="76">
        <f t="shared" si="286"/>
        <v>0</v>
      </c>
      <c r="R303" s="77">
        <v>0</v>
      </c>
      <c r="S303" s="78">
        <f t="shared" si="278"/>
        <v>0</v>
      </c>
      <c r="T303" s="32"/>
      <c r="U303" s="124">
        <v>0</v>
      </c>
      <c r="V303" s="76">
        <v>0</v>
      </c>
      <c r="W303" s="76">
        <f t="shared" si="279"/>
        <v>0</v>
      </c>
      <c r="X303" s="76">
        <v>0</v>
      </c>
      <c r="Y303" s="76">
        <f t="shared" si="292"/>
        <v>0</v>
      </c>
      <c r="Z303" s="77">
        <v>0</v>
      </c>
      <c r="AA303" s="77">
        <f t="shared" si="280"/>
        <v>0</v>
      </c>
      <c r="AB303" s="8"/>
      <c r="AC303" s="76">
        <v>0</v>
      </c>
      <c r="AD303" s="76">
        <v>0</v>
      </c>
      <c r="AE303" s="76">
        <f t="shared" si="287"/>
        <v>0</v>
      </c>
      <c r="AF303" s="76">
        <v>0</v>
      </c>
      <c r="AG303" s="76">
        <f t="shared" si="288"/>
        <v>0</v>
      </c>
      <c r="AH303" s="77">
        <v>0</v>
      </c>
      <c r="AI303" s="78">
        <f t="shared" si="281"/>
        <v>0</v>
      </c>
      <c r="AJ303" s="32"/>
      <c r="AK303" s="124">
        <v>0</v>
      </c>
      <c r="AL303" s="76">
        <v>0</v>
      </c>
      <c r="AM303" s="76">
        <f t="shared" si="282"/>
        <v>0</v>
      </c>
      <c r="AN303" s="76">
        <v>0</v>
      </c>
      <c r="AO303" s="76">
        <f t="shared" si="293"/>
        <v>0</v>
      </c>
      <c r="AP303" s="77">
        <v>0</v>
      </c>
      <c r="AQ303" s="77">
        <f t="shared" si="283"/>
        <v>0</v>
      </c>
      <c r="AR303" s="8"/>
      <c r="AS303" s="76">
        <v>0</v>
      </c>
      <c r="AT303" s="76">
        <v>0</v>
      </c>
      <c r="AU303" s="76">
        <f t="shared" si="289"/>
        <v>0</v>
      </c>
      <c r="AV303" s="76">
        <v>0</v>
      </c>
      <c r="AW303" s="76">
        <f t="shared" si="290"/>
        <v>0</v>
      </c>
      <c r="AX303" s="77">
        <v>0</v>
      </c>
      <c r="AY303" s="78">
        <f t="shared" si="284"/>
        <v>0</v>
      </c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 s="32"/>
    </row>
    <row r="304" spans="2:68" s="2" customFormat="1" ht="14.25" hidden="1" customHeight="1" outlineLevel="1">
      <c r="B304" s="2" t="str">
        <f t="shared" si="256"/>
        <v>Hide</v>
      </c>
      <c r="C304" s="2">
        <v>1</v>
      </c>
      <c r="D304" s="72" t="s">
        <v>279</v>
      </c>
      <c r="E304" s="124">
        <v>0</v>
      </c>
      <c r="F304" s="76">
        <v>0</v>
      </c>
      <c r="G304" s="76">
        <f t="shared" si="276"/>
        <v>0</v>
      </c>
      <c r="H304" s="76">
        <v>0</v>
      </c>
      <c r="I304" s="76">
        <f t="shared" si="291"/>
        <v>0</v>
      </c>
      <c r="J304" s="77">
        <v>0</v>
      </c>
      <c r="K304" s="77">
        <f t="shared" si="277"/>
        <v>0</v>
      </c>
      <c r="L304" s="8"/>
      <c r="M304" s="76">
        <v>0</v>
      </c>
      <c r="N304" s="76">
        <v>0</v>
      </c>
      <c r="O304" s="76">
        <f t="shared" si="285"/>
        <v>0</v>
      </c>
      <c r="P304" s="76">
        <v>0</v>
      </c>
      <c r="Q304" s="76">
        <f t="shared" si="286"/>
        <v>0</v>
      </c>
      <c r="R304" s="77">
        <v>0</v>
      </c>
      <c r="S304" s="78">
        <f t="shared" si="278"/>
        <v>0</v>
      </c>
      <c r="T304" s="32"/>
      <c r="U304" s="124">
        <v>0</v>
      </c>
      <c r="V304" s="76">
        <v>0</v>
      </c>
      <c r="W304" s="76">
        <f t="shared" si="279"/>
        <v>0</v>
      </c>
      <c r="X304" s="76">
        <v>0</v>
      </c>
      <c r="Y304" s="76">
        <f t="shared" si="292"/>
        <v>0</v>
      </c>
      <c r="Z304" s="77">
        <v>0</v>
      </c>
      <c r="AA304" s="77">
        <f t="shared" si="280"/>
        <v>0</v>
      </c>
      <c r="AB304" s="8"/>
      <c r="AC304" s="76">
        <v>0</v>
      </c>
      <c r="AD304" s="76">
        <v>0</v>
      </c>
      <c r="AE304" s="76">
        <f t="shared" si="287"/>
        <v>0</v>
      </c>
      <c r="AF304" s="76">
        <v>0</v>
      </c>
      <c r="AG304" s="76">
        <f t="shared" si="288"/>
        <v>0</v>
      </c>
      <c r="AH304" s="77">
        <v>0</v>
      </c>
      <c r="AI304" s="78">
        <f t="shared" si="281"/>
        <v>0</v>
      </c>
      <c r="AJ304" s="32"/>
      <c r="AK304" s="124">
        <v>0</v>
      </c>
      <c r="AL304" s="76">
        <v>0</v>
      </c>
      <c r="AM304" s="76">
        <f t="shared" si="282"/>
        <v>0</v>
      </c>
      <c r="AN304" s="76">
        <v>0</v>
      </c>
      <c r="AO304" s="76">
        <f t="shared" si="293"/>
        <v>0</v>
      </c>
      <c r="AP304" s="77">
        <v>0</v>
      </c>
      <c r="AQ304" s="77">
        <f t="shared" si="283"/>
        <v>0</v>
      </c>
      <c r="AR304" s="8"/>
      <c r="AS304" s="76">
        <v>0</v>
      </c>
      <c r="AT304" s="76">
        <v>0</v>
      </c>
      <c r="AU304" s="76">
        <f t="shared" si="289"/>
        <v>0</v>
      </c>
      <c r="AV304" s="76">
        <v>0</v>
      </c>
      <c r="AW304" s="76">
        <f t="shared" si="290"/>
        <v>0</v>
      </c>
      <c r="AX304" s="77">
        <v>0</v>
      </c>
      <c r="AY304" s="78">
        <f t="shared" si="284"/>
        <v>0</v>
      </c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 s="32"/>
    </row>
    <row r="305" spans="2:68" s="2" customFormat="1" collapsed="1">
      <c r="B305" s="2" t="str">
        <f t="shared" ref="B305:B368" si="294">IF(SUM(T305:T305)&lt;&gt;0,"Show","Hide")</f>
        <v>Hide</v>
      </c>
      <c r="C305" s="2">
        <v>1</v>
      </c>
      <c r="D305" s="72" t="s">
        <v>280</v>
      </c>
      <c r="E305" s="123">
        <v>0</v>
      </c>
      <c r="F305" s="73">
        <v>0</v>
      </c>
      <c r="G305" s="73">
        <f t="shared" si="276"/>
        <v>0</v>
      </c>
      <c r="H305" s="73">
        <v>0</v>
      </c>
      <c r="I305" s="73">
        <f t="shared" si="291"/>
        <v>0</v>
      </c>
      <c r="J305" s="74">
        <v>0</v>
      </c>
      <c r="K305" s="74">
        <f t="shared" si="277"/>
        <v>0</v>
      </c>
      <c r="L305" s="35"/>
      <c r="M305" s="73">
        <v>0</v>
      </c>
      <c r="N305" s="73">
        <v>0</v>
      </c>
      <c r="O305" s="73">
        <f t="shared" si="285"/>
        <v>0</v>
      </c>
      <c r="P305" s="73">
        <v>0</v>
      </c>
      <c r="Q305" s="73">
        <f t="shared" si="286"/>
        <v>0</v>
      </c>
      <c r="R305" s="74">
        <v>0</v>
      </c>
      <c r="S305" s="75">
        <f t="shared" si="278"/>
        <v>0</v>
      </c>
      <c r="T305" s="32"/>
      <c r="U305" s="123">
        <v>0</v>
      </c>
      <c r="V305" s="73">
        <v>0</v>
      </c>
      <c r="W305" s="73">
        <f t="shared" si="279"/>
        <v>0</v>
      </c>
      <c r="X305" s="73">
        <v>0</v>
      </c>
      <c r="Y305" s="73">
        <f t="shared" si="292"/>
        <v>0</v>
      </c>
      <c r="Z305" s="74">
        <v>0</v>
      </c>
      <c r="AA305" s="74">
        <f t="shared" si="280"/>
        <v>0</v>
      </c>
      <c r="AB305" s="35"/>
      <c r="AC305" s="73">
        <v>0</v>
      </c>
      <c r="AD305" s="73">
        <v>0</v>
      </c>
      <c r="AE305" s="73">
        <f t="shared" si="287"/>
        <v>0</v>
      </c>
      <c r="AF305" s="73">
        <v>0</v>
      </c>
      <c r="AG305" s="73">
        <f t="shared" si="288"/>
        <v>0</v>
      </c>
      <c r="AH305" s="74">
        <v>0</v>
      </c>
      <c r="AI305" s="75">
        <f t="shared" si="281"/>
        <v>0</v>
      </c>
      <c r="AJ305" s="32"/>
      <c r="AK305" s="123">
        <v>0</v>
      </c>
      <c r="AL305" s="73">
        <v>0</v>
      </c>
      <c r="AM305" s="73">
        <f t="shared" si="282"/>
        <v>0</v>
      </c>
      <c r="AN305" s="73">
        <v>0</v>
      </c>
      <c r="AO305" s="73">
        <f t="shared" si="293"/>
        <v>0</v>
      </c>
      <c r="AP305" s="74">
        <v>0</v>
      </c>
      <c r="AQ305" s="74">
        <f t="shared" si="283"/>
        <v>0</v>
      </c>
      <c r="AR305" s="35"/>
      <c r="AS305" s="73">
        <v>0</v>
      </c>
      <c r="AT305" s="73">
        <v>0</v>
      </c>
      <c r="AU305" s="73">
        <f t="shared" si="289"/>
        <v>0</v>
      </c>
      <c r="AV305" s="73">
        <v>0</v>
      </c>
      <c r="AW305" s="73">
        <f t="shared" si="290"/>
        <v>0</v>
      </c>
      <c r="AX305" s="74">
        <v>0</v>
      </c>
      <c r="AY305" s="75">
        <f t="shared" si="284"/>
        <v>0</v>
      </c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 s="32"/>
    </row>
    <row r="306" spans="2:68" s="2" customFormat="1" ht="14.25" hidden="1" customHeight="1" outlineLevel="1">
      <c r="B306" s="2" t="str">
        <f t="shared" si="294"/>
        <v>Hide</v>
      </c>
      <c r="C306" s="2">
        <v>1</v>
      </c>
      <c r="D306" s="72" t="s">
        <v>281</v>
      </c>
      <c r="E306" s="124">
        <v>295.22000000000003</v>
      </c>
      <c r="F306" s="76">
        <v>327.88000000000005</v>
      </c>
      <c r="G306" s="76">
        <f t="shared" si="276"/>
        <v>-32.660000000000025</v>
      </c>
      <c r="H306" s="76">
        <v>0</v>
      </c>
      <c r="I306" s="76">
        <f t="shared" si="291"/>
        <v>295.22000000000003</v>
      </c>
      <c r="J306" s="77">
        <v>338.92</v>
      </c>
      <c r="K306" s="77">
        <f t="shared" si="277"/>
        <v>-43.699999999999989</v>
      </c>
      <c r="L306" s="8"/>
      <c r="M306" s="76">
        <v>295.22000000000003</v>
      </c>
      <c r="N306" s="76">
        <v>327.88000000000005</v>
      </c>
      <c r="O306" s="76">
        <f t="shared" si="285"/>
        <v>-32.660000000000025</v>
      </c>
      <c r="P306" s="76">
        <v>0</v>
      </c>
      <c r="Q306" s="76">
        <f t="shared" si="286"/>
        <v>295.22000000000003</v>
      </c>
      <c r="R306" s="77">
        <v>338.92</v>
      </c>
      <c r="S306" s="78">
        <f t="shared" si="278"/>
        <v>-43.699999999999989</v>
      </c>
      <c r="T306" s="32"/>
      <c r="U306" s="124">
        <v>259.28000000000003</v>
      </c>
      <c r="V306" s="76">
        <v>291.21000000000004</v>
      </c>
      <c r="W306" s="76">
        <f t="shared" si="279"/>
        <v>-31.930000000000007</v>
      </c>
      <c r="X306" s="76">
        <v>0</v>
      </c>
      <c r="Y306" s="76">
        <f t="shared" si="292"/>
        <v>259.28000000000003</v>
      </c>
      <c r="Z306" s="77">
        <v>303.17</v>
      </c>
      <c r="AA306" s="77">
        <f t="shared" si="280"/>
        <v>-43.889999999999986</v>
      </c>
      <c r="AB306" s="8"/>
      <c r="AC306" s="76">
        <v>259.28000000000003</v>
      </c>
      <c r="AD306" s="76">
        <v>291.21000000000004</v>
      </c>
      <c r="AE306" s="76">
        <f t="shared" si="287"/>
        <v>-31.930000000000007</v>
      </c>
      <c r="AF306" s="76">
        <v>0</v>
      </c>
      <c r="AG306" s="76">
        <f t="shared" si="288"/>
        <v>259.28000000000003</v>
      </c>
      <c r="AH306" s="77">
        <v>303.17</v>
      </c>
      <c r="AI306" s="78">
        <f t="shared" si="281"/>
        <v>-43.889999999999986</v>
      </c>
      <c r="AJ306" s="32"/>
      <c r="AK306" s="124">
        <v>35.94</v>
      </c>
      <c r="AL306" s="76">
        <v>36.67</v>
      </c>
      <c r="AM306" s="76">
        <f t="shared" si="282"/>
        <v>-0.73000000000000398</v>
      </c>
      <c r="AN306" s="76">
        <v>0</v>
      </c>
      <c r="AO306" s="76">
        <f t="shared" si="293"/>
        <v>35.94</v>
      </c>
      <c r="AP306" s="77">
        <v>35.75</v>
      </c>
      <c r="AQ306" s="77">
        <f t="shared" si="283"/>
        <v>0.18999999999999773</v>
      </c>
      <c r="AR306" s="8"/>
      <c r="AS306" s="76">
        <v>35.94</v>
      </c>
      <c r="AT306" s="76">
        <v>36.67</v>
      </c>
      <c r="AU306" s="76">
        <f t="shared" si="289"/>
        <v>-0.73000000000000398</v>
      </c>
      <c r="AV306" s="76">
        <v>0</v>
      </c>
      <c r="AW306" s="76">
        <f t="shared" si="290"/>
        <v>35.94</v>
      </c>
      <c r="AX306" s="77">
        <v>35.75</v>
      </c>
      <c r="AY306" s="78">
        <f t="shared" si="284"/>
        <v>0.18999999999999773</v>
      </c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 s="32"/>
    </row>
    <row r="307" spans="2:68" s="2" customFormat="1" ht="14.25" hidden="1" customHeight="1" outlineLevel="1">
      <c r="B307" s="2" t="str">
        <f t="shared" si="294"/>
        <v>Hide</v>
      </c>
      <c r="C307" s="2">
        <v>1</v>
      </c>
      <c r="D307" s="72" t="s">
        <v>282</v>
      </c>
      <c r="E307" s="124">
        <v>1235.6100000000001</v>
      </c>
      <c r="F307" s="76">
        <v>1427.19</v>
      </c>
      <c r="G307" s="76">
        <f t="shared" si="276"/>
        <v>-191.57999999999993</v>
      </c>
      <c r="H307" s="76">
        <v>0</v>
      </c>
      <c r="I307" s="76">
        <f t="shared" si="291"/>
        <v>1235.6100000000001</v>
      </c>
      <c r="J307" s="77">
        <v>1249.5</v>
      </c>
      <c r="K307" s="77">
        <f t="shared" si="277"/>
        <v>-13.889999999999873</v>
      </c>
      <c r="L307" s="8"/>
      <c r="M307" s="76">
        <v>1235.6100000000001</v>
      </c>
      <c r="N307" s="76">
        <v>1427.19</v>
      </c>
      <c r="O307" s="76">
        <f t="shared" si="285"/>
        <v>-191.57999999999993</v>
      </c>
      <c r="P307" s="76">
        <v>0</v>
      </c>
      <c r="Q307" s="76">
        <f t="shared" si="286"/>
        <v>1235.6100000000001</v>
      </c>
      <c r="R307" s="77">
        <v>1249.5</v>
      </c>
      <c r="S307" s="78">
        <f t="shared" si="278"/>
        <v>-13.889999999999873</v>
      </c>
      <c r="T307" s="32"/>
      <c r="U307" s="124">
        <v>623.35</v>
      </c>
      <c r="V307" s="76">
        <v>656.5</v>
      </c>
      <c r="W307" s="76">
        <f t="shared" si="279"/>
        <v>-33.149999999999977</v>
      </c>
      <c r="X307" s="76">
        <v>0</v>
      </c>
      <c r="Y307" s="76">
        <f t="shared" si="292"/>
        <v>623.35</v>
      </c>
      <c r="Z307" s="77">
        <v>466.08</v>
      </c>
      <c r="AA307" s="77">
        <f t="shared" si="280"/>
        <v>157.27000000000004</v>
      </c>
      <c r="AB307" s="8"/>
      <c r="AC307" s="76">
        <v>623.35</v>
      </c>
      <c r="AD307" s="76">
        <v>656.5</v>
      </c>
      <c r="AE307" s="76">
        <f t="shared" si="287"/>
        <v>-33.149999999999977</v>
      </c>
      <c r="AF307" s="76">
        <v>0</v>
      </c>
      <c r="AG307" s="76">
        <f t="shared" si="288"/>
        <v>623.35</v>
      </c>
      <c r="AH307" s="77">
        <v>466.08</v>
      </c>
      <c r="AI307" s="78">
        <f t="shared" si="281"/>
        <v>157.27000000000004</v>
      </c>
      <c r="AJ307" s="32"/>
      <c r="AK307" s="124">
        <v>612.2600000000001</v>
      </c>
      <c r="AL307" s="76">
        <v>770.68999999999994</v>
      </c>
      <c r="AM307" s="76">
        <f t="shared" si="282"/>
        <v>-158.42999999999984</v>
      </c>
      <c r="AN307" s="76">
        <v>0</v>
      </c>
      <c r="AO307" s="76">
        <f t="shared" si="293"/>
        <v>612.2600000000001</v>
      </c>
      <c r="AP307" s="77">
        <v>783.42</v>
      </c>
      <c r="AQ307" s="77">
        <f t="shared" si="283"/>
        <v>-171.15999999999985</v>
      </c>
      <c r="AR307" s="8"/>
      <c r="AS307" s="76">
        <v>612.2600000000001</v>
      </c>
      <c r="AT307" s="76">
        <v>770.68999999999994</v>
      </c>
      <c r="AU307" s="76">
        <f t="shared" si="289"/>
        <v>-158.42999999999984</v>
      </c>
      <c r="AV307" s="76">
        <v>0</v>
      </c>
      <c r="AW307" s="76">
        <f t="shared" si="290"/>
        <v>612.2600000000001</v>
      </c>
      <c r="AX307" s="77">
        <v>783.42</v>
      </c>
      <c r="AY307" s="78">
        <f t="shared" si="284"/>
        <v>-171.15999999999985</v>
      </c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 s="32"/>
    </row>
    <row r="308" spans="2:68" s="2" customFormat="1" collapsed="1">
      <c r="B308" s="2" t="str">
        <f t="shared" si="294"/>
        <v>Hide</v>
      </c>
      <c r="C308" s="2">
        <v>1</v>
      </c>
      <c r="D308" s="72" t="s">
        <v>283</v>
      </c>
      <c r="E308" s="123">
        <v>1530.83</v>
      </c>
      <c r="F308" s="73">
        <v>1755.07</v>
      </c>
      <c r="G308" s="73">
        <f t="shared" si="276"/>
        <v>-224.24</v>
      </c>
      <c r="H308" s="73">
        <v>0</v>
      </c>
      <c r="I308" s="73">
        <f t="shared" si="291"/>
        <v>1530.83</v>
      </c>
      <c r="J308" s="74">
        <v>1588.4199999999998</v>
      </c>
      <c r="K308" s="74">
        <f t="shared" si="277"/>
        <v>-57.589999999999918</v>
      </c>
      <c r="L308" s="35"/>
      <c r="M308" s="73">
        <v>1530.83</v>
      </c>
      <c r="N308" s="73">
        <v>1755.07</v>
      </c>
      <c r="O308" s="73">
        <f t="shared" si="285"/>
        <v>-224.24</v>
      </c>
      <c r="P308" s="73">
        <v>0</v>
      </c>
      <c r="Q308" s="73">
        <f t="shared" si="286"/>
        <v>1530.83</v>
      </c>
      <c r="R308" s="74">
        <v>1588.4199999999998</v>
      </c>
      <c r="S308" s="75">
        <f t="shared" si="278"/>
        <v>-57.589999999999918</v>
      </c>
      <c r="T308" s="32"/>
      <c r="U308" s="123">
        <v>882.63000000000011</v>
      </c>
      <c r="V308" s="73">
        <v>947.71</v>
      </c>
      <c r="W308" s="73">
        <f t="shared" si="279"/>
        <v>-65.079999999999927</v>
      </c>
      <c r="X308" s="73">
        <v>0</v>
      </c>
      <c r="Y308" s="73">
        <f t="shared" si="292"/>
        <v>882.63000000000011</v>
      </c>
      <c r="Z308" s="74">
        <v>769.25</v>
      </c>
      <c r="AA308" s="74">
        <f t="shared" si="280"/>
        <v>113.38000000000011</v>
      </c>
      <c r="AB308" s="35"/>
      <c r="AC308" s="73">
        <v>882.63000000000011</v>
      </c>
      <c r="AD308" s="73">
        <v>947.71</v>
      </c>
      <c r="AE308" s="73">
        <f t="shared" si="287"/>
        <v>-65.079999999999927</v>
      </c>
      <c r="AF308" s="73">
        <v>0</v>
      </c>
      <c r="AG308" s="73">
        <f t="shared" si="288"/>
        <v>882.63000000000011</v>
      </c>
      <c r="AH308" s="74">
        <v>769.25</v>
      </c>
      <c r="AI308" s="75">
        <f t="shared" si="281"/>
        <v>113.38000000000011</v>
      </c>
      <c r="AJ308" s="32"/>
      <c r="AK308" s="123">
        <v>648.20000000000005</v>
      </c>
      <c r="AL308" s="73">
        <v>807.3599999999999</v>
      </c>
      <c r="AM308" s="73">
        <f t="shared" si="282"/>
        <v>-159.15999999999985</v>
      </c>
      <c r="AN308" s="73">
        <v>0</v>
      </c>
      <c r="AO308" s="73">
        <f t="shared" si="293"/>
        <v>648.20000000000005</v>
      </c>
      <c r="AP308" s="74">
        <v>819.17</v>
      </c>
      <c r="AQ308" s="74">
        <f t="shared" si="283"/>
        <v>-170.96999999999991</v>
      </c>
      <c r="AR308" s="35"/>
      <c r="AS308" s="73">
        <v>648.20000000000005</v>
      </c>
      <c r="AT308" s="73">
        <v>807.3599999999999</v>
      </c>
      <c r="AU308" s="73">
        <f t="shared" si="289"/>
        <v>-159.15999999999985</v>
      </c>
      <c r="AV308" s="73">
        <v>0</v>
      </c>
      <c r="AW308" s="73">
        <f t="shared" si="290"/>
        <v>648.20000000000005</v>
      </c>
      <c r="AX308" s="74">
        <v>819.17</v>
      </c>
      <c r="AY308" s="75">
        <f t="shared" si="284"/>
        <v>-170.96999999999991</v>
      </c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 s="32"/>
    </row>
    <row r="309" spans="2:68" s="2" customFormat="1" ht="14.25" hidden="1" customHeight="1" outlineLevel="1">
      <c r="B309" s="2" t="str">
        <f t="shared" si="294"/>
        <v>Hide</v>
      </c>
      <c r="C309" s="2">
        <v>1</v>
      </c>
      <c r="D309" s="72" t="s">
        <v>284</v>
      </c>
      <c r="E309" s="124">
        <v>1377</v>
      </c>
      <c r="F309" s="76">
        <v>1374.73</v>
      </c>
      <c r="G309" s="76">
        <f t="shared" si="276"/>
        <v>2.2699999999999818</v>
      </c>
      <c r="H309" s="76">
        <v>0</v>
      </c>
      <c r="I309" s="76">
        <f t="shared" si="291"/>
        <v>1377</v>
      </c>
      <c r="J309" s="77">
        <v>920</v>
      </c>
      <c r="K309" s="77">
        <f t="shared" si="277"/>
        <v>457</v>
      </c>
      <c r="L309" s="8"/>
      <c r="M309" s="76">
        <v>1377</v>
      </c>
      <c r="N309" s="76">
        <v>1374.73</v>
      </c>
      <c r="O309" s="76">
        <f t="shared" si="285"/>
        <v>2.2699999999999818</v>
      </c>
      <c r="P309" s="76">
        <v>0</v>
      </c>
      <c r="Q309" s="76">
        <f t="shared" si="286"/>
        <v>1377</v>
      </c>
      <c r="R309" s="77">
        <v>920</v>
      </c>
      <c r="S309" s="78">
        <f t="shared" si="278"/>
        <v>457</v>
      </c>
      <c r="T309" s="32"/>
      <c r="U309" s="124">
        <v>457</v>
      </c>
      <c r="V309" s="76">
        <v>427.13</v>
      </c>
      <c r="W309" s="76">
        <f t="shared" si="279"/>
        <v>29.870000000000005</v>
      </c>
      <c r="X309" s="76">
        <v>0</v>
      </c>
      <c r="Y309" s="76">
        <f t="shared" si="292"/>
        <v>457</v>
      </c>
      <c r="Z309" s="77">
        <v>0</v>
      </c>
      <c r="AA309" s="77">
        <f t="shared" si="280"/>
        <v>457</v>
      </c>
      <c r="AB309" s="8"/>
      <c r="AC309" s="76">
        <v>457</v>
      </c>
      <c r="AD309" s="76">
        <v>427.13</v>
      </c>
      <c r="AE309" s="76">
        <f t="shared" si="287"/>
        <v>29.870000000000005</v>
      </c>
      <c r="AF309" s="76">
        <v>0</v>
      </c>
      <c r="AG309" s="76">
        <f t="shared" si="288"/>
        <v>457</v>
      </c>
      <c r="AH309" s="77">
        <v>0</v>
      </c>
      <c r="AI309" s="78">
        <f t="shared" si="281"/>
        <v>457</v>
      </c>
      <c r="AJ309" s="32"/>
      <c r="AK309" s="124">
        <v>920</v>
      </c>
      <c r="AL309" s="76">
        <v>947.6</v>
      </c>
      <c r="AM309" s="76">
        <f t="shared" si="282"/>
        <v>-27.600000000000023</v>
      </c>
      <c r="AN309" s="76">
        <v>0</v>
      </c>
      <c r="AO309" s="76">
        <f t="shared" si="293"/>
        <v>920</v>
      </c>
      <c r="AP309" s="77">
        <v>920</v>
      </c>
      <c r="AQ309" s="77">
        <f t="shared" si="283"/>
        <v>0</v>
      </c>
      <c r="AR309" s="8"/>
      <c r="AS309" s="76">
        <v>920</v>
      </c>
      <c r="AT309" s="76">
        <v>947.6</v>
      </c>
      <c r="AU309" s="76">
        <f t="shared" si="289"/>
        <v>-27.600000000000023</v>
      </c>
      <c r="AV309" s="76">
        <v>0</v>
      </c>
      <c r="AW309" s="76">
        <f t="shared" si="290"/>
        <v>920</v>
      </c>
      <c r="AX309" s="77">
        <v>920</v>
      </c>
      <c r="AY309" s="78">
        <f t="shared" si="284"/>
        <v>0</v>
      </c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 s="32"/>
    </row>
    <row r="310" spans="2:68" s="2" customFormat="1" ht="14.25" hidden="1" customHeight="1" outlineLevel="1">
      <c r="B310" s="2" t="str">
        <f t="shared" si="294"/>
        <v>Hide</v>
      </c>
      <c r="C310" s="2">
        <v>1</v>
      </c>
      <c r="D310" s="72" t="s">
        <v>285</v>
      </c>
      <c r="E310" s="124">
        <v>0</v>
      </c>
      <c r="F310" s="76">
        <v>0</v>
      </c>
      <c r="G310" s="76">
        <f t="shared" si="276"/>
        <v>0</v>
      </c>
      <c r="H310" s="76">
        <v>0</v>
      </c>
      <c r="I310" s="76">
        <f t="shared" si="291"/>
        <v>0</v>
      </c>
      <c r="J310" s="77">
        <v>0</v>
      </c>
      <c r="K310" s="77">
        <f t="shared" si="277"/>
        <v>0</v>
      </c>
      <c r="L310" s="8"/>
      <c r="M310" s="76">
        <v>0</v>
      </c>
      <c r="N310" s="76">
        <v>0</v>
      </c>
      <c r="O310" s="76">
        <f t="shared" si="285"/>
        <v>0</v>
      </c>
      <c r="P310" s="76">
        <v>0</v>
      </c>
      <c r="Q310" s="76">
        <f t="shared" si="286"/>
        <v>0</v>
      </c>
      <c r="R310" s="77">
        <v>0</v>
      </c>
      <c r="S310" s="78">
        <f t="shared" si="278"/>
        <v>0</v>
      </c>
      <c r="T310" s="32"/>
      <c r="U310" s="124">
        <v>0</v>
      </c>
      <c r="V310" s="76">
        <v>0</v>
      </c>
      <c r="W310" s="76">
        <f t="shared" si="279"/>
        <v>0</v>
      </c>
      <c r="X310" s="76">
        <v>0</v>
      </c>
      <c r="Y310" s="76">
        <f t="shared" si="292"/>
        <v>0</v>
      </c>
      <c r="Z310" s="77">
        <v>0</v>
      </c>
      <c r="AA310" s="77">
        <f t="shared" si="280"/>
        <v>0</v>
      </c>
      <c r="AB310" s="8"/>
      <c r="AC310" s="76">
        <v>0</v>
      </c>
      <c r="AD310" s="76">
        <v>0</v>
      </c>
      <c r="AE310" s="76">
        <f t="shared" si="287"/>
        <v>0</v>
      </c>
      <c r="AF310" s="76">
        <v>0</v>
      </c>
      <c r="AG310" s="76">
        <f t="shared" si="288"/>
        <v>0</v>
      </c>
      <c r="AH310" s="77">
        <v>0</v>
      </c>
      <c r="AI310" s="78">
        <f t="shared" si="281"/>
        <v>0</v>
      </c>
      <c r="AJ310" s="32"/>
      <c r="AK310" s="124">
        <v>0</v>
      </c>
      <c r="AL310" s="76">
        <v>0</v>
      </c>
      <c r="AM310" s="76">
        <f t="shared" si="282"/>
        <v>0</v>
      </c>
      <c r="AN310" s="76">
        <v>0</v>
      </c>
      <c r="AO310" s="76">
        <f t="shared" si="293"/>
        <v>0</v>
      </c>
      <c r="AP310" s="77">
        <v>0</v>
      </c>
      <c r="AQ310" s="77">
        <f t="shared" si="283"/>
        <v>0</v>
      </c>
      <c r="AR310" s="8"/>
      <c r="AS310" s="76">
        <v>0</v>
      </c>
      <c r="AT310" s="76">
        <v>0</v>
      </c>
      <c r="AU310" s="76">
        <f t="shared" si="289"/>
        <v>0</v>
      </c>
      <c r="AV310" s="76">
        <v>0</v>
      </c>
      <c r="AW310" s="76">
        <f t="shared" si="290"/>
        <v>0</v>
      </c>
      <c r="AX310" s="77">
        <v>0</v>
      </c>
      <c r="AY310" s="78">
        <f t="shared" si="284"/>
        <v>0</v>
      </c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 s="32"/>
    </row>
    <row r="311" spans="2:68" s="2" customFormat="1" ht="14.25" hidden="1" customHeight="1" outlineLevel="1">
      <c r="B311" s="2" t="str">
        <f t="shared" si="294"/>
        <v>Hide</v>
      </c>
      <c r="C311" s="2">
        <v>1</v>
      </c>
      <c r="D311" s="72" t="s">
        <v>286</v>
      </c>
      <c r="E311" s="124">
        <v>0</v>
      </c>
      <c r="F311" s="76">
        <v>0</v>
      </c>
      <c r="G311" s="76">
        <f t="shared" si="276"/>
        <v>0</v>
      </c>
      <c r="H311" s="76">
        <v>0</v>
      </c>
      <c r="I311" s="76">
        <f t="shared" si="291"/>
        <v>0</v>
      </c>
      <c r="J311" s="77">
        <v>0</v>
      </c>
      <c r="K311" s="77">
        <f t="shared" si="277"/>
        <v>0</v>
      </c>
      <c r="L311" s="8"/>
      <c r="M311" s="76">
        <v>0</v>
      </c>
      <c r="N311" s="76">
        <v>0</v>
      </c>
      <c r="O311" s="76">
        <f t="shared" si="285"/>
        <v>0</v>
      </c>
      <c r="P311" s="76">
        <v>0</v>
      </c>
      <c r="Q311" s="76">
        <f t="shared" si="286"/>
        <v>0</v>
      </c>
      <c r="R311" s="77">
        <v>0</v>
      </c>
      <c r="S311" s="78">
        <f t="shared" si="278"/>
        <v>0</v>
      </c>
      <c r="T311" s="32"/>
      <c r="U311" s="124">
        <v>0</v>
      </c>
      <c r="V311" s="76">
        <v>0</v>
      </c>
      <c r="W311" s="76">
        <f t="shared" si="279"/>
        <v>0</v>
      </c>
      <c r="X311" s="76">
        <v>0</v>
      </c>
      <c r="Y311" s="76">
        <f t="shared" si="292"/>
        <v>0</v>
      </c>
      <c r="Z311" s="77">
        <v>0</v>
      </c>
      <c r="AA311" s="77">
        <f t="shared" si="280"/>
        <v>0</v>
      </c>
      <c r="AB311" s="8"/>
      <c r="AC311" s="76">
        <v>0</v>
      </c>
      <c r="AD311" s="76">
        <v>0</v>
      </c>
      <c r="AE311" s="76">
        <f t="shared" si="287"/>
        <v>0</v>
      </c>
      <c r="AF311" s="76">
        <v>0</v>
      </c>
      <c r="AG311" s="76">
        <f t="shared" si="288"/>
        <v>0</v>
      </c>
      <c r="AH311" s="77">
        <v>0</v>
      </c>
      <c r="AI311" s="78">
        <f t="shared" si="281"/>
        <v>0</v>
      </c>
      <c r="AJ311" s="32"/>
      <c r="AK311" s="124">
        <v>0</v>
      </c>
      <c r="AL311" s="76">
        <v>0</v>
      </c>
      <c r="AM311" s="76">
        <f t="shared" si="282"/>
        <v>0</v>
      </c>
      <c r="AN311" s="76">
        <v>0</v>
      </c>
      <c r="AO311" s="76">
        <f t="shared" si="293"/>
        <v>0</v>
      </c>
      <c r="AP311" s="77">
        <v>0</v>
      </c>
      <c r="AQ311" s="77">
        <f t="shared" si="283"/>
        <v>0</v>
      </c>
      <c r="AR311" s="8"/>
      <c r="AS311" s="76">
        <v>0</v>
      </c>
      <c r="AT311" s="76">
        <v>0</v>
      </c>
      <c r="AU311" s="76">
        <f t="shared" si="289"/>
        <v>0</v>
      </c>
      <c r="AV311" s="76">
        <v>0</v>
      </c>
      <c r="AW311" s="76">
        <f t="shared" si="290"/>
        <v>0</v>
      </c>
      <c r="AX311" s="77">
        <v>0</v>
      </c>
      <c r="AY311" s="78">
        <f t="shared" si="284"/>
        <v>0</v>
      </c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 s="32"/>
    </row>
    <row r="312" spans="2:68" s="2" customFormat="1" ht="14.25" hidden="1" customHeight="1" outlineLevel="1">
      <c r="B312" s="2" t="str">
        <f t="shared" si="294"/>
        <v>Hide</v>
      </c>
      <c r="C312" s="2">
        <v>1</v>
      </c>
      <c r="D312" s="72" t="s">
        <v>287</v>
      </c>
      <c r="E312" s="124">
        <v>0</v>
      </c>
      <c r="F312" s="76">
        <v>61.590000000000032</v>
      </c>
      <c r="G312" s="76">
        <f t="shared" si="276"/>
        <v>-61.590000000000032</v>
      </c>
      <c r="H312" s="76">
        <v>0</v>
      </c>
      <c r="I312" s="76">
        <f t="shared" si="291"/>
        <v>0</v>
      </c>
      <c r="J312" s="77">
        <v>472.72</v>
      </c>
      <c r="K312" s="77">
        <f t="shared" si="277"/>
        <v>-472.72</v>
      </c>
      <c r="L312" s="8"/>
      <c r="M312" s="76">
        <v>0</v>
      </c>
      <c r="N312" s="76">
        <v>61.590000000000032</v>
      </c>
      <c r="O312" s="76">
        <f t="shared" si="285"/>
        <v>-61.590000000000032</v>
      </c>
      <c r="P312" s="76">
        <v>0</v>
      </c>
      <c r="Q312" s="76">
        <f t="shared" si="286"/>
        <v>0</v>
      </c>
      <c r="R312" s="77">
        <v>472.72</v>
      </c>
      <c r="S312" s="78">
        <f t="shared" si="278"/>
        <v>-472.72</v>
      </c>
      <c r="T312" s="32"/>
      <c r="U312" s="124">
        <v>0</v>
      </c>
      <c r="V312" s="76">
        <v>0</v>
      </c>
      <c r="W312" s="76">
        <f t="shared" si="279"/>
        <v>0</v>
      </c>
      <c r="X312" s="76">
        <v>0</v>
      </c>
      <c r="Y312" s="76">
        <f t="shared" si="292"/>
        <v>0</v>
      </c>
      <c r="Z312" s="77">
        <v>0</v>
      </c>
      <c r="AA312" s="77">
        <f t="shared" si="280"/>
        <v>0</v>
      </c>
      <c r="AB312" s="8"/>
      <c r="AC312" s="76">
        <v>0</v>
      </c>
      <c r="AD312" s="76">
        <v>0</v>
      </c>
      <c r="AE312" s="76">
        <f t="shared" si="287"/>
        <v>0</v>
      </c>
      <c r="AF312" s="76">
        <v>0</v>
      </c>
      <c r="AG312" s="76">
        <f t="shared" si="288"/>
        <v>0</v>
      </c>
      <c r="AH312" s="77">
        <v>0</v>
      </c>
      <c r="AI312" s="78">
        <f t="shared" si="281"/>
        <v>0</v>
      </c>
      <c r="AJ312" s="32"/>
      <c r="AK312" s="124">
        <v>0</v>
      </c>
      <c r="AL312" s="76">
        <v>61.590000000000032</v>
      </c>
      <c r="AM312" s="76">
        <f t="shared" si="282"/>
        <v>-61.590000000000032</v>
      </c>
      <c r="AN312" s="76">
        <v>0</v>
      </c>
      <c r="AO312" s="76">
        <f t="shared" si="293"/>
        <v>0</v>
      </c>
      <c r="AP312" s="77">
        <v>472.72</v>
      </c>
      <c r="AQ312" s="77">
        <f t="shared" si="283"/>
        <v>-472.72</v>
      </c>
      <c r="AR312" s="8"/>
      <c r="AS312" s="76">
        <v>0</v>
      </c>
      <c r="AT312" s="76">
        <v>61.590000000000032</v>
      </c>
      <c r="AU312" s="76">
        <f t="shared" si="289"/>
        <v>-61.590000000000032</v>
      </c>
      <c r="AV312" s="76">
        <v>0</v>
      </c>
      <c r="AW312" s="76">
        <f t="shared" si="290"/>
        <v>0</v>
      </c>
      <c r="AX312" s="77">
        <v>472.72</v>
      </c>
      <c r="AY312" s="78">
        <f t="shared" si="284"/>
        <v>-472.72</v>
      </c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 s="32"/>
    </row>
    <row r="313" spans="2:68" s="2" customFormat="1" ht="14.25" hidden="1" customHeight="1" outlineLevel="1">
      <c r="B313" s="2" t="str">
        <f t="shared" si="294"/>
        <v>Hide</v>
      </c>
      <c r="C313" s="2">
        <v>1</v>
      </c>
      <c r="D313" s="72" t="s">
        <v>288</v>
      </c>
      <c r="E313" s="124">
        <v>0</v>
      </c>
      <c r="F313" s="76">
        <v>0</v>
      </c>
      <c r="G313" s="76">
        <f t="shared" si="276"/>
        <v>0</v>
      </c>
      <c r="H313" s="76">
        <v>0</v>
      </c>
      <c r="I313" s="76">
        <f t="shared" si="291"/>
        <v>0</v>
      </c>
      <c r="J313" s="77">
        <v>0</v>
      </c>
      <c r="K313" s="77">
        <f t="shared" si="277"/>
        <v>0</v>
      </c>
      <c r="L313" s="8"/>
      <c r="M313" s="76">
        <v>0</v>
      </c>
      <c r="N313" s="76">
        <v>0</v>
      </c>
      <c r="O313" s="76">
        <f t="shared" si="285"/>
        <v>0</v>
      </c>
      <c r="P313" s="76">
        <v>0</v>
      </c>
      <c r="Q313" s="76">
        <f t="shared" si="286"/>
        <v>0</v>
      </c>
      <c r="R313" s="77">
        <v>0</v>
      </c>
      <c r="S313" s="78">
        <f t="shared" si="278"/>
        <v>0</v>
      </c>
      <c r="T313" s="32"/>
      <c r="U313" s="124">
        <v>0</v>
      </c>
      <c r="V313" s="76">
        <v>0</v>
      </c>
      <c r="W313" s="76">
        <f t="shared" si="279"/>
        <v>0</v>
      </c>
      <c r="X313" s="76">
        <v>0</v>
      </c>
      <c r="Y313" s="76">
        <f t="shared" si="292"/>
        <v>0</v>
      </c>
      <c r="Z313" s="77">
        <v>0</v>
      </c>
      <c r="AA313" s="77">
        <f t="shared" si="280"/>
        <v>0</v>
      </c>
      <c r="AB313" s="8"/>
      <c r="AC313" s="76">
        <v>0</v>
      </c>
      <c r="AD313" s="76">
        <v>0</v>
      </c>
      <c r="AE313" s="76">
        <f t="shared" si="287"/>
        <v>0</v>
      </c>
      <c r="AF313" s="76">
        <v>0</v>
      </c>
      <c r="AG313" s="76">
        <f t="shared" si="288"/>
        <v>0</v>
      </c>
      <c r="AH313" s="77">
        <v>0</v>
      </c>
      <c r="AI313" s="78">
        <f t="shared" si="281"/>
        <v>0</v>
      </c>
      <c r="AJ313" s="32"/>
      <c r="AK313" s="124">
        <v>0</v>
      </c>
      <c r="AL313" s="76">
        <v>0</v>
      </c>
      <c r="AM313" s="76">
        <f t="shared" si="282"/>
        <v>0</v>
      </c>
      <c r="AN313" s="76">
        <v>0</v>
      </c>
      <c r="AO313" s="76">
        <f t="shared" si="293"/>
        <v>0</v>
      </c>
      <c r="AP313" s="77">
        <v>0</v>
      </c>
      <c r="AQ313" s="77">
        <f t="shared" si="283"/>
        <v>0</v>
      </c>
      <c r="AR313" s="8"/>
      <c r="AS313" s="76">
        <v>0</v>
      </c>
      <c r="AT313" s="76">
        <v>0</v>
      </c>
      <c r="AU313" s="76">
        <f t="shared" si="289"/>
        <v>0</v>
      </c>
      <c r="AV313" s="76">
        <v>0</v>
      </c>
      <c r="AW313" s="76">
        <f t="shared" si="290"/>
        <v>0</v>
      </c>
      <c r="AX313" s="77">
        <v>0</v>
      </c>
      <c r="AY313" s="78">
        <f t="shared" si="284"/>
        <v>0</v>
      </c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 s="32"/>
    </row>
    <row r="314" spans="2:68" s="2" customFormat="1" ht="14.25" hidden="1" customHeight="1" outlineLevel="1">
      <c r="B314" s="2" t="str">
        <f t="shared" si="294"/>
        <v>Hide</v>
      </c>
      <c r="C314" s="2">
        <v>1</v>
      </c>
      <c r="D314" s="72" t="s">
        <v>289</v>
      </c>
      <c r="E314" s="124">
        <v>0</v>
      </c>
      <c r="F314" s="76">
        <v>0</v>
      </c>
      <c r="G314" s="76">
        <f t="shared" si="276"/>
        <v>0</v>
      </c>
      <c r="H314" s="76">
        <v>0</v>
      </c>
      <c r="I314" s="76">
        <f t="shared" si="291"/>
        <v>0</v>
      </c>
      <c r="J314" s="77">
        <v>0</v>
      </c>
      <c r="K314" s="77">
        <f t="shared" si="277"/>
        <v>0</v>
      </c>
      <c r="L314" s="8"/>
      <c r="M314" s="76">
        <v>0</v>
      </c>
      <c r="N314" s="76">
        <v>0</v>
      </c>
      <c r="O314" s="76">
        <f t="shared" si="285"/>
        <v>0</v>
      </c>
      <c r="P314" s="76">
        <v>0</v>
      </c>
      <c r="Q314" s="76">
        <f t="shared" si="286"/>
        <v>0</v>
      </c>
      <c r="R314" s="77">
        <v>0</v>
      </c>
      <c r="S314" s="78">
        <f t="shared" si="278"/>
        <v>0</v>
      </c>
      <c r="T314" s="32"/>
      <c r="U314" s="124">
        <v>0</v>
      </c>
      <c r="V314" s="76">
        <v>0</v>
      </c>
      <c r="W314" s="76">
        <f t="shared" si="279"/>
        <v>0</v>
      </c>
      <c r="X314" s="76">
        <v>0</v>
      </c>
      <c r="Y314" s="76">
        <f t="shared" si="292"/>
        <v>0</v>
      </c>
      <c r="Z314" s="77">
        <v>0</v>
      </c>
      <c r="AA314" s="77">
        <f t="shared" si="280"/>
        <v>0</v>
      </c>
      <c r="AB314" s="8"/>
      <c r="AC314" s="76">
        <v>0</v>
      </c>
      <c r="AD314" s="76">
        <v>0</v>
      </c>
      <c r="AE314" s="76">
        <f t="shared" si="287"/>
        <v>0</v>
      </c>
      <c r="AF314" s="76">
        <v>0</v>
      </c>
      <c r="AG314" s="76">
        <f t="shared" si="288"/>
        <v>0</v>
      </c>
      <c r="AH314" s="77">
        <v>0</v>
      </c>
      <c r="AI314" s="78">
        <f t="shared" si="281"/>
        <v>0</v>
      </c>
      <c r="AJ314" s="32"/>
      <c r="AK314" s="124">
        <v>0</v>
      </c>
      <c r="AL314" s="76">
        <v>0</v>
      </c>
      <c r="AM314" s="76">
        <f t="shared" si="282"/>
        <v>0</v>
      </c>
      <c r="AN314" s="76">
        <v>0</v>
      </c>
      <c r="AO314" s="76">
        <f t="shared" si="293"/>
        <v>0</v>
      </c>
      <c r="AP314" s="77">
        <v>0</v>
      </c>
      <c r="AQ314" s="77">
        <f t="shared" si="283"/>
        <v>0</v>
      </c>
      <c r="AR314" s="8"/>
      <c r="AS314" s="76">
        <v>0</v>
      </c>
      <c r="AT314" s="76">
        <v>0</v>
      </c>
      <c r="AU314" s="76">
        <f t="shared" si="289"/>
        <v>0</v>
      </c>
      <c r="AV314" s="76">
        <v>0</v>
      </c>
      <c r="AW314" s="76">
        <f t="shared" si="290"/>
        <v>0</v>
      </c>
      <c r="AX314" s="77">
        <v>0</v>
      </c>
      <c r="AY314" s="78">
        <f t="shared" si="284"/>
        <v>0</v>
      </c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 s="32"/>
    </row>
    <row r="315" spans="2:68" s="2" customFormat="1" ht="14.25" hidden="1" customHeight="1" outlineLevel="1">
      <c r="B315" s="2" t="str">
        <f t="shared" si="294"/>
        <v>Hide</v>
      </c>
      <c r="C315" s="2">
        <v>1</v>
      </c>
      <c r="D315" s="72" t="s">
        <v>290</v>
      </c>
      <c r="E315" s="124">
        <v>0</v>
      </c>
      <c r="F315" s="76">
        <v>0</v>
      </c>
      <c r="G315" s="76">
        <f t="shared" si="276"/>
        <v>0</v>
      </c>
      <c r="H315" s="76">
        <v>0</v>
      </c>
      <c r="I315" s="76">
        <f t="shared" si="291"/>
        <v>0</v>
      </c>
      <c r="J315" s="77">
        <v>0</v>
      </c>
      <c r="K315" s="77">
        <f t="shared" si="277"/>
        <v>0</v>
      </c>
      <c r="L315" s="8"/>
      <c r="M315" s="76">
        <v>0</v>
      </c>
      <c r="N315" s="76">
        <v>0</v>
      </c>
      <c r="O315" s="76">
        <f t="shared" si="285"/>
        <v>0</v>
      </c>
      <c r="P315" s="76">
        <v>0</v>
      </c>
      <c r="Q315" s="76">
        <f t="shared" si="286"/>
        <v>0</v>
      </c>
      <c r="R315" s="77">
        <v>0</v>
      </c>
      <c r="S315" s="78">
        <f t="shared" si="278"/>
        <v>0</v>
      </c>
      <c r="T315" s="32"/>
      <c r="U315" s="124">
        <v>0</v>
      </c>
      <c r="V315" s="76">
        <v>0</v>
      </c>
      <c r="W315" s="76">
        <f t="shared" si="279"/>
        <v>0</v>
      </c>
      <c r="X315" s="76">
        <v>0</v>
      </c>
      <c r="Y315" s="76">
        <f t="shared" si="292"/>
        <v>0</v>
      </c>
      <c r="Z315" s="77">
        <v>0</v>
      </c>
      <c r="AA315" s="77">
        <f t="shared" si="280"/>
        <v>0</v>
      </c>
      <c r="AB315" s="8"/>
      <c r="AC315" s="76">
        <v>0</v>
      </c>
      <c r="AD315" s="76">
        <v>0</v>
      </c>
      <c r="AE315" s="76">
        <f t="shared" si="287"/>
        <v>0</v>
      </c>
      <c r="AF315" s="76">
        <v>0</v>
      </c>
      <c r="AG315" s="76">
        <f t="shared" si="288"/>
        <v>0</v>
      </c>
      <c r="AH315" s="77">
        <v>0</v>
      </c>
      <c r="AI315" s="78">
        <f t="shared" si="281"/>
        <v>0</v>
      </c>
      <c r="AJ315" s="32"/>
      <c r="AK315" s="124">
        <v>0</v>
      </c>
      <c r="AL315" s="76">
        <v>0</v>
      </c>
      <c r="AM315" s="76">
        <f t="shared" si="282"/>
        <v>0</v>
      </c>
      <c r="AN315" s="76">
        <v>0</v>
      </c>
      <c r="AO315" s="76">
        <f t="shared" si="293"/>
        <v>0</v>
      </c>
      <c r="AP315" s="77">
        <v>0</v>
      </c>
      <c r="AQ315" s="77">
        <f t="shared" si="283"/>
        <v>0</v>
      </c>
      <c r="AR315" s="8"/>
      <c r="AS315" s="76">
        <v>0</v>
      </c>
      <c r="AT315" s="76">
        <v>0</v>
      </c>
      <c r="AU315" s="76">
        <f t="shared" si="289"/>
        <v>0</v>
      </c>
      <c r="AV315" s="76">
        <v>0</v>
      </c>
      <c r="AW315" s="76">
        <f t="shared" si="290"/>
        <v>0</v>
      </c>
      <c r="AX315" s="77">
        <v>0</v>
      </c>
      <c r="AY315" s="78">
        <f t="shared" si="284"/>
        <v>0</v>
      </c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 s="32"/>
    </row>
    <row r="316" spans="2:68" s="2" customFormat="1" ht="14.25" hidden="1" customHeight="1" outlineLevel="1">
      <c r="B316" s="2" t="str">
        <f t="shared" si="294"/>
        <v>Hide</v>
      </c>
      <c r="C316" s="2">
        <v>1</v>
      </c>
      <c r="D316" s="72" t="s">
        <v>291</v>
      </c>
      <c r="E316" s="124">
        <v>0</v>
      </c>
      <c r="F316" s="76">
        <v>0</v>
      </c>
      <c r="G316" s="76">
        <f t="shared" si="276"/>
        <v>0</v>
      </c>
      <c r="H316" s="76">
        <v>0</v>
      </c>
      <c r="I316" s="76">
        <f t="shared" si="291"/>
        <v>0</v>
      </c>
      <c r="J316" s="77">
        <v>0</v>
      </c>
      <c r="K316" s="77">
        <f t="shared" si="277"/>
        <v>0</v>
      </c>
      <c r="L316" s="8"/>
      <c r="M316" s="76">
        <v>0</v>
      </c>
      <c r="N316" s="76">
        <v>0</v>
      </c>
      <c r="O316" s="76">
        <f t="shared" si="285"/>
        <v>0</v>
      </c>
      <c r="P316" s="76">
        <v>0</v>
      </c>
      <c r="Q316" s="76">
        <f t="shared" si="286"/>
        <v>0</v>
      </c>
      <c r="R316" s="77">
        <v>0</v>
      </c>
      <c r="S316" s="78">
        <f t="shared" si="278"/>
        <v>0</v>
      </c>
      <c r="T316" s="32"/>
      <c r="U316" s="124">
        <v>0</v>
      </c>
      <c r="V316" s="76">
        <v>0</v>
      </c>
      <c r="W316" s="76">
        <f t="shared" si="279"/>
        <v>0</v>
      </c>
      <c r="X316" s="76">
        <v>0</v>
      </c>
      <c r="Y316" s="76">
        <f t="shared" si="292"/>
        <v>0</v>
      </c>
      <c r="Z316" s="77">
        <v>0</v>
      </c>
      <c r="AA316" s="77">
        <f t="shared" si="280"/>
        <v>0</v>
      </c>
      <c r="AB316" s="8"/>
      <c r="AC316" s="76">
        <v>0</v>
      </c>
      <c r="AD316" s="76">
        <v>0</v>
      </c>
      <c r="AE316" s="76">
        <f t="shared" si="287"/>
        <v>0</v>
      </c>
      <c r="AF316" s="76">
        <v>0</v>
      </c>
      <c r="AG316" s="76">
        <f t="shared" si="288"/>
        <v>0</v>
      </c>
      <c r="AH316" s="77">
        <v>0</v>
      </c>
      <c r="AI316" s="78">
        <f t="shared" si="281"/>
        <v>0</v>
      </c>
      <c r="AJ316" s="32"/>
      <c r="AK316" s="124">
        <v>0</v>
      </c>
      <c r="AL316" s="76">
        <v>0</v>
      </c>
      <c r="AM316" s="76">
        <f t="shared" si="282"/>
        <v>0</v>
      </c>
      <c r="AN316" s="76">
        <v>0</v>
      </c>
      <c r="AO316" s="76">
        <f t="shared" si="293"/>
        <v>0</v>
      </c>
      <c r="AP316" s="77">
        <v>0</v>
      </c>
      <c r="AQ316" s="77">
        <f t="shared" si="283"/>
        <v>0</v>
      </c>
      <c r="AR316" s="8"/>
      <c r="AS316" s="76">
        <v>0</v>
      </c>
      <c r="AT316" s="76">
        <v>0</v>
      </c>
      <c r="AU316" s="76">
        <f t="shared" si="289"/>
        <v>0</v>
      </c>
      <c r="AV316" s="76">
        <v>0</v>
      </c>
      <c r="AW316" s="76">
        <f t="shared" si="290"/>
        <v>0</v>
      </c>
      <c r="AX316" s="77">
        <v>0</v>
      </c>
      <c r="AY316" s="78">
        <f t="shared" si="284"/>
        <v>0</v>
      </c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 s="32"/>
    </row>
    <row r="317" spans="2:68" s="2" customFormat="1" ht="14.25" hidden="1" customHeight="1" outlineLevel="1">
      <c r="B317" s="2" t="str">
        <f t="shared" si="294"/>
        <v>Hide</v>
      </c>
      <c r="C317" s="2">
        <v>1</v>
      </c>
      <c r="D317" s="72" t="s">
        <v>292</v>
      </c>
      <c r="E317" s="124">
        <v>0</v>
      </c>
      <c r="F317" s="76">
        <v>0</v>
      </c>
      <c r="G317" s="76">
        <f t="shared" si="276"/>
        <v>0</v>
      </c>
      <c r="H317" s="76">
        <v>0</v>
      </c>
      <c r="I317" s="76">
        <f t="shared" si="291"/>
        <v>0</v>
      </c>
      <c r="J317" s="77">
        <v>0</v>
      </c>
      <c r="K317" s="77">
        <f t="shared" si="277"/>
        <v>0</v>
      </c>
      <c r="L317" s="8"/>
      <c r="M317" s="76">
        <v>0</v>
      </c>
      <c r="N317" s="76">
        <v>0</v>
      </c>
      <c r="O317" s="76">
        <f t="shared" si="285"/>
        <v>0</v>
      </c>
      <c r="P317" s="76">
        <v>0</v>
      </c>
      <c r="Q317" s="76">
        <f t="shared" si="286"/>
        <v>0</v>
      </c>
      <c r="R317" s="77">
        <v>0</v>
      </c>
      <c r="S317" s="78">
        <f t="shared" si="278"/>
        <v>0</v>
      </c>
      <c r="T317" s="32"/>
      <c r="U317" s="124">
        <v>0</v>
      </c>
      <c r="V317" s="76">
        <v>0</v>
      </c>
      <c r="W317" s="76">
        <f t="shared" si="279"/>
        <v>0</v>
      </c>
      <c r="X317" s="76">
        <v>0</v>
      </c>
      <c r="Y317" s="76">
        <f t="shared" si="292"/>
        <v>0</v>
      </c>
      <c r="Z317" s="77">
        <v>0</v>
      </c>
      <c r="AA317" s="77">
        <f t="shared" si="280"/>
        <v>0</v>
      </c>
      <c r="AB317" s="8"/>
      <c r="AC317" s="76">
        <v>0</v>
      </c>
      <c r="AD317" s="76">
        <v>0</v>
      </c>
      <c r="AE317" s="76">
        <f t="shared" si="287"/>
        <v>0</v>
      </c>
      <c r="AF317" s="76">
        <v>0</v>
      </c>
      <c r="AG317" s="76">
        <f t="shared" si="288"/>
        <v>0</v>
      </c>
      <c r="AH317" s="77">
        <v>0</v>
      </c>
      <c r="AI317" s="78">
        <f t="shared" si="281"/>
        <v>0</v>
      </c>
      <c r="AJ317" s="32"/>
      <c r="AK317" s="124">
        <v>0</v>
      </c>
      <c r="AL317" s="76">
        <v>0</v>
      </c>
      <c r="AM317" s="76">
        <f t="shared" si="282"/>
        <v>0</v>
      </c>
      <c r="AN317" s="76">
        <v>0</v>
      </c>
      <c r="AO317" s="76">
        <f t="shared" si="293"/>
        <v>0</v>
      </c>
      <c r="AP317" s="77">
        <v>0</v>
      </c>
      <c r="AQ317" s="77">
        <f t="shared" si="283"/>
        <v>0</v>
      </c>
      <c r="AR317" s="8"/>
      <c r="AS317" s="76">
        <v>0</v>
      </c>
      <c r="AT317" s="76">
        <v>0</v>
      </c>
      <c r="AU317" s="76">
        <f t="shared" si="289"/>
        <v>0</v>
      </c>
      <c r="AV317" s="76">
        <v>0</v>
      </c>
      <c r="AW317" s="76">
        <f t="shared" si="290"/>
        <v>0</v>
      </c>
      <c r="AX317" s="77">
        <v>0</v>
      </c>
      <c r="AY317" s="78">
        <f t="shared" si="284"/>
        <v>0</v>
      </c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 s="32"/>
    </row>
    <row r="318" spans="2:68" s="2" customFormat="1" ht="14.25" hidden="1" customHeight="1" outlineLevel="1">
      <c r="B318" s="2" t="str">
        <f t="shared" si="294"/>
        <v>Hide</v>
      </c>
      <c r="C318" s="2">
        <v>1</v>
      </c>
      <c r="D318" s="72" t="s">
        <v>293</v>
      </c>
      <c r="E318" s="124">
        <v>0</v>
      </c>
      <c r="F318" s="76">
        <v>0</v>
      </c>
      <c r="G318" s="76">
        <f t="shared" si="276"/>
        <v>0</v>
      </c>
      <c r="H318" s="76">
        <v>0</v>
      </c>
      <c r="I318" s="76">
        <f t="shared" si="291"/>
        <v>0</v>
      </c>
      <c r="J318" s="77">
        <v>0</v>
      </c>
      <c r="K318" s="77">
        <f t="shared" si="277"/>
        <v>0</v>
      </c>
      <c r="L318" s="8"/>
      <c r="M318" s="76">
        <v>0</v>
      </c>
      <c r="N318" s="76">
        <v>0</v>
      </c>
      <c r="O318" s="76">
        <f t="shared" si="285"/>
        <v>0</v>
      </c>
      <c r="P318" s="76">
        <v>0</v>
      </c>
      <c r="Q318" s="76">
        <f t="shared" si="286"/>
        <v>0</v>
      </c>
      <c r="R318" s="77">
        <v>0</v>
      </c>
      <c r="S318" s="78">
        <f t="shared" si="278"/>
        <v>0</v>
      </c>
      <c r="T318" s="32"/>
      <c r="U318" s="124">
        <v>0</v>
      </c>
      <c r="V318" s="76">
        <v>0</v>
      </c>
      <c r="W318" s="76">
        <f t="shared" si="279"/>
        <v>0</v>
      </c>
      <c r="X318" s="76">
        <v>0</v>
      </c>
      <c r="Y318" s="76">
        <f t="shared" si="292"/>
        <v>0</v>
      </c>
      <c r="Z318" s="77">
        <v>0</v>
      </c>
      <c r="AA318" s="77">
        <f t="shared" si="280"/>
        <v>0</v>
      </c>
      <c r="AB318" s="8"/>
      <c r="AC318" s="76">
        <v>0</v>
      </c>
      <c r="AD318" s="76">
        <v>0</v>
      </c>
      <c r="AE318" s="76">
        <f t="shared" si="287"/>
        <v>0</v>
      </c>
      <c r="AF318" s="76">
        <v>0</v>
      </c>
      <c r="AG318" s="76">
        <f t="shared" si="288"/>
        <v>0</v>
      </c>
      <c r="AH318" s="77">
        <v>0</v>
      </c>
      <c r="AI318" s="78">
        <f t="shared" si="281"/>
        <v>0</v>
      </c>
      <c r="AJ318" s="32"/>
      <c r="AK318" s="124">
        <v>0</v>
      </c>
      <c r="AL318" s="76">
        <v>0</v>
      </c>
      <c r="AM318" s="76">
        <f t="shared" si="282"/>
        <v>0</v>
      </c>
      <c r="AN318" s="76">
        <v>0</v>
      </c>
      <c r="AO318" s="76">
        <f t="shared" si="293"/>
        <v>0</v>
      </c>
      <c r="AP318" s="77">
        <v>0</v>
      </c>
      <c r="AQ318" s="77">
        <f t="shared" si="283"/>
        <v>0</v>
      </c>
      <c r="AR318" s="8"/>
      <c r="AS318" s="76">
        <v>0</v>
      </c>
      <c r="AT318" s="76">
        <v>0</v>
      </c>
      <c r="AU318" s="76">
        <f t="shared" si="289"/>
        <v>0</v>
      </c>
      <c r="AV318" s="76">
        <v>0</v>
      </c>
      <c r="AW318" s="76">
        <f t="shared" si="290"/>
        <v>0</v>
      </c>
      <c r="AX318" s="77">
        <v>0</v>
      </c>
      <c r="AY318" s="78">
        <f t="shared" si="284"/>
        <v>0</v>
      </c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 s="32"/>
    </row>
    <row r="319" spans="2:68" s="2" customFormat="1" collapsed="1">
      <c r="B319" s="2" t="str">
        <f t="shared" si="294"/>
        <v>Hide</v>
      </c>
      <c r="C319" s="2">
        <v>1</v>
      </c>
      <c r="D319" s="72" t="s">
        <v>294</v>
      </c>
      <c r="E319" s="123">
        <v>1377</v>
      </c>
      <c r="F319" s="73">
        <v>1436.3200000000002</v>
      </c>
      <c r="G319" s="73">
        <f t="shared" si="276"/>
        <v>-59.320000000000164</v>
      </c>
      <c r="H319" s="73">
        <v>0</v>
      </c>
      <c r="I319" s="73">
        <f t="shared" si="291"/>
        <v>1377</v>
      </c>
      <c r="J319" s="74">
        <v>1392.72</v>
      </c>
      <c r="K319" s="74">
        <f t="shared" si="277"/>
        <v>-15.720000000000027</v>
      </c>
      <c r="L319" s="35"/>
      <c r="M319" s="73">
        <v>1377</v>
      </c>
      <c r="N319" s="73">
        <v>1436.3200000000002</v>
      </c>
      <c r="O319" s="73">
        <f t="shared" si="285"/>
        <v>-59.320000000000164</v>
      </c>
      <c r="P319" s="73">
        <v>0</v>
      </c>
      <c r="Q319" s="73">
        <f t="shared" si="286"/>
        <v>1377</v>
      </c>
      <c r="R319" s="74">
        <v>1392.72</v>
      </c>
      <c r="S319" s="75">
        <f t="shared" si="278"/>
        <v>-15.720000000000027</v>
      </c>
      <c r="T319" s="32"/>
      <c r="U319" s="123">
        <v>457</v>
      </c>
      <c r="V319" s="73">
        <v>427.13</v>
      </c>
      <c r="W319" s="73">
        <f t="shared" si="279"/>
        <v>29.870000000000005</v>
      </c>
      <c r="X319" s="73">
        <v>0</v>
      </c>
      <c r="Y319" s="73">
        <f t="shared" si="292"/>
        <v>457</v>
      </c>
      <c r="Z319" s="74">
        <v>0</v>
      </c>
      <c r="AA319" s="74">
        <f t="shared" si="280"/>
        <v>457</v>
      </c>
      <c r="AB319" s="35"/>
      <c r="AC319" s="73">
        <v>457</v>
      </c>
      <c r="AD319" s="73">
        <v>427.13</v>
      </c>
      <c r="AE319" s="73">
        <f t="shared" si="287"/>
        <v>29.870000000000005</v>
      </c>
      <c r="AF319" s="73">
        <v>0</v>
      </c>
      <c r="AG319" s="73">
        <f t="shared" si="288"/>
        <v>457</v>
      </c>
      <c r="AH319" s="74">
        <v>0</v>
      </c>
      <c r="AI319" s="75">
        <f t="shared" si="281"/>
        <v>457</v>
      </c>
      <c r="AJ319" s="32"/>
      <c r="AK319" s="123">
        <v>920</v>
      </c>
      <c r="AL319" s="73">
        <v>1009.19</v>
      </c>
      <c r="AM319" s="73">
        <f t="shared" si="282"/>
        <v>-89.190000000000055</v>
      </c>
      <c r="AN319" s="73">
        <v>0</v>
      </c>
      <c r="AO319" s="73">
        <f t="shared" si="293"/>
        <v>920</v>
      </c>
      <c r="AP319" s="74">
        <v>1392.72</v>
      </c>
      <c r="AQ319" s="74">
        <f t="shared" si="283"/>
        <v>-472.72</v>
      </c>
      <c r="AR319" s="35"/>
      <c r="AS319" s="73">
        <v>920</v>
      </c>
      <c r="AT319" s="73">
        <v>1009.19</v>
      </c>
      <c r="AU319" s="73">
        <f t="shared" si="289"/>
        <v>-89.190000000000055</v>
      </c>
      <c r="AV319" s="73">
        <v>0</v>
      </c>
      <c r="AW319" s="73">
        <f t="shared" si="290"/>
        <v>920</v>
      </c>
      <c r="AX319" s="74">
        <v>1392.72</v>
      </c>
      <c r="AY319" s="75">
        <f t="shared" si="284"/>
        <v>-472.72</v>
      </c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 s="32"/>
    </row>
    <row r="320" spans="2:68" s="2" customFormat="1" ht="14.25" hidden="1" customHeight="1" outlineLevel="1">
      <c r="B320" s="2" t="str">
        <f t="shared" si="294"/>
        <v>Hide</v>
      </c>
      <c r="C320" s="2">
        <v>1</v>
      </c>
      <c r="D320" s="72" t="s">
        <v>295</v>
      </c>
      <c r="E320" s="124">
        <v>12530.54000000001</v>
      </c>
      <c r="F320" s="76">
        <v>544.27</v>
      </c>
      <c r="G320" s="76">
        <f t="shared" si="276"/>
        <v>11986.27000000001</v>
      </c>
      <c r="H320" s="76">
        <v>0</v>
      </c>
      <c r="I320" s="76">
        <f t="shared" si="291"/>
        <v>12530.54000000001</v>
      </c>
      <c r="J320" s="77">
        <v>-326.25</v>
      </c>
      <c r="K320" s="77">
        <f t="shared" si="277"/>
        <v>12856.79000000001</v>
      </c>
      <c r="L320" s="8"/>
      <c r="M320" s="76">
        <v>12530.54000000001</v>
      </c>
      <c r="N320" s="76">
        <v>544.27</v>
      </c>
      <c r="O320" s="76">
        <f t="shared" si="285"/>
        <v>11986.27000000001</v>
      </c>
      <c r="P320" s="76">
        <v>0</v>
      </c>
      <c r="Q320" s="76">
        <f t="shared" si="286"/>
        <v>12530.54000000001</v>
      </c>
      <c r="R320" s="77">
        <v>-326.25</v>
      </c>
      <c r="S320" s="78">
        <f t="shared" si="278"/>
        <v>12856.79000000001</v>
      </c>
      <c r="T320" s="32"/>
      <c r="U320" s="124">
        <v>0</v>
      </c>
      <c r="V320" s="76">
        <v>25.39</v>
      </c>
      <c r="W320" s="76">
        <f t="shared" si="279"/>
        <v>-25.39</v>
      </c>
      <c r="X320" s="76">
        <v>0</v>
      </c>
      <c r="Y320" s="76">
        <f t="shared" si="292"/>
        <v>0</v>
      </c>
      <c r="Z320" s="77">
        <v>0</v>
      </c>
      <c r="AA320" s="77">
        <f t="shared" si="280"/>
        <v>0</v>
      </c>
      <c r="AB320" s="8"/>
      <c r="AC320" s="76">
        <v>0</v>
      </c>
      <c r="AD320" s="76">
        <v>25.39</v>
      </c>
      <c r="AE320" s="76">
        <f t="shared" si="287"/>
        <v>-25.39</v>
      </c>
      <c r="AF320" s="76">
        <v>0</v>
      </c>
      <c r="AG320" s="76">
        <f t="shared" si="288"/>
        <v>0</v>
      </c>
      <c r="AH320" s="77">
        <v>0</v>
      </c>
      <c r="AI320" s="78">
        <f t="shared" si="281"/>
        <v>0</v>
      </c>
      <c r="AJ320" s="32"/>
      <c r="AK320" s="124">
        <v>12530.54000000001</v>
      </c>
      <c r="AL320" s="76">
        <v>518.88</v>
      </c>
      <c r="AM320" s="76">
        <f t="shared" si="282"/>
        <v>12011.660000000011</v>
      </c>
      <c r="AN320" s="76">
        <v>0</v>
      </c>
      <c r="AO320" s="76">
        <f t="shared" si="293"/>
        <v>12530.54000000001</v>
      </c>
      <c r="AP320" s="77">
        <v>-326.25</v>
      </c>
      <c r="AQ320" s="77">
        <f t="shared" si="283"/>
        <v>12856.79000000001</v>
      </c>
      <c r="AR320" s="8"/>
      <c r="AS320" s="76">
        <v>12530.54000000001</v>
      </c>
      <c r="AT320" s="76">
        <v>518.88</v>
      </c>
      <c r="AU320" s="76">
        <f t="shared" si="289"/>
        <v>12011.660000000011</v>
      </c>
      <c r="AV320" s="76">
        <v>0</v>
      </c>
      <c r="AW320" s="76">
        <f t="shared" si="290"/>
        <v>12530.54000000001</v>
      </c>
      <c r="AX320" s="77">
        <v>-326.25</v>
      </c>
      <c r="AY320" s="78">
        <f t="shared" si="284"/>
        <v>12856.79000000001</v>
      </c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 s="32"/>
    </row>
    <row r="321" spans="2:68" s="2" customFormat="1" ht="14.25" hidden="1" customHeight="1" outlineLevel="1">
      <c r="B321" s="2" t="str">
        <f t="shared" si="294"/>
        <v>Hide</v>
      </c>
      <c r="C321" s="2">
        <v>1</v>
      </c>
      <c r="D321" s="72" t="s">
        <v>296</v>
      </c>
      <c r="E321" s="124">
        <v>0</v>
      </c>
      <c r="F321" s="76">
        <v>0</v>
      </c>
      <c r="G321" s="76">
        <f t="shared" si="276"/>
        <v>0</v>
      </c>
      <c r="H321" s="76">
        <v>0</v>
      </c>
      <c r="I321" s="76">
        <f t="shared" si="291"/>
        <v>0</v>
      </c>
      <c r="J321" s="77">
        <v>0</v>
      </c>
      <c r="K321" s="77">
        <f t="shared" si="277"/>
        <v>0</v>
      </c>
      <c r="L321" s="8"/>
      <c r="M321" s="76">
        <v>0</v>
      </c>
      <c r="N321" s="76">
        <v>0</v>
      </c>
      <c r="O321" s="76">
        <f t="shared" si="285"/>
        <v>0</v>
      </c>
      <c r="P321" s="76">
        <v>0</v>
      </c>
      <c r="Q321" s="76">
        <f t="shared" si="286"/>
        <v>0</v>
      </c>
      <c r="R321" s="77">
        <v>0</v>
      </c>
      <c r="S321" s="78">
        <f t="shared" si="278"/>
        <v>0</v>
      </c>
      <c r="T321" s="32"/>
      <c r="U321" s="124">
        <v>0</v>
      </c>
      <c r="V321" s="76">
        <v>0</v>
      </c>
      <c r="W321" s="76">
        <f t="shared" si="279"/>
        <v>0</v>
      </c>
      <c r="X321" s="76">
        <v>0</v>
      </c>
      <c r="Y321" s="76">
        <f t="shared" si="292"/>
        <v>0</v>
      </c>
      <c r="Z321" s="77">
        <v>0</v>
      </c>
      <c r="AA321" s="77">
        <f t="shared" si="280"/>
        <v>0</v>
      </c>
      <c r="AB321" s="8"/>
      <c r="AC321" s="76">
        <v>0</v>
      </c>
      <c r="AD321" s="76">
        <v>0</v>
      </c>
      <c r="AE321" s="76">
        <f t="shared" si="287"/>
        <v>0</v>
      </c>
      <c r="AF321" s="76">
        <v>0</v>
      </c>
      <c r="AG321" s="76">
        <f t="shared" si="288"/>
        <v>0</v>
      </c>
      <c r="AH321" s="77">
        <v>0</v>
      </c>
      <c r="AI321" s="78">
        <f t="shared" si="281"/>
        <v>0</v>
      </c>
      <c r="AJ321" s="32"/>
      <c r="AK321" s="124">
        <v>0</v>
      </c>
      <c r="AL321" s="76">
        <v>0</v>
      </c>
      <c r="AM321" s="76">
        <f t="shared" si="282"/>
        <v>0</v>
      </c>
      <c r="AN321" s="76">
        <v>0</v>
      </c>
      <c r="AO321" s="76">
        <f t="shared" si="293"/>
        <v>0</v>
      </c>
      <c r="AP321" s="77">
        <v>0</v>
      </c>
      <c r="AQ321" s="77">
        <f t="shared" si="283"/>
        <v>0</v>
      </c>
      <c r="AR321" s="8"/>
      <c r="AS321" s="76">
        <v>0</v>
      </c>
      <c r="AT321" s="76">
        <v>0</v>
      </c>
      <c r="AU321" s="76">
        <f t="shared" si="289"/>
        <v>0</v>
      </c>
      <c r="AV321" s="76">
        <v>0</v>
      </c>
      <c r="AW321" s="76">
        <f t="shared" si="290"/>
        <v>0</v>
      </c>
      <c r="AX321" s="77">
        <v>0</v>
      </c>
      <c r="AY321" s="78">
        <f t="shared" si="284"/>
        <v>0</v>
      </c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 s="32"/>
    </row>
    <row r="322" spans="2:68" s="2" customFormat="1" ht="14.25" hidden="1" customHeight="1" outlineLevel="1">
      <c r="B322" s="2" t="str">
        <f t="shared" si="294"/>
        <v>Hide</v>
      </c>
      <c r="C322" s="2">
        <v>1</v>
      </c>
      <c r="D322" s="72" t="s">
        <v>297</v>
      </c>
      <c r="E322" s="124">
        <v>190.45999999999998</v>
      </c>
      <c r="F322" s="76">
        <v>125.88</v>
      </c>
      <c r="G322" s="76">
        <f t="shared" si="276"/>
        <v>64.579999999999984</v>
      </c>
      <c r="H322" s="76">
        <v>0</v>
      </c>
      <c r="I322" s="76">
        <f t="shared" si="291"/>
        <v>190.45999999999998</v>
      </c>
      <c r="J322" s="77">
        <v>326.25</v>
      </c>
      <c r="K322" s="77">
        <f t="shared" si="277"/>
        <v>-135.79000000000002</v>
      </c>
      <c r="L322" s="8"/>
      <c r="M322" s="76">
        <v>190.45999999999998</v>
      </c>
      <c r="N322" s="76">
        <v>125.88</v>
      </c>
      <c r="O322" s="76">
        <f t="shared" si="285"/>
        <v>64.579999999999984</v>
      </c>
      <c r="P322" s="76">
        <v>0</v>
      </c>
      <c r="Q322" s="76">
        <f t="shared" si="286"/>
        <v>190.45999999999998</v>
      </c>
      <c r="R322" s="77">
        <v>326.25</v>
      </c>
      <c r="S322" s="78">
        <f t="shared" si="278"/>
        <v>-135.79000000000002</v>
      </c>
      <c r="T322" s="32"/>
      <c r="U322" s="124">
        <v>0</v>
      </c>
      <c r="V322" s="76">
        <v>0</v>
      </c>
      <c r="W322" s="76">
        <f t="shared" si="279"/>
        <v>0</v>
      </c>
      <c r="X322" s="76">
        <v>0</v>
      </c>
      <c r="Y322" s="76">
        <f t="shared" si="292"/>
        <v>0</v>
      </c>
      <c r="Z322" s="77">
        <v>0</v>
      </c>
      <c r="AA322" s="77">
        <f t="shared" si="280"/>
        <v>0</v>
      </c>
      <c r="AB322" s="8"/>
      <c r="AC322" s="76">
        <v>0</v>
      </c>
      <c r="AD322" s="76">
        <v>0</v>
      </c>
      <c r="AE322" s="76">
        <f t="shared" si="287"/>
        <v>0</v>
      </c>
      <c r="AF322" s="76">
        <v>0</v>
      </c>
      <c r="AG322" s="76">
        <f t="shared" si="288"/>
        <v>0</v>
      </c>
      <c r="AH322" s="77">
        <v>0</v>
      </c>
      <c r="AI322" s="78">
        <f t="shared" si="281"/>
        <v>0</v>
      </c>
      <c r="AJ322" s="32"/>
      <c r="AK322" s="124">
        <v>190.45999999999998</v>
      </c>
      <c r="AL322" s="76">
        <v>125.88</v>
      </c>
      <c r="AM322" s="76">
        <f t="shared" si="282"/>
        <v>64.579999999999984</v>
      </c>
      <c r="AN322" s="76">
        <v>0</v>
      </c>
      <c r="AO322" s="76">
        <f t="shared" si="293"/>
        <v>190.45999999999998</v>
      </c>
      <c r="AP322" s="77">
        <v>326.25</v>
      </c>
      <c r="AQ322" s="77">
        <f t="shared" si="283"/>
        <v>-135.79000000000002</v>
      </c>
      <c r="AR322" s="8"/>
      <c r="AS322" s="76">
        <v>190.45999999999998</v>
      </c>
      <c r="AT322" s="76">
        <v>125.88</v>
      </c>
      <c r="AU322" s="76">
        <f t="shared" si="289"/>
        <v>64.579999999999984</v>
      </c>
      <c r="AV322" s="76">
        <v>0</v>
      </c>
      <c r="AW322" s="76">
        <f t="shared" si="290"/>
        <v>190.45999999999998</v>
      </c>
      <c r="AX322" s="77">
        <v>326.25</v>
      </c>
      <c r="AY322" s="78">
        <f t="shared" si="284"/>
        <v>-135.79000000000002</v>
      </c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 s="32"/>
    </row>
    <row r="323" spans="2:68" s="2" customFormat="1" ht="14.25" hidden="1" customHeight="1" outlineLevel="1">
      <c r="B323" s="2" t="str">
        <f t="shared" si="294"/>
        <v>Hide</v>
      </c>
      <c r="C323" s="2">
        <v>1</v>
      </c>
      <c r="D323" s="72" t="s">
        <v>298</v>
      </c>
      <c r="E323" s="124">
        <v>0</v>
      </c>
      <c r="F323" s="76">
        <v>0</v>
      </c>
      <c r="G323" s="76">
        <f t="shared" si="276"/>
        <v>0</v>
      </c>
      <c r="H323" s="76">
        <v>0</v>
      </c>
      <c r="I323" s="76">
        <f t="shared" si="291"/>
        <v>0</v>
      </c>
      <c r="J323" s="77">
        <v>0</v>
      </c>
      <c r="K323" s="77">
        <f t="shared" si="277"/>
        <v>0</v>
      </c>
      <c r="L323" s="8"/>
      <c r="M323" s="76">
        <v>0</v>
      </c>
      <c r="N323" s="76">
        <v>0</v>
      </c>
      <c r="O323" s="76">
        <f t="shared" si="285"/>
        <v>0</v>
      </c>
      <c r="P323" s="76">
        <v>0</v>
      </c>
      <c r="Q323" s="76">
        <f t="shared" si="286"/>
        <v>0</v>
      </c>
      <c r="R323" s="77">
        <v>0</v>
      </c>
      <c r="S323" s="78">
        <f t="shared" si="278"/>
        <v>0</v>
      </c>
      <c r="T323" s="32"/>
      <c r="U323" s="124">
        <v>0</v>
      </c>
      <c r="V323" s="76">
        <v>0</v>
      </c>
      <c r="W323" s="76">
        <f t="shared" si="279"/>
        <v>0</v>
      </c>
      <c r="X323" s="76">
        <v>0</v>
      </c>
      <c r="Y323" s="76">
        <f t="shared" si="292"/>
        <v>0</v>
      </c>
      <c r="Z323" s="77">
        <v>0</v>
      </c>
      <c r="AA323" s="77">
        <f t="shared" si="280"/>
        <v>0</v>
      </c>
      <c r="AB323" s="8"/>
      <c r="AC323" s="76">
        <v>0</v>
      </c>
      <c r="AD323" s="76">
        <v>0</v>
      </c>
      <c r="AE323" s="76">
        <f t="shared" si="287"/>
        <v>0</v>
      </c>
      <c r="AF323" s="76">
        <v>0</v>
      </c>
      <c r="AG323" s="76">
        <f t="shared" si="288"/>
        <v>0</v>
      </c>
      <c r="AH323" s="77">
        <v>0</v>
      </c>
      <c r="AI323" s="78">
        <f t="shared" si="281"/>
        <v>0</v>
      </c>
      <c r="AJ323" s="32"/>
      <c r="AK323" s="124">
        <v>0</v>
      </c>
      <c r="AL323" s="76">
        <v>0</v>
      </c>
      <c r="AM323" s="76">
        <f t="shared" si="282"/>
        <v>0</v>
      </c>
      <c r="AN323" s="76">
        <v>0</v>
      </c>
      <c r="AO323" s="76">
        <f t="shared" si="293"/>
        <v>0</v>
      </c>
      <c r="AP323" s="77">
        <v>0</v>
      </c>
      <c r="AQ323" s="77">
        <f t="shared" si="283"/>
        <v>0</v>
      </c>
      <c r="AR323" s="8"/>
      <c r="AS323" s="76">
        <v>0</v>
      </c>
      <c r="AT323" s="76">
        <v>0</v>
      </c>
      <c r="AU323" s="76">
        <f t="shared" si="289"/>
        <v>0</v>
      </c>
      <c r="AV323" s="76">
        <v>0</v>
      </c>
      <c r="AW323" s="76">
        <f t="shared" si="290"/>
        <v>0</v>
      </c>
      <c r="AX323" s="77">
        <v>0</v>
      </c>
      <c r="AY323" s="78">
        <f t="shared" si="284"/>
        <v>0</v>
      </c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 s="32"/>
    </row>
    <row r="324" spans="2:68" s="2" customFormat="1" collapsed="1">
      <c r="B324" s="2" t="str">
        <f t="shared" si="294"/>
        <v>Hide</v>
      </c>
      <c r="C324" s="2">
        <v>1</v>
      </c>
      <c r="D324" s="72" t="s">
        <v>299</v>
      </c>
      <c r="E324" s="123">
        <v>12721.000000000009</v>
      </c>
      <c r="F324" s="73">
        <v>670.15</v>
      </c>
      <c r="G324" s="73">
        <f t="shared" si="276"/>
        <v>12050.850000000009</v>
      </c>
      <c r="H324" s="73">
        <v>0</v>
      </c>
      <c r="I324" s="73">
        <f t="shared" si="291"/>
        <v>12721.000000000009</v>
      </c>
      <c r="J324" s="74">
        <v>0</v>
      </c>
      <c r="K324" s="74">
        <f t="shared" si="277"/>
        <v>12721.000000000009</v>
      </c>
      <c r="L324" s="35"/>
      <c r="M324" s="73">
        <v>12721.000000000009</v>
      </c>
      <c r="N324" s="73">
        <v>670.15</v>
      </c>
      <c r="O324" s="73">
        <f t="shared" si="285"/>
        <v>12050.850000000009</v>
      </c>
      <c r="P324" s="73">
        <v>0</v>
      </c>
      <c r="Q324" s="73">
        <f t="shared" si="286"/>
        <v>12721.000000000009</v>
      </c>
      <c r="R324" s="74">
        <v>0</v>
      </c>
      <c r="S324" s="75">
        <f t="shared" si="278"/>
        <v>12721.000000000009</v>
      </c>
      <c r="T324" s="32"/>
      <c r="U324" s="123">
        <v>0</v>
      </c>
      <c r="V324" s="73">
        <v>25.39</v>
      </c>
      <c r="W324" s="73">
        <f t="shared" si="279"/>
        <v>-25.39</v>
      </c>
      <c r="X324" s="73">
        <v>0</v>
      </c>
      <c r="Y324" s="73">
        <f t="shared" si="292"/>
        <v>0</v>
      </c>
      <c r="Z324" s="74">
        <v>0</v>
      </c>
      <c r="AA324" s="74">
        <f t="shared" si="280"/>
        <v>0</v>
      </c>
      <c r="AB324" s="35"/>
      <c r="AC324" s="73">
        <v>0</v>
      </c>
      <c r="AD324" s="73">
        <v>25.39</v>
      </c>
      <c r="AE324" s="73">
        <f t="shared" si="287"/>
        <v>-25.39</v>
      </c>
      <c r="AF324" s="73">
        <v>0</v>
      </c>
      <c r="AG324" s="73">
        <f t="shared" si="288"/>
        <v>0</v>
      </c>
      <c r="AH324" s="74">
        <v>0</v>
      </c>
      <c r="AI324" s="75">
        <f t="shared" si="281"/>
        <v>0</v>
      </c>
      <c r="AJ324" s="32"/>
      <c r="AK324" s="123">
        <v>12721.000000000009</v>
      </c>
      <c r="AL324" s="73">
        <v>644.76</v>
      </c>
      <c r="AM324" s="73">
        <f t="shared" si="282"/>
        <v>12076.240000000009</v>
      </c>
      <c r="AN324" s="73">
        <v>0</v>
      </c>
      <c r="AO324" s="73">
        <f t="shared" si="293"/>
        <v>12721.000000000009</v>
      </c>
      <c r="AP324" s="74">
        <v>0</v>
      </c>
      <c r="AQ324" s="74">
        <f t="shared" si="283"/>
        <v>12721.000000000009</v>
      </c>
      <c r="AR324" s="35"/>
      <c r="AS324" s="73">
        <v>12721.000000000009</v>
      </c>
      <c r="AT324" s="73">
        <v>644.76</v>
      </c>
      <c r="AU324" s="73">
        <f t="shared" si="289"/>
        <v>12076.240000000009</v>
      </c>
      <c r="AV324" s="73">
        <v>0</v>
      </c>
      <c r="AW324" s="73">
        <f t="shared" si="290"/>
        <v>12721.000000000009</v>
      </c>
      <c r="AX324" s="74">
        <v>0</v>
      </c>
      <c r="AY324" s="75">
        <f t="shared" si="284"/>
        <v>12721.000000000009</v>
      </c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 s="32"/>
    </row>
    <row r="325" spans="2:68" s="2" customFormat="1" ht="14.25" hidden="1" customHeight="1" outlineLevel="1">
      <c r="B325" s="2" t="str">
        <f t="shared" si="294"/>
        <v>Hide</v>
      </c>
      <c r="C325" s="2">
        <v>1</v>
      </c>
      <c r="D325" s="72" t="s">
        <v>300</v>
      </c>
      <c r="E325" s="124">
        <v>1774.3799999999999</v>
      </c>
      <c r="F325" s="76">
        <v>2030.35</v>
      </c>
      <c r="G325" s="76">
        <f t="shared" si="276"/>
        <v>-255.97000000000003</v>
      </c>
      <c r="H325" s="76">
        <v>0</v>
      </c>
      <c r="I325" s="76">
        <f t="shared" si="291"/>
        <v>1774.3799999999999</v>
      </c>
      <c r="J325" s="77">
        <v>1880.5500000000002</v>
      </c>
      <c r="K325" s="77">
        <f t="shared" si="277"/>
        <v>-106.1700000000003</v>
      </c>
      <c r="L325" s="8"/>
      <c r="M325" s="76">
        <v>1774.3799999999999</v>
      </c>
      <c r="N325" s="76">
        <v>2030.35</v>
      </c>
      <c r="O325" s="76">
        <f t="shared" si="285"/>
        <v>-255.97000000000003</v>
      </c>
      <c r="P325" s="76">
        <v>0</v>
      </c>
      <c r="Q325" s="76">
        <f t="shared" si="286"/>
        <v>1774.3799999999999</v>
      </c>
      <c r="R325" s="77">
        <v>1880.5500000000002</v>
      </c>
      <c r="S325" s="78">
        <f t="shared" si="278"/>
        <v>-106.1700000000003</v>
      </c>
      <c r="T325" s="32"/>
      <c r="U325" s="124">
        <v>244.27</v>
      </c>
      <c r="V325" s="76">
        <v>380.19239999999991</v>
      </c>
      <c r="W325" s="76">
        <f t="shared" si="279"/>
        <v>-135.9223999999999</v>
      </c>
      <c r="X325" s="76">
        <v>0</v>
      </c>
      <c r="Y325" s="76">
        <f t="shared" si="292"/>
        <v>244.27</v>
      </c>
      <c r="Z325" s="77">
        <v>425.61</v>
      </c>
      <c r="AA325" s="77">
        <f t="shared" si="280"/>
        <v>-181.34</v>
      </c>
      <c r="AB325" s="8"/>
      <c r="AC325" s="76">
        <v>244.27</v>
      </c>
      <c r="AD325" s="76">
        <v>380.19239999999991</v>
      </c>
      <c r="AE325" s="76">
        <f t="shared" si="287"/>
        <v>-135.9223999999999</v>
      </c>
      <c r="AF325" s="76">
        <v>0</v>
      </c>
      <c r="AG325" s="76">
        <f t="shared" si="288"/>
        <v>244.27</v>
      </c>
      <c r="AH325" s="77">
        <v>425.61</v>
      </c>
      <c r="AI325" s="78">
        <f t="shared" si="281"/>
        <v>-181.34</v>
      </c>
      <c r="AJ325" s="32"/>
      <c r="AK325" s="124">
        <v>1530.11</v>
      </c>
      <c r="AL325" s="76">
        <v>1650.1576</v>
      </c>
      <c r="AM325" s="76">
        <f t="shared" si="282"/>
        <v>-120.0476000000001</v>
      </c>
      <c r="AN325" s="76">
        <v>0</v>
      </c>
      <c r="AO325" s="76">
        <f t="shared" si="293"/>
        <v>1530.11</v>
      </c>
      <c r="AP325" s="77">
        <v>1454.94</v>
      </c>
      <c r="AQ325" s="77">
        <f t="shared" si="283"/>
        <v>75.169999999999845</v>
      </c>
      <c r="AR325" s="8"/>
      <c r="AS325" s="76">
        <v>1530.11</v>
      </c>
      <c r="AT325" s="76">
        <v>1650.1576</v>
      </c>
      <c r="AU325" s="76">
        <f t="shared" si="289"/>
        <v>-120.0476000000001</v>
      </c>
      <c r="AV325" s="76">
        <v>0</v>
      </c>
      <c r="AW325" s="76">
        <f t="shared" si="290"/>
        <v>1530.11</v>
      </c>
      <c r="AX325" s="77">
        <v>1454.94</v>
      </c>
      <c r="AY325" s="78">
        <f t="shared" si="284"/>
        <v>75.169999999999845</v>
      </c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 s="32"/>
    </row>
    <row r="326" spans="2:68" s="2" customFormat="1" ht="14.25" hidden="1" customHeight="1" outlineLevel="1">
      <c r="B326" s="2" t="str">
        <f t="shared" si="294"/>
        <v>Hide</v>
      </c>
      <c r="C326" s="2">
        <v>1</v>
      </c>
      <c r="D326" s="72" t="s">
        <v>301</v>
      </c>
      <c r="E326" s="124">
        <v>0</v>
      </c>
      <c r="F326" s="76">
        <v>0</v>
      </c>
      <c r="G326" s="76">
        <f t="shared" si="276"/>
        <v>0</v>
      </c>
      <c r="H326" s="76">
        <v>0</v>
      </c>
      <c r="I326" s="76">
        <f t="shared" si="291"/>
        <v>0</v>
      </c>
      <c r="J326" s="77">
        <v>0</v>
      </c>
      <c r="K326" s="77">
        <f t="shared" si="277"/>
        <v>0</v>
      </c>
      <c r="L326" s="8"/>
      <c r="M326" s="76">
        <v>0</v>
      </c>
      <c r="N326" s="76">
        <v>0</v>
      </c>
      <c r="O326" s="76">
        <f t="shared" si="285"/>
        <v>0</v>
      </c>
      <c r="P326" s="76">
        <v>0</v>
      </c>
      <c r="Q326" s="76">
        <f t="shared" si="286"/>
        <v>0</v>
      </c>
      <c r="R326" s="77">
        <v>0</v>
      </c>
      <c r="S326" s="78">
        <f t="shared" si="278"/>
        <v>0</v>
      </c>
      <c r="T326" s="32"/>
      <c r="U326" s="124">
        <v>0</v>
      </c>
      <c r="V326" s="76">
        <v>0</v>
      </c>
      <c r="W326" s="76">
        <f t="shared" si="279"/>
        <v>0</v>
      </c>
      <c r="X326" s="76">
        <v>0</v>
      </c>
      <c r="Y326" s="76">
        <f t="shared" si="292"/>
        <v>0</v>
      </c>
      <c r="Z326" s="77">
        <v>0</v>
      </c>
      <c r="AA326" s="77">
        <f t="shared" si="280"/>
        <v>0</v>
      </c>
      <c r="AB326" s="8"/>
      <c r="AC326" s="76">
        <v>0</v>
      </c>
      <c r="AD326" s="76">
        <v>0</v>
      </c>
      <c r="AE326" s="76">
        <f t="shared" si="287"/>
        <v>0</v>
      </c>
      <c r="AF326" s="76">
        <v>0</v>
      </c>
      <c r="AG326" s="76">
        <f t="shared" si="288"/>
        <v>0</v>
      </c>
      <c r="AH326" s="77">
        <v>0</v>
      </c>
      <c r="AI326" s="78">
        <f t="shared" si="281"/>
        <v>0</v>
      </c>
      <c r="AJ326" s="32"/>
      <c r="AK326" s="124">
        <v>0</v>
      </c>
      <c r="AL326" s="76">
        <v>0</v>
      </c>
      <c r="AM326" s="76">
        <f t="shared" si="282"/>
        <v>0</v>
      </c>
      <c r="AN326" s="76">
        <v>0</v>
      </c>
      <c r="AO326" s="76">
        <f t="shared" si="293"/>
        <v>0</v>
      </c>
      <c r="AP326" s="77">
        <v>0</v>
      </c>
      <c r="AQ326" s="77">
        <f t="shared" si="283"/>
        <v>0</v>
      </c>
      <c r="AR326" s="8"/>
      <c r="AS326" s="76">
        <v>0</v>
      </c>
      <c r="AT326" s="76">
        <v>0</v>
      </c>
      <c r="AU326" s="76">
        <f t="shared" si="289"/>
        <v>0</v>
      </c>
      <c r="AV326" s="76">
        <v>0</v>
      </c>
      <c r="AW326" s="76">
        <f t="shared" si="290"/>
        <v>0</v>
      </c>
      <c r="AX326" s="77">
        <v>0</v>
      </c>
      <c r="AY326" s="78">
        <f t="shared" si="284"/>
        <v>0</v>
      </c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 s="32"/>
    </row>
    <row r="327" spans="2:68" s="2" customFormat="1" ht="14.25" hidden="1" customHeight="1" outlineLevel="1">
      <c r="B327" s="2" t="str">
        <f t="shared" si="294"/>
        <v>Hide</v>
      </c>
      <c r="C327" s="2">
        <v>1</v>
      </c>
      <c r="D327" s="72" t="s">
        <v>302</v>
      </c>
      <c r="E327" s="124">
        <v>0</v>
      </c>
      <c r="F327" s="76">
        <v>0</v>
      </c>
      <c r="G327" s="76">
        <f t="shared" si="276"/>
        <v>0</v>
      </c>
      <c r="H327" s="76">
        <v>0</v>
      </c>
      <c r="I327" s="76">
        <f t="shared" si="291"/>
        <v>0</v>
      </c>
      <c r="J327" s="77">
        <v>0</v>
      </c>
      <c r="K327" s="77">
        <f t="shared" si="277"/>
        <v>0</v>
      </c>
      <c r="L327" s="8"/>
      <c r="M327" s="76">
        <v>0</v>
      </c>
      <c r="N327" s="76">
        <v>0</v>
      </c>
      <c r="O327" s="76">
        <f t="shared" si="285"/>
        <v>0</v>
      </c>
      <c r="P327" s="76">
        <v>0</v>
      </c>
      <c r="Q327" s="76">
        <f t="shared" si="286"/>
        <v>0</v>
      </c>
      <c r="R327" s="77">
        <v>0</v>
      </c>
      <c r="S327" s="78">
        <f t="shared" si="278"/>
        <v>0</v>
      </c>
      <c r="T327" s="32"/>
      <c r="U327" s="124">
        <v>0</v>
      </c>
      <c r="V327" s="76">
        <v>0</v>
      </c>
      <c r="W327" s="76">
        <f t="shared" si="279"/>
        <v>0</v>
      </c>
      <c r="X327" s="76">
        <v>0</v>
      </c>
      <c r="Y327" s="76">
        <f t="shared" si="292"/>
        <v>0</v>
      </c>
      <c r="Z327" s="77">
        <v>0</v>
      </c>
      <c r="AA327" s="77">
        <f t="shared" si="280"/>
        <v>0</v>
      </c>
      <c r="AB327" s="8"/>
      <c r="AC327" s="76">
        <v>0</v>
      </c>
      <c r="AD327" s="76">
        <v>0</v>
      </c>
      <c r="AE327" s="76">
        <f t="shared" si="287"/>
        <v>0</v>
      </c>
      <c r="AF327" s="76">
        <v>0</v>
      </c>
      <c r="AG327" s="76">
        <f t="shared" si="288"/>
        <v>0</v>
      </c>
      <c r="AH327" s="77">
        <v>0</v>
      </c>
      <c r="AI327" s="78">
        <f t="shared" si="281"/>
        <v>0</v>
      </c>
      <c r="AJ327" s="32"/>
      <c r="AK327" s="124">
        <v>0</v>
      </c>
      <c r="AL327" s="76">
        <v>0</v>
      </c>
      <c r="AM327" s="76">
        <f t="shared" si="282"/>
        <v>0</v>
      </c>
      <c r="AN327" s="76">
        <v>0</v>
      </c>
      <c r="AO327" s="76">
        <f t="shared" si="293"/>
        <v>0</v>
      </c>
      <c r="AP327" s="77">
        <v>0</v>
      </c>
      <c r="AQ327" s="77">
        <f t="shared" si="283"/>
        <v>0</v>
      </c>
      <c r="AR327" s="8"/>
      <c r="AS327" s="76">
        <v>0</v>
      </c>
      <c r="AT327" s="76">
        <v>0</v>
      </c>
      <c r="AU327" s="76">
        <f t="shared" si="289"/>
        <v>0</v>
      </c>
      <c r="AV327" s="76">
        <v>0</v>
      </c>
      <c r="AW327" s="76">
        <f t="shared" si="290"/>
        <v>0</v>
      </c>
      <c r="AX327" s="77">
        <v>0</v>
      </c>
      <c r="AY327" s="78">
        <f t="shared" si="284"/>
        <v>0</v>
      </c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 s="32"/>
    </row>
    <row r="328" spans="2:68" s="2" customFormat="1" ht="14.25" hidden="1" customHeight="1" outlineLevel="1">
      <c r="B328" s="2" t="str">
        <f t="shared" si="294"/>
        <v>Hide</v>
      </c>
      <c r="C328" s="2">
        <v>1</v>
      </c>
      <c r="D328" s="72" t="s">
        <v>303</v>
      </c>
      <c r="E328" s="124">
        <v>0</v>
      </c>
      <c r="F328" s="76">
        <v>0</v>
      </c>
      <c r="G328" s="76">
        <f t="shared" si="276"/>
        <v>0</v>
      </c>
      <c r="H328" s="76">
        <v>0</v>
      </c>
      <c r="I328" s="76">
        <f t="shared" si="291"/>
        <v>0</v>
      </c>
      <c r="J328" s="77">
        <v>0</v>
      </c>
      <c r="K328" s="77">
        <f t="shared" si="277"/>
        <v>0</v>
      </c>
      <c r="L328" s="8"/>
      <c r="M328" s="76">
        <v>0</v>
      </c>
      <c r="N328" s="76">
        <v>0</v>
      </c>
      <c r="O328" s="76">
        <f t="shared" si="285"/>
        <v>0</v>
      </c>
      <c r="P328" s="76">
        <v>0</v>
      </c>
      <c r="Q328" s="76">
        <f t="shared" si="286"/>
        <v>0</v>
      </c>
      <c r="R328" s="77">
        <v>0</v>
      </c>
      <c r="S328" s="78">
        <f t="shared" si="278"/>
        <v>0</v>
      </c>
      <c r="T328" s="32"/>
      <c r="U328" s="124">
        <v>0</v>
      </c>
      <c r="V328" s="76">
        <v>0</v>
      </c>
      <c r="W328" s="76">
        <f t="shared" si="279"/>
        <v>0</v>
      </c>
      <c r="X328" s="76">
        <v>0</v>
      </c>
      <c r="Y328" s="76">
        <f t="shared" si="292"/>
        <v>0</v>
      </c>
      <c r="Z328" s="77">
        <v>0</v>
      </c>
      <c r="AA328" s="77">
        <f t="shared" si="280"/>
        <v>0</v>
      </c>
      <c r="AB328" s="8"/>
      <c r="AC328" s="76">
        <v>0</v>
      </c>
      <c r="AD328" s="76">
        <v>0</v>
      </c>
      <c r="AE328" s="76">
        <f t="shared" si="287"/>
        <v>0</v>
      </c>
      <c r="AF328" s="76">
        <v>0</v>
      </c>
      <c r="AG328" s="76">
        <f t="shared" si="288"/>
        <v>0</v>
      </c>
      <c r="AH328" s="77">
        <v>0</v>
      </c>
      <c r="AI328" s="78">
        <f t="shared" si="281"/>
        <v>0</v>
      </c>
      <c r="AJ328" s="32"/>
      <c r="AK328" s="124">
        <v>0</v>
      </c>
      <c r="AL328" s="76">
        <v>0</v>
      </c>
      <c r="AM328" s="76">
        <f t="shared" si="282"/>
        <v>0</v>
      </c>
      <c r="AN328" s="76">
        <v>0</v>
      </c>
      <c r="AO328" s="76">
        <f t="shared" si="293"/>
        <v>0</v>
      </c>
      <c r="AP328" s="77">
        <v>0</v>
      </c>
      <c r="AQ328" s="77">
        <f t="shared" si="283"/>
        <v>0</v>
      </c>
      <c r="AR328" s="8"/>
      <c r="AS328" s="76">
        <v>0</v>
      </c>
      <c r="AT328" s="76">
        <v>0</v>
      </c>
      <c r="AU328" s="76">
        <f t="shared" si="289"/>
        <v>0</v>
      </c>
      <c r="AV328" s="76">
        <v>0</v>
      </c>
      <c r="AW328" s="76">
        <f t="shared" si="290"/>
        <v>0</v>
      </c>
      <c r="AX328" s="77">
        <v>0</v>
      </c>
      <c r="AY328" s="78">
        <f t="shared" si="284"/>
        <v>0</v>
      </c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 s="32"/>
    </row>
    <row r="329" spans="2:68" s="2" customFormat="1" ht="14.25" hidden="1" customHeight="1" outlineLevel="1">
      <c r="B329" s="2" t="str">
        <f t="shared" si="294"/>
        <v>Hide</v>
      </c>
      <c r="C329" s="2">
        <v>1</v>
      </c>
      <c r="D329" s="72" t="s">
        <v>304</v>
      </c>
      <c r="E329" s="124">
        <v>0</v>
      </c>
      <c r="F329" s="76">
        <v>0</v>
      </c>
      <c r="G329" s="76">
        <f t="shared" si="276"/>
        <v>0</v>
      </c>
      <c r="H329" s="76">
        <v>0</v>
      </c>
      <c r="I329" s="76">
        <f t="shared" si="291"/>
        <v>0</v>
      </c>
      <c r="J329" s="77">
        <v>0</v>
      </c>
      <c r="K329" s="77">
        <f t="shared" si="277"/>
        <v>0</v>
      </c>
      <c r="L329" s="8"/>
      <c r="M329" s="76">
        <v>0</v>
      </c>
      <c r="N329" s="76">
        <v>0</v>
      </c>
      <c r="O329" s="76">
        <f t="shared" si="285"/>
        <v>0</v>
      </c>
      <c r="P329" s="76">
        <v>0</v>
      </c>
      <c r="Q329" s="76">
        <f t="shared" si="286"/>
        <v>0</v>
      </c>
      <c r="R329" s="77">
        <v>0</v>
      </c>
      <c r="S329" s="78">
        <f t="shared" si="278"/>
        <v>0</v>
      </c>
      <c r="T329" s="32"/>
      <c r="U329" s="124">
        <v>0</v>
      </c>
      <c r="V329" s="76">
        <v>0</v>
      </c>
      <c r="W329" s="76">
        <f t="shared" si="279"/>
        <v>0</v>
      </c>
      <c r="X329" s="76">
        <v>0</v>
      </c>
      <c r="Y329" s="76">
        <f t="shared" si="292"/>
        <v>0</v>
      </c>
      <c r="Z329" s="77">
        <v>0</v>
      </c>
      <c r="AA329" s="77">
        <f t="shared" si="280"/>
        <v>0</v>
      </c>
      <c r="AB329" s="8"/>
      <c r="AC329" s="76">
        <v>0</v>
      </c>
      <c r="AD329" s="76">
        <v>0</v>
      </c>
      <c r="AE329" s="76">
        <f t="shared" si="287"/>
        <v>0</v>
      </c>
      <c r="AF329" s="76">
        <v>0</v>
      </c>
      <c r="AG329" s="76">
        <f t="shared" si="288"/>
        <v>0</v>
      </c>
      <c r="AH329" s="77">
        <v>0</v>
      </c>
      <c r="AI329" s="78">
        <f t="shared" si="281"/>
        <v>0</v>
      </c>
      <c r="AJ329" s="32"/>
      <c r="AK329" s="124">
        <v>0</v>
      </c>
      <c r="AL329" s="76">
        <v>0</v>
      </c>
      <c r="AM329" s="76">
        <f t="shared" si="282"/>
        <v>0</v>
      </c>
      <c r="AN329" s="76">
        <v>0</v>
      </c>
      <c r="AO329" s="76">
        <f t="shared" si="293"/>
        <v>0</v>
      </c>
      <c r="AP329" s="77">
        <v>0</v>
      </c>
      <c r="AQ329" s="77">
        <f t="shared" si="283"/>
        <v>0</v>
      </c>
      <c r="AR329" s="8"/>
      <c r="AS329" s="76">
        <v>0</v>
      </c>
      <c r="AT329" s="76">
        <v>0</v>
      </c>
      <c r="AU329" s="76">
        <f t="shared" si="289"/>
        <v>0</v>
      </c>
      <c r="AV329" s="76">
        <v>0</v>
      </c>
      <c r="AW329" s="76">
        <f t="shared" si="290"/>
        <v>0</v>
      </c>
      <c r="AX329" s="77">
        <v>0</v>
      </c>
      <c r="AY329" s="78">
        <f t="shared" si="284"/>
        <v>0</v>
      </c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 s="32"/>
    </row>
    <row r="330" spans="2:68" s="2" customFormat="1" collapsed="1">
      <c r="B330" s="2" t="str">
        <f t="shared" si="294"/>
        <v>Hide</v>
      </c>
      <c r="C330" s="2">
        <v>1</v>
      </c>
      <c r="D330" s="72" t="s">
        <v>305</v>
      </c>
      <c r="E330" s="123">
        <v>1774.3799999999999</v>
      </c>
      <c r="F330" s="73">
        <v>2030.35</v>
      </c>
      <c r="G330" s="73">
        <f t="shared" si="276"/>
        <v>-255.97000000000003</v>
      </c>
      <c r="H330" s="73">
        <v>0</v>
      </c>
      <c r="I330" s="73">
        <f t="shared" si="291"/>
        <v>1774.3799999999999</v>
      </c>
      <c r="J330" s="74">
        <v>1880.5500000000002</v>
      </c>
      <c r="K330" s="74">
        <f t="shared" si="277"/>
        <v>-106.1700000000003</v>
      </c>
      <c r="L330" s="35"/>
      <c r="M330" s="73">
        <v>1774.3799999999999</v>
      </c>
      <c r="N330" s="73">
        <v>2030.35</v>
      </c>
      <c r="O330" s="73">
        <f t="shared" si="285"/>
        <v>-255.97000000000003</v>
      </c>
      <c r="P330" s="73">
        <v>0</v>
      </c>
      <c r="Q330" s="73">
        <f t="shared" si="286"/>
        <v>1774.3799999999999</v>
      </c>
      <c r="R330" s="74">
        <v>1880.5500000000002</v>
      </c>
      <c r="S330" s="75">
        <f t="shared" si="278"/>
        <v>-106.1700000000003</v>
      </c>
      <c r="T330" s="32"/>
      <c r="U330" s="123">
        <v>244.27</v>
      </c>
      <c r="V330" s="73">
        <v>380.19239999999991</v>
      </c>
      <c r="W330" s="73">
        <f t="shared" si="279"/>
        <v>-135.9223999999999</v>
      </c>
      <c r="X330" s="73">
        <v>0</v>
      </c>
      <c r="Y330" s="73">
        <f t="shared" si="292"/>
        <v>244.27</v>
      </c>
      <c r="Z330" s="74">
        <v>425.61</v>
      </c>
      <c r="AA330" s="74">
        <f t="shared" si="280"/>
        <v>-181.34</v>
      </c>
      <c r="AB330" s="35"/>
      <c r="AC330" s="73">
        <v>244.27</v>
      </c>
      <c r="AD330" s="73">
        <v>380.19239999999991</v>
      </c>
      <c r="AE330" s="73">
        <f t="shared" si="287"/>
        <v>-135.9223999999999</v>
      </c>
      <c r="AF330" s="73">
        <v>0</v>
      </c>
      <c r="AG330" s="73">
        <f t="shared" si="288"/>
        <v>244.27</v>
      </c>
      <c r="AH330" s="74">
        <v>425.61</v>
      </c>
      <c r="AI330" s="75">
        <f t="shared" si="281"/>
        <v>-181.34</v>
      </c>
      <c r="AJ330" s="32"/>
      <c r="AK330" s="123">
        <v>1530.11</v>
      </c>
      <c r="AL330" s="73">
        <v>1650.1576</v>
      </c>
      <c r="AM330" s="73">
        <f t="shared" si="282"/>
        <v>-120.0476000000001</v>
      </c>
      <c r="AN330" s="73">
        <v>0</v>
      </c>
      <c r="AO330" s="73">
        <f t="shared" si="293"/>
        <v>1530.11</v>
      </c>
      <c r="AP330" s="74">
        <v>1454.94</v>
      </c>
      <c r="AQ330" s="74">
        <f t="shared" si="283"/>
        <v>75.169999999999845</v>
      </c>
      <c r="AR330" s="35"/>
      <c r="AS330" s="73">
        <v>1530.11</v>
      </c>
      <c r="AT330" s="73">
        <v>1650.1576</v>
      </c>
      <c r="AU330" s="73">
        <f t="shared" si="289"/>
        <v>-120.0476000000001</v>
      </c>
      <c r="AV330" s="73">
        <v>0</v>
      </c>
      <c r="AW330" s="73">
        <f t="shared" si="290"/>
        <v>1530.11</v>
      </c>
      <c r="AX330" s="74">
        <v>1454.94</v>
      </c>
      <c r="AY330" s="75">
        <f t="shared" si="284"/>
        <v>75.169999999999845</v>
      </c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 s="32"/>
    </row>
    <row r="331" spans="2:68" s="2" customFormat="1" ht="14.25" hidden="1" customHeight="1" outlineLevel="1">
      <c r="B331" s="2" t="str">
        <f t="shared" si="294"/>
        <v>Hide</v>
      </c>
      <c r="C331" s="2">
        <v>1</v>
      </c>
      <c r="D331" s="72" t="s">
        <v>306</v>
      </c>
      <c r="E331" s="124">
        <v>247.94</v>
      </c>
      <c r="F331" s="76">
        <v>1044.07</v>
      </c>
      <c r="G331" s="76">
        <f t="shared" si="276"/>
        <v>-796.12999999999988</v>
      </c>
      <c r="H331" s="76">
        <v>0</v>
      </c>
      <c r="I331" s="76">
        <f t="shared" si="291"/>
        <v>247.94</v>
      </c>
      <c r="J331" s="77">
        <v>0</v>
      </c>
      <c r="K331" s="77">
        <f t="shared" si="277"/>
        <v>247.94</v>
      </c>
      <c r="L331" s="8"/>
      <c r="M331" s="76">
        <v>247.94</v>
      </c>
      <c r="N331" s="76">
        <v>1044.07</v>
      </c>
      <c r="O331" s="76">
        <f t="shared" si="285"/>
        <v>-796.12999999999988</v>
      </c>
      <c r="P331" s="76">
        <v>0</v>
      </c>
      <c r="Q331" s="76">
        <f t="shared" si="286"/>
        <v>247.94</v>
      </c>
      <c r="R331" s="77">
        <v>0</v>
      </c>
      <c r="S331" s="78">
        <f t="shared" si="278"/>
        <v>247.94</v>
      </c>
      <c r="T331" s="32"/>
      <c r="U331" s="124">
        <v>0</v>
      </c>
      <c r="V331" s="76">
        <v>562.15</v>
      </c>
      <c r="W331" s="76">
        <f t="shared" si="279"/>
        <v>-562.15</v>
      </c>
      <c r="X331" s="76">
        <v>0</v>
      </c>
      <c r="Y331" s="76">
        <f t="shared" si="292"/>
        <v>0</v>
      </c>
      <c r="Z331" s="77">
        <v>0</v>
      </c>
      <c r="AA331" s="77">
        <f t="shared" si="280"/>
        <v>0</v>
      </c>
      <c r="AB331" s="8"/>
      <c r="AC331" s="76">
        <v>0</v>
      </c>
      <c r="AD331" s="76">
        <v>562.15</v>
      </c>
      <c r="AE331" s="76">
        <f t="shared" si="287"/>
        <v>-562.15</v>
      </c>
      <c r="AF331" s="76">
        <v>0</v>
      </c>
      <c r="AG331" s="76">
        <f t="shared" si="288"/>
        <v>0</v>
      </c>
      <c r="AH331" s="77">
        <v>0</v>
      </c>
      <c r="AI331" s="78">
        <f t="shared" si="281"/>
        <v>0</v>
      </c>
      <c r="AJ331" s="32"/>
      <c r="AK331" s="124">
        <v>247.94</v>
      </c>
      <c r="AL331" s="76">
        <v>481.92</v>
      </c>
      <c r="AM331" s="76">
        <f t="shared" si="282"/>
        <v>-233.98000000000002</v>
      </c>
      <c r="AN331" s="76">
        <v>0</v>
      </c>
      <c r="AO331" s="76">
        <f t="shared" si="293"/>
        <v>247.94</v>
      </c>
      <c r="AP331" s="77">
        <v>0</v>
      </c>
      <c r="AQ331" s="77">
        <f t="shared" si="283"/>
        <v>247.94</v>
      </c>
      <c r="AR331" s="8"/>
      <c r="AS331" s="76">
        <v>247.94</v>
      </c>
      <c r="AT331" s="76">
        <v>481.92</v>
      </c>
      <c r="AU331" s="76">
        <f t="shared" si="289"/>
        <v>-233.98000000000002</v>
      </c>
      <c r="AV331" s="76">
        <v>0</v>
      </c>
      <c r="AW331" s="76">
        <f t="shared" si="290"/>
        <v>247.94</v>
      </c>
      <c r="AX331" s="77">
        <v>0</v>
      </c>
      <c r="AY331" s="78">
        <f t="shared" si="284"/>
        <v>247.94</v>
      </c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 s="32"/>
    </row>
    <row r="332" spans="2:68" s="2" customFormat="1" ht="14.25" hidden="1" customHeight="1" outlineLevel="1">
      <c r="B332" s="2" t="str">
        <f t="shared" si="294"/>
        <v>Hide</v>
      </c>
      <c r="C332" s="2">
        <v>1</v>
      </c>
      <c r="D332" s="72" t="s">
        <v>307</v>
      </c>
      <c r="E332" s="124">
        <v>2307.1899999999996</v>
      </c>
      <c r="F332" s="76">
        <v>1093.6500000000001</v>
      </c>
      <c r="G332" s="76">
        <f t="shared" si="276"/>
        <v>1213.5399999999995</v>
      </c>
      <c r="H332" s="76">
        <v>0</v>
      </c>
      <c r="I332" s="76">
        <f t="shared" si="291"/>
        <v>2307.1899999999996</v>
      </c>
      <c r="J332" s="77">
        <v>1281.46</v>
      </c>
      <c r="K332" s="77">
        <f t="shared" si="277"/>
        <v>1025.7299999999996</v>
      </c>
      <c r="L332" s="8"/>
      <c r="M332" s="76">
        <v>2307.1899999999996</v>
      </c>
      <c r="N332" s="76">
        <v>1093.6500000000001</v>
      </c>
      <c r="O332" s="76">
        <f t="shared" si="285"/>
        <v>1213.5399999999995</v>
      </c>
      <c r="P332" s="76">
        <v>0</v>
      </c>
      <c r="Q332" s="76">
        <f t="shared" si="286"/>
        <v>2307.1899999999996</v>
      </c>
      <c r="R332" s="77">
        <v>1281.46</v>
      </c>
      <c r="S332" s="78">
        <f t="shared" si="278"/>
        <v>1025.7299999999996</v>
      </c>
      <c r="T332" s="32"/>
      <c r="U332" s="124">
        <v>0</v>
      </c>
      <c r="V332" s="76">
        <v>109.23999999999995</v>
      </c>
      <c r="W332" s="76">
        <f t="shared" si="279"/>
        <v>-109.23999999999995</v>
      </c>
      <c r="X332" s="76">
        <v>0</v>
      </c>
      <c r="Y332" s="76">
        <f t="shared" si="292"/>
        <v>0</v>
      </c>
      <c r="Z332" s="77">
        <v>-397.22</v>
      </c>
      <c r="AA332" s="77">
        <f t="shared" si="280"/>
        <v>397.22</v>
      </c>
      <c r="AB332" s="8"/>
      <c r="AC332" s="76">
        <v>0</v>
      </c>
      <c r="AD332" s="76">
        <v>109.23999999999995</v>
      </c>
      <c r="AE332" s="76">
        <f t="shared" si="287"/>
        <v>-109.23999999999995</v>
      </c>
      <c r="AF332" s="76">
        <v>0</v>
      </c>
      <c r="AG332" s="76">
        <f t="shared" si="288"/>
        <v>0</v>
      </c>
      <c r="AH332" s="77">
        <v>-397.22</v>
      </c>
      <c r="AI332" s="78">
        <f t="shared" si="281"/>
        <v>397.22</v>
      </c>
      <c r="AJ332" s="32"/>
      <c r="AK332" s="124">
        <v>2307.1899999999996</v>
      </c>
      <c r="AL332" s="76">
        <v>984.41000000000008</v>
      </c>
      <c r="AM332" s="76">
        <f t="shared" si="282"/>
        <v>1322.7799999999995</v>
      </c>
      <c r="AN332" s="76">
        <v>0</v>
      </c>
      <c r="AO332" s="76">
        <f t="shared" si="293"/>
        <v>2307.1899999999996</v>
      </c>
      <c r="AP332" s="77">
        <v>1678.68</v>
      </c>
      <c r="AQ332" s="77">
        <f t="shared" si="283"/>
        <v>628.50999999999954</v>
      </c>
      <c r="AR332" s="8"/>
      <c r="AS332" s="76">
        <v>2307.1899999999996</v>
      </c>
      <c r="AT332" s="76">
        <v>984.41000000000008</v>
      </c>
      <c r="AU332" s="76">
        <f t="shared" si="289"/>
        <v>1322.7799999999995</v>
      </c>
      <c r="AV332" s="76">
        <v>0</v>
      </c>
      <c r="AW332" s="76">
        <f t="shared" si="290"/>
        <v>2307.1899999999996</v>
      </c>
      <c r="AX332" s="77">
        <v>1678.68</v>
      </c>
      <c r="AY332" s="78">
        <f t="shared" si="284"/>
        <v>628.50999999999954</v>
      </c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 s="32"/>
    </row>
    <row r="333" spans="2:68" s="2" customFormat="1" ht="14.25" hidden="1" customHeight="1" outlineLevel="1">
      <c r="B333" s="2" t="str">
        <f t="shared" si="294"/>
        <v>Hide</v>
      </c>
      <c r="C333" s="2">
        <v>1</v>
      </c>
      <c r="D333" s="72" t="s">
        <v>308</v>
      </c>
      <c r="E333" s="124">
        <v>0</v>
      </c>
      <c r="F333" s="76">
        <v>6.76</v>
      </c>
      <c r="G333" s="76">
        <f t="shared" si="276"/>
        <v>-6.76</v>
      </c>
      <c r="H333" s="76">
        <v>0</v>
      </c>
      <c r="I333" s="76">
        <f t="shared" si="291"/>
        <v>0</v>
      </c>
      <c r="J333" s="77">
        <v>0</v>
      </c>
      <c r="K333" s="77">
        <f t="shared" si="277"/>
        <v>0</v>
      </c>
      <c r="L333" s="8"/>
      <c r="M333" s="76">
        <v>0</v>
      </c>
      <c r="N333" s="76">
        <v>6.76</v>
      </c>
      <c r="O333" s="76">
        <f t="shared" si="285"/>
        <v>-6.76</v>
      </c>
      <c r="P333" s="76">
        <v>0</v>
      </c>
      <c r="Q333" s="76">
        <f t="shared" si="286"/>
        <v>0</v>
      </c>
      <c r="R333" s="77">
        <v>0</v>
      </c>
      <c r="S333" s="78">
        <f t="shared" si="278"/>
        <v>0</v>
      </c>
      <c r="T333" s="32"/>
      <c r="U333" s="124">
        <v>0</v>
      </c>
      <c r="V333" s="76">
        <v>0</v>
      </c>
      <c r="W333" s="76">
        <f t="shared" si="279"/>
        <v>0</v>
      </c>
      <c r="X333" s="76">
        <v>0</v>
      </c>
      <c r="Y333" s="76">
        <f t="shared" si="292"/>
        <v>0</v>
      </c>
      <c r="Z333" s="77">
        <v>0</v>
      </c>
      <c r="AA333" s="77">
        <f t="shared" si="280"/>
        <v>0</v>
      </c>
      <c r="AB333" s="8"/>
      <c r="AC333" s="76">
        <v>0</v>
      </c>
      <c r="AD333" s="76">
        <v>0</v>
      </c>
      <c r="AE333" s="76">
        <f t="shared" si="287"/>
        <v>0</v>
      </c>
      <c r="AF333" s="76">
        <v>0</v>
      </c>
      <c r="AG333" s="76">
        <f t="shared" si="288"/>
        <v>0</v>
      </c>
      <c r="AH333" s="77">
        <v>0</v>
      </c>
      <c r="AI333" s="78">
        <f t="shared" si="281"/>
        <v>0</v>
      </c>
      <c r="AJ333" s="32"/>
      <c r="AK333" s="124">
        <v>0</v>
      </c>
      <c r="AL333" s="76">
        <v>6.76</v>
      </c>
      <c r="AM333" s="76">
        <f t="shared" si="282"/>
        <v>-6.76</v>
      </c>
      <c r="AN333" s="76">
        <v>0</v>
      </c>
      <c r="AO333" s="76">
        <f t="shared" si="293"/>
        <v>0</v>
      </c>
      <c r="AP333" s="77">
        <v>0</v>
      </c>
      <c r="AQ333" s="77">
        <f t="shared" si="283"/>
        <v>0</v>
      </c>
      <c r="AR333" s="8"/>
      <c r="AS333" s="76">
        <v>0</v>
      </c>
      <c r="AT333" s="76">
        <v>6.76</v>
      </c>
      <c r="AU333" s="76">
        <f t="shared" si="289"/>
        <v>-6.76</v>
      </c>
      <c r="AV333" s="76">
        <v>0</v>
      </c>
      <c r="AW333" s="76">
        <f t="shared" si="290"/>
        <v>0</v>
      </c>
      <c r="AX333" s="77">
        <v>0</v>
      </c>
      <c r="AY333" s="78">
        <f t="shared" si="284"/>
        <v>0</v>
      </c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 s="32"/>
    </row>
    <row r="334" spans="2:68" s="2" customFormat="1" ht="14.25" hidden="1" customHeight="1" outlineLevel="1">
      <c r="B334" s="2" t="str">
        <f t="shared" si="294"/>
        <v>Hide</v>
      </c>
      <c r="C334" s="2">
        <v>1</v>
      </c>
      <c r="D334" s="72" t="s">
        <v>309</v>
      </c>
      <c r="E334" s="124">
        <v>597.5</v>
      </c>
      <c r="F334" s="76">
        <v>320.67</v>
      </c>
      <c r="G334" s="76">
        <f t="shared" si="276"/>
        <v>276.83</v>
      </c>
      <c r="H334" s="76">
        <v>0</v>
      </c>
      <c r="I334" s="76">
        <f t="shared" si="291"/>
        <v>597.5</v>
      </c>
      <c r="J334" s="77">
        <v>466.3</v>
      </c>
      <c r="K334" s="77">
        <f t="shared" si="277"/>
        <v>131.19999999999999</v>
      </c>
      <c r="L334" s="8"/>
      <c r="M334" s="76">
        <v>597.5</v>
      </c>
      <c r="N334" s="76">
        <v>320.67</v>
      </c>
      <c r="O334" s="76">
        <f t="shared" si="285"/>
        <v>276.83</v>
      </c>
      <c r="P334" s="76">
        <v>0</v>
      </c>
      <c r="Q334" s="76">
        <f t="shared" si="286"/>
        <v>597.5</v>
      </c>
      <c r="R334" s="77">
        <v>466.3</v>
      </c>
      <c r="S334" s="78">
        <f t="shared" si="278"/>
        <v>131.19999999999999</v>
      </c>
      <c r="T334" s="32"/>
      <c r="U334" s="124">
        <v>0</v>
      </c>
      <c r="V334" s="76">
        <v>21.3</v>
      </c>
      <c r="W334" s="76">
        <f t="shared" si="279"/>
        <v>-21.3</v>
      </c>
      <c r="X334" s="76">
        <v>0</v>
      </c>
      <c r="Y334" s="76">
        <f t="shared" si="292"/>
        <v>0</v>
      </c>
      <c r="Z334" s="77">
        <v>22.68</v>
      </c>
      <c r="AA334" s="77">
        <f t="shared" si="280"/>
        <v>-22.68</v>
      </c>
      <c r="AB334" s="8"/>
      <c r="AC334" s="76">
        <v>0</v>
      </c>
      <c r="AD334" s="76">
        <v>21.3</v>
      </c>
      <c r="AE334" s="76">
        <f t="shared" si="287"/>
        <v>-21.3</v>
      </c>
      <c r="AF334" s="76">
        <v>0</v>
      </c>
      <c r="AG334" s="76">
        <f t="shared" si="288"/>
        <v>0</v>
      </c>
      <c r="AH334" s="77">
        <v>22.68</v>
      </c>
      <c r="AI334" s="78">
        <f t="shared" si="281"/>
        <v>-22.68</v>
      </c>
      <c r="AJ334" s="32"/>
      <c r="AK334" s="124">
        <v>597.5</v>
      </c>
      <c r="AL334" s="76">
        <v>299.37</v>
      </c>
      <c r="AM334" s="76">
        <f t="shared" si="282"/>
        <v>298.13</v>
      </c>
      <c r="AN334" s="76">
        <v>0</v>
      </c>
      <c r="AO334" s="76">
        <f t="shared" si="293"/>
        <v>597.5</v>
      </c>
      <c r="AP334" s="77">
        <v>443.62</v>
      </c>
      <c r="AQ334" s="77">
        <f t="shared" si="283"/>
        <v>153.88</v>
      </c>
      <c r="AR334" s="8"/>
      <c r="AS334" s="76">
        <v>597.5</v>
      </c>
      <c r="AT334" s="76">
        <v>299.37</v>
      </c>
      <c r="AU334" s="76">
        <f t="shared" si="289"/>
        <v>298.13</v>
      </c>
      <c r="AV334" s="76">
        <v>0</v>
      </c>
      <c r="AW334" s="76">
        <f t="shared" si="290"/>
        <v>597.5</v>
      </c>
      <c r="AX334" s="77">
        <v>443.62</v>
      </c>
      <c r="AY334" s="78">
        <f t="shared" si="284"/>
        <v>153.88</v>
      </c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 s="32"/>
    </row>
    <row r="335" spans="2:68" s="2" customFormat="1" ht="14.25" hidden="1" customHeight="1" outlineLevel="1">
      <c r="B335" s="2" t="str">
        <f t="shared" si="294"/>
        <v>Hide</v>
      </c>
      <c r="C335" s="2">
        <v>1</v>
      </c>
      <c r="D335" s="72" t="s">
        <v>310</v>
      </c>
      <c r="E335" s="124">
        <v>0</v>
      </c>
      <c r="F335" s="76">
        <v>16.049999999999997</v>
      </c>
      <c r="G335" s="76">
        <f t="shared" si="276"/>
        <v>-16.049999999999997</v>
      </c>
      <c r="H335" s="76">
        <v>0</v>
      </c>
      <c r="I335" s="76">
        <f t="shared" si="291"/>
        <v>0</v>
      </c>
      <c r="J335" s="77">
        <v>93.48</v>
      </c>
      <c r="K335" s="77">
        <f t="shared" si="277"/>
        <v>-93.48</v>
      </c>
      <c r="L335" s="8"/>
      <c r="M335" s="76">
        <v>0</v>
      </c>
      <c r="N335" s="76">
        <v>16.049999999999997</v>
      </c>
      <c r="O335" s="76">
        <f t="shared" si="285"/>
        <v>-16.049999999999997</v>
      </c>
      <c r="P335" s="76">
        <v>0</v>
      </c>
      <c r="Q335" s="76">
        <f t="shared" si="286"/>
        <v>0</v>
      </c>
      <c r="R335" s="77">
        <v>93.48</v>
      </c>
      <c r="S335" s="78">
        <f t="shared" si="278"/>
        <v>-93.48</v>
      </c>
      <c r="T335" s="32"/>
      <c r="U335" s="124">
        <v>0</v>
      </c>
      <c r="V335" s="76">
        <v>16.049999999999997</v>
      </c>
      <c r="W335" s="76">
        <f t="shared" si="279"/>
        <v>-16.049999999999997</v>
      </c>
      <c r="X335" s="76">
        <v>0</v>
      </c>
      <c r="Y335" s="76">
        <f t="shared" si="292"/>
        <v>0</v>
      </c>
      <c r="Z335" s="77">
        <v>93.48</v>
      </c>
      <c r="AA335" s="77">
        <f t="shared" si="280"/>
        <v>-93.48</v>
      </c>
      <c r="AB335" s="8"/>
      <c r="AC335" s="76">
        <v>0</v>
      </c>
      <c r="AD335" s="76">
        <v>16.049999999999997</v>
      </c>
      <c r="AE335" s="76">
        <f t="shared" si="287"/>
        <v>-16.049999999999997</v>
      </c>
      <c r="AF335" s="76">
        <v>0</v>
      </c>
      <c r="AG335" s="76">
        <f t="shared" si="288"/>
        <v>0</v>
      </c>
      <c r="AH335" s="77">
        <v>93.48</v>
      </c>
      <c r="AI335" s="78">
        <f t="shared" si="281"/>
        <v>-93.48</v>
      </c>
      <c r="AJ335" s="32"/>
      <c r="AK335" s="124">
        <v>0</v>
      </c>
      <c r="AL335" s="76">
        <v>0</v>
      </c>
      <c r="AM335" s="76">
        <f t="shared" si="282"/>
        <v>0</v>
      </c>
      <c r="AN335" s="76">
        <v>0</v>
      </c>
      <c r="AO335" s="76">
        <f t="shared" si="293"/>
        <v>0</v>
      </c>
      <c r="AP335" s="77">
        <v>0</v>
      </c>
      <c r="AQ335" s="77">
        <f t="shared" si="283"/>
        <v>0</v>
      </c>
      <c r="AR335" s="8"/>
      <c r="AS335" s="76">
        <v>0</v>
      </c>
      <c r="AT335" s="76">
        <v>0</v>
      </c>
      <c r="AU335" s="76">
        <f t="shared" si="289"/>
        <v>0</v>
      </c>
      <c r="AV335" s="76">
        <v>0</v>
      </c>
      <c r="AW335" s="76">
        <f t="shared" si="290"/>
        <v>0</v>
      </c>
      <c r="AX335" s="77">
        <v>0</v>
      </c>
      <c r="AY335" s="78">
        <f t="shared" si="284"/>
        <v>0</v>
      </c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 s="32"/>
    </row>
    <row r="336" spans="2:68" s="2" customFormat="1" ht="14.25" hidden="1" customHeight="1" outlineLevel="1">
      <c r="B336" s="2" t="str">
        <f t="shared" si="294"/>
        <v>Hide</v>
      </c>
      <c r="C336" s="2">
        <v>1</v>
      </c>
      <c r="D336" s="72" t="s">
        <v>311</v>
      </c>
      <c r="E336" s="124">
        <v>0</v>
      </c>
      <c r="F336" s="76">
        <v>1435.96</v>
      </c>
      <c r="G336" s="76">
        <f t="shared" si="276"/>
        <v>-1435.96</v>
      </c>
      <c r="H336" s="76">
        <v>0</v>
      </c>
      <c r="I336" s="76">
        <f t="shared" si="291"/>
        <v>0</v>
      </c>
      <c r="J336" s="77">
        <v>4252.83</v>
      </c>
      <c r="K336" s="77">
        <f t="shared" si="277"/>
        <v>-4252.83</v>
      </c>
      <c r="L336" s="8"/>
      <c r="M336" s="76">
        <v>0</v>
      </c>
      <c r="N336" s="76">
        <v>1435.96</v>
      </c>
      <c r="O336" s="76">
        <f t="shared" si="285"/>
        <v>-1435.96</v>
      </c>
      <c r="P336" s="76">
        <v>0</v>
      </c>
      <c r="Q336" s="76">
        <f t="shared" si="286"/>
        <v>0</v>
      </c>
      <c r="R336" s="77">
        <v>4252.83</v>
      </c>
      <c r="S336" s="78">
        <f t="shared" si="278"/>
        <v>-4252.83</v>
      </c>
      <c r="T336" s="32"/>
      <c r="U336" s="124">
        <v>0</v>
      </c>
      <c r="V336" s="76">
        <v>21.65</v>
      </c>
      <c r="W336" s="76">
        <f t="shared" si="279"/>
        <v>-21.65</v>
      </c>
      <c r="X336" s="76">
        <v>0</v>
      </c>
      <c r="Y336" s="76">
        <f t="shared" si="292"/>
        <v>0</v>
      </c>
      <c r="Z336" s="77">
        <v>0</v>
      </c>
      <c r="AA336" s="77">
        <f t="shared" si="280"/>
        <v>0</v>
      </c>
      <c r="AB336" s="8"/>
      <c r="AC336" s="76">
        <v>0</v>
      </c>
      <c r="AD336" s="76">
        <v>21.65</v>
      </c>
      <c r="AE336" s="76">
        <f t="shared" si="287"/>
        <v>-21.65</v>
      </c>
      <c r="AF336" s="76">
        <v>0</v>
      </c>
      <c r="AG336" s="76">
        <f t="shared" si="288"/>
        <v>0</v>
      </c>
      <c r="AH336" s="77">
        <v>0</v>
      </c>
      <c r="AI336" s="78">
        <f t="shared" si="281"/>
        <v>0</v>
      </c>
      <c r="AJ336" s="32"/>
      <c r="AK336" s="124">
        <v>0</v>
      </c>
      <c r="AL336" s="76">
        <v>1414.31</v>
      </c>
      <c r="AM336" s="76">
        <f t="shared" si="282"/>
        <v>-1414.31</v>
      </c>
      <c r="AN336" s="76">
        <v>0</v>
      </c>
      <c r="AO336" s="76">
        <f t="shared" si="293"/>
        <v>0</v>
      </c>
      <c r="AP336" s="77">
        <v>4252.83</v>
      </c>
      <c r="AQ336" s="77">
        <f t="shared" si="283"/>
        <v>-4252.83</v>
      </c>
      <c r="AR336" s="8"/>
      <c r="AS336" s="76">
        <v>0</v>
      </c>
      <c r="AT336" s="76">
        <v>1414.31</v>
      </c>
      <c r="AU336" s="76">
        <f t="shared" si="289"/>
        <v>-1414.31</v>
      </c>
      <c r="AV336" s="76">
        <v>0</v>
      </c>
      <c r="AW336" s="76">
        <f t="shared" si="290"/>
        <v>0</v>
      </c>
      <c r="AX336" s="77">
        <v>4252.83</v>
      </c>
      <c r="AY336" s="78">
        <f t="shared" si="284"/>
        <v>-4252.83</v>
      </c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 s="32"/>
    </row>
    <row r="337" spans="2:68" s="2" customFormat="1" ht="14.25" hidden="1" customHeight="1" outlineLevel="1">
      <c r="B337" s="2" t="str">
        <f t="shared" si="294"/>
        <v>Hide</v>
      </c>
      <c r="C337" s="2">
        <v>1</v>
      </c>
      <c r="D337" s="72" t="s">
        <v>312</v>
      </c>
      <c r="E337" s="124">
        <v>0</v>
      </c>
      <c r="F337" s="76">
        <v>0</v>
      </c>
      <c r="G337" s="76">
        <f t="shared" si="276"/>
        <v>0</v>
      </c>
      <c r="H337" s="76">
        <v>0</v>
      </c>
      <c r="I337" s="76">
        <f t="shared" si="291"/>
        <v>0</v>
      </c>
      <c r="J337" s="77">
        <v>0</v>
      </c>
      <c r="K337" s="77">
        <f t="shared" si="277"/>
        <v>0</v>
      </c>
      <c r="L337" s="8"/>
      <c r="M337" s="76">
        <v>0</v>
      </c>
      <c r="N337" s="76">
        <v>0</v>
      </c>
      <c r="O337" s="76">
        <f t="shared" si="285"/>
        <v>0</v>
      </c>
      <c r="P337" s="76">
        <v>0</v>
      </c>
      <c r="Q337" s="76">
        <f t="shared" si="286"/>
        <v>0</v>
      </c>
      <c r="R337" s="77">
        <v>0</v>
      </c>
      <c r="S337" s="78">
        <f t="shared" si="278"/>
        <v>0</v>
      </c>
      <c r="T337" s="32"/>
      <c r="U337" s="124">
        <v>0</v>
      </c>
      <c r="V337" s="76">
        <v>0</v>
      </c>
      <c r="W337" s="76">
        <f t="shared" si="279"/>
        <v>0</v>
      </c>
      <c r="X337" s="76">
        <v>0</v>
      </c>
      <c r="Y337" s="76">
        <f t="shared" si="292"/>
        <v>0</v>
      </c>
      <c r="Z337" s="77">
        <v>0</v>
      </c>
      <c r="AA337" s="77">
        <f t="shared" si="280"/>
        <v>0</v>
      </c>
      <c r="AB337" s="8"/>
      <c r="AC337" s="76">
        <v>0</v>
      </c>
      <c r="AD337" s="76">
        <v>0</v>
      </c>
      <c r="AE337" s="76">
        <f t="shared" si="287"/>
        <v>0</v>
      </c>
      <c r="AF337" s="76">
        <v>0</v>
      </c>
      <c r="AG337" s="76">
        <f t="shared" si="288"/>
        <v>0</v>
      </c>
      <c r="AH337" s="77">
        <v>0</v>
      </c>
      <c r="AI337" s="78">
        <f t="shared" si="281"/>
        <v>0</v>
      </c>
      <c r="AJ337" s="32"/>
      <c r="AK337" s="124">
        <v>0</v>
      </c>
      <c r="AL337" s="76">
        <v>0</v>
      </c>
      <c r="AM337" s="76">
        <f t="shared" si="282"/>
        <v>0</v>
      </c>
      <c r="AN337" s="76">
        <v>0</v>
      </c>
      <c r="AO337" s="76">
        <f t="shared" si="293"/>
        <v>0</v>
      </c>
      <c r="AP337" s="77">
        <v>0</v>
      </c>
      <c r="AQ337" s="77">
        <f t="shared" si="283"/>
        <v>0</v>
      </c>
      <c r="AR337" s="8"/>
      <c r="AS337" s="76">
        <v>0</v>
      </c>
      <c r="AT337" s="76">
        <v>0</v>
      </c>
      <c r="AU337" s="76">
        <f t="shared" si="289"/>
        <v>0</v>
      </c>
      <c r="AV337" s="76">
        <v>0</v>
      </c>
      <c r="AW337" s="76">
        <f t="shared" si="290"/>
        <v>0</v>
      </c>
      <c r="AX337" s="77">
        <v>0</v>
      </c>
      <c r="AY337" s="78">
        <f t="shared" si="284"/>
        <v>0</v>
      </c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 s="32"/>
    </row>
    <row r="338" spans="2:68" s="2" customFormat="1" ht="14.25" hidden="1" customHeight="1" outlineLevel="1">
      <c r="B338" s="2" t="str">
        <f t="shared" si="294"/>
        <v>Hide</v>
      </c>
      <c r="C338" s="2">
        <v>1</v>
      </c>
      <c r="D338" s="72" t="s">
        <v>313</v>
      </c>
      <c r="E338" s="124">
        <v>0</v>
      </c>
      <c r="F338" s="76">
        <v>0</v>
      </c>
      <c r="G338" s="76">
        <f t="shared" si="276"/>
        <v>0</v>
      </c>
      <c r="H338" s="76">
        <v>0</v>
      </c>
      <c r="I338" s="76">
        <f t="shared" si="291"/>
        <v>0</v>
      </c>
      <c r="J338" s="77">
        <v>0</v>
      </c>
      <c r="K338" s="77">
        <f t="shared" si="277"/>
        <v>0</v>
      </c>
      <c r="L338" s="8"/>
      <c r="M338" s="76">
        <v>0</v>
      </c>
      <c r="N338" s="76">
        <v>0</v>
      </c>
      <c r="O338" s="76">
        <f t="shared" si="285"/>
        <v>0</v>
      </c>
      <c r="P338" s="76">
        <v>0</v>
      </c>
      <c r="Q338" s="76">
        <f t="shared" si="286"/>
        <v>0</v>
      </c>
      <c r="R338" s="77">
        <v>0</v>
      </c>
      <c r="S338" s="78">
        <f t="shared" si="278"/>
        <v>0</v>
      </c>
      <c r="T338" s="32"/>
      <c r="U338" s="124">
        <v>0</v>
      </c>
      <c r="V338" s="76">
        <v>0</v>
      </c>
      <c r="W338" s="76">
        <f t="shared" si="279"/>
        <v>0</v>
      </c>
      <c r="X338" s="76">
        <v>0</v>
      </c>
      <c r="Y338" s="76">
        <f t="shared" si="292"/>
        <v>0</v>
      </c>
      <c r="Z338" s="77">
        <v>0</v>
      </c>
      <c r="AA338" s="77">
        <f t="shared" si="280"/>
        <v>0</v>
      </c>
      <c r="AB338" s="8"/>
      <c r="AC338" s="76">
        <v>0</v>
      </c>
      <c r="AD338" s="76">
        <v>0</v>
      </c>
      <c r="AE338" s="76">
        <f t="shared" si="287"/>
        <v>0</v>
      </c>
      <c r="AF338" s="76">
        <v>0</v>
      </c>
      <c r="AG338" s="76">
        <f t="shared" si="288"/>
        <v>0</v>
      </c>
      <c r="AH338" s="77">
        <v>0</v>
      </c>
      <c r="AI338" s="78">
        <f t="shared" si="281"/>
        <v>0</v>
      </c>
      <c r="AJ338" s="32"/>
      <c r="AK338" s="124">
        <v>0</v>
      </c>
      <c r="AL338" s="76">
        <v>0</v>
      </c>
      <c r="AM338" s="76">
        <f t="shared" si="282"/>
        <v>0</v>
      </c>
      <c r="AN338" s="76">
        <v>0</v>
      </c>
      <c r="AO338" s="76">
        <f t="shared" si="293"/>
        <v>0</v>
      </c>
      <c r="AP338" s="77">
        <v>0</v>
      </c>
      <c r="AQ338" s="77">
        <f t="shared" si="283"/>
        <v>0</v>
      </c>
      <c r="AR338" s="8"/>
      <c r="AS338" s="76">
        <v>0</v>
      </c>
      <c r="AT338" s="76">
        <v>0</v>
      </c>
      <c r="AU338" s="76">
        <f t="shared" si="289"/>
        <v>0</v>
      </c>
      <c r="AV338" s="76">
        <v>0</v>
      </c>
      <c r="AW338" s="76">
        <f t="shared" si="290"/>
        <v>0</v>
      </c>
      <c r="AX338" s="77">
        <v>0</v>
      </c>
      <c r="AY338" s="78">
        <f t="shared" si="284"/>
        <v>0</v>
      </c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 s="32"/>
    </row>
    <row r="339" spans="2:68" s="2" customFormat="1" ht="14.25" hidden="1" customHeight="1" outlineLevel="1">
      <c r="B339" s="2" t="str">
        <f t="shared" si="294"/>
        <v>Hide</v>
      </c>
      <c r="C339" s="2">
        <v>1</v>
      </c>
      <c r="D339" s="72" t="s">
        <v>314</v>
      </c>
      <c r="E339" s="124">
        <v>4701.5200000000004</v>
      </c>
      <c r="F339" s="76">
        <v>492.52</v>
      </c>
      <c r="G339" s="76">
        <f t="shared" si="276"/>
        <v>4209</v>
      </c>
      <c r="H339" s="76">
        <v>0</v>
      </c>
      <c r="I339" s="76">
        <f t="shared" si="291"/>
        <v>4701.5200000000004</v>
      </c>
      <c r="J339" s="77">
        <v>638.91</v>
      </c>
      <c r="K339" s="77">
        <f t="shared" si="277"/>
        <v>4062.6100000000006</v>
      </c>
      <c r="L339" s="8"/>
      <c r="M339" s="76">
        <v>4701.5200000000004</v>
      </c>
      <c r="N339" s="76">
        <v>492.52</v>
      </c>
      <c r="O339" s="76">
        <f t="shared" si="285"/>
        <v>4209</v>
      </c>
      <c r="P339" s="76">
        <v>0</v>
      </c>
      <c r="Q339" s="76">
        <f t="shared" si="286"/>
        <v>4701.5200000000004</v>
      </c>
      <c r="R339" s="77">
        <v>638.91</v>
      </c>
      <c r="S339" s="78">
        <f t="shared" si="278"/>
        <v>4062.6100000000006</v>
      </c>
      <c r="T339" s="32"/>
      <c r="U339" s="124">
        <v>265.63</v>
      </c>
      <c r="V339" s="76">
        <v>264.36</v>
      </c>
      <c r="W339" s="76">
        <f t="shared" si="279"/>
        <v>1.2699999999999818</v>
      </c>
      <c r="X339" s="76">
        <v>0</v>
      </c>
      <c r="Y339" s="76">
        <f t="shared" si="292"/>
        <v>265.63</v>
      </c>
      <c r="Z339" s="77">
        <v>423.46</v>
      </c>
      <c r="AA339" s="77">
        <f t="shared" si="280"/>
        <v>-157.82999999999998</v>
      </c>
      <c r="AB339" s="8"/>
      <c r="AC339" s="76">
        <v>265.63</v>
      </c>
      <c r="AD339" s="76">
        <v>264.36</v>
      </c>
      <c r="AE339" s="76">
        <f t="shared" si="287"/>
        <v>1.2699999999999818</v>
      </c>
      <c r="AF339" s="76">
        <v>0</v>
      </c>
      <c r="AG339" s="76">
        <f t="shared" si="288"/>
        <v>265.63</v>
      </c>
      <c r="AH339" s="77">
        <v>423.46</v>
      </c>
      <c r="AI339" s="78">
        <f t="shared" si="281"/>
        <v>-157.82999999999998</v>
      </c>
      <c r="AJ339" s="32"/>
      <c r="AK339" s="124">
        <v>4435.8900000000003</v>
      </c>
      <c r="AL339" s="76">
        <v>228.16</v>
      </c>
      <c r="AM339" s="76">
        <f t="shared" si="282"/>
        <v>4207.7300000000005</v>
      </c>
      <c r="AN339" s="76">
        <v>0</v>
      </c>
      <c r="AO339" s="76">
        <f t="shared" si="293"/>
        <v>4435.8900000000003</v>
      </c>
      <c r="AP339" s="77">
        <v>215.45</v>
      </c>
      <c r="AQ339" s="77">
        <f t="shared" si="283"/>
        <v>4220.4400000000005</v>
      </c>
      <c r="AR339" s="8"/>
      <c r="AS339" s="76">
        <v>4435.8900000000003</v>
      </c>
      <c r="AT339" s="76">
        <v>228.16</v>
      </c>
      <c r="AU339" s="76">
        <f t="shared" si="289"/>
        <v>4207.7300000000005</v>
      </c>
      <c r="AV339" s="76">
        <v>0</v>
      </c>
      <c r="AW339" s="76">
        <f t="shared" si="290"/>
        <v>4435.8900000000003</v>
      </c>
      <c r="AX339" s="77">
        <v>215.45</v>
      </c>
      <c r="AY339" s="78">
        <f t="shared" si="284"/>
        <v>4220.4400000000005</v>
      </c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 s="32"/>
    </row>
    <row r="340" spans="2:68" s="2" customFormat="1" ht="14.25" hidden="1" customHeight="1" outlineLevel="1">
      <c r="B340" s="2" t="str">
        <f t="shared" si="294"/>
        <v>Hide</v>
      </c>
      <c r="C340" s="2">
        <v>1</v>
      </c>
      <c r="D340" s="72" t="s" vm="6">
        <v>315</v>
      </c>
      <c r="E340" s="124">
        <v>0</v>
      </c>
      <c r="F340" s="76">
        <v>0</v>
      </c>
      <c r="G340" s="76">
        <f t="shared" si="276"/>
        <v>0</v>
      </c>
      <c r="H340" s="76">
        <v>0</v>
      </c>
      <c r="I340" s="76">
        <f t="shared" si="291"/>
        <v>0</v>
      </c>
      <c r="J340" s="77">
        <v>0</v>
      </c>
      <c r="K340" s="77">
        <f t="shared" si="277"/>
        <v>0</v>
      </c>
      <c r="L340" s="8"/>
      <c r="M340" s="76">
        <v>0</v>
      </c>
      <c r="N340" s="76">
        <v>0</v>
      </c>
      <c r="O340" s="76">
        <f t="shared" si="285"/>
        <v>0</v>
      </c>
      <c r="P340" s="76">
        <v>0</v>
      </c>
      <c r="Q340" s="76">
        <f t="shared" si="286"/>
        <v>0</v>
      </c>
      <c r="R340" s="77">
        <v>0</v>
      </c>
      <c r="S340" s="78">
        <f t="shared" si="278"/>
        <v>0</v>
      </c>
      <c r="T340" s="32"/>
      <c r="U340" s="124">
        <v>0</v>
      </c>
      <c r="V340" s="76">
        <v>0</v>
      </c>
      <c r="W340" s="76">
        <f t="shared" si="279"/>
        <v>0</v>
      </c>
      <c r="X340" s="76">
        <v>0</v>
      </c>
      <c r="Y340" s="76">
        <f t="shared" si="292"/>
        <v>0</v>
      </c>
      <c r="Z340" s="77">
        <v>0</v>
      </c>
      <c r="AA340" s="77">
        <f t="shared" si="280"/>
        <v>0</v>
      </c>
      <c r="AB340" s="8"/>
      <c r="AC340" s="76">
        <v>0</v>
      </c>
      <c r="AD340" s="76">
        <v>0</v>
      </c>
      <c r="AE340" s="76">
        <f t="shared" si="287"/>
        <v>0</v>
      </c>
      <c r="AF340" s="76">
        <v>0</v>
      </c>
      <c r="AG340" s="76">
        <f t="shared" si="288"/>
        <v>0</v>
      </c>
      <c r="AH340" s="77">
        <v>0</v>
      </c>
      <c r="AI340" s="78">
        <f t="shared" si="281"/>
        <v>0</v>
      </c>
      <c r="AJ340" s="32"/>
      <c r="AK340" s="124">
        <v>0</v>
      </c>
      <c r="AL340" s="76">
        <v>0</v>
      </c>
      <c r="AM340" s="76">
        <f t="shared" si="282"/>
        <v>0</v>
      </c>
      <c r="AN340" s="76">
        <v>0</v>
      </c>
      <c r="AO340" s="76">
        <f t="shared" si="293"/>
        <v>0</v>
      </c>
      <c r="AP340" s="77">
        <v>0</v>
      </c>
      <c r="AQ340" s="77">
        <f t="shared" si="283"/>
        <v>0</v>
      </c>
      <c r="AR340" s="8"/>
      <c r="AS340" s="76">
        <v>0</v>
      </c>
      <c r="AT340" s="76">
        <v>0</v>
      </c>
      <c r="AU340" s="76">
        <f t="shared" si="289"/>
        <v>0</v>
      </c>
      <c r="AV340" s="76">
        <v>0</v>
      </c>
      <c r="AW340" s="76">
        <f t="shared" si="290"/>
        <v>0</v>
      </c>
      <c r="AX340" s="77">
        <v>0</v>
      </c>
      <c r="AY340" s="78">
        <f t="shared" si="284"/>
        <v>0</v>
      </c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 s="32"/>
    </row>
    <row r="341" spans="2:68" s="2" customFormat="1" ht="14.25" hidden="1" customHeight="1" outlineLevel="1">
      <c r="B341" s="2" t="str">
        <f t="shared" si="294"/>
        <v>Hide</v>
      </c>
      <c r="C341" s="2">
        <v>1</v>
      </c>
      <c r="D341" s="72" t="s">
        <v>316</v>
      </c>
      <c r="E341" s="124">
        <v>0</v>
      </c>
      <c r="F341" s="76">
        <v>199.38</v>
      </c>
      <c r="G341" s="76">
        <f t="shared" si="276"/>
        <v>-199.38</v>
      </c>
      <c r="H341" s="76">
        <v>0</v>
      </c>
      <c r="I341" s="76">
        <f t="shared" si="291"/>
        <v>0</v>
      </c>
      <c r="J341" s="77">
        <v>838.04</v>
      </c>
      <c r="K341" s="77">
        <f t="shared" si="277"/>
        <v>-838.04</v>
      </c>
      <c r="L341" s="8"/>
      <c r="M341" s="76">
        <v>0</v>
      </c>
      <c r="N341" s="76">
        <v>199.38</v>
      </c>
      <c r="O341" s="76">
        <f t="shared" si="285"/>
        <v>-199.38</v>
      </c>
      <c r="P341" s="76">
        <v>0</v>
      </c>
      <c r="Q341" s="76">
        <f t="shared" si="286"/>
        <v>0</v>
      </c>
      <c r="R341" s="77">
        <v>838.04</v>
      </c>
      <c r="S341" s="78">
        <f t="shared" si="278"/>
        <v>-838.04</v>
      </c>
      <c r="T341" s="32"/>
      <c r="U341" s="124">
        <v>0</v>
      </c>
      <c r="V341" s="76">
        <v>151.88999999999999</v>
      </c>
      <c r="W341" s="76">
        <f t="shared" si="279"/>
        <v>-151.88999999999999</v>
      </c>
      <c r="X341" s="76">
        <v>0</v>
      </c>
      <c r="Y341" s="76">
        <f t="shared" si="292"/>
        <v>0</v>
      </c>
      <c r="Z341" s="77">
        <v>838.04</v>
      </c>
      <c r="AA341" s="77">
        <f t="shared" si="280"/>
        <v>-838.04</v>
      </c>
      <c r="AB341" s="8"/>
      <c r="AC341" s="76">
        <v>0</v>
      </c>
      <c r="AD341" s="76">
        <v>151.88999999999999</v>
      </c>
      <c r="AE341" s="76">
        <f t="shared" si="287"/>
        <v>-151.88999999999999</v>
      </c>
      <c r="AF341" s="76">
        <v>0</v>
      </c>
      <c r="AG341" s="76">
        <f t="shared" si="288"/>
        <v>0</v>
      </c>
      <c r="AH341" s="77">
        <v>838.04</v>
      </c>
      <c r="AI341" s="78">
        <f t="shared" si="281"/>
        <v>-838.04</v>
      </c>
      <c r="AJ341" s="32"/>
      <c r="AK341" s="124">
        <v>0</v>
      </c>
      <c r="AL341" s="76">
        <v>47.49</v>
      </c>
      <c r="AM341" s="76">
        <f t="shared" si="282"/>
        <v>-47.49</v>
      </c>
      <c r="AN341" s="76">
        <v>0</v>
      </c>
      <c r="AO341" s="76">
        <f t="shared" si="293"/>
        <v>0</v>
      </c>
      <c r="AP341" s="77">
        <v>0</v>
      </c>
      <c r="AQ341" s="77">
        <f t="shared" si="283"/>
        <v>0</v>
      </c>
      <c r="AR341" s="8"/>
      <c r="AS341" s="76">
        <v>0</v>
      </c>
      <c r="AT341" s="76">
        <v>47.49</v>
      </c>
      <c r="AU341" s="76">
        <f t="shared" si="289"/>
        <v>-47.49</v>
      </c>
      <c r="AV341" s="76">
        <v>0</v>
      </c>
      <c r="AW341" s="76">
        <f t="shared" si="290"/>
        <v>0</v>
      </c>
      <c r="AX341" s="77">
        <v>0</v>
      </c>
      <c r="AY341" s="78">
        <f t="shared" si="284"/>
        <v>0</v>
      </c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 s="32"/>
    </row>
    <row r="342" spans="2:68" s="2" customFormat="1" ht="14.25" hidden="1" customHeight="1" outlineLevel="1">
      <c r="B342" s="2" t="str">
        <f t="shared" si="294"/>
        <v>Hide</v>
      </c>
      <c r="C342" s="2">
        <v>1</v>
      </c>
      <c r="D342" s="72" t="s">
        <v>317</v>
      </c>
      <c r="E342" s="124">
        <v>0</v>
      </c>
      <c r="F342" s="76">
        <v>0</v>
      </c>
      <c r="G342" s="76">
        <f t="shared" si="276"/>
        <v>0</v>
      </c>
      <c r="H342" s="76">
        <v>0</v>
      </c>
      <c r="I342" s="76">
        <f t="shared" si="291"/>
        <v>0</v>
      </c>
      <c r="J342" s="77">
        <v>0</v>
      </c>
      <c r="K342" s="77">
        <f t="shared" si="277"/>
        <v>0</v>
      </c>
      <c r="L342" s="8"/>
      <c r="M342" s="76">
        <v>0</v>
      </c>
      <c r="N342" s="76">
        <v>0</v>
      </c>
      <c r="O342" s="76">
        <f t="shared" si="285"/>
        <v>0</v>
      </c>
      <c r="P342" s="76">
        <v>0</v>
      </c>
      <c r="Q342" s="76">
        <f t="shared" si="286"/>
        <v>0</v>
      </c>
      <c r="R342" s="77">
        <v>0</v>
      </c>
      <c r="S342" s="78">
        <f t="shared" si="278"/>
        <v>0</v>
      </c>
      <c r="T342" s="32"/>
      <c r="U342" s="124">
        <v>0</v>
      </c>
      <c r="V342" s="76">
        <v>0</v>
      </c>
      <c r="W342" s="76">
        <f t="shared" si="279"/>
        <v>0</v>
      </c>
      <c r="X342" s="76">
        <v>0</v>
      </c>
      <c r="Y342" s="76">
        <f t="shared" si="292"/>
        <v>0</v>
      </c>
      <c r="Z342" s="77">
        <v>0</v>
      </c>
      <c r="AA342" s="77">
        <f t="shared" si="280"/>
        <v>0</v>
      </c>
      <c r="AB342" s="8"/>
      <c r="AC342" s="76">
        <v>0</v>
      </c>
      <c r="AD342" s="76">
        <v>0</v>
      </c>
      <c r="AE342" s="76">
        <f t="shared" si="287"/>
        <v>0</v>
      </c>
      <c r="AF342" s="76">
        <v>0</v>
      </c>
      <c r="AG342" s="76">
        <f t="shared" si="288"/>
        <v>0</v>
      </c>
      <c r="AH342" s="77">
        <v>0</v>
      </c>
      <c r="AI342" s="78">
        <f t="shared" si="281"/>
        <v>0</v>
      </c>
      <c r="AJ342" s="32"/>
      <c r="AK342" s="124">
        <v>0</v>
      </c>
      <c r="AL342" s="76">
        <v>0</v>
      </c>
      <c r="AM342" s="76">
        <f t="shared" si="282"/>
        <v>0</v>
      </c>
      <c r="AN342" s="76">
        <v>0</v>
      </c>
      <c r="AO342" s="76">
        <f t="shared" si="293"/>
        <v>0</v>
      </c>
      <c r="AP342" s="77">
        <v>0</v>
      </c>
      <c r="AQ342" s="77">
        <f t="shared" si="283"/>
        <v>0</v>
      </c>
      <c r="AR342" s="8"/>
      <c r="AS342" s="76">
        <v>0</v>
      </c>
      <c r="AT342" s="76">
        <v>0</v>
      </c>
      <c r="AU342" s="76">
        <f t="shared" si="289"/>
        <v>0</v>
      </c>
      <c r="AV342" s="76">
        <v>0</v>
      </c>
      <c r="AW342" s="76">
        <f t="shared" si="290"/>
        <v>0</v>
      </c>
      <c r="AX342" s="77">
        <v>0</v>
      </c>
      <c r="AY342" s="78">
        <f t="shared" si="284"/>
        <v>0</v>
      </c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 s="32"/>
    </row>
    <row r="343" spans="2:68" s="2" customFormat="1" ht="14.25" hidden="1" customHeight="1" outlineLevel="1">
      <c r="B343" s="2" t="str">
        <f t="shared" si="294"/>
        <v>Hide</v>
      </c>
      <c r="C343" s="2">
        <v>1</v>
      </c>
      <c r="D343" s="72" t="s">
        <v>318</v>
      </c>
      <c r="E343" s="124">
        <v>0</v>
      </c>
      <c r="F343" s="76">
        <v>0</v>
      </c>
      <c r="G343" s="76">
        <f t="shared" si="276"/>
        <v>0</v>
      </c>
      <c r="H343" s="76">
        <v>0</v>
      </c>
      <c r="I343" s="76">
        <f t="shared" si="291"/>
        <v>0</v>
      </c>
      <c r="J343" s="77">
        <v>0</v>
      </c>
      <c r="K343" s="77">
        <f t="shared" si="277"/>
        <v>0</v>
      </c>
      <c r="L343" s="8"/>
      <c r="M343" s="76">
        <v>0</v>
      </c>
      <c r="N343" s="76">
        <v>0</v>
      </c>
      <c r="O343" s="76">
        <f t="shared" si="285"/>
        <v>0</v>
      </c>
      <c r="P343" s="76">
        <v>0</v>
      </c>
      <c r="Q343" s="76">
        <f t="shared" si="286"/>
        <v>0</v>
      </c>
      <c r="R343" s="77">
        <v>0</v>
      </c>
      <c r="S343" s="78">
        <f t="shared" si="278"/>
        <v>0</v>
      </c>
      <c r="T343" s="32"/>
      <c r="U343" s="124">
        <v>0</v>
      </c>
      <c r="V343" s="76">
        <v>0</v>
      </c>
      <c r="W343" s="76">
        <f t="shared" si="279"/>
        <v>0</v>
      </c>
      <c r="X343" s="76">
        <v>0</v>
      </c>
      <c r="Y343" s="76">
        <f t="shared" si="292"/>
        <v>0</v>
      </c>
      <c r="Z343" s="77">
        <v>0</v>
      </c>
      <c r="AA343" s="77">
        <f t="shared" si="280"/>
        <v>0</v>
      </c>
      <c r="AB343" s="8"/>
      <c r="AC343" s="76">
        <v>0</v>
      </c>
      <c r="AD343" s="76">
        <v>0</v>
      </c>
      <c r="AE343" s="76">
        <f t="shared" si="287"/>
        <v>0</v>
      </c>
      <c r="AF343" s="76">
        <v>0</v>
      </c>
      <c r="AG343" s="76">
        <f t="shared" si="288"/>
        <v>0</v>
      </c>
      <c r="AH343" s="77">
        <v>0</v>
      </c>
      <c r="AI343" s="78">
        <f t="shared" si="281"/>
        <v>0</v>
      </c>
      <c r="AJ343" s="32"/>
      <c r="AK343" s="124">
        <v>0</v>
      </c>
      <c r="AL343" s="76">
        <v>0</v>
      </c>
      <c r="AM343" s="76">
        <f t="shared" si="282"/>
        <v>0</v>
      </c>
      <c r="AN343" s="76">
        <v>0</v>
      </c>
      <c r="AO343" s="76">
        <f t="shared" si="293"/>
        <v>0</v>
      </c>
      <c r="AP343" s="77">
        <v>0</v>
      </c>
      <c r="AQ343" s="77">
        <f t="shared" si="283"/>
        <v>0</v>
      </c>
      <c r="AR343" s="8"/>
      <c r="AS343" s="76">
        <v>0</v>
      </c>
      <c r="AT343" s="76">
        <v>0</v>
      </c>
      <c r="AU343" s="76">
        <f t="shared" si="289"/>
        <v>0</v>
      </c>
      <c r="AV343" s="76">
        <v>0</v>
      </c>
      <c r="AW343" s="76">
        <f t="shared" si="290"/>
        <v>0</v>
      </c>
      <c r="AX343" s="77">
        <v>0</v>
      </c>
      <c r="AY343" s="78">
        <f t="shared" si="284"/>
        <v>0</v>
      </c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 s="32"/>
    </row>
    <row r="344" spans="2:68" s="2" customFormat="1" ht="14.25" hidden="1" customHeight="1" outlineLevel="1">
      <c r="B344" s="2" t="str">
        <f t="shared" si="294"/>
        <v>Hide</v>
      </c>
      <c r="C344" s="2">
        <v>1</v>
      </c>
      <c r="D344" s="72" t="s">
        <v>319</v>
      </c>
      <c r="E344" s="124">
        <v>0</v>
      </c>
      <c r="F344" s="76">
        <v>775.21</v>
      </c>
      <c r="G344" s="76">
        <f t="shared" si="276"/>
        <v>-775.21</v>
      </c>
      <c r="H344" s="76">
        <v>0</v>
      </c>
      <c r="I344" s="76">
        <f t="shared" si="291"/>
        <v>0</v>
      </c>
      <c r="J344" s="77">
        <v>3783.64</v>
      </c>
      <c r="K344" s="77">
        <f t="shared" si="277"/>
        <v>-3783.64</v>
      </c>
      <c r="L344" s="8"/>
      <c r="M344" s="76">
        <v>0</v>
      </c>
      <c r="N344" s="76">
        <v>775.21</v>
      </c>
      <c r="O344" s="76">
        <f t="shared" si="285"/>
        <v>-775.21</v>
      </c>
      <c r="P344" s="76">
        <v>0</v>
      </c>
      <c r="Q344" s="76">
        <f t="shared" si="286"/>
        <v>0</v>
      </c>
      <c r="R344" s="77">
        <v>3783.64</v>
      </c>
      <c r="S344" s="78">
        <f t="shared" si="278"/>
        <v>-3783.64</v>
      </c>
      <c r="T344" s="32"/>
      <c r="U344" s="124">
        <v>0</v>
      </c>
      <c r="V344" s="76">
        <v>216.51</v>
      </c>
      <c r="W344" s="76">
        <f t="shared" si="279"/>
        <v>-216.51</v>
      </c>
      <c r="X344" s="76">
        <v>0</v>
      </c>
      <c r="Y344" s="76">
        <f t="shared" si="292"/>
        <v>0</v>
      </c>
      <c r="Z344" s="77">
        <v>1891.82</v>
      </c>
      <c r="AA344" s="77">
        <f t="shared" si="280"/>
        <v>-1891.82</v>
      </c>
      <c r="AB344" s="8"/>
      <c r="AC344" s="76">
        <v>0</v>
      </c>
      <c r="AD344" s="76">
        <v>216.51</v>
      </c>
      <c r="AE344" s="76">
        <f t="shared" si="287"/>
        <v>-216.51</v>
      </c>
      <c r="AF344" s="76">
        <v>0</v>
      </c>
      <c r="AG344" s="76">
        <f t="shared" si="288"/>
        <v>0</v>
      </c>
      <c r="AH344" s="77">
        <v>1891.82</v>
      </c>
      <c r="AI344" s="78">
        <f t="shared" si="281"/>
        <v>-1891.82</v>
      </c>
      <c r="AJ344" s="32"/>
      <c r="AK344" s="124">
        <v>0</v>
      </c>
      <c r="AL344" s="76">
        <v>558.70000000000005</v>
      </c>
      <c r="AM344" s="76">
        <f t="shared" si="282"/>
        <v>-558.70000000000005</v>
      </c>
      <c r="AN344" s="76">
        <v>0</v>
      </c>
      <c r="AO344" s="76">
        <f t="shared" si="293"/>
        <v>0</v>
      </c>
      <c r="AP344" s="77">
        <v>1891.82</v>
      </c>
      <c r="AQ344" s="77">
        <f t="shared" si="283"/>
        <v>-1891.82</v>
      </c>
      <c r="AR344" s="8"/>
      <c r="AS344" s="76">
        <v>0</v>
      </c>
      <c r="AT344" s="76">
        <v>558.70000000000005</v>
      </c>
      <c r="AU344" s="76">
        <f t="shared" si="289"/>
        <v>-558.70000000000005</v>
      </c>
      <c r="AV344" s="76">
        <v>0</v>
      </c>
      <c r="AW344" s="76">
        <f t="shared" si="290"/>
        <v>0</v>
      </c>
      <c r="AX344" s="77">
        <v>1891.82</v>
      </c>
      <c r="AY344" s="78">
        <f t="shared" si="284"/>
        <v>-1891.82</v>
      </c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 s="32"/>
    </row>
    <row r="345" spans="2:68" s="2" customFormat="1" ht="14.25" hidden="1" customHeight="1" outlineLevel="1">
      <c r="B345" s="2" t="str">
        <f t="shared" si="294"/>
        <v>Hide</v>
      </c>
      <c r="C345" s="2">
        <v>1</v>
      </c>
      <c r="D345" s="72" t="s">
        <v>320</v>
      </c>
      <c r="E345" s="124">
        <v>0</v>
      </c>
      <c r="F345" s="76">
        <v>0</v>
      </c>
      <c r="G345" s="76">
        <f t="shared" si="276"/>
        <v>0</v>
      </c>
      <c r="H345" s="76">
        <v>0</v>
      </c>
      <c r="I345" s="76">
        <f t="shared" si="291"/>
        <v>0</v>
      </c>
      <c r="J345" s="77">
        <v>0</v>
      </c>
      <c r="K345" s="77">
        <f t="shared" si="277"/>
        <v>0</v>
      </c>
      <c r="L345" s="8"/>
      <c r="M345" s="76">
        <v>0</v>
      </c>
      <c r="N345" s="76">
        <v>0</v>
      </c>
      <c r="O345" s="76">
        <f t="shared" si="285"/>
        <v>0</v>
      </c>
      <c r="P345" s="76">
        <v>0</v>
      </c>
      <c r="Q345" s="76">
        <f t="shared" si="286"/>
        <v>0</v>
      </c>
      <c r="R345" s="77">
        <v>0</v>
      </c>
      <c r="S345" s="78">
        <f t="shared" si="278"/>
        <v>0</v>
      </c>
      <c r="T345" s="32"/>
      <c r="U345" s="124">
        <v>0</v>
      </c>
      <c r="V345" s="76">
        <v>0</v>
      </c>
      <c r="W345" s="76">
        <f t="shared" si="279"/>
        <v>0</v>
      </c>
      <c r="X345" s="76">
        <v>0</v>
      </c>
      <c r="Y345" s="76">
        <f t="shared" si="292"/>
        <v>0</v>
      </c>
      <c r="Z345" s="77">
        <v>0</v>
      </c>
      <c r="AA345" s="77">
        <f t="shared" si="280"/>
        <v>0</v>
      </c>
      <c r="AB345" s="8"/>
      <c r="AC345" s="76">
        <v>0</v>
      </c>
      <c r="AD345" s="76">
        <v>0</v>
      </c>
      <c r="AE345" s="76">
        <f t="shared" si="287"/>
        <v>0</v>
      </c>
      <c r="AF345" s="76">
        <v>0</v>
      </c>
      <c r="AG345" s="76">
        <f t="shared" si="288"/>
        <v>0</v>
      </c>
      <c r="AH345" s="77">
        <v>0</v>
      </c>
      <c r="AI345" s="78">
        <f t="shared" si="281"/>
        <v>0</v>
      </c>
      <c r="AJ345" s="32"/>
      <c r="AK345" s="124">
        <v>0</v>
      </c>
      <c r="AL345" s="76">
        <v>0</v>
      </c>
      <c r="AM345" s="76">
        <f t="shared" si="282"/>
        <v>0</v>
      </c>
      <c r="AN345" s="76">
        <v>0</v>
      </c>
      <c r="AO345" s="76">
        <f t="shared" si="293"/>
        <v>0</v>
      </c>
      <c r="AP345" s="77">
        <v>0</v>
      </c>
      <c r="AQ345" s="77">
        <f t="shared" si="283"/>
        <v>0</v>
      </c>
      <c r="AR345" s="8"/>
      <c r="AS345" s="76">
        <v>0</v>
      </c>
      <c r="AT345" s="76">
        <v>0</v>
      </c>
      <c r="AU345" s="76">
        <f t="shared" si="289"/>
        <v>0</v>
      </c>
      <c r="AV345" s="76">
        <v>0</v>
      </c>
      <c r="AW345" s="76">
        <f t="shared" si="290"/>
        <v>0</v>
      </c>
      <c r="AX345" s="77">
        <v>0</v>
      </c>
      <c r="AY345" s="78">
        <f t="shared" si="284"/>
        <v>0</v>
      </c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 s="32"/>
    </row>
    <row r="346" spans="2:68" s="2" customFormat="1" ht="14.25" hidden="1" customHeight="1" outlineLevel="1">
      <c r="B346" s="2" t="str">
        <f t="shared" si="294"/>
        <v>Hide</v>
      </c>
      <c r="C346" s="2">
        <v>1</v>
      </c>
      <c r="D346" s="72" t="s">
        <v>321</v>
      </c>
      <c r="E346" s="124">
        <v>-1236.6400000000003</v>
      </c>
      <c r="F346" s="76">
        <v>-2.2957529166802715E-3</v>
      </c>
      <c r="G346" s="76">
        <f t="shared" si="276"/>
        <v>-1236.6377042470835</v>
      </c>
      <c r="H346" s="76">
        <v>0</v>
      </c>
      <c r="I346" s="76">
        <f t="shared" si="291"/>
        <v>-1236.6400000000003</v>
      </c>
      <c r="J346" s="77">
        <v>27.64</v>
      </c>
      <c r="K346" s="77">
        <f t="shared" si="277"/>
        <v>-1264.2800000000004</v>
      </c>
      <c r="L346" s="8"/>
      <c r="M346" s="76">
        <v>-1236.6400000000003</v>
      </c>
      <c r="N346" s="76">
        <v>-2.2957529166802715E-3</v>
      </c>
      <c r="O346" s="76">
        <f t="shared" si="285"/>
        <v>-1236.6377042470835</v>
      </c>
      <c r="P346" s="76">
        <v>0</v>
      </c>
      <c r="Q346" s="76">
        <f t="shared" si="286"/>
        <v>-1236.6400000000003</v>
      </c>
      <c r="R346" s="77">
        <v>27.64</v>
      </c>
      <c r="S346" s="78">
        <f t="shared" si="278"/>
        <v>-1264.2800000000004</v>
      </c>
      <c r="T346" s="32"/>
      <c r="U346" s="124">
        <v>0</v>
      </c>
      <c r="V346" s="76">
        <v>0</v>
      </c>
      <c r="W346" s="76">
        <f t="shared" si="279"/>
        <v>0</v>
      </c>
      <c r="X346" s="76">
        <v>0</v>
      </c>
      <c r="Y346" s="76">
        <f t="shared" si="292"/>
        <v>0</v>
      </c>
      <c r="Z346" s="77">
        <v>-22.68</v>
      </c>
      <c r="AA346" s="77">
        <f t="shared" si="280"/>
        <v>22.68</v>
      </c>
      <c r="AB346" s="8"/>
      <c r="AC346" s="76">
        <v>0</v>
      </c>
      <c r="AD346" s="76">
        <v>0</v>
      </c>
      <c r="AE346" s="76">
        <f t="shared" si="287"/>
        <v>0</v>
      </c>
      <c r="AF346" s="76">
        <v>0</v>
      </c>
      <c r="AG346" s="76">
        <f t="shared" si="288"/>
        <v>0</v>
      </c>
      <c r="AH346" s="77">
        <v>-22.68</v>
      </c>
      <c r="AI346" s="78">
        <f t="shared" si="281"/>
        <v>22.68</v>
      </c>
      <c r="AJ346" s="32"/>
      <c r="AK346" s="124">
        <v>-1236.6400000000003</v>
      </c>
      <c r="AL346" s="76">
        <v>-2.2957529166802715E-3</v>
      </c>
      <c r="AM346" s="76">
        <f t="shared" si="282"/>
        <v>-1236.6377042470835</v>
      </c>
      <c r="AN346" s="76">
        <v>0</v>
      </c>
      <c r="AO346" s="76">
        <f t="shared" si="293"/>
        <v>-1236.6400000000003</v>
      </c>
      <c r="AP346" s="77">
        <v>50.32</v>
      </c>
      <c r="AQ346" s="77">
        <f t="shared" si="283"/>
        <v>-1286.9600000000003</v>
      </c>
      <c r="AR346" s="8"/>
      <c r="AS346" s="76">
        <v>-1236.6400000000003</v>
      </c>
      <c r="AT346" s="76">
        <v>-2.2957529166802715E-3</v>
      </c>
      <c r="AU346" s="76">
        <f t="shared" si="289"/>
        <v>-1236.6377042470835</v>
      </c>
      <c r="AV346" s="76">
        <v>0</v>
      </c>
      <c r="AW346" s="76">
        <f t="shared" si="290"/>
        <v>-1236.6400000000003</v>
      </c>
      <c r="AX346" s="77">
        <v>50.32</v>
      </c>
      <c r="AY346" s="78">
        <f t="shared" si="284"/>
        <v>-1286.9600000000003</v>
      </c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 s="32"/>
    </row>
    <row r="347" spans="2:68" s="2" customFormat="1" ht="14.25" hidden="1" customHeight="1" outlineLevel="1">
      <c r="B347" s="2" t="str">
        <f t="shared" si="294"/>
        <v>Hide</v>
      </c>
      <c r="C347" s="2">
        <v>1</v>
      </c>
      <c r="D347" s="72" t="s">
        <v>322</v>
      </c>
      <c r="E347" s="124">
        <v>0</v>
      </c>
      <c r="F347" s="76">
        <v>0</v>
      </c>
      <c r="G347" s="76">
        <f t="shared" si="276"/>
        <v>0</v>
      </c>
      <c r="H347" s="76">
        <v>0</v>
      </c>
      <c r="I347" s="76">
        <f t="shared" si="291"/>
        <v>0</v>
      </c>
      <c r="J347" s="77">
        <v>0</v>
      </c>
      <c r="K347" s="77">
        <f t="shared" si="277"/>
        <v>0</v>
      </c>
      <c r="L347" s="8"/>
      <c r="M347" s="76">
        <v>0</v>
      </c>
      <c r="N347" s="76">
        <v>0</v>
      </c>
      <c r="O347" s="76">
        <f t="shared" si="285"/>
        <v>0</v>
      </c>
      <c r="P347" s="76">
        <v>0</v>
      </c>
      <c r="Q347" s="76">
        <f t="shared" si="286"/>
        <v>0</v>
      </c>
      <c r="R347" s="77">
        <v>0</v>
      </c>
      <c r="S347" s="78">
        <f t="shared" si="278"/>
        <v>0</v>
      </c>
      <c r="T347" s="32"/>
      <c r="U347" s="124">
        <v>0</v>
      </c>
      <c r="V347" s="76">
        <v>0</v>
      </c>
      <c r="W347" s="76">
        <f t="shared" si="279"/>
        <v>0</v>
      </c>
      <c r="X347" s="76">
        <v>0</v>
      </c>
      <c r="Y347" s="76">
        <f t="shared" si="292"/>
        <v>0</v>
      </c>
      <c r="Z347" s="77">
        <v>0</v>
      </c>
      <c r="AA347" s="77">
        <f t="shared" si="280"/>
        <v>0</v>
      </c>
      <c r="AB347" s="8"/>
      <c r="AC347" s="76">
        <v>0</v>
      </c>
      <c r="AD347" s="76">
        <v>0</v>
      </c>
      <c r="AE347" s="76">
        <f t="shared" si="287"/>
        <v>0</v>
      </c>
      <c r="AF347" s="76">
        <v>0</v>
      </c>
      <c r="AG347" s="76">
        <f t="shared" si="288"/>
        <v>0</v>
      </c>
      <c r="AH347" s="77">
        <v>0</v>
      </c>
      <c r="AI347" s="78">
        <f t="shared" si="281"/>
        <v>0</v>
      </c>
      <c r="AJ347" s="32"/>
      <c r="AK347" s="124">
        <v>0</v>
      </c>
      <c r="AL347" s="76">
        <v>0</v>
      </c>
      <c r="AM347" s="76">
        <f t="shared" si="282"/>
        <v>0</v>
      </c>
      <c r="AN347" s="76">
        <v>0</v>
      </c>
      <c r="AO347" s="76">
        <f t="shared" si="293"/>
        <v>0</v>
      </c>
      <c r="AP347" s="77">
        <v>0</v>
      </c>
      <c r="AQ347" s="77">
        <f t="shared" si="283"/>
        <v>0</v>
      </c>
      <c r="AR347" s="8"/>
      <c r="AS347" s="76">
        <v>0</v>
      </c>
      <c r="AT347" s="76">
        <v>0</v>
      </c>
      <c r="AU347" s="76">
        <f t="shared" si="289"/>
        <v>0</v>
      </c>
      <c r="AV347" s="76">
        <v>0</v>
      </c>
      <c r="AW347" s="76">
        <f t="shared" si="290"/>
        <v>0</v>
      </c>
      <c r="AX347" s="77">
        <v>0</v>
      </c>
      <c r="AY347" s="78">
        <f t="shared" si="284"/>
        <v>0</v>
      </c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 s="32"/>
    </row>
    <row r="348" spans="2:68" s="2" customFormat="1" ht="14.25" hidden="1" customHeight="1" outlineLevel="1">
      <c r="B348" s="2" t="str">
        <f t="shared" si="294"/>
        <v>Hide</v>
      </c>
      <c r="C348" s="2">
        <v>1</v>
      </c>
      <c r="D348" s="72" t="s">
        <v>323</v>
      </c>
      <c r="E348" s="124">
        <v>0</v>
      </c>
      <c r="F348" s="76">
        <v>0</v>
      </c>
      <c r="G348" s="76">
        <f t="shared" si="276"/>
        <v>0</v>
      </c>
      <c r="H348" s="76">
        <v>0</v>
      </c>
      <c r="I348" s="76">
        <f t="shared" si="291"/>
        <v>0</v>
      </c>
      <c r="J348" s="77">
        <v>0</v>
      </c>
      <c r="K348" s="77">
        <f t="shared" si="277"/>
        <v>0</v>
      </c>
      <c r="L348" s="8"/>
      <c r="M348" s="76">
        <v>0</v>
      </c>
      <c r="N348" s="76">
        <v>0</v>
      </c>
      <c r="O348" s="76">
        <f t="shared" si="285"/>
        <v>0</v>
      </c>
      <c r="P348" s="76">
        <v>0</v>
      </c>
      <c r="Q348" s="76">
        <f t="shared" si="286"/>
        <v>0</v>
      </c>
      <c r="R348" s="77">
        <v>0</v>
      </c>
      <c r="S348" s="78">
        <f t="shared" si="278"/>
        <v>0</v>
      </c>
      <c r="T348" s="32"/>
      <c r="U348" s="124">
        <v>0</v>
      </c>
      <c r="V348" s="76">
        <v>0</v>
      </c>
      <c r="W348" s="76">
        <f t="shared" si="279"/>
        <v>0</v>
      </c>
      <c r="X348" s="76">
        <v>0</v>
      </c>
      <c r="Y348" s="76">
        <f t="shared" si="292"/>
        <v>0</v>
      </c>
      <c r="Z348" s="77">
        <v>0</v>
      </c>
      <c r="AA348" s="77">
        <f t="shared" si="280"/>
        <v>0</v>
      </c>
      <c r="AB348" s="8"/>
      <c r="AC348" s="76">
        <v>0</v>
      </c>
      <c r="AD348" s="76">
        <v>0</v>
      </c>
      <c r="AE348" s="76">
        <f t="shared" si="287"/>
        <v>0</v>
      </c>
      <c r="AF348" s="76">
        <v>0</v>
      </c>
      <c r="AG348" s="76">
        <f t="shared" si="288"/>
        <v>0</v>
      </c>
      <c r="AH348" s="77">
        <v>0</v>
      </c>
      <c r="AI348" s="78">
        <f t="shared" si="281"/>
        <v>0</v>
      </c>
      <c r="AJ348" s="32"/>
      <c r="AK348" s="124">
        <v>0</v>
      </c>
      <c r="AL348" s="76">
        <v>0</v>
      </c>
      <c r="AM348" s="76">
        <f t="shared" si="282"/>
        <v>0</v>
      </c>
      <c r="AN348" s="76">
        <v>0</v>
      </c>
      <c r="AO348" s="76">
        <f t="shared" si="293"/>
        <v>0</v>
      </c>
      <c r="AP348" s="77">
        <v>0</v>
      </c>
      <c r="AQ348" s="77">
        <f t="shared" si="283"/>
        <v>0</v>
      </c>
      <c r="AR348" s="8"/>
      <c r="AS348" s="76">
        <v>0</v>
      </c>
      <c r="AT348" s="76">
        <v>0</v>
      </c>
      <c r="AU348" s="76">
        <f t="shared" si="289"/>
        <v>0</v>
      </c>
      <c r="AV348" s="76">
        <v>0</v>
      </c>
      <c r="AW348" s="76">
        <f t="shared" si="290"/>
        <v>0</v>
      </c>
      <c r="AX348" s="77">
        <v>0</v>
      </c>
      <c r="AY348" s="78">
        <f t="shared" si="284"/>
        <v>0</v>
      </c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 s="32"/>
    </row>
    <row r="349" spans="2:68" s="2" customFormat="1" ht="14.25" hidden="1" customHeight="1" outlineLevel="1">
      <c r="B349" s="2" t="str">
        <f t="shared" si="294"/>
        <v>Hide</v>
      </c>
      <c r="C349" s="2">
        <v>1</v>
      </c>
      <c r="D349" s="72" t="s">
        <v>324</v>
      </c>
      <c r="E349" s="124">
        <v>0</v>
      </c>
      <c r="F349" s="76">
        <v>0</v>
      </c>
      <c r="G349" s="76">
        <f t="shared" si="276"/>
        <v>0</v>
      </c>
      <c r="H349" s="76">
        <v>0</v>
      </c>
      <c r="I349" s="76">
        <f t="shared" si="291"/>
        <v>0</v>
      </c>
      <c r="J349" s="77">
        <v>0</v>
      </c>
      <c r="K349" s="77">
        <f t="shared" si="277"/>
        <v>0</v>
      </c>
      <c r="L349" s="8"/>
      <c r="M349" s="76">
        <v>0</v>
      </c>
      <c r="N349" s="76">
        <v>0</v>
      </c>
      <c r="O349" s="76">
        <f t="shared" si="285"/>
        <v>0</v>
      </c>
      <c r="P349" s="76">
        <v>0</v>
      </c>
      <c r="Q349" s="76">
        <f t="shared" si="286"/>
        <v>0</v>
      </c>
      <c r="R349" s="77">
        <v>0</v>
      </c>
      <c r="S349" s="78">
        <f t="shared" si="278"/>
        <v>0</v>
      </c>
      <c r="T349" s="32"/>
      <c r="U349" s="124">
        <v>0</v>
      </c>
      <c r="V349" s="76">
        <v>0</v>
      </c>
      <c r="W349" s="76">
        <f t="shared" si="279"/>
        <v>0</v>
      </c>
      <c r="X349" s="76">
        <v>0</v>
      </c>
      <c r="Y349" s="76">
        <f t="shared" si="292"/>
        <v>0</v>
      </c>
      <c r="Z349" s="77">
        <v>0</v>
      </c>
      <c r="AA349" s="77">
        <f t="shared" si="280"/>
        <v>0</v>
      </c>
      <c r="AB349" s="8"/>
      <c r="AC349" s="76">
        <v>0</v>
      </c>
      <c r="AD349" s="76">
        <v>0</v>
      </c>
      <c r="AE349" s="76">
        <f t="shared" si="287"/>
        <v>0</v>
      </c>
      <c r="AF349" s="76">
        <v>0</v>
      </c>
      <c r="AG349" s="76">
        <f t="shared" si="288"/>
        <v>0</v>
      </c>
      <c r="AH349" s="77">
        <v>0</v>
      </c>
      <c r="AI349" s="78">
        <f t="shared" si="281"/>
        <v>0</v>
      </c>
      <c r="AJ349" s="32"/>
      <c r="AK349" s="124">
        <v>0</v>
      </c>
      <c r="AL349" s="76">
        <v>0</v>
      </c>
      <c r="AM349" s="76">
        <f t="shared" si="282"/>
        <v>0</v>
      </c>
      <c r="AN349" s="76">
        <v>0</v>
      </c>
      <c r="AO349" s="76">
        <f t="shared" si="293"/>
        <v>0</v>
      </c>
      <c r="AP349" s="77">
        <v>0</v>
      </c>
      <c r="AQ349" s="77">
        <f t="shared" si="283"/>
        <v>0</v>
      </c>
      <c r="AR349" s="8"/>
      <c r="AS349" s="76">
        <v>0</v>
      </c>
      <c r="AT349" s="76">
        <v>0</v>
      </c>
      <c r="AU349" s="76">
        <f t="shared" si="289"/>
        <v>0</v>
      </c>
      <c r="AV349" s="76">
        <v>0</v>
      </c>
      <c r="AW349" s="76">
        <f t="shared" si="290"/>
        <v>0</v>
      </c>
      <c r="AX349" s="77">
        <v>0</v>
      </c>
      <c r="AY349" s="78">
        <f t="shared" si="284"/>
        <v>0</v>
      </c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 s="32"/>
    </row>
    <row r="350" spans="2:68" s="2" customFormat="1" ht="14.25" hidden="1" customHeight="1" outlineLevel="1">
      <c r="B350" s="2" t="str">
        <f t="shared" si="294"/>
        <v>Hide</v>
      </c>
      <c r="C350" s="2">
        <v>1</v>
      </c>
      <c r="D350" s="72" t="s">
        <v>325</v>
      </c>
      <c r="E350" s="124">
        <v>0</v>
      </c>
      <c r="F350" s="76">
        <v>0</v>
      </c>
      <c r="G350" s="76">
        <f t="shared" ref="G350:G410" si="295">+E350-F350</f>
        <v>0</v>
      </c>
      <c r="H350" s="76">
        <v>0</v>
      </c>
      <c r="I350" s="76">
        <f t="shared" si="291"/>
        <v>0</v>
      </c>
      <c r="J350" s="77">
        <v>0</v>
      </c>
      <c r="K350" s="77">
        <f t="shared" ref="K350:K410" si="296">+E350-J350</f>
        <v>0</v>
      </c>
      <c r="L350" s="8"/>
      <c r="M350" s="76">
        <v>0</v>
      </c>
      <c r="N350" s="76">
        <v>0</v>
      </c>
      <c r="O350" s="76">
        <f t="shared" si="285"/>
        <v>0</v>
      </c>
      <c r="P350" s="76">
        <v>0</v>
      </c>
      <c r="Q350" s="76">
        <f t="shared" si="286"/>
        <v>0</v>
      </c>
      <c r="R350" s="77">
        <v>0</v>
      </c>
      <c r="S350" s="78">
        <f t="shared" ref="S350:S410" si="297">+M350-R350</f>
        <v>0</v>
      </c>
      <c r="T350" s="32"/>
      <c r="U350" s="124">
        <v>0</v>
      </c>
      <c r="V350" s="76">
        <v>0</v>
      </c>
      <c r="W350" s="76">
        <f t="shared" ref="W350:W410" si="298">+U350-V350</f>
        <v>0</v>
      </c>
      <c r="X350" s="76">
        <v>0</v>
      </c>
      <c r="Y350" s="76">
        <f t="shared" si="292"/>
        <v>0</v>
      </c>
      <c r="Z350" s="77">
        <v>0</v>
      </c>
      <c r="AA350" s="77">
        <f t="shared" ref="AA350:AA410" si="299">+U350-Z350</f>
        <v>0</v>
      </c>
      <c r="AB350" s="8"/>
      <c r="AC350" s="76">
        <v>0</v>
      </c>
      <c r="AD350" s="76">
        <v>0</v>
      </c>
      <c r="AE350" s="76">
        <f t="shared" si="287"/>
        <v>0</v>
      </c>
      <c r="AF350" s="76">
        <v>0</v>
      </c>
      <c r="AG350" s="76">
        <f t="shared" si="288"/>
        <v>0</v>
      </c>
      <c r="AH350" s="77">
        <v>0</v>
      </c>
      <c r="AI350" s="78">
        <f t="shared" ref="AI350:AI410" si="300">+AC350-AH350</f>
        <v>0</v>
      </c>
      <c r="AJ350" s="32"/>
      <c r="AK350" s="124">
        <v>0</v>
      </c>
      <c r="AL350" s="76">
        <v>0</v>
      </c>
      <c r="AM350" s="76">
        <f t="shared" ref="AM350:AM410" si="301">+AK350-AL350</f>
        <v>0</v>
      </c>
      <c r="AN350" s="76">
        <v>0</v>
      </c>
      <c r="AO350" s="76">
        <f t="shared" si="293"/>
        <v>0</v>
      </c>
      <c r="AP350" s="77">
        <v>0</v>
      </c>
      <c r="AQ350" s="77">
        <f t="shared" ref="AQ350:AQ410" si="302">+AK350-AP350</f>
        <v>0</v>
      </c>
      <c r="AR350" s="8"/>
      <c r="AS350" s="76">
        <v>0</v>
      </c>
      <c r="AT350" s="76">
        <v>0</v>
      </c>
      <c r="AU350" s="76">
        <f t="shared" si="289"/>
        <v>0</v>
      </c>
      <c r="AV350" s="76">
        <v>0</v>
      </c>
      <c r="AW350" s="76">
        <f t="shared" si="290"/>
        <v>0</v>
      </c>
      <c r="AX350" s="77">
        <v>0</v>
      </c>
      <c r="AY350" s="78">
        <f t="shared" ref="AY350:AY410" si="303">+AS350-AX350</f>
        <v>0</v>
      </c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 s="32"/>
    </row>
    <row r="351" spans="2:68" s="2" customFormat="1" ht="14.25" hidden="1" customHeight="1" outlineLevel="1">
      <c r="B351" s="2" t="str">
        <f t="shared" si="294"/>
        <v>Hide</v>
      </c>
      <c r="C351" s="2">
        <v>1</v>
      </c>
      <c r="D351" s="72" t="s">
        <v>326</v>
      </c>
      <c r="E351" s="124">
        <v>0</v>
      </c>
      <c r="F351" s="76">
        <v>0</v>
      </c>
      <c r="G351" s="76">
        <f t="shared" si="295"/>
        <v>0</v>
      </c>
      <c r="H351" s="76">
        <v>0</v>
      </c>
      <c r="I351" s="76">
        <f t="shared" si="291"/>
        <v>0</v>
      </c>
      <c r="J351" s="77">
        <v>0</v>
      </c>
      <c r="K351" s="77">
        <f t="shared" si="296"/>
        <v>0</v>
      </c>
      <c r="L351" s="8"/>
      <c r="M351" s="76">
        <v>0</v>
      </c>
      <c r="N351" s="76">
        <v>0</v>
      </c>
      <c r="O351" s="76">
        <f t="shared" si="285"/>
        <v>0</v>
      </c>
      <c r="P351" s="76">
        <v>0</v>
      </c>
      <c r="Q351" s="76">
        <f t="shared" si="286"/>
        <v>0</v>
      </c>
      <c r="R351" s="77">
        <v>0</v>
      </c>
      <c r="S351" s="78">
        <f t="shared" si="297"/>
        <v>0</v>
      </c>
      <c r="T351" s="32"/>
      <c r="U351" s="124">
        <v>0</v>
      </c>
      <c r="V351" s="76">
        <v>0</v>
      </c>
      <c r="W351" s="76">
        <f t="shared" si="298"/>
        <v>0</v>
      </c>
      <c r="X351" s="76">
        <v>0</v>
      </c>
      <c r="Y351" s="76">
        <f t="shared" si="292"/>
        <v>0</v>
      </c>
      <c r="Z351" s="77">
        <v>0</v>
      </c>
      <c r="AA351" s="77">
        <f t="shared" si="299"/>
        <v>0</v>
      </c>
      <c r="AB351" s="8"/>
      <c r="AC351" s="76">
        <v>0</v>
      </c>
      <c r="AD351" s="76">
        <v>0</v>
      </c>
      <c r="AE351" s="76">
        <f t="shared" si="287"/>
        <v>0</v>
      </c>
      <c r="AF351" s="76">
        <v>0</v>
      </c>
      <c r="AG351" s="76">
        <f t="shared" si="288"/>
        <v>0</v>
      </c>
      <c r="AH351" s="77">
        <v>0</v>
      </c>
      <c r="AI351" s="78">
        <f t="shared" si="300"/>
        <v>0</v>
      </c>
      <c r="AJ351" s="32"/>
      <c r="AK351" s="124">
        <v>0</v>
      </c>
      <c r="AL351" s="76">
        <v>0</v>
      </c>
      <c r="AM351" s="76">
        <f t="shared" si="301"/>
        <v>0</v>
      </c>
      <c r="AN351" s="76">
        <v>0</v>
      </c>
      <c r="AO351" s="76">
        <f t="shared" si="293"/>
        <v>0</v>
      </c>
      <c r="AP351" s="77">
        <v>0</v>
      </c>
      <c r="AQ351" s="77">
        <f t="shared" si="302"/>
        <v>0</v>
      </c>
      <c r="AR351" s="8"/>
      <c r="AS351" s="76">
        <v>0</v>
      </c>
      <c r="AT351" s="76">
        <v>0</v>
      </c>
      <c r="AU351" s="76">
        <f t="shared" si="289"/>
        <v>0</v>
      </c>
      <c r="AV351" s="76">
        <v>0</v>
      </c>
      <c r="AW351" s="76">
        <f t="shared" si="290"/>
        <v>0</v>
      </c>
      <c r="AX351" s="77">
        <v>0</v>
      </c>
      <c r="AY351" s="78">
        <f t="shared" si="303"/>
        <v>0</v>
      </c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 s="32"/>
    </row>
    <row r="352" spans="2:68" s="2" customFormat="1" ht="14.25" hidden="1" customHeight="1" outlineLevel="1">
      <c r="B352" s="2" t="str">
        <f t="shared" si="294"/>
        <v>Hide</v>
      </c>
      <c r="C352" s="2">
        <v>1</v>
      </c>
      <c r="D352" s="72" t="s">
        <v>327</v>
      </c>
      <c r="E352" s="124">
        <v>0</v>
      </c>
      <c r="F352" s="76">
        <v>0</v>
      </c>
      <c r="G352" s="76">
        <f t="shared" si="295"/>
        <v>0</v>
      </c>
      <c r="H352" s="76">
        <v>0</v>
      </c>
      <c r="I352" s="76">
        <f t="shared" si="291"/>
        <v>0</v>
      </c>
      <c r="J352" s="77">
        <v>0</v>
      </c>
      <c r="K352" s="77">
        <f t="shared" si="296"/>
        <v>0</v>
      </c>
      <c r="L352" s="8"/>
      <c r="M352" s="76">
        <v>0</v>
      </c>
      <c r="N352" s="76">
        <v>0</v>
      </c>
      <c r="O352" s="76">
        <f t="shared" si="285"/>
        <v>0</v>
      </c>
      <c r="P352" s="76">
        <v>0</v>
      </c>
      <c r="Q352" s="76">
        <f t="shared" si="286"/>
        <v>0</v>
      </c>
      <c r="R352" s="77">
        <v>0</v>
      </c>
      <c r="S352" s="78">
        <f t="shared" si="297"/>
        <v>0</v>
      </c>
      <c r="T352" s="32"/>
      <c r="U352" s="124">
        <v>0</v>
      </c>
      <c r="V352" s="76">
        <v>0</v>
      </c>
      <c r="W352" s="76">
        <f t="shared" si="298"/>
        <v>0</v>
      </c>
      <c r="X352" s="76">
        <v>0</v>
      </c>
      <c r="Y352" s="76">
        <f t="shared" si="292"/>
        <v>0</v>
      </c>
      <c r="Z352" s="77">
        <v>0</v>
      </c>
      <c r="AA352" s="77">
        <f t="shared" si="299"/>
        <v>0</v>
      </c>
      <c r="AB352" s="8"/>
      <c r="AC352" s="76">
        <v>0</v>
      </c>
      <c r="AD352" s="76">
        <v>0</v>
      </c>
      <c r="AE352" s="76">
        <f t="shared" si="287"/>
        <v>0</v>
      </c>
      <c r="AF352" s="76">
        <v>0</v>
      </c>
      <c r="AG352" s="76">
        <f t="shared" si="288"/>
        <v>0</v>
      </c>
      <c r="AH352" s="77">
        <v>0</v>
      </c>
      <c r="AI352" s="78">
        <f t="shared" si="300"/>
        <v>0</v>
      </c>
      <c r="AJ352" s="32"/>
      <c r="AK352" s="124">
        <v>0</v>
      </c>
      <c r="AL352" s="76">
        <v>0</v>
      </c>
      <c r="AM352" s="76">
        <f t="shared" si="301"/>
        <v>0</v>
      </c>
      <c r="AN352" s="76">
        <v>0</v>
      </c>
      <c r="AO352" s="76">
        <f t="shared" si="293"/>
        <v>0</v>
      </c>
      <c r="AP352" s="77">
        <v>0</v>
      </c>
      <c r="AQ352" s="77">
        <f t="shared" si="302"/>
        <v>0</v>
      </c>
      <c r="AR352" s="8"/>
      <c r="AS352" s="76">
        <v>0</v>
      </c>
      <c r="AT352" s="76">
        <v>0</v>
      </c>
      <c r="AU352" s="76">
        <f t="shared" si="289"/>
        <v>0</v>
      </c>
      <c r="AV352" s="76">
        <v>0</v>
      </c>
      <c r="AW352" s="76">
        <f t="shared" si="290"/>
        <v>0</v>
      </c>
      <c r="AX352" s="77">
        <v>0</v>
      </c>
      <c r="AY352" s="78">
        <f t="shared" si="303"/>
        <v>0</v>
      </c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 s="32"/>
    </row>
    <row r="353" spans="2:68" s="2" customFormat="1" collapsed="1">
      <c r="B353" s="2" t="str">
        <f t="shared" si="294"/>
        <v>Hide</v>
      </c>
      <c r="C353" s="2">
        <v>1</v>
      </c>
      <c r="D353" s="72" t="s">
        <v>328</v>
      </c>
      <c r="E353" s="123">
        <v>6617.51</v>
      </c>
      <c r="F353" s="73">
        <v>5384.2677042470832</v>
      </c>
      <c r="G353" s="73">
        <f t="shared" si="295"/>
        <v>1233.242295752917</v>
      </c>
      <c r="H353" s="73">
        <v>0</v>
      </c>
      <c r="I353" s="73">
        <f t="shared" si="291"/>
        <v>6617.51</v>
      </c>
      <c r="J353" s="74">
        <v>11382.3</v>
      </c>
      <c r="K353" s="74">
        <f t="shared" si="296"/>
        <v>-4764.7899999999991</v>
      </c>
      <c r="L353" s="35"/>
      <c r="M353" s="73">
        <v>6617.51</v>
      </c>
      <c r="N353" s="73">
        <v>5384.2677042470832</v>
      </c>
      <c r="O353" s="73">
        <f t="shared" si="285"/>
        <v>1233.242295752917</v>
      </c>
      <c r="P353" s="73">
        <v>0</v>
      </c>
      <c r="Q353" s="73">
        <f t="shared" si="286"/>
        <v>6617.51</v>
      </c>
      <c r="R353" s="74">
        <v>11382.3</v>
      </c>
      <c r="S353" s="75">
        <f t="shared" si="297"/>
        <v>-4764.7899999999991</v>
      </c>
      <c r="T353" s="32"/>
      <c r="U353" s="123">
        <v>265.63</v>
      </c>
      <c r="V353" s="73">
        <v>1363.1499999999999</v>
      </c>
      <c r="W353" s="73">
        <f t="shared" si="298"/>
        <v>-1097.52</v>
      </c>
      <c r="X353" s="73">
        <v>0</v>
      </c>
      <c r="Y353" s="73">
        <f t="shared" si="292"/>
        <v>265.63</v>
      </c>
      <c r="Z353" s="74">
        <v>2849.58</v>
      </c>
      <c r="AA353" s="74">
        <f t="shared" si="299"/>
        <v>-2583.9499999999998</v>
      </c>
      <c r="AB353" s="35"/>
      <c r="AC353" s="73">
        <v>265.63</v>
      </c>
      <c r="AD353" s="73">
        <v>1363.1499999999999</v>
      </c>
      <c r="AE353" s="73">
        <f t="shared" si="287"/>
        <v>-1097.52</v>
      </c>
      <c r="AF353" s="73">
        <v>0</v>
      </c>
      <c r="AG353" s="73">
        <f t="shared" si="288"/>
        <v>265.63</v>
      </c>
      <c r="AH353" s="74">
        <v>2849.58</v>
      </c>
      <c r="AI353" s="75">
        <f t="shared" si="300"/>
        <v>-2583.9499999999998</v>
      </c>
      <c r="AJ353" s="32"/>
      <c r="AK353" s="123">
        <v>6351.88</v>
      </c>
      <c r="AL353" s="73">
        <v>4021.1177042470831</v>
      </c>
      <c r="AM353" s="73">
        <f t="shared" si="301"/>
        <v>2330.762295752917</v>
      </c>
      <c r="AN353" s="73">
        <v>0</v>
      </c>
      <c r="AO353" s="73">
        <f t="shared" si="293"/>
        <v>6351.88</v>
      </c>
      <c r="AP353" s="74">
        <v>8532.7199999999993</v>
      </c>
      <c r="AQ353" s="74">
        <f t="shared" si="302"/>
        <v>-2180.8399999999992</v>
      </c>
      <c r="AR353" s="35"/>
      <c r="AS353" s="73">
        <v>6351.88</v>
      </c>
      <c r="AT353" s="73">
        <v>4021.1177042470831</v>
      </c>
      <c r="AU353" s="73">
        <f t="shared" si="289"/>
        <v>2330.762295752917</v>
      </c>
      <c r="AV353" s="73">
        <v>0</v>
      </c>
      <c r="AW353" s="73">
        <f t="shared" si="290"/>
        <v>6351.88</v>
      </c>
      <c r="AX353" s="74">
        <v>8532.7199999999993</v>
      </c>
      <c r="AY353" s="75">
        <f t="shared" si="303"/>
        <v>-2180.8399999999992</v>
      </c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 s="32"/>
    </row>
    <row r="354" spans="2:68" s="2" customFormat="1" ht="14.25" hidden="1" customHeight="1" outlineLevel="1">
      <c r="B354" s="2" t="str">
        <f t="shared" si="294"/>
        <v>Hide</v>
      </c>
      <c r="C354" s="2">
        <v>1</v>
      </c>
      <c r="D354" s="72" t="s">
        <v>329</v>
      </c>
      <c r="E354" s="124">
        <v>2433.33</v>
      </c>
      <c r="F354" s="76">
        <v>2433.33</v>
      </c>
      <c r="G354" s="76">
        <f t="shared" si="295"/>
        <v>0</v>
      </c>
      <c r="H354" s="76">
        <v>0</v>
      </c>
      <c r="I354" s="76">
        <f t="shared" si="291"/>
        <v>2433.33</v>
      </c>
      <c r="J354" s="77">
        <v>2358.0699999999997</v>
      </c>
      <c r="K354" s="77">
        <f t="shared" si="296"/>
        <v>75.260000000000218</v>
      </c>
      <c r="L354" s="8"/>
      <c r="M354" s="76">
        <v>2433.33</v>
      </c>
      <c r="N354" s="76">
        <v>2433.33</v>
      </c>
      <c r="O354" s="76">
        <f t="shared" ref="O354:O410" si="304">+M354-N354</f>
        <v>0</v>
      </c>
      <c r="P354" s="76">
        <v>0</v>
      </c>
      <c r="Q354" s="76">
        <f t="shared" ref="Q354:Q410" si="305">+M354-P354</f>
        <v>2433.33</v>
      </c>
      <c r="R354" s="77">
        <v>2358.0699999999997</v>
      </c>
      <c r="S354" s="78">
        <f t="shared" si="297"/>
        <v>75.260000000000218</v>
      </c>
      <c r="T354" s="32"/>
      <c r="U354" s="124">
        <v>152.37</v>
      </c>
      <c r="V354" s="76">
        <v>152.37</v>
      </c>
      <c r="W354" s="76">
        <f t="shared" si="298"/>
        <v>0</v>
      </c>
      <c r="X354" s="76">
        <v>0</v>
      </c>
      <c r="Y354" s="76">
        <f t="shared" si="292"/>
        <v>152.37</v>
      </c>
      <c r="Z354" s="77">
        <v>147.66</v>
      </c>
      <c r="AA354" s="77">
        <f t="shared" si="299"/>
        <v>4.710000000000008</v>
      </c>
      <c r="AB354" s="8"/>
      <c r="AC354" s="76">
        <v>152.37</v>
      </c>
      <c r="AD354" s="76">
        <v>152.37</v>
      </c>
      <c r="AE354" s="76">
        <f t="shared" ref="AE354:AE410" si="306">+AC354-AD354</f>
        <v>0</v>
      </c>
      <c r="AF354" s="76">
        <v>0</v>
      </c>
      <c r="AG354" s="76">
        <f t="shared" ref="AG354:AG410" si="307">+AC354-AF354</f>
        <v>152.37</v>
      </c>
      <c r="AH354" s="77">
        <v>147.66</v>
      </c>
      <c r="AI354" s="78">
        <f t="shared" si="300"/>
        <v>4.710000000000008</v>
      </c>
      <c r="AJ354" s="32"/>
      <c r="AK354" s="124">
        <v>2280.96</v>
      </c>
      <c r="AL354" s="76">
        <v>2280.96</v>
      </c>
      <c r="AM354" s="76">
        <f t="shared" si="301"/>
        <v>0</v>
      </c>
      <c r="AN354" s="76">
        <v>0</v>
      </c>
      <c r="AO354" s="76">
        <f t="shared" si="293"/>
        <v>2280.96</v>
      </c>
      <c r="AP354" s="77">
        <v>2210.41</v>
      </c>
      <c r="AQ354" s="77">
        <f t="shared" si="302"/>
        <v>70.550000000000182</v>
      </c>
      <c r="AR354" s="8"/>
      <c r="AS354" s="76">
        <v>2280.96</v>
      </c>
      <c r="AT354" s="76">
        <v>2280.96</v>
      </c>
      <c r="AU354" s="76">
        <f t="shared" ref="AU354:AU410" si="308">+AS354-AT354</f>
        <v>0</v>
      </c>
      <c r="AV354" s="76">
        <v>0</v>
      </c>
      <c r="AW354" s="76">
        <f t="shared" ref="AW354:AW410" si="309">+AS354-AV354</f>
        <v>2280.96</v>
      </c>
      <c r="AX354" s="77">
        <v>2210.41</v>
      </c>
      <c r="AY354" s="78">
        <f t="shared" si="303"/>
        <v>70.550000000000182</v>
      </c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 s="32"/>
    </row>
    <row r="355" spans="2:68" s="2" customFormat="1" ht="14.25" hidden="1" customHeight="1" outlineLevel="1">
      <c r="B355" s="2" t="str">
        <f t="shared" si="294"/>
        <v>Hide</v>
      </c>
      <c r="C355" s="2">
        <v>1</v>
      </c>
      <c r="D355" s="72" t="s">
        <v>330</v>
      </c>
      <c r="E355" s="124">
        <v>0</v>
      </c>
      <c r="F355" s="76">
        <v>0</v>
      </c>
      <c r="G355" s="76">
        <f t="shared" si="295"/>
        <v>0</v>
      </c>
      <c r="H355" s="76">
        <v>0</v>
      </c>
      <c r="I355" s="76">
        <f t="shared" si="291"/>
        <v>0</v>
      </c>
      <c r="J355" s="77">
        <v>0</v>
      </c>
      <c r="K355" s="77">
        <f t="shared" si="296"/>
        <v>0</v>
      </c>
      <c r="L355" s="8"/>
      <c r="M355" s="76">
        <v>0</v>
      </c>
      <c r="N355" s="76">
        <v>0</v>
      </c>
      <c r="O355" s="76">
        <f t="shared" si="304"/>
        <v>0</v>
      </c>
      <c r="P355" s="76">
        <v>0</v>
      </c>
      <c r="Q355" s="76">
        <f t="shared" si="305"/>
        <v>0</v>
      </c>
      <c r="R355" s="77">
        <v>0</v>
      </c>
      <c r="S355" s="78">
        <f t="shared" si="297"/>
        <v>0</v>
      </c>
      <c r="T355" s="32"/>
      <c r="U355" s="124">
        <v>0</v>
      </c>
      <c r="V355" s="76">
        <v>0</v>
      </c>
      <c r="W355" s="76">
        <f t="shared" si="298"/>
        <v>0</v>
      </c>
      <c r="X355" s="76">
        <v>0</v>
      </c>
      <c r="Y355" s="76">
        <f t="shared" si="292"/>
        <v>0</v>
      </c>
      <c r="Z355" s="77">
        <v>0</v>
      </c>
      <c r="AA355" s="77">
        <f t="shared" si="299"/>
        <v>0</v>
      </c>
      <c r="AB355" s="8"/>
      <c r="AC355" s="76">
        <v>0</v>
      </c>
      <c r="AD355" s="76">
        <v>0</v>
      </c>
      <c r="AE355" s="76">
        <f t="shared" si="306"/>
        <v>0</v>
      </c>
      <c r="AF355" s="76">
        <v>0</v>
      </c>
      <c r="AG355" s="76">
        <f t="shared" si="307"/>
        <v>0</v>
      </c>
      <c r="AH355" s="77">
        <v>0</v>
      </c>
      <c r="AI355" s="78">
        <f t="shared" si="300"/>
        <v>0</v>
      </c>
      <c r="AJ355" s="32"/>
      <c r="AK355" s="124">
        <v>0</v>
      </c>
      <c r="AL355" s="76">
        <v>0</v>
      </c>
      <c r="AM355" s="76">
        <f t="shared" si="301"/>
        <v>0</v>
      </c>
      <c r="AN355" s="76">
        <v>0</v>
      </c>
      <c r="AO355" s="76">
        <f t="shared" si="293"/>
        <v>0</v>
      </c>
      <c r="AP355" s="77">
        <v>0</v>
      </c>
      <c r="AQ355" s="77">
        <f t="shared" si="302"/>
        <v>0</v>
      </c>
      <c r="AR355" s="8"/>
      <c r="AS355" s="76">
        <v>0</v>
      </c>
      <c r="AT355" s="76">
        <v>0</v>
      </c>
      <c r="AU355" s="76">
        <f t="shared" si="308"/>
        <v>0</v>
      </c>
      <c r="AV355" s="76">
        <v>0</v>
      </c>
      <c r="AW355" s="76">
        <f t="shared" si="309"/>
        <v>0</v>
      </c>
      <c r="AX355" s="77">
        <v>0</v>
      </c>
      <c r="AY355" s="78">
        <f t="shared" si="303"/>
        <v>0</v>
      </c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 s="32"/>
    </row>
    <row r="356" spans="2:68" s="2" customFormat="1" ht="14.25" hidden="1" customHeight="1" outlineLevel="1">
      <c r="B356" s="2" t="str">
        <f t="shared" si="294"/>
        <v>Hide</v>
      </c>
      <c r="C356" s="2">
        <v>1</v>
      </c>
      <c r="D356" s="72" t="s">
        <v>331</v>
      </c>
      <c r="E356" s="124">
        <v>0</v>
      </c>
      <c r="F356" s="76">
        <v>0</v>
      </c>
      <c r="G356" s="76">
        <f t="shared" si="295"/>
        <v>0</v>
      </c>
      <c r="H356" s="76">
        <v>0</v>
      </c>
      <c r="I356" s="76">
        <f t="shared" ref="I356:I410" si="310">+E356-H356</f>
        <v>0</v>
      </c>
      <c r="J356" s="77">
        <v>0</v>
      </c>
      <c r="K356" s="77">
        <f t="shared" si="296"/>
        <v>0</v>
      </c>
      <c r="L356" s="8"/>
      <c r="M356" s="76">
        <v>0</v>
      </c>
      <c r="N356" s="76">
        <v>0</v>
      </c>
      <c r="O356" s="76">
        <f t="shared" si="304"/>
        <v>0</v>
      </c>
      <c r="P356" s="76">
        <v>0</v>
      </c>
      <c r="Q356" s="76">
        <f t="shared" si="305"/>
        <v>0</v>
      </c>
      <c r="R356" s="77">
        <v>0</v>
      </c>
      <c r="S356" s="78">
        <f t="shared" si="297"/>
        <v>0</v>
      </c>
      <c r="T356" s="32"/>
      <c r="U356" s="124">
        <v>0</v>
      </c>
      <c r="V356" s="76">
        <v>0</v>
      </c>
      <c r="W356" s="76">
        <f t="shared" si="298"/>
        <v>0</v>
      </c>
      <c r="X356" s="76">
        <v>0</v>
      </c>
      <c r="Y356" s="76">
        <f t="shared" ref="Y356:Y410" si="311">+U356-X356</f>
        <v>0</v>
      </c>
      <c r="Z356" s="77">
        <v>0</v>
      </c>
      <c r="AA356" s="77">
        <f t="shared" si="299"/>
        <v>0</v>
      </c>
      <c r="AB356" s="8"/>
      <c r="AC356" s="76">
        <v>0</v>
      </c>
      <c r="AD356" s="76">
        <v>0</v>
      </c>
      <c r="AE356" s="76">
        <f t="shared" si="306"/>
        <v>0</v>
      </c>
      <c r="AF356" s="76">
        <v>0</v>
      </c>
      <c r="AG356" s="76">
        <f t="shared" si="307"/>
        <v>0</v>
      </c>
      <c r="AH356" s="77">
        <v>0</v>
      </c>
      <c r="AI356" s="78">
        <f t="shared" si="300"/>
        <v>0</v>
      </c>
      <c r="AJ356" s="32"/>
      <c r="AK356" s="124">
        <v>0</v>
      </c>
      <c r="AL356" s="76">
        <v>0</v>
      </c>
      <c r="AM356" s="76">
        <f t="shared" si="301"/>
        <v>0</v>
      </c>
      <c r="AN356" s="76">
        <v>0</v>
      </c>
      <c r="AO356" s="76">
        <f t="shared" ref="AO356:AO410" si="312">+AK356-AN356</f>
        <v>0</v>
      </c>
      <c r="AP356" s="77">
        <v>0</v>
      </c>
      <c r="AQ356" s="77">
        <f t="shared" si="302"/>
        <v>0</v>
      </c>
      <c r="AR356" s="8"/>
      <c r="AS356" s="76">
        <v>0</v>
      </c>
      <c r="AT356" s="76">
        <v>0</v>
      </c>
      <c r="AU356" s="76">
        <f t="shared" si="308"/>
        <v>0</v>
      </c>
      <c r="AV356" s="76">
        <v>0</v>
      </c>
      <c r="AW356" s="76">
        <f t="shared" si="309"/>
        <v>0</v>
      </c>
      <c r="AX356" s="77">
        <v>0</v>
      </c>
      <c r="AY356" s="78">
        <f t="shared" si="303"/>
        <v>0</v>
      </c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 s="32"/>
    </row>
    <row r="357" spans="2:68" s="2" customFormat="1" ht="14.25" hidden="1" customHeight="1" outlineLevel="1">
      <c r="B357" s="2" t="str">
        <f t="shared" si="294"/>
        <v>Hide</v>
      </c>
      <c r="C357" s="2">
        <v>1</v>
      </c>
      <c r="D357" s="72" t="s">
        <v>332</v>
      </c>
      <c r="E357" s="124">
        <v>0</v>
      </c>
      <c r="F357" s="76">
        <v>0</v>
      </c>
      <c r="G357" s="76">
        <f t="shared" si="295"/>
        <v>0</v>
      </c>
      <c r="H357" s="76">
        <v>0</v>
      </c>
      <c r="I357" s="76">
        <f t="shared" si="310"/>
        <v>0</v>
      </c>
      <c r="J357" s="77">
        <v>0</v>
      </c>
      <c r="K357" s="77">
        <f t="shared" si="296"/>
        <v>0</v>
      </c>
      <c r="L357" s="8"/>
      <c r="M357" s="76">
        <v>0</v>
      </c>
      <c r="N357" s="76">
        <v>0</v>
      </c>
      <c r="O357" s="76">
        <f t="shared" si="304"/>
        <v>0</v>
      </c>
      <c r="P357" s="76">
        <v>0</v>
      </c>
      <c r="Q357" s="76">
        <f t="shared" si="305"/>
        <v>0</v>
      </c>
      <c r="R357" s="77">
        <v>0</v>
      </c>
      <c r="S357" s="78">
        <f t="shared" si="297"/>
        <v>0</v>
      </c>
      <c r="T357" s="32"/>
      <c r="U357" s="124">
        <v>0</v>
      </c>
      <c r="V357" s="76">
        <v>0</v>
      </c>
      <c r="W357" s="76">
        <f t="shared" si="298"/>
        <v>0</v>
      </c>
      <c r="X357" s="76">
        <v>0</v>
      </c>
      <c r="Y357" s="76">
        <f t="shared" si="311"/>
        <v>0</v>
      </c>
      <c r="Z357" s="77">
        <v>0</v>
      </c>
      <c r="AA357" s="77">
        <f t="shared" si="299"/>
        <v>0</v>
      </c>
      <c r="AB357" s="8"/>
      <c r="AC357" s="76">
        <v>0</v>
      </c>
      <c r="AD357" s="76">
        <v>0</v>
      </c>
      <c r="AE357" s="76">
        <f t="shared" si="306"/>
        <v>0</v>
      </c>
      <c r="AF357" s="76">
        <v>0</v>
      </c>
      <c r="AG357" s="76">
        <f t="shared" si="307"/>
        <v>0</v>
      </c>
      <c r="AH357" s="77">
        <v>0</v>
      </c>
      <c r="AI357" s="78">
        <f t="shared" si="300"/>
        <v>0</v>
      </c>
      <c r="AJ357" s="32"/>
      <c r="AK357" s="124">
        <v>0</v>
      </c>
      <c r="AL357" s="76">
        <v>0</v>
      </c>
      <c r="AM357" s="76">
        <f t="shared" si="301"/>
        <v>0</v>
      </c>
      <c r="AN357" s="76">
        <v>0</v>
      </c>
      <c r="AO357" s="76">
        <f t="shared" si="312"/>
        <v>0</v>
      </c>
      <c r="AP357" s="77">
        <v>0</v>
      </c>
      <c r="AQ357" s="77">
        <f t="shared" si="302"/>
        <v>0</v>
      </c>
      <c r="AR357" s="8"/>
      <c r="AS357" s="76">
        <v>0</v>
      </c>
      <c r="AT357" s="76">
        <v>0</v>
      </c>
      <c r="AU357" s="76">
        <f t="shared" si="308"/>
        <v>0</v>
      </c>
      <c r="AV357" s="76">
        <v>0</v>
      </c>
      <c r="AW357" s="76">
        <f t="shared" si="309"/>
        <v>0</v>
      </c>
      <c r="AX357" s="77">
        <v>0</v>
      </c>
      <c r="AY357" s="78">
        <f t="shared" si="303"/>
        <v>0</v>
      </c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 s="32"/>
    </row>
    <row r="358" spans="2:68" s="2" customFormat="1" ht="14.25" hidden="1" customHeight="1" outlineLevel="1">
      <c r="B358" s="2" t="str">
        <f t="shared" si="294"/>
        <v>Hide</v>
      </c>
      <c r="C358" s="2">
        <v>1</v>
      </c>
      <c r="D358" s="72" t="s">
        <v>333</v>
      </c>
      <c r="E358" s="124">
        <v>0</v>
      </c>
      <c r="F358" s="76">
        <v>0</v>
      </c>
      <c r="G358" s="76">
        <f t="shared" si="295"/>
        <v>0</v>
      </c>
      <c r="H358" s="76">
        <v>0</v>
      </c>
      <c r="I358" s="76">
        <f t="shared" si="310"/>
        <v>0</v>
      </c>
      <c r="J358" s="77">
        <v>0</v>
      </c>
      <c r="K358" s="77">
        <f t="shared" si="296"/>
        <v>0</v>
      </c>
      <c r="L358" s="8"/>
      <c r="M358" s="76">
        <v>0</v>
      </c>
      <c r="N358" s="76">
        <v>0</v>
      </c>
      <c r="O358" s="76">
        <f t="shared" si="304"/>
        <v>0</v>
      </c>
      <c r="P358" s="76">
        <v>0</v>
      </c>
      <c r="Q358" s="76">
        <f t="shared" si="305"/>
        <v>0</v>
      </c>
      <c r="R358" s="77">
        <v>0</v>
      </c>
      <c r="S358" s="78">
        <f t="shared" si="297"/>
        <v>0</v>
      </c>
      <c r="T358" s="32"/>
      <c r="U358" s="124">
        <v>0</v>
      </c>
      <c r="V358" s="76">
        <v>0</v>
      </c>
      <c r="W358" s="76">
        <f t="shared" si="298"/>
        <v>0</v>
      </c>
      <c r="X358" s="76">
        <v>0</v>
      </c>
      <c r="Y358" s="76">
        <f t="shared" si="311"/>
        <v>0</v>
      </c>
      <c r="Z358" s="77">
        <v>0</v>
      </c>
      <c r="AA358" s="77">
        <f t="shared" si="299"/>
        <v>0</v>
      </c>
      <c r="AB358" s="8"/>
      <c r="AC358" s="76">
        <v>0</v>
      </c>
      <c r="AD358" s="76">
        <v>0</v>
      </c>
      <c r="AE358" s="76">
        <f t="shared" si="306"/>
        <v>0</v>
      </c>
      <c r="AF358" s="76">
        <v>0</v>
      </c>
      <c r="AG358" s="76">
        <f t="shared" si="307"/>
        <v>0</v>
      </c>
      <c r="AH358" s="77">
        <v>0</v>
      </c>
      <c r="AI358" s="78">
        <f t="shared" si="300"/>
        <v>0</v>
      </c>
      <c r="AJ358" s="32"/>
      <c r="AK358" s="124">
        <v>0</v>
      </c>
      <c r="AL358" s="76">
        <v>0</v>
      </c>
      <c r="AM358" s="76">
        <f t="shared" si="301"/>
        <v>0</v>
      </c>
      <c r="AN358" s="76">
        <v>0</v>
      </c>
      <c r="AO358" s="76">
        <f t="shared" si="312"/>
        <v>0</v>
      </c>
      <c r="AP358" s="77">
        <v>0</v>
      </c>
      <c r="AQ358" s="77">
        <f t="shared" si="302"/>
        <v>0</v>
      </c>
      <c r="AR358" s="8"/>
      <c r="AS358" s="76">
        <v>0</v>
      </c>
      <c r="AT358" s="76">
        <v>0</v>
      </c>
      <c r="AU358" s="76">
        <f t="shared" si="308"/>
        <v>0</v>
      </c>
      <c r="AV358" s="76">
        <v>0</v>
      </c>
      <c r="AW358" s="76">
        <f t="shared" si="309"/>
        <v>0</v>
      </c>
      <c r="AX358" s="77">
        <v>0</v>
      </c>
      <c r="AY358" s="78">
        <f t="shared" si="303"/>
        <v>0</v>
      </c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 s="32"/>
    </row>
    <row r="359" spans="2:68" s="2" customFormat="1" ht="14.25" hidden="1" customHeight="1" outlineLevel="1">
      <c r="B359" s="2" t="str">
        <f t="shared" si="294"/>
        <v>Hide</v>
      </c>
      <c r="C359" s="2">
        <v>1</v>
      </c>
      <c r="D359" s="72" t="s">
        <v>334</v>
      </c>
      <c r="E359" s="124">
        <v>0</v>
      </c>
      <c r="F359" s="76">
        <v>0</v>
      </c>
      <c r="G359" s="76">
        <f t="shared" si="295"/>
        <v>0</v>
      </c>
      <c r="H359" s="76">
        <v>0</v>
      </c>
      <c r="I359" s="76">
        <f t="shared" si="310"/>
        <v>0</v>
      </c>
      <c r="J359" s="77">
        <v>0</v>
      </c>
      <c r="K359" s="77">
        <f t="shared" si="296"/>
        <v>0</v>
      </c>
      <c r="L359" s="8"/>
      <c r="M359" s="76">
        <v>0</v>
      </c>
      <c r="N359" s="76">
        <v>0</v>
      </c>
      <c r="O359" s="76">
        <f t="shared" si="304"/>
        <v>0</v>
      </c>
      <c r="P359" s="76">
        <v>0</v>
      </c>
      <c r="Q359" s="76">
        <f t="shared" si="305"/>
        <v>0</v>
      </c>
      <c r="R359" s="77">
        <v>0</v>
      </c>
      <c r="S359" s="78">
        <f t="shared" si="297"/>
        <v>0</v>
      </c>
      <c r="T359" s="32"/>
      <c r="U359" s="124">
        <v>0</v>
      </c>
      <c r="V359" s="76">
        <v>0</v>
      </c>
      <c r="W359" s="76">
        <f t="shared" si="298"/>
        <v>0</v>
      </c>
      <c r="X359" s="76">
        <v>0</v>
      </c>
      <c r="Y359" s="76">
        <f t="shared" si="311"/>
        <v>0</v>
      </c>
      <c r="Z359" s="77">
        <v>0</v>
      </c>
      <c r="AA359" s="77">
        <f t="shared" si="299"/>
        <v>0</v>
      </c>
      <c r="AB359" s="8"/>
      <c r="AC359" s="76">
        <v>0</v>
      </c>
      <c r="AD359" s="76">
        <v>0</v>
      </c>
      <c r="AE359" s="76">
        <f t="shared" si="306"/>
        <v>0</v>
      </c>
      <c r="AF359" s="76">
        <v>0</v>
      </c>
      <c r="AG359" s="76">
        <f t="shared" si="307"/>
        <v>0</v>
      </c>
      <c r="AH359" s="77">
        <v>0</v>
      </c>
      <c r="AI359" s="78">
        <f t="shared" si="300"/>
        <v>0</v>
      </c>
      <c r="AJ359" s="32"/>
      <c r="AK359" s="124">
        <v>0</v>
      </c>
      <c r="AL359" s="76">
        <v>0</v>
      </c>
      <c r="AM359" s="76">
        <f t="shared" si="301"/>
        <v>0</v>
      </c>
      <c r="AN359" s="76">
        <v>0</v>
      </c>
      <c r="AO359" s="76">
        <f t="shared" si="312"/>
        <v>0</v>
      </c>
      <c r="AP359" s="77">
        <v>0</v>
      </c>
      <c r="AQ359" s="77">
        <f t="shared" si="302"/>
        <v>0</v>
      </c>
      <c r="AR359" s="8"/>
      <c r="AS359" s="76">
        <v>0</v>
      </c>
      <c r="AT359" s="76">
        <v>0</v>
      </c>
      <c r="AU359" s="76">
        <f t="shared" si="308"/>
        <v>0</v>
      </c>
      <c r="AV359" s="76">
        <v>0</v>
      </c>
      <c r="AW359" s="76">
        <f t="shared" si="309"/>
        <v>0</v>
      </c>
      <c r="AX359" s="77">
        <v>0</v>
      </c>
      <c r="AY359" s="78">
        <f t="shared" si="303"/>
        <v>0</v>
      </c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 s="32"/>
    </row>
    <row r="360" spans="2:68" s="2" customFormat="1" ht="14.25" hidden="1" customHeight="1" outlineLevel="1">
      <c r="B360" s="2" t="str">
        <f t="shared" si="294"/>
        <v>Hide</v>
      </c>
      <c r="C360" s="2">
        <v>1</v>
      </c>
      <c r="D360" s="72" t="s">
        <v>335</v>
      </c>
      <c r="E360" s="124">
        <v>0</v>
      </c>
      <c r="F360" s="76">
        <v>0</v>
      </c>
      <c r="G360" s="76">
        <f t="shared" si="295"/>
        <v>0</v>
      </c>
      <c r="H360" s="76">
        <v>0</v>
      </c>
      <c r="I360" s="76">
        <f t="shared" si="310"/>
        <v>0</v>
      </c>
      <c r="J360" s="77">
        <v>0</v>
      </c>
      <c r="K360" s="77">
        <f t="shared" si="296"/>
        <v>0</v>
      </c>
      <c r="L360" s="8"/>
      <c r="M360" s="76">
        <v>0</v>
      </c>
      <c r="N360" s="76">
        <v>0</v>
      </c>
      <c r="O360" s="76">
        <f t="shared" si="304"/>
        <v>0</v>
      </c>
      <c r="P360" s="76">
        <v>0</v>
      </c>
      <c r="Q360" s="76">
        <f t="shared" si="305"/>
        <v>0</v>
      </c>
      <c r="R360" s="77">
        <v>0</v>
      </c>
      <c r="S360" s="78">
        <f t="shared" si="297"/>
        <v>0</v>
      </c>
      <c r="T360" s="32"/>
      <c r="U360" s="124">
        <v>0</v>
      </c>
      <c r="V360" s="76">
        <v>0</v>
      </c>
      <c r="W360" s="76">
        <f t="shared" si="298"/>
        <v>0</v>
      </c>
      <c r="X360" s="76">
        <v>0</v>
      </c>
      <c r="Y360" s="76">
        <f t="shared" si="311"/>
        <v>0</v>
      </c>
      <c r="Z360" s="77">
        <v>0</v>
      </c>
      <c r="AA360" s="77">
        <f t="shared" si="299"/>
        <v>0</v>
      </c>
      <c r="AB360" s="8"/>
      <c r="AC360" s="76">
        <v>0</v>
      </c>
      <c r="AD360" s="76">
        <v>0</v>
      </c>
      <c r="AE360" s="76">
        <f t="shared" si="306"/>
        <v>0</v>
      </c>
      <c r="AF360" s="76">
        <v>0</v>
      </c>
      <c r="AG360" s="76">
        <f t="shared" si="307"/>
        <v>0</v>
      </c>
      <c r="AH360" s="77">
        <v>0</v>
      </c>
      <c r="AI360" s="78">
        <f t="shared" si="300"/>
        <v>0</v>
      </c>
      <c r="AJ360" s="32"/>
      <c r="AK360" s="124">
        <v>0</v>
      </c>
      <c r="AL360" s="76">
        <v>0</v>
      </c>
      <c r="AM360" s="76">
        <f t="shared" si="301"/>
        <v>0</v>
      </c>
      <c r="AN360" s="76">
        <v>0</v>
      </c>
      <c r="AO360" s="76">
        <f t="shared" si="312"/>
        <v>0</v>
      </c>
      <c r="AP360" s="77">
        <v>0</v>
      </c>
      <c r="AQ360" s="77">
        <f t="shared" si="302"/>
        <v>0</v>
      </c>
      <c r="AR360" s="8"/>
      <c r="AS360" s="76">
        <v>0</v>
      </c>
      <c r="AT360" s="76">
        <v>0</v>
      </c>
      <c r="AU360" s="76">
        <f t="shared" si="308"/>
        <v>0</v>
      </c>
      <c r="AV360" s="76">
        <v>0</v>
      </c>
      <c r="AW360" s="76">
        <f t="shared" si="309"/>
        <v>0</v>
      </c>
      <c r="AX360" s="77">
        <v>0</v>
      </c>
      <c r="AY360" s="78">
        <f t="shared" si="303"/>
        <v>0</v>
      </c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 s="32"/>
    </row>
    <row r="361" spans="2:68" s="2" customFormat="1" ht="14.25" hidden="1" customHeight="1" outlineLevel="1">
      <c r="B361" s="2" t="str">
        <f t="shared" si="294"/>
        <v>Hide</v>
      </c>
      <c r="C361" s="2">
        <v>1</v>
      </c>
      <c r="D361" s="72" t="s">
        <v>336</v>
      </c>
      <c r="E361" s="124">
        <v>0</v>
      </c>
      <c r="F361" s="76">
        <v>0</v>
      </c>
      <c r="G361" s="76">
        <f t="shared" si="295"/>
        <v>0</v>
      </c>
      <c r="H361" s="76">
        <v>0</v>
      </c>
      <c r="I361" s="76">
        <f t="shared" si="310"/>
        <v>0</v>
      </c>
      <c r="J361" s="77">
        <v>0</v>
      </c>
      <c r="K361" s="77">
        <f t="shared" si="296"/>
        <v>0</v>
      </c>
      <c r="L361" s="8"/>
      <c r="M361" s="76">
        <v>0</v>
      </c>
      <c r="N361" s="76">
        <v>0</v>
      </c>
      <c r="O361" s="76">
        <f t="shared" si="304"/>
        <v>0</v>
      </c>
      <c r="P361" s="76">
        <v>0</v>
      </c>
      <c r="Q361" s="76">
        <f t="shared" si="305"/>
        <v>0</v>
      </c>
      <c r="R361" s="77">
        <v>0</v>
      </c>
      <c r="S361" s="78">
        <f t="shared" si="297"/>
        <v>0</v>
      </c>
      <c r="T361" s="32"/>
      <c r="U361" s="124">
        <v>0</v>
      </c>
      <c r="V361" s="76">
        <v>0</v>
      </c>
      <c r="W361" s="76">
        <f t="shared" si="298"/>
        <v>0</v>
      </c>
      <c r="X361" s="76">
        <v>0</v>
      </c>
      <c r="Y361" s="76">
        <f t="shared" si="311"/>
        <v>0</v>
      </c>
      <c r="Z361" s="77">
        <v>0</v>
      </c>
      <c r="AA361" s="77">
        <f t="shared" si="299"/>
        <v>0</v>
      </c>
      <c r="AB361" s="8"/>
      <c r="AC361" s="76">
        <v>0</v>
      </c>
      <c r="AD361" s="76">
        <v>0</v>
      </c>
      <c r="AE361" s="76">
        <f t="shared" si="306"/>
        <v>0</v>
      </c>
      <c r="AF361" s="76">
        <v>0</v>
      </c>
      <c r="AG361" s="76">
        <f t="shared" si="307"/>
        <v>0</v>
      </c>
      <c r="AH361" s="77">
        <v>0</v>
      </c>
      <c r="AI361" s="78">
        <f t="shared" si="300"/>
        <v>0</v>
      </c>
      <c r="AJ361" s="32"/>
      <c r="AK361" s="124">
        <v>0</v>
      </c>
      <c r="AL361" s="76">
        <v>0</v>
      </c>
      <c r="AM361" s="76">
        <f t="shared" si="301"/>
        <v>0</v>
      </c>
      <c r="AN361" s="76">
        <v>0</v>
      </c>
      <c r="AO361" s="76">
        <f t="shared" si="312"/>
        <v>0</v>
      </c>
      <c r="AP361" s="77">
        <v>0</v>
      </c>
      <c r="AQ361" s="77">
        <f t="shared" si="302"/>
        <v>0</v>
      </c>
      <c r="AR361" s="8"/>
      <c r="AS361" s="76">
        <v>0</v>
      </c>
      <c r="AT361" s="76">
        <v>0</v>
      </c>
      <c r="AU361" s="76">
        <f t="shared" si="308"/>
        <v>0</v>
      </c>
      <c r="AV361" s="76">
        <v>0</v>
      </c>
      <c r="AW361" s="76">
        <f t="shared" si="309"/>
        <v>0</v>
      </c>
      <c r="AX361" s="77">
        <v>0</v>
      </c>
      <c r="AY361" s="78">
        <f t="shared" si="303"/>
        <v>0</v>
      </c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 s="32"/>
    </row>
    <row r="362" spans="2:68" s="2" customFormat="1" ht="14.25" hidden="1" customHeight="1" outlineLevel="1">
      <c r="B362" s="2" t="str">
        <f t="shared" si="294"/>
        <v>Hide</v>
      </c>
      <c r="C362" s="2">
        <v>1</v>
      </c>
      <c r="D362" s="72" t="s">
        <v>337</v>
      </c>
      <c r="E362" s="124">
        <v>0</v>
      </c>
      <c r="F362" s="76">
        <v>0</v>
      </c>
      <c r="G362" s="76">
        <f t="shared" si="295"/>
        <v>0</v>
      </c>
      <c r="H362" s="76">
        <v>0</v>
      </c>
      <c r="I362" s="76">
        <f t="shared" si="310"/>
        <v>0</v>
      </c>
      <c r="J362" s="77">
        <v>0</v>
      </c>
      <c r="K362" s="77">
        <f t="shared" si="296"/>
        <v>0</v>
      </c>
      <c r="L362" s="8"/>
      <c r="M362" s="76">
        <v>0</v>
      </c>
      <c r="N362" s="76">
        <v>0</v>
      </c>
      <c r="O362" s="76">
        <f t="shared" si="304"/>
        <v>0</v>
      </c>
      <c r="P362" s="76">
        <v>0</v>
      </c>
      <c r="Q362" s="76">
        <f t="shared" si="305"/>
        <v>0</v>
      </c>
      <c r="R362" s="77">
        <v>0</v>
      </c>
      <c r="S362" s="78">
        <f t="shared" si="297"/>
        <v>0</v>
      </c>
      <c r="T362" s="32"/>
      <c r="U362" s="124">
        <v>0</v>
      </c>
      <c r="V362" s="76">
        <v>0</v>
      </c>
      <c r="W362" s="76">
        <f t="shared" si="298"/>
        <v>0</v>
      </c>
      <c r="X362" s="76">
        <v>0</v>
      </c>
      <c r="Y362" s="76">
        <f t="shared" si="311"/>
        <v>0</v>
      </c>
      <c r="Z362" s="77">
        <v>0</v>
      </c>
      <c r="AA362" s="77">
        <f t="shared" si="299"/>
        <v>0</v>
      </c>
      <c r="AB362" s="8"/>
      <c r="AC362" s="76">
        <v>0</v>
      </c>
      <c r="AD362" s="76">
        <v>0</v>
      </c>
      <c r="AE362" s="76">
        <f t="shared" si="306"/>
        <v>0</v>
      </c>
      <c r="AF362" s="76">
        <v>0</v>
      </c>
      <c r="AG362" s="76">
        <f t="shared" si="307"/>
        <v>0</v>
      </c>
      <c r="AH362" s="77">
        <v>0</v>
      </c>
      <c r="AI362" s="78">
        <f t="shared" si="300"/>
        <v>0</v>
      </c>
      <c r="AJ362" s="32"/>
      <c r="AK362" s="124">
        <v>0</v>
      </c>
      <c r="AL362" s="76">
        <v>0</v>
      </c>
      <c r="AM362" s="76">
        <f t="shared" si="301"/>
        <v>0</v>
      </c>
      <c r="AN362" s="76">
        <v>0</v>
      </c>
      <c r="AO362" s="76">
        <f t="shared" si="312"/>
        <v>0</v>
      </c>
      <c r="AP362" s="77">
        <v>0</v>
      </c>
      <c r="AQ362" s="77">
        <f t="shared" si="302"/>
        <v>0</v>
      </c>
      <c r="AR362" s="8"/>
      <c r="AS362" s="76">
        <v>0</v>
      </c>
      <c r="AT362" s="76">
        <v>0</v>
      </c>
      <c r="AU362" s="76">
        <f t="shared" si="308"/>
        <v>0</v>
      </c>
      <c r="AV362" s="76">
        <v>0</v>
      </c>
      <c r="AW362" s="76">
        <f t="shared" si="309"/>
        <v>0</v>
      </c>
      <c r="AX362" s="77">
        <v>0</v>
      </c>
      <c r="AY362" s="78">
        <f t="shared" si="303"/>
        <v>0</v>
      </c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 s="32"/>
    </row>
    <row r="363" spans="2:68" s="2" customFormat="1" ht="14.25" hidden="1" customHeight="1" outlineLevel="1">
      <c r="B363" s="2" t="str">
        <f t="shared" si="294"/>
        <v>Hide</v>
      </c>
      <c r="C363" s="2">
        <v>1</v>
      </c>
      <c r="D363" s="72" t="s">
        <v>338</v>
      </c>
      <c r="E363" s="124">
        <v>0</v>
      </c>
      <c r="F363" s="76">
        <v>0</v>
      </c>
      <c r="G363" s="76">
        <f t="shared" si="295"/>
        <v>0</v>
      </c>
      <c r="H363" s="76">
        <v>0</v>
      </c>
      <c r="I363" s="76">
        <f t="shared" si="310"/>
        <v>0</v>
      </c>
      <c r="J363" s="77">
        <v>0</v>
      </c>
      <c r="K363" s="77">
        <f t="shared" si="296"/>
        <v>0</v>
      </c>
      <c r="L363" s="8"/>
      <c r="M363" s="76">
        <v>0</v>
      </c>
      <c r="N363" s="76">
        <v>0</v>
      </c>
      <c r="O363" s="76">
        <f t="shared" si="304"/>
        <v>0</v>
      </c>
      <c r="P363" s="76">
        <v>0</v>
      </c>
      <c r="Q363" s="76">
        <f t="shared" si="305"/>
        <v>0</v>
      </c>
      <c r="R363" s="77">
        <v>0</v>
      </c>
      <c r="S363" s="78">
        <f t="shared" si="297"/>
        <v>0</v>
      </c>
      <c r="T363" s="32"/>
      <c r="U363" s="124">
        <v>0</v>
      </c>
      <c r="V363" s="76">
        <v>0</v>
      </c>
      <c r="W363" s="76">
        <f t="shared" si="298"/>
        <v>0</v>
      </c>
      <c r="X363" s="76">
        <v>0</v>
      </c>
      <c r="Y363" s="76">
        <f t="shared" si="311"/>
        <v>0</v>
      </c>
      <c r="Z363" s="77">
        <v>0</v>
      </c>
      <c r="AA363" s="77">
        <f t="shared" si="299"/>
        <v>0</v>
      </c>
      <c r="AB363" s="8"/>
      <c r="AC363" s="76">
        <v>0</v>
      </c>
      <c r="AD363" s="76">
        <v>0</v>
      </c>
      <c r="AE363" s="76">
        <f t="shared" si="306"/>
        <v>0</v>
      </c>
      <c r="AF363" s="76">
        <v>0</v>
      </c>
      <c r="AG363" s="76">
        <f t="shared" si="307"/>
        <v>0</v>
      </c>
      <c r="AH363" s="77">
        <v>0</v>
      </c>
      <c r="AI363" s="78">
        <f t="shared" si="300"/>
        <v>0</v>
      </c>
      <c r="AJ363" s="32"/>
      <c r="AK363" s="124">
        <v>0</v>
      </c>
      <c r="AL363" s="76">
        <v>0</v>
      </c>
      <c r="AM363" s="76">
        <f t="shared" si="301"/>
        <v>0</v>
      </c>
      <c r="AN363" s="76">
        <v>0</v>
      </c>
      <c r="AO363" s="76">
        <f t="shared" si="312"/>
        <v>0</v>
      </c>
      <c r="AP363" s="77">
        <v>0</v>
      </c>
      <c r="AQ363" s="77">
        <f t="shared" si="302"/>
        <v>0</v>
      </c>
      <c r="AR363" s="8"/>
      <c r="AS363" s="76">
        <v>0</v>
      </c>
      <c r="AT363" s="76">
        <v>0</v>
      </c>
      <c r="AU363" s="76">
        <f t="shared" si="308"/>
        <v>0</v>
      </c>
      <c r="AV363" s="76">
        <v>0</v>
      </c>
      <c r="AW363" s="76">
        <f t="shared" si="309"/>
        <v>0</v>
      </c>
      <c r="AX363" s="77">
        <v>0</v>
      </c>
      <c r="AY363" s="78">
        <f t="shared" si="303"/>
        <v>0</v>
      </c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 s="32"/>
    </row>
    <row r="364" spans="2:68" s="2" customFormat="1" collapsed="1">
      <c r="B364" s="2" t="str">
        <f t="shared" si="294"/>
        <v>Hide</v>
      </c>
      <c r="C364" s="2">
        <v>1</v>
      </c>
      <c r="D364" s="72" t="s">
        <v>339</v>
      </c>
      <c r="E364" s="123">
        <v>2433.33</v>
      </c>
      <c r="F364" s="73">
        <v>2433.33</v>
      </c>
      <c r="G364" s="73">
        <f t="shared" si="295"/>
        <v>0</v>
      </c>
      <c r="H364" s="73">
        <v>0</v>
      </c>
      <c r="I364" s="73">
        <f t="shared" si="310"/>
        <v>2433.33</v>
      </c>
      <c r="J364" s="74">
        <v>2358.0699999999997</v>
      </c>
      <c r="K364" s="74">
        <f t="shared" si="296"/>
        <v>75.260000000000218</v>
      </c>
      <c r="L364" s="35"/>
      <c r="M364" s="73">
        <v>2433.33</v>
      </c>
      <c r="N364" s="73">
        <v>2433.33</v>
      </c>
      <c r="O364" s="73">
        <f t="shared" si="304"/>
        <v>0</v>
      </c>
      <c r="P364" s="73">
        <v>0</v>
      </c>
      <c r="Q364" s="73">
        <f t="shared" si="305"/>
        <v>2433.33</v>
      </c>
      <c r="R364" s="74">
        <v>2358.0699999999997</v>
      </c>
      <c r="S364" s="75">
        <f t="shared" si="297"/>
        <v>75.260000000000218</v>
      </c>
      <c r="T364" s="32"/>
      <c r="U364" s="123">
        <v>152.37</v>
      </c>
      <c r="V364" s="73">
        <v>152.37</v>
      </c>
      <c r="W364" s="73">
        <f t="shared" si="298"/>
        <v>0</v>
      </c>
      <c r="X364" s="73">
        <v>0</v>
      </c>
      <c r="Y364" s="73">
        <f t="shared" si="311"/>
        <v>152.37</v>
      </c>
      <c r="Z364" s="74">
        <v>147.66</v>
      </c>
      <c r="AA364" s="74">
        <f t="shared" si="299"/>
        <v>4.710000000000008</v>
      </c>
      <c r="AB364" s="35"/>
      <c r="AC364" s="73">
        <v>152.37</v>
      </c>
      <c r="AD364" s="73">
        <v>152.37</v>
      </c>
      <c r="AE364" s="73">
        <f t="shared" si="306"/>
        <v>0</v>
      </c>
      <c r="AF364" s="73">
        <v>0</v>
      </c>
      <c r="AG364" s="73">
        <f t="shared" si="307"/>
        <v>152.37</v>
      </c>
      <c r="AH364" s="74">
        <v>147.66</v>
      </c>
      <c r="AI364" s="75">
        <f t="shared" si="300"/>
        <v>4.710000000000008</v>
      </c>
      <c r="AJ364" s="32"/>
      <c r="AK364" s="123">
        <v>2280.96</v>
      </c>
      <c r="AL364" s="73">
        <v>2280.96</v>
      </c>
      <c r="AM364" s="73">
        <f t="shared" si="301"/>
        <v>0</v>
      </c>
      <c r="AN364" s="73">
        <v>0</v>
      </c>
      <c r="AO364" s="73">
        <f t="shared" si="312"/>
        <v>2280.96</v>
      </c>
      <c r="AP364" s="74">
        <v>2210.41</v>
      </c>
      <c r="AQ364" s="74">
        <f t="shared" si="302"/>
        <v>70.550000000000182</v>
      </c>
      <c r="AR364" s="35"/>
      <c r="AS364" s="73">
        <v>2280.96</v>
      </c>
      <c r="AT364" s="73">
        <v>2280.96</v>
      </c>
      <c r="AU364" s="73">
        <f t="shared" si="308"/>
        <v>0</v>
      </c>
      <c r="AV364" s="73">
        <v>0</v>
      </c>
      <c r="AW364" s="73">
        <f t="shared" si="309"/>
        <v>2280.96</v>
      </c>
      <c r="AX364" s="74">
        <v>2210.41</v>
      </c>
      <c r="AY364" s="75">
        <f t="shared" si="303"/>
        <v>70.550000000000182</v>
      </c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 s="32"/>
    </row>
    <row r="365" spans="2:68" s="2" customFormat="1" ht="14.25" hidden="1" customHeight="1" outlineLevel="1">
      <c r="B365" s="2" t="str">
        <f t="shared" si="294"/>
        <v>Hide</v>
      </c>
      <c r="C365" s="2">
        <v>1</v>
      </c>
      <c r="D365" s="72" t="s">
        <v>340</v>
      </c>
      <c r="E365" s="124">
        <v>0</v>
      </c>
      <c r="F365" s="76">
        <v>0</v>
      </c>
      <c r="G365" s="76">
        <f t="shared" si="295"/>
        <v>0</v>
      </c>
      <c r="H365" s="76">
        <v>0</v>
      </c>
      <c r="I365" s="76">
        <f t="shared" si="310"/>
        <v>0</v>
      </c>
      <c r="J365" s="77">
        <v>0</v>
      </c>
      <c r="K365" s="77">
        <f t="shared" si="296"/>
        <v>0</v>
      </c>
      <c r="L365" s="8"/>
      <c r="M365" s="76">
        <v>0</v>
      </c>
      <c r="N365" s="76">
        <v>0</v>
      </c>
      <c r="O365" s="76">
        <f t="shared" si="304"/>
        <v>0</v>
      </c>
      <c r="P365" s="76">
        <v>0</v>
      </c>
      <c r="Q365" s="76">
        <f t="shared" si="305"/>
        <v>0</v>
      </c>
      <c r="R365" s="77">
        <v>0</v>
      </c>
      <c r="S365" s="78">
        <f t="shared" si="297"/>
        <v>0</v>
      </c>
      <c r="T365" s="32"/>
      <c r="U365" s="124">
        <v>0</v>
      </c>
      <c r="V365" s="76">
        <v>0</v>
      </c>
      <c r="W365" s="76">
        <f t="shared" si="298"/>
        <v>0</v>
      </c>
      <c r="X365" s="76">
        <v>0</v>
      </c>
      <c r="Y365" s="76">
        <f t="shared" si="311"/>
        <v>0</v>
      </c>
      <c r="Z365" s="77">
        <v>0</v>
      </c>
      <c r="AA365" s="77">
        <f t="shared" si="299"/>
        <v>0</v>
      </c>
      <c r="AB365" s="8"/>
      <c r="AC365" s="76">
        <v>0</v>
      </c>
      <c r="AD365" s="76">
        <v>0</v>
      </c>
      <c r="AE365" s="76">
        <f t="shared" si="306"/>
        <v>0</v>
      </c>
      <c r="AF365" s="76">
        <v>0</v>
      </c>
      <c r="AG365" s="76">
        <f t="shared" si="307"/>
        <v>0</v>
      </c>
      <c r="AH365" s="77">
        <v>0</v>
      </c>
      <c r="AI365" s="78">
        <f t="shared" si="300"/>
        <v>0</v>
      </c>
      <c r="AJ365" s="32"/>
      <c r="AK365" s="124">
        <v>0</v>
      </c>
      <c r="AL365" s="76">
        <v>0</v>
      </c>
      <c r="AM365" s="76">
        <f t="shared" si="301"/>
        <v>0</v>
      </c>
      <c r="AN365" s="76">
        <v>0</v>
      </c>
      <c r="AO365" s="76">
        <f t="shared" si="312"/>
        <v>0</v>
      </c>
      <c r="AP365" s="77">
        <v>0</v>
      </c>
      <c r="AQ365" s="77">
        <f t="shared" si="302"/>
        <v>0</v>
      </c>
      <c r="AR365" s="8"/>
      <c r="AS365" s="76">
        <v>0</v>
      </c>
      <c r="AT365" s="76">
        <v>0</v>
      </c>
      <c r="AU365" s="76">
        <f t="shared" si="308"/>
        <v>0</v>
      </c>
      <c r="AV365" s="76">
        <v>0</v>
      </c>
      <c r="AW365" s="76">
        <f t="shared" si="309"/>
        <v>0</v>
      </c>
      <c r="AX365" s="77">
        <v>0</v>
      </c>
      <c r="AY365" s="78">
        <f t="shared" si="303"/>
        <v>0</v>
      </c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 s="32"/>
    </row>
    <row r="366" spans="2:68" s="2" customFormat="1" ht="14.25" hidden="1" customHeight="1" outlineLevel="1">
      <c r="B366" s="2" t="str">
        <f t="shared" si="294"/>
        <v>Hide</v>
      </c>
      <c r="C366" s="2">
        <v>1</v>
      </c>
      <c r="D366" s="72" t="s">
        <v>341</v>
      </c>
      <c r="E366" s="124">
        <v>0</v>
      </c>
      <c r="F366" s="76">
        <v>0</v>
      </c>
      <c r="G366" s="76">
        <f t="shared" si="295"/>
        <v>0</v>
      </c>
      <c r="H366" s="76">
        <v>0</v>
      </c>
      <c r="I366" s="76">
        <f t="shared" si="310"/>
        <v>0</v>
      </c>
      <c r="J366" s="77">
        <v>0</v>
      </c>
      <c r="K366" s="77">
        <f t="shared" si="296"/>
        <v>0</v>
      </c>
      <c r="L366" s="8"/>
      <c r="M366" s="76">
        <v>0</v>
      </c>
      <c r="N366" s="76">
        <v>0</v>
      </c>
      <c r="O366" s="76">
        <f t="shared" si="304"/>
        <v>0</v>
      </c>
      <c r="P366" s="76">
        <v>0</v>
      </c>
      <c r="Q366" s="76">
        <f t="shared" si="305"/>
        <v>0</v>
      </c>
      <c r="R366" s="77">
        <v>0</v>
      </c>
      <c r="S366" s="78">
        <f t="shared" si="297"/>
        <v>0</v>
      </c>
      <c r="T366" s="32"/>
      <c r="U366" s="124">
        <v>0</v>
      </c>
      <c r="V366" s="76">
        <v>0</v>
      </c>
      <c r="W366" s="76">
        <f t="shared" si="298"/>
        <v>0</v>
      </c>
      <c r="X366" s="76">
        <v>0</v>
      </c>
      <c r="Y366" s="76">
        <f t="shared" si="311"/>
        <v>0</v>
      </c>
      <c r="Z366" s="77">
        <v>0</v>
      </c>
      <c r="AA366" s="77">
        <f t="shared" si="299"/>
        <v>0</v>
      </c>
      <c r="AB366" s="8"/>
      <c r="AC366" s="76">
        <v>0</v>
      </c>
      <c r="AD366" s="76">
        <v>0</v>
      </c>
      <c r="AE366" s="76">
        <f t="shared" si="306"/>
        <v>0</v>
      </c>
      <c r="AF366" s="76">
        <v>0</v>
      </c>
      <c r="AG366" s="76">
        <f t="shared" si="307"/>
        <v>0</v>
      </c>
      <c r="AH366" s="77">
        <v>0</v>
      </c>
      <c r="AI366" s="78">
        <f t="shared" si="300"/>
        <v>0</v>
      </c>
      <c r="AJ366" s="32"/>
      <c r="AK366" s="124">
        <v>0</v>
      </c>
      <c r="AL366" s="76">
        <v>0</v>
      </c>
      <c r="AM366" s="76">
        <f t="shared" si="301"/>
        <v>0</v>
      </c>
      <c r="AN366" s="76">
        <v>0</v>
      </c>
      <c r="AO366" s="76">
        <f t="shared" si="312"/>
        <v>0</v>
      </c>
      <c r="AP366" s="77">
        <v>0</v>
      </c>
      <c r="AQ366" s="77">
        <f t="shared" si="302"/>
        <v>0</v>
      </c>
      <c r="AR366" s="8"/>
      <c r="AS366" s="76">
        <v>0</v>
      </c>
      <c r="AT366" s="76">
        <v>0</v>
      </c>
      <c r="AU366" s="76">
        <f t="shared" si="308"/>
        <v>0</v>
      </c>
      <c r="AV366" s="76">
        <v>0</v>
      </c>
      <c r="AW366" s="76">
        <f t="shared" si="309"/>
        <v>0</v>
      </c>
      <c r="AX366" s="77">
        <v>0</v>
      </c>
      <c r="AY366" s="78">
        <f t="shared" si="303"/>
        <v>0</v>
      </c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 s="32"/>
    </row>
    <row r="367" spans="2:68" s="2" customFormat="1" ht="14.25" hidden="1" customHeight="1" outlineLevel="1">
      <c r="B367" s="2" t="str">
        <f t="shared" si="294"/>
        <v>Hide</v>
      </c>
      <c r="C367" s="2">
        <v>1</v>
      </c>
      <c r="D367" s="72" t="s">
        <v>342</v>
      </c>
      <c r="E367" s="124">
        <v>0</v>
      </c>
      <c r="F367" s="76">
        <v>0</v>
      </c>
      <c r="G367" s="76">
        <f t="shared" si="295"/>
        <v>0</v>
      </c>
      <c r="H367" s="76">
        <v>0</v>
      </c>
      <c r="I367" s="76">
        <f t="shared" si="310"/>
        <v>0</v>
      </c>
      <c r="J367" s="77">
        <v>0</v>
      </c>
      <c r="K367" s="77">
        <f t="shared" si="296"/>
        <v>0</v>
      </c>
      <c r="L367" s="8"/>
      <c r="M367" s="76">
        <v>0</v>
      </c>
      <c r="N367" s="76">
        <v>0</v>
      </c>
      <c r="O367" s="76">
        <f t="shared" si="304"/>
        <v>0</v>
      </c>
      <c r="P367" s="76">
        <v>0</v>
      </c>
      <c r="Q367" s="76">
        <f t="shared" si="305"/>
        <v>0</v>
      </c>
      <c r="R367" s="77">
        <v>0</v>
      </c>
      <c r="S367" s="78">
        <f t="shared" si="297"/>
        <v>0</v>
      </c>
      <c r="T367" s="32"/>
      <c r="U367" s="124">
        <v>0</v>
      </c>
      <c r="V367" s="76">
        <v>0</v>
      </c>
      <c r="W367" s="76">
        <f t="shared" si="298"/>
        <v>0</v>
      </c>
      <c r="X367" s="76">
        <v>0</v>
      </c>
      <c r="Y367" s="76">
        <f t="shared" si="311"/>
        <v>0</v>
      </c>
      <c r="Z367" s="77">
        <v>0</v>
      </c>
      <c r="AA367" s="77">
        <f t="shared" si="299"/>
        <v>0</v>
      </c>
      <c r="AB367" s="8"/>
      <c r="AC367" s="76">
        <v>0</v>
      </c>
      <c r="AD367" s="76">
        <v>0</v>
      </c>
      <c r="AE367" s="76">
        <f t="shared" si="306"/>
        <v>0</v>
      </c>
      <c r="AF367" s="76">
        <v>0</v>
      </c>
      <c r="AG367" s="76">
        <f t="shared" si="307"/>
        <v>0</v>
      </c>
      <c r="AH367" s="77">
        <v>0</v>
      </c>
      <c r="AI367" s="78">
        <f t="shared" si="300"/>
        <v>0</v>
      </c>
      <c r="AJ367" s="32"/>
      <c r="AK367" s="124">
        <v>0</v>
      </c>
      <c r="AL367" s="76">
        <v>0</v>
      </c>
      <c r="AM367" s="76">
        <f t="shared" si="301"/>
        <v>0</v>
      </c>
      <c r="AN367" s="76">
        <v>0</v>
      </c>
      <c r="AO367" s="76">
        <f t="shared" si="312"/>
        <v>0</v>
      </c>
      <c r="AP367" s="77">
        <v>0</v>
      </c>
      <c r="AQ367" s="77">
        <f t="shared" si="302"/>
        <v>0</v>
      </c>
      <c r="AR367" s="8"/>
      <c r="AS367" s="76">
        <v>0</v>
      </c>
      <c r="AT367" s="76">
        <v>0</v>
      </c>
      <c r="AU367" s="76">
        <f t="shared" si="308"/>
        <v>0</v>
      </c>
      <c r="AV367" s="76">
        <v>0</v>
      </c>
      <c r="AW367" s="76">
        <f t="shared" si="309"/>
        <v>0</v>
      </c>
      <c r="AX367" s="77">
        <v>0</v>
      </c>
      <c r="AY367" s="78">
        <f t="shared" si="303"/>
        <v>0</v>
      </c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 s="32"/>
    </row>
    <row r="368" spans="2:68" s="2" customFormat="1" ht="14.25" hidden="1" customHeight="1" outlineLevel="1">
      <c r="B368" s="2" t="str">
        <f t="shared" si="294"/>
        <v>Hide</v>
      </c>
      <c r="C368" s="2">
        <v>1</v>
      </c>
      <c r="D368" s="72" t="s">
        <v>343</v>
      </c>
      <c r="E368" s="124">
        <v>0</v>
      </c>
      <c r="F368" s="76">
        <v>0</v>
      </c>
      <c r="G368" s="76">
        <f t="shared" si="295"/>
        <v>0</v>
      </c>
      <c r="H368" s="76">
        <v>0</v>
      </c>
      <c r="I368" s="76">
        <f t="shared" si="310"/>
        <v>0</v>
      </c>
      <c r="J368" s="77">
        <v>0</v>
      </c>
      <c r="K368" s="77">
        <f t="shared" si="296"/>
        <v>0</v>
      </c>
      <c r="L368" s="8"/>
      <c r="M368" s="76">
        <v>0</v>
      </c>
      <c r="N368" s="76">
        <v>0</v>
      </c>
      <c r="O368" s="76">
        <f t="shared" si="304"/>
        <v>0</v>
      </c>
      <c r="P368" s="76">
        <v>0</v>
      </c>
      <c r="Q368" s="76">
        <f t="shared" si="305"/>
        <v>0</v>
      </c>
      <c r="R368" s="77">
        <v>0</v>
      </c>
      <c r="S368" s="78">
        <f t="shared" si="297"/>
        <v>0</v>
      </c>
      <c r="T368" s="32"/>
      <c r="U368" s="124">
        <v>0</v>
      </c>
      <c r="V368" s="76">
        <v>0</v>
      </c>
      <c r="W368" s="76">
        <f t="shared" si="298"/>
        <v>0</v>
      </c>
      <c r="X368" s="76">
        <v>0</v>
      </c>
      <c r="Y368" s="76">
        <f t="shared" si="311"/>
        <v>0</v>
      </c>
      <c r="Z368" s="77">
        <v>0</v>
      </c>
      <c r="AA368" s="77">
        <f t="shared" si="299"/>
        <v>0</v>
      </c>
      <c r="AB368" s="8"/>
      <c r="AC368" s="76">
        <v>0</v>
      </c>
      <c r="AD368" s="76">
        <v>0</v>
      </c>
      <c r="AE368" s="76">
        <f t="shared" si="306"/>
        <v>0</v>
      </c>
      <c r="AF368" s="76">
        <v>0</v>
      </c>
      <c r="AG368" s="76">
        <f t="shared" si="307"/>
        <v>0</v>
      </c>
      <c r="AH368" s="77">
        <v>0</v>
      </c>
      <c r="AI368" s="78">
        <f t="shared" si="300"/>
        <v>0</v>
      </c>
      <c r="AJ368" s="32"/>
      <c r="AK368" s="124">
        <v>0</v>
      </c>
      <c r="AL368" s="76">
        <v>0</v>
      </c>
      <c r="AM368" s="76">
        <f t="shared" si="301"/>
        <v>0</v>
      </c>
      <c r="AN368" s="76">
        <v>0</v>
      </c>
      <c r="AO368" s="76">
        <f t="shared" si="312"/>
        <v>0</v>
      </c>
      <c r="AP368" s="77">
        <v>0</v>
      </c>
      <c r="AQ368" s="77">
        <f t="shared" si="302"/>
        <v>0</v>
      </c>
      <c r="AR368" s="8"/>
      <c r="AS368" s="76">
        <v>0</v>
      </c>
      <c r="AT368" s="76">
        <v>0</v>
      </c>
      <c r="AU368" s="76">
        <f t="shared" si="308"/>
        <v>0</v>
      </c>
      <c r="AV368" s="76">
        <v>0</v>
      </c>
      <c r="AW368" s="76">
        <f t="shared" si="309"/>
        <v>0</v>
      </c>
      <c r="AX368" s="77">
        <v>0</v>
      </c>
      <c r="AY368" s="78">
        <f t="shared" si="303"/>
        <v>0</v>
      </c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 s="32"/>
    </row>
    <row r="369" spans="2:68" s="2" customFormat="1" ht="14.25" hidden="1" customHeight="1" outlineLevel="1">
      <c r="B369" s="2" t="str">
        <f t="shared" ref="B369:B410" si="313">IF(SUM(T369:T369)&lt;&gt;0,"Show","Hide")</f>
        <v>Hide</v>
      </c>
      <c r="C369" s="2">
        <v>1</v>
      </c>
      <c r="D369" s="72" t="s">
        <v>344</v>
      </c>
      <c r="E369" s="124">
        <v>0</v>
      </c>
      <c r="F369" s="76">
        <v>0</v>
      </c>
      <c r="G369" s="76">
        <f t="shared" si="295"/>
        <v>0</v>
      </c>
      <c r="H369" s="76">
        <v>0</v>
      </c>
      <c r="I369" s="76">
        <f t="shared" si="310"/>
        <v>0</v>
      </c>
      <c r="J369" s="77">
        <v>0</v>
      </c>
      <c r="K369" s="77">
        <f t="shared" si="296"/>
        <v>0</v>
      </c>
      <c r="L369" s="8"/>
      <c r="M369" s="76">
        <v>0</v>
      </c>
      <c r="N369" s="76">
        <v>0</v>
      </c>
      <c r="O369" s="76">
        <f t="shared" si="304"/>
        <v>0</v>
      </c>
      <c r="P369" s="76">
        <v>0</v>
      </c>
      <c r="Q369" s="76">
        <f t="shared" si="305"/>
        <v>0</v>
      </c>
      <c r="R369" s="77">
        <v>0</v>
      </c>
      <c r="S369" s="78">
        <f t="shared" si="297"/>
        <v>0</v>
      </c>
      <c r="T369" s="32"/>
      <c r="U369" s="124">
        <v>0</v>
      </c>
      <c r="V369" s="76">
        <v>0</v>
      </c>
      <c r="W369" s="76">
        <f t="shared" si="298"/>
        <v>0</v>
      </c>
      <c r="X369" s="76">
        <v>0</v>
      </c>
      <c r="Y369" s="76">
        <f t="shared" si="311"/>
        <v>0</v>
      </c>
      <c r="Z369" s="77">
        <v>0</v>
      </c>
      <c r="AA369" s="77">
        <f t="shared" si="299"/>
        <v>0</v>
      </c>
      <c r="AB369" s="8"/>
      <c r="AC369" s="76">
        <v>0</v>
      </c>
      <c r="AD369" s="76">
        <v>0</v>
      </c>
      <c r="AE369" s="76">
        <f t="shared" si="306"/>
        <v>0</v>
      </c>
      <c r="AF369" s="76">
        <v>0</v>
      </c>
      <c r="AG369" s="76">
        <f t="shared" si="307"/>
        <v>0</v>
      </c>
      <c r="AH369" s="77">
        <v>0</v>
      </c>
      <c r="AI369" s="78">
        <f t="shared" si="300"/>
        <v>0</v>
      </c>
      <c r="AJ369" s="32"/>
      <c r="AK369" s="124">
        <v>0</v>
      </c>
      <c r="AL369" s="76">
        <v>0</v>
      </c>
      <c r="AM369" s="76">
        <f t="shared" si="301"/>
        <v>0</v>
      </c>
      <c r="AN369" s="76">
        <v>0</v>
      </c>
      <c r="AO369" s="76">
        <f t="shared" si="312"/>
        <v>0</v>
      </c>
      <c r="AP369" s="77">
        <v>0</v>
      </c>
      <c r="AQ369" s="77">
        <f t="shared" si="302"/>
        <v>0</v>
      </c>
      <c r="AR369" s="8"/>
      <c r="AS369" s="76">
        <v>0</v>
      </c>
      <c r="AT369" s="76">
        <v>0</v>
      </c>
      <c r="AU369" s="76">
        <f t="shared" si="308"/>
        <v>0</v>
      </c>
      <c r="AV369" s="76">
        <v>0</v>
      </c>
      <c r="AW369" s="76">
        <f t="shared" si="309"/>
        <v>0</v>
      </c>
      <c r="AX369" s="77">
        <v>0</v>
      </c>
      <c r="AY369" s="78">
        <f t="shared" si="303"/>
        <v>0</v>
      </c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 s="32"/>
    </row>
    <row r="370" spans="2:68" s="2" customFormat="1" ht="14.25" hidden="1" customHeight="1" outlineLevel="1">
      <c r="B370" s="2" t="str">
        <f t="shared" si="313"/>
        <v>Hide</v>
      </c>
      <c r="C370" s="2">
        <v>1</v>
      </c>
      <c r="D370" s="72" t="s">
        <v>345</v>
      </c>
      <c r="E370" s="124">
        <v>0</v>
      </c>
      <c r="F370" s="76">
        <v>0</v>
      </c>
      <c r="G370" s="76">
        <f t="shared" si="295"/>
        <v>0</v>
      </c>
      <c r="H370" s="76">
        <v>0</v>
      </c>
      <c r="I370" s="76">
        <f t="shared" si="310"/>
        <v>0</v>
      </c>
      <c r="J370" s="77">
        <v>0</v>
      </c>
      <c r="K370" s="77">
        <f t="shared" si="296"/>
        <v>0</v>
      </c>
      <c r="L370" s="8"/>
      <c r="M370" s="76">
        <v>0</v>
      </c>
      <c r="N370" s="76">
        <v>0</v>
      </c>
      <c r="O370" s="76">
        <f t="shared" si="304"/>
        <v>0</v>
      </c>
      <c r="P370" s="76">
        <v>0</v>
      </c>
      <c r="Q370" s="76">
        <f t="shared" si="305"/>
        <v>0</v>
      </c>
      <c r="R370" s="77">
        <v>0</v>
      </c>
      <c r="S370" s="78">
        <f t="shared" si="297"/>
        <v>0</v>
      </c>
      <c r="T370" s="32"/>
      <c r="U370" s="124">
        <v>0</v>
      </c>
      <c r="V370" s="76">
        <v>0</v>
      </c>
      <c r="W370" s="76">
        <f t="shared" si="298"/>
        <v>0</v>
      </c>
      <c r="X370" s="76">
        <v>0</v>
      </c>
      <c r="Y370" s="76">
        <f t="shared" si="311"/>
        <v>0</v>
      </c>
      <c r="Z370" s="77">
        <v>0</v>
      </c>
      <c r="AA370" s="77">
        <f t="shared" si="299"/>
        <v>0</v>
      </c>
      <c r="AB370" s="8"/>
      <c r="AC370" s="76">
        <v>0</v>
      </c>
      <c r="AD370" s="76">
        <v>0</v>
      </c>
      <c r="AE370" s="76">
        <f t="shared" si="306"/>
        <v>0</v>
      </c>
      <c r="AF370" s="76">
        <v>0</v>
      </c>
      <c r="AG370" s="76">
        <f t="shared" si="307"/>
        <v>0</v>
      </c>
      <c r="AH370" s="77">
        <v>0</v>
      </c>
      <c r="AI370" s="78">
        <f t="shared" si="300"/>
        <v>0</v>
      </c>
      <c r="AJ370" s="32"/>
      <c r="AK370" s="124">
        <v>0</v>
      </c>
      <c r="AL370" s="76">
        <v>0</v>
      </c>
      <c r="AM370" s="76">
        <f t="shared" si="301"/>
        <v>0</v>
      </c>
      <c r="AN370" s="76">
        <v>0</v>
      </c>
      <c r="AO370" s="76">
        <f t="shared" si="312"/>
        <v>0</v>
      </c>
      <c r="AP370" s="77">
        <v>0</v>
      </c>
      <c r="AQ370" s="77">
        <f t="shared" si="302"/>
        <v>0</v>
      </c>
      <c r="AR370" s="8"/>
      <c r="AS370" s="76">
        <v>0</v>
      </c>
      <c r="AT370" s="76">
        <v>0</v>
      </c>
      <c r="AU370" s="76">
        <f t="shared" si="308"/>
        <v>0</v>
      </c>
      <c r="AV370" s="76">
        <v>0</v>
      </c>
      <c r="AW370" s="76">
        <f t="shared" si="309"/>
        <v>0</v>
      </c>
      <c r="AX370" s="77">
        <v>0</v>
      </c>
      <c r="AY370" s="78">
        <f t="shared" si="303"/>
        <v>0</v>
      </c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 s="32"/>
    </row>
    <row r="371" spans="2:68" s="2" customFormat="1" collapsed="1">
      <c r="B371" s="2" t="str">
        <f t="shared" si="313"/>
        <v>Hide</v>
      </c>
      <c r="C371" s="2">
        <v>1</v>
      </c>
      <c r="D371" s="72" t="s">
        <v>346</v>
      </c>
      <c r="E371" s="123">
        <v>0</v>
      </c>
      <c r="F371" s="73">
        <v>0</v>
      </c>
      <c r="G371" s="73">
        <f t="shared" si="295"/>
        <v>0</v>
      </c>
      <c r="H371" s="73">
        <v>0</v>
      </c>
      <c r="I371" s="73">
        <f t="shared" si="310"/>
        <v>0</v>
      </c>
      <c r="J371" s="74">
        <v>0</v>
      </c>
      <c r="K371" s="74">
        <f t="shared" si="296"/>
        <v>0</v>
      </c>
      <c r="L371" s="35"/>
      <c r="M371" s="73">
        <v>0</v>
      </c>
      <c r="N371" s="73">
        <v>0</v>
      </c>
      <c r="O371" s="73">
        <f t="shared" si="304"/>
        <v>0</v>
      </c>
      <c r="P371" s="73">
        <v>0</v>
      </c>
      <c r="Q371" s="73">
        <f t="shared" si="305"/>
        <v>0</v>
      </c>
      <c r="R371" s="74">
        <v>0</v>
      </c>
      <c r="S371" s="75">
        <f t="shared" si="297"/>
        <v>0</v>
      </c>
      <c r="T371" s="32"/>
      <c r="U371" s="123">
        <v>0</v>
      </c>
      <c r="V371" s="73">
        <v>0</v>
      </c>
      <c r="W371" s="73">
        <f t="shared" si="298"/>
        <v>0</v>
      </c>
      <c r="X371" s="73">
        <v>0</v>
      </c>
      <c r="Y371" s="73">
        <f t="shared" si="311"/>
        <v>0</v>
      </c>
      <c r="Z371" s="74">
        <v>0</v>
      </c>
      <c r="AA371" s="74">
        <f t="shared" si="299"/>
        <v>0</v>
      </c>
      <c r="AB371" s="35"/>
      <c r="AC371" s="73">
        <v>0</v>
      </c>
      <c r="AD371" s="73">
        <v>0</v>
      </c>
      <c r="AE371" s="73">
        <f t="shared" si="306"/>
        <v>0</v>
      </c>
      <c r="AF371" s="73">
        <v>0</v>
      </c>
      <c r="AG371" s="73">
        <f t="shared" si="307"/>
        <v>0</v>
      </c>
      <c r="AH371" s="74">
        <v>0</v>
      </c>
      <c r="AI371" s="75">
        <f t="shared" si="300"/>
        <v>0</v>
      </c>
      <c r="AJ371" s="32"/>
      <c r="AK371" s="123">
        <v>0</v>
      </c>
      <c r="AL371" s="73">
        <v>0</v>
      </c>
      <c r="AM371" s="73">
        <f t="shared" si="301"/>
        <v>0</v>
      </c>
      <c r="AN371" s="73">
        <v>0</v>
      </c>
      <c r="AO371" s="73">
        <f t="shared" si="312"/>
        <v>0</v>
      </c>
      <c r="AP371" s="74">
        <v>0</v>
      </c>
      <c r="AQ371" s="74">
        <f t="shared" si="302"/>
        <v>0</v>
      </c>
      <c r="AR371" s="35"/>
      <c r="AS371" s="73">
        <v>0</v>
      </c>
      <c r="AT371" s="73">
        <v>0</v>
      </c>
      <c r="AU371" s="73">
        <f t="shared" si="308"/>
        <v>0</v>
      </c>
      <c r="AV371" s="73">
        <v>0</v>
      </c>
      <c r="AW371" s="73">
        <f t="shared" si="309"/>
        <v>0</v>
      </c>
      <c r="AX371" s="74">
        <v>0</v>
      </c>
      <c r="AY371" s="75">
        <f t="shared" si="303"/>
        <v>0</v>
      </c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 s="32"/>
    </row>
    <row r="372" spans="2:68" s="2" customFormat="1" ht="14.25" hidden="1" customHeight="1" outlineLevel="1">
      <c r="B372" s="2" t="str">
        <f t="shared" si="313"/>
        <v>Hide</v>
      </c>
      <c r="C372" s="2">
        <v>1</v>
      </c>
      <c r="D372" s="72" t="s">
        <v>347</v>
      </c>
      <c r="E372" s="124">
        <v>84925.98</v>
      </c>
      <c r="F372" s="76">
        <v>74630.228141689295</v>
      </c>
      <c r="G372" s="76">
        <f t="shared" si="295"/>
        <v>10295.751858310701</v>
      </c>
      <c r="H372" s="76">
        <v>0</v>
      </c>
      <c r="I372" s="76">
        <f t="shared" si="310"/>
        <v>84925.98</v>
      </c>
      <c r="J372" s="77">
        <v>98960.38</v>
      </c>
      <c r="K372" s="77">
        <f t="shared" si="296"/>
        <v>-14034.400000000009</v>
      </c>
      <c r="L372" s="8"/>
      <c r="M372" s="76">
        <v>84925.98</v>
      </c>
      <c r="N372" s="76">
        <v>74630.228141689295</v>
      </c>
      <c r="O372" s="76">
        <f t="shared" si="304"/>
        <v>10295.751858310701</v>
      </c>
      <c r="P372" s="76">
        <v>0</v>
      </c>
      <c r="Q372" s="76">
        <f t="shared" si="305"/>
        <v>84925.98</v>
      </c>
      <c r="R372" s="77">
        <v>98960.38</v>
      </c>
      <c r="S372" s="78">
        <f t="shared" si="297"/>
        <v>-14034.400000000009</v>
      </c>
      <c r="T372" s="32"/>
      <c r="U372" s="124">
        <v>15236.939999999999</v>
      </c>
      <c r="V372" s="76">
        <v>13318.1770128029</v>
      </c>
      <c r="W372" s="76">
        <f t="shared" si="298"/>
        <v>1918.7629871970985</v>
      </c>
      <c r="X372" s="76">
        <v>0</v>
      </c>
      <c r="Y372" s="76">
        <f t="shared" si="311"/>
        <v>15236.939999999999</v>
      </c>
      <c r="Z372" s="77">
        <v>20394.099999999999</v>
      </c>
      <c r="AA372" s="77">
        <f t="shared" si="299"/>
        <v>-5157.16</v>
      </c>
      <c r="AB372" s="8"/>
      <c r="AC372" s="76">
        <v>15236.939999999999</v>
      </c>
      <c r="AD372" s="76">
        <v>13318.1770128029</v>
      </c>
      <c r="AE372" s="76">
        <f t="shared" si="306"/>
        <v>1918.7629871970985</v>
      </c>
      <c r="AF372" s="76">
        <v>0</v>
      </c>
      <c r="AG372" s="76">
        <f t="shared" si="307"/>
        <v>15236.939999999999</v>
      </c>
      <c r="AH372" s="77">
        <v>20394.099999999999</v>
      </c>
      <c r="AI372" s="78">
        <f t="shared" si="300"/>
        <v>-5157.16</v>
      </c>
      <c r="AJ372" s="32"/>
      <c r="AK372" s="124">
        <v>69689.039999999994</v>
      </c>
      <c r="AL372" s="76">
        <v>61312.0511288864</v>
      </c>
      <c r="AM372" s="76">
        <f t="shared" si="301"/>
        <v>8376.9888711135936</v>
      </c>
      <c r="AN372" s="76">
        <v>0</v>
      </c>
      <c r="AO372" s="76">
        <f t="shared" si="312"/>
        <v>69689.039999999994</v>
      </c>
      <c r="AP372" s="77">
        <v>78566.28</v>
      </c>
      <c r="AQ372" s="77">
        <f t="shared" si="302"/>
        <v>-8877.2400000000052</v>
      </c>
      <c r="AR372" s="8"/>
      <c r="AS372" s="76">
        <v>69689.039999999994</v>
      </c>
      <c r="AT372" s="76">
        <v>61312.0511288864</v>
      </c>
      <c r="AU372" s="76">
        <f t="shared" si="308"/>
        <v>8376.9888711135936</v>
      </c>
      <c r="AV372" s="76">
        <v>0</v>
      </c>
      <c r="AW372" s="76">
        <f t="shared" si="309"/>
        <v>69689.039999999994</v>
      </c>
      <c r="AX372" s="77">
        <v>78566.28</v>
      </c>
      <c r="AY372" s="78">
        <f t="shared" si="303"/>
        <v>-8877.2400000000052</v>
      </c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 s="32"/>
    </row>
    <row r="373" spans="2:68" s="2" customFormat="1" ht="14.25" hidden="1" customHeight="1" outlineLevel="1">
      <c r="B373" s="2" t="str">
        <f t="shared" si="313"/>
        <v>Hide</v>
      </c>
      <c r="C373" s="2">
        <v>1</v>
      </c>
      <c r="D373" s="72" t="s">
        <v>348</v>
      </c>
      <c r="E373" s="124">
        <v>83945.05</v>
      </c>
      <c r="F373" s="76">
        <v>83945.05</v>
      </c>
      <c r="G373" s="76">
        <f t="shared" si="295"/>
        <v>0</v>
      </c>
      <c r="H373" s="76">
        <v>0</v>
      </c>
      <c r="I373" s="76">
        <f t="shared" si="310"/>
        <v>83945.05</v>
      </c>
      <c r="J373" s="77">
        <v>105928.53</v>
      </c>
      <c r="K373" s="77">
        <f t="shared" si="296"/>
        <v>-21983.479999999996</v>
      </c>
      <c r="L373" s="8"/>
      <c r="M373" s="76">
        <v>83945.05</v>
      </c>
      <c r="N373" s="76">
        <v>83945.05</v>
      </c>
      <c r="O373" s="76">
        <f t="shared" si="304"/>
        <v>0</v>
      </c>
      <c r="P373" s="76">
        <v>0</v>
      </c>
      <c r="Q373" s="76">
        <f t="shared" si="305"/>
        <v>83945.05</v>
      </c>
      <c r="R373" s="77">
        <v>105928.53</v>
      </c>
      <c r="S373" s="78">
        <f t="shared" si="297"/>
        <v>-21983.479999999996</v>
      </c>
      <c r="T373" s="32"/>
      <c r="U373" s="124">
        <v>16421.55</v>
      </c>
      <c r="V373" s="76">
        <v>16421.55</v>
      </c>
      <c r="W373" s="76">
        <f t="shared" si="298"/>
        <v>0</v>
      </c>
      <c r="X373" s="76">
        <v>0</v>
      </c>
      <c r="Y373" s="76">
        <f t="shared" si="311"/>
        <v>16421.55</v>
      </c>
      <c r="Z373" s="77">
        <v>24354.66</v>
      </c>
      <c r="AA373" s="77">
        <f t="shared" si="299"/>
        <v>-7933.1100000000006</v>
      </c>
      <c r="AB373" s="8"/>
      <c r="AC373" s="76">
        <v>16421.55</v>
      </c>
      <c r="AD373" s="76">
        <v>16421.55</v>
      </c>
      <c r="AE373" s="76">
        <f t="shared" si="306"/>
        <v>0</v>
      </c>
      <c r="AF373" s="76">
        <v>0</v>
      </c>
      <c r="AG373" s="76">
        <f t="shared" si="307"/>
        <v>16421.55</v>
      </c>
      <c r="AH373" s="77">
        <v>24354.66</v>
      </c>
      <c r="AI373" s="78">
        <f t="shared" si="300"/>
        <v>-7933.1100000000006</v>
      </c>
      <c r="AJ373" s="32"/>
      <c r="AK373" s="124">
        <v>67523.5</v>
      </c>
      <c r="AL373" s="76">
        <v>67523.5</v>
      </c>
      <c r="AM373" s="76">
        <f t="shared" si="301"/>
        <v>0</v>
      </c>
      <c r="AN373" s="76">
        <v>0</v>
      </c>
      <c r="AO373" s="76">
        <f t="shared" si="312"/>
        <v>67523.5</v>
      </c>
      <c r="AP373" s="77">
        <v>81573.87</v>
      </c>
      <c r="AQ373" s="77">
        <f t="shared" si="302"/>
        <v>-14050.369999999995</v>
      </c>
      <c r="AR373" s="8"/>
      <c r="AS373" s="76">
        <v>67523.5</v>
      </c>
      <c r="AT373" s="76">
        <v>67523.5</v>
      </c>
      <c r="AU373" s="76">
        <f t="shared" si="308"/>
        <v>0</v>
      </c>
      <c r="AV373" s="76">
        <v>0</v>
      </c>
      <c r="AW373" s="76">
        <f t="shared" si="309"/>
        <v>67523.5</v>
      </c>
      <c r="AX373" s="77">
        <v>81573.87</v>
      </c>
      <c r="AY373" s="78">
        <f t="shared" si="303"/>
        <v>-14050.369999999995</v>
      </c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 s="32"/>
    </row>
    <row r="374" spans="2:68" s="2" customFormat="1" ht="14.25" hidden="1" customHeight="1" outlineLevel="1">
      <c r="B374" s="2" t="str">
        <f t="shared" si="313"/>
        <v>Hide</v>
      </c>
      <c r="C374" s="2">
        <v>1</v>
      </c>
      <c r="D374" s="72" t="s">
        <v>349</v>
      </c>
      <c r="E374" s="124">
        <v>0</v>
      </c>
      <c r="F374" s="76">
        <v>0</v>
      </c>
      <c r="G374" s="76">
        <f t="shared" si="295"/>
        <v>0</v>
      </c>
      <c r="H374" s="76">
        <v>0</v>
      </c>
      <c r="I374" s="76">
        <f t="shared" si="310"/>
        <v>0</v>
      </c>
      <c r="J374" s="77">
        <v>0</v>
      </c>
      <c r="K374" s="77">
        <f t="shared" si="296"/>
        <v>0</v>
      </c>
      <c r="L374" s="8"/>
      <c r="M374" s="76">
        <v>0</v>
      </c>
      <c r="N374" s="76">
        <v>0</v>
      </c>
      <c r="O374" s="76">
        <f t="shared" si="304"/>
        <v>0</v>
      </c>
      <c r="P374" s="76">
        <v>0</v>
      </c>
      <c r="Q374" s="76">
        <f t="shared" si="305"/>
        <v>0</v>
      </c>
      <c r="R374" s="77">
        <v>0</v>
      </c>
      <c r="S374" s="78">
        <f t="shared" si="297"/>
        <v>0</v>
      </c>
      <c r="T374" s="32"/>
      <c r="U374" s="124">
        <v>0</v>
      </c>
      <c r="V374" s="76">
        <v>0</v>
      </c>
      <c r="W374" s="76">
        <f t="shared" si="298"/>
        <v>0</v>
      </c>
      <c r="X374" s="76">
        <v>0</v>
      </c>
      <c r="Y374" s="76">
        <f t="shared" si="311"/>
        <v>0</v>
      </c>
      <c r="Z374" s="77">
        <v>0</v>
      </c>
      <c r="AA374" s="77">
        <f t="shared" si="299"/>
        <v>0</v>
      </c>
      <c r="AB374" s="8"/>
      <c r="AC374" s="76">
        <v>0</v>
      </c>
      <c r="AD374" s="76">
        <v>0</v>
      </c>
      <c r="AE374" s="76">
        <f t="shared" si="306"/>
        <v>0</v>
      </c>
      <c r="AF374" s="76">
        <v>0</v>
      </c>
      <c r="AG374" s="76">
        <f t="shared" si="307"/>
        <v>0</v>
      </c>
      <c r="AH374" s="77">
        <v>0</v>
      </c>
      <c r="AI374" s="78">
        <f t="shared" si="300"/>
        <v>0</v>
      </c>
      <c r="AJ374" s="32"/>
      <c r="AK374" s="124">
        <v>0</v>
      </c>
      <c r="AL374" s="76">
        <v>0</v>
      </c>
      <c r="AM374" s="76">
        <f t="shared" si="301"/>
        <v>0</v>
      </c>
      <c r="AN374" s="76">
        <v>0</v>
      </c>
      <c r="AO374" s="76">
        <f t="shared" si="312"/>
        <v>0</v>
      </c>
      <c r="AP374" s="77">
        <v>0</v>
      </c>
      <c r="AQ374" s="77">
        <f t="shared" si="302"/>
        <v>0</v>
      </c>
      <c r="AR374" s="8"/>
      <c r="AS374" s="76">
        <v>0</v>
      </c>
      <c r="AT374" s="76">
        <v>0</v>
      </c>
      <c r="AU374" s="76">
        <f t="shared" si="308"/>
        <v>0</v>
      </c>
      <c r="AV374" s="76">
        <v>0</v>
      </c>
      <c r="AW374" s="76">
        <f t="shared" si="309"/>
        <v>0</v>
      </c>
      <c r="AX374" s="77">
        <v>0</v>
      </c>
      <c r="AY374" s="78">
        <f t="shared" si="303"/>
        <v>0</v>
      </c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 s="32"/>
    </row>
    <row r="375" spans="2:68" s="2" customFormat="1" ht="14.25" hidden="1" customHeight="1" outlineLevel="1">
      <c r="B375" s="2" t="str">
        <f t="shared" si="313"/>
        <v>Hide</v>
      </c>
      <c r="C375" s="2">
        <v>1</v>
      </c>
      <c r="D375" s="72" t="s">
        <v>350</v>
      </c>
      <c r="E375" s="124">
        <v>0</v>
      </c>
      <c r="F375" s="76">
        <v>0</v>
      </c>
      <c r="G375" s="76">
        <f t="shared" si="295"/>
        <v>0</v>
      </c>
      <c r="H375" s="76">
        <v>0</v>
      </c>
      <c r="I375" s="76">
        <f t="shared" si="310"/>
        <v>0</v>
      </c>
      <c r="J375" s="77">
        <v>0</v>
      </c>
      <c r="K375" s="77">
        <f t="shared" si="296"/>
        <v>0</v>
      </c>
      <c r="L375" s="8"/>
      <c r="M375" s="76">
        <v>0</v>
      </c>
      <c r="N375" s="76">
        <v>0</v>
      </c>
      <c r="O375" s="76">
        <f t="shared" si="304"/>
        <v>0</v>
      </c>
      <c r="P375" s="76">
        <v>0</v>
      </c>
      <c r="Q375" s="76">
        <f t="shared" si="305"/>
        <v>0</v>
      </c>
      <c r="R375" s="77">
        <v>0</v>
      </c>
      <c r="S375" s="78">
        <f t="shared" si="297"/>
        <v>0</v>
      </c>
      <c r="T375" s="32"/>
      <c r="U375" s="124">
        <v>0</v>
      </c>
      <c r="V375" s="76">
        <v>0</v>
      </c>
      <c r="W375" s="76">
        <f t="shared" si="298"/>
        <v>0</v>
      </c>
      <c r="X375" s="76">
        <v>0</v>
      </c>
      <c r="Y375" s="76">
        <f t="shared" si="311"/>
        <v>0</v>
      </c>
      <c r="Z375" s="77">
        <v>0</v>
      </c>
      <c r="AA375" s="77">
        <f t="shared" si="299"/>
        <v>0</v>
      </c>
      <c r="AB375" s="8"/>
      <c r="AC375" s="76">
        <v>0</v>
      </c>
      <c r="AD375" s="76">
        <v>0</v>
      </c>
      <c r="AE375" s="76">
        <f t="shared" si="306"/>
        <v>0</v>
      </c>
      <c r="AF375" s="76">
        <v>0</v>
      </c>
      <c r="AG375" s="76">
        <f t="shared" si="307"/>
        <v>0</v>
      </c>
      <c r="AH375" s="77">
        <v>0</v>
      </c>
      <c r="AI375" s="78">
        <f t="shared" si="300"/>
        <v>0</v>
      </c>
      <c r="AJ375" s="32"/>
      <c r="AK375" s="124">
        <v>0</v>
      </c>
      <c r="AL375" s="76">
        <v>0</v>
      </c>
      <c r="AM375" s="76">
        <f t="shared" si="301"/>
        <v>0</v>
      </c>
      <c r="AN375" s="76">
        <v>0</v>
      </c>
      <c r="AO375" s="76">
        <f t="shared" si="312"/>
        <v>0</v>
      </c>
      <c r="AP375" s="77">
        <v>0</v>
      </c>
      <c r="AQ375" s="77">
        <f t="shared" si="302"/>
        <v>0</v>
      </c>
      <c r="AR375" s="8"/>
      <c r="AS375" s="76">
        <v>0</v>
      </c>
      <c r="AT375" s="76">
        <v>0</v>
      </c>
      <c r="AU375" s="76">
        <f t="shared" si="308"/>
        <v>0</v>
      </c>
      <c r="AV375" s="76">
        <v>0</v>
      </c>
      <c r="AW375" s="76">
        <f t="shared" si="309"/>
        <v>0</v>
      </c>
      <c r="AX375" s="77">
        <v>0</v>
      </c>
      <c r="AY375" s="78">
        <f t="shared" si="303"/>
        <v>0</v>
      </c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 s="32"/>
    </row>
    <row r="376" spans="2:68" s="2" customFormat="1" ht="14.25" hidden="1" customHeight="1" outlineLevel="1">
      <c r="B376" s="2" t="str">
        <f t="shared" si="313"/>
        <v>Hide</v>
      </c>
      <c r="C376" s="2">
        <v>1</v>
      </c>
      <c r="D376" s="72" t="s">
        <v>351</v>
      </c>
      <c r="E376" s="124">
        <v>0</v>
      </c>
      <c r="F376" s="76">
        <v>0</v>
      </c>
      <c r="G376" s="76">
        <f t="shared" si="295"/>
        <v>0</v>
      </c>
      <c r="H376" s="76">
        <v>0</v>
      </c>
      <c r="I376" s="76">
        <f t="shared" si="310"/>
        <v>0</v>
      </c>
      <c r="J376" s="77">
        <v>0</v>
      </c>
      <c r="K376" s="77">
        <f t="shared" si="296"/>
        <v>0</v>
      </c>
      <c r="L376" s="8"/>
      <c r="M376" s="76">
        <v>0</v>
      </c>
      <c r="N376" s="76">
        <v>0</v>
      </c>
      <c r="O376" s="76">
        <f t="shared" si="304"/>
        <v>0</v>
      </c>
      <c r="P376" s="76">
        <v>0</v>
      </c>
      <c r="Q376" s="76">
        <f t="shared" si="305"/>
        <v>0</v>
      </c>
      <c r="R376" s="77">
        <v>0</v>
      </c>
      <c r="S376" s="78">
        <f t="shared" si="297"/>
        <v>0</v>
      </c>
      <c r="T376" s="32"/>
      <c r="U376" s="124">
        <v>0</v>
      </c>
      <c r="V376" s="76">
        <v>0</v>
      </c>
      <c r="W376" s="76">
        <f t="shared" si="298"/>
        <v>0</v>
      </c>
      <c r="X376" s="76">
        <v>0</v>
      </c>
      <c r="Y376" s="76">
        <f t="shared" si="311"/>
        <v>0</v>
      </c>
      <c r="Z376" s="77">
        <v>0</v>
      </c>
      <c r="AA376" s="77">
        <f t="shared" si="299"/>
        <v>0</v>
      </c>
      <c r="AB376" s="8"/>
      <c r="AC376" s="76">
        <v>0</v>
      </c>
      <c r="AD376" s="76">
        <v>0</v>
      </c>
      <c r="AE376" s="76">
        <f t="shared" si="306"/>
        <v>0</v>
      </c>
      <c r="AF376" s="76">
        <v>0</v>
      </c>
      <c r="AG376" s="76">
        <f t="shared" si="307"/>
        <v>0</v>
      </c>
      <c r="AH376" s="77">
        <v>0</v>
      </c>
      <c r="AI376" s="78">
        <f t="shared" si="300"/>
        <v>0</v>
      </c>
      <c r="AJ376" s="32"/>
      <c r="AK376" s="124">
        <v>0</v>
      </c>
      <c r="AL376" s="76">
        <v>0</v>
      </c>
      <c r="AM376" s="76">
        <f t="shared" si="301"/>
        <v>0</v>
      </c>
      <c r="AN376" s="76">
        <v>0</v>
      </c>
      <c r="AO376" s="76">
        <f t="shared" si="312"/>
        <v>0</v>
      </c>
      <c r="AP376" s="77">
        <v>0</v>
      </c>
      <c r="AQ376" s="77">
        <f t="shared" si="302"/>
        <v>0</v>
      </c>
      <c r="AR376" s="8"/>
      <c r="AS376" s="76">
        <v>0</v>
      </c>
      <c r="AT376" s="76">
        <v>0</v>
      </c>
      <c r="AU376" s="76">
        <f t="shared" si="308"/>
        <v>0</v>
      </c>
      <c r="AV376" s="76">
        <v>0</v>
      </c>
      <c r="AW376" s="76">
        <f t="shared" si="309"/>
        <v>0</v>
      </c>
      <c r="AX376" s="77">
        <v>0</v>
      </c>
      <c r="AY376" s="78">
        <f t="shared" si="303"/>
        <v>0</v>
      </c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 s="32"/>
    </row>
    <row r="377" spans="2:68" s="2" customFormat="1" ht="14.25" hidden="1" customHeight="1" outlineLevel="1">
      <c r="B377" s="2" t="str">
        <f t="shared" si="313"/>
        <v>Hide</v>
      </c>
      <c r="C377" s="2">
        <v>1</v>
      </c>
      <c r="D377" s="72" t="s">
        <v>352</v>
      </c>
      <c r="E377" s="124">
        <v>0</v>
      </c>
      <c r="F377" s="76">
        <v>0</v>
      </c>
      <c r="G377" s="76">
        <f t="shared" si="295"/>
        <v>0</v>
      </c>
      <c r="H377" s="76">
        <v>0</v>
      </c>
      <c r="I377" s="76">
        <f t="shared" si="310"/>
        <v>0</v>
      </c>
      <c r="J377" s="77">
        <v>0</v>
      </c>
      <c r="K377" s="77">
        <f t="shared" si="296"/>
        <v>0</v>
      </c>
      <c r="L377" s="8"/>
      <c r="M377" s="76">
        <v>0</v>
      </c>
      <c r="N377" s="76">
        <v>0</v>
      </c>
      <c r="O377" s="76">
        <f t="shared" si="304"/>
        <v>0</v>
      </c>
      <c r="P377" s="76">
        <v>0</v>
      </c>
      <c r="Q377" s="76">
        <f t="shared" si="305"/>
        <v>0</v>
      </c>
      <c r="R377" s="77">
        <v>0</v>
      </c>
      <c r="S377" s="78">
        <f t="shared" si="297"/>
        <v>0</v>
      </c>
      <c r="T377" s="32"/>
      <c r="U377" s="124">
        <v>0</v>
      </c>
      <c r="V377" s="76">
        <v>0</v>
      </c>
      <c r="W377" s="76">
        <f t="shared" si="298"/>
        <v>0</v>
      </c>
      <c r="X377" s="76">
        <v>0</v>
      </c>
      <c r="Y377" s="76">
        <f t="shared" si="311"/>
        <v>0</v>
      </c>
      <c r="Z377" s="77">
        <v>0</v>
      </c>
      <c r="AA377" s="77">
        <f t="shared" si="299"/>
        <v>0</v>
      </c>
      <c r="AB377" s="8"/>
      <c r="AC377" s="76">
        <v>0</v>
      </c>
      <c r="AD377" s="76">
        <v>0</v>
      </c>
      <c r="AE377" s="76">
        <f t="shared" si="306"/>
        <v>0</v>
      </c>
      <c r="AF377" s="76">
        <v>0</v>
      </c>
      <c r="AG377" s="76">
        <f t="shared" si="307"/>
        <v>0</v>
      </c>
      <c r="AH377" s="77">
        <v>0</v>
      </c>
      <c r="AI377" s="78">
        <f t="shared" si="300"/>
        <v>0</v>
      </c>
      <c r="AJ377" s="32"/>
      <c r="AK377" s="124">
        <v>0</v>
      </c>
      <c r="AL377" s="76">
        <v>0</v>
      </c>
      <c r="AM377" s="76">
        <f t="shared" si="301"/>
        <v>0</v>
      </c>
      <c r="AN377" s="76">
        <v>0</v>
      </c>
      <c r="AO377" s="76">
        <f t="shared" si="312"/>
        <v>0</v>
      </c>
      <c r="AP377" s="77">
        <v>0</v>
      </c>
      <c r="AQ377" s="77">
        <f t="shared" si="302"/>
        <v>0</v>
      </c>
      <c r="AR377" s="8"/>
      <c r="AS377" s="76">
        <v>0</v>
      </c>
      <c r="AT377" s="76">
        <v>0</v>
      </c>
      <c r="AU377" s="76">
        <f t="shared" si="308"/>
        <v>0</v>
      </c>
      <c r="AV377" s="76">
        <v>0</v>
      </c>
      <c r="AW377" s="76">
        <f t="shared" si="309"/>
        <v>0</v>
      </c>
      <c r="AX377" s="77">
        <v>0</v>
      </c>
      <c r="AY377" s="78">
        <f t="shared" si="303"/>
        <v>0</v>
      </c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 s="32"/>
    </row>
    <row r="378" spans="2:68" s="2" customFormat="1" ht="14.25" hidden="1" customHeight="1" outlineLevel="1">
      <c r="B378" s="2" t="str">
        <f t="shared" si="313"/>
        <v>Hide</v>
      </c>
      <c r="C378" s="2">
        <v>1</v>
      </c>
      <c r="D378" s="72" t="s">
        <v>353</v>
      </c>
      <c r="E378" s="124">
        <v>0</v>
      </c>
      <c r="F378" s="76">
        <v>0</v>
      </c>
      <c r="G378" s="76">
        <f t="shared" si="295"/>
        <v>0</v>
      </c>
      <c r="H378" s="76">
        <v>0</v>
      </c>
      <c r="I378" s="76">
        <f t="shared" si="310"/>
        <v>0</v>
      </c>
      <c r="J378" s="77">
        <v>0</v>
      </c>
      <c r="K378" s="77">
        <f t="shared" si="296"/>
        <v>0</v>
      </c>
      <c r="L378" s="8"/>
      <c r="M378" s="76">
        <v>0</v>
      </c>
      <c r="N378" s="76">
        <v>0</v>
      </c>
      <c r="O378" s="76">
        <f t="shared" si="304"/>
        <v>0</v>
      </c>
      <c r="P378" s="76">
        <v>0</v>
      </c>
      <c r="Q378" s="76">
        <f t="shared" si="305"/>
        <v>0</v>
      </c>
      <c r="R378" s="77">
        <v>0</v>
      </c>
      <c r="S378" s="78">
        <f t="shared" si="297"/>
        <v>0</v>
      </c>
      <c r="T378" s="32"/>
      <c r="U378" s="124">
        <v>0</v>
      </c>
      <c r="V378" s="76">
        <v>0</v>
      </c>
      <c r="W378" s="76">
        <f t="shared" si="298"/>
        <v>0</v>
      </c>
      <c r="X378" s="76">
        <v>0</v>
      </c>
      <c r="Y378" s="76">
        <f t="shared" si="311"/>
        <v>0</v>
      </c>
      <c r="Z378" s="77">
        <v>0</v>
      </c>
      <c r="AA378" s="77">
        <f t="shared" si="299"/>
        <v>0</v>
      </c>
      <c r="AB378" s="8"/>
      <c r="AC378" s="76">
        <v>0</v>
      </c>
      <c r="AD378" s="76">
        <v>0</v>
      </c>
      <c r="AE378" s="76">
        <f t="shared" si="306"/>
        <v>0</v>
      </c>
      <c r="AF378" s="76">
        <v>0</v>
      </c>
      <c r="AG378" s="76">
        <f t="shared" si="307"/>
        <v>0</v>
      </c>
      <c r="AH378" s="77">
        <v>0</v>
      </c>
      <c r="AI378" s="78">
        <f t="shared" si="300"/>
        <v>0</v>
      </c>
      <c r="AJ378" s="32"/>
      <c r="AK378" s="124">
        <v>0</v>
      </c>
      <c r="AL378" s="76">
        <v>0</v>
      </c>
      <c r="AM378" s="76">
        <f t="shared" si="301"/>
        <v>0</v>
      </c>
      <c r="AN378" s="76">
        <v>0</v>
      </c>
      <c r="AO378" s="76">
        <f t="shared" si="312"/>
        <v>0</v>
      </c>
      <c r="AP378" s="77">
        <v>0</v>
      </c>
      <c r="AQ378" s="77">
        <f t="shared" si="302"/>
        <v>0</v>
      </c>
      <c r="AR378" s="8"/>
      <c r="AS378" s="76">
        <v>0</v>
      </c>
      <c r="AT378" s="76">
        <v>0</v>
      </c>
      <c r="AU378" s="76">
        <f t="shared" si="308"/>
        <v>0</v>
      </c>
      <c r="AV378" s="76">
        <v>0</v>
      </c>
      <c r="AW378" s="76">
        <f t="shared" si="309"/>
        <v>0</v>
      </c>
      <c r="AX378" s="77">
        <v>0</v>
      </c>
      <c r="AY378" s="78">
        <f t="shared" si="303"/>
        <v>0</v>
      </c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 s="32"/>
    </row>
    <row r="379" spans="2:68" s="2" customFormat="1" ht="14.25" hidden="1" customHeight="1" outlineLevel="1">
      <c r="B379" s="2" t="str">
        <f t="shared" si="313"/>
        <v>Hide</v>
      </c>
      <c r="C379" s="2">
        <v>1</v>
      </c>
      <c r="D379" s="72" t="s">
        <v>354</v>
      </c>
      <c r="E379" s="124">
        <v>0</v>
      </c>
      <c r="F379" s="76">
        <v>0</v>
      </c>
      <c r="G379" s="76">
        <f t="shared" si="295"/>
        <v>0</v>
      </c>
      <c r="H379" s="76">
        <v>0</v>
      </c>
      <c r="I379" s="76">
        <f t="shared" si="310"/>
        <v>0</v>
      </c>
      <c r="J379" s="77">
        <v>0</v>
      </c>
      <c r="K379" s="77">
        <f t="shared" si="296"/>
        <v>0</v>
      </c>
      <c r="L379" s="8"/>
      <c r="M379" s="76">
        <v>0</v>
      </c>
      <c r="N379" s="76">
        <v>0</v>
      </c>
      <c r="O379" s="76">
        <f t="shared" si="304"/>
        <v>0</v>
      </c>
      <c r="P379" s="76">
        <v>0</v>
      </c>
      <c r="Q379" s="76">
        <f t="shared" si="305"/>
        <v>0</v>
      </c>
      <c r="R379" s="77">
        <v>0</v>
      </c>
      <c r="S379" s="78">
        <f t="shared" si="297"/>
        <v>0</v>
      </c>
      <c r="T379" s="32"/>
      <c r="U379" s="124">
        <v>0</v>
      </c>
      <c r="V379" s="76">
        <v>0</v>
      </c>
      <c r="W379" s="76">
        <f t="shared" si="298"/>
        <v>0</v>
      </c>
      <c r="X379" s="76">
        <v>0</v>
      </c>
      <c r="Y379" s="76">
        <f t="shared" si="311"/>
        <v>0</v>
      </c>
      <c r="Z379" s="77">
        <v>0</v>
      </c>
      <c r="AA379" s="77">
        <f t="shared" si="299"/>
        <v>0</v>
      </c>
      <c r="AB379" s="8"/>
      <c r="AC379" s="76">
        <v>0</v>
      </c>
      <c r="AD379" s="76">
        <v>0</v>
      </c>
      <c r="AE379" s="76">
        <f t="shared" si="306"/>
        <v>0</v>
      </c>
      <c r="AF379" s="76">
        <v>0</v>
      </c>
      <c r="AG379" s="76">
        <f t="shared" si="307"/>
        <v>0</v>
      </c>
      <c r="AH379" s="77">
        <v>0</v>
      </c>
      <c r="AI379" s="78">
        <f t="shared" si="300"/>
        <v>0</v>
      </c>
      <c r="AJ379" s="32"/>
      <c r="AK379" s="124">
        <v>0</v>
      </c>
      <c r="AL379" s="76">
        <v>0</v>
      </c>
      <c r="AM379" s="76">
        <f t="shared" si="301"/>
        <v>0</v>
      </c>
      <c r="AN379" s="76">
        <v>0</v>
      </c>
      <c r="AO379" s="76">
        <f t="shared" si="312"/>
        <v>0</v>
      </c>
      <c r="AP379" s="77">
        <v>0</v>
      </c>
      <c r="AQ379" s="77">
        <f t="shared" si="302"/>
        <v>0</v>
      </c>
      <c r="AR379" s="8"/>
      <c r="AS379" s="76">
        <v>0</v>
      </c>
      <c r="AT379" s="76">
        <v>0</v>
      </c>
      <c r="AU379" s="76">
        <f t="shared" si="308"/>
        <v>0</v>
      </c>
      <c r="AV379" s="76">
        <v>0</v>
      </c>
      <c r="AW379" s="76">
        <f t="shared" si="309"/>
        <v>0</v>
      </c>
      <c r="AX379" s="77">
        <v>0</v>
      </c>
      <c r="AY379" s="78">
        <f t="shared" si="303"/>
        <v>0</v>
      </c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 s="32"/>
    </row>
    <row r="380" spans="2:68" s="2" customFormat="1" ht="14.25" hidden="1" customHeight="1" outlineLevel="1">
      <c r="B380" s="2" t="str">
        <f t="shared" si="313"/>
        <v>Hide</v>
      </c>
      <c r="C380" s="2">
        <v>1</v>
      </c>
      <c r="D380" s="72" t="s">
        <v>355</v>
      </c>
      <c r="E380" s="124">
        <v>0</v>
      </c>
      <c r="F380" s="76">
        <v>0</v>
      </c>
      <c r="G380" s="76">
        <f t="shared" si="295"/>
        <v>0</v>
      </c>
      <c r="H380" s="76">
        <v>0</v>
      </c>
      <c r="I380" s="76">
        <f t="shared" si="310"/>
        <v>0</v>
      </c>
      <c r="J380" s="77">
        <v>0</v>
      </c>
      <c r="K380" s="77">
        <f t="shared" si="296"/>
        <v>0</v>
      </c>
      <c r="L380" s="8"/>
      <c r="M380" s="76">
        <v>0</v>
      </c>
      <c r="N380" s="76">
        <v>0</v>
      </c>
      <c r="O380" s="76">
        <f t="shared" si="304"/>
        <v>0</v>
      </c>
      <c r="P380" s="76">
        <v>0</v>
      </c>
      <c r="Q380" s="76">
        <f t="shared" si="305"/>
        <v>0</v>
      </c>
      <c r="R380" s="77">
        <v>0</v>
      </c>
      <c r="S380" s="78">
        <f t="shared" si="297"/>
        <v>0</v>
      </c>
      <c r="T380" s="32"/>
      <c r="U380" s="124">
        <v>0</v>
      </c>
      <c r="V380" s="76">
        <v>0</v>
      </c>
      <c r="W380" s="76">
        <f t="shared" si="298"/>
        <v>0</v>
      </c>
      <c r="X380" s="76">
        <v>0</v>
      </c>
      <c r="Y380" s="76">
        <f t="shared" si="311"/>
        <v>0</v>
      </c>
      <c r="Z380" s="77">
        <v>0</v>
      </c>
      <c r="AA380" s="77">
        <f t="shared" si="299"/>
        <v>0</v>
      </c>
      <c r="AB380" s="8"/>
      <c r="AC380" s="76">
        <v>0</v>
      </c>
      <c r="AD380" s="76">
        <v>0</v>
      </c>
      <c r="AE380" s="76">
        <f t="shared" si="306"/>
        <v>0</v>
      </c>
      <c r="AF380" s="76">
        <v>0</v>
      </c>
      <c r="AG380" s="76">
        <f t="shared" si="307"/>
        <v>0</v>
      </c>
      <c r="AH380" s="77">
        <v>0</v>
      </c>
      <c r="AI380" s="78">
        <f t="shared" si="300"/>
        <v>0</v>
      </c>
      <c r="AJ380" s="32"/>
      <c r="AK380" s="124">
        <v>0</v>
      </c>
      <c r="AL380" s="76">
        <v>0</v>
      </c>
      <c r="AM380" s="76">
        <f t="shared" si="301"/>
        <v>0</v>
      </c>
      <c r="AN380" s="76">
        <v>0</v>
      </c>
      <c r="AO380" s="76">
        <f t="shared" si="312"/>
        <v>0</v>
      </c>
      <c r="AP380" s="77">
        <v>0</v>
      </c>
      <c r="AQ380" s="77">
        <f t="shared" si="302"/>
        <v>0</v>
      </c>
      <c r="AR380" s="8"/>
      <c r="AS380" s="76">
        <v>0</v>
      </c>
      <c r="AT380" s="76">
        <v>0</v>
      </c>
      <c r="AU380" s="76">
        <f t="shared" si="308"/>
        <v>0</v>
      </c>
      <c r="AV380" s="76">
        <v>0</v>
      </c>
      <c r="AW380" s="76">
        <f t="shared" si="309"/>
        <v>0</v>
      </c>
      <c r="AX380" s="77">
        <v>0</v>
      </c>
      <c r="AY380" s="78">
        <f t="shared" si="303"/>
        <v>0</v>
      </c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 s="32"/>
    </row>
    <row r="381" spans="2:68" s="2" customFormat="1" collapsed="1">
      <c r="B381" s="2" t="str">
        <f t="shared" si="313"/>
        <v>Hide</v>
      </c>
      <c r="C381" s="2">
        <v>1</v>
      </c>
      <c r="D381" s="72" t="s">
        <v>356</v>
      </c>
      <c r="E381" s="123">
        <v>168871.02999999997</v>
      </c>
      <c r="F381" s="73">
        <v>158575.27814168928</v>
      </c>
      <c r="G381" s="73">
        <f t="shared" si="295"/>
        <v>10295.751858310687</v>
      </c>
      <c r="H381" s="73">
        <v>0</v>
      </c>
      <c r="I381" s="73">
        <f t="shared" si="310"/>
        <v>168871.02999999997</v>
      </c>
      <c r="J381" s="74">
        <v>204888.91</v>
      </c>
      <c r="K381" s="74">
        <f t="shared" si="296"/>
        <v>-36017.880000000034</v>
      </c>
      <c r="L381" s="35"/>
      <c r="M381" s="73">
        <v>168871.02999999997</v>
      </c>
      <c r="N381" s="73">
        <v>158575.27814168928</v>
      </c>
      <c r="O381" s="73">
        <f t="shared" si="304"/>
        <v>10295.751858310687</v>
      </c>
      <c r="P381" s="73">
        <v>0</v>
      </c>
      <c r="Q381" s="73">
        <f t="shared" si="305"/>
        <v>168871.02999999997</v>
      </c>
      <c r="R381" s="74">
        <v>204888.91</v>
      </c>
      <c r="S381" s="75">
        <f t="shared" si="297"/>
        <v>-36017.880000000034</v>
      </c>
      <c r="T381" s="32"/>
      <c r="U381" s="123">
        <v>31658.489999999998</v>
      </c>
      <c r="V381" s="73">
        <v>29739.727012802898</v>
      </c>
      <c r="W381" s="73">
        <f t="shared" si="298"/>
        <v>1918.7629871971003</v>
      </c>
      <c r="X381" s="73">
        <v>0</v>
      </c>
      <c r="Y381" s="73">
        <f t="shared" si="311"/>
        <v>31658.489999999998</v>
      </c>
      <c r="Z381" s="74">
        <v>44748.759999999995</v>
      </c>
      <c r="AA381" s="74">
        <f t="shared" si="299"/>
        <v>-13090.269999999997</v>
      </c>
      <c r="AB381" s="35"/>
      <c r="AC381" s="73">
        <v>31658.489999999998</v>
      </c>
      <c r="AD381" s="73">
        <v>29739.727012802898</v>
      </c>
      <c r="AE381" s="73">
        <f t="shared" si="306"/>
        <v>1918.7629871971003</v>
      </c>
      <c r="AF381" s="73">
        <v>0</v>
      </c>
      <c r="AG381" s="73">
        <f t="shared" si="307"/>
        <v>31658.489999999998</v>
      </c>
      <c r="AH381" s="74">
        <v>44748.759999999995</v>
      </c>
      <c r="AI381" s="75">
        <f t="shared" si="300"/>
        <v>-13090.269999999997</v>
      </c>
      <c r="AJ381" s="32"/>
      <c r="AK381" s="123">
        <v>137212.53999999998</v>
      </c>
      <c r="AL381" s="73">
        <v>128835.55112888641</v>
      </c>
      <c r="AM381" s="73">
        <f t="shared" si="301"/>
        <v>8376.9888711135718</v>
      </c>
      <c r="AN381" s="73">
        <v>0</v>
      </c>
      <c r="AO381" s="73">
        <f t="shared" si="312"/>
        <v>137212.53999999998</v>
      </c>
      <c r="AP381" s="74">
        <v>160140.15</v>
      </c>
      <c r="AQ381" s="74">
        <f t="shared" si="302"/>
        <v>-22927.610000000015</v>
      </c>
      <c r="AR381" s="35"/>
      <c r="AS381" s="73">
        <v>137212.53999999998</v>
      </c>
      <c r="AT381" s="73">
        <v>128835.55112888641</v>
      </c>
      <c r="AU381" s="73">
        <f t="shared" si="308"/>
        <v>8376.9888711135718</v>
      </c>
      <c r="AV381" s="73">
        <v>0</v>
      </c>
      <c r="AW381" s="73">
        <f t="shared" si="309"/>
        <v>137212.53999999998</v>
      </c>
      <c r="AX381" s="74">
        <v>160140.15</v>
      </c>
      <c r="AY381" s="75">
        <f t="shared" si="303"/>
        <v>-22927.610000000015</v>
      </c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 s="32"/>
    </row>
    <row r="382" spans="2:68" s="2" customFormat="1" ht="14.25" hidden="1" customHeight="1" outlineLevel="1">
      <c r="B382" s="2" t="str">
        <f t="shared" si="313"/>
        <v>Hide</v>
      </c>
      <c r="C382" s="2">
        <v>1</v>
      </c>
      <c r="D382" s="62" t="s">
        <v>357</v>
      </c>
      <c r="E382" s="115">
        <v>138054.09000000003</v>
      </c>
      <c r="F382" s="28">
        <v>140119.85458615009</v>
      </c>
      <c r="G382" s="28">
        <f t="shared" si="295"/>
        <v>-2065.7645861500641</v>
      </c>
      <c r="H382" s="28">
        <v>0</v>
      </c>
      <c r="I382" s="28">
        <f t="shared" si="310"/>
        <v>138054.09000000003</v>
      </c>
      <c r="J382" s="34">
        <v>145124.06000000003</v>
      </c>
      <c r="K382" s="34">
        <f t="shared" si="296"/>
        <v>-7069.9700000000012</v>
      </c>
      <c r="L382" s="35"/>
      <c r="M382" s="28">
        <v>138054.09000000003</v>
      </c>
      <c r="N382" s="28">
        <v>140119.85458615009</v>
      </c>
      <c r="O382" s="28">
        <f t="shared" si="304"/>
        <v>-2065.7645861500641</v>
      </c>
      <c r="P382" s="28">
        <v>0</v>
      </c>
      <c r="Q382" s="28">
        <f t="shared" si="305"/>
        <v>138054.09000000003</v>
      </c>
      <c r="R382" s="34">
        <v>145124.06000000003</v>
      </c>
      <c r="S382" s="36">
        <f t="shared" si="297"/>
        <v>-7069.9700000000012</v>
      </c>
      <c r="T382" s="32"/>
      <c r="U382" s="115">
        <v>50879.839999999989</v>
      </c>
      <c r="V382" s="28">
        <v>52527.416468317337</v>
      </c>
      <c r="W382" s="28">
        <f t="shared" si="298"/>
        <v>-1647.5764683173475</v>
      </c>
      <c r="X382" s="28">
        <v>0</v>
      </c>
      <c r="Y382" s="28">
        <f t="shared" si="311"/>
        <v>50879.839999999989</v>
      </c>
      <c r="Z382" s="34">
        <v>46963.97</v>
      </c>
      <c r="AA382" s="34">
        <f t="shared" si="299"/>
        <v>3915.8699999999881</v>
      </c>
      <c r="AB382" s="35"/>
      <c r="AC382" s="28">
        <v>50879.839999999989</v>
      </c>
      <c r="AD382" s="28">
        <v>52527.416468317337</v>
      </c>
      <c r="AE382" s="28">
        <f t="shared" si="306"/>
        <v>-1647.5764683173475</v>
      </c>
      <c r="AF382" s="28">
        <v>0</v>
      </c>
      <c r="AG382" s="28">
        <f t="shared" si="307"/>
        <v>50879.839999999989</v>
      </c>
      <c r="AH382" s="34">
        <v>46963.97</v>
      </c>
      <c r="AI382" s="36">
        <f t="shared" si="300"/>
        <v>3915.8699999999881</v>
      </c>
      <c r="AJ382" s="32"/>
      <c r="AK382" s="115">
        <v>87174.250000000029</v>
      </c>
      <c r="AL382" s="28">
        <v>87592.438117832775</v>
      </c>
      <c r="AM382" s="28">
        <f t="shared" si="301"/>
        <v>-418.18811783274577</v>
      </c>
      <c r="AN382" s="28">
        <v>0</v>
      </c>
      <c r="AO382" s="28">
        <f t="shared" si="312"/>
        <v>87174.250000000029</v>
      </c>
      <c r="AP382" s="34">
        <v>98160.09</v>
      </c>
      <c r="AQ382" s="34">
        <f t="shared" si="302"/>
        <v>-10985.839999999967</v>
      </c>
      <c r="AR382" s="35"/>
      <c r="AS382" s="28">
        <v>87174.250000000029</v>
      </c>
      <c r="AT382" s="28">
        <v>87592.438117832775</v>
      </c>
      <c r="AU382" s="28">
        <f t="shared" si="308"/>
        <v>-418.18811783274577</v>
      </c>
      <c r="AV382" s="28">
        <v>0</v>
      </c>
      <c r="AW382" s="28">
        <f t="shared" si="309"/>
        <v>87174.250000000029</v>
      </c>
      <c r="AX382" s="34">
        <v>98160.09</v>
      </c>
      <c r="AY382" s="36">
        <f t="shared" si="303"/>
        <v>-10985.839999999967</v>
      </c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 s="32"/>
    </row>
    <row r="383" spans="2:68" s="67" customFormat="1" collapsed="1">
      <c r="B383" s="67" t="str">
        <f t="shared" si="313"/>
        <v>Hide</v>
      </c>
      <c r="C383" s="67">
        <v>1</v>
      </c>
      <c r="D383" s="68" t="s">
        <v>358</v>
      </c>
      <c r="E383" s="120">
        <v>306925.12000000005</v>
      </c>
      <c r="F383" s="57">
        <v>298695.13272783946</v>
      </c>
      <c r="G383" s="57">
        <f t="shared" si="295"/>
        <v>8229.9872721605934</v>
      </c>
      <c r="H383" s="57">
        <v>0</v>
      </c>
      <c r="I383" s="57">
        <f t="shared" si="310"/>
        <v>306925.12000000005</v>
      </c>
      <c r="J383" s="58">
        <v>350012.96999999986</v>
      </c>
      <c r="K383" s="58">
        <f t="shared" si="296"/>
        <v>-43087.849999999802</v>
      </c>
      <c r="L383" s="45"/>
      <c r="M383" s="57">
        <v>306925.12000000005</v>
      </c>
      <c r="N383" s="57">
        <v>298695.13272783946</v>
      </c>
      <c r="O383" s="57">
        <f t="shared" si="304"/>
        <v>8229.9872721605934</v>
      </c>
      <c r="P383" s="57">
        <v>0</v>
      </c>
      <c r="Q383" s="57">
        <f t="shared" si="305"/>
        <v>306925.12000000005</v>
      </c>
      <c r="R383" s="58">
        <v>350012.96999999986</v>
      </c>
      <c r="S383" s="59">
        <f t="shared" si="297"/>
        <v>-43087.849999999802</v>
      </c>
      <c r="T383" s="32"/>
      <c r="U383" s="120">
        <v>82538.329999999987</v>
      </c>
      <c r="V383" s="57">
        <v>82267.143481120234</v>
      </c>
      <c r="W383" s="57">
        <f t="shared" si="298"/>
        <v>271.18651887975284</v>
      </c>
      <c r="X383" s="57">
        <v>0</v>
      </c>
      <c r="Y383" s="57">
        <f t="shared" si="311"/>
        <v>82538.329999999987</v>
      </c>
      <c r="Z383" s="58">
        <v>91712.73000000001</v>
      </c>
      <c r="AA383" s="58">
        <f t="shared" si="299"/>
        <v>-9174.4000000000233</v>
      </c>
      <c r="AB383" s="45"/>
      <c r="AC383" s="57">
        <v>82538.329999999987</v>
      </c>
      <c r="AD383" s="57">
        <v>82267.143481120234</v>
      </c>
      <c r="AE383" s="57">
        <f t="shared" si="306"/>
        <v>271.18651887975284</v>
      </c>
      <c r="AF383" s="57">
        <v>0</v>
      </c>
      <c r="AG383" s="57">
        <f t="shared" si="307"/>
        <v>82538.329999999987</v>
      </c>
      <c r="AH383" s="58">
        <v>91712.73000000001</v>
      </c>
      <c r="AI383" s="59">
        <f t="shared" si="300"/>
        <v>-9174.4000000000233</v>
      </c>
      <c r="AJ383" s="32"/>
      <c r="AK383" s="120">
        <v>224386.79000000004</v>
      </c>
      <c r="AL383" s="57">
        <v>216427.9892467192</v>
      </c>
      <c r="AM383" s="57">
        <f t="shared" si="301"/>
        <v>7958.8007532808406</v>
      </c>
      <c r="AN383" s="57">
        <v>0</v>
      </c>
      <c r="AO383" s="57">
        <f t="shared" si="312"/>
        <v>224386.79000000004</v>
      </c>
      <c r="AP383" s="58">
        <v>258300.24</v>
      </c>
      <c r="AQ383" s="58">
        <f t="shared" si="302"/>
        <v>-33913.449999999953</v>
      </c>
      <c r="AR383" s="45"/>
      <c r="AS383" s="57">
        <v>224386.79000000004</v>
      </c>
      <c r="AT383" s="57">
        <v>216427.9892467192</v>
      </c>
      <c r="AU383" s="57">
        <f t="shared" si="308"/>
        <v>7958.8007532808406</v>
      </c>
      <c r="AV383" s="57">
        <v>0</v>
      </c>
      <c r="AW383" s="57">
        <f t="shared" si="309"/>
        <v>224386.79000000004</v>
      </c>
      <c r="AX383" s="58">
        <v>258300.24</v>
      </c>
      <c r="AY383" s="59">
        <f t="shared" si="303"/>
        <v>-33913.449999999953</v>
      </c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 s="32"/>
    </row>
    <row r="384" spans="2:68" s="2" customFormat="1" ht="14.25" hidden="1" customHeight="1" outlineLevel="1">
      <c r="B384" s="2" t="str">
        <f t="shared" si="313"/>
        <v>Hide</v>
      </c>
      <c r="C384" s="2">
        <v>-1</v>
      </c>
      <c r="D384" s="88" t="s">
        <v>359</v>
      </c>
      <c r="E384" s="127">
        <v>349104.89000000095</v>
      </c>
      <c r="F384" s="89">
        <v>539239.57792125305</v>
      </c>
      <c r="G384" s="89">
        <f t="shared" si="295"/>
        <v>-190134.6879212521</v>
      </c>
      <c r="H384" s="89">
        <v>0</v>
      </c>
      <c r="I384" s="89">
        <f t="shared" si="310"/>
        <v>349104.89000000095</v>
      </c>
      <c r="J384" s="90">
        <v>521903.48000000021</v>
      </c>
      <c r="K384" s="90">
        <f t="shared" si="296"/>
        <v>-172798.58999999927</v>
      </c>
      <c r="L384" s="35"/>
      <c r="M384" s="89">
        <v>349104.89000000095</v>
      </c>
      <c r="N384" s="89">
        <v>539239.57792125305</v>
      </c>
      <c r="O384" s="89">
        <f t="shared" si="304"/>
        <v>-190134.6879212521</v>
      </c>
      <c r="P384" s="89">
        <v>0</v>
      </c>
      <c r="Q384" s="89">
        <f t="shared" si="305"/>
        <v>349104.89000000095</v>
      </c>
      <c r="R384" s="90">
        <v>521903.48000000021</v>
      </c>
      <c r="S384" s="91">
        <f t="shared" si="297"/>
        <v>-172798.58999999927</v>
      </c>
      <c r="T384" s="32"/>
      <c r="U384" s="127">
        <v>12041.780000000024</v>
      </c>
      <c r="V384" s="89">
        <v>93177.925406047609</v>
      </c>
      <c r="W384" s="89">
        <f t="shared" si="298"/>
        <v>-81136.145406047581</v>
      </c>
      <c r="X384" s="89">
        <v>0</v>
      </c>
      <c r="Y384" s="89">
        <f t="shared" si="311"/>
        <v>12041.780000000024</v>
      </c>
      <c r="Z384" s="90">
        <v>128058.96999999983</v>
      </c>
      <c r="AA384" s="90">
        <f t="shared" si="299"/>
        <v>-116017.1899999998</v>
      </c>
      <c r="AB384" s="35"/>
      <c r="AC384" s="89">
        <v>12041.780000000024</v>
      </c>
      <c r="AD384" s="89">
        <v>93177.925406047609</v>
      </c>
      <c r="AE384" s="89">
        <f t="shared" si="306"/>
        <v>-81136.145406047581</v>
      </c>
      <c r="AF384" s="89">
        <v>0</v>
      </c>
      <c r="AG384" s="89">
        <f t="shared" si="307"/>
        <v>12041.780000000024</v>
      </c>
      <c r="AH384" s="90">
        <v>128058.96999999983</v>
      </c>
      <c r="AI384" s="91">
        <f t="shared" si="300"/>
        <v>-116017.1899999998</v>
      </c>
      <c r="AJ384" s="32"/>
      <c r="AK384" s="127">
        <v>337063.11000000086</v>
      </c>
      <c r="AL384" s="89">
        <v>446061.65251520579</v>
      </c>
      <c r="AM384" s="89">
        <f t="shared" si="301"/>
        <v>-108998.54251520493</v>
      </c>
      <c r="AN384" s="89">
        <v>0</v>
      </c>
      <c r="AO384" s="89">
        <f t="shared" si="312"/>
        <v>337063.11000000086</v>
      </c>
      <c r="AP384" s="90">
        <v>393844.51000000018</v>
      </c>
      <c r="AQ384" s="90">
        <f t="shared" si="302"/>
        <v>-56781.399999999325</v>
      </c>
      <c r="AR384" s="35"/>
      <c r="AS384" s="89">
        <v>337063.11000000086</v>
      </c>
      <c r="AT384" s="89">
        <v>446061.65251520579</v>
      </c>
      <c r="AU384" s="89">
        <f t="shared" si="308"/>
        <v>-108998.54251520493</v>
      </c>
      <c r="AV384" s="89">
        <v>0</v>
      </c>
      <c r="AW384" s="89">
        <f t="shared" si="309"/>
        <v>337063.11000000086</v>
      </c>
      <c r="AX384" s="90">
        <v>393844.51000000018</v>
      </c>
      <c r="AY384" s="91">
        <f t="shared" si="303"/>
        <v>-56781.399999999325</v>
      </c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 s="32"/>
    </row>
    <row r="385" spans="2:68" s="67" customFormat="1" collapsed="1">
      <c r="B385" s="67" t="str">
        <f t="shared" si="313"/>
        <v>Hide</v>
      </c>
      <c r="C385" s="67">
        <v>-1</v>
      </c>
      <c r="D385" s="68" t="s">
        <v>360</v>
      </c>
      <c r="E385" s="120">
        <v>170327.26000000097</v>
      </c>
      <c r="F385" s="57">
        <v>374493.03370253782</v>
      </c>
      <c r="G385" s="57">
        <f t="shared" si="295"/>
        <v>-204165.77370253686</v>
      </c>
      <c r="H385" s="57">
        <v>0</v>
      </c>
      <c r="I385" s="57">
        <f t="shared" si="310"/>
        <v>170327.26000000097</v>
      </c>
      <c r="J385" s="58">
        <v>308145.07000000012</v>
      </c>
      <c r="K385" s="58">
        <f t="shared" si="296"/>
        <v>-137817.80999999915</v>
      </c>
      <c r="L385" s="45"/>
      <c r="M385" s="57">
        <v>170327.26000000097</v>
      </c>
      <c r="N385" s="57">
        <v>374493.03370253782</v>
      </c>
      <c r="O385" s="57">
        <f t="shared" si="304"/>
        <v>-204165.77370253686</v>
      </c>
      <c r="P385" s="57">
        <v>0</v>
      </c>
      <c r="Q385" s="57">
        <f t="shared" si="305"/>
        <v>170327.26000000097</v>
      </c>
      <c r="R385" s="58">
        <v>308145.07000000012</v>
      </c>
      <c r="S385" s="59">
        <f t="shared" si="297"/>
        <v>-137817.80999999915</v>
      </c>
      <c r="T385" s="32"/>
      <c r="U385" s="120">
        <v>-23012.559999999979</v>
      </c>
      <c r="V385" s="57">
        <v>60705.601585968921</v>
      </c>
      <c r="W385" s="57">
        <f t="shared" si="298"/>
        <v>-83718.161585968905</v>
      </c>
      <c r="X385" s="57">
        <v>0</v>
      </c>
      <c r="Y385" s="57">
        <f t="shared" si="311"/>
        <v>-23012.559999999979</v>
      </c>
      <c r="Z385" s="58">
        <v>81556.599999999889</v>
      </c>
      <c r="AA385" s="58">
        <f t="shared" si="299"/>
        <v>-104569.15999999987</v>
      </c>
      <c r="AB385" s="45"/>
      <c r="AC385" s="57">
        <v>-23012.559999999979</v>
      </c>
      <c r="AD385" s="57">
        <v>60705.601585968921</v>
      </c>
      <c r="AE385" s="57">
        <f t="shared" si="306"/>
        <v>-83718.161585968905</v>
      </c>
      <c r="AF385" s="57">
        <v>0</v>
      </c>
      <c r="AG385" s="57">
        <f t="shared" si="307"/>
        <v>-23012.559999999979</v>
      </c>
      <c r="AH385" s="58">
        <v>81556.599999999889</v>
      </c>
      <c r="AI385" s="59">
        <f t="shared" si="300"/>
        <v>-104569.15999999987</v>
      </c>
      <c r="AJ385" s="32"/>
      <c r="AK385" s="120">
        <v>193339.82000000088</v>
      </c>
      <c r="AL385" s="57">
        <v>313787.43211656919</v>
      </c>
      <c r="AM385" s="57">
        <f t="shared" si="301"/>
        <v>-120447.61211656831</v>
      </c>
      <c r="AN385" s="57">
        <v>0</v>
      </c>
      <c r="AO385" s="57">
        <f t="shared" si="312"/>
        <v>193339.82000000088</v>
      </c>
      <c r="AP385" s="58">
        <v>226588.47000000018</v>
      </c>
      <c r="AQ385" s="58">
        <f t="shared" si="302"/>
        <v>-33248.649999999296</v>
      </c>
      <c r="AR385" s="45"/>
      <c r="AS385" s="57">
        <v>193339.82000000088</v>
      </c>
      <c r="AT385" s="57">
        <v>313787.43211656919</v>
      </c>
      <c r="AU385" s="57">
        <f t="shared" si="308"/>
        <v>-120447.61211656831</v>
      </c>
      <c r="AV385" s="57">
        <v>0</v>
      </c>
      <c r="AW385" s="57">
        <f t="shared" si="309"/>
        <v>193339.82000000088</v>
      </c>
      <c r="AX385" s="58">
        <v>226588.47000000018</v>
      </c>
      <c r="AY385" s="59">
        <f t="shared" si="303"/>
        <v>-33248.649999999296</v>
      </c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 s="32"/>
    </row>
    <row r="386" spans="2:68" s="2" customFormat="1" ht="14.25" hidden="1" customHeight="1" outlineLevel="1">
      <c r="B386" s="2" t="str">
        <f t="shared" si="313"/>
        <v>Hide</v>
      </c>
      <c r="C386" s="2">
        <v>1</v>
      </c>
      <c r="D386" s="62" t="s">
        <v>361</v>
      </c>
      <c r="E386" s="121">
        <v>173335.58000000019</v>
      </c>
      <c r="F386" s="63">
        <v>181386.82279538675</v>
      </c>
      <c r="G386" s="63">
        <f t="shared" si="295"/>
        <v>-8051.2427953865554</v>
      </c>
      <c r="H386" s="63">
        <v>0</v>
      </c>
      <c r="I386" s="63">
        <f t="shared" si="310"/>
        <v>173335.58000000019</v>
      </c>
      <c r="J386" s="64">
        <v>180759.75000000003</v>
      </c>
      <c r="K386" s="64">
        <f t="shared" si="296"/>
        <v>-7424.1699999998382</v>
      </c>
      <c r="L386" s="8"/>
      <c r="M386" s="63">
        <v>173335.58000000019</v>
      </c>
      <c r="N386" s="63">
        <v>181386.82279538675</v>
      </c>
      <c r="O386" s="63">
        <f t="shared" si="304"/>
        <v>-8051.2427953865554</v>
      </c>
      <c r="P386" s="63">
        <v>0</v>
      </c>
      <c r="Q386" s="63">
        <f t="shared" si="305"/>
        <v>173335.58000000019</v>
      </c>
      <c r="R386" s="64">
        <v>180759.75000000003</v>
      </c>
      <c r="S386" s="65">
        <f t="shared" si="297"/>
        <v>-7424.1699999998382</v>
      </c>
      <c r="T386" s="32"/>
      <c r="U386" s="121">
        <v>16250.30999999997</v>
      </c>
      <c r="V386" s="63">
        <v>20574.664900664851</v>
      </c>
      <c r="W386" s="63">
        <f t="shared" si="298"/>
        <v>-4324.3549006648809</v>
      </c>
      <c r="X386" s="63">
        <v>0</v>
      </c>
      <c r="Y386" s="63">
        <f t="shared" si="311"/>
        <v>16250.30999999997</v>
      </c>
      <c r="Z386" s="64">
        <v>21718.19</v>
      </c>
      <c r="AA386" s="64">
        <f t="shared" si="299"/>
        <v>-5467.8800000000283</v>
      </c>
      <c r="AB386" s="8"/>
      <c r="AC386" s="63">
        <v>16250.30999999997</v>
      </c>
      <c r="AD386" s="63">
        <v>20574.664900664851</v>
      </c>
      <c r="AE386" s="63">
        <f t="shared" si="306"/>
        <v>-4324.3549006648809</v>
      </c>
      <c r="AF386" s="63">
        <v>0</v>
      </c>
      <c r="AG386" s="63">
        <f t="shared" si="307"/>
        <v>16250.30999999997</v>
      </c>
      <c r="AH386" s="64">
        <v>21718.19</v>
      </c>
      <c r="AI386" s="65">
        <f t="shared" si="300"/>
        <v>-5467.8800000000283</v>
      </c>
      <c r="AJ386" s="32"/>
      <c r="AK386" s="121">
        <v>157085.27000000022</v>
      </c>
      <c r="AL386" s="63">
        <v>160812.15789472189</v>
      </c>
      <c r="AM386" s="63">
        <f t="shared" si="301"/>
        <v>-3726.8878947216726</v>
      </c>
      <c r="AN386" s="63">
        <v>0</v>
      </c>
      <c r="AO386" s="63">
        <f t="shared" si="312"/>
        <v>157085.27000000022</v>
      </c>
      <c r="AP386" s="64">
        <v>159041.56000000003</v>
      </c>
      <c r="AQ386" s="64">
        <f t="shared" si="302"/>
        <v>-1956.2899999998044</v>
      </c>
      <c r="AR386" s="8"/>
      <c r="AS386" s="63">
        <v>157085.27000000022</v>
      </c>
      <c r="AT386" s="63">
        <v>160812.15789472189</v>
      </c>
      <c r="AU386" s="63">
        <f t="shared" si="308"/>
        <v>-3726.8878947216726</v>
      </c>
      <c r="AV386" s="63">
        <v>0</v>
      </c>
      <c r="AW386" s="63">
        <f t="shared" si="309"/>
        <v>157085.27000000022</v>
      </c>
      <c r="AX386" s="64">
        <v>159041.56000000003</v>
      </c>
      <c r="AY386" s="65">
        <f t="shared" si="303"/>
        <v>-1956.2899999998044</v>
      </c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 s="32"/>
    </row>
    <row r="387" spans="2:68" s="2" customFormat="1" ht="14.25" hidden="1" customHeight="1" outlineLevel="1">
      <c r="B387" s="2" t="str">
        <f t="shared" si="313"/>
        <v>Hide</v>
      </c>
      <c r="C387" s="2">
        <v>1</v>
      </c>
      <c r="D387" s="92" t="s">
        <v>362</v>
      </c>
      <c r="E387" s="121">
        <v>0</v>
      </c>
      <c r="F387" s="63">
        <v>0</v>
      </c>
      <c r="G387" s="63">
        <f t="shared" si="295"/>
        <v>0</v>
      </c>
      <c r="H387" s="63">
        <v>0</v>
      </c>
      <c r="I387" s="63">
        <f t="shared" si="310"/>
        <v>0</v>
      </c>
      <c r="J387" s="64">
        <v>0</v>
      </c>
      <c r="K387" s="64">
        <f t="shared" si="296"/>
        <v>0</v>
      </c>
      <c r="L387" s="8"/>
      <c r="M387" s="63">
        <v>0</v>
      </c>
      <c r="N387" s="63">
        <v>0</v>
      </c>
      <c r="O387" s="63">
        <f t="shared" si="304"/>
        <v>0</v>
      </c>
      <c r="P387" s="63">
        <v>0</v>
      </c>
      <c r="Q387" s="63">
        <f t="shared" si="305"/>
        <v>0</v>
      </c>
      <c r="R387" s="64">
        <v>0</v>
      </c>
      <c r="S387" s="65">
        <f t="shared" si="297"/>
        <v>0</v>
      </c>
      <c r="T387" s="32"/>
      <c r="U387" s="121">
        <v>0</v>
      </c>
      <c r="V387" s="63">
        <v>0</v>
      </c>
      <c r="W387" s="63">
        <f t="shared" si="298"/>
        <v>0</v>
      </c>
      <c r="X387" s="63">
        <v>0</v>
      </c>
      <c r="Y387" s="63">
        <f t="shared" si="311"/>
        <v>0</v>
      </c>
      <c r="Z387" s="64">
        <v>0</v>
      </c>
      <c r="AA387" s="64">
        <f t="shared" si="299"/>
        <v>0</v>
      </c>
      <c r="AB387" s="8"/>
      <c r="AC387" s="63">
        <v>0</v>
      </c>
      <c r="AD387" s="63">
        <v>0</v>
      </c>
      <c r="AE387" s="63">
        <f t="shared" si="306"/>
        <v>0</v>
      </c>
      <c r="AF387" s="63">
        <v>0</v>
      </c>
      <c r="AG387" s="63">
        <f t="shared" si="307"/>
        <v>0</v>
      </c>
      <c r="AH387" s="64">
        <v>0</v>
      </c>
      <c r="AI387" s="65">
        <f t="shared" si="300"/>
        <v>0</v>
      </c>
      <c r="AJ387" s="32"/>
      <c r="AK387" s="121">
        <v>0</v>
      </c>
      <c r="AL387" s="63">
        <v>0</v>
      </c>
      <c r="AM387" s="63">
        <f t="shared" si="301"/>
        <v>0</v>
      </c>
      <c r="AN387" s="63">
        <v>0</v>
      </c>
      <c r="AO387" s="63">
        <f t="shared" si="312"/>
        <v>0</v>
      </c>
      <c r="AP387" s="64">
        <v>0</v>
      </c>
      <c r="AQ387" s="64">
        <f t="shared" si="302"/>
        <v>0</v>
      </c>
      <c r="AR387" s="8"/>
      <c r="AS387" s="63">
        <v>0</v>
      </c>
      <c r="AT387" s="63">
        <v>0</v>
      </c>
      <c r="AU387" s="63">
        <f t="shared" si="308"/>
        <v>0</v>
      </c>
      <c r="AV387" s="63">
        <v>0</v>
      </c>
      <c r="AW387" s="63">
        <f t="shared" si="309"/>
        <v>0</v>
      </c>
      <c r="AX387" s="64">
        <v>0</v>
      </c>
      <c r="AY387" s="65">
        <f t="shared" si="303"/>
        <v>0</v>
      </c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 s="32"/>
    </row>
    <row r="388" spans="2:68" s="2" customFormat="1" ht="14.25" hidden="1" customHeight="1" outlineLevel="1">
      <c r="B388" s="2" t="str">
        <f t="shared" si="313"/>
        <v>Hide</v>
      </c>
      <c r="C388" s="2">
        <v>1</v>
      </c>
      <c r="D388" s="62" t="s">
        <v>363</v>
      </c>
      <c r="E388" s="121">
        <v>0</v>
      </c>
      <c r="F388" s="63">
        <v>0</v>
      </c>
      <c r="G388" s="63">
        <f t="shared" si="295"/>
        <v>0</v>
      </c>
      <c r="H388" s="63">
        <v>0</v>
      </c>
      <c r="I388" s="63">
        <f t="shared" si="310"/>
        <v>0</v>
      </c>
      <c r="J388" s="64">
        <v>0</v>
      </c>
      <c r="K388" s="64">
        <f t="shared" si="296"/>
        <v>0</v>
      </c>
      <c r="L388" s="8"/>
      <c r="M388" s="63">
        <v>0</v>
      </c>
      <c r="N388" s="63">
        <v>0</v>
      </c>
      <c r="O388" s="63">
        <f t="shared" si="304"/>
        <v>0</v>
      </c>
      <c r="P388" s="63">
        <v>0</v>
      </c>
      <c r="Q388" s="63">
        <f t="shared" si="305"/>
        <v>0</v>
      </c>
      <c r="R388" s="64">
        <v>0</v>
      </c>
      <c r="S388" s="65">
        <f t="shared" si="297"/>
        <v>0</v>
      </c>
      <c r="T388" s="32"/>
      <c r="U388" s="121">
        <v>0</v>
      </c>
      <c r="V388" s="63">
        <v>0</v>
      </c>
      <c r="W388" s="63">
        <f t="shared" si="298"/>
        <v>0</v>
      </c>
      <c r="X388" s="63">
        <v>0</v>
      </c>
      <c r="Y388" s="63">
        <f t="shared" si="311"/>
        <v>0</v>
      </c>
      <c r="Z388" s="64">
        <v>0</v>
      </c>
      <c r="AA388" s="64">
        <f t="shared" si="299"/>
        <v>0</v>
      </c>
      <c r="AB388" s="8"/>
      <c r="AC388" s="63">
        <v>0</v>
      </c>
      <c r="AD388" s="63">
        <v>0</v>
      </c>
      <c r="AE388" s="63">
        <f t="shared" si="306"/>
        <v>0</v>
      </c>
      <c r="AF388" s="63">
        <v>0</v>
      </c>
      <c r="AG388" s="63">
        <f t="shared" si="307"/>
        <v>0</v>
      </c>
      <c r="AH388" s="64">
        <v>0</v>
      </c>
      <c r="AI388" s="65">
        <f t="shared" si="300"/>
        <v>0</v>
      </c>
      <c r="AJ388" s="32"/>
      <c r="AK388" s="121">
        <v>0</v>
      </c>
      <c r="AL388" s="63">
        <v>0</v>
      </c>
      <c r="AM388" s="63">
        <f t="shared" si="301"/>
        <v>0</v>
      </c>
      <c r="AN388" s="63">
        <v>0</v>
      </c>
      <c r="AO388" s="63">
        <f t="shared" si="312"/>
        <v>0</v>
      </c>
      <c r="AP388" s="64">
        <v>0</v>
      </c>
      <c r="AQ388" s="64">
        <f t="shared" si="302"/>
        <v>0</v>
      </c>
      <c r="AR388" s="8"/>
      <c r="AS388" s="63">
        <v>0</v>
      </c>
      <c r="AT388" s="63">
        <v>0</v>
      </c>
      <c r="AU388" s="63">
        <f t="shared" si="308"/>
        <v>0</v>
      </c>
      <c r="AV388" s="63">
        <v>0</v>
      </c>
      <c r="AW388" s="63">
        <f t="shared" si="309"/>
        <v>0</v>
      </c>
      <c r="AX388" s="64">
        <v>0</v>
      </c>
      <c r="AY388" s="65">
        <f t="shared" si="303"/>
        <v>0</v>
      </c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 s="32"/>
    </row>
    <row r="389" spans="2:68" s="2" customFormat="1" ht="14.25" hidden="1" customHeight="1" outlineLevel="1">
      <c r="B389" s="2" t="str">
        <f t="shared" si="313"/>
        <v>Hide</v>
      </c>
      <c r="C389" s="2">
        <v>1</v>
      </c>
      <c r="D389" s="62" t="s">
        <v>364</v>
      </c>
      <c r="E389" s="121">
        <v>0</v>
      </c>
      <c r="F389" s="63">
        <v>0</v>
      </c>
      <c r="G389" s="63">
        <f t="shared" si="295"/>
        <v>0</v>
      </c>
      <c r="H389" s="63">
        <v>0</v>
      </c>
      <c r="I389" s="63">
        <f t="shared" si="310"/>
        <v>0</v>
      </c>
      <c r="J389" s="64">
        <v>0</v>
      </c>
      <c r="K389" s="64">
        <f t="shared" si="296"/>
        <v>0</v>
      </c>
      <c r="L389" s="8"/>
      <c r="M389" s="63">
        <v>0</v>
      </c>
      <c r="N389" s="63">
        <v>0</v>
      </c>
      <c r="O389" s="63">
        <f t="shared" si="304"/>
        <v>0</v>
      </c>
      <c r="P389" s="63">
        <v>0</v>
      </c>
      <c r="Q389" s="63">
        <f t="shared" si="305"/>
        <v>0</v>
      </c>
      <c r="R389" s="64">
        <v>0</v>
      </c>
      <c r="S389" s="65">
        <f t="shared" si="297"/>
        <v>0</v>
      </c>
      <c r="T389" s="32"/>
      <c r="U389" s="121">
        <v>0</v>
      </c>
      <c r="V389" s="63">
        <v>0</v>
      </c>
      <c r="W389" s="63">
        <f t="shared" si="298"/>
        <v>0</v>
      </c>
      <c r="X389" s="63">
        <v>0</v>
      </c>
      <c r="Y389" s="63">
        <f t="shared" si="311"/>
        <v>0</v>
      </c>
      <c r="Z389" s="64">
        <v>0</v>
      </c>
      <c r="AA389" s="64">
        <f t="shared" si="299"/>
        <v>0</v>
      </c>
      <c r="AB389" s="8"/>
      <c r="AC389" s="63">
        <v>0</v>
      </c>
      <c r="AD389" s="63">
        <v>0</v>
      </c>
      <c r="AE389" s="63">
        <f t="shared" si="306"/>
        <v>0</v>
      </c>
      <c r="AF389" s="63">
        <v>0</v>
      </c>
      <c r="AG389" s="63">
        <f t="shared" si="307"/>
        <v>0</v>
      </c>
      <c r="AH389" s="64">
        <v>0</v>
      </c>
      <c r="AI389" s="65">
        <f t="shared" si="300"/>
        <v>0</v>
      </c>
      <c r="AJ389" s="32"/>
      <c r="AK389" s="121">
        <v>0</v>
      </c>
      <c r="AL389" s="63">
        <v>0</v>
      </c>
      <c r="AM389" s="63">
        <f t="shared" si="301"/>
        <v>0</v>
      </c>
      <c r="AN389" s="63">
        <v>0</v>
      </c>
      <c r="AO389" s="63">
        <f t="shared" si="312"/>
        <v>0</v>
      </c>
      <c r="AP389" s="64">
        <v>0</v>
      </c>
      <c r="AQ389" s="64">
        <f t="shared" si="302"/>
        <v>0</v>
      </c>
      <c r="AR389" s="8"/>
      <c r="AS389" s="63">
        <v>0</v>
      </c>
      <c r="AT389" s="63">
        <v>0</v>
      </c>
      <c r="AU389" s="63">
        <f t="shared" si="308"/>
        <v>0</v>
      </c>
      <c r="AV389" s="63">
        <v>0</v>
      </c>
      <c r="AW389" s="63">
        <f t="shared" si="309"/>
        <v>0</v>
      </c>
      <c r="AX389" s="64">
        <v>0</v>
      </c>
      <c r="AY389" s="65">
        <f t="shared" si="303"/>
        <v>0</v>
      </c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 s="32"/>
    </row>
    <row r="390" spans="2:68" s="2" customFormat="1" ht="14.25" hidden="1" customHeight="1" outlineLevel="1">
      <c r="B390" s="2" t="str">
        <f t="shared" si="313"/>
        <v>Hide</v>
      </c>
      <c r="C390" s="2">
        <v>1</v>
      </c>
      <c r="D390" s="62" t="s">
        <v>365</v>
      </c>
      <c r="E390" s="121">
        <v>0</v>
      </c>
      <c r="F390" s="63">
        <v>0</v>
      </c>
      <c r="G390" s="63">
        <f t="shared" si="295"/>
        <v>0</v>
      </c>
      <c r="H390" s="63">
        <v>0</v>
      </c>
      <c r="I390" s="63">
        <f t="shared" si="310"/>
        <v>0</v>
      </c>
      <c r="J390" s="64">
        <v>0</v>
      </c>
      <c r="K390" s="64">
        <f t="shared" si="296"/>
        <v>0</v>
      </c>
      <c r="L390" s="8"/>
      <c r="M390" s="63">
        <v>0</v>
      </c>
      <c r="N390" s="63">
        <v>0</v>
      </c>
      <c r="O390" s="63">
        <f t="shared" si="304"/>
        <v>0</v>
      </c>
      <c r="P390" s="63">
        <v>0</v>
      </c>
      <c r="Q390" s="63">
        <f t="shared" si="305"/>
        <v>0</v>
      </c>
      <c r="R390" s="64">
        <v>0</v>
      </c>
      <c r="S390" s="65">
        <f t="shared" si="297"/>
        <v>0</v>
      </c>
      <c r="T390" s="32"/>
      <c r="U390" s="121">
        <v>0</v>
      </c>
      <c r="V390" s="63">
        <v>0</v>
      </c>
      <c r="W390" s="63">
        <f t="shared" si="298"/>
        <v>0</v>
      </c>
      <c r="X390" s="63">
        <v>0</v>
      </c>
      <c r="Y390" s="63">
        <f t="shared" si="311"/>
        <v>0</v>
      </c>
      <c r="Z390" s="64">
        <v>0</v>
      </c>
      <c r="AA390" s="64">
        <f t="shared" si="299"/>
        <v>0</v>
      </c>
      <c r="AB390" s="8"/>
      <c r="AC390" s="63">
        <v>0</v>
      </c>
      <c r="AD390" s="63">
        <v>0</v>
      </c>
      <c r="AE390" s="63">
        <f t="shared" si="306"/>
        <v>0</v>
      </c>
      <c r="AF390" s="63">
        <v>0</v>
      </c>
      <c r="AG390" s="63">
        <f t="shared" si="307"/>
        <v>0</v>
      </c>
      <c r="AH390" s="64">
        <v>0</v>
      </c>
      <c r="AI390" s="65">
        <f t="shared" si="300"/>
        <v>0</v>
      </c>
      <c r="AJ390" s="32"/>
      <c r="AK390" s="121">
        <v>0</v>
      </c>
      <c r="AL390" s="63">
        <v>0</v>
      </c>
      <c r="AM390" s="63">
        <f t="shared" si="301"/>
        <v>0</v>
      </c>
      <c r="AN390" s="63">
        <v>0</v>
      </c>
      <c r="AO390" s="63">
        <f t="shared" si="312"/>
        <v>0</v>
      </c>
      <c r="AP390" s="64">
        <v>0</v>
      </c>
      <c r="AQ390" s="64">
        <f t="shared" si="302"/>
        <v>0</v>
      </c>
      <c r="AR390" s="8"/>
      <c r="AS390" s="63">
        <v>0</v>
      </c>
      <c r="AT390" s="63">
        <v>0</v>
      </c>
      <c r="AU390" s="63">
        <f t="shared" si="308"/>
        <v>0</v>
      </c>
      <c r="AV390" s="63">
        <v>0</v>
      </c>
      <c r="AW390" s="63">
        <f t="shared" si="309"/>
        <v>0</v>
      </c>
      <c r="AX390" s="64">
        <v>0</v>
      </c>
      <c r="AY390" s="65">
        <f t="shared" si="303"/>
        <v>0</v>
      </c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 s="32"/>
    </row>
    <row r="391" spans="2:68" s="2" customFormat="1" ht="14.25" hidden="1" customHeight="1" outlineLevel="1">
      <c r="B391" s="2" t="str">
        <f t="shared" si="313"/>
        <v>Hide</v>
      </c>
      <c r="C391" s="2">
        <v>1</v>
      </c>
      <c r="D391" s="62" t="s">
        <v>366</v>
      </c>
      <c r="E391" s="121">
        <v>0</v>
      </c>
      <c r="F391" s="63">
        <v>0</v>
      </c>
      <c r="G391" s="63">
        <f t="shared" si="295"/>
        <v>0</v>
      </c>
      <c r="H391" s="63">
        <v>0</v>
      </c>
      <c r="I391" s="63">
        <f t="shared" si="310"/>
        <v>0</v>
      </c>
      <c r="J391" s="64">
        <v>0</v>
      </c>
      <c r="K391" s="64">
        <f t="shared" si="296"/>
        <v>0</v>
      </c>
      <c r="L391" s="8"/>
      <c r="M391" s="63">
        <v>0</v>
      </c>
      <c r="N391" s="63">
        <v>0</v>
      </c>
      <c r="O391" s="63">
        <f t="shared" si="304"/>
        <v>0</v>
      </c>
      <c r="P391" s="63">
        <v>0</v>
      </c>
      <c r="Q391" s="63">
        <f t="shared" si="305"/>
        <v>0</v>
      </c>
      <c r="R391" s="64">
        <v>0</v>
      </c>
      <c r="S391" s="65">
        <f t="shared" si="297"/>
        <v>0</v>
      </c>
      <c r="T391" s="32"/>
      <c r="U391" s="121">
        <v>0</v>
      </c>
      <c r="V391" s="63">
        <v>0</v>
      </c>
      <c r="W391" s="63">
        <f t="shared" si="298"/>
        <v>0</v>
      </c>
      <c r="X391" s="63">
        <v>0</v>
      </c>
      <c r="Y391" s="63">
        <f t="shared" si="311"/>
        <v>0</v>
      </c>
      <c r="Z391" s="64">
        <v>0</v>
      </c>
      <c r="AA391" s="64">
        <f t="shared" si="299"/>
        <v>0</v>
      </c>
      <c r="AB391" s="8"/>
      <c r="AC391" s="63">
        <v>0</v>
      </c>
      <c r="AD391" s="63">
        <v>0</v>
      </c>
      <c r="AE391" s="63">
        <f t="shared" si="306"/>
        <v>0</v>
      </c>
      <c r="AF391" s="63">
        <v>0</v>
      </c>
      <c r="AG391" s="63">
        <f t="shared" si="307"/>
        <v>0</v>
      </c>
      <c r="AH391" s="64">
        <v>0</v>
      </c>
      <c r="AI391" s="65">
        <f t="shared" si="300"/>
        <v>0</v>
      </c>
      <c r="AJ391" s="32"/>
      <c r="AK391" s="121">
        <v>0</v>
      </c>
      <c r="AL391" s="63">
        <v>0</v>
      </c>
      <c r="AM391" s="63">
        <f t="shared" si="301"/>
        <v>0</v>
      </c>
      <c r="AN391" s="63">
        <v>0</v>
      </c>
      <c r="AO391" s="63">
        <f t="shared" si="312"/>
        <v>0</v>
      </c>
      <c r="AP391" s="64">
        <v>0</v>
      </c>
      <c r="AQ391" s="64">
        <f t="shared" si="302"/>
        <v>0</v>
      </c>
      <c r="AR391" s="8"/>
      <c r="AS391" s="63">
        <v>0</v>
      </c>
      <c r="AT391" s="63">
        <v>0</v>
      </c>
      <c r="AU391" s="63">
        <f t="shared" si="308"/>
        <v>0</v>
      </c>
      <c r="AV391" s="63">
        <v>0</v>
      </c>
      <c r="AW391" s="63">
        <f t="shared" si="309"/>
        <v>0</v>
      </c>
      <c r="AX391" s="64">
        <v>0</v>
      </c>
      <c r="AY391" s="65">
        <f t="shared" si="303"/>
        <v>0</v>
      </c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 s="32"/>
    </row>
    <row r="392" spans="2:68" s="2" customFormat="1" collapsed="1">
      <c r="B392" s="2" t="str">
        <f t="shared" si="313"/>
        <v>Hide</v>
      </c>
      <c r="C392" s="2">
        <v>1</v>
      </c>
      <c r="D392" s="72" t="s">
        <v>367</v>
      </c>
      <c r="E392" s="123">
        <v>173335.58000000019</v>
      </c>
      <c r="F392" s="73">
        <v>181386.82279538675</v>
      </c>
      <c r="G392" s="73">
        <f t="shared" si="295"/>
        <v>-8051.2427953865554</v>
      </c>
      <c r="H392" s="73">
        <v>0</v>
      </c>
      <c r="I392" s="73">
        <f t="shared" si="310"/>
        <v>173335.58000000019</v>
      </c>
      <c r="J392" s="74">
        <v>180759.75000000003</v>
      </c>
      <c r="K392" s="74">
        <f t="shared" si="296"/>
        <v>-7424.1699999998382</v>
      </c>
      <c r="L392" s="35"/>
      <c r="M392" s="73">
        <v>173335.58000000019</v>
      </c>
      <c r="N392" s="73">
        <v>181386.82279538675</v>
      </c>
      <c r="O392" s="73">
        <f t="shared" si="304"/>
        <v>-8051.2427953865554</v>
      </c>
      <c r="P392" s="73">
        <v>0</v>
      </c>
      <c r="Q392" s="73">
        <f t="shared" si="305"/>
        <v>173335.58000000019</v>
      </c>
      <c r="R392" s="74">
        <v>180759.75000000003</v>
      </c>
      <c r="S392" s="75">
        <f t="shared" si="297"/>
        <v>-7424.1699999998382</v>
      </c>
      <c r="T392" s="32"/>
      <c r="U392" s="123">
        <v>16250.30999999997</v>
      </c>
      <c r="V392" s="73">
        <v>20574.664900664851</v>
      </c>
      <c r="W392" s="73">
        <f t="shared" si="298"/>
        <v>-4324.3549006648809</v>
      </c>
      <c r="X392" s="73">
        <v>0</v>
      </c>
      <c r="Y392" s="73">
        <f t="shared" si="311"/>
        <v>16250.30999999997</v>
      </c>
      <c r="Z392" s="74">
        <v>21718.19</v>
      </c>
      <c r="AA392" s="74">
        <f t="shared" si="299"/>
        <v>-5467.8800000000283</v>
      </c>
      <c r="AB392" s="35"/>
      <c r="AC392" s="73">
        <v>16250.30999999997</v>
      </c>
      <c r="AD392" s="73">
        <v>20574.664900664851</v>
      </c>
      <c r="AE392" s="73">
        <f t="shared" si="306"/>
        <v>-4324.3549006648809</v>
      </c>
      <c r="AF392" s="73">
        <v>0</v>
      </c>
      <c r="AG392" s="73">
        <f t="shared" si="307"/>
        <v>16250.30999999997</v>
      </c>
      <c r="AH392" s="74">
        <v>21718.19</v>
      </c>
      <c r="AI392" s="75">
        <f t="shared" si="300"/>
        <v>-5467.8800000000283</v>
      </c>
      <c r="AJ392" s="32"/>
      <c r="AK392" s="123">
        <v>157085.27000000022</v>
      </c>
      <c r="AL392" s="73">
        <v>160812.15789472189</v>
      </c>
      <c r="AM392" s="73">
        <f t="shared" si="301"/>
        <v>-3726.8878947216726</v>
      </c>
      <c r="AN392" s="73">
        <v>0</v>
      </c>
      <c r="AO392" s="73">
        <f t="shared" si="312"/>
        <v>157085.27000000022</v>
      </c>
      <c r="AP392" s="74">
        <v>159041.56000000003</v>
      </c>
      <c r="AQ392" s="74">
        <f t="shared" si="302"/>
        <v>-1956.2899999998044</v>
      </c>
      <c r="AR392" s="35"/>
      <c r="AS392" s="73">
        <v>157085.27000000022</v>
      </c>
      <c r="AT392" s="73">
        <v>160812.15789472189</v>
      </c>
      <c r="AU392" s="73">
        <f t="shared" si="308"/>
        <v>-3726.8878947216726</v>
      </c>
      <c r="AV392" s="73">
        <v>0</v>
      </c>
      <c r="AW392" s="73">
        <f t="shared" si="309"/>
        <v>157085.27000000022</v>
      </c>
      <c r="AX392" s="74">
        <v>159041.56000000003</v>
      </c>
      <c r="AY392" s="75">
        <f t="shared" si="303"/>
        <v>-1956.2899999998044</v>
      </c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 s="32"/>
    </row>
    <row r="393" spans="2:68" s="2" customFormat="1" ht="14.25" hidden="1" customHeight="1" outlineLevel="1">
      <c r="B393" s="2" t="str">
        <f t="shared" si="313"/>
        <v>Hide</v>
      </c>
      <c r="C393" s="2">
        <v>1</v>
      </c>
      <c r="D393" s="72" t="s">
        <v>368</v>
      </c>
      <c r="E393" s="124">
        <v>0</v>
      </c>
      <c r="F393" s="76">
        <v>0</v>
      </c>
      <c r="G393" s="76">
        <f t="shared" si="295"/>
        <v>0</v>
      </c>
      <c r="H393" s="76">
        <v>0</v>
      </c>
      <c r="I393" s="76">
        <f t="shared" si="310"/>
        <v>0</v>
      </c>
      <c r="J393" s="77">
        <v>0</v>
      </c>
      <c r="K393" s="77">
        <f t="shared" si="296"/>
        <v>0</v>
      </c>
      <c r="L393" s="8"/>
      <c r="M393" s="76">
        <v>0</v>
      </c>
      <c r="N393" s="76">
        <v>0</v>
      </c>
      <c r="O393" s="76">
        <f t="shared" si="304"/>
        <v>0</v>
      </c>
      <c r="P393" s="76">
        <v>0</v>
      </c>
      <c r="Q393" s="76">
        <f t="shared" si="305"/>
        <v>0</v>
      </c>
      <c r="R393" s="77">
        <v>0</v>
      </c>
      <c r="S393" s="78">
        <f t="shared" si="297"/>
        <v>0</v>
      </c>
      <c r="T393" s="32"/>
      <c r="U393" s="124">
        <v>0</v>
      </c>
      <c r="V393" s="76">
        <v>0</v>
      </c>
      <c r="W393" s="76">
        <f t="shared" si="298"/>
        <v>0</v>
      </c>
      <c r="X393" s="76">
        <v>0</v>
      </c>
      <c r="Y393" s="76">
        <f t="shared" si="311"/>
        <v>0</v>
      </c>
      <c r="Z393" s="77">
        <v>0</v>
      </c>
      <c r="AA393" s="77">
        <f t="shared" si="299"/>
        <v>0</v>
      </c>
      <c r="AB393" s="8"/>
      <c r="AC393" s="76">
        <v>0</v>
      </c>
      <c r="AD393" s="76">
        <v>0</v>
      </c>
      <c r="AE393" s="76">
        <f t="shared" si="306"/>
        <v>0</v>
      </c>
      <c r="AF393" s="76">
        <v>0</v>
      </c>
      <c r="AG393" s="76">
        <f t="shared" si="307"/>
        <v>0</v>
      </c>
      <c r="AH393" s="77">
        <v>0</v>
      </c>
      <c r="AI393" s="78">
        <f t="shared" si="300"/>
        <v>0</v>
      </c>
      <c r="AJ393" s="32"/>
      <c r="AK393" s="124">
        <v>0</v>
      </c>
      <c r="AL393" s="76">
        <v>0</v>
      </c>
      <c r="AM393" s="76">
        <f t="shared" si="301"/>
        <v>0</v>
      </c>
      <c r="AN393" s="76">
        <v>0</v>
      </c>
      <c r="AO393" s="76">
        <f t="shared" si="312"/>
        <v>0</v>
      </c>
      <c r="AP393" s="77">
        <v>0</v>
      </c>
      <c r="AQ393" s="77">
        <f t="shared" si="302"/>
        <v>0</v>
      </c>
      <c r="AR393" s="8"/>
      <c r="AS393" s="76">
        <v>0</v>
      </c>
      <c r="AT393" s="76">
        <v>0</v>
      </c>
      <c r="AU393" s="76">
        <f t="shared" si="308"/>
        <v>0</v>
      </c>
      <c r="AV393" s="76">
        <v>0</v>
      </c>
      <c r="AW393" s="76">
        <f t="shared" si="309"/>
        <v>0</v>
      </c>
      <c r="AX393" s="77">
        <v>0</v>
      </c>
      <c r="AY393" s="78">
        <f t="shared" si="303"/>
        <v>0</v>
      </c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 s="32"/>
    </row>
    <row r="394" spans="2:68" s="2" customFormat="1" ht="14.25" hidden="1" customHeight="1" outlineLevel="1">
      <c r="B394" s="2" t="str">
        <f t="shared" si="313"/>
        <v>Hide</v>
      </c>
      <c r="C394" s="2">
        <v>1</v>
      </c>
      <c r="D394" s="72" t="s">
        <v>369</v>
      </c>
      <c r="E394" s="124">
        <v>0</v>
      </c>
      <c r="F394" s="76">
        <v>0</v>
      </c>
      <c r="G394" s="76">
        <f t="shared" si="295"/>
        <v>0</v>
      </c>
      <c r="H394" s="76">
        <v>0</v>
      </c>
      <c r="I394" s="76">
        <f t="shared" si="310"/>
        <v>0</v>
      </c>
      <c r="J394" s="77">
        <v>0</v>
      </c>
      <c r="K394" s="77">
        <f t="shared" si="296"/>
        <v>0</v>
      </c>
      <c r="L394" s="8"/>
      <c r="M394" s="76">
        <v>0</v>
      </c>
      <c r="N394" s="76">
        <v>0</v>
      </c>
      <c r="O394" s="76">
        <f t="shared" si="304"/>
        <v>0</v>
      </c>
      <c r="P394" s="76">
        <v>0</v>
      </c>
      <c r="Q394" s="76">
        <f t="shared" si="305"/>
        <v>0</v>
      </c>
      <c r="R394" s="77">
        <v>0</v>
      </c>
      <c r="S394" s="78">
        <f t="shared" si="297"/>
        <v>0</v>
      </c>
      <c r="T394" s="32"/>
      <c r="U394" s="124">
        <v>0</v>
      </c>
      <c r="V394" s="76">
        <v>0</v>
      </c>
      <c r="W394" s="76">
        <f t="shared" si="298"/>
        <v>0</v>
      </c>
      <c r="X394" s="76">
        <v>0</v>
      </c>
      <c r="Y394" s="76">
        <f t="shared" si="311"/>
        <v>0</v>
      </c>
      <c r="Z394" s="77">
        <v>0</v>
      </c>
      <c r="AA394" s="77">
        <f t="shared" si="299"/>
        <v>0</v>
      </c>
      <c r="AB394" s="8"/>
      <c r="AC394" s="76">
        <v>0</v>
      </c>
      <c r="AD394" s="76">
        <v>0</v>
      </c>
      <c r="AE394" s="76">
        <f t="shared" si="306"/>
        <v>0</v>
      </c>
      <c r="AF394" s="76">
        <v>0</v>
      </c>
      <c r="AG394" s="76">
        <f t="shared" si="307"/>
        <v>0</v>
      </c>
      <c r="AH394" s="77">
        <v>0</v>
      </c>
      <c r="AI394" s="78">
        <f t="shared" si="300"/>
        <v>0</v>
      </c>
      <c r="AJ394" s="32"/>
      <c r="AK394" s="124">
        <v>0</v>
      </c>
      <c r="AL394" s="76">
        <v>0</v>
      </c>
      <c r="AM394" s="76">
        <f t="shared" si="301"/>
        <v>0</v>
      </c>
      <c r="AN394" s="76">
        <v>0</v>
      </c>
      <c r="AO394" s="76">
        <f t="shared" si="312"/>
        <v>0</v>
      </c>
      <c r="AP394" s="77">
        <v>0</v>
      </c>
      <c r="AQ394" s="77">
        <f t="shared" si="302"/>
        <v>0</v>
      </c>
      <c r="AR394" s="8"/>
      <c r="AS394" s="76">
        <v>0</v>
      </c>
      <c r="AT394" s="76">
        <v>0</v>
      </c>
      <c r="AU394" s="76">
        <f t="shared" si="308"/>
        <v>0</v>
      </c>
      <c r="AV394" s="76">
        <v>0</v>
      </c>
      <c r="AW394" s="76">
        <f t="shared" si="309"/>
        <v>0</v>
      </c>
      <c r="AX394" s="77">
        <v>0</v>
      </c>
      <c r="AY394" s="78">
        <f t="shared" si="303"/>
        <v>0</v>
      </c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 s="32"/>
    </row>
    <row r="395" spans="2:68" s="2" customFormat="1" ht="14.25" hidden="1" customHeight="1" outlineLevel="1">
      <c r="B395" s="2" t="str">
        <f t="shared" si="313"/>
        <v>Hide</v>
      </c>
      <c r="C395" s="2">
        <v>1</v>
      </c>
      <c r="D395" s="72" t="s">
        <v>370</v>
      </c>
      <c r="E395" s="124">
        <v>10391.409999999998</v>
      </c>
      <c r="F395" s="76">
        <v>10618.331024968198</v>
      </c>
      <c r="G395" s="76">
        <f t="shared" si="295"/>
        <v>-226.92102496820007</v>
      </c>
      <c r="H395" s="76">
        <v>0</v>
      </c>
      <c r="I395" s="76">
        <f t="shared" si="310"/>
        <v>10391.409999999998</v>
      </c>
      <c r="J395" s="77">
        <v>9712.2199999999993</v>
      </c>
      <c r="K395" s="77">
        <f t="shared" si="296"/>
        <v>679.18999999999869</v>
      </c>
      <c r="L395" s="8"/>
      <c r="M395" s="76">
        <v>10391.409999999998</v>
      </c>
      <c r="N395" s="76">
        <v>10618.331024968198</v>
      </c>
      <c r="O395" s="76">
        <f t="shared" si="304"/>
        <v>-226.92102496820007</v>
      </c>
      <c r="P395" s="76">
        <v>0</v>
      </c>
      <c r="Q395" s="76">
        <f t="shared" si="305"/>
        <v>10391.409999999998</v>
      </c>
      <c r="R395" s="77">
        <v>9712.2199999999993</v>
      </c>
      <c r="S395" s="78">
        <f t="shared" si="297"/>
        <v>679.18999999999869</v>
      </c>
      <c r="T395" s="32"/>
      <c r="U395" s="124">
        <v>2853.6499999999996</v>
      </c>
      <c r="V395" s="76">
        <v>2946.6723740466959</v>
      </c>
      <c r="W395" s="76">
        <f t="shared" si="298"/>
        <v>-93.022374046696314</v>
      </c>
      <c r="X395" s="76">
        <v>0</v>
      </c>
      <c r="Y395" s="76">
        <f t="shared" si="311"/>
        <v>2853.6499999999996</v>
      </c>
      <c r="Z395" s="77">
        <v>4205.53</v>
      </c>
      <c r="AA395" s="77">
        <f t="shared" si="299"/>
        <v>-1351.88</v>
      </c>
      <c r="AB395" s="8"/>
      <c r="AC395" s="76">
        <v>2853.6499999999996</v>
      </c>
      <c r="AD395" s="76">
        <v>2946.6723740466959</v>
      </c>
      <c r="AE395" s="76">
        <f t="shared" si="306"/>
        <v>-93.022374046696314</v>
      </c>
      <c r="AF395" s="76">
        <v>0</v>
      </c>
      <c r="AG395" s="76">
        <f t="shared" si="307"/>
        <v>2853.6499999999996</v>
      </c>
      <c r="AH395" s="77">
        <v>4205.53</v>
      </c>
      <c r="AI395" s="78">
        <f t="shared" si="300"/>
        <v>-1351.88</v>
      </c>
      <c r="AJ395" s="32"/>
      <c r="AK395" s="124">
        <v>7537.7599999999984</v>
      </c>
      <c r="AL395" s="76">
        <v>7671.6586509215022</v>
      </c>
      <c r="AM395" s="76">
        <f t="shared" si="301"/>
        <v>-133.89865092150376</v>
      </c>
      <c r="AN395" s="76">
        <v>0</v>
      </c>
      <c r="AO395" s="76">
        <f t="shared" si="312"/>
        <v>7537.7599999999984</v>
      </c>
      <c r="AP395" s="77">
        <v>5506.69</v>
      </c>
      <c r="AQ395" s="77">
        <f t="shared" si="302"/>
        <v>2031.0699999999988</v>
      </c>
      <c r="AR395" s="8"/>
      <c r="AS395" s="76">
        <v>7537.7599999999984</v>
      </c>
      <c r="AT395" s="76">
        <v>7671.6586509215022</v>
      </c>
      <c r="AU395" s="76">
        <f t="shared" si="308"/>
        <v>-133.89865092150376</v>
      </c>
      <c r="AV395" s="76">
        <v>0</v>
      </c>
      <c r="AW395" s="76">
        <f t="shared" si="309"/>
        <v>7537.7599999999984</v>
      </c>
      <c r="AX395" s="77">
        <v>5506.69</v>
      </c>
      <c r="AY395" s="78">
        <f t="shared" si="303"/>
        <v>2031.0699999999988</v>
      </c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 s="32"/>
    </row>
    <row r="396" spans="2:68" s="2" customFormat="1" ht="14.25" hidden="1" customHeight="1" outlineLevel="1">
      <c r="B396" s="2" t="str">
        <f t="shared" si="313"/>
        <v>Hide</v>
      </c>
      <c r="C396" s="2">
        <v>1</v>
      </c>
      <c r="D396" s="72" t="s">
        <v>371</v>
      </c>
      <c r="E396" s="124">
        <v>1427.77</v>
      </c>
      <c r="F396" s="76">
        <v>1469.6179908492725</v>
      </c>
      <c r="G396" s="76">
        <f t="shared" si="295"/>
        <v>-41.847990849272492</v>
      </c>
      <c r="H396" s="76">
        <v>0</v>
      </c>
      <c r="I396" s="76">
        <f t="shared" si="310"/>
        <v>1427.77</v>
      </c>
      <c r="J396" s="77">
        <v>1326.1</v>
      </c>
      <c r="K396" s="77">
        <f t="shared" si="296"/>
        <v>101.67000000000007</v>
      </c>
      <c r="L396" s="8"/>
      <c r="M396" s="76">
        <v>1427.77</v>
      </c>
      <c r="N396" s="76">
        <v>1469.6179908492725</v>
      </c>
      <c r="O396" s="76">
        <f t="shared" si="304"/>
        <v>-41.847990849272492</v>
      </c>
      <c r="P396" s="76">
        <v>0</v>
      </c>
      <c r="Q396" s="76">
        <f t="shared" si="305"/>
        <v>1427.77</v>
      </c>
      <c r="R396" s="77">
        <v>1326.1</v>
      </c>
      <c r="S396" s="78">
        <f t="shared" si="297"/>
        <v>101.67000000000007</v>
      </c>
      <c r="T396" s="32"/>
      <c r="U396" s="124">
        <v>462.09000000000003</v>
      </c>
      <c r="V396" s="76">
        <v>476.12522724444909</v>
      </c>
      <c r="W396" s="76">
        <f t="shared" si="298"/>
        <v>-14.035227244449061</v>
      </c>
      <c r="X396" s="76">
        <v>0</v>
      </c>
      <c r="Y396" s="76">
        <f t="shared" si="311"/>
        <v>462.09000000000003</v>
      </c>
      <c r="Z396" s="77">
        <v>360.42</v>
      </c>
      <c r="AA396" s="77">
        <f t="shared" si="299"/>
        <v>101.67000000000002</v>
      </c>
      <c r="AB396" s="8"/>
      <c r="AC396" s="76">
        <v>462.09000000000003</v>
      </c>
      <c r="AD396" s="76">
        <v>476.12522724444909</v>
      </c>
      <c r="AE396" s="76">
        <f t="shared" si="306"/>
        <v>-14.035227244449061</v>
      </c>
      <c r="AF396" s="76">
        <v>0</v>
      </c>
      <c r="AG396" s="76">
        <f t="shared" si="307"/>
        <v>462.09000000000003</v>
      </c>
      <c r="AH396" s="77">
        <v>360.42</v>
      </c>
      <c r="AI396" s="78">
        <f t="shared" si="300"/>
        <v>101.67000000000002</v>
      </c>
      <c r="AJ396" s="32"/>
      <c r="AK396" s="124">
        <v>965.68000000000006</v>
      </c>
      <c r="AL396" s="76">
        <v>993.49276360482338</v>
      </c>
      <c r="AM396" s="76">
        <f t="shared" si="301"/>
        <v>-27.812763604823317</v>
      </c>
      <c r="AN396" s="76">
        <v>0</v>
      </c>
      <c r="AO396" s="76">
        <f t="shared" si="312"/>
        <v>965.68000000000006</v>
      </c>
      <c r="AP396" s="77">
        <v>965.68</v>
      </c>
      <c r="AQ396" s="77">
        <f t="shared" si="302"/>
        <v>0</v>
      </c>
      <c r="AR396" s="8"/>
      <c r="AS396" s="76">
        <v>965.68000000000006</v>
      </c>
      <c r="AT396" s="76">
        <v>993.49276360482338</v>
      </c>
      <c r="AU396" s="76">
        <f t="shared" si="308"/>
        <v>-27.812763604823317</v>
      </c>
      <c r="AV396" s="76">
        <v>0</v>
      </c>
      <c r="AW396" s="76">
        <f t="shared" si="309"/>
        <v>965.68000000000006</v>
      </c>
      <c r="AX396" s="77">
        <v>965.68</v>
      </c>
      <c r="AY396" s="78">
        <f t="shared" si="303"/>
        <v>0</v>
      </c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 s="32"/>
    </row>
    <row r="397" spans="2:68" s="2" customFormat="1" ht="14.25" hidden="1" customHeight="1" outlineLevel="1">
      <c r="B397" s="2" t="str">
        <f t="shared" si="313"/>
        <v>Hide</v>
      </c>
      <c r="C397" s="2">
        <v>1</v>
      </c>
      <c r="D397" s="72" t="s">
        <v>372</v>
      </c>
      <c r="E397" s="124">
        <v>0</v>
      </c>
      <c r="F397" s="76">
        <v>0</v>
      </c>
      <c r="G397" s="76">
        <f t="shared" si="295"/>
        <v>0</v>
      </c>
      <c r="H397" s="76">
        <v>0</v>
      </c>
      <c r="I397" s="76">
        <f t="shared" si="310"/>
        <v>0</v>
      </c>
      <c r="J397" s="77">
        <v>0</v>
      </c>
      <c r="K397" s="77">
        <f t="shared" si="296"/>
        <v>0</v>
      </c>
      <c r="L397" s="8"/>
      <c r="M397" s="76">
        <v>0</v>
      </c>
      <c r="N397" s="76">
        <v>0</v>
      </c>
      <c r="O397" s="76">
        <f t="shared" si="304"/>
        <v>0</v>
      </c>
      <c r="P397" s="76">
        <v>0</v>
      </c>
      <c r="Q397" s="76">
        <f t="shared" si="305"/>
        <v>0</v>
      </c>
      <c r="R397" s="77">
        <v>0</v>
      </c>
      <c r="S397" s="78">
        <f t="shared" si="297"/>
        <v>0</v>
      </c>
      <c r="T397" s="32"/>
      <c r="U397" s="124">
        <v>0</v>
      </c>
      <c r="V397" s="76">
        <v>0</v>
      </c>
      <c r="W397" s="76">
        <f t="shared" si="298"/>
        <v>0</v>
      </c>
      <c r="X397" s="76">
        <v>0</v>
      </c>
      <c r="Y397" s="76">
        <f t="shared" si="311"/>
        <v>0</v>
      </c>
      <c r="Z397" s="77">
        <v>0</v>
      </c>
      <c r="AA397" s="77">
        <f t="shared" si="299"/>
        <v>0</v>
      </c>
      <c r="AB397" s="8"/>
      <c r="AC397" s="76">
        <v>0</v>
      </c>
      <c r="AD397" s="76">
        <v>0</v>
      </c>
      <c r="AE397" s="76">
        <f t="shared" si="306"/>
        <v>0</v>
      </c>
      <c r="AF397" s="76">
        <v>0</v>
      </c>
      <c r="AG397" s="76">
        <f t="shared" si="307"/>
        <v>0</v>
      </c>
      <c r="AH397" s="77">
        <v>0</v>
      </c>
      <c r="AI397" s="78">
        <f t="shared" si="300"/>
        <v>0</v>
      </c>
      <c r="AJ397" s="32"/>
      <c r="AK397" s="124">
        <v>0</v>
      </c>
      <c r="AL397" s="76">
        <v>0</v>
      </c>
      <c r="AM397" s="76">
        <f t="shared" si="301"/>
        <v>0</v>
      </c>
      <c r="AN397" s="76">
        <v>0</v>
      </c>
      <c r="AO397" s="76">
        <f t="shared" si="312"/>
        <v>0</v>
      </c>
      <c r="AP397" s="77">
        <v>0</v>
      </c>
      <c r="AQ397" s="77">
        <f t="shared" si="302"/>
        <v>0</v>
      </c>
      <c r="AR397" s="8"/>
      <c r="AS397" s="76">
        <v>0</v>
      </c>
      <c r="AT397" s="76">
        <v>0</v>
      </c>
      <c r="AU397" s="76">
        <f t="shared" si="308"/>
        <v>0</v>
      </c>
      <c r="AV397" s="76">
        <v>0</v>
      </c>
      <c r="AW397" s="76">
        <f t="shared" si="309"/>
        <v>0</v>
      </c>
      <c r="AX397" s="77">
        <v>0</v>
      </c>
      <c r="AY397" s="78">
        <f t="shared" si="303"/>
        <v>0</v>
      </c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 s="32"/>
    </row>
    <row r="398" spans="2:68" s="2" customFormat="1" ht="14.25" hidden="1" customHeight="1" outlineLevel="1">
      <c r="B398" s="2" t="str">
        <f t="shared" si="313"/>
        <v>Hide</v>
      </c>
      <c r="C398" s="2">
        <v>1</v>
      </c>
      <c r="D398" s="72" t="s">
        <v>373</v>
      </c>
      <c r="E398" s="124">
        <v>0</v>
      </c>
      <c r="F398" s="76">
        <v>0</v>
      </c>
      <c r="G398" s="76">
        <f t="shared" si="295"/>
        <v>0</v>
      </c>
      <c r="H398" s="76">
        <v>0</v>
      </c>
      <c r="I398" s="76">
        <f t="shared" si="310"/>
        <v>0</v>
      </c>
      <c r="J398" s="77">
        <v>0</v>
      </c>
      <c r="K398" s="77">
        <f t="shared" si="296"/>
        <v>0</v>
      </c>
      <c r="L398" s="8"/>
      <c r="M398" s="76">
        <v>0</v>
      </c>
      <c r="N398" s="76">
        <v>0</v>
      </c>
      <c r="O398" s="76">
        <f t="shared" si="304"/>
        <v>0</v>
      </c>
      <c r="P398" s="76">
        <v>0</v>
      </c>
      <c r="Q398" s="76">
        <f t="shared" si="305"/>
        <v>0</v>
      </c>
      <c r="R398" s="77">
        <v>0</v>
      </c>
      <c r="S398" s="78">
        <f t="shared" si="297"/>
        <v>0</v>
      </c>
      <c r="T398" s="32"/>
      <c r="U398" s="124">
        <v>0</v>
      </c>
      <c r="V398" s="76">
        <v>0</v>
      </c>
      <c r="W398" s="76">
        <f t="shared" si="298"/>
        <v>0</v>
      </c>
      <c r="X398" s="76">
        <v>0</v>
      </c>
      <c r="Y398" s="76">
        <f t="shared" si="311"/>
        <v>0</v>
      </c>
      <c r="Z398" s="77">
        <v>0</v>
      </c>
      <c r="AA398" s="77">
        <f t="shared" si="299"/>
        <v>0</v>
      </c>
      <c r="AB398" s="8"/>
      <c r="AC398" s="76">
        <v>0</v>
      </c>
      <c r="AD398" s="76">
        <v>0</v>
      </c>
      <c r="AE398" s="76">
        <f t="shared" si="306"/>
        <v>0</v>
      </c>
      <c r="AF398" s="76">
        <v>0</v>
      </c>
      <c r="AG398" s="76">
        <f t="shared" si="307"/>
        <v>0</v>
      </c>
      <c r="AH398" s="77">
        <v>0</v>
      </c>
      <c r="AI398" s="78">
        <f t="shared" si="300"/>
        <v>0</v>
      </c>
      <c r="AJ398" s="32"/>
      <c r="AK398" s="124">
        <v>0</v>
      </c>
      <c r="AL398" s="76">
        <v>0</v>
      </c>
      <c r="AM398" s="76">
        <f t="shared" si="301"/>
        <v>0</v>
      </c>
      <c r="AN398" s="76">
        <v>0</v>
      </c>
      <c r="AO398" s="76">
        <f t="shared" si="312"/>
        <v>0</v>
      </c>
      <c r="AP398" s="77">
        <v>0</v>
      </c>
      <c r="AQ398" s="77">
        <f t="shared" si="302"/>
        <v>0</v>
      </c>
      <c r="AR398" s="8"/>
      <c r="AS398" s="76">
        <v>0</v>
      </c>
      <c r="AT398" s="76">
        <v>0</v>
      </c>
      <c r="AU398" s="76">
        <f t="shared" si="308"/>
        <v>0</v>
      </c>
      <c r="AV398" s="76">
        <v>0</v>
      </c>
      <c r="AW398" s="76">
        <f t="shared" si="309"/>
        <v>0</v>
      </c>
      <c r="AX398" s="77">
        <v>0</v>
      </c>
      <c r="AY398" s="78">
        <f t="shared" si="303"/>
        <v>0</v>
      </c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 s="32"/>
    </row>
    <row r="399" spans="2:68" s="2" customFormat="1" ht="14.25" hidden="1" customHeight="1" outlineLevel="1">
      <c r="B399" s="2" t="str">
        <f t="shared" si="313"/>
        <v>Hide</v>
      </c>
      <c r="C399" s="2">
        <v>1</v>
      </c>
      <c r="D399" s="72" t="s">
        <v>374</v>
      </c>
      <c r="E399" s="124">
        <v>0</v>
      </c>
      <c r="F399" s="76">
        <v>0</v>
      </c>
      <c r="G399" s="76">
        <f t="shared" si="295"/>
        <v>0</v>
      </c>
      <c r="H399" s="76">
        <v>0</v>
      </c>
      <c r="I399" s="76">
        <f t="shared" si="310"/>
        <v>0</v>
      </c>
      <c r="J399" s="77">
        <v>0</v>
      </c>
      <c r="K399" s="77">
        <f t="shared" si="296"/>
        <v>0</v>
      </c>
      <c r="L399" s="8"/>
      <c r="M399" s="76">
        <v>0</v>
      </c>
      <c r="N399" s="76">
        <v>0</v>
      </c>
      <c r="O399" s="76">
        <f t="shared" si="304"/>
        <v>0</v>
      </c>
      <c r="P399" s="76">
        <v>0</v>
      </c>
      <c r="Q399" s="76">
        <f t="shared" si="305"/>
        <v>0</v>
      </c>
      <c r="R399" s="77">
        <v>0</v>
      </c>
      <c r="S399" s="78">
        <f t="shared" si="297"/>
        <v>0</v>
      </c>
      <c r="T399" s="32"/>
      <c r="U399" s="124">
        <v>0</v>
      </c>
      <c r="V399" s="76">
        <v>0</v>
      </c>
      <c r="W399" s="76">
        <f t="shared" si="298"/>
        <v>0</v>
      </c>
      <c r="X399" s="76">
        <v>0</v>
      </c>
      <c r="Y399" s="76">
        <f t="shared" si="311"/>
        <v>0</v>
      </c>
      <c r="Z399" s="77">
        <v>0</v>
      </c>
      <c r="AA399" s="77">
        <f t="shared" si="299"/>
        <v>0</v>
      </c>
      <c r="AB399" s="8"/>
      <c r="AC399" s="76">
        <v>0</v>
      </c>
      <c r="AD399" s="76">
        <v>0</v>
      </c>
      <c r="AE399" s="76">
        <f t="shared" si="306"/>
        <v>0</v>
      </c>
      <c r="AF399" s="76">
        <v>0</v>
      </c>
      <c r="AG399" s="76">
        <f t="shared" si="307"/>
        <v>0</v>
      </c>
      <c r="AH399" s="77">
        <v>0</v>
      </c>
      <c r="AI399" s="78">
        <f t="shared" si="300"/>
        <v>0</v>
      </c>
      <c r="AJ399" s="32"/>
      <c r="AK399" s="124">
        <v>0</v>
      </c>
      <c r="AL399" s="76">
        <v>0</v>
      </c>
      <c r="AM399" s="76">
        <f t="shared" si="301"/>
        <v>0</v>
      </c>
      <c r="AN399" s="76">
        <v>0</v>
      </c>
      <c r="AO399" s="76">
        <f t="shared" si="312"/>
        <v>0</v>
      </c>
      <c r="AP399" s="77">
        <v>0</v>
      </c>
      <c r="AQ399" s="77">
        <f t="shared" si="302"/>
        <v>0</v>
      </c>
      <c r="AR399" s="8"/>
      <c r="AS399" s="76">
        <v>0</v>
      </c>
      <c r="AT399" s="76">
        <v>0</v>
      </c>
      <c r="AU399" s="76">
        <f t="shared" si="308"/>
        <v>0</v>
      </c>
      <c r="AV399" s="76">
        <v>0</v>
      </c>
      <c r="AW399" s="76">
        <f t="shared" si="309"/>
        <v>0</v>
      </c>
      <c r="AX399" s="77">
        <v>0</v>
      </c>
      <c r="AY399" s="78">
        <f t="shared" si="303"/>
        <v>0</v>
      </c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 s="32"/>
    </row>
    <row r="400" spans="2:68" s="2" customFormat="1" ht="14.25" hidden="1" customHeight="1" outlineLevel="1">
      <c r="B400" s="2" t="str">
        <f t="shared" si="313"/>
        <v>Hide</v>
      </c>
      <c r="C400" s="2">
        <v>1</v>
      </c>
      <c r="D400" s="72" t="s">
        <v>375</v>
      </c>
      <c r="E400" s="124">
        <v>0</v>
      </c>
      <c r="F400" s="76">
        <v>0</v>
      </c>
      <c r="G400" s="76">
        <f t="shared" si="295"/>
        <v>0</v>
      </c>
      <c r="H400" s="76">
        <v>0</v>
      </c>
      <c r="I400" s="76">
        <f t="shared" si="310"/>
        <v>0</v>
      </c>
      <c r="J400" s="77">
        <v>0</v>
      </c>
      <c r="K400" s="77">
        <f t="shared" si="296"/>
        <v>0</v>
      </c>
      <c r="L400" s="8"/>
      <c r="M400" s="76">
        <v>0</v>
      </c>
      <c r="N400" s="76">
        <v>0</v>
      </c>
      <c r="O400" s="76">
        <f t="shared" si="304"/>
        <v>0</v>
      </c>
      <c r="P400" s="76">
        <v>0</v>
      </c>
      <c r="Q400" s="76">
        <f t="shared" si="305"/>
        <v>0</v>
      </c>
      <c r="R400" s="77">
        <v>0</v>
      </c>
      <c r="S400" s="78">
        <f t="shared" si="297"/>
        <v>0</v>
      </c>
      <c r="T400" s="32"/>
      <c r="U400" s="124">
        <v>0</v>
      </c>
      <c r="V400" s="76">
        <v>0</v>
      </c>
      <c r="W400" s="76">
        <f t="shared" si="298"/>
        <v>0</v>
      </c>
      <c r="X400" s="76">
        <v>0</v>
      </c>
      <c r="Y400" s="76">
        <f t="shared" si="311"/>
        <v>0</v>
      </c>
      <c r="Z400" s="77">
        <v>0</v>
      </c>
      <c r="AA400" s="77">
        <f t="shared" si="299"/>
        <v>0</v>
      </c>
      <c r="AB400" s="8"/>
      <c r="AC400" s="76">
        <v>0</v>
      </c>
      <c r="AD400" s="76">
        <v>0</v>
      </c>
      <c r="AE400" s="76">
        <f t="shared" si="306"/>
        <v>0</v>
      </c>
      <c r="AF400" s="76">
        <v>0</v>
      </c>
      <c r="AG400" s="76">
        <f t="shared" si="307"/>
        <v>0</v>
      </c>
      <c r="AH400" s="77">
        <v>0</v>
      </c>
      <c r="AI400" s="78">
        <f t="shared" si="300"/>
        <v>0</v>
      </c>
      <c r="AJ400" s="32"/>
      <c r="AK400" s="124">
        <v>0</v>
      </c>
      <c r="AL400" s="76">
        <v>0</v>
      </c>
      <c r="AM400" s="76">
        <f t="shared" si="301"/>
        <v>0</v>
      </c>
      <c r="AN400" s="76">
        <v>0</v>
      </c>
      <c r="AO400" s="76">
        <f t="shared" si="312"/>
        <v>0</v>
      </c>
      <c r="AP400" s="77">
        <v>0</v>
      </c>
      <c r="AQ400" s="77">
        <f t="shared" si="302"/>
        <v>0</v>
      </c>
      <c r="AR400" s="8"/>
      <c r="AS400" s="76">
        <v>0</v>
      </c>
      <c r="AT400" s="76">
        <v>0</v>
      </c>
      <c r="AU400" s="76">
        <f t="shared" si="308"/>
        <v>0</v>
      </c>
      <c r="AV400" s="76">
        <v>0</v>
      </c>
      <c r="AW400" s="76">
        <f t="shared" si="309"/>
        <v>0</v>
      </c>
      <c r="AX400" s="77">
        <v>0</v>
      </c>
      <c r="AY400" s="78">
        <f t="shared" si="303"/>
        <v>0</v>
      </c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 s="32"/>
    </row>
    <row r="401" spans="2:68" s="2" customFormat="1" ht="14.25" hidden="1" customHeight="1" outlineLevel="1">
      <c r="B401" s="2" t="str">
        <f t="shared" si="313"/>
        <v>Hide</v>
      </c>
      <c r="C401" s="2">
        <v>1</v>
      </c>
      <c r="D401" s="72" t="s">
        <v>376</v>
      </c>
      <c r="E401" s="124">
        <v>0</v>
      </c>
      <c r="F401" s="76">
        <v>0</v>
      </c>
      <c r="G401" s="76">
        <f t="shared" si="295"/>
        <v>0</v>
      </c>
      <c r="H401" s="76">
        <v>0</v>
      </c>
      <c r="I401" s="76">
        <f t="shared" si="310"/>
        <v>0</v>
      </c>
      <c r="J401" s="77">
        <v>0</v>
      </c>
      <c r="K401" s="77">
        <f t="shared" si="296"/>
        <v>0</v>
      </c>
      <c r="L401" s="8"/>
      <c r="M401" s="76">
        <v>0</v>
      </c>
      <c r="N401" s="76">
        <v>0</v>
      </c>
      <c r="O401" s="76">
        <f t="shared" si="304"/>
        <v>0</v>
      </c>
      <c r="P401" s="76">
        <v>0</v>
      </c>
      <c r="Q401" s="76">
        <f t="shared" si="305"/>
        <v>0</v>
      </c>
      <c r="R401" s="77">
        <v>0</v>
      </c>
      <c r="S401" s="78">
        <f t="shared" si="297"/>
        <v>0</v>
      </c>
      <c r="T401" s="32"/>
      <c r="U401" s="124">
        <v>0</v>
      </c>
      <c r="V401" s="76">
        <v>0</v>
      </c>
      <c r="W401" s="76">
        <f t="shared" si="298"/>
        <v>0</v>
      </c>
      <c r="X401" s="76">
        <v>0</v>
      </c>
      <c r="Y401" s="76">
        <f t="shared" si="311"/>
        <v>0</v>
      </c>
      <c r="Z401" s="77">
        <v>0</v>
      </c>
      <c r="AA401" s="77">
        <f t="shared" si="299"/>
        <v>0</v>
      </c>
      <c r="AB401" s="8"/>
      <c r="AC401" s="76">
        <v>0</v>
      </c>
      <c r="AD401" s="76">
        <v>0</v>
      </c>
      <c r="AE401" s="76">
        <f t="shared" si="306"/>
        <v>0</v>
      </c>
      <c r="AF401" s="76">
        <v>0</v>
      </c>
      <c r="AG401" s="76">
        <f t="shared" si="307"/>
        <v>0</v>
      </c>
      <c r="AH401" s="77">
        <v>0</v>
      </c>
      <c r="AI401" s="78">
        <f t="shared" si="300"/>
        <v>0</v>
      </c>
      <c r="AJ401" s="32"/>
      <c r="AK401" s="124">
        <v>0</v>
      </c>
      <c r="AL401" s="76">
        <v>0</v>
      </c>
      <c r="AM401" s="76">
        <f t="shared" si="301"/>
        <v>0</v>
      </c>
      <c r="AN401" s="76">
        <v>0</v>
      </c>
      <c r="AO401" s="76">
        <f t="shared" si="312"/>
        <v>0</v>
      </c>
      <c r="AP401" s="77">
        <v>0</v>
      </c>
      <c r="AQ401" s="77">
        <f t="shared" si="302"/>
        <v>0</v>
      </c>
      <c r="AR401" s="8"/>
      <c r="AS401" s="76">
        <v>0</v>
      </c>
      <c r="AT401" s="76">
        <v>0</v>
      </c>
      <c r="AU401" s="76">
        <f t="shared" si="308"/>
        <v>0</v>
      </c>
      <c r="AV401" s="76">
        <v>0</v>
      </c>
      <c r="AW401" s="76">
        <f t="shared" si="309"/>
        <v>0</v>
      </c>
      <c r="AX401" s="77">
        <v>0</v>
      </c>
      <c r="AY401" s="78">
        <f t="shared" si="303"/>
        <v>0</v>
      </c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 s="32"/>
    </row>
    <row r="402" spans="2:68" s="2" customFormat="1" ht="14.25" hidden="1" customHeight="1" outlineLevel="1">
      <c r="B402" s="2" t="str">
        <f t="shared" si="313"/>
        <v>Hide</v>
      </c>
      <c r="C402" s="2">
        <v>1</v>
      </c>
      <c r="D402" s="72" t="s">
        <v>377</v>
      </c>
      <c r="E402" s="124">
        <v>0</v>
      </c>
      <c r="F402" s="76">
        <v>0</v>
      </c>
      <c r="G402" s="76">
        <f t="shared" si="295"/>
        <v>0</v>
      </c>
      <c r="H402" s="76">
        <v>0</v>
      </c>
      <c r="I402" s="76">
        <f t="shared" si="310"/>
        <v>0</v>
      </c>
      <c r="J402" s="77">
        <v>0</v>
      </c>
      <c r="K402" s="77">
        <f t="shared" si="296"/>
        <v>0</v>
      </c>
      <c r="L402" s="8"/>
      <c r="M402" s="76">
        <v>0</v>
      </c>
      <c r="N402" s="76">
        <v>0</v>
      </c>
      <c r="O402" s="76">
        <f t="shared" si="304"/>
        <v>0</v>
      </c>
      <c r="P402" s="76">
        <v>0</v>
      </c>
      <c r="Q402" s="76">
        <f t="shared" si="305"/>
        <v>0</v>
      </c>
      <c r="R402" s="77">
        <v>0</v>
      </c>
      <c r="S402" s="78">
        <f t="shared" si="297"/>
        <v>0</v>
      </c>
      <c r="T402" s="32"/>
      <c r="U402" s="124">
        <v>0</v>
      </c>
      <c r="V402" s="76">
        <v>0</v>
      </c>
      <c r="W402" s="76">
        <f t="shared" si="298"/>
        <v>0</v>
      </c>
      <c r="X402" s="76">
        <v>0</v>
      </c>
      <c r="Y402" s="76">
        <f t="shared" si="311"/>
        <v>0</v>
      </c>
      <c r="Z402" s="77">
        <v>0</v>
      </c>
      <c r="AA402" s="77">
        <f t="shared" si="299"/>
        <v>0</v>
      </c>
      <c r="AB402" s="8"/>
      <c r="AC402" s="76">
        <v>0</v>
      </c>
      <c r="AD402" s="76">
        <v>0</v>
      </c>
      <c r="AE402" s="76">
        <f t="shared" si="306"/>
        <v>0</v>
      </c>
      <c r="AF402" s="76">
        <v>0</v>
      </c>
      <c r="AG402" s="76">
        <f t="shared" si="307"/>
        <v>0</v>
      </c>
      <c r="AH402" s="77">
        <v>0</v>
      </c>
      <c r="AI402" s="78">
        <f t="shared" si="300"/>
        <v>0</v>
      </c>
      <c r="AJ402" s="32"/>
      <c r="AK402" s="124">
        <v>0</v>
      </c>
      <c r="AL402" s="76">
        <v>0</v>
      </c>
      <c r="AM402" s="76">
        <f t="shared" si="301"/>
        <v>0</v>
      </c>
      <c r="AN402" s="76">
        <v>0</v>
      </c>
      <c r="AO402" s="76">
        <f t="shared" si="312"/>
        <v>0</v>
      </c>
      <c r="AP402" s="77">
        <v>0</v>
      </c>
      <c r="AQ402" s="77">
        <f t="shared" si="302"/>
        <v>0</v>
      </c>
      <c r="AR402" s="8"/>
      <c r="AS402" s="76">
        <v>0</v>
      </c>
      <c r="AT402" s="76">
        <v>0</v>
      </c>
      <c r="AU402" s="76">
        <f t="shared" si="308"/>
        <v>0</v>
      </c>
      <c r="AV402" s="76">
        <v>0</v>
      </c>
      <c r="AW402" s="76">
        <f t="shared" si="309"/>
        <v>0</v>
      </c>
      <c r="AX402" s="77">
        <v>0</v>
      </c>
      <c r="AY402" s="78">
        <f t="shared" si="303"/>
        <v>0</v>
      </c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 s="32"/>
    </row>
    <row r="403" spans="2:68" s="2" customFormat="1" ht="14.25" hidden="1" customHeight="1" outlineLevel="1">
      <c r="B403" s="2" t="str">
        <f t="shared" si="313"/>
        <v>Hide</v>
      </c>
      <c r="C403" s="2">
        <v>1</v>
      </c>
      <c r="D403" s="72" t="s">
        <v>378</v>
      </c>
      <c r="E403" s="124">
        <v>0</v>
      </c>
      <c r="F403" s="76">
        <v>0</v>
      </c>
      <c r="G403" s="76">
        <f t="shared" si="295"/>
        <v>0</v>
      </c>
      <c r="H403" s="76">
        <v>0</v>
      </c>
      <c r="I403" s="76">
        <f t="shared" si="310"/>
        <v>0</v>
      </c>
      <c r="J403" s="77">
        <v>0</v>
      </c>
      <c r="K403" s="77">
        <f t="shared" si="296"/>
        <v>0</v>
      </c>
      <c r="L403" s="8"/>
      <c r="M403" s="76">
        <v>0</v>
      </c>
      <c r="N403" s="76">
        <v>0</v>
      </c>
      <c r="O403" s="76">
        <f t="shared" si="304"/>
        <v>0</v>
      </c>
      <c r="P403" s="76">
        <v>0</v>
      </c>
      <c r="Q403" s="76">
        <f t="shared" si="305"/>
        <v>0</v>
      </c>
      <c r="R403" s="77">
        <v>0</v>
      </c>
      <c r="S403" s="78">
        <f t="shared" si="297"/>
        <v>0</v>
      </c>
      <c r="T403" s="32"/>
      <c r="U403" s="124">
        <v>0</v>
      </c>
      <c r="V403" s="76">
        <v>0</v>
      </c>
      <c r="W403" s="76">
        <f t="shared" si="298"/>
        <v>0</v>
      </c>
      <c r="X403" s="76">
        <v>0</v>
      </c>
      <c r="Y403" s="76">
        <f t="shared" si="311"/>
        <v>0</v>
      </c>
      <c r="Z403" s="77">
        <v>0</v>
      </c>
      <c r="AA403" s="77">
        <f t="shared" si="299"/>
        <v>0</v>
      </c>
      <c r="AB403" s="8"/>
      <c r="AC403" s="76">
        <v>0</v>
      </c>
      <c r="AD403" s="76">
        <v>0</v>
      </c>
      <c r="AE403" s="76">
        <f t="shared" si="306"/>
        <v>0</v>
      </c>
      <c r="AF403" s="76">
        <v>0</v>
      </c>
      <c r="AG403" s="76">
        <f t="shared" si="307"/>
        <v>0</v>
      </c>
      <c r="AH403" s="77">
        <v>0</v>
      </c>
      <c r="AI403" s="78">
        <f t="shared" si="300"/>
        <v>0</v>
      </c>
      <c r="AJ403" s="32"/>
      <c r="AK403" s="124">
        <v>0</v>
      </c>
      <c r="AL403" s="76">
        <v>0</v>
      </c>
      <c r="AM403" s="76">
        <f t="shared" si="301"/>
        <v>0</v>
      </c>
      <c r="AN403" s="76">
        <v>0</v>
      </c>
      <c r="AO403" s="76">
        <f t="shared" si="312"/>
        <v>0</v>
      </c>
      <c r="AP403" s="77">
        <v>0</v>
      </c>
      <c r="AQ403" s="77">
        <f t="shared" si="302"/>
        <v>0</v>
      </c>
      <c r="AR403" s="8"/>
      <c r="AS403" s="76">
        <v>0</v>
      </c>
      <c r="AT403" s="76">
        <v>0</v>
      </c>
      <c r="AU403" s="76">
        <f t="shared" si="308"/>
        <v>0</v>
      </c>
      <c r="AV403" s="76">
        <v>0</v>
      </c>
      <c r="AW403" s="76">
        <f t="shared" si="309"/>
        <v>0</v>
      </c>
      <c r="AX403" s="77">
        <v>0</v>
      </c>
      <c r="AY403" s="78">
        <f t="shared" si="303"/>
        <v>0</v>
      </c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 s="32"/>
    </row>
    <row r="404" spans="2:68" s="2" customFormat="1" collapsed="1">
      <c r="B404" s="2" t="str">
        <f t="shared" si="313"/>
        <v>Hide</v>
      </c>
      <c r="C404" s="2">
        <v>1</v>
      </c>
      <c r="D404" s="72" t="s">
        <v>379</v>
      </c>
      <c r="E404" s="123">
        <v>11819.179999999998</v>
      </c>
      <c r="F404" s="73">
        <v>12087.949015817472</v>
      </c>
      <c r="G404" s="73">
        <f t="shared" si="295"/>
        <v>-268.7690158174737</v>
      </c>
      <c r="H404" s="73">
        <v>0</v>
      </c>
      <c r="I404" s="73">
        <f t="shared" si="310"/>
        <v>11819.179999999998</v>
      </c>
      <c r="J404" s="74">
        <v>11038.32</v>
      </c>
      <c r="K404" s="74">
        <f t="shared" si="296"/>
        <v>780.85999999999876</v>
      </c>
      <c r="L404" s="35"/>
      <c r="M404" s="73">
        <v>11819.179999999998</v>
      </c>
      <c r="N404" s="73">
        <v>12087.949015817472</v>
      </c>
      <c r="O404" s="73">
        <f t="shared" si="304"/>
        <v>-268.7690158174737</v>
      </c>
      <c r="P404" s="73">
        <v>0</v>
      </c>
      <c r="Q404" s="73">
        <f t="shared" si="305"/>
        <v>11819.179999999998</v>
      </c>
      <c r="R404" s="74">
        <v>11038.32</v>
      </c>
      <c r="S404" s="75">
        <f t="shared" si="297"/>
        <v>780.85999999999876</v>
      </c>
      <c r="T404" s="32"/>
      <c r="U404" s="123">
        <v>3315.74</v>
      </c>
      <c r="V404" s="73">
        <v>3422.7976012911449</v>
      </c>
      <c r="W404" s="73">
        <f t="shared" si="298"/>
        <v>-107.05760129114515</v>
      </c>
      <c r="X404" s="73">
        <v>0</v>
      </c>
      <c r="Y404" s="73">
        <f t="shared" si="311"/>
        <v>3315.74</v>
      </c>
      <c r="Z404" s="74">
        <v>4565.95</v>
      </c>
      <c r="AA404" s="74">
        <f t="shared" si="299"/>
        <v>-1250.21</v>
      </c>
      <c r="AB404" s="35"/>
      <c r="AC404" s="73">
        <v>3315.74</v>
      </c>
      <c r="AD404" s="73">
        <v>3422.7976012911449</v>
      </c>
      <c r="AE404" s="73">
        <f t="shared" si="306"/>
        <v>-107.05760129114515</v>
      </c>
      <c r="AF404" s="73">
        <v>0</v>
      </c>
      <c r="AG404" s="73">
        <f t="shared" si="307"/>
        <v>3315.74</v>
      </c>
      <c r="AH404" s="74">
        <v>4565.95</v>
      </c>
      <c r="AI404" s="75">
        <f t="shared" si="300"/>
        <v>-1250.21</v>
      </c>
      <c r="AJ404" s="32"/>
      <c r="AK404" s="123">
        <v>8503.4399999999987</v>
      </c>
      <c r="AL404" s="73">
        <v>8665.1514145263263</v>
      </c>
      <c r="AM404" s="73">
        <f t="shared" si="301"/>
        <v>-161.71141452632764</v>
      </c>
      <c r="AN404" s="73">
        <v>0</v>
      </c>
      <c r="AO404" s="73">
        <f t="shared" si="312"/>
        <v>8503.4399999999987</v>
      </c>
      <c r="AP404" s="74">
        <v>6472.37</v>
      </c>
      <c r="AQ404" s="74">
        <f t="shared" si="302"/>
        <v>2031.0699999999988</v>
      </c>
      <c r="AR404" s="35"/>
      <c r="AS404" s="73">
        <v>8503.4399999999987</v>
      </c>
      <c r="AT404" s="73">
        <v>8665.1514145263263</v>
      </c>
      <c r="AU404" s="73">
        <f t="shared" si="308"/>
        <v>-161.71141452632764</v>
      </c>
      <c r="AV404" s="73">
        <v>0</v>
      </c>
      <c r="AW404" s="73">
        <f t="shared" si="309"/>
        <v>8503.4399999999987</v>
      </c>
      <c r="AX404" s="74">
        <v>6472.37</v>
      </c>
      <c r="AY404" s="75">
        <f t="shared" si="303"/>
        <v>2031.0699999999988</v>
      </c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 s="32"/>
    </row>
    <row r="405" spans="2:68" s="2" customFormat="1" ht="14.25" hidden="1" customHeight="1" outlineLevel="1">
      <c r="B405" s="2" t="str">
        <f t="shared" si="313"/>
        <v>Hide</v>
      </c>
      <c r="C405" s="2">
        <v>1</v>
      </c>
      <c r="D405" s="72" t="s">
        <v>380</v>
      </c>
      <c r="E405" s="124">
        <v>10148.549999999999</v>
      </c>
      <c r="F405" s="76">
        <v>10166.333080197081</v>
      </c>
      <c r="G405" s="76">
        <f t="shared" si="295"/>
        <v>-17.78308019708129</v>
      </c>
      <c r="H405" s="76">
        <v>0</v>
      </c>
      <c r="I405" s="76">
        <f t="shared" si="310"/>
        <v>10148.549999999999</v>
      </c>
      <c r="J405" s="77">
        <v>11120.01</v>
      </c>
      <c r="K405" s="77">
        <f t="shared" si="296"/>
        <v>-971.46000000000095</v>
      </c>
      <c r="L405" s="8"/>
      <c r="M405" s="76">
        <v>10148.549999999999</v>
      </c>
      <c r="N405" s="76">
        <v>10166.333080197081</v>
      </c>
      <c r="O405" s="76">
        <f t="shared" si="304"/>
        <v>-17.78308019708129</v>
      </c>
      <c r="P405" s="76">
        <v>0</v>
      </c>
      <c r="Q405" s="76">
        <f t="shared" si="305"/>
        <v>10148.549999999999</v>
      </c>
      <c r="R405" s="77">
        <v>11120.01</v>
      </c>
      <c r="S405" s="78">
        <f t="shared" si="297"/>
        <v>-971.46000000000095</v>
      </c>
      <c r="T405" s="32"/>
      <c r="U405" s="124">
        <v>2010.09</v>
      </c>
      <c r="V405" s="76">
        <v>1988.7658570916301</v>
      </c>
      <c r="W405" s="76">
        <f t="shared" si="298"/>
        <v>21.324142908369822</v>
      </c>
      <c r="X405" s="76">
        <v>0</v>
      </c>
      <c r="Y405" s="76">
        <f t="shared" si="311"/>
        <v>2010.09</v>
      </c>
      <c r="Z405" s="77">
        <v>2556.44</v>
      </c>
      <c r="AA405" s="77">
        <f t="shared" si="299"/>
        <v>-546.35000000000014</v>
      </c>
      <c r="AB405" s="8"/>
      <c r="AC405" s="76">
        <v>2010.09</v>
      </c>
      <c r="AD405" s="76">
        <v>1988.7658570916301</v>
      </c>
      <c r="AE405" s="76">
        <f t="shared" si="306"/>
        <v>21.324142908369822</v>
      </c>
      <c r="AF405" s="76">
        <v>0</v>
      </c>
      <c r="AG405" s="76">
        <f t="shared" si="307"/>
        <v>2010.09</v>
      </c>
      <c r="AH405" s="77">
        <v>2556.44</v>
      </c>
      <c r="AI405" s="78">
        <f t="shared" si="300"/>
        <v>-546.35000000000014</v>
      </c>
      <c r="AJ405" s="32"/>
      <c r="AK405" s="124">
        <v>8138.46</v>
      </c>
      <c r="AL405" s="76">
        <v>8177.5672231054496</v>
      </c>
      <c r="AM405" s="76">
        <f t="shared" si="301"/>
        <v>-39.107223105449521</v>
      </c>
      <c r="AN405" s="76">
        <v>0</v>
      </c>
      <c r="AO405" s="76">
        <f t="shared" si="312"/>
        <v>8138.46</v>
      </c>
      <c r="AP405" s="77">
        <v>8563.57</v>
      </c>
      <c r="AQ405" s="77">
        <f t="shared" si="302"/>
        <v>-425.10999999999967</v>
      </c>
      <c r="AR405" s="8"/>
      <c r="AS405" s="76">
        <v>8138.46</v>
      </c>
      <c r="AT405" s="76">
        <v>8177.5672231054496</v>
      </c>
      <c r="AU405" s="76">
        <f t="shared" si="308"/>
        <v>-39.107223105449521</v>
      </c>
      <c r="AV405" s="76">
        <v>0</v>
      </c>
      <c r="AW405" s="76">
        <f t="shared" si="309"/>
        <v>8138.46</v>
      </c>
      <c r="AX405" s="77">
        <v>8563.57</v>
      </c>
      <c r="AY405" s="78">
        <f t="shared" si="303"/>
        <v>-425.10999999999967</v>
      </c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 s="32"/>
    </row>
    <row r="406" spans="2:68" s="2" customFormat="1" collapsed="1">
      <c r="B406" s="2" t="str">
        <f t="shared" si="313"/>
        <v>Hide</v>
      </c>
      <c r="C406" s="2">
        <v>1</v>
      </c>
      <c r="D406" s="72" t="s">
        <v>381</v>
      </c>
      <c r="E406" s="123">
        <v>185154.76000000018</v>
      </c>
      <c r="F406" s="73">
        <v>193474.77181120423</v>
      </c>
      <c r="G406" s="73">
        <f t="shared" si="295"/>
        <v>-8320.0118112040509</v>
      </c>
      <c r="H406" s="73">
        <v>0</v>
      </c>
      <c r="I406" s="73">
        <f t="shared" si="310"/>
        <v>185154.76000000018</v>
      </c>
      <c r="J406" s="74">
        <v>191798.07000000004</v>
      </c>
      <c r="K406" s="74">
        <f t="shared" si="296"/>
        <v>-6643.3099999998522</v>
      </c>
      <c r="L406" s="35"/>
      <c r="M406" s="73">
        <v>185154.76000000018</v>
      </c>
      <c r="N406" s="73">
        <v>193474.77181120423</v>
      </c>
      <c r="O406" s="73">
        <f t="shared" si="304"/>
        <v>-8320.0118112040509</v>
      </c>
      <c r="P406" s="73">
        <v>0</v>
      </c>
      <c r="Q406" s="73">
        <f t="shared" si="305"/>
        <v>185154.76000000018</v>
      </c>
      <c r="R406" s="74">
        <v>191798.07000000004</v>
      </c>
      <c r="S406" s="75">
        <f t="shared" si="297"/>
        <v>-6643.3099999998522</v>
      </c>
      <c r="T406" s="32"/>
      <c r="U406" s="123">
        <v>19566.04999999997</v>
      </c>
      <c r="V406" s="73">
        <v>23997.462501955997</v>
      </c>
      <c r="W406" s="73">
        <f t="shared" si="298"/>
        <v>-4431.412501956027</v>
      </c>
      <c r="X406" s="73">
        <v>0</v>
      </c>
      <c r="Y406" s="73">
        <f t="shared" si="311"/>
        <v>19566.04999999997</v>
      </c>
      <c r="Z406" s="74">
        <v>26284.139999999996</v>
      </c>
      <c r="AA406" s="74">
        <f t="shared" si="299"/>
        <v>-6718.0900000000256</v>
      </c>
      <c r="AB406" s="35"/>
      <c r="AC406" s="73">
        <v>19566.04999999997</v>
      </c>
      <c r="AD406" s="73">
        <v>23997.462501955997</v>
      </c>
      <c r="AE406" s="73">
        <f t="shared" si="306"/>
        <v>-4431.412501956027</v>
      </c>
      <c r="AF406" s="73">
        <v>0</v>
      </c>
      <c r="AG406" s="73">
        <f t="shared" si="307"/>
        <v>19566.04999999997</v>
      </c>
      <c r="AH406" s="74">
        <v>26284.139999999996</v>
      </c>
      <c r="AI406" s="75">
        <f t="shared" si="300"/>
        <v>-6718.0900000000256</v>
      </c>
      <c r="AJ406" s="32"/>
      <c r="AK406" s="123">
        <v>165588.71000000022</v>
      </c>
      <c r="AL406" s="73">
        <v>169477.30930924823</v>
      </c>
      <c r="AM406" s="73">
        <f t="shared" si="301"/>
        <v>-3888.5993092480057</v>
      </c>
      <c r="AN406" s="73">
        <v>0</v>
      </c>
      <c r="AO406" s="73">
        <f t="shared" si="312"/>
        <v>165588.71000000022</v>
      </c>
      <c r="AP406" s="74">
        <v>165513.93000000002</v>
      </c>
      <c r="AQ406" s="74">
        <f t="shared" si="302"/>
        <v>74.780000000202563</v>
      </c>
      <c r="AR406" s="35"/>
      <c r="AS406" s="73">
        <v>165588.71000000022</v>
      </c>
      <c r="AT406" s="73">
        <v>169477.30930924823</v>
      </c>
      <c r="AU406" s="73">
        <f t="shared" si="308"/>
        <v>-3888.5993092480057</v>
      </c>
      <c r="AV406" s="73">
        <v>0</v>
      </c>
      <c r="AW406" s="73">
        <f t="shared" si="309"/>
        <v>165588.71000000022</v>
      </c>
      <c r="AX406" s="74">
        <v>165513.93000000002</v>
      </c>
      <c r="AY406" s="75">
        <f t="shared" si="303"/>
        <v>74.780000000202563</v>
      </c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 s="32"/>
    </row>
    <row r="407" spans="2:68" s="2" customFormat="1">
      <c r="B407" s="2" t="str">
        <f t="shared" si="313"/>
        <v>Hide</v>
      </c>
      <c r="C407" s="2">
        <v>1</v>
      </c>
      <c r="D407" s="72" t="s">
        <v>382</v>
      </c>
      <c r="E407" s="123">
        <v>10148.549999999999</v>
      </c>
      <c r="F407" s="73">
        <v>10166.333080197081</v>
      </c>
      <c r="G407" s="73">
        <f t="shared" si="295"/>
        <v>-17.78308019708129</v>
      </c>
      <c r="H407" s="73">
        <v>0</v>
      </c>
      <c r="I407" s="73">
        <f t="shared" si="310"/>
        <v>10148.549999999999</v>
      </c>
      <c r="J407" s="74">
        <v>11120.01</v>
      </c>
      <c r="K407" s="74">
        <f t="shared" si="296"/>
        <v>-971.46000000000095</v>
      </c>
      <c r="L407" s="35"/>
      <c r="M407" s="73">
        <v>10148.549999999999</v>
      </c>
      <c r="N407" s="73">
        <v>10166.333080197081</v>
      </c>
      <c r="O407" s="73">
        <f t="shared" si="304"/>
        <v>-17.78308019708129</v>
      </c>
      <c r="P407" s="73">
        <v>0</v>
      </c>
      <c r="Q407" s="73">
        <f t="shared" si="305"/>
        <v>10148.549999999999</v>
      </c>
      <c r="R407" s="74">
        <v>11120.01</v>
      </c>
      <c r="S407" s="75">
        <f t="shared" si="297"/>
        <v>-971.46000000000095</v>
      </c>
      <c r="T407" s="32"/>
      <c r="U407" s="123">
        <v>2010.09</v>
      </c>
      <c r="V407" s="73">
        <v>1988.7658570916301</v>
      </c>
      <c r="W407" s="73">
        <f t="shared" si="298"/>
        <v>21.324142908369822</v>
      </c>
      <c r="X407" s="73">
        <v>0</v>
      </c>
      <c r="Y407" s="73">
        <f t="shared" si="311"/>
        <v>2010.09</v>
      </c>
      <c r="Z407" s="74">
        <v>2556.44</v>
      </c>
      <c r="AA407" s="74">
        <f t="shared" si="299"/>
        <v>-546.35000000000014</v>
      </c>
      <c r="AB407" s="35"/>
      <c r="AC407" s="73">
        <v>2010.09</v>
      </c>
      <c r="AD407" s="73">
        <v>1988.7658570916301</v>
      </c>
      <c r="AE407" s="73">
        <f t="shared" si="306"/>
        <v>21.324142908369822</v>
      </c>
      <c r="AF407" s="73">
        <v>0</v>
      </c>
      <c r="AG407" s="73">
        <f t="shared" si="307"/>
        <v>2010.09</v>
      </c>
      <c r="AH407" s="74">
        <v>2556.44</v>
      </c>
      <c r="AI407" s="75">
        <f t="shared" si="300"/>
        <v>-546.35000000000014</v>
      </c>
      <c r="AJ407" s="32"/>
      <c r="AK407" s="123">
        <v>8138.46</v>
      </c>
      <c r="AL407" s="73">
        <v>8177.5672231054496</v>
      </c>
      <c r="AM407" s="73">
        <f t="shared" si="301"/>
        <v>-39.107223105449521</v>
      </c>
      <c r="AN407" s="73">
        <v>0</v>
      </c>
      <c r="AO407" s="73">
        <f t="shared" si="312"/>
        <v>8138.46</v>
      </c>
      <c r="AP407" s="74">
        <v>8563.57</v>
      </c>
      <c r="AQ407" s="74">
        <f t="shared" si="302"/>
        <v>-425.10999999999967</v>
      </c>
      <c r="AR407" s="35"/>
      <c r="AS407" s="73">
        <v>8138.46</v>
      </c>
      <c r="AT407" s="73">
        <v>8177.5672231054496</v>
      </c>
      <c r="AU407" s="73">
        <f t="shared" si="308"/>
        <v>-39.107223105449521</v>
      </c>
      <c r="AV407" s="73">
        <v>0</v>
      </c>
      <c r="AW407" s="73">
        <f t="shared" si="309"/>
        <v>8138.46</v>
      </c>
      <c r="AX407" s="74">
        <v>8563.57</v>
      </c>
      <c r="AY407" s="75">
        <f t="shared" si="303"/>
        <v>-425.10999999999967</v>
      </c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 s="32"/>
    </row>
    <row r="408" spans="2:68" s="67" customFormat="1">
      <c r="B408" s="67" t="str">
        <f t="shared" si="313"/>
        <v>Hide</v>
      </c>
      <c r="C408" s="67">
        <v>1</v>
      </c>
      <c r="D408" s="68" t="s">
        <v>383</v>
      </c>
      <c r="E408" s="120">
        <v>195303.31000000017</v>
      </c>
      <c r="F408" s="57">
        <v>203641.10489140134</v>
      </c>
      <c r="G408" s="57">
        <f t="shared" si="295"/>
        <v>-8337.7948914011649</v>
      </c>
      <c r="H408" s="57">
        <v>0</v>
      </c>
      <c r="I408" s="57">
        <f t="shared" si="310"/>
        <v>195303.31000000017</v>
      </c>
      <c r="J408" s="58">
        <v>202918.08000000005</v>
      </c>
      <c r="K408" s="58">
        <f t="shared" si="296"/>
        <v>-7614.7699999998731</v>
      </c>
      <c r="L408" s="45"/>
      <c r="M408" s="57">
        <v>195303.31000000017</v>
      </c>
      <c r="N408" s="57">
        <v>203641.10489140134</v>
      </c>
      <c r="O408" s="57">
        <f t="shared" si="304"/>
        <v>-8337.7948914011649</v>
      </c>
      <c r="P408" s="57">
        <v>0</v>
      </c>
      <c r="Q408" s="57">
        <f t="shared" si="305"/>
        <v>195303.31000000017</v>
      </c>
      <c r="R408" s="58">
        <v>202918.08000000005</v>
      </c>
      <c r="S408" s="59">
        <f t="shared" si="297"/>
        <v>-7614.7699999998731</v>
      </c>
      <c r="T408" s="32"/>
      <c r="U408" s="120">
        <v>21576.13999999997</v>
      </c>
      <c r="V408" s="57">
        <v>25986.228359047629</v>
      </c>
      <c r="W408" s="57">
        <f t="shared" si="298"/>
        <v>-4410.0883590476587</v>
      </c>
      <c r="X408" s="57">
        <v>0</v>
      </c>
      <c r="Y408" s="57">
        <f t="shared" si="311"/>
        <v>21576.13999999997</v>
      </c>
      <c r="Z408" s="58">
        <v>28840.579999999994</v>
      </c>
      <c r="AA408" s="58">
        <f t="shared" si="299"/>
        <v>-7264.4400000000242</v>
      </c>
      <c r="AB408" s="45"/>
      <c r="AC408" s="57">
        <v>21576.13999999997</v>
      </c>
      <c r="AD408" s="57">
        <v>25986.228359047629</v>
      </c>
      <c r="AE408" s="57">
        <f t="shared" si="306"/>
        <v>-4410.0883590476587</v>
      </c>
      <c r="AF408" s="57">
        <v>0</v>
      </c>
      <c r="AG408" s="57">
        <f t="shared" si="307"/>
        <v>21576.13999999997</v>
      </c>
      <c r="AH408" s="58">
        <v>28840.579999999994</v>
      </c>
      <c r="AI408" s="59">
        <f t="shared" si="300"/>
        <v>-7264.4400000000242</v>
      </c>
      <c r="AJ408" s="32"/>
      <c r="AK408" s="120">
        <v>173727.17000000022</v>
      </c>
      <c r="AL408" s="57">
        <v>177654.87653235369</v>
      </c>
      <c r="AM408" s="57">
        <f t="shared" si="301"/>
        <v>-3927.7065323534771</v>
      </c>
      <c r="AN408" s="57">
        <v>0</v>
      </c>
      <c r="AO408" s="57">
        <f t="shared" si="312"/>
        <v>173727.17000000022</v>
      </c>
      <c r="AP408" s="58">
        <v>174077.50000000003</v>
      </c>
      <c r="AQ408" s="58">
        <f t="shared" si="302"/>
        <v>-350.32999999981257</v>
      </c>
      <c r="AR408" s="45"/>
      <c r="AS408" s="57">
        <v>173727.17000000022</v>
      </c>
      <c r="AT408" s="57">
        <v>177654.87653235369</v>
      </c>
      <c r="AU408" s="57">
        <f t="shared" si="308"/>
        <v>-3927.7065323534771</v>
      </c>
      <c r="AV408" s="57">
        <v>0</v>
      </c>
      <c r="AW408" s="57">
        <f t="shared" si="309"/>
        <v>173727.17000000022</v>
      </c>
      <c r="AX408" s="58">
        <v>174077.50000000003</v>
      </c>
      <c r="AY408" s="59">
        <f t="shared" si="303"/>
        <v>-350.32999999981257</v>
      </c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 s="32"/>
    </row>
    <row r="409" spans="2:68" s="2" customFormat="1" ht="14.25" hidden="1" customHeight="1" outlineLevel="1">
      <c r="B409" s="2" t="str">
        <f t="shared" si="313"/>
        <v>Hide</v>
      </c>
      <c r="C409" s="6">
        <v>-1</v>
      </c>
      <c r="D409" s="88" t="s">
        <v>384</v>
      </c>
      <c r="E409" s="127">
        <v>163950.13000000073</v>
      </c>
      <c r="F409" s="89">
        <v>345764.80611004896</v>
      </c>
      <c r="G409" s="89">
        <f t="shared" si="295"/>
        <v>-181814.67611004823</v>
      </c>
      <c r="H409" s="89">
        <v>0</v>
      </c>
      <c r="I409" s="89">
        <f t="shared" si="310"/>
        <v>163950.13000000073</v>
      </c>
      <c r="J409" s="90">
        <v>330105.41000000003</v>
      </c>
      <c r="K409" s="90">
        <f t="shared" si="296"/>
        <v>-166155.2799999993</v>
      </c>
      <c r="L409" s="35"/>
      <c r="M409" s="89">
        <v>163950.13000000073</v>
      </c>
      <c r="N409" s="89">
        <v>345764.80611004896</v>
      </c>
      <c r="O409" s="89">
        <f t="shared" si="304"/>
        <v>-181814.67611004823</v>
      </c>
      <c r="P409" s="89">
        <v>0</v>
      </c>
      <c r="Q409" s="89">
        <f t="shared" si="305"/>
        <v>163950.13000000073</v>
      </c>
      <c r="R409" s="90">
        <v>330105.41000000003</v>
      </c>
      <c r="S409" s="91">
        <f t="shared" si="297"/>
        <v>-166155.2799999993</v>
      </c>
      <c r="T409" s="32"/>
      <c r="U409" s="127">
        <v>-7524.2699999999459</v>
      </c>
      <c r="V409" s="89">
        <v>69180.462904091604</v>
      </c>
      <c r="W409" s="89">
        <f t="shared" si="298"/>
        <v>-76704.73290409155</v>
      </c>
      <c r="X409" s="89">
        <v>0</v>
      </c>
      <c r="Y409" s="89">
        <f t="shared" si="311"/>
        <v>-7524.2699999999459</v>
      </c>
      <c r="Z409" s="90">
        <v>101774.82999999983</v>
      </c>
      <c r="AA409" s="90">
        <f t="shared" si="299"/>
        <v>-109299.09999999977</v>
      </c>
      <c r="AB409" s="35"/>
      <c r="AC409" s="89">
        <v>-7524.2699999999459</v>
      </c>
      <c r="AD409" s="89">
        <v>69180.462904091604</v>
      </c>
      <c r="AE409" s="89">
        <f t="shared" si="306"/>
        <v>-76704.73290409155</v>
      </c>
      <c r="AF409" s="89">
        <v>0</v>
      </c>
      <c r="AG409" s="89">
        <f t="shared" si="307"/>
        <v>-7524.2699999999459</v>
      </c>
      <c r="AH409" s="90">
        <v>101774.82999999983</v>
      </c>
      <c r="AI409" s="91">
        <f t="shared" si="300"/>
        <v>-109299.09999999977</v>
      </c>
      <c r="AJ409" s="32"/>
      <c r="AK409" s="127">
        <v>171474.40000000063</v>
      </c>
      <c r="AL409" s="89">
        <v>276584.34320595756</v>
      </c>
      <c r="AM409" s="89">
        <f t="shared" si="301"/>
        <v>-105109.94320595692</v>
      </c>
      <c r="AN409" s="89">
        <v>0</v>
      </c>
      <c r="AO409" s="89">
        <f t="shared" si="312"/>
        <v>171474.40000000063</v>
      </c>
      <c r="AP409" s="90">
        <v>228330.58000000016</v>
      </c>
      <c r="AQ409" s="90">
        <f t="shared" si="302"/>
        <v>-56856.179999999527</v>
      </c>
      <c r="AR409" s="35"/>
      <c r="AS409" s="89">
        <v>171474.40000000063</v>
      </c>
      <c r="AT409" s="89">
        <v>276584.34320595756</v>
      </c>
      <c r="AU409" s="89">
        <f t="shared" si="308"/>
        <v>-105109.94320595692</v>
      </c>
      <c r="AV409" s="89">
        <v>0</v>
      </c>
      <c r="AW409" s="89">
        <f t="shared" si="309"/>
        <v>171474.40000000063</v>
      </c>
      <c r="AX409" s="90">
        <v>228330.58000000016</v>
      </c>
      <c r="AY409" s="91">
        <f t="shared" si="303"/>
        <v>-56856.179999999527</v>
      </c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 s="32"/>
    </row>
    <row r="410" spans="2:68" s="67" customFormat="1" ht="15" collapsed="1" thickBot="1">
      <c r="B410" s="67" t="str">
        <f t="shared" si="313"/>
        <v>Hide</v>
      </c>
      <c r="C410" s="93">
        <v>-1</v>
      </c>
      <c r="D410" s="94" t="s">
        <v>385</v>
      </c>
      <c r="E410" s="128">
        <v>-24976.049999999297</v>
      </c>
      <c r="F410" s="343">
        <v>170851.92881113669</v>
      </c>
      <c r="G410" s="343">
        <f t="shared" si="295"/>
        <v>-195827.97881113598</v>
      </c>
      <c r="H410" s="343">
        <v>0</v>
      </c>
      <c r="I410" s="343">
        <f t="shared" si="310"/>
        <v>-24976.049999999297</v>
      </c>
      <c r="J410" s="351">
        <v>105226.99</v>
      </c>
      <c r="K410" s="351">
        <f t="shared" si="296"/>
        <v>-130203.03999999931</v>
      </c>
      <c r="L410" s="352"/>
      <c r="M410" s="343">
        <v>-24976.049999999297</v>
      </c>
      <c r="N410" s="343">
        <v>170851.92881113669</v>
      </c>
      <c r="O410" s="343">
        <f t="shared" si="304"/>
        <v>-195827.97881113598</v>
      </c>
      <c r="P410" s="343">
        <v>0</v>
      </c>
      <c r="Q410" s="343">
        <f t="shared" si="305"/>
        <v>-24976.049999999297</v>
      </c>
      <c r="R410" s="351">
        <v>105226.99</v>
      </c>
      <c r="S410" s="95">
        <f t="shared" si="297"/>
        <v>-130203.03999999931</v>
      </c>
      <c r="T410" s="60"/>
      <c r="U410" s="128">
        <v>-44588.699999999946</v>
      </c>
      <c r="V410" s="343">
        <v>34719.373226921292</v>
      </c>
      <c r="W410" s="343">
        <f t="shared" si="298"/>
        <v>-79308.073226921231</v>
      </c>
      <c r="X410" s="343">
        <v>0</v>
      </c>
      <c r="Y410" s="343">
        <f t="shared" si="311"/>
        <v>-44588.699999999946</v>
      </c>
      <c r="Z410" s="351">
        <v>52716.019999999888</v>
      </c>
      <c r="AA410" s="351">
        <f t="shared" si="299"/>
        <v>-97304.719999999827</v>
      </c>
      <c r="AB410" s="352"/>
      <c r="AC410" s="343">
        <v>-44588.699999999946</v>
      </c>
      <c r="AD410" s="343">
        <v>34719.373226921292</v>
      </c>
      <c r="AE410" s="343">
        <f t="shared" si="306"/>
        <v>-79308.073226921231</v>
      </c>
      <c r="AF410" s="343">
        <v>0</v>
      </c>
      <c r="AG410" s="343">
        <f t="shared" si="307"/>
        <v>-44588.699999999946</v>
      </c>
      <c r="AH410" s="351">
        <v>52716.019999999888</v>
      </c>
      <c r="AI410" s="95">
        <f t="shared" si="300"/>
        <v>-97304.719999999827</v>
      </c>
      <c r="AJ410" s="60"/>
      <c r="AK410" s="128">
        <v>19612.650000000678</v>
      </c>
      <c r="AL410" s="343">
        <v>136132.55558421547</v>
      </c>
      <c r="AM410" s="343">
        <f t="shared" si="301"/>
        <v>-116519.90558421479</v>
      </c>
      <c r="AN410" s="343">
        <v>0</v>
      </c>
      <c r="AO410" s="343">
        <f t="shared" si="312"/>
        <v>19612.650000000678</v>
      </c>
      <c r="AP410" s="351">
        <v>52510.970000000147</v>
      </c>
      <c r="AQ410" s="351">
        <f t="shared" si="302"/>
        <v>-32898.319999999469</v>
      </c>
      <c r="AR410" s="352"/>
      <c r="AS410" s="343">
        <v>19612.650000000678</v>
      </c>
      <c r="AT410" s="343">
        <v>136132.55558421547</v>
      </c>
      <c r="AU410" s="343">
        <f t="shared" si="308"/>
        <v>-116519.90558421479</v>
      </c>
      <c r="AV410" s="343">
        <v>0</v>
      </c>
      <c r="AW410" s="343">
        <f t="shared" si="309"/>
        <v>19612.650000000678</v>
      </c>
      <c r="AX410" s="351">
        <v>52510.970000000147</v>
      </c>
      <c r="AY410" s="95">
        <f t="shared" si="303"/>
        <v>-32898.319999999469</v>
      </c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 s="60"/>
    </row>
    <row r="411" spans="2:68" s="2" customFormat="1" ht="15" thickBot="1">
      <c r="E411" s="96">
        <f>+E410-U410-AK410-BA410</f>
        <v>-2.9103830456733704E-11</v>
      </c>
      <c r="F411" s="96">
        <f t="shared" ref="F411:S411" si="314">+F410-V410-AL410-BB410</f>
        <v>-8.7311491370201111E-11</v>
      </c>
      <c r="G411" s="96">
        <f t="shared" si="314"/>
        <v>4.3655745685100555E-11</v>
      </c>
      <c r="H411" s="96">
        <f t="shared" si="314"/>
        <v>0</v>
      </c>
      <c r="I411" s="96">
        <f t="shared" si="314"/>
        <v>-2.9103830456733704E-11</v>
      </c>
      <c r="J411" s="96">
        <f t="shared" si="314"/>
        <v>-2.9103830456733704E-11</v>
      </c>
      <c r="K411" s="96">
        <f t="shared" si="314"/>
        <v>-1.4551915228366852E-11</v>
      </c>
      <c r="L411" s="96">
        <f t="shared" si="314"/>
        <v>0</v>
      </c>
      <c r="M411" s="96">
        <f t="shared" si="314"/>
        <v>-2.9103830456733704E-11</v>
      </c>
      <c r="N411" s="96">
        <f t="shared" si="314"/>
        <v>-8.7311491370201111E-11</v>
      </c>
      <c r="O411" s="96">
        <f t="shared" si="314"/>
        <v>4.3655745685100555E-11</v>
      </c>
      <c r="P411" s="96">
        <f t="shared" si="314"/>
        <v>0</v>
      </c>
      <c r="Q411" s="96">
        <f t="shared" si="314"/>
        <v>-2.9103830456733704E-11</v>
      </c>
      <c r="R411" s="96">
        <f t="shared" si="314"/>
        <v>-2.9103830456733704E-11</v>
      </c>
      <c r="S411" s="96">
        <f t="shared" si="314"/>
        <v>-1.4551915228366852E-11</v>
      </c>
      <c r="T411" s="32"/>
      <c r="U411" s="96"/>
      <c r="V411" s="96"/>
      <c r="W411" s="96"/>
      <c r="X411" s="96"/>
      <c r="Y411" s="96"/>
      <c r="Z411" s="96"/>
      <c r="AA411" s="96"/>
      <c r="AB411" s="96"/>
      <c r="AC411" s="96"/>
      <c r="AD411" s="96"/>
      <c r="AE411" s="96"/>
      <c r="AF411" s="96"/>
      <c r="AG411" s="96"/>
      <c r="AH411" s="96"/>
      <c r="AI411" s="96"/>
      <c r="AJ411" s="32"/>
      <c r="AK411" s="96"/>
      <c r="AL411" s="96"/>
      <c r="AM411" s="96"/>
      <c r="AN411" s="96"/>
      <c r="AO411" s="96"/>
      <c r="AP411" s="96"/>
      <c r="AQ411" s="96"/>
      <c r="AR411" s="96"/>
      <c r="AS411" s="96"/>
      <c r="AT411" s="96"/>
      <c r="AU411" s="96"/>
      <c r="AV411" s="96"/>
      <c r="AW411" s="96"/>
      <c r="AX411" s="96"/>
      <c r="AY411" s="96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 s="32"/>
    </row>
    <row r="412" spans="2:68" s="2" customFormat="1">
      <c r="D412" s="98" t="s">
        <v>405</v>
      </c>
      <c r="E412" s="247">
        <f>+INDEX('ROC Calculation'!$B$4:$N$21,MATCH(E$2,'ROC Calculation'!$A$4:$A$21,0),MATCH(E$5,'ROC Calculation'!$B$3:$N$3,0))</f>
        <v>-1.4122810378023033E-2</v>
      </c>
      <c r="F412" s="247">
        <f>+INDEX('Budget FU&amp;ROC'!$D$5:$BC$41,MATCH(E$2&amp;$D412,'Budget FU&amp;ROC'!$A$5:$A$41,0),MATCH(E$5&amp;" MTD",'Budget FU&amp;ROC'!$D$4:$BC$4,0))</f>
        <v>9.0507676930539807E-2</v>
      </c>
      <c r="G412" s="247">
        <f>+E412-F412</f>
        <v>-0.10463048730856284</v>
      </c>
      <c r="H412" s="247"/>
      <c r="I412" s="247"/>
      <c r="J412" s="247">
        <f>+INDEX('LY ROC Calculation'!$B$4:$N$21,MATCH(J2,'LY ROC Calculation'!$A$4:$A$21,0),MATCH(J5,'LY ROC Calculation'!$B$3:$N$3,0))</f>
        <v>5.8864489358879855E-2</v>
      </c>
      <c r="K412" s="247">
        <f>+E412-J412</f>
        <v>-7.2987299736902891E-2</v>
      </c>
      <c r="L412" s="248"/>
      <c r="M412" s="247">
        <f>+INDEX('ROC Calculation'!$B$25:$N$41,MATCH(M$2,'ROC Calculation'!$A$25:$A$41,0),MATCH(E$5,'ROC Calculation'!$B$24:$N$24,0))</f>
        <v>-1.4122810378023033E-2</v>
      </c>
      <c r="N412" s="247">
        <f>+INDEX('Budget FU&amp;ROC'!$D$5:$BC$41,MATCH(M$2&amp;$D412,'Budget FU&amp;ROC'!$A$5:$A$41,0),MATCH(M$5,'Budget FU&amp;ROC'!$D$4:$BC$4,0))</f>
        <v>9.0507676930539807E-2</v>
      </c>
      <c r="O412" s="247">
        <f t="shared" ref="O412:O416" si="315">+M412-N412</f>
        <v>-0.10463048730856284</v>
      </c>
      <c r="P412" s="247"/>
      <c r="Q412" s="247"/>
      <c r="R412" s="247">
        <f>+INDEX('LY ROC Calculation'!$B$25:$N$41,MATCH(M$2,'LY ROC Calculation'!$A$25:$A$41,0),MATCH(E$5,'LY ROC Calculation'!$B$24:$N$24,0))</f>
        <v>5.8864489358879855E-2</v>
      </c>
      <c r="S412" s="274">
        <f>+M412-R412</f>
        <v>-7.2987299736902891E-2</v>
      </c>
      <c r="T412" s="32"/>
      <c r="U412" s="246">
        <f>+INDEX('ROC Calculation'!$B$4:$N$21,MATCH(U$2,'ROC Calculation'!$A$4:$A$21,0),MATCH(U$5,'ROC Calculation'!$B$3:$N$3,0))</f>
        <v>-0.31667420554955505</v>
      </c>
      <c r="V412" s="247">
        <f>+INDEX('Budget FU&amp;ROC'!$D$5:$BC$41,MATCH(U$2&amp;$D412,'Budget FU&amp;ROC'!$A$5:$A$41,0),MATCH(U$5&amp;" MTD",'Budget FU&amp;ROC'!$D$4:$BC$4,0))</f>
        <v>0.43314768754290167</v>
      </c>
      <c r="W412" s="247">
        <f>+U412-V412</f>
        <v>-0.74982189309245673</v>
      </c>
      <c r="X412" s="247"/>
      <c r="Y412" s="247"/>
      <c r="Z412" s="247">
        <f>+INDEX('LY ROC Calculation'!$B$4:$N$21,MATCH(Z2,'LY ROC Calculation'!$A$4:$A$21,0),MATCH(Z5,'LY ROC Calculation'!$B$3:$N$3,0))</f>
        <v>0.34855785782734017</v>
      </c>
      <c r="AA412" s="247">
        <f>+U412-Z412</f>
        <v>-0.66523206337689522</v>
      </c>
      <c r="AB412" s="248"/>
      <c r="AC412" s="247">
        <f>+INDEX('ROC Calculation'!$B$25:$N$41,MATCH(AC$2,'ROC Calculation'!$A$25:$A$41,0),MATCH(U$5,'ROC Calculation'!$B$24:$N$24,0))</f>
        <v>-0.31667420554955505</v>
      </c>
      <c r="AD412" s="247">
        <f>+INDEX('Budget FU&amp;ROC'!$D$5:$BC$41,MATCH(AC$2&amp;$D412,'Budget FU&amp;ROC'!$A$5:$A$41,0),MATCH(AC$5,'Budget FU&amp;ROC'!$D$4:$BC$4,0))</f>
        <v>0.43314768754290167</v>
      </c>
      <c r="AE412" s="247">
        <f t="shared" ref="AE412:AE416" si="316">+AC412-AD412</f>
        <v>-0.74982189309245673</v>
      </c>
      <c r="AF412" s="247"/>
      <c r="AG412" s="247"/>
      <c r="AH412" s="247">
        <f>+INDEX('LY ROC Calculation'!$B$25:$N$41,MATCH(AC$2,'LY ROC Calculation'!$A$25:$A$41,0),MATCH(U$5,'LY ROC Calculation'!$B$24:$N$24,0))</f>
        <v>0.34855785782734017</v>
      </c>
      <c r="AI412" s="274">
        <f>+AC412-AH412</f>
        <v>-0.66523206337689522</v>
      </c>
      <c r="AJ412" s="32"/>
      <c r="AK412" s="246">
        <f>+INDEX('ROC Calculation'!$B$4:$N$21,MATCH(AK$2,'ROC Calculation'!$A$4:$A$21,0),MATCH(AK$5,'ROC Calculation'!$B$3:$N$3,0))</f>
        <v>1.2049398879543972E-2</v>
      </c>
      <c r="AL412" s="247">
        <f>+INDEX('Budget FU&amp;ROC'!$D$5:$BC$41,MATCH(AK$2&amp;$D412,'Budget FU&amp;ROC'!$A$5:$A$41,0),MATCH(AK$5&amp;" MTD",'Budget FU&amp;ROC'!$D$4:$BC$4,0))</f>
        <v>5.9296542007586529E-2</v>
      </c>
      <c r="AM412" s="247">
        <f>+AK412-AL412</f>
        <v>-4.7247143128042554E-2</v>
      </c>
      <c r="AN412" s="247"/>
      <c r="AO412" s="247"/>
      <c r="AP412" s="247">
        <f>+INDEX('LY ROC Calculation'!$B$4:$N$21,MATCH(AP2,'LY ROC Calculation'!$A$4:$A$21,0),MATCH(AP5,'LY ROC Calculation'!$B$3:$N$3,0))</f>
        <v>3.2089839704898447E-2</v>
      </c>
      <c r="AQ412" s="247">
        <f>+AK412-AP412</f>
        <v>-2.0040440825354475E-2</v>
      </c>
      <c r="AR412" s="248"/>
      <c r="AS412" s="247">
        <f>+INDEX('ROC Calculation'!$B$25:$N$41,MATCH(AS$2,'ROC Calculation'!$A$25:$A$41,0),MATCH(AK$5,'ROC Calculation'!$B$24:$N$24,0))</f>
        <v>1.2049398879543972E-2</v>
      </c>
      <c r="AT412" s="247">
        <f>+INDEX('Budget FU&amp;ROC'!$D$5:$BC$41,MATCH(AS$2&amp;$D412,'Budget FU&amp;ROC'!$A$5:$A$41,0),MATCH(AS$5,'Budget FU&amp;ROC'!$D$4:$BC$4,0))</f>
        <v>5.9296542007586529E-2</v>
      </c>
      <c r="AU412" s="247">
        <f t="shared" ref="AU412:AU416" si="317">+AS412-AT412</f>
        <v>-4.7247143128042554E-2</v>
      </c>
      <c r="AV412" s="247"/>
      <c r="AW412" s="247"/>
      <c r="AX412" s="247">
        <f>+INDEX('LY ROC Calculation'!$B$25:$N$41,MATCH(AS$2,'LY ROC Calculation'!$A$25:$A$41,0),MATCH(AK$5,'LY ROC Calculation'!$B$24:$N$24,0))</f>
        <v>3.2089839704898447E-2</v>
      </c>
      <c r="AY412" s="274">
        <f>+AS412-AX412</f>
        <v>-2.0040440825354475E-2</v>
      </c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 s="32"/>
    </row>
    <row r="413" spans="2:68" s="2" customFormat="1">
      <c r="D413" s="79" t="s">
        <v>406</v>
      </c>
      <c r="E413" s="243">
        <f>+_xlfn.XLOOKUP(E$2,TU_FU_Redline!$A:$A,TU_FU_Redline!$B:$B)</f>
        <v>0.36961133716739786</v>
      </c>
      <c r="F413" s="243">
        <f>+INDEX('Budget FU&amp;ROC'!$D$5:$BC$41,MATCH(E$2&amp;$D413,'Budget FU&amp;ROC'!$A$5:$A$41,0),MATCH(E$5&amp;" MTD",'Budget FU&amp;ROC'!$D$4:$BC$4,0))</f>
        <v>0.53095110945637669</v>
      </c>
      <c r="G413" s="243">
        <f>+E413-F413</f>
        <v>-0.16133977228897883</v>
      </c>
      <c r="H413" s="243"/>
      <c r="I413" s="243"/>
      <c r="J413" s="243">
        <f>+_xlfn.XLOOKUP(J2,'LY TU_FU_Redline'!$A:$A,'LY TU_FU_Redline'!$B:$B)</f>
        <v>0.55276279121085692</v>
      </c>
      <c r="K413" s="243">
        <f>+E413-J413</f>
        <v>-0.18315145404345906</v>
      </c>
      <c r="L413" s="35"/>
      <c r="M413" s="243">
        <f>+_xlfn.XLOOKUP(M$2,TU_FU_Redline!$O:$O,TU_FU_Redline!$P:$P)</f>
        <v>0.36961133716739786</v>
      </c>
      <c r="N413" s="243">
        <f>+INDEX('Budget FU&amp;ROC'!$D$5:$BC$41,MATCH(M$2&amp;$D413,'Budget FU&amp;ROC'!$A$5:$A$41,0),MATCH(M$5,'Budget FU&amp;ROC'!$D$4:$BC$4,0))</f>
        <v>0.53095110945637669</v>
      </c>
      <c r="O413" s="243">
        <f t="shared" si="315"/>
        <v>-0.16133977228897883</v>
      </c>
      <c r="P413" s="243"/>
      <c r="Q413" s="243"/>
      <c r="R413" s="243">
        <f>+_xlfn.XLOOKUP(R$2,'LY TU_FU_Redline'!$O:$O,'LY TU_FU_Redline'!$P:$P)</f>
        <v>0.55276279121085692</v>
      </c>
      <c r="S413" s="275">
        <f t="shared" ref="S413:S416" si="318">+M413-R413</f>
        <v>-0.18315145404345906</v>
      </c>
      <c r="T413" s="32"/>
      <c r="U413" s="249">
        <f>+_xlfn.XLOOKUP(U$2,TU_FU_Redline!$A:$A,TU_FU_Redline!$B:$B)</f>
        <v>0.6159761848263694</v>
      </c>
      <c r="V413" s="243">
        <f>+INDEX('Budget FU&amp;ROC'!$D$5:$BC$41,MATCH(U$2&amp;$D413,'Budget FU&amp;ROC'!$A$5:$A$41,0),MATCH(U$5&amp;" MTD",'Budget FU&amp;ROC'!$D$4:$BC$4,0))</f>
        <v>1.4784166299353716</v>
      </c>
      <c r="W413" s="243">
        <f>+U413-V413</f>
        <v>-0.8624404451090022</v>
      </c>
      <c r="X413" s="243"/>
      <c r="Y413" s="243"/>
      <c r="Z413" s="243">
        <f>+_xlfn.XLOOKUP(Z2,'LY TU_FU_Redline'!$A:$A,'LY TU_FU_Redline'!$B:$B)</f>
        <v>1.3153564149818064</v>
      </c>
      <c r="AA413" s="243">
        <f>+U413-Z413</f>
        <v>-0.69938023015543704</v>
      </c>
      <c r="AB413" s="35"/>
      <c r="AC413" s="243">
        <f>+_xlfn.XLOOKUP(AC$2,TU_FU_Redline!$O:$O,TU_FU_Redline!$P:$P)</f>
        <v>0.6159761848263694</v>
      </c>
      <c r="AD413" s="243">
        <f>+INDEX('Budget FU&amp;ROC'!$D$5:$BC$41,MATCH(AC$2&amp;$D413,'Budget FU&amp;ROC'!$A$5:$A$41,0),MATCH(AC$5,'Budget FU&amp;ROC'!$D$4:$BC$4,0))</f>
        <v>1.4784166299353716</v>
      </c>
      <c r="AE413" s="243">
        <f t="shared" si="316"/>
        <v>-0.8624404451090022</v>
      </c>
      <c r="AF413" s="243"/>
      <c r="AG413" s="243"/>
      <c r="AH413" s="243">
        <f>+_xlfn.XLOOKUP(AH$2,'LY TU_FU_Redline'!$O:$O,'LY TU_FU_Redline'!$P:$P)</f>
        <v>1.3153564149818064</v>
      </c>
      <c r="AI413" s="275">
        <f t="shared" ref="AI413:AI416" si="319">+AC413-AH413</f>
        <v>-0.69938023015543704</v>
      </c>
      <c r="AJ413" s="32"/>
      <c r="AK413" s="249">
        <f>+_xlfn.XLOOKUP(AK$2,TU_FU_Redline!$A:$A,TU_FU_Redline!$B:$B)</f>
        <v>0.34760607404398347</v>
      </c>
      <c r="AL413" s="243">
        <f>+INDEX('Budget FU&amp;ROC'!$D$5:$BC$41,MATCH(AK$2&amp;$D413,'Budget FU&amp;ROC'!$A$5:$A$41,0),MATCH(AK$5&amp;" MTD",'Budget FU&amp;ROC'!$D$4:$BC$4,0))</f>
        <v>0.44464631936001187</v>
      </c>
      <c r="AM413" s="243">
        <f>+AK413-AL413</f>
        <v>-9.7040245316028395E-2</v>
      </c>
      <c r="AN413" s="243"/>
      <c r="AO413" s="243"/>
      <c r="AP413" s="243">
        <f>+_xlfn.XLOOKUP(AP2,'LY TU_FU_Redline'!$A:$A,'LY TU_FU_Redline'!$B:$B)</f>
        <v>0.48047958656687528</v>
      </c>
      <c r="AQ413" s="243">
        <f>+AK413-AP413</f>
        <v>-0.13287351252289181</v>
      </c>
      <c r="AR413" s="35"/>
      <c r="AS413" s="243">
        <f>+_xlfn.XLOOKUP(AS$2,TU_FU_Redline!$O:$O,TU_FU_Redline!$P:$P)</f>
        <v>0.34760607404398347</v>
      </c>
      <c r="AT413" s="243">
        <f>+INDEX('Budget FU&amp;ROC'!$D$5:$BC$41,MATCH(AS$2&amp;$D413,'Budget FU&amp;ROC'!$A$5:$A$41,0),MATCH(AS$5,'Budget FU&amp;ROC'!$D$4:$BC$4,0))</f>
        <v>0.44464631936001187</v>
      </c>
      <c r="AU413" s="243">
        <f t="shared" si="317"/>
        <v>-9.7040245316028395E-2</v>
      </c>
      <c r="AV413" s="243"/>
      <c r="AW413" s="243"/>
      <c r="AX413" s="243">
        <f>+_xlfn.XLOOKUP(AX$2,'LY TU_FU_Redline'!$O:$O,'LY TU_FU_Redline'!$P:$P)</f>
        <v>0.48047958656687528</v>
      </c>
      <c r="AY413" s="275">
        <f t="shared" ref="AY413:AY416" si="320">+AS413-AX413</f>
        <v>-0.13287351252289181</v>
      </c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 s="32"/>
    </row>
    <row r="414" spans="2:68" s="2" customFormat="1">
      <c r="D414" s="79" t="s">
        <v>407</v>
      </c>
      <c r="E414" s="243">
        <f>+_xlfn.XLOOKUP(E$2,TU_FU_Redline!$A:$A,TU_FU_Redline!$C:$C)</f>
        <v>0.58132820071774194</v>
      </c>
      <c r="F414" s="243"/>
      <c r="G414" s="243"/>
      <c r="H414" s="243"/>
      <c r="I414" s="243"/>
      <c r="J414" s="243">
        <f>+_xlfn.XLOOKUP(J$2,'LY TU_FU_Redline'!$A:$A,'LY TU_FU_Redline'!$C:$C)</f>
        <v>0.58137083156522795</v>
      </c>
      <c r="K414" s="243">
        <f t="shared" ref="K414:K416" si="321">+E414-J414</f>
        <v>-4.2630847486013757E-5</v>
      </c>
      <c r="L414" s="35"/>
      <c r="M414" s="243">
        <f>+_xlfn.XLOOKUP(M$2,TU_FU_Redline!$H:$H,TU_FU_Redline!$J:$J)</f>
        <v>0.58132820071774205</v>
      </c>
      <c r="N414" s="243"/>
      <c r="O414" s="243">
        <f t="shared" si="315"/>
        <v>0.58132820071774205</v>
      </c>
      <c r="P414" s="243"/>
      <c r="Q414" s="243"/>
      <c r="R414" s="243">
        <f>+_xlfn.XLOOKUP(R$2,'LY TU_FU_Redline'!$H:$H,'LY TU_FU_Redline'!$J:$J)</f>
        <v>0.58137083156522795</v>
      </c>
      <c r="S414" s="275">
        <f t="shared" si="318"/>
        <v>-4.2630847485902734E-5</v>
      </c>
      <c r="T414" s="32"/>
      <c r="U414" s="249">
        <f>+_xlfn.XLOOKUP(U$2,TU_FU_Redline!$A:$A,TU_FU_Redline!$C:$C)</f>
        <v>0.17248083456749172</v>
      </c>
      <c r="V414" s="243"/>
      <c r="W414" s="243"/>
      <c r="X414" s="243"/>
      <c r="Y414" s="243"/>
      <c r="Z414" s="243">
        <f>+_xlfn.XLOOKUP(Z$2,'LY TU_FU_Redline'!$A:$A,'LY TU_FU_Redline'!$C:$C)</f>
        <v>0.22829627956182186</v>
      </c>
      <c r="AA414" s="243">
        <f t="shared" ref="AA414:AA416" si="322">+U414-Z414</f>
        <v>-5.5815444994330138E-2</v>
      </c>
      <c r="AB414" s="35"/>
      <c r="AC414" s="243">
        <f>+_xlfn.XLOOKUP(AC$2,TU_FU_Redline!$H:$H,TU_FU_Redline!$J:$J)</f>
        <v>0.17248083456749172</v>
      </c>
      <c r="AD414" s="243"/>
      <c r="AE414" s="243">
        <f t="shared" si="316"/>
        <v>0.17248083456749172</v>
      </c>
      <c r="AF414" s="243"/>
      <c r="AG414" s="243"/>
      <c r="AH414" s="243">
        <f>+_xlfn.XLOOKUP(AH$2,'LY TU_FU_Redline'!$H:$H,'LY TU_FU_Redline'!$J:$J)</f>
        <v>0.22829627956182186</v>
      </c>
      <c r="AI414" s="275">
        <f t="shared" si="319"/>
        <v>-5.5815444994330138E-2</v>
      </c>
      <c r="AJ414" s="32"/>
      <c r="AK414" s="249">
        <f>+_xlfn.XLOOKUP(AK$2,TU_FU_Redline!$A:$A,TU_FU_Redline!$C:$C)</f>
        <v>0.61147333414103566</v>
      </c>
      <c r="AL414" s="243"/>
      <c r="AM414" s="243"/>
      <c r="AN414" s="243"/>
      <c r="AO414" s="243"/>
      <c r="AP414" s="243">
        <f>+_xlfn.XLOOKUP(AP$2,'LY TU_FU_Redline'!$A:$A,'LY TU_FU_Redline'!$C:$C)</f>
        <v>0.6108676572219599</v>
      </c>
      <c r="AQ414" s="243">
        <f t="shared" ref="AQ414:AQ416" si="323">+AK414-AP414</f>
        <v>6.0567691907575938E-4</v>
      </c>
      <c r="AR414" s="35"/>
      <c r="AS414" s="243">
        <f>+_xlfn.XLOOKUP(AS$2,TU_FU_Redline!$H:$H,TU_FU_Redline!$J:$J)</f>
        <v>0.61147333414103555</v>
      </c>
      <c r="AT414" s="243"/>
      <c r="AU414" s="243">
        <f t="shared" si="317"/>
        <v>0.61147333414103555</v>
      </c>
      <c r="AV414" s="243"/>
      <c r="AW414" s="243"/>
      <c r="AX414" s="243">
        <f>+_xlfn.XLOOKUP(AX$2,'LY TU_FU_Redline'!$H:$H,'LY TU_FU_Redline'!$J:$J)</f>
        <v>0.6108676572219599</v>
      </c>
      <c r="AY414" s="275">
        <f t="shared" si="320"/>
        <v>6.0567691907564836E-4</v>
      </c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 s="32"/>
    </row>
    <row r="415" spans="2:68" s="2" customFormat="1">
      <c r="D415" s="79" t="s">
        <v>408</v>
      </c>
      <c r="E415" s="243">
        <f>+_xlfn.XLOOKUP(E$2,TU_FU_Redline!$A:$A,TU_FU_Redline!$D:$D)</f>
        <v>0.283420011868736</v>
      </c>
      <c r="F415" s="243"/>
      <c r="G415" s="243"/>
      <c r="H415" s="243"/>
      <c r="I415" s="243"/>
      <c r="J415" s="243">
        <f>+_xlfn.XLOOKUP(J$2,'LY TU_FU_Redline'!$A:$A,'LY TU_FU_Redline'!$D:$D)</f>
        <v>0.1654692889728607</v>
      </c>
      <c r="K415" s="243">
        <f t="shared" si="321"/>
        <v>0.1179507228958753</v>
      </c>
      <c r="L415" s="35"/>
      <c r="M415" s="243">
        <f>+_xlfn.XLOOKUP(M$2,TU_FU_Redline!$H:$H,TU_FU_Redline!$K:$K)</f>
        <v>0.283420011868736</v>
      </c>
      <c r="N415" s="243"/>
      <c r="O415" s="243">
        <f t="shared" si="315"/>
        <v>0.283420011868736</v>
      </c>
      <c r="P415" s="243"/>
      <c r="Q415" s="243"/>
      <c r="R415" s="243">
        <f>+_xlfn.XLOOKUP(R$2,'LY TU_FU_Redline'!$H:$H,'LY TU_FU_Redline'!$K:$K)</f>
        <v>0.16546928897286076</v>
      </c>
      <c r="S415" s="275">
        <f t="shared" si="318"/>
        <v>0.11795072289587524</v>
      </c>
      <c r="T415" s="32"/>
      <c r="U415" s="249">
        <f>+_xlfn.XLOOKUP(U$2,TU_FU_Redline!$A:$A,TU_FU_Redline!$D:$D)</f>
        <v>0.23404268710283702</v>
      </c>
      <c r="V415" s="243"/>
      <c r="W415" s="243"/>
      <c r="X415" s="243"/>
      <c r="Y415" s="243"/>
      <c r="Z415" s="243">
        <f>+_xlfn.XLOOKUP(Z$2,'LY TU_FU_Redline'!$A:$A,'LY TU_FU_Redline'!$D:$D)</f>
        <v>0.24113246110516046</v>
      </c>
      <c r="AA415" s="243">
        <f t="shared" si="322"/>
        <v>-7.0897740023234401E-3</v>
      </c>
      <c r="AB415" s="35"/>
      <c r="AC415" s="243">
        <f>+_xlfn.XLOOKUP(AC$2,TU_FU_Redline!$H:$H,TU_FU_Redline!$K:$K)</f>
        <v>0.23404268710283702</v>
      </c>
      <c r="AD415" s="243"/>
      <c r="AE415" s="243">
        <f t="shared" si="316"/>
        <v>0.23404268710283702</v>
      </c>
      <c r="AF415" s="243"/>
      <c r="AG415" s="243"/>
      <c r="AH415" s="243">
        <f>+_xlfn.XLOOKUP(AH$2,'LY TU_FU_Redline'!$H:$H,'LY TU_FU_Redline'!$K:$K)</f>
        <v>0.24113246110516046</v>
      </c>
      <c r="AI415" s="275">
        <f t="shared" si="319"/>
        <v>-7.0897740023234401E-3</v>
      </c>
      <c r="AJ415" s="32"/>
      <c r="AK415" s="249">
        <f>+_xlfn.XLOOKUP(AK$2,TU_FU_Redline!$A:$A,TU_FU_Redline!$D:$D)</f>
        <v>0.28777375378577308</v>
      </c>
      <c r="AL415" s="243"/>
      <c r="AM415" s="243"/>
      <c r="AN415" s="243"/>
      <c r="AO415" s="243"/>
      <c r="AP415" s="243">
        <f>+_xlfn.XLOOKUP(AP$2,'LY TU_FU_Redline'!$A:$A,'LY TU_FU_Redline'!$D:$D)</f>
        <v>0.15766436496926486</v>
      </c>
      <c r="AQ415" s="243">
        <f t="shared" si="323"/>
        <v>0.13010938881650821</v>
      </c>
      <c r="AR415" s="35"/>
      <c r="AS415" s="243">
        <f>+_xlfn.XLOOKUP(AS$2,TU_FU_Redline!$H:$H,TU_FU_Redline!$K:$K)</f>
        <v>0.28777375378577313</v>
      </c>
      <c r="AT415" s="243"/>
      <c r="AU415" s="243">
        <f t="shared" si="317"/>
        <v>0.28777375378577313</v>
      </c>
      <c r="AV415" s="243"/>
      <c r="AW415" s="243"/>
      <c r="AX415" s="243">
        <f>+_xlfn.XLOOKUP(AX$2,'LY TU_FU_Redline'!$H:$H,'LY TU_FU_Redline'!$K:$K)</f>
        <v>0.15766436496926486</v>
      </c>
      <c r="AY415" s="275">
        <f t="shared" si="320"/>
        <v>0.13010938881650827</v>
      </c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 s="32"/>
    </row>
    <row r="416" spans="2:68" s="2" customFormat="1" ht="15" thickBot="1">
      <c r="D416" s="100" t="s">
        <v>454</v>
      </c>
      <c r="E416" s="251">
        <f>+INDEX('ROC Calculation'!$B$65:$N$81,MATCH(E$2,'ROC Calculation'!$A$65:$A$81,0),MATCH($E$5,'ROC Calculation'!$B$64:$N$64,0))/1000</f>
        <v>21087.607641000013</v>
      </c>
      <c r="F416" s="251"/>
      <c r="G416" s="251"/>
      <c r="H416" s="251"/>
      <c r="I416" s="251"/>
      <c r="J416" s="251">
        <f>+INDEX('LY ROC Calculation'!$B$65:$N$81,MATCH(J$2,'LY ROC Calculation'!$A$65:$A$81,0),MATCH($J$5,'LY ROC Calculation'!$B$64:$N$64,0))/1000</f>
        <v>21054.092717099997</v>
      </c>
      <c r="K416" s="251">
        <f t="shared" si="321"/>
        <v>33.514923900016584</v>
      </c>
      <c r="L416" s="252"/>
      <c r="M416" s="251">
        <f>+E416</f>
        <v>21087.607641000013</v>
      </c>
      <c r="N416" s="251"/>
      <c r="O416" s="251">
        <f t="shared" si="315"/>
        <v>21087.607641000013</v>
      </c>
      <c r="P416" s="251"/>
      <c r="Q416" s="251"/>
      <c r="R416" s="251">
        <f>+J416</f>
        <v>21054.092717099997</v>
      </c>
      <c r="S416" s="276">
        <f t="shared" si="318"/>
        <v>33.514923900016584</v>
      </c>
      <c r="T416" s="32"/>
      <c r="U416" s="250">
        <f>+INDEX('ROC Calculation'!$B$65:$N$81,MATCH(U$2,'ROC Calculation'!$A$65:$A$81,0),MATCH($E$5,'ROC Calculation'!$B$64:$N$64,0))/1000</f>
        <v>1608.7227975999995</v>
      </c>
      <c r="V416" s="251"/>
      <c r="W416" s="251"/>
      <c r="X416" s="251"/>
      <c r="Y416" s="251"/>
      <c r="Z416" s="251">
        <f>+INDEX('LY ROC Calculation'!$B$65:$N$81,MATCH(Z$2,'LY ROC Calculation'!$A$65:$A$81,0),MATCH($J$5,'LY ROC Calculation'!$B$64:$N$64,0))/1000</f>
        <v>1817.5051859000005</v>
      </c>
      <c r="AA416" s="251">
        <f t="shared" si="322"/>
        <v>-208.782388300001</v>
      </c>
      <c r="AB416" s="252"/>
      <c r="AC416" s="251">
        <f>+U416</f>
        <v>1608.7227975999995</v>
      </c>
      <c r="AD416" s="251"/>
      <c r="AE416" s="251">
        <f t="shared" si="316"/>
        <v>1608.7227975999995</v>
      </c>
      <c r="AF416" s="251"/>
      <c r="AG416" s="251"/>
      <c r="AH416" s="251">
        <f>+Z416</f>
        <v>1817.5051859000005</v>
      </c>
      <c r="AI416" s="276">
        <f t="shared" si="319"/>
        <v>-208.782388300001</v>
      </c>
      <c r="AJ416" s="32"/>
      <c r="AK416" s="250">
        <f>+INDEX('ROC Calculation'!$B$65:$N$81,MATCH(AK$2,'ROC Calculation'!$A$65:$A$81,0),MATCH($E$5,'ROC Calculation'!$B$64:$N$64,0))/1000</f>
        <v>19478.884843400014</v>
      </c>
      <c r="AL416" s="251"/>
      <c r="AM416" s="251"/>
      <c r="AN416" s="251"/>
      <c r="AO416" s="251"/>
      <c r="AP416" s="251">
        <f>+INDEX('LY ROC Calculation'!$B$65:$N$81,MATCH(AP$2,'LY ROC Calculation'!$A$65:$A$81,0),MATCH($J$5,'LY ROC Calculation'!$B$64:$N$64,0))/1000</f>
        <v>19236.587531199999</v>
      </c>
      <c r="AQ416" s="251">
        <f t="shared" si="323"/>
        <v>242.29731220001486</v>
      </c>
      <c r="AR416" s="252"/>
      <c r="AS416" s="251">
        <f>+AK416</f>
        <v>19478.884843400014</v>
      </c>
      <c r="AT416" s="251"/>
      <c r="AU416" s="251">
        <f t="shared" si="317"/>
        <v>19478.884843400014</v>
      </c>
      <c r="AV416" s="251"/>
      <c r="AW416" s="251"/>
      <c r="AX416" s="251">
        <f>+AP416</f>
        <v>19236.587531199999</v>
      </c>
      <c r="AY416" s="276">
        <f t="shared" si="320"/>
        <v>242.29731220001486</v>
      </c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 s="32"/>
    </row>
    <row r="417" spans="1:68">
      <c r="A417" s="2"/>
      <c r="B417" s="2"/>
      <c r="C417" s="2"/>
      <c r="D417" s="2"/>
      <c r="E417" s="96"/>
      <c r="F417" s="96"/>
      <c r="G417" s="96"/>
      <c r="H417" s="96"/>
      <c r="I417" s="96"/>
      <c r="J417" s="96"/>
      <c r="K417" s="97"/>
      <c r="L417" s="49"/>
      <c r="M417" s="96"/>
      <c r="N417" s="96"/>
      <c r="O417" s="96"/>
      <c r="P417" s="96"/>
      <c r="Q417" s="96"/>
      <c r="R417" s="97"/>
      <c r="S417" s="97"/>
      <c r="T417" s="32"/>
      <c r="U417" s="96"/>
      <c r="V417" s="96"/>
      <c r="W417" s="96"/>
      <c r="X417" s="96"/>
      <c r="Y417" s="96"/>
      <c r="Z417" s="96"/>
      <c r="AA417" s="97"/>
      <c r="AB417" s="49"/>
      <c r="AC417" s="96"/>
      <c r="AD417" s="96"/>
      <c r="AE417" s="96"/>
      <c r="AF417" s="96"/>
      <c r="AG417" s="96"/>
      <c r="AH417" s="97"/>
      <c r="AI417" s="97"/>
      <c r="AJ417" s="32"/>
      <c r="AK417" s="96"/>
      <c r="AL417" s="96"/>
      <c r="AM417" s="96"/>
      <c r="AN417" s="96"/>
      <c r="AO417" s="96"/>
      <c r="AP417" s="96"/>
      <c r="AQ417" s="97"/>
      <c r="AR417" s="49"/>
      <c r="AS417" s="96"/>
      <c r="AT417" s="96"/>
      <c r="AU417" s="96"/>
      <c r="AV417" s="96"/>
      <c r="AW417" s="96"/>
      <c r="AX417" s="97"/>
      <c r="AY417" s="97"/>
      <c r="BP417" s="32"/>
    </row>
    <row r="418" spans="1:68" ht="15" thickBot="1">
      <c r="A418" s="2"/>
      <c r="B418" s="2"/>
      <c r="C418" s="2"/>
      <c r="D418" s="67" t="s">
        <v>409</v>
      </c>
      <c r="E418" s="96"/>
      <c r="F418" s="96"/>
      <c r="G418" s="96"/>
      <c r="H418" s="96"/>
      <c r="I418" s="96"/>
      <c r="J418" s="97"/>
      <c r="K418" s="97"/>
      <c r="L418" s="49"/>
      <c r="M418" s="96"/>
      <c r="N418" s="96"/>
      <c r="O418" s="96"/>
      <c r="P418" s="96"/>
      <c r="Q418" s="96"/>
      <c r="R418" s="97"/>
      <c r="S418" s="97"/>
      <c r="T418" s="32"/>
      <c r="U418" s="96"/>
      <c r="V418" s="96"/>
      <c r="W418" s="96"/>
      <c r="X418" s="96"/>
      <c r="Y418" s="96"/>
      <c r="Z418" s="97"/>
      <c r="AA418" s="97"/>
      <c r="AB418" s="49"/>
      <c r="AC418" s="96"/>
      <c r="AD418" s="96"/>
      <c r="AE418" s="96"/>
      <c r="AF418" s="96"/>
      <c r="AG418" s="96"/>
      <c r="AH418" s="97"/>
      <c r="AI418" s="97"/>
      <c r="AJ418" s="32"/>
      <c r="AK418" s="96"/>
      <c r="AL418" s="96"/>
      <c r="AM418" s="96"/>
      <c r="AN418" s="96"/>
      <c r="AO418" s="96"/>
      <c r="AP418" s="97"/>
      <c r="AQ418" s="97"/>
      <c r="AR418" s="49"/>
      <c r="AS418" s="96"/>
      <c r="AT418" s="96"/>
      <c r="AU418" s="96"/>
      <c r="AV418" s="96"/>
      <c r="AW418" s="96"/>
      <c r="AX418" s="97"/>
      <c r="AY418" s="97"/>
      <c r="BP418" s="32"/>
    </row>
    <row r="419" spans="1:68" s="2" customFormat="1">
      <c r="B419" s="2" t="s">
        <v>539</v>
      </c>
      <c r="C419" s="2">
        <v>1</v>
      </c>
      <c r="D419" s="102" t="s">
        <v>410</v>
      </c>
      <c r="E419" s="103">
        <v>192535.38999999998</v>
      </c>
      <c r="F419" s="103">
        <v>204985.56415617862</v>
      </c>
      <c r="G419" s="103">
        <f t="shared" ref="G419:G423" si="324">+E419-F419</f>
        <v>-12450.174156178633</v>
      </c>
      <c r="H419" s="344">
        <v>0</v>
      </c>
      <c r="I419" s="344">
        <f t="shared" ref="I419:I423" si="325">+E419-H419</f>
        <v>192535.38999999998</v>
      </c>
      <c r="J419" s="104">
        <v>215106.03</v>
      </c>
      <c r="K419" s="104">
        <f t="shared" ref="K419:K423" si="326">+E419-J419</f>
        <v>-22570.640000000014</v>
      </c>
      <c r="L419" s="99"/>
      <c r="M419" s="103">
        <v>192535.38999999998</v>
      </c>
      <c r="N419" s="103">
        <v>204985.56415617862</v>
      </c>
      <c r="O419" s="344">
        <f t="shared" ref="O419:O423" si="327">+M419-N419</f>
        <v>-12450.174156178633</v>
      </c>
      <c r="P419" s="344">
        <v>0</v>
      </c>
      <c r="Q419" s="103">
        <f t="shared" ref="Q419:Q423" si="328">+M419-P419</f>
        <v>192535.38999999998</v>
      </c>
      <c r="R419" s="104">
        <v>215106.03</v>
      </c>
      <c r="S419" s="105">
        <f t="shared" ref="S419:S423" si="329">+M419-R419</f>
        <v>-22570.640000000014</v>
      </c>
      <c r="T419" s="32"/>
      <c r="U419" s="129">
        <v>63229.149999999994</v>
      </c>
      <c r="V419" s="344">
        <v>62027.637925731782</v>
      </c>
      <c r="W419" s="344">
        <f t="shared" ref="W419:W423" si="330">+U419-V419</f>
        <v>1201.512074268212</v>
      </c>
      <c r="X419" s="344">
        <v>0</v>
      </c>
      <c r="Y419" s="344">
        <f t="shared" ref="Y419:Y423" si="331">+U419-X419</f>
        <v>63229.149999999994</v>
      </c>
      <c r="Z419" s="353">
        <v>59807.409999999996</v>
      </c>
      <c r="AA419" s="353">
        <f t="shared" ref="AA419:AA423" si="332">+U419-Z419</f>
        <v>3421.739999999998</v>
      </c>
      <c r="AB419" s="248"/>
      <c r="AC419" s="344">
        <v>63229.149999999994</v>
      </c>
      <c r="AD419" s="344">
        <v>62027.637925731782</v>
      </c>
      <c r="AE419" s="344">
        <f t="shared" ref="AE419:AE423" si="333">+AC419-AD419</f>
        <v>1201.512074268212</v>
      </c>
      <c r="AF419" s="344">
        <v>0</v>
      </c>
      <c r="AG419" s="344">
        <f t="shared" ref="AG419:AG423" si="334">+AC419-AF419</f>
        <v>63229.149999999994</v>
      </c>
      <c r="AH419" s="353">
        <v>59807.409999999996</v>
      </c>
      <c r="AI419" s="105">
        <f t="shared" ref="AI419:AI423" si="335">+AC419-AH419</f>
        <v>3421.739999999998</v>
      </c>
      <c r="AJ419" s="32"/>
      <c r="AK419" s="129">
        <v>129306.24000000001</v>
      </c>
      <c r="AL419" s="344">
        <v>142957.92623044687</v>
      </c>
      <c r="AM419" s="344">
        <f t="shared" ref="AM419:AM423" si="336">+AK419-AL419</f>
        <v>-13651.686230446867</v>
      </c>
      <c r="AN419" s="344">
        <v>0</v>
      </c>
      <c r="AO419" s="344">
        <f t="shared" ref="AO419:AO423" si="337">+AK419-AN419</f>
        <v>129306.24000000001</v>
      </c>
      <c r="AP419" s="353">
        <v>155298.61999999997</v>
      </c>
      <c r="AQ419" s="353">
        <f t="shared" ref="AQ419:AQ423" si="338">+AK419-AP419</f>
        <v>-25992.379999999961</v>
      </c>
      <c r="AR419" s="248"/>
      <c r="AS419" s="344">
        <v>129306.24000000001</v>
      </c>
      <c r="AT419" s="344">
        <v>142957.92623044687</v>
      </c>
      <c r="AU419" s="344">
        <f t="shared" ref="AU419:AU423" si="339">+AS419-AT419</f>
        <v>-13651.686230446867</v>
      </c>
      <c r="AV419" s="344">
        <v>0</v>
      </c>
      <c r="AW419" s="344">
        <f t="shared" ref="AW419:AW423" si="340">+AS419-AV419</f>
        <v>129306.24000000001</v>
      </c>
      <c r="AX419" s="353">
        <v>155298.61999999997</v>
      </c>
      <c r="AY419" s="105">
        <f t="shared" ref="AY419:AY423" si="341">+AS419-AX419</f>
        <v>-25992.379999999961</v>
      </c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 s="32"/>
    </row>
    <row r="420" spans="1:68" s="2" customFormat="1">
      <c r="B420" s="2" t="s">
        <v>411</v>
      </c>
      <c r="C420" s="2">
        <v>1</v>
      </c>
      <c r="D420" s="62" t="s">
        <v>411</v>
      </c>
      <c r="E420" s="28">
        <v>0</v>
      </c>
      <c r="F420" s="28">
        <v>0</v>
      </c>
      <c r="G420" s="28">
        <f t="shared" si="324"/>
        <v>0</v>
      </c>
      <c r="H420" s="28">
        <v>0</v>
      </c>
      <c r="I420" s="28">
        <f t="shared" si="325"/>
        <v>0</v>
      </c>
      <c r="J420" s="34">
        <v>0</v>
      </c>
      <c r="K420" s="34">
        <f t="shared" si="326"/>
        <v>0</v>
      </c>
      <c r="L420" s="35"/>
      <c r="M420" s="28">
        <v>0</v>
      </c>
      <c r="N420" s="28">
        <v>0</v>
      </c>
      <c r="O420" s="28">
        <f t="shared" si="327"/>
        <v>0</v>
      </c>
      <c r="P420" s="28">
        <v>0</v>
      </c>
      <c r="Q420" s="28">
        <f t="shared" si="328"/>
        <v>0</v>
      </c>
      <c r="R420" s="34">
        <v>0</v>
      </c>
      <c r="S420" s="36">
        <f t="shared" si="329"/>
        <v>0</v>
      </c>
      <c r="T420" s="32"/>
      <c r="U420" s="115">
        <v>0</v>
      </c>
      <c r="V420" s="28">
        <v>0</v>
      </c>
      <c r="W420" s="28">
        <f t="shared" si="330"/>
        <v>0</v>
      </c>
      <c r="X420" s="28">
        <v>0</v>
      </c>
      <c r="Y420" s="28">
        <f t="shared" si="331"/>
        <v>0</v>
      </c>
      <c r="Z420" s="34">
        <v>0</v>
      </c>
      <c r="AA420" s="34">
        <f t="shared" si="332"/>
        <v>0</v>
      </c>
      <c r="AB420" s="35"/>
      <c r="AC420" s="28">
        <v>0</v>
      </c>
      <c r="AD420" s="28">
        <v>0</v>
      </c>
      <c r="AE420" s="28">
        <f t="shared" si="333"/>
        <v>0</v>
      </c>
      <c r="AF420" s="28">
        <v>0</v>
      </c>
      <c r="AG420" s="28">
        <f t="shared" si="334"/>
        <v>0</v>
      </c>
      <c r="AH420" s="34">
        <v>0</v>
      </c>
      <c r="AI420" s="36">
        <f t="shared" si="335"/>
        <v>0</v>
      </c>
      <c r="AJ420" s="32"/>
      <c r="AK420" s="115">
        <v>0</v>
      </c>
      <c r="AL420" s="28">
        <v>0</v>
      </c>
      <c r="AM420" s="28">
        <f t="shared" si="336"/>
        <v>0</v>
      </c>
      <c r="AN420" s="28">
        <v>0</v>
      </c>
      <c r="AO420" s="28">
        <f t="shared" si="337"/>
        <v>0</v>
      </c>
      <c r="AP420" s="34">
        <v>0</v>
      </c>
      <c r="AQ420" s="34">
        <f t="shared" si="338"/>
        <v>0</v>
      </c>
      <c r="AR420" s="35"/>
      <c r="AS420" s="28">
        <v>0</v>
      </c>
      <c r="AT420" s="28">
        <v>0</v>
      </c>
      <c r="AU420" s="28">
        <f t="shared" si="339"/>
        <v>0</v>
      </c>
      <c r="AV420" s="28">
        <v>0</v>
      </c>
      <c r="AW420" s="28">
        <f t="shared" si="340"/>
        <v>0</v>
      </c>
      <c r="AX420" s="34">
        <v>0</v>
      </c>
      <c r="AY420" s="36">
        <f t="shared" si="341"/>
        <v>0</v>
      </c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 s="32"/>
    </row>
    <row r="421" spans="1:68" s="2" customFormat="1">
      <c r="B421" s="2" t="s">
        <v>540</v>
      </c>
      <c r="C421" s="2">
        <v>1</v>
      </c>
      <c r="D421" s="62" t="s">
        <v>412</v>
      </c>
      <c r="E421" s="28">
        <v>36072.850000000006</v>
      </c>
      <c r="F421" s="28">
        <v>39126.428271133002</v>
      </c>
      <c r="G421" s="28">
        <f t="shared" si="324"/>
        <v>-3053.5782711329957</v>
      </c>
      <c r="H421" s="28">
        <v>0</v>
      </c>
      <c r="I421" s="28">
        <f t="shared" si="325"/>
        <v>36072.850000000006</v>
      </c>
      <c r="J421" s="34">
        <v>37968.54</v>
      </c>
      <c r="K421" s="34">
        <f t="shared" si="326"/>
        <v>-1895.6899999999951</v>
      </c>
      <c r="L421" s="35"/>
      <c r="M421" s="28">
        <v>36072.850000000006</v>
      </c>
      <c r="N421" s="28">
        <v>39126.428271133002</v>
      </c>
      <c r="O421" s="28">
        <f t="shared" si="327"/>
        <v>-3053.5782711329957</v>
      </c>
      <c r="P421" s="28">
        <v>0</v>
      </c>
      <c r="Q421" s="28">
        <f t="shared" si="328"/>
        <v>36072.850000000006</v>
      </c>
      <c r="R421" s="34">
        <v>37968.54</v>
      </c>
      <c r="S421" s="36">
        <f t="shared" si="329"/>
        <v>-1895.6899999999951</v>
      </c>
      <c r="T421" s="32"/>
      <c r="U421" s="115">
        <v>0</v>
      </c>
      <c r="V421" s="28">
        <v>51.888935632999996</v>
      </c>
      <c r="W421" s="28">
        <f t="shared" si="330"/>
        <v>-51.888935632999996</v>
      </c>
      <c r="X421" s="28">
        <v>0</v>
      </c>
      <c r="Y421" s="28">
        <f t="shared" si="331"/>
        <v>0</v>
      </c>
      <c r="Z421" s="34">
        <v>50.14</v>
      </c>
      <c r="AA421" s="34">
        <f t="shared" si="332"/>
        <v>-50.14</v>
      </c>
      <c r="AB421" s="35"/>
      <c r="AC421" s="28">
        <v>0</v>
      </c>
      <c r="AD421" s="28">
        <v>51.888935632999996</v>
      </c>
      <c r="AE421" s="28">
        <f t="shared" si="333"/>
        <v>-51.888935632999996</v>
      </c>
      <c r="AF421" s="28">
        <v>0</v>
      </c>
      <c r="AG421" s="28">
        <f t="shared" si="334"/>
        <v>0</v>
      </c>
      <c r="AH421" s="34">
        <v>50.14</v>
      </c>
      <c r="AI421" s="36">
        <f t="shared" si="335"/>
        <v>-50.14</v>
      </c>
      <c r="AJ421" s="32"/>
      <c r="AK421" s="115">
        <v>36072.850000000006</v>
      </c>
      <c r="AL421" s="28">
        <v>39074.539335500005</v>
      </c>
      <c r="AM421" s="28">
        <f t="shared" si="336"/>
        <v>-3001.6893354999993</v>
      </c>
      <c r="AN421" s="28">
        <v>0</v>
      </c>
      <c r="AO421" s="28">
        <f t="shared" si="337"/>
        <v>36072.850000000006</v>
      </c>
      <c r="AP421" s="34">
        <v>37918.400000000001</v>
      </c>
      <c r="AQ421" s="34">
        <f t="shared" si="338"/>
        <v>-1845.5499999999956</v>
      </c>
      <c r="AR421" s="35"/>
      <c r="AS421" s="28">
        <v>36072.850000000006</v>
      </c>
      <c r="AT421" s="28">
        <v>39074.539335500005</v>
      </c>
      <c r="AU421" s="28">
        <f t="shared" si="339"/>
        <v>-3001.6893354999993</v>
      </c>
      <c r="AV421" s="28">
        <v>0</v>
      </c>
      <c r="AW421" s="28">
        <f t="shared" si="340"/>
        <v>36072.850000000006</v>
      </c>
      <c r="AX421" s="34">
        <v>37918.400000000001</v>
      </c>
      <c r="AY421" s="36">
        <f t="shared" si="341"/>
        <v>-1845.5499999999956</v>
      </c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 s="32"/>
    </row>
    <row r="422" spans="1:68" s="2" customFormat="1">
      <c r="B422" s="2" t="s">
        <v>413</v>
      </c>
      <c r="C422" s="2">
        <v>1</v>
      </c>
      <c r="D422" s="62" t="s">
        <v>413</v>
      </c>
      <c r="E422" s="28">
        <v>0</v>
      </c>
      <c r="F422" s="28">
        <v>0</v>
      </c>
      <c r="G422" s="28">
        <f t="shared" si="324"/>
        <v>0</v>
      </c>
      <c r="H422" s="28">
        <v>0</v>
      </c>
      <c r="I422" s="28">
        <f t="shared" si="325"/>
        <v>0</v>
      </c>
      <c r="J422" s="34">
        <v>0</v>
      </c>
      <c r="K422" s="34">
        <f t="shared" si="326"/>
        <v>0</v>
      </c>
      <c r="L422" s="35"/>
      <c r="M422" s="28">
        <v>0</v>
      </c>
      <c r="N422" s="28">
        <v>0</v>
      </c>
      <c r="O422" s="28">
        <f t="shared" si="327"/>
        <v>0</v>
      </c>
      <c r="P422" s="28">
        <v>0</v>
      </c>
      <c r="Q422" s="28">
        <f t="shared" si="328"/>
        <v>0</v>
      </c>
      <c r="R422" s="34">
        <v>0</v>
      </c>
      <c r="S422" s="36">
        <f t="shared" si="329"/>
        <v>0</v>
      </c>
      <c r="T422" s="32"/>
      <c r="U422" s="115">
        <v>0</v>
      </c>
      <c r="V422" s="28">
        <v>0</v>
      </c>
      <c r="W422" s="28">
        <f t="shared" si="330"/>
        <v>0</v>
      </c>
      <c r="X422" s="28">
        <v>0</v>
      </c>
      <c r="Y422" s="28">
        <f t="shared" si="331"/>
        <v>0</v>
      </c>
      <c r="Z422" s="34">
        <v>0</v>
      </c>
      <c r="AA422" s="34">
        <f t="shared" si="332"/>
        <v>0</v>
      </c>
      <c r="AB422" s="35"/>
      <c r="AC422" s="28">
        <v>0</v>
      </c>
      <c r="AD422" s="28">
        <v>0</v>
      </c>
      <c r="AE422" s="28">
        <f t="shared" si="333"/>
        <v>0</v>
      </c>
      <c r="AF422" s="28">
        <v>0</v>
      </c>
      <c r="AG422" s="28">
        <f t="shared" si="334"/>
        <v>0</v>
      </c>
      <c r="AH422" s="34">
        <v>0</v>
      </c>
      <c r="AI422" s="36">
        <f t="shared" si="335"/>
        <v>0</v>
      </c>
      <c r="AJ422" s="32"/>
      <c r="AK422" s="115">
        <v>0</v>
      </c>
      <c r="AL422" s="28">
        <v>0</v>
      </c>
      <c r="AM422" s="28">
        <f t="shared" si="336"/>
        <v>0</v>
      </c>
      <c r="AN422" s="28">
        <v>0</v>
      </c>
      <c r="AO422" s="28">
        <f t="shared" si="337"/>
        <v>0</v>
      </c>
      <c r="AP422" s="34">
        <v>0</v>
      </c>
      <c r="AQ422" s="34">
        <f t="shared" si="338"/>
        <v>0</v>
      </c>
      <c r="AR422" s="35"/>
      <c r="AS422" s="28">
        <v>0</v>
      </c>
      <c r="AT422" s="28">
        <v>0</v>
      </c>
      <c r="AU422" s="28">
        <f t="shared" si="339"/>
        <v>0</v>
      </c>
      <c r="AV422" s="28">
        <v>0</v>
      </c>
      <c r="AW422" s="28">
        <f t="shared" si="340"/>
        <v>0</v>
      </c>
      <c r="AX422" s="34">
        <v>0</v>
      </c>
      <c r="AY422" s="36">
        <f t="shared" si="341"/>
        <v>0</v>
      </c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 s="32"/>
    </row>
    <row r="423" spans="1:68" s="2" customFormat="1" ht="15" thickBot="1">
      <c r="B423" s="2" t="s">
        <v>414</v>
      </c>
      <c r="C423" s="2">
        <v>1</v>
      </c>
      <c r="D423" s="106" t="s">
        <v>414</v>
      </c>
      <c r="E423" s="107">
        <v>228608.24000000002</v>
      </c>
      <c r="F423" s="107">
        <v>244111.99242731166</v>
      </c>
      <c r="G423" s="107">
        <f t="shared" si="324"/>
        <v>-15503.752427311643</v>
      </c>
      <c r="H423" s="345">
        <v>0</v>
      </c>
      <c r="I423" s="345">
        <f t="shared" si="325"/>
        <v>228608.24000000002</v>
      </c>
      <c r="J423" s="108">
        <v>253074.57000000004</v>
      </c>
      <c r="K423" s="108">
        <f t="shared" si="326"/>
        <v>-24466.330000000016</v>
      </c>
      <c r="L423" s="101"/>
      <c r="M423" s="107">
        <v>228608.24000000002</v>
      </c>
      <c r="N423" s="107">
        <v>244111.99242731166</v>
      </c>
      <c r="O423" s="345">
        <f t="shared" si="327"/>
        <v>-15503.752427311643</v>
      </c>
      <c r="P423" s="345">
        <v>0</v>
      </c>
      <c r="Q423" s="107">
        <f t="shared" si="328"/>
        <v>228608.24000000002</v>
      </c>
      <c r="R423" s="108">
        <v>253074.57000000004</v>
      </c>
      <c r="S423" s="109">
        <f t="shared" si="329"/>
        <v>-24466.330000000016</v>
      </c>
      <c r="T423" s="32"/>
      <c r="U423" s="130">
        <v>63229.149999999994</v>
      </c>
      <c r="V423" s="345">
        <v>62079.526861364786</v>
      </c>
      <c r="W423" s="345">
        <f t="shared" si="330"/>
        <v>1149.6231386352083</v>
      </c>
      <c r="X423" s="345">
        <v>0</v>
      </c>
      <c r="Y423" s="345">
        <f t="shared" si="331"/>
        <v>63229.149999999994</v>
      </c>
      <c r="Z423" s="354">
        <v>59857.549999999996</v>
      </c>
      <c r="AA423" s="354">
        <f t="shared" si="332"/>
        <v>3371.5999999999985</v>
      </c>
      <c r="AB423" s="252"/>
      <c r="AC423" s="345">
        <v>63229.149999999994</v>
      </c>
      <c r="AD423" s="345">
        <v>62079.526861364786</v>
      </c>
      <c r="AE423" s="345">
        <f t="shared" si="333"/>
        <v>1149.6231386352083</v>
      </c>
      <c r="AF423" s="345">
        <v>0</v>
      </c>
      <c r="AG423" s="345">
        <f t="shared" si="334"/>
        <v>63229.149999999994</v>
      </c>
      <c r="AH423" s="354">
        <v>59857.549999999996</v>
      </c>
      <c r="AI423" s="109">
        <f t="shared" si="335"/>
        <v>3371.5999999999985</v>
      </c>
      <c r="AJ423" s="32"/>
      <c r="AK423" s="130">
        <v>165379.09000000003</v>
      </c>
      <c r="AL423" s="345">
        <v>182032.46556594688</v>
      </c>
      <c r="AM423" s="345">
        <f t="shared" si="336"/>
        <v>-16653.375565946859</v>
      </c>
      <c r="AN423" s="345">
        <v>0</v>
      </c>
      <c r="AO423" s="345">
        <f t="shared" si="337"/>
        <v>165379.09000000003</v>
      </c>
      <c r="AP423" s="354">
        <v>193217.01999999996</v>
      </c>
      <c r="AQ423" s="354">
        <f t="shared" si="338"/>
        <v>-27837.929999999935</v>
      </c>
      <c r="AR423" s="252"/>
      <c r="AS423" s="345">
        <v>165379.09000000003</v>
      </c>
      <c r="AT423" s="345">
        <v>182032.46556594688</v>
      </c>
      <c r="AU423" s="345">
        <f t="shared" si="339"/>
        <v>-16653.375565946859</v>
      </c>
      <c r="AV423" s="345">
        <v>0</v>
      </c>
      <c r="AW423" s="345">
        <f t="shared" si="340"/>
        <v>165379.09000000003</v>
      </c>
      <c r="AX423" s="354">
        <v>193217.01999999996</v>
      </c>
      <c r="AY423" s="109">
        <f t="shared" si="341"/>
        <v>-27837.929999999935</v>
      </c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 s="32"/>
    </row>
    <row r="424" spans="1:68" s="2" customFormat="1">
      <c r="E424" s="96">
        <f>+E423-U423-AK423-BA423</f>
        <v>0</v>
      </c>
      <c r="F424" s="96">
        <f t="shared" ref="F424" si="342">+F423-V423-AL423-BB423</f>
        <v>0</v>
      </c>
      <c r="G424" s="96">
        <f t="shared" ref="G424" si="343">+G423-W423-AM423-BC423</f>
        <v>7.2759576141834259E-12</v>
      </c>
      <c r="H424" s="96">
        <f t="shared" ref="H424" si="344">+H423-X423-AN423-BD423</f>
        <v>0</v>
      </c>
      <c r="I424" s="96">
        <f t="shared" ref="I424" si="345">+I423-Y423-AO423-BE423</f>
        <v>0</v>
      </c>
      <c r="J424" s="96">
        <f t="shared" ref="J424" si="346">+J423-Z423-AP423-BF423</f>
        <v>8.7311491370201111E-11</v>
      </c>
      <c r="K424" s="96">
        <f t="shared" ref="K424" si="347">+K423-AA423-AQ423-BG423</f>
        <v>-8.0035533756017685E-11</v>
      </c>
      <c r="L424" s="96">
        <f t="shared" ref="L424" si="348">+L423-AB423-AR423-BH423</f>
        <v>0</v>
      </c>
      <c r="M424" s="96">
        <f t="shared" ref="M424" si="349">+M423-AC423-AS423-BI423</f>
        <v>0</v>
      </c>
      <c r="N424" s="96">
        <f t="shared" ref="N424" si="350">+N423-AD423-AT423-BJ423</f>
        <v>0</v>
      </c>
      <c r="O424" s="96">
        <f t="shared" ref="O424" si="351">+O423-AE423-AU423-BK423</f>
        <v>7.2759576141834259E-12</v>
      </c>
      <c r="P424" s="96">
        <f t="shared" ref="P424" si="352">+P423-AF423-AV423-BL423</f>
        <v>0</v>
      </c>
      <c r="Q424" s="96">
        <f t="shared" ref="Q424" si="353">+Q423-AG423-AW423-BM423</f>
        <v>0</v>
      </c>
      <c r="R424" s="96">
        <f t="shared" ref="R424" si="354">+R423-AH423-AX423-BN423</f>
        <v>8.7311491370201111E-11</v>
      </c>
      <c r="S424" s="96">
        <f t="shared" ref="S424" si="355">+S423-AI423-AY423-BO423</f>
        <v>-8.0035533756017685E-11</v>
      </c>
      <c r="T424" s="32"/>
      <c r="U424" s="96"/>
      <c r="V424" s="96"/>
      <c r="W424" s="96"/>
      <c r="X424" s="96"/>
      <c r="Y424" s="96"/>
      <c r="Z424" s="96"/>
      <c r="AA424" s="96"/>
      <c r="AB424" s="96"/>
      <c r="AC424" s="96"/>
      <c r="AD424" s="96"/>
      <c r="AE424" s="96"/>
      <c r="AF424" s="96"/>
      <c r="AG424" s="96"/>
      <c r="AH424" s="96"/>
      <c r="AI424" s="96"/>
      <c r="AJ424" s="32"/>
      <c r="AK424" s="96"/>
      <c r="AL424" s="96"/>
      <c r="AM424" s="96"/>
      <c r="AN424" s="96"/>
      <c r="AO424" s="96"/>
      <c r="AP424" s="96"/>
      <c r="AQ424" s="96"/>
      <c r="AR424" s="96"/>
      <c r="AS424" s="96"/>
      <c r="AT424" s="96"/>
      <c r="AU424" s="96"/>
      <c r="AV424" s="96"/>
      <c r="AW424" s="96"/>
      <c r="AX424" s="96"/>
      <c r="AY424" s="96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 s="32"/>
    </row>
    <row r="425" spans="1:68" s="2" customFormat="1">
      <c r="E425" s="6"/>
      <c r="F425" s="6"/>
      <c r="G425" s="6"/>
      <c r="H425" s="6"/>
      <c r="I425" s="6"/>
      <c r="J425" s="7"/>
      <c r="K425" s="7"/>
      <c r="L425" s="49"/>
      <c r="M425" s="6"/>
      <c r="N425" s="6"/>
      <c r="O425" s="6"/>
      <c r="P425" s="6"/>
      <c r="Q425" s="6"/>
      <c r="R425" s="7"/>
      <c r="S425" s="7"/>
      <c r="T425" s="5"/>
      <c r="U425" s="6"/>
      <c r="V425" s="6"/>
      <c r="W425" s="6"/>
      <c r="X425" s="6"/>
      <c r="Y425" s="6"/>
      <c r="Z425" s="7"/>
      <c r="AA425" s="7"/>
      <c r="AB425" s="49"/>
      <c r="AC425" s="6"/>
      <c r="AD425" s="6"/>
      <c r="AE425" s="6"/>
      <c r="AF425" s="6"/>
      <c r="AG425" s="6"/>
      <c r="AH425" s="7"/>
      <c r="AI425" s="7"/>
      <c r="AJ425" s="5"/>
      <c r="AK425" s="6"/>
      <c r="AL425" s="6"/>
      <c r="AM425" s="6"/>
      <c r="AN425" s="6"/>
      <c r="AO425" s="6"/>
      <c r="AP425" s="7"/>
      <c r="AQ425" s="7"/>
      <c r="AR425" s="49"/>
      <c r="AS425" s="6"/>
      <c r="AT425" s="6"/>
      <c r="AU425" s="6"/>
      <c r="AV425" s="6"/>
      <c r="AW425" s="6"/>
      <c r="AX425" s="7"/>
      <c r="AY425" s="7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 s="5"/>
    </row>
    <row r="426" spans="1:68" s="2" customFormat="1" ht="15" thickBot="1">
      <c r="D426" s="67" t="s">
        <v>415</v>
      </c>
      <c r="E426" s="6"/>
      <c r="F426" s="6"/>
      <c r="G426" s="6"/>
      <c r="H426" s="6"/>
      <c r="I426" s="6"/>
      <c r="J426" s="7"/>
      <c r="K426" s="7"/>
      <c r="L426" s="49"/>
      <c r="M426" s="6"/>
      <c r="N426" s="6"/>
      <c r="O426" s="6"/>
      <c r="P426" s="6"/>
      <c r="Q426" s="6"/>
      <c r="R426" s="7"/>
      <c r="S426" s="7"/>
      <c r="T426" s="5"/>
      <c r="U426" s="6"/>
      <c r="V426" s="6"/>
      <c r="W426" s="6"/>
      <c r="X426" s="6"/>
      <c r="Y426" s="6"/>
      <c r="Z426" s="7"/>
      <c r="AA426" s="7"/>
      <c r="AB426" s="49"/>
      <c r="AC426" s="6"/>
      <c r="AD426" s="6"/>
      <c r="AE426" s="6"/>
      <c r="AF426" s="6"/>
      <c r="AG426" s="6"/>
      <c r="AH426" s="7"/>
      <c r="AI426" s="7"/>
      <c r="AJ426" s="5"/>
      <c r="AK426" s="6"/>
      <c r="AL426" s="6"/>
      <c r="AM426" s="6"/>
      <c r="AN426" s="6"/>
      <c r="AO426" s="6"/>
      <c r="AP426" s="7"/>
      <c r="AQ426" s="7"/>
      <c r="AR426" s="49"/>
      <c r="AS426" s="6"/>
      <c r="AT426" s="6"/>
      <c r="AU426" s="6"/>
      <c r="AV426" s="6"/>
      <c r="AW426" s="6"/>
      <c r="AX426" s="7"/>
      <c r="AY426" s="7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 s="5"/>
    </row>
    <row r="427" spans="1:68" s="2" customFormat="1">
      <c r="B427" s="2" t="s">
        <v>535</v>
      </c>
      <c r="C427" s="2">
        <v>1</v>
      </c>
      <c r="D427" s="102" t="s">
        <v>416</v>
      </c>
      <c r="E427" s="288">
        <v>1.0122803460690823</v>
      </c>
      <c r="F427" s="288">
        <v>1.3899999999999995</v>
      </c>
      <c r="G427" s="288">
        <f t="shared" ref="G427:G442" si="356">+E427-F427</f>
        <v>-0.37771965393091711</v>
      </c>
      <c r="H427" s="346">
        <v>0</v>
      </c>
      <c r="I427" s="346">
        <f t="shared" ref="I427:I442" si="357">+E427-H427</f>
        <v>1.0122803460690823</v>
      </c>
      <c r="J427" s="290">
        <v>0.98686353314520781</v>
      </c>
      <c r="K427" s="290">
        <f t="shared" ref="K427:K442" si="358">+E427-J427</f>
        <v>2.5416812923874543E-2</v>
      </c>
      <c r="L427" s="291"/>
      <c r="M427" s="288">
        <v>1.0122803460690823</v>
      </c>
      <c r="N427" s="288">
        <v>1.3899999999999995</v>
      </c>
      <c r="O427" s="346">
        <f t="shared" ref="O427:O442" si="359">+M427-N427</f>
        <v>-0.37771965393091711</v>
      </c>
      <c r="P427" s="346">
        <v>0</v>
      </c>
      <c r="Q427" s="288">
        <f t="shared" ref="Q427:Q442" si="360">+M427-P427</f>
        <v>1.0122803460690823</v>
      </c>
      <c r="R427" s="290">
        <v>0.98686353314520781</v>
      </c>
      <c r="S427" s="292">
        <f t="shared" ref="S427:S442" si="361">+M427-R427</f>
        <v>2.5416812923874543E-2</v>
      </c>
      <c r="T427" s="5"/>
      <c r="U427" s="355">
        <v>0.96344421571584049</v>
      </c>
      <c r="V427" s="346">
        <v>1.39</v>
      </c>
      <c r="W427" s="346">
        <f t="shared" ref="W427:W442" si="362">+U427-V427</f>
        <v>-0.42655578428415941</v>
      </c>
      <c r="X427" s="346">
        <v>0</v>
      </c>
      <c r="Y427" s="346">
        <f t="shared" ref="Y427:Y442" si="363">+U427-X427</f>
        <v>0.96344421571584049</v>
      </c>
      <c r="Z427" s="356">
        <v>1.685366340586941</v>
      </c>
      <c r="AA427" s="356">
        <f t="shared" ref="AA427:AA442" si="364">+U427-Z427</f>
        <v>-0.72192212487110052</v>
      </c>
      <c r="AB427" s="357"/>
      <c r="AC427" s="346">
        <v>0.96344421571584049</v>
      </c>
      <c r="AD427" s="346">
        <v>1.39</v>
      </c>
      <c r="AE427" s="346">
        <f t="shared" ref="AE427:AE442" si="365">+AC427-AD427</f>
        <v>-0.42655578428415941</v>
      </c>
      <c r="AF427" s="346">
        <v>0</v>
      </c>
      <c r="AG427" s="346">
        <f t="shared" ref="AG427:AG442" si="366">+AC427-AF427</f>
        <v>0.96344421571584049</v>
      </c>
      <c r="AH427" s="356">
        <v>1.685366340586941</v>
      </c>
      <c r="AI427" s="292">
        <f t="shared" ref="AI427:AI442" si="367">+AC427-AH427</f>
        <v>-0.72192212487110052</v>
      </c>
      <c r="AJ427" s="5"/>
      <c r="AK427" s="355">
        <v>1.0210265340761258</v>
      </c>
      <c r="AL427" s="346">
        <v>1.3899999999999995</v>
      </c>
      <c r="AM427" s="346">
        <f t="shared" ref="AM427:AM442" si="368">+AK427-AL427</f>
        <v>-0.3689734659238737</v>
      </c>
      <c r="AN427" s="346">
        <v>0</v>
      </c>
      <c r="AO427" s="346">
        <f t="shared" ref="AO427:AO442" si="369">+AK427-AN427</f>
        <v>1.0210265340761258</v>
      </c>
      <c r="AP427" s="356">
        <v>0.85515984897819375</v>
      </c>
      <c r="AQ427" s="356">
        <f t="shared" ref="AQ427:AQ442" si="370">+AK427-AP427</f>
        <v>0.16586668509793201</v>
      </c>
      <c r="AR427" s="357"/>
      <c r="AS427" s="346">
        <v>1.0210265340761258</v>
      </c>
      <c r="AT427" s="346">
        <v>1.3899999999999995</v>
      </c>
      <c r="AU427" s="346">
        <f t="shared" ref="AU427:AU442" si="371">+AS427-AT427</f>
        <v>-0.3689734659238737</v>
      </c>
      <c r="AV427" s="346">
        <v>0</v>
      </c>
      <c r="AW427" s="346">
        <f t="shared" ref="AW427:AW442" si="372">+AS427-AV427</f>
        <v>1.0210265340761258</v>
      </c>
      <c r="AX427" s="356">
        <v>0.85515984897819375</v>
      </c>
      <c r="AY427" s="292">
        <f t="shared" ref="AY427:AY442" si="373">+AS427-AX427</f>
        <v>0.16586668509793201</v>
      </c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 s="5"/>
    </row>
    <row r="428" spans="1:68" s="2" customFormat="1">
      <c r="B428" s="2" t="s">
        <v>536</v>
      </c>
      <c r="C428" s="2">
        <v>1</v>
      </c>
      <c r="D428" s="62" t="s">
        <v>417</v>
      </c>
      <c r="E428" s="293">
        <v>0.66002506742930755</v>
      </c>
      <c r="F428" s="293">
        <v>0.791691842365983</v>
      </c>
      <c r="G428" s="293">
        <f t="shared" si="356"/>
        <v>-0.13166677493667545</v>
      </c>
      <c r="H428" s="293">
        <v>0</v>
      </c>
      <c r="I428" s="293">
        <f t="shared" si="357"/>
        <v>0.66002506742930755</v>
      </c>
      <c r="J428" s="294">
        <v>0.57523997086507095</v>
      </c>
      <c r="K428" s="294">
        <f t="shared" si="358"/>
        <v>8.4785096564236606E-2</v>
      </c>
      <c r="L428" s="295"/>
      <c r="M428" s="293">
        <v>0.66002506742930755</v>
      </c>
      <c r="N428" s="293">
        <v>0.791691842365983</v>
      </c>
      <c r="O428" s="293">
        <f t="shared" si="359"/>
        <v>-0.13166677493667545</v>
      </c>
      <c r="P428" s="293">
        <v>0</v>
      </c>
      <c r="Q428" s="293">
        <f t="shared" si="360"/>
        <v>0.66002506742930755</v>
      </c>
      <c r="R428" s="294">
        <v>0.57523997086507095</v>
      </c>
      <c r="S428" s="296">
        <f t="shared" si="361"/>
        <v>8.4785096564236606E-2</v>
      </c>
      <c r="T428" s="5"/>
      <c r="U428" s="358">
        <v>0.76913527891481515</v>
      </c>
      <c r="V428" s="293">
        <v>1.0000000000000002</v>
      </c>
      <c r="W428" s="293">
        <f t="shared" si="362"/>
        <v>-0.23086472108518508</v>
      </c>
      <c r="X428" s="293">
        <v>0</v>
      </c>
      <c r="Y428" s="293">
        <f t="shared" si="363"/>
        <v>0.76913527891481515</v>
      </c>
      <c r="Z428" s="294">
        <v>0.90515341702624807</v>
      </c>
      <c r="AA428" s="294">
        <f t="shared" si="364"/>
        <v>-0.13601813811143293</v>
      </c>
      <c r="AB428" s="295"/>
      <c r="AC428" s="293">
        <v>0.76913527891481515</v>
      </c>
      <c r="AD428" s="293">
        <v>1.0000000000000002</v>
      </c>
      <c r="AE428" s="293">
        <f t="shared" si="365"/>
        <v>-0.23086472108518508</v>
      </c>
      <c r="AF428" s="293">
        <v>0</v>
      </c>
      <c r="AG428" s="293">
        <f t="shared" si="366"/>
        <v>0.76913527891481515</v>
      </c>
      <c r="AH428" s="294">
        <v>0.90515341702624807</v>
      </c>
      <c r="AI428" s="296">
        <f t="shared" si="367"/>
        <v>-0.13601813811143293</v>
      </c>
      <c r="AJ428" s="5"/>
      <c r="AK428" s="358">
        <v>0.61261524814328994</v>
      </c>
      <c r="AL428" s="293">
        <v>0.69999999999999984</v>
      </c>
      <c r="AM428" s="293">
        <f t="shared" si="368"/>
        <v>-8.7384751856709908E-2</v>
      </c>
      <c r="AN428" s="293">
        <v>0</v>
      </c>
      <c r="AO428" s="293">
        <f t="shared" si="369"/>
        <v>0.61261524814328994</v>
      </c>
      <c r="AP428" s="294">
        <v>0.45110768827905601</v>
      </c>
      <c r="AQ428" s="294">
        <f t="shared" si="370"/>
        <v>0.16150755986423393</v>
      </c>
      <c r="AR428" s="295"/>
      <c r="AS428" s="293">
        <v>0.61261524814328994</v>
      </c>
      <c r="AT428" s="293">
        <v>0.69999999999999984</v>
      </c>
      <c r="AU428" s="293">
        <f t="shared" si="371"/>
        <v>-8.7384751856709908E-2</v>
      </c>
      <c r="AV428" s="293">
        <v>0</v>
      </c>
      <c r="AW428" s="293">
        <f t="shared" si="372"/>
        <v>0.61261524814328994</v>
      </c>
      <c r="AX428" s="294">
        <v>0.45110768827905601</v>
      </c>
      <c r="AY428" s="296">
        <f t="shared" si="373"/>
        <v>0.16150755986423393</v>
      </c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 s="5"/>
    </row>
    <row r="429" spans="1:68" s="2" customFormat="1">
      <c r="B429" s="2" t="s">
        <v>538</v>
      </c>
      <c r="C429" s="2">
        <v>1</v>
      </c>
      <c r="D429" s="62" t="s">
        <v>418</v>
      </c>
      <c r="E429" s="293">
        <v>1.5781437025270435</v>
      </c>
      <c r="F429" s="293">
        <v>1.2549999999999997</v>
      </c>
      <c r="G429" s="293">
        <f t="shared" si="356"/>
        <v>0.32314370252704383</v>
      </c>
      <c r="H429" s="293">
        <v>0</v>
      </c>
      <c r="I429" s="293">
        <f t="shared" si="357"/>
        <v>1.5781437025270435</v>
      </c>
      <c r="J429" s="294">
        <v>1.2247513970084161</v>
      </c>
      <c r="K429" s="294">
        <f t="shared" si="358"/>
        <v>0.35339230551862744</v>
      </c>
      <c r="L429" s="295"/>
      <c r="M429" s="293">
        <v>1.5781437025270435</v>
      </c>
      <c r="N429" s="293">
        <v>1.2549999999999997</v>
      </c>
      <c r="O429" s="293">
        <f t="shared" si="359"/>
        <v>0.32314370252704383</v>
      </c>
      <c r="P429" s="293">
        <v>0</v>
      </c>
      <c r="Q429" s="294">
        <f t="shared" si="360"/>
        <v>1.5781437025270435</v>
      </c>
      <c r="R429" s="294">
        <v>1.2247513970084161</v>
      </c>
      <c r="S429" s="296">
        <f t="shared" si="361"/>
        <v>0.35339230551862744</v>
      </c>
      <c r="T429" s="5"/>
      <c r="U429" s="358">
        <v>1.2162162162162162</v>
      </c>
      <c r="V429" s="293">
        <v>0</v>
      </c>
      <c r="W429" s="293">
        <f t="shared" si="362"/>
        <v>1.2162162162162162</v>
      </c>
      <c r="X429" s="293">
        <v>0</v>
      </c>
      <c r="Y429" s="293">
        <f t="shared" si="363"/>
        <v>1.2162162162162162</v>
      </c>
      <c r="Z429" s="294">
        <v>0</v>
      </c>
      <c r="AA429" s="294">
        <f t="shared" si="364"/>
        <v>1.2162162162162162</v>
      </c>
      <c r="AB429" s="295"/>
      <c r="AC429" s="293">
        <v>1.2162162162162162</v>
      </c>
      <c r="AD429" s="293">
        <v>0</v>
      </c>
      <c r="AE429" s="293">
        <f t="shared" si="365"/>
        <v>1.2162162162162162</v>
      </c>
      <c r="AF429" s="293">
        <v>0</v>
      </c>
      <c r="AG429" s="294">
        <f t="shared" si="366"/>
        <v>1.2162162162162162</v>
      </c>
      <c r="AH429" s="294">
        <v>0</v>
      </c>
      <c r="AI429" s="296">
        <f t="shared" si="367"/>
        <v>1.2162162162162162</v>
      </c>
      <c r="AJ429" s="5"/>
      <c r="AK429" s="358">
        <v>1.807633601740227</v>
      </c>
      <c r="AL429" s="293">
        <v>1.2549999999999997</v>
      </c>
      <c r="AM429" s="293">
        <f t="shared" si="368"/>
        <v>0.55263360174022735</v>
      </c>
      <c r="AN429" s="293">
        <v>0</v>
      </c>
      <c r="AO429" s="293">
        <f t="shared" si="369"/>
        <v>1.807633601740227</v>
      </c>
      <c r="AP429" s="294">
        <v>1.2247513970084161</v>
      </c>
      <c r="AQ429" s="294">
        <f t="shared" si="370"/>
        <v>0.58288220473181096</v>
      </c>
      <c r="AR429" s="295"/>
      <c r="AS429" s="293">
        <v>1.807633601740227</v>
      </c>
      <c r="AT429" s="293">
        <v>1.2549999999999997</v>
      </c>
      <c r="AU429" s="293">
        <f t="shared" si="371"/>
        <v>0.55263360174022735</v>
      </c>
      <c r="AV429" s="293">
        <v>0</v>
      </c>
      <c r="AW429" s="294">
        <f t="shared" si="372"/>
        <v>1.807633601740227</v>
      </c>
      <c r="AX429" s="294">
        <v>1.2247513970084161</v>
      </c>
      <c r="AY429" s="296">
        <f t="shared" si="373"/>
        <v>0.58288220473181096</v>
      </c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 s="5"/>
    </row>
    <row r="430" spans="1:68" s="2" customFormat="1">
      <c r="B430" s="2" t="s">
        <v>537</v>
      </c>
      <c r="C430" s="2">
        <v>1</v>
      </c>
      <c r="D430" s="62" t="s">
        <v>511</v>
      </c>
      <c r="E430" s="293">
        <v>-531201555169280</v>
      </c>
      <c r="F430" s="293">
        <v>1.2549999999999999</v>
      </c>
      <c r="G430" s="293">
        <f t="shared" si="356"/>
        <v>-531201555169281.25</v>
      </c>
      <c r="H430" s="293">
        <v>0</v>
      </c>
      <c r="I430" s="293">
        <f t="shared" si="357"/>
        <v>-531201555169280</v>
      </c>
      <c r="J430" s="294">
        <v>0</v>
      </c>
      <c r="K430" s="294">
        <f t="shared" si="358"/>
        <v>-531201555169280</v>
      </c>
      <c r="L430" s="295"/>
      <c r="M430" s="293">
        <v>-531201555169280</v>
      </c>
      <c r="N430" s="293">
        <v>1.2549999999999999</v>
      </c>
      <c r="O430" s="293">
        <f t="shared" si="359"/>
        <v>-531201555169281.25</v>
      </c>
      <c r="P430" s="293">
        <v>0</v>
      </c>
      <c r="Q430" s="294">
        <f t="shared" si="360"/>
        <v>-531201555169280</v>
      </c>
      <c r="R430" s="294">
        <v>0</v>
      </c>
      <c r="S430" s="296">
        <f t="shared" si="361"/>
        <v>-531201555169280</v>
      </c>
      <c r="T430" s="5"/>
      <c r="U430" s="358">
        <v>0</v>
      </c>
      <c r="V430" s="293">
        <v>0</v>
      </c>
      <c r="W430" s="293">
        <f t="shared" si="362"/>
        <v>0</v>
      </c>
      <c r="X430" s="293">
        <v>0</v>
      </c>
      <c r="Y430" s="293">
        <f t="shared" si="363"/>
        <v>0</v>
      </c>
      <c r="Z430" s="294">
        <v>0</v>
      </c>
      <c r="AA430" s="294">
        <f t="shared" si="364"/>
        <v>0</v>
      </c>
      <c r="AB430" s="295"/>
      <c r="AC430" s="293">
        <v>0</v>
      </c>
      <c r="AD430" s="293">
        <v>0</v>
      </c>
      <c r="AE430" s="293">
        <f t="shared" si="365"/>
        <v>0</v>
      </c>
      <c r="AF430" s="293">
        <v>0</v>
      </c>
      <c r="AG430" s="294">
        <f t="shared" si="366"/>
        <v>0</v>
      </c>
      <c r="AH430" s="294">
        <v>0</v>
      </c>
      <c r="AI430" s="296">
        <f t="shared" si="367"/>
        <v>0</v>
      </c>
      <c r="AJ430" s="5"/>
      <c r="AK430" s="358">
        <v>-531201555169280</v>
      </c>
      <c r="AL430" s="293">
        <v>1.2549999999999999</v>
      </c>
      <c r="AM430" s="293">
        <f t="shared" si="368"/>
        <v>-531201555169281.25</v>
      </c>
      <c r="AN430" s="293">
        <v>0</v>
      </c>
      <c r="AO430" s="293">
        <f t="shared" si="369"/>
        <v>-531201555169280</v>
      </c>
      <c r="AP430" s="294">
        <v>0</v>
      </c>
      <c r="AQ430" s="294">
        <f t="shared" si="370"/>
        <v>-531201555169280</v>
      </c>
      <c r="AR430" s="295"/>
      <c r="AS430" s="293">
        <v>-531201555169280</v>
      </c>
      <c r="AT430" s="293">
        <v>1.2549999999999999</v>
      </c>
      <c r="AU430" s="293">
        <f t="shared" si="371"/>
        <v>-531201555169281.25</v>
      </c>
      <c r="AV430" s="293">
        <v>0</v>
      </c>
      <c r="AW430" s="294">
        <f t="shared" si="372"/>
        <v>-531201555169280</v>
      </c>
      <c r="AX430" s="294">
        <v>0</v>
      </c>
      <c r="AY430" s="296">
        <f t="shared" si="373"/>
        <v>-531201555169280</v>
      </c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 s="5"/>
    </row>
    <row r="431" spans="1:68" s="2" customFormat="1">
      <c r="B431" s="2" t="s">
        <v>541</v>
      </c>
      <c r="C431" s="2">
        <v>1</v>
      </c>
      <c r="D431" s="62" t="s">
        <v>419</v>
      </c>
      <c r="E431" s="293">
        <v>0.30520454058684943</v>
      </c>
      <c r="F431" s="293">
        <v>0</v>
      </c>
      <c r="G431" s="293">
        <f t="shared" si="356"/>
        <v>0.30520454058684943</v>
      </c>
      <c r="H431" s="293">
        <v>0</v>
      </c>
      <c r="I431" s="293">
        <f t="shared" si="357"/>
        <v>0.30520454058684943</v>
      </c>
      <c r="J431" s="294">
        <v>0</v>
      </c>
      <c r="K431" s="294">
        <f t="shared" si="358"/>
        <v>0.30520454058684943</v>
      </c>
      <c r="L431" s="295"/>
      <c r="M431" s="293">
        <v>0.30520454058684943</v>
      </c>
      <c r="N431" s="293">
        <v>0</v>
      </c>
      <c r="O431" s="293">
        <f t="shared" si="359"/>
        <v>0.30520454058684943</v>
      </c>
      <c r="P431" s="293">
        <v>0</v>
      </c>
      <c r="Q431" s="293">
        <f t="shared" si="360"/>
        <v>0.30520454058684943</v>
      </c>
      <c r="R431" s="294">
        <v>0</v>
      </c>
      <c r="S431" s="296">
        <f t="shared" si="361"/>
        <v>0.30520454058684943</v>
      </c>
      <c r="T431" s="5"/>
      <c r="U431" s="358">
        <v>0</v>
      </c>
      <c r="V431" s="293">
        <v>0</v>
      </c>
      <c r="W431" s="293">
        <f t="shared" si="362"/>
        <v>0</v>
      </c>
      <c r="X431" s="293">
        <v>0</v>
      </c>
      <c r="Y431" s="293">
        <f t="shared" si="363"/>
        <v>0</v>
      </c>
      <c r="Z431" s="294">
        <v>0</v>
      </c>
      <c r="AA431" s="294">
        <f t="shared" si="364"/>
        <v>0</v>
      </c>
      <c r="AB431" s="295"/>
      <c r="AC431" s="293">
        <v>0</v>
      </c>
      <c r="AD431" s="293">
        <v>0</v>
      </c>
      <c r="AE431" s="293">
        <f t="shared" si="365"/>
        <v>0</v>
      </c>
      <c r="AF431" s="293">
        <v>0</v>
      </c>
      <c r="AG431" s="293">
        <f t="shared" si="366"/>
        <v>0</v>
      </c>
      <c r="AH431" s="294">
        <v>0</v>
      </c>
      <c r="AI431" s="296">
        <f t="shared" si="367"/>
        <v>0</v>
      </c>
      <c r="AJ431" s="5"/>
      <c r="AK431" s="358">
        <v>0</v>
      </c>
      <c r="AL431" s="293">
        <v>0</v>
      </c>
      <c r="AM431" s="293">
        <f t="shared" si="368"/>
        <v>0</v>
      </c>
      <c r="AN431" s="293">
        <v>0</v>
      </c>
      <c r="AO431" s="293">
        <f t="shared" si="369"/>
        <v>0</v>
      </c>
      <c r="AP431" s="294">
        <v>0</v>
      </c>
      <c r="AQ431" s="294">
        <f t="shared" si="370"/>
        <v>0</v>
      </c>
      <c r="AR431" s="295"/>
      <c r="AS431" s="293">
        <v>0</v>
      </c>
      <c r="AT431" s="293">
        <v>0</v>
      </c>
      <c r="AU431" s="293">
        <f t="shared" si="371"/>
        <v>0</v>
      </c>
      <c r="AV431" s="293">
        <v>0</v>
      </c>
      <c r="AW431" s="293">
        <f t="shared" si="372"/>
        <v>0</v>
      </c>
      <c r="AX431" s="294">
        <v>0</v>
      </c>
      <c r="AY431" s="296">
        <f t="shared" si="373"/>
        <v>0</v>
      </c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 s="5"/>
    </row>
    <row r="432" spans="1:68" s="2" customFormat="1">
      <c r="B432" s="2" t="s">
        <v>542</v>
      </c>
      <c r="C432" s="2">
        <v>1</v>
      </c>
      <c r="D432" s="62" t="s">
        <v>420</v>
      </c>
      <c r="E432" s="293">
        <v>6.0008355105636735</v>
      </c>
      <c r="F432" s="293">
        <v>1.0999999999999999</v>
      </c>
      <c r="G432" s="293">
        <f t="shared" si="356"/>
        <v>4.9008355105636738</v>
      </c>
      <c r="H432" s="293">
        <v>0</v>
      </c>
      <c r="I432" s="293">
        <f t="shared" si="357"/>
        <v>6.0008355105636735</v>
      </c>
      <c r="J432" s="293">
        <v>1.0871794630079261</v>
      </c>
      <c r="K432" s="293">
        <f t="shared" si="358"/>
        <v>4.9136560475557474</v>
      </c>
      <c r="L432" s="295"/>
      <c r="M432" s="293">
        <v>6.0008355105636735</v>
      </c>
      <c r="N432" s="293">
        <v>1.0999999999999999</v>
      </c>
      <c r="O432" s="293">
        <f t="shared" si="359"/>
        <v>4.9008355105636738</v>
      </c>
      <c r="P432" s="293">
        <v>0</v>
      </c>
      <c r="Q432" s="293">
        <f t="shared" si="360"/>
        <v>6.0008355105636735</v>
      </c>
      <c r="R432" s="293">
        <v>1.0871794630079261</v>
      </c>
      <c r="S432" s="297">
        <f t="shared" si="361"/>
        <v>4.9136560475557474</v>
      </c>
      <c r="T432" s="5"/>
      <c r="U432" s="358">
        <v>-2772.1882352941361</v>
      </c>
      <c r="V432" s="293">
        <v>1.1000000000000001</v>
      </c>
      <c r="W432" s="293">
        <f t="shared" si="362"/>
        <v>-2773.288235294136</v>
      </c>
      <c r="X432" s="293">
        <v>0</v>
      </c>
      <c r="Y432" s="293">
        <f t="shared" si="363"/>
        <v>-2772.1882352941361</v>
      </c>
      <c r="Z432" s="293">
        <v>-741.17647058823536</v>
      </c>
      <c r="AA432" s="293">
        <f t="shared" si="364"/>
        <v>-2031.0117647059008</v>
      </c>
      <c r="AB432" s="295"/>
      <c r="AC432" s="293">
        <v>-2772.1882352941361</v>
      </c>
      <c r="AD432" s="293">
        <v>1.1000000000000001</v>
      </c>
      <c r="AE432" s="293">
        <f t="shared" si="365"/>
        <v>-2773.288235294136</v>
      </c>
      <c r="AF432" s="293">
        <v>0</v>
      </c>
      <c r="AG432" s="293">
        <f t="shared" si="366"/>
        <v>-2772.1882352941361</v>
      </c>
      <c r="AH432" s="293">
        <v>-741.17647058823536</v>
      </c>
      <c r="AI432" s="297">
        <f t="shared" si="367"/>
        <v>-2031.0117647059008</v>
      </c>
      <c r="AJ432" s="5"/>
      <c r="AK432" s="358">
        <v>5.6428008284285625</v>
      </c>
      <c r="AL432" s="293">
        <v>1.1000000000000001</v>
      </c>
      <c r="AM432" s="293">
        <f t="shared" si="368"/>
        <v>4.5428008284285628</v>
      </c>
      <c r="AN432" s="293">
        <v>0</v>
      </c>
      <c r="AO432" s="293">
        <f t="shared" si="369"/>
        <v>5.6428008284285625</v>
      </c>
      <c r="AP432" s="293">
        <v>1.0500084248777803</v>
      </c>
      <c r="AQ432" s="293">
        <f t="shared" si="370"/>
        <v>4.5927924035507823</v>
      </c>
      <c r="AR432" s="295"/>
      <c r="AS432" s="293">
        <v>5.6428008284285625</v>
      </c>
      <c r="AT432" s="293">
        <v>1.1000000000000001</v>
      </c>
      <c r="AU432" s="293">
        <f t="shared" si="371"/>
        <v>4.5428008284285628</v>
      </c>
      <c r="AV432" s="293">
        <v>0</v>
      </c>
      <c r="AW432" s="293">
        <f t="shared" si="372"/>
        <v>5.6428008284285625</v>
      </c>
      <c r="AX432" s="293">
        <v>1.0500084248777803</v>
      </c>
      <c r="AY432" s="297">
        <f t="shared" si="373"/>
        <v>4.5927924035507823</v>
      </c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 s="5"/>
    </row>
    <row r="433" spans="2:68" s="2" customFormat="1" ht="14.25" hidden="1" customHeight="1" outlineLevel="1">
      <c r="B433" s="2" t="s">
        <v>544</v>
      </c>
      <c r="C433" s="2">
        <v>1</v>
      </c>
      <c r="D433" s="92" t="s">
        <v>421</v>
      </c>
      <c r="E433" s="298">
        <v>0</v>
      </c>
      <c r="F433" s="298">
        <v>0</v>
      </c>
      <c r="G433" s="298">
        <f t="shared" si="356"/>
        <v>0</v>
      </c>
      <c r="H433" s="298">
        <v>0</v>
      </c>
      <c r="I433" s="298">
        <f t="shared" si="357"/>
        <v>0</v>
      </c>
      <c r="J433" s="300">
        <v>0</v>
      </c>
      <c r="K433" s="300">
        <f t="shared" si="358"/>
        <v>0</v>
      </c>
      <c r="L433" s="298"/>
      <c r="M433" s="298">
        <v>0</v>
      </c>
      <c r="N433" s="298">
        <v>0</v>
      </c>
      <c r="O433" s="298">
        <f t="shared" si="359"/>
        <v>0</v>
      </c>
      <c r="P433" s="298">
        <v>0</v>
      </c>
      <c r="Q433" s="298">
        <f t="shared" si="360"/>
        <v>0</v>
      </c>
      <c r="R433" s="300">
        <v>0</v>
      </c>
      <c r="S433" s="299">
        <f t="shared" si="361"/>
        <v>0</v>
      </c>
      <c r="T433" s="5"/>
      <c r="U433" s="359">
        <v>0</v>
      </c>
      <c r="V433" s="298">
        <v>0</v>
      </c>
      <c r="W433" s="298">
        <f t="shared" si="362"/>
        <v>0</v>
      </c>
      <c r="X433" s="298">
        <v>0</v>
      </c>
      <c r="Y433" s="298">
        <f t="shared" si="363"/>
        <v>0</v>
      </c>
      <c r="Z433" s="300">
        <v>0</v>
      </c>
      <c r="AA433" s="300">
        <f t="shared" si="364"/>
        <v>0</v>
      </c>
      <c r="AB433" s="298"/>
      <c r="AC433" s="298">
        <v>0</v>
      </c>
      <c r="AD433" s="298">
        <v>0</v>
      </c>
      <c r="AE433" s="298">
        <f t="shared" si="365"/>
        <v>0</v>
      </c>
      <c r="AF433" s="298">
        <v>0</v>
      </c>
      <c r="AG433" s="298">
        <f t="shared" si="366"/>
        <v>0</v>
      </c>
      <c r="AH433" s="300">
        <v>0</v>
      </c>
      <c r="AI433" s="299">
        <f t="shared" si="367"/>
        <v>0</v>
      </c>
      <c r="AJ433" s="5"/>
      <c r="AK433" s="359">
        <v>0</v>
      </c>
      <c r="AL433" s="298">
        <v>0</v>
      </c>
      <c r="AM433" s="298">
        <f t="shared" si="368"/>
        <v>0</v>
      </c>
      <c r="AN433" s="298">
        <v>0</v>
      </c>
      <c r="AO433" s="298">
        <f t="shared" si="369"/>
        <v>0</v>
      </c>
      <c r="AP433" s="300">
        <v>0</v>
      </c>
      <c r="AQ433" s="300">
        <f t="shared" si="370"/>
        <v>0</v>
      </c>
      <c r="AR433" s="298"/>
      <c r="AS433" s="298">
        <v>0</v>
      </c>
      <c r="AT433" s="298">
        <v>0</v>
      </c>
      <c r="AU433" s="298">
        <f t="shared" si="371"/>
        <v>0</v>
      </c>
      <c r="AV433" s="298">
        <v>0</v>
      </c>
      <c r="AW433" s="298">
        <f t="shared" si="372"/>
        <v>0</v>
      </c>
      <c r="AX433" s="300">
        <v>0</v>
      </c>
      <c r="AY433" s="299">
        <f t="shared" si="373"/>
        <v>0</v>
      </c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 s="5"/>
    </row>
    <row r="434" spans="2:68" s="2" customFormat="1" ht="14.25" hidden="1" customHeight="1" outlineLevel="1">
      <c r="B434" s="2" t="s">
        <v>543</v>
      </c>
      <c r="C434" s="2">
        <v>1</v>
      </c>
      <c r="D434" s="92" t="s">
        <v>422</v>
      </c>
      <c r="E434" s="298">
        <v>0</v>
      </c>
      <c r="F434" s="298">
        <v>0</v>
      </c>
      <c r="G434" s="298">
        <f t="shared" si="356"/>
        <v>0</v>
      </c>
      <c r="H434" s="298">
        <v>0</v>
      </c>
      <c r="I434" s="298">
        <f t="shared" si="357"/>
        <v>0</v>
      </c>
      <c r="J434" s="300">
        <v>0</v>
      </c>
      <c r="K434" s="300">
        <f t="shared" si="358"/>
        <v>0</v>
      </c>
      <c r="L434" s="298"/>
      <c r="M434" s="298">
        <v>0</v>
      </c>
      <c r="N434" s="298">
        <v>0</v>
      </c>
      <c r="O434" s="298">
        <f t="shared" si="359"/>
        <v>0</v>
      </c>
      <c r="P434" s="298">
        <v>0</v>
      </c>
      <c r="Q434" s="298">
        <f t="shared" si="360"/>
        <v>0</v>
      </c>
      <c r="R434" s="300">
        <v>0</v>
      </c>
      <c r="S434" s="299">
        <f t="shared" si="361"/>
        <v>0</v>
      </c>
      <c r="T434" s="5"/>
      <c r="U434" s="359">
        <v>0</v>
      </c>
      <c r="V434" s="298">
        <v>0</v>
      </c>
      <c r="W434" s="298">
        <f t="shared" si="362"/>
        <v>0</v>
      </c>
      <c r="X434" s="298">
        <v>0</v>
      </c>
      <c r="Y434" s="298">
        <f t="shared" si="363"/>
        <v>0</v>
      </c>
      <c r="Z434" s="300">
        <v>0</v>
      </c>
      <c r="AA434" s="300">
        <f t="shared" si="364"/>
        <v>0</v>
      </c>
      <c r="AB434" s="298"/>
      <c r="AC434" s="298">
        <v>0</v>
      </c>
      <c r="AD434" s="298">
        <v>0</v>
      </c>
      <c r="AE434" s="298">
        <f t="shared" si="365"/>
        <v>0</v>
      </c>
      <c r="AF434" s="298">
        <v>0</v>
      </c>
      <c r="AG434" s="298">
        <f t="shared" si="366"/>
        <v>0</v>
      </c>
      <c r="AH434" s="300">
        <v>0</v>
      </c>
      <c r="AI434" s="299">
        <f t="shared" si="367"/>
        <v>0</v>
      </c>
      <c r="AJ434" s="5"/>
      <c r="AK434" s="359">
        <v>0</v>
      </c>
      <c r="AL434" s="298">
        <v>0</v>
      </c>
      <c r="AM434" s="298">
        <f t="shared" si="368"/>
        <v>0</v>
      </c>
      <c r="AN434" s="298">
        <v>0</v>
      </c>
      <c r="AO434" s="298">
        <f t="shared" si="369"/>
        <v>0</v>
      </c>
      <c r="AP434" s="300">
        <v>0</v>
      </c>
      <c r="AQ434" s="300">
        <f t="shared" si="370"/>
        <v>0</v>
      </c>
      <c r="AR434" s="298"/>
      <c r="AS434" s="298">
        <v>0</v>
      </c>
      <c r="AT434" s="298">
        <v>0</v>
      </c>
      <c r="AU434" s="298">
        <f t="shared" si="371"/>
        <v>0</v>
      </c>
      <c r="AV434" s="298">
        <v>0</v>
      </c>
      <c r="AW434" s="298">
        <f t="shared" si="372"/>
        <v>0</v>
      </c>
      <c r="AX434" s="300">
        <v>0</v>
      </c>
      <c r="AY434" s="299">
        <f t="shared" si="373"/>
        <v>0</v>
      </c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 s="5"/>
    </row>
    <row r="435" spans="2:68" s="2" customFormat="1" ht="14.25" hidden="1" customHeight="1" outlineLevel="1">
      <c r="B435" s="2" t="s">
        <v>544</v>
      </c>
      <c r="C435" s="2">
        <v>1</v>
      </c>
      <c r="D435" s="92" t="s">
        <v>421</v>
      </c>
      <c r="E435" s="298">
        <v>0</v>
      </c>
      <c r="F435" s="298">
        <v>0</v>
      </c>
      <c r="G435" s="298">
        <f t="shared" si="356"/>
        <v>0</v>
      </c>
      <c r="H435" s="298">
        <v>0</v>
      </c>
      <c r="I435" s="298">
        <f t="shared" si="357"/>
        <v>0</v>
      </c>
      <c r="J435" s="300">
        <v>0</v>
      </c>
      <c r="K435" s="300">
        <f t="shared" si="358"/>
        <v>0</v>
      </c>
      <c r="L435" s="298"/>
      <c r="M435" s="298">
        <v>0</v>
      </c>
      <c r="N435" s="298">
        <v>0</v>
      </c>
      <c r="O435" s="298">
        <f t="shared" si="359"/>
        <v>0</v>
      </c>
      <c r="P435" s="298">
        <v>0</v>
      </c>
      <c r="Q435" s="298">
        <f t="shared" si="360"/>
        <v>0</v>
      </c>
      <c r="R435" s="300">
        <v>0</v>
      </c>
      <c r="S435" s="299">
        <f t="shared" si="361"/>
        <v>0</v>
      </c>
      <c r="T435" s="5"/>
      <c r="U435" s="359">
        <v>0</v>
      </c>
      <c r="V435" s="298">
        <v>0</v>
      </c>
      <c r="W435" s="298">
        <f t="shared" si="362"/>
        <v>0</v>
      </c>
      <c r="X435" s="298">
        <v>0</v>
      </c>
      <c r="Y435" s="298">
        <f t="shared" si="363"/>
        <v>0</v>
      </c>
      <c r="Z435" s="300">
        <v>0</v>
      </c>
      <c r="AA435" s="300">
        <f t="shared" si="364"/>
        <v>0</v>
      </c>
      <c r="AB435" s="298"/>
      <c r="AC435" s="298">
        <v>0</v>
      </c>
      <c r="AD435" s="298">
        <v>0</v>
      </c>
      <c r="AE435" s="298">
        <f t="shared" si="365"/>
        <v>0</v>
      </c>
      <c r="AF435" s="298">
        <v>0</v>
      </c>
      <c r="AG435" s="298">
        <f t="shared" si="366"/>
        <v>0</v>
      </c>
      <c r="AH435" s="300">
        <v>0</v>
      </c>
      <c r="AI435" s="299">
        <f t="shared" si="367"/>
        <v>0</v>
      </c>
      <c r="AJ435" s="5"/>
      <c r="AK435" s="359">
        <v>0</v>
      </c>
      <c r="AL435" s="298">
        <v>0</v>
      </c>
      <c r="AM435" s="298">
        <f t="shared" si="368"/>
        <v>0</v>
      </c>
      <c r="AN435" s="298">
        <v>0</v>
      </c>
      <c r="AO435" s="298">
        <f t="shared" si="369"/>
        <v>0</v>
      </c>
      <c r="AP435" s="300">
        <v>0</v>
      </c>
      <c r="AQ435" s="300">
        <f t="shared" si="370"/>
        <v>0</v>
      </c>
      <c r="AR435" s="298"/>
      <c r="AS435" s="298">
        <v>0</v>
      </c>
      <c r="AT435" s="298">
        <v>0</v>
      </c>
      <c r="AU435" s="298">
        <f t="shared" si="371"/>
        <v>0</v>
      </c>
      <c r="AV435" s="298">
        <v>0</v>
      </c>
      <c r="AW435" s="298">
        <f t="shared" si="372"/>
        <v>0</v>
      </c>
      <c r="AX435" s="300">
        <v>0</v>
      </c>
      <c r="AY435" s="299">
        <f t="shared" si="373"/>
        <v>0</v>
      </c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 s="5"/>
    </row>
    <row r="436" spans="2:68" s="2" customFormat="1" collapsed="1">
      <c r="B436" s="2" t="s">
        <v>545</v>
      </c>
      <c r="C436" s="2">
        <v>1</v>
      </c>
      <c r="D436" s="62" t="s">
        <v>423</v>
      </c>
      <c r="E436" s="293">
        <v>0</v>
      </c>
      <c r="F436" s="293">
        <v>0</v>
      </c>
      <c r="G436" s="293">
        <f t="shared" si="356"/>
        <v>0</v>
      </c>
      <c r="H436" s="293">
        <v>0</v>
      </c>
      <c r="I436" s="293">
        <f t="shared" si="357"/>
        <v>0</v>
      </c>
      <c r="J436" s="294">
        <v>0</v>
      </c>
      <c r="K436" s="294">
        <f t="shared" si="358"/>
        <v>0</v>
      </c>
      <c r="L436" s="295"/>
      <c r="M436" s="293">
        <v>0</v>
      </c>
      <c r="N436" s="293">
        <v>0</v>
      </c>
      <c r="O436" s="293">
        <f t="shared" si="359"/>
        <v>0</v>
      </c>
      <c r="P436" s="293">
        <v>0</v>
      </c>
      <c r="Q436" s="293">
        <f t="shared" si="360"/>
        <v>0</v>
      </c>
      <c r="R436" s="294">
        <v>0</v>
      </c>
      <c r="S436" s="296">
        <f t="shared" si="361"/>
        <v>0</v>
      </c>
      <c r="T436" s="5"/>
      <c r="U436" s="358">
        <v>0</v>
      </c>
      <c r="V436" s="293">
        <v>0</v>
      </c>
      <c r="W436" s="293">
        <f t="shared" si="362"/>
        <v>0</v>
      </c>
      <c r="X436" s="293">
        <v>0</v>
      </c>
      <c r="Y436" s="293">
        <f t="shared" si="363"/>
        <v>0</v>
      </c>
      <c r="Z436" s="294">
        <v>0</v>
      </c>
      <c r="AA436" s="294">
        <f t="shared" si="364"/>
        <v>0</v>
      </c>
      <c r="AB436" s="295"/>
      <c r="AC436" s="293">
        <v>0</v>
      </c>
      <c r="AD436" s="293">
        <v>0</v>
      </c>
      <c r="AE436" s="293">
        <f t="shared" si="365"/>
        <v>0</v>
      </c>
      <c r="AF436" s="293">
        <v>0</v>
      </c>
      <c r="AG436" s="293">
        <f t="shared" si="366"/>
        <v>0</v>
      </c>
      <c r="AH436" s="294">
        <v>0</v>
      </c>
      <c r="AI436" s="296">
        <f t="shared" si="367"/>
        <v>0</v>
      </c>
      <c r="AJ436" s="5"/>
      <c r="AK436" s="358">
        <v>0</v>
      </c>
      <c r="AL436" s="293">
        <v>0</v>
      </c>
      <c r="AM436" s="293">
        <f t="shared" si="368"/>
        <v>0</v>
      </c>
      <c r="AN436" s="293">
        <v>0</v>
      </c>
      <c r="AO436" s="293">
        <f t="shared" si="369"/>
        <v>0</v>
      </c>
      <c r="AP436" s="294">
        <v>0</v>
      </c>
      <c r="AQ436" s="294">
        <f t="shared" si="370"/>
        <v>0</v>
      </c>
      <c r="AR436" s="295"/>
      <c r="AS436" s="293">
        <v>0</v>
      </c>
      <c r="AT436" s="293">
        <v>0</v>
      </c>
      <c r="AU436" s="293">
        <f t="shared" si="371"/>
        <v>0</v>
      </c>
      <c r="AV436" s="293">
        <v>0</v>
      </c>
      <c r="AW436" s="293">
        <f t="shared" si="372"/>
        <v>0</v>
      </c>
      <c r="AX436" s="294">
        <v>0</v>
      </c>
      <c r="AY436" s="296">
        <f t="shared" si="373"/>
        <v>0</v>
      </c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 s="5"/>
    </row>
    <row r="437" spans="2:68" s="2" customFormat="1">
      <c r="B437" s="2" t="s">
        <v>546</v>
      </c>
      <c r="C437" s="2">
        <v>1</v>
      </c>
      <c r="D437" s="62" t="s">
        <v>424</v>
      </c>
      <c r="E437" s="293">
        <v>0</v>
      </c>
      <c r="F437" s="293">
        <v>0</v>
      </c>
      <c r="G437" s="293">
        <f t="shared" si="356"/>
        <v>0</v>
      </c>
      <c r="H437" s="293">
        <v>0</v>
      </c>
      <c r="I437" s="293">
        <f t="shared" si="357"/>
        <v>0</v>
      </c>
      <c r="J437" s="294">
        <v>0</v>
      </c>
      <c r="K437" s="294">
        <f t="shared" si="358"/>
        <v>0</v>
      </c>
      <c r="L437" s="295"/>
      <c r="M437" s="293">
        <v>0</v>
      </c>
      <c r="N437" s="293">
        <v>0</v>
      </c>
      <c r="O437" s="293">
        <f t="shared" si="359"/>
        <v>0</v>
      </c>
      <c r="P437" s="293">
        <v>0</v>
      </c>
      <c r="Q437" s="293">
        <f t="shared" si="360"/>
        <v>0</v>
      </c>
      <c r="R437" s="294">
        <v>0</v>
      </c>
      <c r="S437" s="296">
        <f t="shared" si="361"/>
        <v>0</v>
      </c>
      <c r="T437" s="5"/>
      <c r="U437" s="358">
        <v>0</v>
      </c>
      <c r="V437" s="293">
        <v>0</v>
      </c>
      <c r="W437" s="293">
        <f t="shared" si="362"/>
        <v>0</v>
      </c>
      <c r="X437" s="293">
        <v>0</v>
      </c>
      <c r="Y437" s="293">
        <f t="shared" si="363"/>
        <v>0</v>
      </c>
      <c r="Z437" s="294">
        <v>0</v>
      </c>
      <c r="AA437" s="294">
        <f t="shared" si="364"/>
        <v>0</v>
      </c>
      <c r="AB437" s="295"/>
      <c r="AC437" s="293">
        <v>0</v>
      </c>
      <c r="AD437" s="293">
        <v>0</v>
      </c>
      <c r="AE437" s="293">
        <f t="shared" si="365"/>
        <v>0</v>
      </c>
      <c r="AF437" s="293">
        <v>0</v>
      </c>
      <c r="AG437" s="293">
        <f t="shared" si="366"/>
        <v>0</v>
      </c>
      <c r="AH437" s="294">
        <v>0</v>
      </c>
      <c r="AI437" s="296">
        <f t="shared" si="367"/>
        <v>0</v>
      </c>
      <c r="AJ437" s="5"/>
      <c r="AK437" s="358">
        <v>0</v>
      </c>
      <c r="AL437" s="293">
        <v>0</v>
      </c>
      <c r="AM437" s="293">
        <f t="shared" si="368"/>
        <v>0</v>
      </c>
      <c r="AN437" s="293">
        <v>0</v>
      </c>
      <c r="AO437" s="293">
        <f t="shared" si="369"/>
        <v>0</v>
      </c>
      <c r="AP437" s="294">
        <v>0</v>
      </c>
      <c r="AQ437" s="294">
        <f t="shared" si="370"/>
        <v>0</v>
      </c>
      <c r="AR437" s="295"/>
      <c r="AS437" s="293">
        <v>0</v>
      </c>
      <c r="AT437" s="293">
        <v>0</v>
      </c>
      <c r="AU437" s="293">
        <f t="shared" si="371"/>
        <v>0</v>
      </c>
      <c r="AV437" s="293">
        <v>0</v>
      </c>
      <c r="AW437" s="293">
        <f t="shared" si="372"/>
        <v>0</v>
      </c>
      <c r="AX437" s="294">
        <v>0</v>
      </c>
      <c r="AY437" s="296">
        <f t="shared" si="373"/>
        <v>0</v>
      </c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 s="5"/>
    </row>
    <row r="438" spans="2:68" s="5" customFormat="1">
      <c r="B438" s="2" t="s">
        <v>425</v>
      </c>
      <c r="C438" s="2">
        <v>1</v>
      </c>
      <c r="D438" s="62" t="s">
        <v>425</v>
      </c>
      <c r="E438" s="293">
        <v>0.49005773564985183</v>
      </c>
      <c r="F438" s="293">
        <v>0.62348286543237741</v>
      </c>
      <c r="G438" s="293">
        <f t="shared" si="356"/>
        <v>-0.13342512978252558</v>
      </c>
      <c r="H438" s="293">
        <v>0</v>
      </c>
      <c r="I438" s="293">
        <f t="shared" si="357"/>
        <v>0.49005773564985183</v>
      </c>
      <c r="J438" s="294">
        <v>0.60210034809418844</v>
      </c>
      <c r="K438" s="294">
        <f t="shared" si="358"/>
        <v>-0.11204261244433661</v>
      </c>
      <c r="L438" s="295"/>
      <c r="M438" s="293">
        <v>0.49005773564985183</v>
      </c>
      <c r="N438" s="293">
        <v>0.62348286543237741</v>
      </c>
      <c r="O438" s="293">
        <f t="shared" si="359"/>
        <v>-0.13342512978252558</v>
      </c>
      <c r="P438" s="293">
        <v>0</v>
      </c>
      <c r="Q438" s="293">
        <f t="shared" si="360"/>
        <v>0.49005773564985183</v>
      </c>
      <c r="R438" s="294">
        <v>0.60210034809418844</v>
      </c>
      <c r="S438" s="296">
        <f t="shared" si="361"/>
        <v>-0.11204261244433661</v>
      </c>
      <c r="U438" s="358">
        <v>0.44398920238194417</v>
      </c>
      <c r="V438" s="293">
        <v>0.67689659530479962</v>
      </c>
      <c r="W438" s="293">
        <f t="shared" si="362"/>
        <v>-0.23290739292285545</v>
      </c>
      <c r="X438" s="293">
        <v>0</v>
      </c>
      <c r="Y438" s="293">
        <f t="shared" si="363"/>
        <v>0.44398920238194417</v>
      </c>
      <c r="Z438" s="294">
        <v>0.7003827887469265</v>
      </c>
      <c r="AA438" s="294">
        <f t="shared" si="364"/>
        <v>-0.25639358636498233</v>
      </c>
      <c r="AB438" s="295"/>
      <c r="AC438" s="293">
        <v>0.44398920238194417</v>
      </c>
      <c r="AD438" s="293">
        <v>0.67689659530479962</v>
      </c>
      <c r="AE438" s="293">
        <f t="shared" si="365"/>
        <v>-0.23290739292285545</v>
      </c>
      <c r="AF438" s="293">
        <v>0</v>
      </c>
      <c r="AG438" s="293">
        <f t="shared" si="366"/>
        <v>0.44398920238194417</v>
      </c>
      <c r="AH438" s="294">
        <v>0.7003827887469265</v>
      </c>
      <c r="AI438" s="296">
        <f t="shared" si="367"/>
        <v>-0.25639358636498233</v>
      </c>
      <c r="AK438" s="358">
        <v>0.49741237606757549</v>
      </c>
      <c r="AL438" s="293">
        <v>0.61049277995644047</v>
      </c>
      <c r="AM438" s="293">
        <f t="shared" si="368"/>
        <v>-0.11308040388886498</v>
      </c>
      <c r="AN438" s="293">
        <v>0</v>
      </c>
      <c r="AO438" s="293">
        <f t="shared" si="369"/>
        <v>0.49741237606757549</v>
      </c>
      <c r="AP438" s="294">
        <v>0.57335020165984807</v>
      </c>
      <c r="AQ438" s="294">
        <f t="shared" si="370"/>
        <v>-7.5937825592272579E-2</v>
      </c>
      <c r="AR438" s="295"/>
      <c r="AS438" s="293">
        <v>0.49741237606757549</v>
      </c>
      <c r="AT438" s="293">
        <v>0.61049277995644047</v>
      </c>
      <c r="AU438" s="293">
        <f t="shared" si="371"/>
        <v>-0.11308040388886498</v>
      </c>
      <c r="AV438" s="293">
        <v>0</v>
      </c>
      <c r="AW438" s="293">
        <f t="shared" si="372"/>
        <v>0.49741237606757549</v>
      </c>
      <c r="AX438" s="294">
        <v>0.57335020165984807</v>
      </c>
      <c r="AY438" s="296">
        <f t="shared" si="373"/>
        <v>-7.5937825592272579E-2</v>
      </c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</row>
    <row r="439" spans="2:68" s="5" customFormat="1">
      <c r="B439" s="2" t="s">
        <v>426</v>
      </c>
      <c r="C439" s="2">
        <v>1</v>
      </c>
      <c r="D439" s="62" t="s">
        <v>426</v>
      </c>
      <c r="E439" s="293">
        <v>0.3895256856367042</v>
      </c>
      <c r="F439" s="293">
        <v>0.25389185507575573</v>
      </c>
      <c r="G439" s="293">
        <f t="shared" si="356"/>
        <v>0.13563383056094847</v>
      </c>
      <c r="H439" s="293">
        <v>0</v>
      </c>
      <c r="I439" s="293">
        <f t="shared" si="357"/>
        <v>0.3895256856367042</v>
      </c>
      <c r="J439" s="294">
        <v>0.25838790273087903</v>
      </c>
      <c r="K439" s="294">
        <f t="shared" si="358"/>
        <v>0.13113778290582517</v>
      </c>
      <c r="L439" s="295"/>
      <c r="M439" s="293">
        <v>0.3895256856367042</v>
      </c>
      <c r="N439" s="293">
        <v>0.25389185507575573</v>
      </c>
      <c r="O439" s="293">
        <f t="shared" si="359"/>
        <v>0.13563383056094847</v>
      </c>
      <c r="P439" s="293">
        <v>0</v>
      </c>
      <c r="Q439" s="293">
        <f t="shared" si="360"/>
        <v>0.3895256856367042</v>
      </c>
      <c r="R439" s="294">
        <v>0.25838790273087903</v>
      </c>
      <c r="S439" s="296">
        <f t="shared" si="361"/>
        <v>0.13113778290582517</v>
      </c>
      <c r="U439" s="358">
        <v>0.41782702857477005</v>
      </c>
      <c r="V439" s="293">
        <v>0.27126047519493363</v>
      </c>
      <c r="W439" s="293">
        <f t="shared" si="362"/>
        <v>0.14656655337983643</v>
      </c>
      <c r="X439" s="293">
        <v>0</v>
      </c>
      <c r="Y439" s="293">
        <f t="shared" si="363"/>
        <v>0.41782702857477005</v>
      </c>
      <c r="Z439" s="294">
        <v>0.25388136338568423</v>
      </c>
      <c r="AA439" s="294">
        <f t="shared" si="364"/>
        <v>0.16394566518908582</v>
      </c>
      <c r="AB439" s="295"/>
      <c r="AC439" s="293">
        <v>0.41782702857477005</v>
      </c>
      <c r="AD439" s="293">
        <v>0.27126047519493363</v>
      </c>
      <c r="AE439" s="293">
        <f t="shared" si="365"/>
        <v>0.14656655337983643</v>
      </c>
      <c r="AF439" s="293">
        <v>0</v>
      </c>
      <c r="AG439" s="293">
        <f t="shared" si="366"/>
        <v>0.41782702857477005</v>
      </c>
      <c r="AH439" s="294">
        <v>0.25388136338568423</v>
      </c>
      <c r="AI439" s="296">
        <f t="shared" si="367"/>
        <v>0.16394566518908582</v>
      </c>
      <c r="AK439" s="358">
        <v>0.38538352224114347</v>
      </c>
      <c r="AL439" s="293">
        <v>0.2494000000001356</v>
      </c>
      <c r="AM439" s="293">
        <f t="shared" si="368"/>
        <v>0.13598352224100788</v>
      </c>
      <c r="AN439" s="293">
        <v>0</v>
      </c>
      <c r="AO439" s="293">
        <f t="shared" si="369"/>
        <v>0.38538352224114347</v>
      </c>
      <c r="AP439" s="294">
        <v>0.25978998234597622</v>
      </c>
      <c r="AQ439" s="294">
        <f t="shared" si="370"/>
        <v>0.12559353989516725</v>
      </c>
      <c r="AR439" s="295"/>
      <c r="AS439" s="293">
        <v>0.38538352224114347</v>
      </c>
      <c r="AT439" s="293">
        <v>0.2494000000001356</v>
      </c>
      <c r="AU439" s="293">
        <f t="shared" si="371"/>
        <v>0.13598352224100788</v>
      </c>
      <c r="AV439" s="293">
        <v>0</v>
      </c>
      <c r="AW439" s="293">
        <f t="shared" si="372"/>
        <v>0.38538352224114347</v>
      </c>
      <c r="AX439" s="294">
        <v>0.25978998234597622</v>
      </c>
      <c r="AY439" s="296">
        <f t="shared" si="373"/>
        <v>0.12559353989516725</v>
      </c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</row>
    <row r="440" spans="2:68" s="5" customFormat="1">
      <c r="B440" s="2" t="s">
        <v>427</v>
      </c>
      <c r="C440" s="2">
        <v>1</v>
      </c>
      <c r="D440" s="62" t="s">
        <v>427</v>
      </c>
      <c r="E440" s="293">
        <v>0.23474212207238793</v>
      </c>
      <c r="F440" s="293">
        <v>0.22608781929729288</v>
      </c>
      <c r="G440" s="293">
        <f t="shared" si="356"/>
        <v>8.6543027750950463E-3</v>
      </c>
      <c r="H440" s="293">
        <v>0</v>
      </c>
      <c r="I440" s="293">
        <f t="shared" si="357"/>
        <v>0.23474212207238793</v>
      </c>
      <c r="J440" s="294">
        <v>0.23151929693176282</v>
      </c>
      <c r="K440" s="294">
        <f t="shared" si="358"/>
        <v>3.2228251406251074E-3</v>
      </c>
      <c r="L440" s="295"/>
      <c r="M440" s="293">
        <v>0.23474212207238793</v>
      </c>
      <c r="N440" s="293">
        <v>0.22608781929729288</v>
      </c>
      <c r="O440" s="293">
        <f t="shared" si="359"/>
        <v>8.6543027750950463E-3</v>
      </c>
      <c r="P440" s="293">
        <v>0</v>
      </c>
      <c r="Q440" s="293">
        <f t="shared" si="360"/>
        <v>0.23474212207238793</v>
      </c>
      <c r="R440" s="294">
        <v>0.23151929693176282</v>
      </c>
      <c r="S440" s="296">
        <f t="shared" si="361"/>
        <v>3.2228251406251074E-3</v>
      </c>
      <c r="U440" s="358">
        <v>0.47161187290459733</v>
      </c>
      <c r="V440" s="293">
        <v>0.29391210437256665</v>
      </c>
      <c r="W440" s="293">
        <f t="shared" si="362"/>
        <v>0.17769976853203068</v>
      </c>
      <c r="X440" s="293">
        <v>0</v>
      </c>
      <c r="Y440" s="293">
        <f t="shared" si="363"/>
        <v>0.47161187290459733</v>
      </c>
      <c r="Z440" s="294">
        <v>0.24195394416633695</v>
      </c>
      <c r="AA440" s="294">
        <f t="shared" si="364"/>
        <v>0.22965792873826038</v>
      </c>
      <c r="AB440" s="295"/>
      <c r="AC440" s="293">
        <v>0.47161187290459733</v>
      </c>
      <c r="AD440" s="293">
        <v>0.29391210437256665</v>
      </c>
      <c r="AE440" s="293">
        <f t="shared" si="365"/>
        <v>0.17769976853203068</v>
      </c>
      <c r="AF440" s="293">
        <v>0</v>
      </c>
      <c r="AG440" s="293">
        <f t="shared" si="366"/>
        <v>0.47161187290459733</v>
      </c>
      <c r="AH440" s="294">
        <v>0.24195394416633695</v>
      </c>
      <c r="AI440" s="296">
        <f t="shared" si="367"/>
        <v>0.22965792873826038</v>
      </c>
      <c r="AK440" s="358">
        <v>0.19692689941106037</v>
      </c>
      <c r="AL440" s="293">
        <v>0.20959312284796261</v>
      </c>
      <c r="AM440" s="293">
        <f t="shared" si="368"/>
        <v>-1.2666223436902241E-2</v>
      </c>
      <c r="AN440" s="293">
        <v>0</v>
      </c>
      <c r="AO440" s="293">
        <f t="shared" si="369"/>
        <v>0.19692689941106037</v>
      </c>
      <c r="AP440" s="294">
        <v>0.22846689373550239</v>
      </c>
      <c r="AQ440" s="294">
        <f t="shared" si="370"/>
        <v>-3.1539994324442017E-2</v>
      </c>
      <c r="AR440" s="295"/>
      <c r="AS440" s="293">
        <v>0.19692689941106037</v>
      </c>
      <c r="AT440" s="293">
        <v>0.20959312284796261</v>
      </c>
      <c r="AU440" s="293">
        <f t="shared" si="371"/>
        <v>-1.2666223436902241E-2</v>
      </c>
      <c r="AV440" s="293">
        <v>0</v>
      </c>
      <c r="AW440" s="293">
        <f t="shared" si="372"/>
        <v>0.19692689941106037</v>
      </c>
      <c r="AX440" s="294">
        <v>0.22846689373550239</v>
      </c>
      <c r="AY440" s="296">
        <f t="shared" si="373"/>
        <v>-3.1539994324442017E-2</v>
      </c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</row>
    <row r="441" spans="2:68" s="5" customFormat="1">
      <c r="B441" s="2" t="s">
        <v>428</v>
      </c>
      <c r="C441" s="2">
        <v>1</v>
      </c>
      <c r="D441" s="62" t="s">
        <v>428</v>
      </c>
      <c r="E441" s="293">
        <v>0.17489738103567731</v>
      </c>
      <c r="F441" s="293">
        <v>0.34684208870666533</v>
      </c>
      <c r="G441" s="293">
        <f t="shared" si="356"/>
        <v>-0.17194470767098802</v>
      </c>
      <c r="H441" s="293">
        <v>0</v>
      </c>
      <c r="I441" s="293">
        <f t="shared" si="357"/>
        <v>0.17489738103567731</v>
      </c>
      <c r="J441" s="294">
        <v>0.28189924400301802</v>
      </c>
      <c r="K441" s="294">
        <f t="shared" si="358"/>
        <v>-0.10700186296734071</v>
      </c>
      <c r="L441" s="295"/>
      <c r="M441" s="293">
        <v>0.17489738103567731</v>
      </c>
      <c r="N441" s="293">
        <v>0.34684208870666533</v>
      </c>
      <c r="O441" s="293">
        <f t="shared" si="359"/>
        <v>-0.17194470767098802</v>
      </c>
      <c r="P441" s="293">
        <v>0</v>
      </c>
      <c r="Q441" s="293">
        <f t="shared" si="360"/>
        <v>0.17489738103567731</v>
      </c>
      <c r="R441" s="294">
        <v>0.28189924400301802</v>
      </c>
      <c r="S441" s="296">
        <f t="shared" si="361"/>
        <v>-0.10700186296734071</v>
      </c>
      <c r="U441" s="358">
        <v>-0.17164545975913661</v>
      </c>
      <c r="V441" s="293">
        <v>0.28740733074817926</v>
      </c>
      <c r="W441" s="293">
        <f t="shared" si="362"/>
        <v>-0.45905279050731584</v>
      </c>
      <c r="X441" s="293">
        <v>0</v>
      </c>
      <c r="Y441" s="293">
        <f t="shared" si="363"/>
        <v>-0.17164545975913661</v>
      </c>
      <c r="Z441" s="294">
        <v>0.32966503043970646</v>
      </c>
      <c r="AA441" s="294">
        <f t="shared" si="364"/>
        <v>-0.50131049019884311</v>
      </c>
      <c r="AB441" s="295"/>
      <c r="AC441" s="293">
        <v>-0.17164545975913661</v>
      </c>
      <c r="AD441" s="293">
        <v>0.28740733074817926</v>
      </c>
      <c r="AE441" s="293">
        <f t="shared" si="365"/>
        <v>-0.45905279050731584</v>
      </c>
      <c r="AF441" s="293">
        <v>0</v>
      </c>
      <c r="AG441" s="293">
        <f t="shared" si="366"/>
        <v>-0.17164545975913661</v>
      </c>
      <c r="AH441" s="294">
        <v>0.32966503043970646</v>
      </c>
      <c r="AI441" s="296">
        <f t="shared" si="367"/>
        <v>-0.50131049019884311</v>
      </c>
      <c r="AK441" s="358">
        <v>0.23022143419275487</v>
      </c>
      <c r="AL441" s="293">
        <v>0.36129647314988672</v>
      </c>
      <c r="AM441" s="293">
        <f t="shared" si="368"/>
        <v>-0.13107503895713185</v>
      </c>
      <c r="AN441" s="293">
        <v>0</v>
      </c>
      <c r="AO441" s="293">
        <f t="shared" si="369"/>
        <v>0.23022143419275487</v>
      </c>
      <c r="AP441" s="294">
        <v>0.26792652064078065</v>
      </c>
      <c r="AQ441" s="294">
        <f t="shared" si="370"/>
        <v>-3.7705086448025782E-2</v>
      </c>
      <c r="AR441" s="295"/>
      <c r="AS441" s="293">
        <v>0.23022143419275487</v>
      </c>
      <c r="AT441" s="293">
        <v>0.36129647314988672</v>
      </c>
      <c r="AU441" s="293">
        <f t="shared" si="371"/>
        <v>-0.13107503895713185</v>
      </c>
      <c r="AV441" s="293">
        <v>0</v>
      </c>
      <c r="AW441" s="293">
        <f t="shared" si="372"/>
        <v>0.23022143419275487</v>
      </c>
      <c r="AX441" s="294">
        <v>0.26792652064078065</v>
      </c>
      <c r="AY441" s="296">
        <f t="shared" si="373"/>
        <v>-3.7705086448025782E-2</v>
      </c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</row>
    <row r="442" spans="2:68" s="5" customFormat="1" ht="15" thickBot="1">
      <c r="B442" s="2" t="s">
        <v>429</v>
      </c>
      <c r="C442" s="2"/>
      <c r="D442" s="106" t="s">
        <v>429</v>
      </c>
      <c r="E442" s="301">
        <v>0</v>
      </c>
      <c r="F442" s="301">
        <v>0</v>
      </c>
      <c r="G442" s="301">
        <f t="shared" si="356"/>
        <v>0</v>
      </c>
      <c r="H442" s="347">
        <v>0</v>
      </c>
      <c r="I442" s="347">
        <f t="shared" si="357"/>
        <v>0</v>
      </c>
      <c r="J442" s="303">
        <v>0</v>
      </c>
      <c r="K442" s="303">
        <f t="shared" si="358"/>
        <v>0</v>
      </c>
      <c r="L442" s="304"/>
      <c r="M442" s="301">
        <v>0</v>
      </c>
      <c r="N442" s="301">
        <v>0</v>
      </c>
      <c r="O442" s="347">
        <f t="shared" si="359"/>
        <v>0</v>
      </c>
      <c r="P442" s="347">
        <v>0</v>
      </c>
      <c r="Q442" s="301">
        <f t="shared" si="360"/>
        <v>0</v>
      </c>
      <c r="R442" s="303">
        <v>0</v>
      </c>
      <c r="S442" s="305">
        <f t="shared" si="361"/>
        <v>0</v>
      </c>
      <c r="U442" s="360">
        <v>0</v>
      </c>
      <c r="V442" s="347">
        <v>0</v>
      </c>
      <c r="W442" s="347">
        <f t="shared" si="362"/>
        <v>0</v>
      </c>
      <c r="X442" s="347">
        <v>0</v>
      </c>
      <c r="Y442" s="347">
        <f t="shared" si="363"/>
        <v>0</v>
      </c>
      <c r="Z442" s="361">
        <v>0</v>
      </c>
      <c r="AA442" s="361">
        <f t="shared" si="364"/>
        <v>0</v>
      </c>
      <c r="AB442" s="362"/>
      <c r="AC442" s="347">
        <v>0</v>
      </c>
      <c r="AD442" s="347">
        <v>0</v>
      </c>
      <c r="AE442" s="347">
        <f t="shared" si="365"/>
        <v>0</v>
      </c>
      <c r="AF442" s="347">
        <v>0</v>
      </c>
      <c r="AG442" s="347">
        <f t="shared" si="366"/>
        <v>0</v>
      </c>
      <c r="AH442" s="361">
        <v>0</v>
      </c>
      <c r="AI442" s="305">
        <f t="shared" si="367"/>
        <v>0</v>
      </c>
      <c r="AK442" s="360">
        <v>0</v>
      </c>
      <c r="AL442" s="347">
        <v>0</v>
      </c>
      <c r="AM442" s="347">
        <f t="shared" si="368"/>
        <v>0</v>
      </c>
      <c r="AN442" s="347">
        <v>0</v>
      </c>
      <c r="AO442" s="347">
        <f t="shared" si="369"/>
        <v>0</v>
      </c>
      <c r="AP442" s="361">
        <v>0</v>
      </c>
      <c r="AQ442" s="361">
        <f t="shared" si="370"/>
        <v>0</v>
      </c>
      <c r="AR442" s="362"/>
      <c r="AS442" s="347">
        <v>0</v>
      </c>
      <c r="AT442" s="347">
        <v>0</v>
      </c>
      <c r="AU442" s="347">
        <f t="shared" si="371"/>
        <v>0</v>
      </c>
      <c r="AV442" s="347">
        <v>0</v>
      </c>
      <c r="AW442" s="347">
        <f t="shared" si="372"/>
        <v>0</v>
      </c>
      <c r="AX442" s="361">
        <v>0</v>
      </c>
      <c r="AY442" s="305">
        <f t="shared" si="373"/>
        <v>0</v>
      </c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</row>
  </sheetData>
  <sheetProtection sort="0" autoFilter="0" pivotTables="0"/>
  <mergeCells count="12">
    <mergeCell ref="AS6:AY6"/>
    <mergeCell ref="U7:AA7"/>
    <mergeCell ref="AC7:AI7"/>
    <mergeCell ref="AK7:AQ7"/>
    <mergeCell ref="AS7:AY7"/>
    <mergeCell ref="AC6:AI6"/>
    <mergeCell ref="AK6:AQ6"/>
    <mergeCell ref="E6:K6"/>
    <mergeCell ref="M6:S6"/>
    <mergeCell ref="E7:K7"/>
    <mergeCell ref="M7:S7"/>
    <mergeCell ref="U6:AA6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E305-7E6D-4A8F-8435-FADB8B079442}">
  <dimension ref="A1:CU442"/>
  <sheetViews>
    <sheetView showGridLines="0" topLeftCell="D6" zoomScale="80" zoomScaleNormal="80" workbookViewId="0">
      <selection activeCell="CG7" sqref="CG7"/>
    </sheetView>
  </sheetViews>
  <sheetFormatPr defaultColWidth="9.81640625" defaultRowHeight="14.5" outlineLevelRow="1" outlineLevelCol="1"/>
  <cols>
    <col min="1" max="3" width="59.1796875" hidden="1" customWidth="1" outlineLevel="1"/>
    <col min="4" max="4" width="59.1796875" customWidth="1" collapsed="1"/>
    <col min="5" max="8" width="13.453125" customWidth="1"/>
    <col min="9" max="9" width="16.7265625" bestFit="1" customWidth="1"/>
    <col min="10" max="11" width="13.453125" customWidth="1"/>
    <col min="12" max="12" width="2.1796875" customWidth="1"/>
    <col min="13" max="16" width="13.453125" customWidth="1"/>
    <col min="17" max="17" width="16.7265625" bestFit="1" customWidth="1"/>
    <col min="18" max="18" width="13.453125" customWidth="1"/>
    <col min="19" max="19" width="16.453125" bestFit="1" customWidth="1"/>
    <col min="20" max="20" width="3.453125" customWidth="1"/>
    <col min="21" max="21" width="10.81640625" bestFit="1" customWidth="1"/>
    <col min="22" max="22" width="13.453125" bestFit="1" customWidth="1"/>
    <col min="23" max="23" width="12.453125" bestFit="1" customWidth="1"/>
    <col min="24" max="24" width="22.26953125" bestFit="1" customWidth="1"/>
    <col min="25" max="25" width="17.7265625" bestFit="1" customWidth="1"/>
    <col min="26" max="26" width="12.7265625" bestFit="1" customWidth="1"/>
    <col min="27" max="27" width="10.7265625" bestFit="1" customWidth="1"/>
    <col min="28" max="28" width="6.453125" bestFit="1" customWidth="1"/>
    <col min="29" max="29" width="10.81640625" bestFit="1" customWidth="1"/>
    <col min="30" max="30" width="13.453125" bestFit="1" customWidth="1"/>
    <col min="31" max="31" width="12.453125" bestFit="1" customWidth="1"/>
    <col min="32" max="32" width="16" bestFit="1" customWidth="1"/>
    <col min="33" max="33" width="17.7265625" bestFit="1" customWidth="1"/>
    <col min="34" max="34" width="12.7265625" bestFit="1" customWidth="1"/>
    <col min="35" max="35" width="10.7265625" bestFit="1" customWidth="1"/>
    <col min="36" max="36" width="3.453125" customWidth="1"/>
    <col min="37" max="37" width="10.81640625" bestFit="1" customWidth="1"/>
    <col min="38" max="38" width="13.453125" bestFit="1" customWidth="1"/>
    <col min="39" max="39" width="10.7265625" bestFit="1" customWidth="1"/>
    <col min="40" max="40" width="22.26953125" bestFit="1" customWidth="1"/>
    <col min="41" max="41" width="17.7265625" bestFit="1" customWidth="1"/>
    <col min="42" max="42" width="12.7265625" bestFit="1" customWidth="1"/>
    <col min="43" max="43" width="10.7265625" bestFit="1" customWidth="1"/>
    <col min="44" max="44" width="1.81640625" customWidth="1"/>
    <col min="45" max="45" width="10.81640625" bestFit="1" customWidth="1"/>
    <col min="46" max="46" width="13.453125" bestFit="1" customWidth="1"/>
    <col min="47" max="47" width="10.7265625" bestFit="1" customWidth="1"/>
    <col min="48" max="48" width="16" bestFit="1" customWidth="1"/>
    <col min="49" max="49" width="17.7265625" bestFit="1" customWidth="1"/>
    <col min="50" max="50" width="12.7265625" bestFit="1" customWidth="1"/>
    <col min="51" max="51" width="10.7265625" bestFit="1" customWidth="1"/>
    <col min="52" max="52" width="3.453125" customWidth="1"/>
    <col min="53" max="53" width="10.81640625" bestFit="1" customWidth="1"/>
    <col min="54" max="54" width="13.453125" bestFit="1" customWidth="1"/>
    <col min="55" max="55" width="10.7265625" bestFit="1" customWidth="1"/>
    <col min="56" max="56" width="22.26953125" bestFit="1" customWidth="1"/>
    <col min="57" max="57" width="17.7265625" bestFit="1" customWidth="1"/>
    <col min="58" max="58" width="12.7265625" bestFit="1" customWidth="1"/>
    <col min="59" max="59" width="10.7265625" bestFit="1" customWidth="1"/>
    <col min="60" max="60" width="1.54296875" customWidth="1"/>
    <col min="61" max="61" width="10.81640625" bestFit="1" customWidth="1"/>
    <col min="62" max="62" width="13.453125" bestFit="1" customWidth="1"/>
    <col min="63" max="63" width="10.7265625" bestFit="1" customWidth="1"/>
    <col min="64" max="64" width="16" bestFit="1" customWidth="1"/>
    <col min="65" max="65" width="17.7265625" bestFit="1" customWidth="1"/>
    <col min="66" max="66" width="12.7265625" bestFit="1" customWidth="1"/>
    <col min="67" max="67" width="10.7265625" bestFit="1" customWidth="1"/>
    <col min="68" max="68" width="3.453125" customWidth="1"/>
    <col min="69" max="69" width="10.81640625" bestFit="1" customWidth="1"/>
    <col min="70" max="70" width="13.453125" bestFit="1" customWidth="1"/>
    <col min="71" max="71" width="10.7265625" bestFit="1" customWidth="1"/>
    <col min="72" max="72" width="22.26953125" bestFit="1" customWidth="1"/>
    <col min="73" max="73" width="17.7265625" bestFit="1" customWidth="1"/>
    <col min="74" max="74" width="12.7265625" bestFit="1" customWidth="1"/>
    <col min="75" max="75" width="10.7265625" bestFit="1" customWidth="1"/>
    <col min="76" max="76" width="2.1796875" customWidth="1"/>
    <col min="77" max="77" width="10.81640625" bestFit="1" customWidth="1"/>
    <col min="78" max="78" width="13.453125" bestFit="1" customWidth="1"/>
    <col min="79" max="79" width="10.7265625" bestFit="1" customWidth="1"/>
    <col min="80" max="80" width="16" bestFit="1" customWidth="1"/>
    <col min="81" max="81" width="17.7265625" bestFit="1" customWidth="1"/>
    <col min="82" max="82" width="12.7265625" bestFit="1" customWidth="1"/>
    <col min="83" max="83" width="10.7265625" bestFit="1" customWidth="1"/>
    <col min="84" max="84" width="3.453125" customWidth="1"/>
    <col min="85" max="85" width="10.453125" bestFit="1" customWidth="1"/>
    <col min="86" max="86" width="12.54296875" bestFit="1" customWidth="1"/>
    <col min="87" max="87" width="9.81640625" bestFit="1" customWidth="1"/>
    <col min="88" max="88" width="16.81640625" bestFit="1" customWidth="1"/>
    <col min="89" max="89" width="16.7265625" bestFit="1" customWidth="1"/>
    <col min="90" max="90" width="12.1796875" bestFit="1" customWidth="1"/>
    <col min="91" max="91" width="10.81640625" bestFit="1" customWidth="1"/>
    <col min="92" max="92" width="1.54296875" customWidth="1"/>
    <col min="93" max="93" width="10.453125" bestFit="1" customWidth="1"/>
    <col min="94" max="94" width="12.54296875" bestFit="1" customWidth="1"/>
    <col min="95" max="95" width="9.81640625" bestFit="1" customWidth="1"/>
    <col min="96" max="96" width="15.1796875" bestFit="1" customWidth="1"/>
    <col min="97" max="97" width="16.7265625" bestFit="1" customWidth="1"/>
    <col min="98" max="98" width="12.1796875" bestFit="1" customWidth="1"/>
    <col min="99" max="99" width="9.26953125" bestFit="1" customWidth="1"/>
  </cols>
  <sheetData>
    <row r="1" spans="1:99" s="2" customFormat="1" ht="14.25" hidden="1" customHeight="1" outlineLevel="1">
      <c r="E1" s="2">
        <v>1</v>
      </c>
      <c r="F1" s="2">
        <v>1</v>
      </c>
      <c r="G1" s="2">
        <v>1</v>
      </c>
      <c r="J1" s="3">
        <v>1</v>
      </c>
      <c r="K1" s="3">
        <v>1</v>
      </c>
      <c r="L1" s="4">
        <v>1</v>
      </c>
      <c r="M1" s="2">
        <v>1</v>
      </c>
      <c r="N1" s="2">
        <v>1</v>
      </c>
      <c r="Q1" s="2">
        <v>1</v>
      </c>
      <c r="R1" s="3">
        <v>1</v>
      </c>
      <c r="S1" s="3">
        <v>1</v>
      </c>
      <c r="T1" s="5"/>
      <c r="U1" s="2">
        <v>2</v>
      </c>
      <c r="V1" s="2">
        <f>+U1</f>
        <v>2</v>
      </c>
      <c r="W1" s="2">
        <f t="shared" ref="W1:AI2" si="0">+V1</f>
        <v>2</v>
      </c>
      <c r="X1" s="2">
        <f t="shared" si="0"/>
        <v>2</v>
      </c>
      <c r="Y1" s="2">
        <f t="shared" si="0"/>
        <v>2</v>
      </c>
      <c r="Z1" s="2">
        <f t="shared" si="0"/>
        <v>2</v>
      </c>
      <c r="AA1" s="2">
        <f t="shared" si="0"/>
        <v>2</v>
      </c>
      <c r="AB1" s="2">
        <f t="shared" si="0"/>
        <v>2</v>
      </c>
      <c r="AC1" s="2">
        <f t="shared" si="0"/>
        <v>2</v>
      </c>
      <c r="AD1" s="2">
        <f t="shared" si="0"/>
        <v>2</v>
      </c>
      <c r="AE1" s="2">
        <f t="shared" si="0"/>
        <v>2</v>
      </c>
      <c r="AF1" s="2">
        <f t="shared" si="0"/>
        <v>2</v>
      </c>
      <c r="AG1" s="2">
        <f t="shared" si="0"/>
        <v>2</v>
      </c>
      <c r="AH1" s="2">
        <f t="shared" si="0"/>
        <v>2</v>
      </c>
      <c r="AI1" s="2">
        <f t="shared" si="0"/>
        <v>2</v>
      </c>
      <c r="AJ1" s="5"/>
      <c r="AK1" s="2">
        <v>3</v>
      </c>
      <c r="AL1" s="2">
        <f>+AK1</f>
        <v>3</v>
      </c>
      <c r="AM1" s="2">
        <f t="shared" ref="AM1:AY2" si="1">+AL1</f>
        <v>3</v>
      </c>
      <c r="AN1" s="2">
        <f t="shared" si="1"/>
        <v>3</v>
      </c>
      <c r="AO1" s="2">
        <f t="shared" si="1"/>
        <v>3</v>
      </c>
      <c r="AP1" s="2">
        <f t="shared" si="1"/>
        <v>3</v>
      </c>
      <c r="AQ1" s="2">
        <f t="shared" si="1"/>
        <v>3</v>
      </c>
      <c r="AR1" s="2">
        <f t="shared" si="1"/>
        <v>3</v>
      </c>
      <c r="AS1" s="2">
        <f t="shared" si="1"/>
        <v>3</v>
      </c>
      <c r="AT1" s="2">
        <f t="shared" si="1"/>
        <v>3</v>
      </c>
      <c r="AU1" s="2">
        <f t="shared" si="1"/>
        <v>3</v>
      </c>
      <c r="AV1" s="2">
        <f t="shared" si="1"/>
        <v>3</v>
      </c>
      <c r="AW1" s="2">
        <f t="shared" si="1"/>
        <v>3</v>
      </c>
      <c r="AX1" s="2">
        <f t="shared" si="1"/>
        <v>3</v>
      </c>
      <c r="AY1" s="2">
        <f t="shared" si="1"/>
        <v>3</v>
      </c>
      <c r="AZ1" s="5"/>
      <c r="BA1" s="2">
        <v>4</v>
      </c>
      <c r="BB1" s="2">
        <f>+BA1</f>
        <v>4</v>
      </c>
      <c r="BC1" s="2">
        <f t="shared" ref="BC1:BO2" si="2">+BB1</f>
        <v>4</v>
      </c>
      <c r="BD1" s="2">
        <f t="shared" si="2"/>
        <v>4</v>
      </c>
      <c r="BE1" s="2">
        <f t="shared" si="2"/>
        <v>4</v>
      </c>
      <c r="BF1" s="2">
        <f t="shared" si="2"/>
        <v>4</v>
      </c>
      <c r="BG1" s="2">
        <f t="shared" si="2"/>
        <v>4</v>
      </c>
      <c r="BH1" s="2">
        <f t="shared" si="2"/>
        <v>4</v>
      </c>
      <c r="BI1" s="2">
        <f t="shared" si="2"/>
        <v>4</v>
      </c>
      <c r="BJ1" s="2">
        <f t="shared" si="2"/>
        <v>4</v>
      </c>
      <c r="BK1" s="2">
        <f t="shared" si="2"/>
        <v>4</v>
      </c>
      <c r="BL1" s="2">
        <f t="shared" si="2"/>
        <v>4</v>
      </c>
      <c r="BM1" s="2">
        <f t="shared" si="2"/>
        <v>4</v>
      </c>
      <c r="BN1" s="2">
        <f t="shared" si="2"/>
        <v>4</v>
      </c>
      <c r="BO1" s="2">
        <f t="shared" si="2"/>
        <v>4</v>
      </c>
      <c r="BP1" s="5"/>
      <c r="BQ1" s="2">
        <v>5</v>
      </c>
      <c r="BR1" s="2">
        <f>+BQ1</f>
        <v>5</v>
      </c>
      <c r="BS1" s="2">
        <f t="shared" ref="BS1:CE1" si="3">+BR1</f>
        <v>5</v>
      </c>
      <c r="BT1" s="2">
        <f t="shared" si="3"/>
        <v>5</v>
      </c>
      <c r="BU1" s="2">
        <f t="shared" si="3"/>
        <v>5</v>
      </c>
      <c r="BV1" s="2">
        <f t="shared" si="3"/>
        <v>5</v>
      </c>
      <c r="BW1" s="2">
        <f t="shared" si="3"/>
        <v>5</v>
      </c>
      <c r="BX1" s="2">
        <f t="shared" si="3"/>
        <v>5</v>
      </c>
      <c r="BY1" s="2">
        <f t="shared" si="3"/>
        <v>5</v>
      </c>
      <c r="BZ1" s="2">
        <f t="shared" si="3"/>
        <v>5</v>
      </c>
      <c r="CA1" s="2">
        <f t="shared" si="3"/>
        <v>5</v>
      </c>
      <c r="CB1" s="2">
        <f t="shared" si="3"/>
        <v>5</v>
      </c>
      <c r="CC1" s="2">
        <f t="shared" si="3"/>
        <v>5</v>
      </c>
      <c r="CD1" s="2">
        <f t="shared" si="3"/>
        <v>5</v>
      </c>
      <c r="CE1" s="2">
        <f t="shared" si="3"/>
        <v>5</v>
      </c>
      <c r="CF1" s="5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</row>
    <row r="2" spans="1:99" s="2" customFormat="1" ht="14.25" hidden="1" customHeight="1" outlineLevel="1">
      <c r="E2" s="363" t="str" cm="1">
        <f t="array" ref="E2">INDEX(West_List,E1)</f>
        <v>IS_WEST BU</v>
      </c>
      <c r="F2" s="6" t="str">
        <f>+E2</f>
        <v>IS_WEST BU</v>
      </c>
      <c r="G2" s="6" t="str">
        <f t="shared" ref="G2:K2" si="4">+F2</f>
        <v>IS_WEST BU</v>
      </c>
      <c r="H2" s="6" t="str">
        <f t="shared" si="4"/>
        <v>IS_WEST BU</v>
      </c>
      <c r="I2" s="6" t="str">
        <f t="shared" si="4"/>
        <v>IS_WEST BU</v>
      </c>
      <c r="J2" s="6" t="str">
        <f t="shared" si="4"/>
        <v>IS_WEST BU</v>
      </c>
      <c r="K2" s="6" t="str">
        <f t="shared" si="4"/>
        <v>IS_WEST BU</v>
      </c>
      <c r="L2" s="6" t="str" cm="1">
        <f t="array" ref="L2">INDEX(East_List,L1)</f>
        <v>IS_EAST BU</v>
      </c>
      <c r="M2" s="6" t="str">
        <f>+E2</f>
        <v>IS_WEST BU</v>
      </c>
      <c r="N2" s="6" t="str">
        <f>+M2</f>
        <v>IS_WEST BU</v>
      </c>
      <c r="O2" s="6" t="str">
        <f t="shared" ref="O2:S2" si="5">+N2</f>
        <v>IS_WEST BU</v>
      </c>
      <c r="P2" s="6" t="str">
        <f t="shared" si="5"/>
        <v>IS_WEST BU</v>
      </c>
      <c r="Q2" s="6" t="str">
        <f t="shared" si="5"/>
        <v>IS_WEST BU</v>
      </c>
      <c r="R2" s="6" t="str">
        <f t="shared" si="5"/>
        <v>IS_WEST BU</v>
      </c>
      <c r="S2" s="6" t="str">
        <f t="shared" si="5"/>
        <v>IS_WEST BU</v>
      </c>
      <c r="T2" s="6"/>
      <c r="U2" s="363" t="str" cm="1">
        <f t="array" ref="U2">INDEX(West_List,U1)</f>
        <v>WAIS</v>
      </c>
      <c r="V2" s="6" t="str">
        <f>+U2</f>
        <v>WAIS</v>
      </c>
      <c r="W2" s="6" t="str">
        <f t="shared" si="0"/>
        <v>WAIS</v>
      </c>
      <c r="X2" s="6" t="str">
        <f t="shared" si="0"/>
        <v>WAIS</v>
      </c>
      <c r="Y2" s="6" t="str">
        <f t="shared" si="0"/>
        <v>WAIS</v>
      </c>
      <c r="Z2" s="6" t="str">
        <f t="shared" si="0"/>
        <v>WAIS</v>
      </c>
      <c r="AA2" s="6" t="str">
        <f t="shared" si="0"/>
        <v>WAIS</v>
      </c>
      <c r="AB2" s="6" t="str" cm="1">
        <f t="array" ref="AB2">INDEX(East_List,AB1)</f>
        <v>EAIS</v>
      </c>
      <c r="AC2" s="6" t="str">
        <f>+U2</f>
        <v>WAIS</v>
      </c>
      <c r="AD2" s="6" t="str">
        <f>+AC2</f>
        <v>WAIS</v>
      </c>
      <c r="AE2" s="6" t="str">
        <f t="shared" si="0"/>
        <v>WAIS</v>
      </c>
      <c r="AF2" s="6" t="str">
        <f t="shared" si="0"/>
        <v>WAIS</v>
      </c>
      <c r="AG2" s="6" t="str">
        <f t="shared" si="0"/>
        <v>WAIS</v>
      </c>
      <c r="AH2" s="6" t="str">
        <f t="shared" si="0"/>
        <v>WAIS</v>
      </c>
      <c r="AI2" s="6" t="str">
        <f t="shared" si="0"/>
        <v>WAIS</v>
      </c>
      <c r="AJ2" s="6"/>
      <c r="AK2" s="363" t="str" cm="1">
        <f t="array" ref="AK2">INDEX(West_List,AK1)</f>
        <v>BAWI</v>
      </c>
      <c r="AL2" s="6" t="str">
        <f>+AK2</f>
        <v>BAWI</v>
      </c>
      <c r="AM2" s="6" t="str">
        <f t="shared" si="1"/>
        <v>BAWI</v>
      </c>
      <c r="AN2" s="6" t="str">
        <f t="shared" si="1"/>
        <v>BAWI</v>
      </c>
      <c r="AO2" s="6" t="str">
        <f t="shared" si="1"/>
        <v>BAWI</v>
      </c>
      <c r="AP2" s="6" t="str">
        <f t="shared" si="1"/>
        <v>BAWI</v>
      </c>
      <c r="AQ2" s="6" t="str">
        <f t="shared" si="1"/>
        <v>BAWI</v>
      </c>
      <c r="AR2" s="6" t="str" cm="1">
        <f t="array" ref="AR2">INDEX(East_List,AR1)</f>
        <v>THOR</v>
      </c>
      <c r="AS2" s="6" t="str">
        <f>+AK2</f>
        <v>BAWI</v>
      </c>
      <c r="AT2" s="6" t="str">
        <f>+AS2</f>
        <v>BAWI</v>
      </c>
      <c r="AU2" s="6" t="str">
        <f t="shared" si="1"/>
        <v>BAWI</v>
      </c>
      <c r="AV2" s="6" t="str">
        <f t="shared" si="1"/>
        <v>BAWI</v>
      </c>
      <c r="AW2" s="6" t="str">
        <f t="shared" si="1"/>
        <v>BAWI</v>
      </c>
      <c r="AX2" s="6" t="str">
        <f t="shared" si="1"/>
        <v>BAWI</v>
      </c>
      <c r="AY2" s="6" t="str">
        <f t="shared" si="1"/>
        <v>BAWI</v>
      </c>
      <c r="AZ2" s="6"/>
      <c r="BA2" s="363" t="str" cm="1">
        <f t="array" ref="BA2">INDEX(West_List,BA1)</f>
        <v>MURR</v>
      </c>
      <c r="BB2" s="6" t="str">
        <f>+BA2</f>
        <v>MURR</v>
      </c>
      <c r="BC2" s="6" t="str">
        <f t="shared" si="2"/>
        <v>MURR</v>
      </c>
      <c r="BD2" s="6" t="str">
        <f t="shared" si="2"/>
        <v>MURR</v>
      </c>
      <c r="BE2" s="6" t="str">
        <f t="shared" si="2"/>
        <v>MURR</v>
      </c>
      <c r="BF2" s="6" t="str">
        <f t="shared" si="2"/>
        <v>MURR</v>
      </c>
      <c r="BG2" s="6" t="str">
        <f t="shared" si="2"/>
        <v>MURR</v>
      </c>
      <c r="BH2" s="6" t="str" cm="1">
        <f t="array" ref="BH2">INDEX(East_List,BH1)</f>
        <v>ISNS</v>
      </c>
      <c r="BI2" s="6" t="str">
        <f>+BA2</f>
        <v>MURR</v>
      </c>
      <c r="BJ2" s="6" t="str">
        <f>+BI2</f>
        <v>MURR</v>
      </c>
      <c r="BK2" s="6" t="str">
        <f t="shared" si="2"/>
        <v>MURR</v>
      </c>
      <c r="BL2" s="6" t="str">
        <f t="shared" si="2"/>
        <v>MURR</v>
      </c>
      <c r="BM2" s="6" t="str">
        <f t="shared" si="2"/>
        <v>MURR</v>
      </c>
      <c r="BN2" s="6" t="str">
        <f t="shared" si="2"/>
        <v>MURR</v>
      </c>
      <c r="BO2" s="6" t="str">
        <f t="shared" si="2"/>
        <v>MURR</v>
      </c>
      <c r="BP2" s="6"/>
      <c r="BQ2" s="363" t="str" cm="1">
        <f t="array" ref="BQ2">INDEX(West_List,BQ1)</f>
        <v>ONSL</v>
      </c>
      <c r="BR2" s="6" t="str">
        <f>+BQ2</f>
        <v>ONSL</v>
      </c>
      <c r="BS2" s="6" t="str">
        <f t="shared" ref="BS2:BW2" si="6">+BR2</f>
        <v>ONSL</v>
      </c>
      <c r="BT2" s="6" t="str">
        <f t="shared" si="6"/>
        <v>ONSL</v>
      </c>
      <c r="BU2" s="6" t="str">
        <f t="shared" si="6"/>
        <v>ONSL</v>
      </c>
      <c r="BV2" s="6" t="str">
        <f t="shared" si="6"/>
        <v>ONSL</v>
      </c>
      <c r="BW2" s="6" t="str">
        <f t="shared" si="6"/>
        <v>ONSL</v>
      </c>
      <c r="BX2" s="6" cm="1">
        <f t="array" ref="BX2">INDEX(East_List,BX1)</f>
        <v>0</v>
      </c>
      <c r="BY2" s="6" t="str">
        <f>+BQ2</f>
        <v>ONSL</v>
      </c>
      <c r="BZ2" s="6" t="str">
        <f>+BY2</f>
        <v>ONSL</v>
      </c>
      <c r="CA2" s="6" t="str">
        <f t="shared" ref="CA2:CE2" si="7">+BZ2</f>
        <v>ONSL</v>
      </c>
      <c r="CB2" s="6" t="str">
        <f t="shared" si="7"/>
        <v>ONSL</v>
      </c>
      <c r="CC2" s="6" t="str">
        <f t="shared" si="7"/>
        <v>ONSL</v>
      </c>
      <c r="CD2" s="6" t="str">
        <f t="shared" si="7"/>
        <v>ONSL</v>
      </c>
      <c r="CE2" s="6" t="str">
        <f t="shared" si="7"/>
        <v>ONSL</v>
      </c>
      <c r="CF2" s="6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</row>
    <row r="3" spans="1:99" s="10" customFormat="1" ht="15.75" hidden="1" customHeight="1" outlineLevel="1">
      <c r="A3" s="9" t="s">
        <v>35</v>
      </c>
      <c r="D3" s="11"/>
      <c r="E3" s="11" t="str">
        <f>+Parameters!$B$5</f>
        <v>Actual</v>
      </c>
      <c r="F3" s="12" t="str">
        <f>+Parameters!$B$6</f>
        <v>Target Budget</v>
      </c>
      <c r="G3" s="11"/>
      <c r="H3" s="11" t="str">
        <f>+Parameters!$B$7</f>
        <v>Forecast Current</v>
      </c>
      <c r="I3" s="11"/>
      <c r="J3" s="13" t="str">
        <f>+Parameters!$B$5</f>
        <v>Actual</v>
      </c>
      <c r="K3" s="13"/>
      <c r="L3" s="14"/>
      <c r="M3" s="11" t="str">
        <f>+Parameters!$B$5</f>
        <v>Actual</v>
      </c>
      <c r="N3" s="12" t="str">
        <f>+Parameters!$B$6</f>
        <v>Target Budget</v>
      </c>
      <c r="O3" s="12"/>
      <c r="P3" s="12" t="str">
        <f>+Parameters!$B$7</f>
        <v>Forecast Current</v>
      </c>
      <c r="Q3" s="11"/>
      <c r="R3" s="13" t="str">
        <f>+Parameters!$B$5</f>
        <v>Actual</v>
      </c>
      <c r="S3" s="13"/>
      <c r="T3" s="15"/>
      <c r="U3" s="11" t="str">
        <f>+Parameters!$B$5</f>
        <v>Actual</v>
      </c>
      <c r="V3" s="12" t="str">
        <f>+Parameters!$B$6</f>
        <v>Target Budget</v>
      </c>
      <c r="W3" s="11"/>
      <c r="X3" s="11" t="str">
        <f>+Parameters!$B$7</f>
        <v>Forecast Current</v>
      </c>
      <c r="Y3" s="11"/>
      <c r="Z3" s="13" t="str">
        <f>+Parameters!$B$5</f>
        <v>Actual</v>
      </c>
      <c r="AA3" s="13"/>
      <c r="AB3" s="14"/>
      <c r="AC3" s="11" t="str">
        <f>+Parameters!$B$5</f>
        <v>Actual</v>
      </c>
      <c r="AD3" s="12" t="str">
        <f>+Parameters!$B$6</f>
        <v>Target Budget</v>
      </c>
      <c r="AE3" s="12"/>
      <c r="AF3" s="12" t="str">
        <f>+Parameters!$B$7</f>
        <v>Forecast Current</v>
      </c>
      <c r="AG3" s="11"/>
      <c r="AH3" s="13" t="str">
        <f>+Parameters!$B$5</f>
        <v>Actual</v>
      </c>
      <c r="AI3" s="13"/>
      <c r="AJ3" s="15"/>
      <c r="AK3" s="11" t="str">
        <f>+Parameters!$B$5</f>
        <v>Actual</v>
      </c>
      <c r="AL3" s="12" t="str">
        <f>+Parameters!$B$6</f>
        <v>Target Budget</v>
      </c>
      <c r="AM3" s="11"/>
      <c r="AN3" s="11" t="str">
        <f>+Parameters!$B$7</f>
        <v>Forecast Current</v>
      </c>
      <c r="AO3" s="11"/>
      <c r="AP3" s="13" t="str">
        <f>+Parameters!$B$5</f>
        <v>Actual</v>
      </c>
      <c r="AQ3" s="13"/>
      <c r="AR3" s="14"/>
      <c r="AS3" s="11" t="str">
        <f>+Parameters!$B$5</f>
        <v>Actual</v>
      </c>
      <c r="AT3" s="12" t="str">
        <f>+Parameters!$B$6</f>
        <v>Target Budget</v>
      </c>
      <c r="AU3" s="12"/>
      <c r="AV3" s="12" t="str">
        <f>+Parameters!$B$7</f>
        <v>Forecast Current</v>
      </c>
      <c r="AW3" s="11"/>
      <c r="AX3" s="13" t="str">
        <f>+Parameters!$B$5</f>
        <v>Actual</v>
      </c>
      <c r="AY3" s="13"/>
      <c r="AZ3" s="15"/>
      <c r="BA3" s="11" t="str">
        <f>+Parameters!$B$5</f>
        <v>Actual</v>
      </c>
      <c r="BB3" s="12" t="str">
        <f>+Parameters!$B$6</f>
        <v>Target Budget</v>
      </c>
      <c r="BC3" s="11"/>
      <c r="BD3" s="11" t="str">
        <f>+Parameters!$B$7</f>
        <v>Forecast Current</v>
      </c>
      <c r="BE3" s="11"/>
      <c r="BF3" s="13" t="str">
        <f>+Parameters!$B$5</f>
        <v>Actual</v>
      </c>
      <c r="BG3" s="13"/>
      <c r="BH3" s="14"/>
      <c r="BI3" s="11" t="str">
        <f>+Parameters!$B$5</f>
        <v>Actual</v>
      </c>
      <c r="BJ3" s="12" t="str">
        <f>+Parameters!$B$6</f>
        <v>Target Budget</v>
      </c>
      <c r="BK3" s="12"/>
      <c r="BL3" s="12" t="str">
        <f>+Parameters!$B$7</f>
        <v>Forecast Current</v>
      </c>
      <c r="BM3" s="11"/>
      <c r="BN3" s="13" t="str">
        <f>+Parameters!$B$5</f>
        <v>Actual</v>
      </c>
      <c r="BO3" s="13"/>
      <c r="BP3" s="15"/>
      <c r="BQ3" s="11" t="str">
        <f>+Parameters!$B$5</f>
        <v>Actual</v>
      </c>
      <c r="BR3" s="12" t="str">
        <f>+Parameters!$B$6</f>
        <v>Target Budget</v>
      </c>
      <c r="BS3" s="11"/>
      <c r="BT3" s="11" t="str">
        <f>+Parameters!$B$7</f>
        <v>Forecast Current</v>
      </c>
      <c r="BU3" s="11"/>
      <c r="BV3" s="13" t="str">
        <f>+Parameters!$B$5</f>
        <v>Actual</v>
      </c>
      <c r="BW3" s="13"/>
      <c r="BX3" s="14"/>
      <c r="BY3" s="11" t="str">
        <f>+Parameters!$B$5</f>
        <v>Actual</v>
      </c>
      <c r="BZ3" s="12" t="str">
        <f>+Parameters!$B$6</f>
        <v>Target Budget</v>
      </c>
      <c r="CA3" s="12"/>
      <c r="CB3" s="12" t="str">
        <f>+Parameters!$B$7</f>
        <v>Forecast Current</v>
      </c>
      <c r="CC3" s="11"/>
      <c r="CD3" s="13" t="str">
        <f>+Parameters!$B$5</f>
        <v>Actual</v>
      </c>
      <c r="CE3" s="13"/>
      <c r="CF3" s="15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</row>
    <row r="4" spans="1:99" s="2" customFormat="1" ht="15.75" hidden="1" customHeight="1" outlineLevel="1">
      <c r="A4" s="16" t="s">
        <v>384</v>
      </c>
      <c r="D4" s="15"/>
      <c r="E4" s="245">
        <f>+Parameters!$B$10</f>
        <v>2026</v>
      </c>
      <c r="F4" s="245">
        <f>+Parameters!$B$10</f>
        <v>2026</v>
      </c>
      <c r="G4" s="245"/>
      <c r="H4" s="245">
        <f>+Parameters!$B$10</f>
        <v>2026</v>
      </c>
      <c r="I4" s="245"/>
      <c r="J4" s="245">
        <f>+E4-1</f>
        <v>2025</v>
      </c>
      <c r="K4" s="245"/>
      <c r="L4" s="245"/>
      <c r="M4" s="245">
        <f>+E4</f>
        <v>2026</v>
      </c>
      <c r="N4" s="245">
        <f>+F4</f>
        <v>2026</v>
      </c>
      <c r="O4" s="245"/>
      <c r="P4" s="245">
        <f>+H4</f>
        <v>2026</v>
      </c>
      <c r="Q4" s="245"/>
      <c r="R4" s="245">
        <f>+J4</f>
        <v>2025</v>
      </c>
      <c r="S4" s="17"/>
      <c r="T4" s="18"/>
      <c r="U4" s="245">
        <f>+Parameters!$B$10</f>
        <v>2026</v>
      </c>
      <c r="V4" s="245">
        <f>+Parameters!$B$10</f>
        <v>2026</v>
      </c>
      <c r="W4" s="245"/>
      <c r="X4" s="245">
        <f>+Parameters!$B$10</f>
        <v>2026</v>
      </c>
      <c r="Y4" s="245"/>
      <c r="Z4" s="245">
        <f>+U4-1</f>
        <v>2025</v>
      </c>
      <c r="AA4" s="245"/>
      <c r="AB4" s="245"/>
      <c r="AC4" s="245">
        <f>+U4</f>
        <v>2026</v>
      </c>
      <c r="AD4" s="245">
        <f>+V4</f>
        <v>2026</v>
      </c>
      <c r="AE4" s="245"/>
      <c r="AF4" s="245">
        <f>+X4</f>
        <v>2026</v>
      </c>
      <c r="AG4" s="245"/>
      <c r="AH4" s="245">
        <f>+Z4</f>
        <v>2025</v>
      </c>
      <c r="AI4" s="17"/>
      <c r="AJ4" s="18"/>
      <c r="AK4" s="245">
        <f>+Parameters!$B$10</f>
        <v>2026</v>
      </c>
      <c r="AL4" s="245">
        <f>+Parameters!$B$10</f>
        <v>2026</v>
      </c>
      <c r="AM4" s="245"/>
      <c r="AN4" s="245">
        <f>+Parameters!$B$10</f>
        <v>2026</v>
      </c>
      <c r="AO4" s="245"/>
      <c r="AP4" s="245">
        <f>+AK4-1</f>
        <v>2025</v>
      </c>
      <c r="AQ4" s="245"/>
      <c r="AR4" s="245"/>
      <c r="AS4" s="245">
        <f>+AK4</f>
        <v>2026</v>
      </c>
      <c r="AT4" s="245">
        <f>+AL4</f>
        <v>2026</v>
      </c>
      <c r="AU4" s="245"/>
      <c r="AV4" s="245">
        <f>+AN4</f>
        <v>2026</v>
      </c>
      <c r="AW4" s="245"/>
      <c r="AX4" s="245">
        <f>+AP4</f>
        <v>2025</v>
      </c>
      <c r="AY4" s="17"/>
      <c r="AZ4" s="18"/>
      <c r="BA4" s="245">
        <f>+Parameters!$B$10</f>
        <v>2026</v>
      </c>
      <c r="BB4" s="245">
        <f>+Parameters!$B$10</f>
        <v>2026</v>
      </c>
      <c r="BC4" s="245"/>
      <c r="BD4" s="245">
        <f>+Parameters!$B$10</f>
        <v>2026</v>
      </c>
      <c r="BE4" s="245"/>
      <c r="BF4" s="245">
        <f>+BA4-1</f>
        <v>2025</v>
      </c>
      <c r="BG4" s="245"/>
      <c r="BH4" s="245"/>
      <c r="BI4" s="245">
        <f>+BA4</f>
        <v>2026</v>
      </c>
      <c r="BJ4" s="245">
        <f>+BB4</f>
        <v>2026</v>
      </c>
      <c r="BK4" s="245"/>
      <c r="BL4" s="245">
        <f>+BD4</f>
        <v>2026</v>
      </c>
      <c r="BM4" s="245"/>
      <c r="BN4" s="245">
        <f>+BF4</f>
        <v>2025</v>
      </c>
      <c r="BO4" s="17"/>
      <c r="BP4" s="18"/>
      <c r="BQ4" s="245">
        <f>+Parameters!$B$10</f>
        <v>2026</v>
      </c>
      <c r="BR4" s="245">
        <f>+Parameters!$B$10</f>
        <v>2026</v>
      </c>
      <c r="BS4" s="245"/>
      <c r="BT4" s="245">
        <f>+Parameters!$B$10</f>
        <v>2026</v>
      </c>
      <c r="BU4" s="245"/>
      <c r="BV4" s="245">
        <f>+BQ4-1</f>
        <v>2025</v>
      </c>
      <c r="BW4" s="245"/>
      <c r="BX4" s="245"/>
      <c r="BY4" s="245">
        <f>+BQ4</f>
        <v>2026</v>
      </c>
      <c r="BZ4" s="245">
        <f>+BR4</f>
        <v>2026</v>
      </c>
      <c r="CA4" s="245"/>
      <c r="CB4" s="245">
        <f>+BT4</f>
        <v>2026</v>
      </c>
      <c r="CC4" s="245"/>
      <c r="CD4" s="245">
        <f>+BV4</f>
        <v>2025</v>
      </c>
      <c r="CE4" s="17"/>
      <c r="CF4" s="18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</row>
    <row r="5" spans="1:99" s="15" customFormat="1" ht="15.75" hidden="1" customHeight="1" outlineLevel="1" thickBot="1">
      <c r="A5" s="9" t="s">
        <v>393</v>
      </c>
      <c r="D5" s="10"/>
      <c r="E5" s="245" t="str">
        <f>+Parameters!$B$9</f>
        <v>Jul</v>
      </c>
      <c r="F5" s="245" t="str">
        <f>+Parameters!$B$9</f>
        <v>Jul</v>
      </c>
      <c r="G5" s="245"/>
      <c r="H5" s="245" t="str">
        <f>+Month</f>
        <v>Jul</v>
      </c>
      <c r="I5" s="245"/>
      <c r="J5" s="245" t="str">
        <f>+F5</f>
        <v>Jul</v>
      </c>
      <c r="K5" s="245"/>
      <c r="L5" s="245"/>
      <c r="M5" s="245" t="str">
        <f>CONCATENATE(E5," ","YTD")</f>
        <v>Jul YTD</v>
      </c>
      <c r="N5" s="245" t="str">
        <f>CONCATENATE(F5," ","YTD")</f>
        <v>Jul YTD</v>
      </c>
      <c r="O5" s="245"/>
      <c r="P5" s="245" t="str">
        <f>CONCATENATE(H5," ","YTD")</f>
        <v>Jul YTD</v>
      </c>
      <c r="Q5" s="245"/>
      <c r="R5" s="245" t="str">
        <f>CONCATENATE(J5," ","YTD")</f>
        <v>Jul YTD</v>
      </c>
      <c r="S5" s="19"/>
      <c r="U5" s="245" t="str">
        <f>+Parameters!$B$9</f>
        <v>Jul</v>
      </c>
      <c r="V5" s="245" t="str">
        <f>+Parameters!$B$9</f>
        <v>Jul</v>
      </c>
      <c r="W5" s="245"/>
      <c r="X5" s="245" t="str">
        <f>+Month</f>
        <v>Jul</v>
      </c>
      <c r="Y5" s="245"/>
      <c r="Z5" s="245" t="str">
        <f>+V5</f>
        <v>Jul</v>
      </c>
      <c r="AA5" s="245"/>
      <c r="AB5" s="245"/>
      <c r="AC5" s="245" t="str">
        <f>CONCATENATE(U5," ","YTD")</f>
        <v>Jul YTD</v>
      </c>
      <c r="AD5" s="245" t="str">
        <f>CONCATENATE(V5," ","YTD")</f>
        <v>Jul YTD</v>
      </c>
      <c r="AE5" s="245"/>
      <c r="AF5" s="245" t="str">
        <f>CONCATENATE(X5," ","YTD")</f>
        <v>Jul YTD</v>
      </c>
      <c r="AG5" s="245"/>
      <c r="AH5" s="245" t="str">
        <f>CONCATENATE(Z5," ","YTD")</f>
        <v>Jul YTD</v>
      </c>
      <c r="AI5" s="19"/>
      <c r="AK5" s="245" t="str">
        <f>+Parameters!$B$9</f>
        <v>Jul</v>
      </c>
      <c r="AL5" s="245" t="str">
        <f>+Parameters!$B$9</f>
        <v>Jul</v>
      </c>
      <c r="AM5" s="245"/>
      <c r="AN5" s="245" t="str">
        <f>+Month</f>
        <v>Jul</v>
      </c>
      <c r="AO5" s="245"/>
      <c r="AP5" s="245" t="str">
        <f>+AL5</f>
        <v>Jul</v>
      </c>
      <c r="AQ5" s="245"/>
      <c r="AR5" s="245"/>
      <c r="AS5" s="245" t="str">
        <f>CONCATENATE(AK5," ","YTD")</f>
        <v>Jul YTD</v>
      </c>
      <c r="AT5" s="245" t="str">
        <f>CONCATENATE(AL5," ","YTD")</f>
        <v>Jul YTD</v>
      </c>
      <c r="AU5" s="245"/>
      <c r="AV5" s="245" t="str">
        <f>CONCATENATE(AN5," ","YTD")</f>
        <v>Jul YTD</v>
      </c>
      <c r="AW5" s="245"/>
      <c r="AX5" s="245" t="str">
        <f>CONCATENATE(AP5," ","YTD")</f>
        <v>Jul YTD</v>
      </c>
      <c r="AY5" s="19"/>
      <c r="BA5" s="245" t="str">
        <f>+Parameters!$B$9</f>
        <v>Jul</v>
      </c>
      <c r="BB5" s="245" t="str">
        <f>+Parameters!$B$9</f>
        <v>Jul</v>
      </c>
      <c r="BC5" s="245"/>
      <c r="BD5" s="245" t="str">
        <f>+Month</f>
        <v>Jul</v>
      </c>
      <c r="BE5" s="245"/>
      <c r="BF5" s="245" t="str">
        <f>+BB5</f>
        <v>Jul</v>
      </c>
      <c r="BG5" s="245"/>
      <c r="BH5" s="245"/>
      <c r="BI5" s="245" t="str">
        <f>CONCATENATE(BA5," ","YTD")</f>
        <v>Jul YTD</v>
      </c>
      <c r="BJ5" s="245" t="str">
        <f>CONCATENATE(BB5," ","YTD")</f>
        <v>Jul YTD</v>
      </c>
      <c r="BK5" s="245"/>
      <c r="BL5" s="245" t="str">
        <f>CONCATENATE(BD5," ","YTD")</f>
        <v>Jul YTD</v>
      </c>
      <c r="BM5" s="245"/>
      <c r="BN5" s="245" t="str">
        <f>CONCATENATE(BF5," ","YTD")</f>
        <v>Jul YTD</v>
      </c>
      <c r="BO5" s="19"/>
      <c r="BQ5" s="245" t="str">
        <f>+Parameters!$B$9</f>
        <v>Jul</v>
      </c>
      <c r="BR5" s="245" t="str">
        <f>+Parameters!$B$9</f>
        <v>Jul</v>
      </c>
      <c r="BS5" s="245"/>
      <c r="BT5" s="245" t="str">
        <f>+Month</f>
        <v>Jul</v>
      </c>
      <c r="BU5" s="245"/>
      <c r="BV5" s="245" t="str">
        <f>+BR5</f>
        <v>Jul</v>
      </c>
      <c r="BW5" s="245"/>
      <c r="BX5" s="245"/>
      <c r="BY5" s="245" t="str">
        <f>CONCATENATE(BQ5," ","YTD")</f>
        <v>Jul YTD</v>
      </c>
      <c r="BZ5" s="245" t="str">
        <f>CONCATENATE(BR5," ","YTD")</f>
        <v>Jul YTD</v>
      </c>
      <c r="CA5" s="245"/>
      <c r="CB5" s="245" t="str">
        <f>CONCATENATE(BT5," ","YTD")</f>
        <v>Jul YTD</v>
      </c>
      <c r="CC5" s="245"/>
      <c r="CD5" s="245" t="str">
        <f>CONCATENATE(BV5," ","YTD")</f>
        <v>Jul YTD</v>
      </c>
      <c r="CE5" s="19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</row>
    <row r="6" spans="1:99" s="15" customFormat="1" ht="45.75" customHeight="1" collapsed="1">
      <c r="A6" s="9"/>
      <c r="D6" s="10"/>
      <c r="E6" s="393" t="s">
        <v>506</v>
      </c>
      <c r="F6" s="394"/>
      <c r="G6" s="394"/>
      <c r="H6" s="394"/>
      <c r="I6" s="394"/>
      <c r="J6" s="394"/>
      <c r="K6" s="394"/>
      <c r="L6" s="348"/>
      <c r="M6" s="394" t="str">
        <f>+E6</f>
        <v>West - Industrial Solutions</v>
      </c>
      <c r="N6" s="394"/>
      <c r="O6" s="394"/>
      <c r="P6" s="394"/>
      <c r="Q6" s="394"/>
      <c r="R6" s="394"/>
      <c r="S6" s="395"/>
      <c r="U6" s="393" t="str">
        <f>+U2</f>
        <v>WAIS</v>
      </c>
      <c r="V6" s="394"/>
      <c r="W6" s="394"/>
      <c r="X6" s="394"/>
      <c r="Y6" s="394"/>
      <c r="Z6" s="394"/>
      <c r="AA6" s="394"/>
      <c r="AB6" s="348"/>
      <c r="AC6" s="394" t="str">
        <f>+U6</f>
        <v>WAIS</v>
      </c>
      <c r="AD6" s="394"/>
      <c r="AE6" s="394"/>
      <c r="AF6" s="394"/>
      <c r="AG6" s="394"/>
      <c r="AH6" s="394"/>
      <c r="AI6" s="395"/>
      <c r="AK6" s="393" t="str">
        <f>+AK2</f>
        <v>BAWI</v>
      </c>
      <c r="AL6" s="394"/>
      <c r="AM6" s="394"/>
      <c r="AN6" s="394"/>
      <c r="AO6" s="394"/>
      <c r="AP6" s="394"/>
      <c r="AQ6" s="394"/>
      <c r="AR6" s="348"/>
      <c r="AS6" s="394" t="str">
        <f>+AK6</f>
        <v>BAWI</v>
      </c>
      <c r="AT6" s="394"/>
      <c r="AU6" s="394"/>
      <c r="AV6" s="394"/>
      <c r="AW6" s="394"/>
      <c r="AX6" s="394"/>
      <c r="AY6" s="395"/>
      <c r="BA6" s="393" t="str">
        <f>+BA2</f>
        <v>MURR</v>
      </c>
      <c r="BB6" s="394"/>
      <c r="BC6" s="394"/>
      <c r="BD6" s="394"/>
      <c r="BE6" s="394"/>
      <c r="BF6" s="394"/>
      <c r="BG6" s="394"/>
      <c r="BH6" s="348"/>
      <c r="BI6" s="394" t="str">
        <f>+BA6</f>
        <v>MURR</v>
      </c>
      <c r="BJ6" s="394"/>
      <c r="BK6" s="394"/>
      <c r="BL6" s="394"/>
      <c r="BM6" s="394"/>
      <c r="BN6" s="394"/>
      <c r="BO6" s="395"/>
      <c r="BQ6" s="393" t="str">
        <f>+BQ2</f>
        <v>ONSL</v>
      </c>
      <c r="BR6" s="394"/>
      <c r="BS6" s="394"/>
      <c r="BT6" s="394"/>
      <c r="BU6" s="394"/>
      <c r="BV6" s="394"/>
      <c r="BW6" s="394"/>
      <c r="BX6" s="348"/>
      <c r="BY6" s="394" t="str">
        <f>+BQ6</f>
        <v>ONSL</v>
      </c>
      <c r="BZ6" s="394"/>
      <c r="CA6" s="394"/>
      <c r="CB6" s="394"/>
      <c r="CC6" s="394"/>
      <c r="CD6" s="394"/>
      <c r="CE6" s="395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</row>
    <row r="7" spans="1:99" s="15" customFormat="1" ht="15.5" thickBot="1">
      <c r="A7" s="9"/>
      <c r="D7" s="10"/>
      <c r="E7" s="396" t="str">
        <f>+"MTD "&amp;E5&amp;" "&amp;YEAR</f>
        <v>MTD Jul 2026</v>
      </c>
      <c r="F7" s="397"/>
      <c r="G7" s="397"/>
      <c r="H7" s="397"/>
      <c r="I7" s="397"/>
      <c r="J7" s="397"/>
      <c r="K7" s="397"/>
      <c r="L7" s="380"/>
      <c r="M7" s="397" t="str">
        <f>+"YTD "&amp;E5&amp;" "&amp;YEAR</f>
        <v>YTD Jul 2026</v>
      </c>
      <c r="N7" s="397"/>
      <c r="O7" s="397"/>
      <c r="P7" s="397"/>
      <c r="Q7" s="397"/>
      <c r="R7" s="397"/>
      <c r="S7" s="398"/>
      <c r="U7" s="396" t="str">
        <f>+"MTD "&amp;E5&amp;" "&amp;YEAR</f>
        <v>MTD Jul 2026</v>
      </c>
      <c r="V7" s="397"/>
      <c r="W7" s="397"/>
      <c r="X7" s="397"/>
      <c r="Y7" s="397"/>
      <c r="Z7" s="397"/>
      <c r="AA7" s="397"/>
      <c r="AB7" s="20"/>
      <c r="AC7" s="397" t="str">
        <f>+"YTD "&amp;E5&amp;" "&amp;YEAR</f>
        <v>YTD Jul 2026</v>
      </c>
      <c r="AD7" s="397"/>
      <c r="AE7" s="397"/>
      <c r="AF7" s="397"/>
      <c r="AG7" s="397"/>
      <c r="AH7" s="397"/>
      <c r="AI7" s="398"/>
      <c r="AK7" s="396" t="str">
        <f>+"MTD "&amp;E5&amp;" "&amp;YEAR</f>
        <v>MTD Jul 2026</v>
      </c>
      <c r="AL7" s="397"/>
      <c r="AM7" s="397"/>
      <c r="AN7" s="397"/>
      <c r="AO7" s="397"/>
      <c r="AP7" s="397"/>
      <c r="AQ7" s="397"/>
      <c r="AR7" s="20"/>
      <c r="AS7" s="397" t="str">
        <f>+"YTD "&amp;E5&amp;" "&amp;YEAR</f>
        <v>YTD Jul 2026</v>
      </c>
      <c r="AT7" s="397"/>
      <c r="AU7" s="397"/>
      <c r="AV7" s="397"/>
      <c r="AW7" s="397"/>
      <c r="AX7" s="397"/>
      <c r="AY7" s="398"/>
      <c r="BA7" s="396" t="str">
        <f>+"MTD "&amp;E5&amp;" "&amp;YEAR</f>
        <v>MTD Jul 2026</v>
      </c>
      <c r="BB7" s="397"/>
      <c r="BC7" s="397"/>
      <c r="BD7" s="397"/>
      <c r="BE7" s="397"/>
      <c r="BF7" s="397"/>
      <c r="BG7" s="397"/>
      <c r="BH7" s="20"/>
      <c r="BI7" s="397" t="str">
        <f>+"YTD "&amp;E5&amp;" "&amp;YEAR</f>
        <v>YTD Jul 2026</v>
      </c>
      <c r="BJ7" s="397"/>
      <c r="BK7" s="397"/>
      <c r="BL7" s="397"/>
      <c r="BM7" s="397"/>
      <c r="BN7" s="397"/>
      <c r="BO7" s="398"/>
      <c r="BQ7" s="396" t="str">
        <f>+"MTD "&amp;E5&amp;" "&amp;YEAR</f>
        <v>MTD Jul 2026</v>
      </c>
      <c r="BR7" s="397"/>
      <c r="BS7" s="397"/>
      <c r="BT7" s="397"/>
      <c r="BU7" s="397"/>
      <c r="BV7" s="397"/>
      <c r="BW7" s="397"/>
      <c r="BX7" s="20"/>
      <c r="BY7" s="397" t="str">
        <f>+"YTD "&amp;E5&amp;" "&amp;YEAR</f>
        <v>YTD Jul 2026</v>
      </c>
      <c r="BZ7" s="397"/>
      <c r="CA7" s="397"/>
      <c r="CB7" s="397"/>
      <c r="CC7" s="397"/>
      <c r="CD7" s="397"/>
      <c r="CE7" s="398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</row>
    <row r="8" spans="1:99" s="22" customFormat="1" ht="15">
      <c r="A8" s="21"/>
      <c r="D8" s="23"/>
      <c r="E8" s="378" t="s">
        <v>0</v>
      </c>
      <c r="F8" s="375" t="s">
        <v>1</v>
      </c>
      <c r="G8" s="375" t="s">
        <v>558</v>
      </c>
      <c r="H8" s="375" t="s">
        <v>559</v>
      </c>
      <c r="I8" s="375" t="s">
        <v>560</v>
      </c>
      <c r="J8" s="376" t="s">
        <v>2</v>
      </c>
      <c r="K8" s="376" t="s">
        <v>561</v>
      </c>
      <c r="L8" s="377"/>
      <c r="M8" s="375" t="s">
        <v>0</v>
      </c>
      <c r="N8" s="375" t="s">
        <v>1</v>
      </c>
      <c r="O8" s="375" t="s">
        <v>558</v>
      </c>
      <c r="P8" s="375" t="s">
        <v>559</v>
      </c>
      <c r="Q8" s="375" t="s">
        <v>560</v>
      </c>
      <c r="R8" s="376" t="s">
        <v>2</v>
      </c>
      <c r="S8" s="379" t="s">
        <v>561</v>
      </c>
      <c r="U8" s="114" t="s">
        <v>0</v>
      </c>
      <c r="V8" s="342" t="s">
        <v>1</v>
      </c>
      <c r="W8" s="342" t="s">
        <v>558</v>
      </c>
      <c r="X8" s="342" t="s">
        <v>559</v>
      </c>
      <c r="Y8" s="342" t="s">
        <v>560</v>
      </c>
      <c r="Z8" s="349" t="s">
        <v>2</v>
      </c>
      <c r="AA8" s="349" t="s">
        <v>561</v>
      </c>
      <c r="AB8" s="350"/>
      <c r="AC8" s="342" t="s">
        <v>0</v>
      </c>
      <c r="AD8" s="342" t="s">
        <v>1</v>
      </c>
      <c r="AE8" s="342" t="s">
        <v>558</v>
      </c>
      <c r="AF8" s="342" t="s">
        <v>559</v>
      </c>
      <c r="AG8" s="342" t="s">
        <v>560</v>
      </c>
      <c r="AH8" s="349" t="s">
        <v>2</v>
      </c>
      <c r="AI8" s="24" t="s">
        <v>561</v>
      </c>
      <c r="AK8" s="114" t="s">
        <v>0</v>
      </c>
      <c r="AL8" s="342" t="s">
        <v>1</v>
      </c>
      <c r="AM8" s="342" t="s">
        <v>558</v>
      </c>
      <c r="AN8" s="342" t="s">
        <v>559</v>
      </c>
      <c r="AO8" s="342" t="s">
        <v>560</v>
      </c>
      <c r="AP8" s="349" t="s">
        <v>2</v>
      </c>
      <c r="AQ8" s="349" t="s">
        <v>561</v>
      </c>
      <c r="AR8" s="350"/>
      <c r="AS8" s="342" t="s">
        <v>0</v>
      </c>
      <c r="AT8" s="342" t="s">
        <v>1</v>
      </c>
      <c r="AU8" s="342" t="s">
        <v>558</v>
      </c>
      <c r="AV8" s="342" t="s">
        <v>559</v>
      </c>
      <c r="AW8" s="342" t="s">
        <v>560</v>
      </c>
      <c r="AX8" s="349" t="s">
        <v>2</v>
      </c>
      <c r="AY8" s="24" t="s">
        <v>561</v>
      </c>
      <c r="BA8" s="114" t="s">
        <v>0</v>
      </c>
      <c r="BB8" s="342" t="s">
        <v>1</v>
      </c>
      <c r="BC8" s="342" t="s">
        <v>558</v>
      </c>
      <c r="BD8" s="342" t="s">
        <v>559</v>
      </c>
      <c r="BE8" s="342" t="s">
        <v>560</v>
      </c>
      <c r="BF8" s="349" t="s">
        <v>2</v>
      </c>
      <c r="BG8" s="349" t="s">
        <v>561</v>
      </c>
      <c r="BH8" s="350"/>
      <c r="BI8" s="342" t="s">
        <v>0</v>
      </c>
      <c r="BJ8" s="342" t="s">
        <v>1</v>
      </c>
      <c r="BK8" s="342" t="s">
        <v>558</v>
      </c>
      <c r="BL8" s="342" t="s">
        <v>559</v>
      </c>
      <c r="BM8" s="342" t="s">
        <v>560</v>
      </c>
      <c r="BN8" s="349" t="s">
        <v>2</v>
      </c>
      <c r="BO8" s="24" t="s">
        <v>561</v>
      </c>
      <c r="BQ8" s="114" t="s">
        <v>0</v>
      </c>
      <c r="BR8" s="342" t="s">
        <v>1</v>
      </c>
      <c r="BS8" s="342" t="s">
        <v>558</v>
      </c>
      <c r="BT8" s="342" t="s">
        <v>559</v>
      </c>
      <c r="BU8" s="342" t="s">
        <v>560</v>
      </c>
      <c r="BV8" s="349" t="s">
        <v>2</v>
      </c>
      <c r="BW8" s="349" t="s">
        <v>561</v>
      </c>
      <c r="BX8" s="350"/>
      <c r="BY8" s="342" t="s">
        <v>0</v>
      </c>
      <c r="BZ8" s="342" t="s">
        <v>1</v>
      </c>
      <c r="CA8" s="342" t="s">
        <v>558</v>
      </c>
      <c r="CB8" s="342" t="s">
        <v>559</v>
      </c>
      <c r="CC8" s="342" t="s">
        <v>560</v>
      </c>
      <c r="CD8" s="349" t="s">
        <v>2</v>
      </c>
      <c r="CE8" s="24" t="s">
        <v>561</v>
      </c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</row>
    <row r="9" spans="1:99" s="26" customFormat="1">
      <c r="A9" s="25" t="s">
        <v>394</v>
      </c>
      <c r="D9" s="27" t="s">
        <v>3</v>
      </c>
      <c r="E9" s="115"/>
      <c r="J9" s="29"/>
      <c r="K9" s="29"/>
      <c r="L9" s="30"/>
      <c r="M9" s="28"/>
      <c r="R9" s="29"/>
      <c r="S9" s="31"/>
      <c r="T9" s="32"/>
      <c r="U9" s="115"/>
      <c r="Z9" s="29"/>
      <c r="AA9" s="29"/>
      <c r="AB9" s="30"/>
      <c r="AC9" s="28"/>
      <c r="AH9" s="29"/>
      <c r="AI9" s="31"/>
      <c r="AJ9" s="32"/>
      <c r="AK9" s="115"/>
      <c r="AP9" s="29"/>
      <c r="AQ9" s="29"/>
      <c r="AR9" s="30"/>
      <c r="AS9" s="28"/>
      <c r="AX9" s="29"/>
      <c r="AY9" s="31"/>
      <c r="AZ9" s="32"/>
      <c r="BA9" s="115"/>
      <c r="BF9" s="29"/>
      <c r="BG9" s="29"/>
      <c r="BH9" s="30"/>
      <c r="BI9" s="28"/>
      <c r="BN9" s="29"/>
      <c r="BO9" s="31"/>
      <c r="BP9" s="32"/>
      <c r="BQ9" s="115"/>
      <c r="BV9" s="29"/>
      <c r="BW9" s="29"/>
      <c r="BX9" s="30"/>
      <c r="BY9" s="28"/>
      <c r="CD9" s="29"/>
      <c r="CE9" s="31"/>
      <c r="CF9" s="32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</row>
    <row r="10" spans="1:99" s="26" customFormat="1" ht="14.25" hidden="1" customHeight="1" outlineLevel="1">
      <c r="A10" s="25" t="s">
        <v>213</v>
      </c>
      <c r="B10" s="26" t="str">
        <f t="shared" ref="B10:B66" si="8">IF(SUM(T10:T10)&lt;&gt;0,"Show","Hide")</f>
        <v>Hide</v>
      </c>
      <c r="C10" s="26">
        <v>-1</v>
      </c>
      <c r="D10" s="33" t="s">
        <v>4</v>
      </c>
      <c r="E10" s="115">
        <v>1297149.7799999993</v>
      </c>
      <c r="F10" s="28">
        <v>1481860.643092551</v>
      </c>
      <c r="G10" s="28">
        <f>+E10-F10</f>
        <v>-184710.86309255171</v>
      </c>
      <c r="H10" s="28"/>
      <c r="I10" s="28"/>
      <c r="J10" s="309">
        <v>1090906.52</v>
      </c>
      <c r="K10" s="34">
        <f>+E10-J10</f>
        <v>206243.25999999931</v>
      </c>
      <c r="L10" s="35"/>
      <c r="M10" s="28">
        <v>1297149.7799999993</v>
      </c>
      <c r="N10" s="28">
        <v>1481860.643092551</v>
      </c>
      <c r="O10" s="28"/>
      <c r="P10" s="28"/>
      <c r="Q10" s="28">
        <f>+M10-N10</f>
        <v>-184710.86309255171</v>
      </c>
      <c r="R10" s="34">
        <v>1090906.52</v>
      </c>
      <c r="S10" s="36">
        <f>+M10-R10</f>
        <v>206243.25999999931</v>
      </c>
      <c r="T10" s="32"/>
      <c r="U10" s="115">
        <v>344559.06999999849</v>
      </c>
      <c r="V10" s="28">
        <v>551860.52625207521</v>
      </c>
      <c r="W10" s="28">
        <f>+U10-V10</f>
        <v>-207301.45625207672</v>
      </c>
      <c r="X10" s="28"/>
      <c r="Y10" s="28"/>
      <c r="Z10" s="309">
        <v>296660.78000000003</v>
      </c>
      <c r="AA10" s="34">
        <f>+U10-Z10</f>
        <v>47898.289999998466</v>
      </c>
      <c r="AB10" s="35"/>
      <c r="AC10" s="28">
        <v>344559.06999999849</v>
      </c>
      <c r="AD10" s="28">
        <v>551860.52625207521</v>
      </c>
      <c r="AE10" s="28"/>
      <c r="AF10" s="28"/>
      <c r="AG10" s="28">
        <f>+AC10-AD10</f>
        <v>-207301.45625207672</v>
      </c>
      <c r="AH10" s="34">
        <v>296660.78000000003</v>
      </c>
      <c r="AI10" s="36">
        <f>+AC10-AH10</f>
        <v>47898.289999998466</v>
      </c>
      <c r="AJ10" s="32"/>
      <c r="AK10" s="115">
        <v>388997.20999999996</v>
      </c>
      <c r="AL10" s="28">
        <v>241804.27362806341</v>
      </c>
      <c r="AM10" s="28">
        <f>+AK10-AL10</f>
        <v>147192.93637193655</v>
      </c>
      <c r="AN10" s="28"/>
      <c r="AO10" s="28"/>
      <c r="AP10" s="309">
        <v>188464.62</v>
      </c>
      <c r="AQ10" s="34">
        <f>+AK10-AP10</f>
        <v>200532.58999999997</v>
      </c>
      <c r="AR10" s="35"/>
      <c r="AS10" s="28">
        <v>388997.20999999996</v>
      </c>
      <c r="AT10" s="28">
        <v>241804.27362806341</v>
      </c>
      <c r="AU10" s="28"/>
      <c r="AV10" s="28"/>
      <c r="AW10" s="28">
        <f>+AS10-AT10</f>
        <v>147192.93637193655</v>
      </c>
      <c r="AX10" s="34">
        <v>188464.62</v>
      </c>
      <c r="AY10" s="36">
        <f>+AS10-AX10</f>
        <v>200532.58999999997</v>
      </c>
      <c r="AZ10" s="32"/>
      <c r="BA10" s="115">
        <v>395744.44000000076</v>
      </c>
      <c r="BB10" s="28">
        <v>378861.09938640893</v>
      </c>
      <c r="BC10" s="28">
        <f>+BA10-BB10</f>
        <v>16883.340613591834</v>
      </c>
      <c r="BD10" s="28"/>
      <c r="BE10" s="28"/>
      <c r="BF10" s="309">
        <v>327269.90000000002</v>
      </c>
      <c r="BG10" s="34">
        <f>+BA10-BF10</f>
        <v>68474.540000000736</v>
      </c>
      <c r="BH10" s="35"/>
      <c r="BI10" s="28">
        <v>395744.44000000076</v>
      </c>
      <c r="BJ10" s="28">
        <v>378861.09938640893</v>
      </c>
      <c r="BK10" s="28"/>
      <c r="BL10" s="28"/>
      <c r="BM10" s="28">
        <f>+BI10-BJ10</f>
        <v>16883.340613591834</v>
      </c>
      <c r="BN10" s="34">
        <v>327269.90000000002</v>
      </c>
      <c r="BO10" s="36">
        <f>+BI10-BN10</f>
        <v>68474.540000000736</v>
      </c>
      <c r="BP10" s="32"/>
      <c r="BQ10" s="115">
        <v>167849.06000000003</v>
      </c>
      <c r="BR10" s="28">
        <v>309334.74382600351</v>
      </c>
      <c r="BS10" s="28">
        <f>+BQ10-BR10</f>
        <v>-141485.68382600349</v>
      </c>
      <c r="BT10" s="28"/>
      <c r="BU10" s="28"/>
      <c r="BV10" s="309">
        <v>278511.21999999997</v>
      </c>
      <c r="BW10" s="34">
        <f>+BQ10-BV10</f>
        <v>-110662.15999999995</v>
      </c>
      <c r="BX10" s="35"/>
      <c r="BY10" s="28">
        <v>167849.06000000003</v>
      </c>
      <c r="BZ10" s="28">
        <v>309334.74382600351</v>
      </c>
      <c r="CA10" s="28"/>
      <c r="CB10" s="28"/>
      <c r="CC10" s="28">
        <f>+BY10-BZ10</f>
        <v>-141485.68382600349</v>
      </c>
      <c r="CD10" s="34">
        <v>278511.21999999997</v>
      </c>
      <c r="CE10" s="36">
        <f>+BY10-CD10</f>
        <v>-110662.15999999995</v>
      </c>
      <c r="CF10" s="32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</row>
    <row r="11" spans="1:99" s="26" customFormat="1" ht="14.25" hidden="1" customHeight="1" outlineLevel="1">
      <c r="A11" s="25" t="s">
        <v>395</v>
      </c>
      <c r="B11" s="26" t="str">
        <f t="shared" si="8"/>
        <v>Hide</v>
      </c>
      <c r="C11" s="26">
        <v>-1</v>
      </c>
      <c r="D11" s="33" t="s">
        <v>5</v>
      </c>
      <c r="E11" s="115">
        <v>0</v>
      </c>
      <c r="F11" s="28">
        <v>0</v>
      </c>
      <c r="G11" s="28">
        <f t="shared" ref="G11:G76" si="9">+E11-F11</f>
        <v>0</v>
      </c>
      <c r="H11" s="28"/>
      <c r="I11" s="28"/>
      <c r="J11" s="34">
        <v>0</v>
      </c>
      <c r="K11" s="34">
        <f t="shared" ref="K11:K76" si="10">+E11-J11</f>
        <v>0</v>
      </c>
      <c r="L11" s="35"/>
      <c r="M11" s="28">
        <v>0</v>
      </c>
      <c r="N11" s="28">
        <v>0</v>
      </c>
      <c r="O11" s="28"/>
      <c r="P11" s="28"/>
      <c r="Q11" s="28">
        <f t="shared" ref="Q11:Q13" si="11">+M11-N11</f>
        <v>0</v>
      </c>
      <c r="R11" s="34">
        <v>0</v>
      </c>
      <c r="S11" s="36">
        <f t="shared" ref="S11:S76" si="12">+M11-R11</f>
        <v>0</v>
      </c>
      <c r="T11" s="32"/>
      <c r="U11" s="115">
        <v>0</v>
      </c>
      <c r="V11" s="28">
        <v>0</v>
      </c>
      <c r="W11" s="28">
        <f t="shared" ref="W11:W76" si="13">+U11-V11</f>
        <v>0</v>
      </c>
      <c r="X11" s="28"/>
      <c r="Y11" s="28"/>
      <c r="Z11" s="34">
        <v>0</v>
      </c>
      <c r="AA11" s="34">
        <f t="shared" ref="AA11:AA76" si="14">+U11-Z11</f>
        <v>0</v>
      </c>
      <c r="AB11" s="35"/>
      <c r="AC11" s="28">
        <v>0</v>
      </c>
      <c r="AD11" s="28">
        <v>0</v>
      </c>
      <c r="AE11" s="28"/>
      <c r="AF11" s="28"/>
      <c r="AG11" s="28">
        <f t="shared" ref="AG11:AG13" si="15">+AC11-AD11</f>
        <v>0</v>
      </c>
      <c r="AH11" s="34">
        <v>0</v>
      </c>
      <c r="AI11" s="36">
        <f t="shared" ref="AI11:AI76" si="16">+AC11-AH11</f>
        <v>0</v>
      </c>
      <c r="AJ11" s="32"/>
      <c r="AK11" s="115">
        <v>0</v>
      </c>
      <c r="AL11" s="28">
        <v>0</v>
      </c>
      <c r="AM11" s="28">
        <f t="shared" ref="AM11:AM76" si="17">+AK11-AL11</f>
        <v>0</v>
      </c>
      <c r="AN11" s="28"/>
      <c r="AO11" s="28"/>
      <c r="AP11" s="34">
        <v>0</v>
      </c>
      <c r="AQ11" s="34">
        <f t="shared" ref="AQ11:AQ76" si="18">+AK11-AP11</f>
        <v>0</v>
      </c>
      <c r="AR11" s="35"/>
      <c r="AS11" s="28">
        <v>0</v>
      </c>
      <c r="AT11" s="28">
        <v>0</v>
      </c>
      <c r="AU11" s="28"/>
      <c r="AV11" s="28"/>
      <c r="AW11" s="28">
        <f t="shared" ref="AW11:AW13" si="19">+AS11-AT11</f>
        <v>0</v>
      </c>
      <c r="AX11" s="34">
        <v>0</v>
      </c>
      <c r="AY11" s="36">
        <f t="shared" ref="AY11:AY76" si="20">+AS11-AX11</f>
        <v>0</v>
      </c>
      <c r="AZ11" s="32"/>
      <c r="BA11" s="115">
        <v>0</v>
      </c>
      <c r="BB11" s="28">
        <v>0</v>
      </c>
      <c r="BC11" s="28">
        <f t="shared" ref="BC11:BC76" si="21">+BA11-BB11</f>
        <v>0</v>
      </c>
      <c r="BD11" s="28"/>
      <c r="BE11" s="28"/>
      <c r="BF11" s="34">
        <v>0</v>
      </c>
      <c r="BG11" s="34">
        <f t="shared" ref="BG11:BG76" si="22">+BA11-BF11</f>
        <v>0</v>
      </c>
      <c r="BH11" s="35"/>
      <c r="BI11" s="28">
        <v>0</v>
      </c>
      <c r="BJ11" s="28">
        <v>0</v>
      </c>
      <c r="BK11" s="28"/>
      <c r="BL11" s="28"/>
      <c r="BM11" s="28">
        <f t="shared" ref="BM11:BM13" si="23">+BI11-BJ11</f>
        <v>0</v>
      </c>
      <c r="BN11" s="34">
        <v>0</v>
      </c>
      <c r="BO11" s="36">
        <f t="shared" ref="BO11:BO76" si="24">+BI11-BN11</f>
        <v>0</v>
      </c>
      <c r="BP11" s="32"/>
      <c r="BQ11" s="115">
        <v>0</v>
      </c>
      <c r="BR11" s="28">
        <v>0</v>
      </c>
      <c r="BS11" s="28">
        <f t="shared" ref="BS11:BS76" si="25">+BQ11-BR11</f>
        <v>0</v>
      </c>
      <c r="BT11" s="28"/>
      <c r="BU11" s="28"/>
      <c r="BV11" s="34">
        <v>0</v>
      </c>
      <c r="BW11" s="34">
        <f t="shared" ref="BW11:BW76" si="26">+BQ11-BV11</f>
        <v>0</v>
      </c>
      <c r="BX11" s="35"/>
      <c r="BY11" s="28">
        <v>0</v>
      </c>
      <c r="BZ11" s="28">
        <v>0</v>
      </c>
      <c r="CA11" s="28"/>
      <c r="CB11" s="28"/>
      <c r="CC11" s="28">
        <f t="shared" ref="CC11:CC13" si="27">+BY11-BZ11</f>
        <v>0</v>
      </c>
      <c r="CD11" s="34">
        <v>0</v>
      </c>
      <c r="CE11" s="36">
        <f t="shared" ref="CE11:CE76" si="28">+BY11-CD11</f>
        <v>0</v>
      </c>
      <c r="CF11" s="32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26" customFormat="1" ht="14.25" hidden="1" customHeight="1" outlineLevel="1">
      <c r="A12" s="26" t="s">
        <v>396</v>
      </c>
      <c r="B12" s="26" t="str">
        <f t="shared" si="8"/>
        <v>Hide</v>
      </c>
      <c r="C12" s="26">
        <v>-1</v>
      </c>
      <c r="D12" s="33" t="s">
        <v>6</v>
      </c>
      <c r="E12" s="115">
        <v>-83203.359999999899</v>
      </c>
      <c r="F12" s="28">
        <v>-112572.28187100493</v>
      </c>
      <c r="G12" s="28">
        <f t="shared" si="9"/>
        <v>29368.921871005034</v>
      </c>
      <c r="H12" s="28"/>
      <c r="I12" s="28"/>
      <c r="J12" s="34">
        <v>-106897.68000000001</v>
      </c>
      <c r="K12" s="34">
        <f t="shared" si="10"/>
        <v>23694.320000000109</v>
      </c>
      <c r="L12" s="35"/>
      <c r="M12" s="28">
        <v>-83203.359999999899</v>
      </c>
      <c r="N12" s="28">
        <v>-112572.28187100493</v>
      </c>
      <c r="O12" s="28"/>
      <c r="P12" s="28"/>
      <c r="Q12" s="28">
        <f t="shared" si="11"/>
        <v>29368.921871005034</v>
      </c>
      <c r="R12" s="34">
        <v>-106897.68000000001</v>
      </c>
      <c r="S12" s="36">
        <f t="shared" si="12"/>
        <v>23694.320000000109</v>
      </c>
      <c r="T12" s="32"/>
      <c r="U12" s="115">
        <v>31235.999999999949</v>
      </c>
      <c r="V12" s="28">
        <v>24503.84786437697</v>
      </c>
      <c r="W12" s="28">
        <f t="shared" si="13"/>
        <v>6732.1521356229787</v>
      </c>
      <c r="X12" s="28"/>
      <c r="Y12" s="28"/>
      <c r="Z12" s="34">
        <v>13629.3</v>
      </c>
      <c r="AA12" s="34">
        <f t="shared" si="14"/>
        <v>17606.69999999995</v>
      </c>
      <c r="AB12" s="35"/>
      <c r="AC12" s="28">
        <v>31235.999999999949</v>
      </c>
      <c r="AD12" s="28">
        <v>24503.84786437697</v>
      </c>
      <c r="AE12" s="28"/>
      <c r="AF12" s="28"/>
      <c r="AG12" s="28">
        <f t="shared" si="15"/>
        <v>6732.1521356229787</v>
      </c>
      <c r="AH12" s="34">
        <v>13629.3</v>
      </c>
      <c r="AI12" s="36">
        <f t="shared" si="16"/>
        <v>17606.69999999995</v>
      </c>
      <c r="AJ12" s="32"/>
      <c r="AK12" s="115">
        <v>-13974.179999999866</v>
      </c>
      <c r="AL12" s="28">
        <v>6221.6785024981773</v>
      </c>
      <c r="AM12" s="28">
        <f t="shared" si="17"/>
        <v>-20195.858502498042</v>
      </c>
      <c r="AN12" s="28"/>
      <c r="AO12" s="28"/>
      <c r="AP12" s="34">
        <v>5250.98</v>
      </c>
      <c r="AQ12" s="34">
        <f t="shared" si="18"/>
        <v>-19225.159999999865</v>
      </c>
      <c r="AR12" s="35"/>
      <c r="AS12" s="28">
        <v>-13974.179999999866</v>
      </c>
      <c r="AT12" s="28">
        <v>6221.6785024981773</v>
      </c>
      <c r="AU12" s="28"/>
      <c r="AV12" s="28"/>
      <c r="AW12" s="28">
        <f t="shared" si="19"/>
        <v>-20195.858502498042</v>
      </c>
      <c r="AX12" s="34">
        <v>5250.98</v>
      </c>
      <c r="AY12" s="36">
        <f t="shared" si="20"/>
        <v>-19225.159999999865</v>
      </c>
      <c r="AZ12" s="32"/>
      <c r="BA12" s="115">
        <v>-96729.69</v>
      </c>
      <c r="BB12" s="28">
        <v>-129758.7886112851</v>
      </c>
      <c r="BC12" s="28">
        <f t="shared" si="21"/>
        <v>33029.098611285095</v>
      </c>
      <c r="BD12" s="28"/>
      <c r="BE12" s="28"/>
      <c r="BF12" s="34">
        <v>-113588.03</v>
      </c>
      <c r="BG12" s="34">
        <f t="shared" si="22"/>
        <v>16858.339999999997</v>
      </c>
      <c r="BH12" s="35"/>
      <c r="BI12" s="28">
        <v>-96729.69</v>
      </c>
      <c r="BJ12" s="28">
        <v>-129758.7886112851</v>
      </c>
      <c r="BK12" s="28"/>
      <c r="BL12" s="28"/>
      <c r="BM12" s="28">
        <f t="shared" si="23"/>
        <v>33029.098611285095</v>
      </c>
      <c r="BN12" s="34">
        <v>-113588.03</v>
      </c>
      <c r="BO12" s="36">
        <f t="shared" si="24"/>
        <v>16858.339999999997</v>
      </c>
      <c r="BP12" s="32"/>
      <c r="BQ12" s="115">
        <v>-3735.4899999999957</v>
      </c>
      <c r="BR12" s="28">
        <v>-13539.019626594991</v>
      </c>
      <c r="BS12" s="28">
        <f t="shared" si="25"/>
        <v>9803.5296265949946</v>
      </c>
      <c r="BT12" s="28"/>
      <c r="BU12" s="28"/>
      <c r="BV12" s="34">
        <v>-12189.93</v>
      </c>
      <c r="BW12" s="34">
        <f t="shared" si="26"/>
        <v>8454.4400000000041</v>
      </c>
      <c r="BX12" s="35"/>
      <c r="BY12" s="28">
        <v>-3735.4899999999957</v>
      </c>
      <c r="BZ12" s="28">
        <v>-13539.019626594991</v>
      </c>
      <c r="CA12" s="28"/>
      <c r="CB12" s="28"/>
      <c r="CC12" s="28">
        <f t="shared" si="27"/>
        <v>9803.5296265949946</v>
      </c>
      <c r="CD12" s="34">
        <v>-12189.93</v>
      </c>
      <c r="CE12" s="36">
        <f t="shared" si="28"/>
        <v>8454.4400000000041</v>
      </c>
      <c r="CF12" s="3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26" customFormat="1" ht="14.25" hidden="1" customHeight="1" outlineLevel="1">
      <c r="A13" s="26" t="s">
        <v>397</v>
      </c>
      <c r="B13" s="26" t="str">
        <f t="shared" si="8"/>
        <v>Hide</v>
      </c>
      <c r="C13" s="26">
        <v>-1</v>
      </c>
      <c r="D13" s="33" t="s">
        <v>7</v>
      </c>
      <c r="E13" s="115">
        <v>-6638.9199999999992</v>
      </c>
      <c r="F13" s="28">
        <v>-756.01719088298421</v>
      </c>
      <c r="G13" s="28">
        <f t="shared" si="9"/>
        <v>-5882.9028091170148</v>
      </c>
      <c r="H13" s="28"/>
      <c r="I13" s="28"/>
      <c r="J13" s="34">
        <v>-627.43000000000006</v>
      </c>
      <c r="K13" s="34">
        <f t="shared" si="10"/>
        <v>-6011.4899999999989</v>
      </c>
      <c r="L13" s="35"/>
      <c r="M13" s="28">
        <v>-6638.9199999999992</v>
      </c>
      <c r="N13" s="28">
        <v>-756.01719088298421</v>
      </c>
      <c r="O13" s="28"/>
      <c r="P13" s="28"/>
      <c r="Q13" s="28">
        <f t="shared" si="11"/>
        <v>-5882.9028091170148</v>
      </c>
      <c r="R13" s="34">
        <v>-627.43000000000006</v>
      </c>
      <c r="S13" s="36">
        <f t="shared" si="12"/>
        <v>-6011.4899999999989</v>
      </c>
      <c r="T13" s="32"/>
      <c r="U13" s="115">
        <v>-6572.1399999999994</v>
      </c>
      <c r="V13" s="28">
        <v>-154.74354410622161</v>
      </c>
      <c r="W13" s="28">
        <f t="shared" si="13"/>
        <v>-6417.3964558937778</v>
      </c>
      <c r="X13" s="28"/>
      <c r="Y13" s="28"/>
      <c r="Z13" s="34">
        <v>-86.07</v>
      </c>
      <c r="AA13" s="34">
        <f t="shared" si="14"/>
        <v>-6486.07</v>
      </c>
      <c r="AB13" s="35"/>
      <c r="AC13" s="28">
        <v>-6572.1399999999994</v>
      </c>
      <c r="AD13" s="28">
        <v>-154.74354410622161</v>
      </c>
      <c r="AE13" s="28"/>
      <c r="AF13" s="28"/>
      <c r="AG13" s="28">
        <f t="shared" si="15"/>
        <v>-6417.3964558937778</v>
      </c>
      <c r="AH13" s="34">
        <v>-86.07</v>
      </c>
      <c r="AI13" s="36">
        <f t="shared" si="16"/>
        <v>-6486.07</v>
      </c>
      <c r="AJ13" s="32"/>
      <c r="AK13" s="115">
        <v>-66.78</v>
      </c>
      <c r="AL13" s="28">
        <v>0</v>
      </c>
      <c r="AM13" s="28">
        <f t="shared" si="17"/>
        <v>-66.78</v>
      </c>
      <c r="AN13" s="28"/>
      <c r="AO13" s="28"/>
      <c r="AP13" s="34">
        <v>0</v>
      </c>
      <c r="AQ13" s="34">
        <f t="shared" si="18"/>
        <v>-66.78</v>
      </c>
      <c r="AR13" s="35"/>
      <c r="AS13" s="28">
        <v>-66.78</v>
      </c>
      <c r="AT13" s="28">
        <v>0</v>
      </c>
      <c r="AU13" s="28"/>
      <c r="AV13" s="28"/>
      <c r="AW13" s="28">
        <f t="shared" si="19"/>
        <v>-66.78</v>
      </c>
      <c r="AX13" s="34">
        <v>0</v>
      </c>
      <c r="AY13" s="36">
        <f t="shared" si="20"/>
        <v>-66.78</v>
      </c>
      <c r="AZ13" s="32"/>
      <c r="BA13" s="115">
        <v>0</v>
      </c>
      <c r="BB13" s="28">
        <v>0</v>
      </c>
      <c r="BC13" s="28">
        <f t="shared" si="21"/>
        <v>0</v>
      </c>
      <c r="BD13" s="28"/>
      <c r="BE13" s="28"/>
      <c r="BF13" s="34">
        <v>0</v>
      </c>
      <c r="BG13" s="34">
        <f t="shared" si="22"/>
        <v>0</v>
      </c>
      <c r="BH13" s="35"/>
      <c r="BI13" s="28">
        <v>0</v>
      </c>
      <c r="BJ13" s="28">
        <v>0</v>
      </c>
      <c r="BK13" s="28"/>
      <c r="BL13" s="28"/>
      <c r="BM13" s="28">
        <f t="shared" si="23"/>
        <v>0</v>
      </c>
      <c r="BN13" s="34">
        <v>0</v>
      </c>
      <c r="BO13" s="36">
        <f t="shared" si="24"/>
        <v>0</v>
      </c>
      <c r="BP13" s="32"/>
      <c r="BQ13" s="115">
        <v>0</v>
      </c>
      <c r="BR13" s="28">
        <v>-601.27364677676258</v>
      </c>
      <c r="BS13" s="28">
        <f t="shared" si="25"/>
        <v>601.27364677676258</v>
      </c>
      <c r="BT13" s="28"/>
      <c r="BU13" s="28"/>
      <c r="BV13" s="34">
        <v>-541.36</v>
      </c>
      <c r="BW13" s="34">
        <f t="shared" si="26"/>
        <v>541.36</v>
      </c>
      <c r="BX13" s="35"/>
      <c r="BY13" s="28">
        <v>0</v>
      </c>
      <c r="BZ13" s="28">
        <v>-601.27364677676258</v>
      </c>
      <c r="CA13" s="28"/>
      <c r="CB13" s="28"/>
      <c r="CC13" s="28">
        <f t="shared" si="27"/>
        <v>601.27364677676258</v>
      </c>
      <c r="CD13" s="34">
        <v>-541.36</v>
      </c>
      <c r="CE13" s="36">
        <f t="shared" si="28"/>
        <v>541.36</v>
      </c>
      <c r="CF13" s="32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</row>
    <row r="14" spans="1:99" s="26" customFormat="1" collapsed="1">
      <c r="A14" s="26" t="s">
        <v>398</v>
      </c>
      <c r="B14" s="26" t="str">
        <f t="shared" si="8"/>
        <v>Hide</v>
      </c>
      <c r="C14" s="26">
        <v>-1</v>
      </c>
      <c r="D14" s="37" t="s">
        <v>8</v>
      </c>
      <c r="E14" s="116">
        <v>1207307.4999999995</v>
      </c>
      <c r="F14" s="38">
        <v>1368532.3440306634</v>
      </c>
      <c r="G14" s="38">
        <f t="shared" si="9"/>
        <v>-161224.84403066384</v>
      </c>
      <c r="H14" s="38">
        <v>0</v>
      </c>
      <c r="I14" s="38">
        <f>+E14-H14</f>
        <v>1207307.4999999995</v>
      </c>
      <c r="J14" s="39">
        <v>983381.41</v>
      </c>
      <c r="K14" s="39">
        <f t="shared" si="10"/>
        <v>223926.0899999995</v>
      </c>
      <c r="L14" s="35"/>
      <c r="M14" s="38">
        <v>1207307.4999999995</v>
      </c>
      <c r="N14" s="38">
        <v>1368532.3440306634</v>
      </c>
      <c r="O14" s="38">
        <f>+M14-N14</f>
        <v>-161224.84403066384</v>
      </c>
      <c r="P14" s="38">
        <v>0</v>
      </c>
      <c r="Q14" s="38">
        <f>+M14-P14</f>
        <v>1207307.4999999995</v>
      </c>
      <c r="R14" s="39">
        <v>983381.41</v>
      </c>
      <c r="S14" s="40">
        <f t="shared" si="12"/>
        <v>223926.0899999995</v>
      </c>
      <c r="T14" s="32"/>
      <c r="U14" s="116">
        <v>369222.92999999842</v>
      </c>
      <c r="V14" s="38">
        <v>576209.63057234592</v>
      </c>
      <c r="W14" s="38">
        <f t="shared" si="13"/>
        <v>-206986.7005723475</v>
      </c>
      <c r="X14" s="38">
        <v>0</v>
      </c>
      <c r="Y14" s="38">
        <f>+U14-X14</f>
        <v>369222.92999999842</v>
      </c>
      <c r="Z14" s="39">
        <v>310204.01</v>
      </c>
      <c r="AA14" s="39">
        <f t="shared" si="14"/>
        <v>59018.919999998412</v>
      </c>
      <c r="AB14" s="35"/>
      <c r="AC14" s="38">
        <v>369222.92999999842</v>
      </c>
      <c r="AD14" s="38">
        <v>576209.63057234592</v>
      </c>
      <c r="AE14" s="38">
        <f>+AC14-AD14</f>
        <v>-206986.7005723475</v>
      </c>
      <c r="AF14" s="38">
        <v>0</v>
      </c>
      <c r="AG14" s="38">
        <f>+AC14-AF14</f>
        <v>369222.92999999842</v>
      </c>
      <c r="AH14" s="39">
        <v>310204.01</v>
      </c>
      <c r="AI14" s="40">
        <f t="shared" si="16"/>
        <v>59018.919999998412</v>
      </c>
      <c r="AJ14" s="32"/>
      <c r="AK14" s="116">
        <v>374956.25000000006</v>
      </c>
      <c r="AL14" s="38">
        <v>248025.95213056158</v>
      </c>
      <c r="AM14" s="38">
        <f t="shared" si="17"/>
        <v>126930.29786943848</v>
      </c>
      <c r="AN14" s="38">
        <v>0</v>
      </c>
      <c r="AO14" s="38">
        <f>+AK14-AN14</f>
        <v>374956.25000000006</v>
      </c>
      <c r="AP14" s="39">
        <v>193715.6</v>
      </c>
      <c r="AQ14" s="39">
        <f t="shared" si="18"/>
        <v>181240.65000000005</v>
      </c>
      <c r="AR14" s="35"/>
      <c r="AS14" s="38">
        <v>374956.25000000006</v>
      </c>
      <c r="AT14" s="38">
        <v>248025.95213056158</v>
      </c>
      <c r="AU14" s="38">
        <f>+AS14-AT14</f>
        <v>126930.29786943848</v>
      </c>
      <c r="AV14" s="38">
        <v>0</v>
      </c>
      <c r="AW14" s="38">
        <f>+AS14-AV14</f>
        <v>374956.25000000006</v>
      </c>
      <c r="AX14" s="39">
        <v>193715.6</v>
      </c>
      <c r="AY14" s="40">
        <f t="shared" si="20"/>
        <v>181240.65000000005</v>
      </c>
      <c r="AZ14" s="32"/>
      <c r="BA14" s="116">
        <v>299014.75000000076</v>
      </c>
      <c r="BB14" s="38">
        <v>249102.31077512383</v>
      </c>
      <c r="BC14" s="38">
        <f t="shared" si="21"/>
        <v>49912.439224876929</v>
      </c>
      <c r="BD14" s="38">
        <v>0</v>
      </c>
      <c r="BE14" s="38">
        <f>+BA14-BD14</f>
        <v>299014.75000000076</v>
      </c>
      <c r="BF14" s="39">
        <v>213681.87000000002</v>
      </c>
      <c r="BG14" s="39">
        <f t="shared" si="22"/>
        <v>85332.880000000732</v>
      </c>
      <c r="BH14" s="35"/>
      <c r="BI14" s="38">
        <v>299014.75000000076</v>
      </c>
      <c r="BJ14" s="38">
        <v>249102.31077512383</v>
      </c>
      <c r="BK14" s="38">
        <f>+BI14-BJ14</f>
        <v>49912.439224876929</v>
      </c>
      <c r="BL14" s="38">
        <v>0</v>
      </c>
      <c r="BM14" s="38">
        <f>+BI14-BL14</f>
        <v>299014.75000000076</v>
      </c>
      <c r="BN14" s="39">
        <v>213681.87000000002</v>
      </c>
      <c r="BO14" s="40">
        <f t="shared" si="24"/>
        <v>85332.880000000732</v>
      </c>
      <c r="BP14" s="32"/>
      <c r="BQ14" s="116">
        <v>164113.57000000004</v>
      </c>
      <c r="BR14" s="38">
        <v>295194.45055263181</v>
      </c>
      <c r="BS14" s="38">
        <f t="shared" si="25"/>
        <v>-131080.88055263177</v>
      </c>
      <c r="BT14" s="38">
        <v>0</v>
      </c>
      <c r="BU14" s="38">
        <f>+BQ14-BT14</f>
        <v>164113.57000000004</v>
      </c>
      <c r="BV14" s="39">
        <v>265779.93</v>
      </c>
      <c r="BW14" s="39">
        <f t="shared" si="26"/>
        <v>-101666.35999999996</v>
      </c>
      <c r="BX14" s="35"/>
      <c r="BY14" s="38">
        <v>164113.57000000004</v>
      </c>
      <c r="BZ14" s="38">
        <v>295194.45055263181</v>
      </c>
      <c r="CA14" s="38">
        <f>+BY14-BZ14</f>
        <v>-131080.88055263177</v>
      </c>
      <c r="CB14" s="38">
        <v>0</v>
      </c>
      <c r="CC14" s="38">
        <f>+BY14-CB14</f>
        <v>164113.57000000004</v>
      </c>
      <c r="CD14" s="39">
        <v>265779.93</v>
      </c>
      <c r="CE14" s="40">
        <f t="shared" si="28"/>
        <v>-101666.35999999996</v>
      </c>
      <c r="CF14" s="32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</row>
    <row r="15" spans="1:99" s="26" customFormat="1" ht="14.25" hidden="1" customHeight="1" outlineLevel="1">
      <c r="A15" s="26" t="s">
        <v>399</v>
      </c>
      <c r="B15" s="26" t="str">
        <f t="shared" si="8"/>
        <v>Hide</v>
      </c>
      <c r="C15" s="26">
        <v>-1</v>
      </c>
      <c r="D15" s="33" t="s">
        <v>9</v>
      </c>
      <c r="E15" s="115">
        <v>899605.44000000018</v>
      </c>
      <c r="F15" s="28">
        <v>426735.14236920892</v>
      </c>
      <c r="G15" s="28">
        <f t="shared" si="9"/>
        <v>472870.29763079126</v>
      </c>
      <c r="H15" s="28">
        <v>0</v>
      </c>
      <c r="I15" s="28"/>
      <c r="J15" s="34">
        <v>337729.88</v>
      </c>
      <c r="K15" s="34">
        <f t="shared" si="10"/>
        <v>561875.56000000017</v>
      </c>
      <c r="L15" s="35"/>
      <c r="M15" s="28">
        <v>899605.44000000018</v>
      </c>
      <c r="N15" s="28">
        <v>426735.14236920892</v>
      </c>
      <c r="O15" s="28">
        <f t="shared" ref="O15:O80" si="29">+M15-N15</f>
        <v>472870.29763079126</v>
      </c>
      <c r="P15" s="28">
        <v>0</v>
      </c>
      <c r="Q15" s="28">
        <f t="shared" ref="Q15:Q80" si="30">+M15-P15</f>
        <v>899605.44000000018</v>
      </c>
      <c r="R15" s="34">
        <v>337729.88</v>
      </c>
      <c r="S15" s="36">
        <f t="shared" si="12"/>
        <v>561875.56000000017</v>
      </c>
      <c r="T15" s="32"/>
      <c r="U15" s="115">
        <v>648588.12000000011</v>
      </c>
      <c r="V15" s="28">
        <v>96018.036510083635</v>
      </c>
      <c r="W15" s="28">
        <f t="shared" si="13"/>
        <v>552570.08348991652</v>
      </c>
      <c r="X15" s="28">
        <v>0</v>
      </c>
      <c r="Y15" s="28"/>
      <c r="Z15" s="34">
        <v>53406.25</v>
      </c>
      <c r="AA15" s="34">
        <f t="shared" si="14"/>
        <v>595181.87000000011</v>
      </c>
      <c r="AB15" s="35"/>
      <c r="AC15" s="28">
        <v>648588.12000000011</v>
      </c>
      <c r="AD15" s="28">
        <v>96018.036510083635</v>
      </c>
      <c r="AE15" s="28">
        <f t="shared" ref="AE15:AE80" si="31">+AC15-AD15</f>
        <v>552570.08348991652</v>
      </c>
      <c r="AF15" s="28">
        <v>0</v>
      </c>
      <c r="AG15" s="28">
        <f t="shared" ref="AG15:AG80" si="32">+AC15-AF15</f>
        <v>648588.12000000011</v>
      </c>
      <c r="AH15" s="34">
        <v>53406.25</v>
      </c>
      <c r="AI15" s="36">
        <f t="shared" si="16"/>
        <v>595181.87000000011</v>
      </c>
      <c r="AJ15" s="32"/>
      <c r="AK15" s="115">
        <v>134949.99000000002</v>
      </c>
      <c r="AL15" s="28">
        <v>168828.73877842349</v>
      </c>
      <c r="AM15" s="28">
        <f t="shared" si="17"/>
        <v>-33878.748778423469</v>
      </c>
      <c r="AN15" s="28">
        <v>0</v>
      </c>
      <c r="AO15" s="28"/>
      <c r="AP15" s="34">
        <v>142488.29</v>
      </c>
      <c r="AQ15" s="34">
        <f t="shared" si="18"/>
        <v>-7538.2999999999884</v>
      </c>
      <c r="AR15" s="35"/>
      <c r="AS15" s="28">
        <v>134949.99000000002</v>
      </c>
      <c r="AT15" s="28">
        <v>168828.73877842349</v>
      </c>
      <c r="AU15" s="28">
        <f t="shared" ref="AU15:AU80" si="33">+AS15-AT15</f>
        <v>-33878.748778423469</v>
      </c>
      <c r="AV15" s="28">
        <v>0</v>
      </c>
      <c r="AW15" s="28">
        <f t="shared" ref="AW15:AW80" si="34">+AS15-AV15</f>
        <v>134949.99000000002</v>
      </c>
      <c r="AX15" s="34">
        <v>142488.29</v>
      </c>
      <c r="AY15" s="36">
        <f t="shared" si="20"/>
        <v>-7538.2999999999884</v>
      </c>
      <c r="AZ15" s="32"/>
      <c r="BA15" s="115">
        <v>70082.319999999992</v>
      </c>
      <c r="BB15" s="28">
        <v>157012.95921922091</v>
      </c>
      <c r="BC15" s="28">
        <f t="shared" si="21"/>
        <v>-86930.639219220917</v>
      </c>
      <c r="BD15" s="28">
        <v>0</v>
      </c>
      <c r="BE15" s="28"/>
      <c r="BF15" s="34">
        <v>137445.74</v>
      </c>
      <c r="BG15" s="34">
        <f t="shared" si="22"/>
        <v>-67363.42</v>
      </c>
      <c r="BH15" s="35"/>
      <c r="BI15" s="28">
        <v>70082.319999999992</v>
      </c>
      <c r="BJ15" s="28">
        <v>157012.95921922091</v>
      </c>
      <c r="BK15" s="28">
        <f t="shared" ref="BK15:BK80" si="35">+BI15-BJ15</f>
        <v>-86930.639219220917</v>
      </c>
      <c r="BL15" s="28">
        <v>0</v>
      </c>
      <c r="BM15" s="28">
        <f t="shared" ref="BM15:BM80" si="36">+BI15-BL15</f>
        <v>70082.319999999992</v>
      </c>
      <c r="BN15" s="34">
        <v>137445.74</v>
      </c>
      <c r="BO15" s="36">
        <f t="shared" si="24"/>
        <v>-67363.42</v>
      </c>
      <c r="BP15" s="32"/>
      <c r="BQ15" s="115">
        <v>45985.01</v>
      </c>
      <c r="BR15" s="28">
        <v>4875.4078614808586</v>
      </c>
      <c r="BS15" s="28">
        <f t="shared" si="25"/>
        <v>41109.602138519142</v>
      </c>
      <c r="BT15" s="28">
        <v>0</v>
      </c>
      <c r="BU15" s="28"/>
      <c r="BV15" s="34">
        <v>4389.6000000000004</v>
      </c>
      <c r="BW15" s="34">
        <f t="shared" si="26"/>
        <v>41595.410000000003</v>
      </c>
      <c r="BX15" s="35"/>
      <c r="BY15" s="28">
        <v>45985.01</v>
      </c>
      <c r="BZ15" s="28">
        <v>4875.4078614808586</v>
      </c>
      <c r="CA15" s="28">
        <f t="shared" ref="CA15:CA80" si="37">+BY15-BZ15</f>
        <v>41109.602138519142</v>
      </c>
      <c r="CB15" s="28">
        <v>0</v>
      </c>
      <c r="CC15" s="28">
        <f t="shared" ref="CC15:CC80" si="38">+BY15-CB15</f>
        <v>45985.01</v>
      </c>
      <c r="CD15" s="34">
        <v>4389.6000000000004</v>
      </c>
      <c r="CE15" s="36">
        <f t="shared" si="28"/>
        <v>41595.410000000003</v>
      </c>
      <c r="CF15" s="32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</row>
    <row r="16" spans="1:99" s="26" customFormat="1" ht="14.25" hidden="1" customHeight="1" outlineLevel="1">
      <c r="A16" s="26" t="s">
        <v>400</v>
      </c>
      <c r="B16" s="26" t="str">
        <f t="shared" si="8"/>
        <v>Hide</v>
      </c>
      <c r="C16" s="26">
        <v>-1</v>
      </c>
      <c r="D16" s="33" t="s">
        <v>10</v>
      </c>
      <c r="E16" s="115">
        <v>0</v>
      </c>
      <c r="F16" s="28">
        <v>0</v>
      </c>
      <c r="G16" s="28">
        <f t="shared" si="9"/>
        <v>0</v>
      </c>
      <c r="H16" s="28">
        <v>0</v>
      </c>
      <c r="I16" s="28"/>
      <c r="J16" s="34">
        <v>0</v>
      </c>
      <c r="K16" s="34">
        <f t="shared" si="10"/>
        <v>0</v>
      </c>
      <c r="L16" s="35"/>
      <c r="M16" s="28">
        <v>0</v>
      </c>
      <c r="N16" s="28">
        <v>0</v>
      </c>
      <c r="O16" s="28">
        <f t="shared" si="29"/>
        <v>0</v>
      </c>
      <c r="P16" s="28">
        <v>0</v>
      </c>
      <c r="Q16" s="28">
        <f t="shared" si="30"/>
        <v>0</v>
      </c>
      <c r="R16" s="34">
        <v>0</v>
      </c>
      <c r="S16" s="36">
        <f t="shared" si="12"/>
        <v>0</v>
      </c>
      <c r="T16" s="32"/>
      <c r="U16" s="115">
        <v>0</v>
      </c>
      <c r="V16" s="28">
        <v>0</v>
      </c>
      <c r="W16" s="28">
        <f t="shared" si="13"/>
        <v>0</v>
      </c>
      <c r="X16" s="28">
        <v>0</v>
      </c>
      <c r="Y16" s="28"/>
      <c r="Z16" s="34">
        <v>0</v>
      </c>
      <c r="AA16" s="34">
        <f t="shared" si="14"/>
        <v>0</v>
      </c>
      <c r="AB16" s="35"/>
      <c r="AC16" s="28">
        <v>0</v>
      </c>
      <c r="AD16" s="28">
        <v>0</v>
      </c>
      <c r="AE16" s="28">
        <f t="shared" si="31"/>
        <v>0</v>
      </c>
      <c r="AF16" s="28">
        <v>0</v>
      </c>
      <c r="AG16" s="28">
        <f t="shared" si="32"/>
        <v>0</v>
      </c>
      <c r="AH16" s="34">
        <v>0</v>
      </c>
      <c r="AI16" s="36">
        <f t="shared" si="16"/>
        <v>0</v>
      </c>
      <c r="AJ16" s="32"/>
      <c r="AK16" s="115">
        <v>0</v>
      </c>
      <c r="AL16" s="28">
        <v>0</v>
      </c>
      <c r="AM16" s="28">
        <f t="shared" si="17"/>
        <v>0</v>
      </c>
      <c r="AN16" s="28">
        <v>0</v>
      </c>
      <c r="AO16" s="28"/>
      <c r="AP16" s="34">
        <v>0</v>
      </c>
      <c r="AQ16" s="34">
        <f t="shared" si="18"/>
        <v>0</v>
      </c>
      <c r="AR16" s="35"/>
      <c r="AS16" s="28">
        <v>0</v>
      </c>
      <c r="AT16" s="28">
        <v>0</v>
      </c>
      <c r="AU16" s="28">
        <f t="shared" si="33"/>
        <v>0</v>
      </c>
      <c r="AV16" s="28">
        <v>0</v>
      </c>
      <c r="AW16" s="28">
        <f t="shared" si="34"/>
        <v>0</v>
      </c>
      <c r="AX16" s="34">
        <v>0</v>
      </c>
      <c r="AY16" s="36">
        <f t="shared" si="20"/>
        <v>0</v>
      </c>
      <c r="AZ16" s="32"/>
      <c r="BA16" s="115">
        <v>0</v>
      </c>
      <c r="BB16" s="28">
        <v>0</v>
      </c>
      <c r="BC16" s="28">
        <f t="shared" si="21"/>
        <v>0</v>
      </c>
      <c r="BD16" s="28">
        <v>0</v>
      </c>
      <c r="BE16" s="28"/>
      <c r="BF16" s="34">
        <v>0</v>
      </c>
      <c r="BG16" s="34">
        <f t="shared" si="22"/>
        <v>0</v>
      </c>
      <c r="BH16" s="35"/>
      <c r="BI16" s="28">
        <v>0</v>
      </c>
      <c r="BJ16" s="28">
        <v>0</v>
      </c>
      <c r="BK16" s="28">
        <f t="shared" si="35"/>
        <v>0</v>
      </c>
      <c r="BL16" s="28">
        <v>0</v>
      </c>
      <c r="BM16" s="28">
        <f t="shared" si="36"/>
        <v>0</v>
      </c>
      <c r="BN16" s="34">
        <v>0</v>
      </c>
      <c r="BO16" s="36">
        <f t="shared" si="24"/>
        <v>0</v>
      </c>
      <c r="BP16" s="32"/>
      <c r="BQ16" s="115">
        <v>0</v>
      </c>
      <c r="BR16" s="28">
        <v>0</v>
      </c>
      <c r="BS16" s="28">
        <f t="shared" si="25"/>
        <v>0</v>
      </c>
      <c r="BT16" s="28">
        <v>0</v>
      </c>
      <c r="BU16" s="28"/>
      <c r="BV16" s="34">
        <v>0</v>
      </c>
      <c r="BW16" s="34">
        <f t="shared" si="26"/>
        <v>0</v>
      </c>
      <c r="BX16" s="35"/>
      <c r="BY16" s="28">
        <v>0</v>
      </c>
      <c r="BZ16" s="28">
        <v>0</v>
      </c>
      <c r="CA16" s="28">
        <f t="shared" si="37"/>
        <v>0</v>
      </c>
      <c r="CB16" s="28">
        <v>0</v>
      </c>
      <c r="CC16" s="28">
        <f t="shared" si="38"/>
        <v>0</v>
      </c>
      <c r="CD16" s="34">
        <v>0</v>
      </c>
      <c r="CE16" s="36">
        <f t="shared" si="28"/>
        <v>0</v>
      </c>
      <c r="CF16" s="32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</row>
    <row r="17" spans="1:99" s="26" customFormat="1" collapsed="1">
      <c r="A17" s="26" t="s">
        <v>401</v>
      </c>
      <c r="B17" s="26" t="str">
        <f t="shared" si="8"/>
        <v>Hide</v>
      </c>
      <c r="C17" s="26">
        <v>-1</v>
      </c>
      <c r="D17" s="37" t="s">
        <v>11</v>
      </c>
      <c r="E17" s="116">
        <v>899605.44000000018</v>
      </c>
      <c r="F17" s="38">
        <v>426735.14236920892</v>
      </c>
      <c r="G17" s="38">
        <f t="shared" si="9"/>
        <v>472870.29763079126</v>
      </c>
      <c r="H17" s="38">
        <v>0</v>
      </c>
      <c r="I17" s="38">
        <f t="shared" ref="I17:I82" si="39">+E17-H17</f>
        <v>899605.44000000018</v>
      </c>
      <c r="J17" s="39">
        <v>337729.88</v>
      </c>
      <c r="K17" s="39">
        <f t="shared" si="10"/>
        <v>561875.56000000017</v>
      </c>
      <c r="L17" s="35"/>
      <c r="M17" s="38">
        <v>899605.44000000018</v>
      </c>
      <c r="N17" s="38">
        <v>426735.14236920892</v>
      </c>
      <c r="O17" s="38">
        <f t="shared" si="29"/>
        <v>472870.29763079126</v>
      </c>
      <c r="P17" s="38">
        <v>0</v>
      </c>
      <c r="Q17" s="38">
        <f t="shared" si="30"/>
        <v>899605.44000000018</v>
      </c>
      <c r="R17" s="39">
        <v>337729.88</v>
      </c>
      <c r="S17" s="40">
        <f t="shared" si="12"/>
        <v>561875.56000000017</v>
      </c>
      <c r="T17" s="32"/>
      <c r="U17" s="116">
        <v>648588.12000000011</v>
      </c>
      <c r="V17" s="38">
        <v>96018.036510083635</v>
      </c>
      <c r="W17" s="38">
        <f t="shared" si="13"/>
        <v>552570.08348991652</v>
      </c>
      <c r="X17" s="38">
        <v>0</v>
      </c>
      <c r="Y17" s="38">
        <f t="shared" ref="Y17:Y82" si="40">+U17-X17</f>
        <v>648588.12000000011</v>
      </c>
      <c r="Z17" s="39">
        <v>53406.25</v>
      </c>
      <c r="AA17" s="39">
        <f t="shared" si="14"/>
        <v>595181.87000000011</v>
      </c>
      <c r="AB17" s="35"/>
      <c r="AC17" s="38">
        <v>648588.12000000011</v>
      </c>
      <c r="AD17" s="38">
        <v>96018.036510083635</v>
      </c>
      <c r="AE17" s="38">
        <f t="shared" si="31"/>
        <v>552570.08348991652</v>
      </c>
      <c r="AF17" s="38">
        <v>0</v>
      </c>
      <c r="AG17" s="38">
        <f t="shared" si="32"/>
        <v>648588.12000000011</v>
      </c>
      <c r="AH17" s="39">
        <v>53406.25</v>
      </c>
      <c r="AI17" s="40">
        <f t="shared" si="16"/>
        <v>595181.87000000011</v>
      </c>
      <c r="AJ17" s="32"/>
      <c r="AK17" s="116">
        <v>134949.99000000002</v>
      </c>
      <c r="AL17" s="38">
        <v>168828.73877842349</v>
      </c>
      <c r="AM17" s="38">
        <f t="shared" si="17"/>
        <v>-33878.748778423469</v>
      </c>
      <c r="AN17" s="38">
        <v>0</v>
      </c>
      <c r="AO17" s="38">
        <f t="shared" ref="AO17:AO82" si="41">+AK17-AN17</f>
        <v>134949.99000000002</v>
      </c>
      <c r="AP17" s="39">
        <v>142488.29</v>
      </c>
      <c r="AQ17" s="39">
        <f t="shared" si="18"/>
        <v>-7538.2999999999884</v>
      </c>
      <c r="AR17" s="35"/>
      <c r="AS17" s="38">
        <v>134949.99000000002</v>
      </c>
      <c r="AT17" s="38">
        <v>168828.73877842349</v>
      </c>
      <c r="AU17" s="38">
        <f t="shared" si="33"/>
        <v>-33878.748778423469</v>
      </c>
      <c r="AV17" s="38">
        <v>0</v>
      </c>
      <c r="AW17" s="38">
        <f t="shared" si="34"/>
        <v>134949.99000000002</v>
      </c>
      <c r="AX17" s="39">
        <v>142488.29</v>
      </c>
      <c r="AY17" s="40">
        <f t="shared" si="20"/>
        <v>-7538.2999999999884</v>
      </c>
      <c r="AZ17" s="32"/>
      <c r="BA17" s="116">
        <v>70082.319999999992</v>
      </c>
      <c r="BB17" s="38">
        <v>157012.95921922091</v>
      </c>
      <c r="BC17" s="38">
        <f t="shared" si="21"/>
        <v>-86930.639219220917</v>
      </c>
      <c r="BD17" s="38">
        <v>0</v>
      </c>
      <c r="BE17" s="38">
        <f t="shared" ref="BE17:BE82" si="42">+BA17-BD17</f>
        <v>70082.319999999992</v>
      </c>
      <c r="BF17" s="39">
        <v>137445.74</v>
      </c>
      <c r="BG17" s="39">
        <f t="shared" si="22"/>
        <v>-67363.42</v>
      </c>
      <c r="BH17" s="35"/>
      <c r="BI17" s="38">
        <v>70082.319999999992</v>
      </c>
      <c r="BJ17" s="38">
        <v>157012.95921922091</v>
      </c>
      <c r="BK17" s="38">
        <f t="shared" si="35"/>
        <v>-86930.639219220917</v>
      </c>
      <c r="BL17" s="38">
        <v>0</v>
      </c>
      <c r="BM17" s="38">
        <f t="shared" si="36"/>
        <v>70082.319999999992</v>
      </c>
      <c r="BN17" s="39">
        <v>137445.74</v>
      </c>
      <c r="BO17" s="40">
        <f t="shared" si="24"/>
        <v>-67363.42</v>
      </c>
      <c r="BP17" s="32"/>
      <c r="BQ17" s="116">
        <v>45985.01</v>
      </c>
      <c r="BR17" s="38">
        <v>4875.4078614808586</v>
      </c>
      <c r="BS17" s="38">
        <f t="shared" si="25"/>
        <v>41109.602138519142</v>
      </c>
      <c r="BT17" s="38">
        <v>0</v>
      </c>
      <c r="BU17" s="38">
        <f t="shared" ref="BU17:BU82" si="43">+BQ17-BT17</f>
        <v>45985.01</v>
      </c>
      <c r="BV17" s="39">
        <v>4389.6000000000004</v>
      </c>
      <c r="BW17" s="39">
        <f t="shared" si="26"/>
        <v>41595.410000000003</v>
      </c>
      <c r="BX17" s="35"/>
      <c r="BY17" s="38">
        <v>45985.01</v>
      </c>
      <c r="BZ17" s="38">
        <v>4875.4078614808586</v>
      </c>
      <c r="CA17" s="38">
        <f t="shared" si="37"/>
        <v>41109.602138519142</v>
      </c>
      <c r="CB17" s="38">
        <v>0</v>
      </c>
      <c r="CC17" s="38">
        <f t="shared" si="38"/>
        <v>45985.01</v>
      </c>
      <c r="CD17" s="39">
        <v>4389.6000000000004</v>
      </c>
      <c r="CE17" s="40">
        <f t="shared" si="28"/>
        <v>41595.410000000003</v>
      </c>
      <c r="CF17" s="32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</row>
    <row r="18" spans="1:99" s="41" customFormat="1">
      <c r="A18" s="41" t="s">
        <v>359</v>
      </c>
      <c r="B18" s="41" t="str">
        <f t="shared" si="8"/>
        <v>Hide</v>
      </c>
      <c r="C18" s="41">
        <v>-1</v>
      </c>
      <c r="D18" s="42" t="s">
        <v>12</v>
      </c>
      <c r="E18" s="117">
        <v>2106912.9399999995</v>
      </c>
      <c r="F18" s="43">
        <v>1795267.4863998725</v>
      </c>
      <c r="G18" s="43">
        <f t="shared" si="9"/>
        <v>311645.45360012702</v>
      </c>
      <c r="H18" s="43">
        <v>0</v>
      </c>
      <c r="I18" s="43">
        <f t="shared" si="39"/>
        <v>2106912.9399999995</v>
      </c>
      <c r="J18" s="44">
        <v>1321111.29</v>
      </c>
      <c r="K18" s="44">
        <f t="shared" si="10"/>
        <v>785801.64999999944</v>
      </c>
      <c r="L18" s="45"/>
      <c r="M18" s="43">
        <v>2106912.9399999995</v>
      </c>
      <c r="N18" s="43">
        <v>1795267.4863998725</v>
      </c>
      <c r="O18" s="43">
        <f t="shared" si="29"/>
        <v>311645.45360012702</v>
      </c>
      <c r="P18" s="43">
        <v>0</v>
      </c>
      <c r="Q18" s="43">
        <f t="shared" si="30"/>
        <v>2106912.9399999995</v>
      </c>
      <c r="R18" s="44">
        <v>1321111.29</v>
      </c>
      <c r="S18" s="46">
        <f t="shared" si="12"/>
        <v>785801.64999999944</v>
      </c>
      <c r="T18" s="32"/>
      <c r="U18" s="117">
        <v>1017811.0499999985</v>
      </c>
      <c r="V18" s="43">
        <v>672227.66708242951</v>
      </c>
      <c r="W18" s="43">
        <f t="shared" si="13"/>
        <v>345583.38291756902</v>
      </c>
      <c r="X18" s="43">
        <v>0</v>
      </c>
      <c r="Y18" s="43">
        <f t="shared" si="40"/>
        <v>1017811.0499999985</v>
      </c>
      <c r="Z18" s="44">
        <v>363610.26</v>
      </c>
      <c r="AA18" s="44">
        <f t="shared" si="14"/>
        <v>654200.78999999852</v>
      </c>
      <c r="AB18" s="45"/>
      <c r="AC18" s="43">
        <v>1017811.0499999985</v>
      </c>
      <c r="AD18" s="43">
        <v>672227.66708242951</v>
      </c>
      <c r="AE18" s="43">
        <f t="shared" si="31"/>
        <v>345583.38291756902</v>
      </c>
      <c r="AF18" s="43">
        <v>0</v>
      </c>
      <c r="AG18" s="43">
        <f t="shared" si="32"/>
        <v>1017811.0499999985</v>
      </c>
      <c r="AH18" s="44">
        <v>363610.26</v>
      </c>
      <c r="AI18" s="46">
        <f t="shared" si="16"/>
        <v>654200.78999999852</v>
      </c>
      <c r="AJ18" s="32"/>
      <c r="AK18" s="117">
        <v>509906.24000000011</v>
      </c>
      <c r="AL18" s="43">
        <v>416854.6909089851</v>
      </c>
      <c r="AM18" s="43">
        <f t="shared" si="17"/>
        <v>93051.549091015011</v>
      </c>
      <c r="AN18" s="43">
        <v>0</v>
      </c>
      <c r="AO18" s="43">
        <f t="shared" si="41"/>
        <v>509906.24000000011</v>
      </c>
      <c r="AP18" s="44">
        <v>336203.89</v>
      </c>
      <c r="AQ18" s="44">
        <f t="shared" si="18"/>
        <v>173702.35000000009</v>
      </c>
      <c r="AR18" s="45"/>
      <c r="AS18" s="43">
        <v>509906.24000000011</v>
      </c>
      <c r="AT18" s="43">
        <v>416854.6909089851</v>
      </c>
      <c r="AU18" s="43">
        <f t="shared" si="33"/>
        <v>93051.549091015011</v>
      </c>
      <c r="AV18" s="43">
        <v>0</v>
      </c>
      <c r="AW18" s="43">
        <f t="shared" si="34"/>
        <v>509906.24000000011</v>
      </c>
      <c r="AX18" s="44">
        <v>336203.89</v>
      </c>
      <c r="AY18" s="46">
        <f t="shared" si="20"/>
        <v>173702.35000000009</v>
      </c>
      <c r="AZ18" s="32"/>
      <c r="BA18" s="117">
        <v>369097.07000000076</v>
      </c>
      <c r="BB18" s="43">
        <v>406115.26999434474</v>
      </c>
      <c r="BC18" s="43">
        <f t="shared" si="21"/>
        <v>-37018.199994343973</v>
      </c>
      <c r="BD18" s="43">
        <v>0</v>
      </c>
      <c r="BE18" s="43">
        <f t="shared" si="42"/>
        <v>369097.07000000076</v>
      </c>
      <c r="BF18" s="44">
        <v>351127.61</v>
      </c>
      <c r="BG18" s="44">
        <f t="shared" si="22"/>
        <v>17969.460000000778</v>
      </c>
      <c r="BH18" s="45"/>
      <c r="BI18" s="43">
        <v>369097.07000000076</v>
      </c>
      <c r="BJ18" s="43">
        <v>406115.26999434474</v>
      </c>
      <c r="BK18" s="43">
        <f t="shared" si="35"/>
        <v>-37018.199994343973</v>
      </c>
      <c r="BL18" s="43">
        <v>0</v>
      </c>
      <c r="BM18" s="43">
        <f t="shared" si="36"/>
        <v>369097.07000000076</v>
      </c>
      <c r="BN18" s="44">
        <v>351127.61</v>
      </c>
      <c r="BO18" s="46">
        <f t="shared" si="24"/>
        <v>17969.460000000778</v>
      </c>
      <c r="BP18" s="32"/>
      <c r="BQ18" s="117">
        <v>210098.58000000005</v>
      </c>
      <c r="BR18" s="43">
        <v>300069.85841411265</v>
      </c>
      <c r="BS18" s="43">
        <f t="shared" si="25"/>
        <v>-89971.278414112603</v>
      </c>
      <c r="BT18" s="43">
        <v>0</v>
      </c>
      <c r="BU18" s="43">
        <f t="shared" si="43"/>
        <v>210098.58000000005</v>
      </c>
      <c r="BV18" s="44">
        <v>270169.52999999997</v>
      </c>
      <c r="BW18" s="44">
        <f t="shared" si="26"/>
        <v>-60070.949999999924</v>
      </c>
      <c r="BX18" s="45"/>
      <c r="BY18" s="43">
        <v>210098.58000000005</v>
      </c>
      <c r="BZ18" s="43">
        <v>300069.85841411265</v>
      </c>
      <c r="CA18" s="43">
        <f t="shared" si="37"/>
        <v>-89971.278414112603</v>
      </c>
      <c r="CB18" s="43">
        <v>0</v>
      </c>
      <c r="CC18" s="43">
        <f t="shared" si="38"/>
        <v>210098.58000000005</v>
      </c>
      <c r="CD18" s="44">
        <v>270169.52999999997</v>
      </c>
      <c r="CE18" s="46">
        <f t="shared" si="28"/>
        <v>-60070.949999999924</v>
      </c>
      <c r="CF18" s="32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</row>
    <row r="19" spans="1:99" s="26" customFormat="1" ht="14.25" hidden="1" customHeight="1" outlineLevel="1">
      <c r="A19" s="26" t="s">
        <v>402</v>
      </c>
      <c r="B19" s="26" t="str">
        <f t="shared" si="8"/>
        <v>Hide</v>
      </c>
      <c r="C19" s="26">
        <v>-1</v>
      </c>
      <c r="D19" s="33" t="s">
        <v>13</v>
      </c>
      <c r="E19" s="115">
        <v>100581.16</v>
      </c>
      <c r="F19" s="28">
        <v>9865.960561319298</v>
      </c>
      <c r="G19" s="28">
        <f t="shared" si="9"/>
        <v>90715.199438680705</v>
      </c>
      <c r="H19" s="28">
        <v>0</v>
      </c>
      <c r="I19" s="28">
        <f t="shared" si="39"/>
        <v>100581.16</v>
      </c>
      <c r="J19" s="34">
        <v>6719.9400000000005</v>
      </c>
      <c r="K19" s="34">
        <f t="shared" si="10"/>
        <v>93861.22</v>
      </c>
      <c r="L19" s="35"/>
      <c r="M19" s="28">
        <v>100581.16</v>
      </c>
      <c r="N19" s="28">
        <v>9865.960561319298</v>
      </c>
      <c r="O19" s="28">
        <f t="shared" si="29"/>
        <v>90715.199438680705</v>
      </c>
      <c r="P19" s="28">
        <v>0</v>
      </c>
      <c r="Q19" s="28">
        <f t="shared" si="30"/>
        <v>100581.16</v>
      </c>
      <c r="R19" s="34">
        <v>6719.9400000000005</v>
      </c>
      <c r="S19" s="36">
        <f t="shared" si="12"/>
        <v>93861.22</v>
      </c>
      <c r="T19" s="32"/>
      <c r="U19" s="115">
        <v>21951.19</v>
      </c>
      <c r="V19" s="28">
        <v>5583.42466404691</v>
      </c>
      <c r="W19" s="28">
        <f t="shared" si="13"/>
        <v>16367.765335953089</v>
      </c>
      <c r="X19" s="28">
        <v>0</v>
      </c>
      <c r="Y19" s="28">
        <f t="shared" si="40"/>
        <v>21951.19</v>
      </c>
      <c r="Z19" s="34">
        <v>3105.56</v>
      </c>
      <c r="AA19" s="34">
        <f t="shared" si="14"/>
        <v>18845.629999999997</v>
      </c>
      <c r="AB19" s="35"/>
      <c r="AC19" s="28">
        <v>21951.19</v>
      </c>
      <c r="AD19" s="28">
        <v>5583.42466404691</v>
      </c>
      <c r="AE19" s="28">
        <f t="shared" si="31"/>
        <v>16367.765335953089</v>
      </c>
      <c r="AF19" s="28">
        <v>0</v>
      </c>
      <c r="AG19" s="28">
        <f t="shared" si="32"/>
        <v>21951.19</v>
      </c>
      <c r="AH19" s="34">
        <v>3105.56</v>
      </c>
      <c r="AI19" s="36">
        <f t="shared" si="16"/>
        <v>18845.629999999997</v>
      </c>
      <c r="AJ19" s="32"/>
      <c r="AK19" s="115">
        <v>78629.97</v>
      </c>
      <c r="AL19" s="28">
        <v>4282.535897272388</v>
      </c>
      <c r="AM19" s="28">
        <f t="shared" si="17"/>
        <v>74347.43410272761</v>
      </c>
      <c r="AN19" s="28">
        <v>0</v>
      </c>
      <c r="AO19" s="28">
        <f t="shared" si="41"/>
        <v>78629.97</v>
      </c>
      <c r="AP19" s="34">
        <v>3614.38</v>
      </c>
      <c r="AQ19" s="34">
        <f t="shared" si="18"/>
        <v>75015.59</v>
      </c>
      <c r="AR19" s="35"/>
      <c r="AS19" s="28">
        <v>78629.97</v>
      </c>
      <c r="AT19" s="28">
        <v>4282.535897272388</v>
      </c>
      <c r="AU19" s="28">
        <f t="shared" si="33"/>
        <v>74347.43410272761</v>
      </c>
      <c r="AV19" s="28">
        <v>0</v>
      </c>
      <c r="AW19" s="28">
        <f t="shared" si="34"/>
        <v>78629.97</v>
      </c>
      <c r="AX19" s="34">
        <v>3614.38</v>
      </c>
      <c r="AY19" s="36">
        <f t="shared" si="20"/>
        <v>75015.59</v>
      </c>
      <c r="AZ19" s="32"/>
      <c r="BA19" s="115">
        <v>0</v>
      </c>
      <c r="BB19" s="28">
        <v>0</v>
      </c>
      <c r="BC19" s="28">
        <f t="shared" si="21"/>
        <v>0</v>
      </c>
      <c r="BD19" s="28">
        <v>0</v>
      </c>
      <c r="BE19" s="28">
        <f t="shared" si="42"/>
        <v>0</v>
      </c>
      <c r="BF19" s="34">
        <v>0</v>
      </c>
      <c r="BG19" s="34">
        <f t="shared" si="22"/>
        <v>0</v>
      </c>
      <c r="BH19" s="35"/>
      <c r="BI19" s="28">
        <v>0</v>
      </c>
      <c r="BJ19" s="28">
        <v>0</v>
      </c>
      <c r="BK19" s="28">
        <f t="shared" si="35"/>
        <v>0</v>
      </c>
      <c r="BL19" s="28">
        <v>0</v>
      </c>
      <c r="BM19" s="28">
        <f t="shared" si="36"/>
        <v>0</v>
      </c>
      <c r="BN19" s="34">
        <v>0</v>
      </c>
      <c r="BO19" s="36">
        <f t="shared" si="24"/>
        <v>0</v>
      </c>
      <c r="BP19" s="32"/>
      <c r="BQ19" s="115">
        <v>0</v>
      </c>
      <c r="BR19" s="28">
        <v>0</v>
      </c>
      <c r="BS19" s="28">
        <f t="shared" si="25"/>
        <v>0</v>
      </c>
      <c r="BT19" s="28">
        <v>0</v>
      </c>
      <c r="BU19" s="28">
        <f t="shared" si="43"/>
        <v>0</v>
      </c>
      <c r="BV19" s="34">
        <v>0</v>
      </c>
      <c r="BW19" s="34">
        <f t="shared" si="26"/>
        <v>0</v>
      </c>
      <c r="BX19" s="35"/>
      <c r="BY19" s="28">
        <v>0</v>
      </c>
      <c r="BZ19" s="28">
        <v>0</v>
      </c>
      <c r="CA19" s="28">
        <f t="shared" si="37"/>
        <v>0</v>
      </c>
      <c r="CB19" s="28">
        <v>0</v>
      </c>
      <c r="CC19" s="28">
        <f t="shared" si="38"/>
        <v>0</v>
      </c>
      <c r="CD19" s="34">
        <v>0</v>
      </c>
      <c r="CE19" s="36">
        <f t="shared" si="28"/>
        <v>0</v>
      </c>
      <c r="CF19" s="32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</row>
    <row r="20" spans="1:99" s="26" customFormat="1" ht="14.25" hidden="1" customHeight="1" outlineLevel="1">
      <c r="B20" s="26" t="str">
        <f t="shared" si="8"/>
        <v>Hide</v>
      </c>
      <c r="C20" s="26">
        <v>-1</v>
      </c>
      <c r="D20" s="33" t="s">
        <v>14</v>
      </c>
      <c r="E20" s="115">
        <v>73683.77</v>
      </c>
      <c r="F20" s="28">
        <v>124707.03655554896</v>
      </c>
      <c r="G20" s="28">
        <f t="shared" si="9"/>
        <v>-51023.266555548951</v>
      </c>
      <c r="H20" s="28">
        <v>0</v>
      </c>
      <c r="I20" s="28">
        <f t="shared" si="39"/>
        <v>73683.77</v>
      </c>
      <c r="J20" s="34">
        <v>85820.55</v>
      </c>
      <c r="K20" s="34">
        <f t="shared" si="10"/>
        <v>-12136.779999999999</v>
      </c>
      <c r="L20" s="35"/>
      <c r="M20" s="28">
        <v>73683.77</v>
      </c>
      <c r="N20" s="28">
        <v>124707.03655554896</v>
      </c>
      <c r="O20" s="28">
        <f t="shared" si="29"/>
        <v>-51023.266555548951</v>
      </c>
      <c r="P20" s="28">
        <v>0</v>
      </c>
      <c r="Q20" s="28">
        <f t="shared" si="30"/>
        <v>73683.77</v>
      </c>
      <c r="R20" s="34">
        <v>85820.55</v>
      </c>
      <c r="S20" s="36">
        <f t="shared" si="12"/>
        <v>-12136.779999999999</v>
      </c>
      <c r="T20" s="32"/>
      <c r="U20" s="115">
        <v>0</v>
      </c>
      <c r="V20" s="28">
        <v>76859.376211699477</v>
      </c>
      <c r="W20" s="28">
        <f t="shared" si="13"/>
        <v>-76859.376211699477</v>
      </c>
      <c r="X20" s="28">
        <v>0</v>
      </c>
      <c r="Y20" s="28">
        <f t="shared" si="40"/>
        <v>0</v>
      </c>
      <c r="Z20" s="34">
        <v>42750</v>
      </c>
      <c r="AA20" s="34">
        <f t="shared" si="14"/>
        <v>-42750</v>
      </c>
      <c r="AB20" s="35"/>
      <c r="AC20" s="28">
        <v>0</v>
      </c>
      <c r="AD20" s="28">
        <v>76859.376211699477</v>
      </c>
      <c r="AE20" s="28">
        <f t="shared" si="31"/>
        <v>-76859.376211699477</v>
      </c>
      <c r="AF20" s="28">
        <v>0</v>
      </c>
      <c r="AG20" s="28">
        <f t="shared" si="32"/>
        <v>0</v>
      </c>
      <c r="AH20" s="34">
        <v>42750</v>
      </c>
      <c r="AI20" s="36">
        <f t="shared" si="16"/>
        <v>-42750</v>
      </c>
      <c r="AJ20" s="32"/>
      <c r="AK20" s="115">
        <v>0</v>
      </c>
      <c r="AL20" s="28">
        <v>165.88046238030711</v>
      </c>
      <c r="AM20" s="28">
        <f t="shared" si="17"/>
        <v>-165.88046238030711</v>
      </c>
      <c r="AN20" s="28">
        <v>0</v>
      </c>
      <c r="AO20" s="28">
        <f t="shared" si="41"/>
        <v>0</v>
      </c>
      <c r="AP20" s="34">
        <v>140</v>
      </c>
      <c r="AQ20" s="34">
        <f t="shared" si="18"/>
        <v>-140</v>
      </c>
      <c r="AR20" s="35"/>
      <c r="AS20" s="28">
        <v>0</v>
      </c>
      <c r="AT20" s="28">
        <v>165.88046238030711</v>
      </c>
      <c r="AU20" s="28">
        <f t="shared" si="33"/>
        <v>-165.88046238030711</v>
      </c>
      <c r="AV20" s="28">
        <v>0</v>
      </c>
      <c r="AW20" s="28">
        <f t="shared" si="34"/>
        <v>0</v>
      </c>
      <c r="AX20" s="34">
        <v>140</v>
      </c>
      <c r="AY20" s="36">
        <f t="shared" si="20"/>
        <v>-140</v>
      </c>
      <c r="AZ20" s="32"/>
      <c r="BA20" s="115">
        <v>0</v>
      </c>
      <c r="BB20" s="28">
        <v>0</v>
      </c>
      <c r="BC20" s="28">
        <f t="shared" si="21"/>
        <v>0</v>
      </c>
      <c r="BD20" s="28">
        <v>0</v>
      </c>
      <c r="BE20" s="28">
        <f t="shared" si="42"/>
        <v>0</v>
      </c>
      <c r="BF20" s="34">
        <v>0</v>
      </c>
      <c r="BG20" s="34">
        <f t="shared" si="22"/>
        <v>0</v>
      </c>
      <c r="BH20" s="35"/>
      <c r="BI20" s="28">
        <v>0</v>
      </c>
      <c r="BJ20" s="28">
        <v>0</v>
      </c>
      <c r="BK20" s="28">
        <f t="shared" si="35"/>
        <v>0</v>
      </c>
      <c r="BL20" s="28">
        <v>0</v>
      </c>
      <c r="BM20" s="28">
        <f t="shared" si="36"/>
        <v>0</v>
      </c>
      <c r="BN20" s="34">
        <v>0</v>
      </c>
      <c r="BO20" s="36">
        <f t="shared" si="24"/>
        <v>0</v>
      </c>
      <c r="BP20" s="32"/>
      <c r="BQ20" s="115">
        <v>73683.77</v>
      </c>
      <c r="BR20" s="28">
        <v>47681.779881469178</v>
      </c>
      <c r="BS20" s="28">
        <f t="shared" si="25"/>
        <v>26001.990118530826</v>
      </c>
      <c r="BT20" s="28">
        <v>0</v>
      </c>
      <c r="BU20" s="28">
        <f t="shared" si="43"/>
        <v>73683.77</v>
      </c>
      <c r="BV20" s="34">
        <v>42930.55</v>
      </c>
      <c r="BW20" s="34">
        <f t="shared" si="26"/>
        <v>30753.22</v>
      </c>
      <c r="BX20" s="35"/>
      <c r="BY20" s="28">
        <v>73683.77</v>
      </c>
      <c r="BZ20" s="28">
        <v>47681.779881469178</v>
      </c>
      <c r="CA20" s="28">
        <f t="shared" si="37"/>
        <v>26001.990118530826</v>
      </c>
      <c r="CB20" s="28">
        <v>0</v>
      </c>
      <c r="CC20" s="28">
        <f t="shared" si="38"/>
        <v>73683.77</v>
      </c>
      <c r="CD20" s="34">
        <v>42930.55</v>
      </c>
      <c r="CE20" s="36">
        <f t="shared" si="28"/>
        <v>30753.22</v>
      </c>
      <c r="CF20" s="32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</row>
    <row r="21" spans="1:99" s="26" customFormat="1" ht="14.25" hidden="1" customHeight="1" outlineLevel="1">
      <c r="B21" s="26" t="str">
        <f t="shared" si="8"/>
        <v>Hide</v>
      </c>
      <c r="C21" s="26">
        <v>-1</v>
      </c>
      <c r="D21" s="33" t="s">
        <v>15</v>
      </c>
      <c r="E21" s="115">
        <v>0</v>
      </c>
      <c r="F21" s="28">
        <v>0</v>
      </c>
      <c r="G21" s="28">
        <f t="shared" si="9"/>
        <v>0</v>
      </c>
      <c r="H21" s="28">
        <v>0</v>
      </c>
      <c r="I21" s="28">
        <f t="shared" si="39"/>
        <v>0</v>
      </c>
      <c r="J21" s="34">
        <v>0</v>
      </c>
      <c r="K21" s="34">
        <f t="shared" si="10"/>
        <v>0</v>
      </c>
      <c r="L21" s="35"/>
      <c r="M21" s="28">
        <v>0</v>
      </c>
      <c r="N21" s="28">
        <v>0</v>
      </c>
      <c r="O21" s="28">
        <f t="shared" si="29"/>
        <v>0</v>
      </c>
      <c r="P21" s="28">
        <v>0</v>
      </c>
      <c r="Q21" s="28">
        <f t="shared" si="30"/>
        <v>0</v>
      </c>
      <c r="R21" s="34">
        <v>0</v>
      </c>
      <c r="S21" s="36">
        <f t="shared" si="12"/>
        <v>0</v>
      </c>
      <c r="T21" s="32"/>
      <c r="U21" s="115">
        <v>0</v>
      </c>
      <c r="V21" s="28">
        <v>0</v>
      </c>
      <c r="W21" s="28">
        <f t="shared" si="13"/>
        <v>0</v>
      </c>
      <c r="X21" s="28">
        <v>0</v>
      </c>
      <c r="Y21" s="28">
        <f t="shared" si="40"/>
        <v>0</v>
      </c>
      <c r="Z21" s="34">
        <v>0</v>
      </c>
      <c r="AA21" s="34">
        <f t="shared" si="14"/>
        <v>0</v>
      </c>
      <c r="AB21" s="35"/>
      <c r="AC21" s="28">
        <v>0</v>
      </c>
      <c r="AD21" s="28">
        <v>0</v>
      </c>
      <c r="AE21" s="28">
        <f t="shared" si="31"/>
        <v>0</v>
      </c>
      <c r="AF21" s="28">
        <v>0</v>
      </c>
      <c r="AG21" s="28">
        <f t="shared" si="32"/>
        <v>0</v>
      </c>
      <c r="AH21" s="34">
        <v>0</v>
      </c>
      <c r="AI21" s="36">
        <f t="shared" si="16"/>
        <v>0</v>
      </c>
      <c r="AJ21" s="32"/>
      <c r="AK21" s="115">
        <v>0</v>
      </c>
      <c r="AL21" s="28">
        <v>0</v>
      </c>
      <c r="AM21" s="28">
        <f t="shared" si="17"/>
        <v>0</v>
      </c>
      <c r="AN21" s="28">
        <v>0</v>
      </c>
      <c r="AO21" s="28">
        <f t="shared" si="41"/>
        <v>0</v>
      </c>
      <c r="AP21" s="34">
        <v>0</v>
      </c>
      <c r="AQ21" s="34">
        <f t="shared" si="18"/>
        <v>0</v>
      </c>
      <c r="AR21" s="35"/>
      <c r="AS21" s="28">
        <v>0</v>
      </c>
      <c r="AT21" s="28">
        <v>0</v>
      </c>
      <c r="AU21" s="28">
        <f t="shared" si="33"/>
        <v>0</v>
      </c>
      <c r="AV21" s="28">
        <v>0</v>
      </c>
      <c r="AW21" s="28">
        <f t="shared" si="34"/>
        <v>0</v>
      </c>
      <c r="AX21" s="34">
        <v>0</v>
      </c>
      <c r="AY21" s="36">
        <f t="shared" si="20"/>
        <v>0</v>
      </c>
      <c r="AZ21" s="32"/>
      <c r="BA21" s="115">
        <v>0</v>
      </c>
      <c r="BB21" s="28">
        <v>0</v>
      </c>
      <c r="BC21" s="28">
        <f t="shared" si="21"/>
        <v>0</v>
      </c>
      <c r="BD21" s="28">
        <v>0</v>
      </c>
      <c r="BE21" s="28">
        <f t="shared" si="42"/>
        <v>0</v>
      </c>
      <c r="BF21" s="34">
        <v>0</v>
      </c>
      <c r="BG21" s="34">
        <f t="shared" si="22"/>
        <v>0</v>
      </c>
      <c r="BH21" s="35"/>
      <c r="BI21" s="28">
        <v>0</v>
      </c>
      <c r="BJ21" s="28">
        <v>0</v>
      </c>
      <c r="BK21" s="28">
        <f t="shared" si="35"/>
        <v>0</v>
      </c>
      <c r="BL21" s="28">
        <v>0</v>
      </c>
      <c r="BM21" s="28">
        <f t="shared" si="36"/>
        <v>0</v>
      </c>
      <c r="BN21" s="34">
        <v>0</v>
      </c>
      <c r="BO21" s="36">
        <f t="shared" si="24"/>
        <v>0</v>
      </c>
      <c r="BP21" s="32"/>
      <c r="BQ21" s="115">
        <v>0</v>
      </c>
      <c r="BR21" s="28">
        <v>0</v>
      </c>
      <c r="BS21" s="28">
        <f t="shared" si="25"/>
        <v>0</v>
      </c>
      <c r="BT21" s="28">
        <v>0</v>
      </c>
      <c r="BU21" s="28">
        <f t="shared" si="43"/>
        <v>0</v>
      </c>
      <c r="BV21" s="34">
        <v>0</v>
      </c>
      <c r="BW21" s="34">
        <f t="shared" si="26"/>
        <v>0</v>
      </c>
      <c r="BX21" s="35"/>
      <c r="BY21" s="28">
        <v>0</v>
      </c>
      <c r="BZ21" s="28">
        <v>0</v>
      </c>
      <c r="CA21" s="28">
        <f t="shared" si="37"/>
        <v>0</v>
      </c>
      <c r="CB21" s="28">
        <v>0</v>
      </c>
      <c r="CC21" s="28">
        <f t="shared" si="38"/>
        <v>0</v>
      </c>
      <c r="CD21" s="34">
        <v>0</v>
      </c>
      <c r="CE21" s="36">
        <f t="shared" si="28"/>
        <v>0</v>
      </c>
      <c r="CF21" s="32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</row>
    <row r="22" spans="1:99" s="26" customFormat="1" collapsed="1">
      <c r="B22" s="26" t="str">
        <f t="shared" si="8"/>
        <v>Hide</v>
      </c>
      <c r="C22" s="26">
        <v>-1</v>
      </c>
      <c r="D22" s="37" t="s">
        <v>16</v>
      </c>
      <c r="E22" s="116">
        <v>174264.93</v>
      </c>
      <c r="F22" s="38">
        <v>134572.99711686827</v>
      </c>
      <c r="G22" s="38">
        <f t="shared" si="9"/>
        <v>39691.932883131725</v>
      </c>
      <c r="H22" s="38">
        <v>0</v>
      </c>
      <c r="I22" s="38">
        <f t="shared" si="39"/>
        <v>174264.93</v>
      </c>
      <c r="J22" s="39">
        <v>92540.489999999991</v>
      </c>
      <c r="K22" s="39">
        <f t="shared" si="10"/>
        <v>81724.44</v>
      </c>
      <c r="L22" s="35"/>
      <c r="M22" s="38">
        <v>174264.93</v>
      </c>
      <c r="N22" s="38">
        <v>134572.99711686827</v>
      </c>
      <c r="O22" s="38">
        <f t="shared" si="29"/>
        <v>39691.932883131725</v>
      </c>
      <c r="P22" s="38">
        <v>0</v>
      </c>
      <c r="Q22" s="38">
        <f t="shared" si="30"/>
        <v>174264.93</v>
      </c>
      <c r="R22" s="39">
        <v>92540.489999999991</v>
      </c>
      <c r="S22" s="40">
        <f t="shared" si="12"/>
        <v>81724.44</v>
      </c>
      <c r="T22" s="32"/>
      <c r="U22" s="116">
        <v>21951.19</v>
      </c>
      <c r="V22" s="38">
        <v>82442.800875746383</v>
      </c>
      <c r="W22" s="38">
        <f t="shared" si="13"/>
        <v>-60491.610875746381</v>
      </c>
      <c r="X22" s="38">
        <v>0</v>
      </c>
      <c r="Y22" s="38">
        <f t="shared" si="40"/>
        <v>21951.19</v>
      </c>
      <c r="Z22" s="39">
        <v>45855.56</v>
      </c>
      <c r="AA22" s="39">
        <f t="shared" si="14"/>
        <v>-23904.37</v>
      </c>
      <c r="AB22" s="35"/>
      <c r="AC22" s="38">
        <v>21951.19</v>
      </c>
      <c r="AD22" s="38">
        <v>82442.800875746383</v>
      </c>
      <c r="AE22" s="38">
        <f t="shared" si="31"/>
        <v>-60491.610875746381</v>
      </c>
      <c r="AF22" s="38">
        <v>0</v>
      </c>
      <c r="AG22" s="38">
        <f t="shared" si="32"/>
        <v>21951.19</v>
      </c>
      <c r="AH22" s="39">
        <v>45855.56</v>
      </c>
      <c r="AI22" s="40">
        <f t="shared" si="16"/>
        <v>-23904.37</v>
      </c>
      <c r="AJ22" s="32"/>
      <c r="AK22" s="116">
        <v>78629.97</v>
      </c>
      <c r="AL22" s="38">
        <v>4448.4163596526951</v>
      </c>
      <c r="AM22" s="38">
        <f t="shared" si="17"/>
        <v>74181.553640347309</v>
      </c>
      <c r="AN22" s="38">
        <v>0</v>
      </c>
      <c r="AO22" s="38">
        <f t="shared" si="41"/>
        <v>78629.97</v>
      </c>
      <c r="AP22" s="39">
        <v>3754.38</v>
      </c>
      <c r="AQ22" s="39">
        <f t="shared" si="18"/>
        <v>74875.59</v>
      </c>
      <c r="AR22" s="35"/>
      <c r="AS22" s="38">
        <v>78629.97</v>
      </c>
      <c r="AT22" s="38">
        <v>4448.4163596526951</v>
      </c>
      <c r="AU22" s="38">
        <f t="shared" si="33"/>
        <v>74181.553640347309</v>
      </c>
      <c r="AV22" s="38">
        <v>0</v>
      </c>
      <c r="AW22" s="38">
        <f t="shared" si="34"/>
        <v>78629.97</v>
      </c>
      <c r="AX22" s="39">
        <v>3754.38</v>
      </c>
      <c r="AY22" s="40">
        <f t="shared" si="20"/>
        <v>74875.59</v>
      </c>
      <c r="AZ22" s="32"/>
      <c r="BA22" s="116">
        <v>0</v>
      </c>
      <c r="BB22" s="38">
        <v>0</v>
      </c>
      <c r="BC22" s="38">
        <f t="shared" si="21"/>
        <v>0</v>
      </c>
      <c r="BD22" s="38">
        <v>0</v>
      </c>
      <c r="BE22" s="38">
        <f t="shared" si="42"/>
        <v>0</v>
      </c>
      <c r="BF22" s="39">
        <v>0</v>
      </c>
      <c r="BG22" s="39">
        <f t="shared" si="22"/>
        <v>0</v>
      </c>
      <c r="BH22" s="35"/>
      <c r="BI22" s="38">
        <v>0</v>
      </c>
      <c r="BJ22" s="38">
        <v>0</v>
      </c>
      <c r="BK22" s="38">
        <f t="shared" si="35"/>
        <v>0</v>
      </c>
      <c r="BL22" s="38">
        <v>0</v>
      </c>
      <c r="BM22" s="38">
        <f t="shared" si="36"/>
        <v>0</v>
      </c>
      <c r="BN22" s="39">
        <v>0</v>
      </c>
      <c r="BO22" s="40">
        <f t="shared" si="24"/>
        <v>0</v>
      </c>
      <c r="BP22" s="32"/>
      <c r="BQ22" s="116">
        <v>73683.77</v>
      </c>
      <c r="BR22" s="38">
        <v>47681.779881469178</v>
      </c>
      <c r="BS22" s="38">
        <f t="shared" si="25"/>
        <v>26001.990118530826</v>
      </c>
      <c r="BT22" s="38">
        <v>0</v>
      </c>
      <c r="BU22" s="38">
        <f t="shared" si="43"/>
        <v>73683.77</v>
      </c>
      <c r="BV22" s="39">
        <v>42930.55</v>
      </c>
      <c r="BW22" s="39">
        <f t="shared" si="26"/>
        <v>30753.22</v>
      </c>
      <c r="BX22" s="35"/>
      <c r="BY22" s="38">
        <v>73683.77</v>
      </c>
      <c r="BZ22" s="38">
        <v>47681.779881469178</v>
      </c>
      <c r="CA22" s="38">
        <f t="shared" si="37"/>
        <v>26001.990118530826</v>
      </c>
      <c r="CB22" s="38">
        <v>0</v>
      </c>
      <c r="CC22" s="38">
        <f t="shared" si="38"/>
        <v>73683.77</v>
      </c>
      <c r="CD22" s="39">
        <v>42930.55</v>
      </c>
      <c r="CE22" s="40">
        <f t="shared" si="28"/>
        <v>30753.22</v>
      </c>
      <c r="CF22" s="3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</row>
    <row r="23" spans="1:99" s="26" customFormat="1" ht="14.25" hidden="1" customHeight="1" outlineLevel="1">
      <c r="B23" s="26" t="str">
        <f t="shared" si="8"/>
        <v>Hide</v>
      </c>
      <c r="C23" s="26">
        <v>-1</v>
      </c>
      <c r="D23" s="33" t="s">
        <v>17</v>
      </c>
      <c r="E23" s="115">
        <v>105669.11</v>
      </c>
      <c r="F23" s="28">
        <v>166237.83756361896</v>
      </c>
      <c r="G23" s="28">
        <f t="shared" si="9"/>
        <v>-60568.727563618959</v>
      </c>
      <c r="H23" s="28">
        <v>0</v>
      </c>
      <c r="I23" s="28">
        <f t="shared" si="39"/>
        <v>105669.11</v>
      </c>
      <c r="J23" s="34">
        <v>95424.46</v>
      </c>
      <c r="K23" s="34">
        <f t="shared" si="10"/>
        <v>10244.649999999994</v>
      </c>
      <c r="L23" s="35"/>
      <c r="M23" s="28">
        <v>105669.11</v>
      </c>
      <c r="N23" s="28">
        <v>166237.83756361896</v>
      </c>
      <c r="O23" s="28">
        <f t="shared" si="29"/>
        <v>-60568.727563618959</v>
      </c>
      <c r="P23" s="28">
        <v>0</v>
      </c>
      <c r="Q23" s="28">
        <f t="shared" si="30"/>
        <v>105669.11</v>
      </c>
      <c r="R23" s="34">
        <v>95424.46</v>
      </c>
      <c r="S23" s="36">
        <f t="shared" si="12"/>
        <v>10244.649999999994</v>
      </c>
      <c r="T23" s="32"/>
      <c r="U23" s="115">
        <v>78648.55</v>
      </c>
      <c r="V23" s="28">
        <v>155947.6563547368</v>
      </c>
      <c r="W23" s="28">
        <f t="shared" si="13"/>
        <v>-77299.106354736796</v>
      </c>
      <c r="X23" s="28">
        <v>0</v>
      </c>
      <c r="Y23" s="28">
        <f t="shared" si="40"/>
        <v>78648.55</v>
      </c>
      <c r="Z23" s="34">
        <v>86739.74</v>
      </c>
      <c r="AA23" s="34">
        <f t="shared" si="14"/>
        <v>-8091.1900000000023</v>
      </c>
      <c r="AB23" s="35"/>
      <c r="AC23" s="28">
        <v>78648.55</v>
      </c>
      <c r="AD23" s="28">
        <v>155947.6563547368</v>
      </c>
      <c r="AE23" s="28">
        <f t="shared" si="31"/>
        <v>-77299.106354736796</v>
      </c>
      <c r="AF23" s="28">
        <v>0</v>
      </c>
      <c r="AG23" s="28">
        <f t="shared" si="32"/>
        <v>78648.55</v>
      </c>
      <c r="AH23" s="34">
        <v>86739.74</v>
      </c>
      <c r="AI23" s="36">
        <f t="shared" si="16"/>
        <v>-8091.1900000000023</v>
      </c>
      <c r="AJ23" s="32"/>
      <c r="AK23" s="115">
        <v>22808.59</v>
      </c>
      <c r="AL23" s="28">
        <v>10290.18120888215</v>
      </c>
      <c r="AM23" s="28">
        <f t="shared" si="17"/>
        <v>12518.40879111785</v>
      </c>
      <c r="AN23" s="28">
        <v>0</v>
      </c>
      <c r="AO23" s="28">
        <f t="shared" si="41"/>
        <v>22808.59</v>
      </c>
      <c r="AP23" s="34">
        <v>8684.7199999999993</v>
      </c>
      <c r="AQ23" s="34">
        <f t="shared" si="18"/>
        <v>14123.87</v>
      </c>
      <c r="AR23" s="35"/>
      <c r="AS23" s="28">
        <v>22808.59</v>
      </c>
      <c r="AT23" s="28">
        <v>10290.18120888215</v>
      </c>
      <c r="AU23" s="28">
        <f t="shared" si="33"/>
        <v>12518.40879111785</v>
      </c>
      <c r="AV23" s="28">
        <v>0</v>
      </c>
      <c r="AW23" s="28">
        <f t="shared" si="34"/>
        <v>22808.59</v>
      </c>
      <c r="AX23" s="34">
        <v>8684.7199999999993</v>
      </c>
      <c r="AY23" s="36">
        <f t="shared" si="20"/>
        <v>14123.87</v>
      </c>
      <c r="AZ23" s="32"/>
      <c r="BA23" s="115">
        <v>4211.97</v>
      </c>
      <c r="BB23" s="28">
        <v>0</v>
      </c>
      <c r="BC23" s="28">
        <f t="shared" si="21"/>
        <v>4211.97</v>
      </c>
      <c r="BD23" s="28">
        <v>0</v>
      </c>
      <c r="BE23" s="28">
        <f t="shared" si="42"/>
        <v>4211.97</v>
      </c>
      <c r="BF23" s="34">
        <v>0</v>
      </c>
      <c r="BG23" s="34">
        <f t="shared" si="22"/>
        <v>4211.97</v>
      </c>
      <c r="BH23" s="35"/>
      <c r="BI23" s="28">
        <v>4211.97</v>
      </c>
      <c r="BJ23" s="28">
        <v>0</v>
      </c>
      <c r="BK23" s="28">
        <f t="shared" si="35"/>
        <v>4211.97</v>
      </c>
      <c r="BL23" s="28">
        <v>0</v>
      </c>
      <c r="BM23" s="28">
        <f t="shared" si="36"/>
        <v>4211.97</v>
      </c>
      <c r="BN23" s="34">
        <v>0</v>
      </c>
      <c r="BO23" s="36">
        <f t="shared" si="24"/>
        <v>4211.97</v>
      </c>
      <c r="BP23" s="32"/>
      <c r="BQ23" s="115">
        <v>0</v>
      </c>
      <c r="BR23" s="28">
        <v>0</v>
      </c>
      <c r="BS23" s="28">
        <f t="shared" si="25"/>
        <v>0</v>
      </c>
      <c r="BT23" s="28">
        <v>0</v>
      </c>
      <c r="BU23" s="28">
        <f t="shared" si="43"/>
        <v>0</v>
      </c>
      <c r="BV23" s="34">
        <v>0</v>
      </c>
      <c r="BW23" s="34">
        <f t="shared" si="26"/>
        <v>0</v>
      </c>
      <c r="BX23" s="35"/>
      <c r="BY23" s="28">
        <v>0</v>
      </c>
      <c r="BZ23" s="28">
        <v>0</v>
      </c>
      <c r="CA23" s="28">
        <f t="shared" si="37"/>
        <v>0</v>
      </c>
      <c r="CB23" s="28">
        <v>0</v>
      </c>
      <c r="CC23" s="28">
        <f t="shared" si="38"/>
        <v>0</v>
      </c>
      <c r="CD23" s="34">
        <v>0</v>
      </c>
      <c r="CE23" s="36">
        <f t="shared" si="28"/>
        <v>0</v>
      </c>
      <c r="CF23" s="32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</row>
    <row r="24" spans="1:99" s="26" customFormat="1" collapsed="1">
      <c r="B24" s="26" t="str">
        <f t="shared" si="8"/>
        <v>Hide</v>
      </c>
      <c r="C24" s="26">
        <v>-1</v>
      </c>
      <c r="D24" s="37" t="s">
        <v>18</v>
      </c>
      <c r="E24" s="116">
        <v>105669.11</v>
      </c>
      <c r="F24" s="38">
        <v>166237.83756361896</v>
      </c>
      <c r="G24" s="38">
        <f t="shared" si="9"/>
        <v>-60568.727563618959</v>
      </c>
      <c r="H24" s="38">
        <v>0</v>
      </c>
      <c r="I24" s="38">
        <f t="shared" si="39"/>
        <v>105669.11</v>
      </c>
      <c r="J24" s="39">
        <v>95424.46</v>
      </c>
      <c r="K24" s="39">
        <f t="shared" si="10"/>
        <v>10244.649999999994</v>
      </c>
      <c r="L24" s="35"/>
      <c r="M24" s="38">
        <v>105669.11</v>
      </c>
      <c r="N24" s="38">
        <v>166237.83756361896</v>
      </c>
      <c r="O24" s="38">
        <f t="shared" si="29"/>
        <v>-60568.727563618959</v>
      </c>
      <c r="P24" s="38">
        <v>0</v>
      </c>
      <c r="Q24" s="38">
        <f t="shared" si="30"/>
        <v>105669.11</v>
      </c>
      <c r="R24" s="39">
        <v>95424.46</v>
      </c>
      <c r="S24" s="40">
        <f t="shared" si="12"/>
        <v>10244.649999999994</v>
      </c>
      <c r="T24" s="32"/>
      <c r="U24" s="116">
        <v>78648.55</v>
      </c>
      <c r="V24" s="38">
        <v>155947.6563547368</v>
      </c>
      <c r="W24" s="38">
        <f t="shared" si="13"/>
        <v>-77299.106354736796</v>
      </c>
      <c r="X24" s="38">
        <v>0</v>
      </c>
      <c r="Y24" s="38">
        <f t="shared" si="40"/>
        <v>78648.55</v>
      </c>
      <c r="Z24" s="39">
        <v>86739.74</v>
      </c>
      <c r="AA24" s="39">
        <f t="shared" si="14"/>
        <v>-8091.1900000000023</v>
      </c>
      <c r="AB24" s="35"/>
      <c r="AC24" s="38">
        <v>78648.55</v>
      </c>
      <c r="AD24" s="38">
        <v>155947.6563547368</v>
      </c>
      <c r="AE24" s="38">
        <f t="shared" si="31"/>
        <v>-77299.106354736796</v>
      </c>
      <c r="AF24" s="38">
        <v>0</v>
      </c>
      <c r="AG24" s="38">
        <f t="shared" si="32"/>
        <v>78648.55</v>
      </c>
      <c r="AH24" s="39">
        <v>86739.74</v>
      </c>
      <c r="AI24" s="40">
        <f t="shared" si="16"/>
        <v>-8091.1900000000023</v>
      </c>
      <c r="AJ24" s="32"/>
      <c r="AK24" s="116">
        <v>22808.59</v>
      </c>
      <c r="AL24" s="38">
        <v>10290.18120888215</v>
      </c>
      <c r="AM24" s="38">
        <f t="shared" si="17"/>
        <v>12518.40879111785</v>
      </c>
      <c r="AN24" s="38">
        <v>0</v>
      </c>
      <c r="AO24" s="38">
        <f t="shared" si="41"/>
        <v>22808.59</v>
      </c>
      <c r="AP24" s="39">
        <v>8684.7199999999993</v>
      </c>
      <c r="AQ24" s="39">
        <f t="shared" si="18"/>
        <v>14123.87</v>
      </c>
      <c r="AR24" s="35"/>
      <c r="AS24" s="38">
        <v>22808.59</v>
      </c>
      <c r="AT24" s="38">
        <v>10290.18120888215</v>
      </c>
      <c r="AU24" s="38">
        <f t="shared" si="33"/>
        <v>12518.40879111785</v>
      </c>
      <c r="AV24" s="38">
        <v>0</v>
      </c>
      <c r="AW24" s="38">
        <f t="shared" si="34"/>
        <v>22808.59</v>
      </c>
      <c r="AX24" s="39">
        <v>8684.7199999999993</v>
      </c>
      <c r="AY24" s="40">
        <f t="shared" si="20"/>
        <v>14123.87</v>
      </c>
      <c r="AZ24" s="32"/>
      <c r="BA24" s="116">
        <v>4211.97</v>
      </c>
      <c r="BB24" s="38">
        <v>0</v>
      </c>
      <c r="BC24" s="38">
        <f t="shared" si="21"/>
        <v>4211.97</v>
      </c>
      <c r="BD24" s="38">
        <v>0</v>
      </c>
      <c r="BE24" s="38">
        <f t="shared" si="42"/>
        <v>4211.97</v>
      </c>
      <c r="BF24" s="39">
        <v>0</v>
      </c>
      <c r="BG24" s="39">
        <f t="shared" si="22"/>
        <v>4211.97</v>
      </c>
      <c r="BH24" s="35"/>
      <c r="BI24" s="38">
        <v>4211.97</v>
      </c>
      <c r="BJ24" s="38">
        <v>0</v>
      </c>
      <c r="BK24" s="38">
        <f t="shared" si="35"/>
        <v>4211.97</v>
      </c>
      <c r="BL24" s="38">
        <v>0</v>
      </c>
      <c r="BM24" s="38">
        <f t="shared" si="36"/>
        <v>4211.97</v>
      </c>
      <c r="BN24" s="39">
        <v>0</v>
      </c>
      <c r="BO24" s="40">
        <f t="shared" si="24"/>
        <v>4211.97</v>
      </c>
      <c r="BP24" s="32"/>
      <c r="BQ24" s="116">
        <v>0</v>
      </c>
      <c r="BR24" s="38">
        <v>0</v>
      </c>
      <c r="BS24" s="38">
        <f t="shared" si="25"/>
        <v>0</v>
      </c>
      <c r="BT24" s="38">
        <v>0</v>
      </c>
      <c r="BU24" s="38">
        <f t="shared" si="43"/>
        <v>0</v>
      </c>
      <c r="BV24" s="39">
        <v>0</v>
      </c>
      <c r="BW24" s="39">
        <f t="shared" si="26"/>
        <v>0</v>
      </c>
      <c r="BX24" s="35"/>
      <c r="BY24" s="38">
        <v>0</v>
      </c>
      <c r="BZ24" s="38">
        <v>0</v>
      </c>
      <c r="CA24" s="38">
        <f t="shared" si="37"/>
        <v>0</v>
      </c>
      <c r="CB24" s="38">
        <v>0</v>
      </c>
      <c r="CC24" s="38">
        <f t="shared" si="38"/>
        <v>0</v>
      </c>
      <c r="CD24" s="39">
        <v>0</v>
      </c>
      <c r="CE24" s="40">
        <f t="shared" si="28"/>
        <v>0</v>
      </c>
      <c r="CF24" s="32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</row>
    <row r="25" spans="1:99" s="26" customFormat="1" ht="14.25" hidden="1" customHeight="1" outlineLevel="1">
      <c r="B25" s="26" t="str">
        <f t="shared" si="8"/>
        <v>Hide</v>
      </c>
      <c r="C25" s="26">
        <v>-1</v>
      </c>
      <c r="D25" s="33" t="s">
        <v>19</v>
      </c>
      <c r="E25" s="115">
        <v>455325.29000000004</v>
      </c>
      <c r="F25" s="28">
        <v>640259.16342867946</v>
      </c>
      <c r="G25" s="28">
        <f t="shared" si="9"/>
        <v>-184933.87342867942</v>
      </c>
      <c r="H25" s="28">
        <v>0</v>
      </c>
      <c r="I25" s="28">
        <f t="shared" si="39"/>
        <v>455325.29000000004</v>
      </c>
      <c r="J25" s="34">
        <v>384247.89999999997</v>
      </c>
      <c r="K25" s="34">
        <f t="shared" si="10"/>
        <v>71077.390000000072</v>
      </c>
      <c r="L25" s="35"/>
      <c r="M25" s="28">
        <v>455325.29000000004</v>
      </c>
      <c r="N25" s="28">
        <v>640259.16342867946</v>
      </c>
      <c r="O25" s="28">
        <f t="shared" si="29"/>
        <v>-184933.87342867942</v>
      </c>
      <c r="P25" s="28">
        <v>0</v>
      </c>
      <c r="Q25" s="28">
        <f t="shared" si="30"/>
        <v>455325.29000000004</v>
      </c>
      <c r="R25" s="34">
        <v>384247.89999999997</v>
      </c>
      <c r="S25" s="36">
        <f t="shared" si="12"/>
        <v>71077.390000000072</v>
      </c>
      <c r="T25" s="32"/>
      <c r="U25" s="115">
        <v>365987.82</v>
      </c>
      <c r="V25" s="28">
        <v>542511.304700432</v>
      </c>
      <c r="W25" s="28">
        <f t="shared" si="13"/>
        <v>-176523.48470043199</v>
      </c>
      <c r="X25" s="28">
        <v>0</v>
      </c>
      <c r="Y25" s="28">
        <f t="shared" si="40"/>
        <v>365987.82</v>
      </c>
      <c r="Z25" s="34">
        <v>301750.53999999998</v>
      </c>
      <c r="AA25" s="34">
        <f t="shared" si="14"/>
        <v>64237.280000000028</v>
      </c>
      <c r="AB25" s="35"/>
      <c r="AC25" s="28">
        <v>365987.82</v>
      </c>
      <c r="AD25" s="28">
        <v>542511.304700432</v>
      </c>
      <c r="AE25" s="28">
        <f t="shared" si="31"/>
        <v>-176523.48470043199</v>
      </c>
      <c r="AF25" s="28">
        <v>0</v>
      </c>
      <c r="AG25" s="28">
        <f t="shared" si="32"/>
        <v>365987.82</v>
      </c>
      <c r="AH25" s="34">
        <v>301750.53999999998</v>
      </c>
      <c r="AI25" s="36">
        <f t="shared" si="16"/>
        <v>64237.280000000028</v>
      </c>
      <c r="AJ25" s="32"/>
      <c r="AK25" s="115">
        <v>88858.22</v>
      </c>
      <c r="AL25" s="28">
        <v>97747.858728247505</v>
      </c>
      <c r="AM25" s="28">
        <f t="shared" si="17"/>
        <v>-8889.6387282475043</v>
      </c>
      <c r="AN25" s="28">
        <v>0</v>
      </c>
      <c r="AO25" s="28">
        <f t="shared" si="41"/>
        <v>88858.22</v>
      </c>
      <c r="AP25" s="34">
        <v>82497.36</v>
      </c>
      <c r="AQ25" s="34">
        <f t="shared" si="18"/>
        <v>6360.8600000000006</v>
      </c>
      <c r="AR25" s="35"/>
      <c r="AS25" s="28">
        <v>88858.22</v>
      </c>
      <c r="AT25" s="28">
        <v>97747.858728247505</v>
      </c>
      <c r="AU25" s="28">
        <f t="shared" si="33"/>
        <v>-8889.6387282475043</v>
      </c>
      <c r="AV25" s="28">
        <v>0</v>
      </c>
      <c r="AW25" s="28">
        <f t="shared" si="34"/>
        <v>88858.22</v>
      </c>
      <c r="AX25" s="34">
        <v>82497.36</v>
      </c>
      <c r="AY25" s="36">
        <f t="shared" si="20"/>
        <v>6360.8600000000006</v>
      </c>
      <c r="AZ25" s="32"/>
      <c r="BA25" s="115">
        <v>479.24999999999994</v>
      </c>
      <c r="BB25" s="28">
        <v>0</v>
      </c>
      <c r="BC25" s="28">
        <f t="shared" si="21"/>
        <v>479.24999999999994</v>
      </c>
      <c r="BD25" s="28">
        <v>0</v>
      </c>
      <c r="BE25" s="28">
        <f t="shared" si="42"/>
        <v>479.24999999999994</v>
      </c>
      <c r="BF25" s="34">
        <v>0</v>
      </c>
      <c r="BG25" s="34">
        <f t="shared" si="22"/>
        <v>479.24999999999994</v>
      </c>
      <c r="BH25" s="35"/>
      <c r="BI25" s="28">
        <v>479.24999999999994</v>
      </c>
      <c r="BJ25" s="28">
        <v>0</v>
      </c>
      <c r="BK25" s="28">
        <f t="shared" si="35"/>
        <v>479.24999999999994</v>
      </c>
      <c r="BL25" s="28">
        <v>0</v>
      </c>
      <c r="BM25" s="28">
        <f t="shared" si="36"/>
        <v>479.24999999999994</v>
      </c>
      <c r="BN25" s="34">
        <v>0</v>
      </c>
      <c r="BO25" s="36">
        <f t="shared" si="24"/>
        <v>479.24999999999994</v>
      </c>
      <c r="BP25" s="32"/>
      <c r="BQ25" s="115">
        <v>0</v>
      </c>
      <c r="BR25" s="28">
        <v>0</v>
      </c>
      <c r="BS25" s="28">
        <f t="shared" si="25"/>
        <v>0</v>
      </c>
      <c r="BT25" s="28">
        <v>0</v>
      </c>
      <c r="BU25" s="28">
        <f t="shared" si="43"/>
        <v>0</v>
      </c>
      <c r="BV25" s="34">
        <v>0</v>
      </c>
      <c r="BW25" s="34">
        <f t="shared" si="26"/>
        <v>0</v>
      </c>
      <c r="BX25" s="35"/>
      <c r="BY25" s="28">
        <v>0</v>
      </c>
      <c r="BZ25" s="28">
        <v>0</v>
      </c>
      <c r="CA25" s="28">
        <f t="shared" si="37"/>
        <v>0</v>
      </c>
      <c r="CB25" s="28">
        <v>0</v>
      </c>
      <c r="CC25" s="28">
        <f t="shared" si="38"/>
        <v>0</v>
      </c>
      <c r="CD25" s="34">
        <v>0</v>
      </c>
      <c r="CE25" s="36">
        <f t="shared" si="28"/>
        <v>0</v>
      </c>
      <c r="CF25" s="32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</row>
    <row r="26" spans="1:99" s="26" customFormat="1" collapsed="1">
      <c r="B26" s="26" t="str">
        <f t="shared" si="8"/>
        <v>Hide</v>
      </c>
      <c r="C26" s="26">
        <v>-1</v>
      </c>
      <c r="D26" s="37" t="s">
        <v>20</v>
      </c>
      <c r="E26" s="116">
        <v>455325.29000000004</v>
      </c>
      <c r="F26" s="38">
        <v>640259.16342867946</v>
      </c>
      <c r="G26" s="38">
        <f t="shared" si="9"/>
        <v>-184933.87342867942</v>
      </c>
      <c r="H26" s="38">
        <v>0</v>
      </c>
      <c r="I26" s="38">
        <f t="shared" si="39"/>
        <v>455325.29000000004</v>
      </c>
      <c r="J26" s="39">
        <v>384247.89999999997</v>
      </c>
      <c r="K26" s="39">
        <f t="shared" si="10"/>
        <v>71077.390000000072</v>
      </c>
      <c r="L26" s="35"/>
      <c r="M26" s="38">
        <v>455325.29000000004</v>
      </c>
      <c r="N26" s="38">
        <v>640259.16342867946</v>
      </c>
      <c r="O26" s="38">
        <f t="shared" si="29"/>
        <v>-184933.87342867942</v>
      </c>
      <c r="P26" s="38">
        <v>0</v>
      </c>
      <c r="Q26" s="38">
        <f t="shared" si="30"/>
        <v>455325.29000000004</v>
      </c>
      <c r="R26" s="39">
        <v>384247.89999999997</v>
      </c>
      <c r="S26" s="40">
        <f t="shared" si="12"/>
        <v>71077.390000000072</v>
      </c>
      <c r="T26" s="32"/>
      <c r="U26" s="116">
        <v>365987.82</v>
      </c>
      <c r="V26" s="38">
        <v>542511.304700432</v>
      </c>
      <c r="W26" s="38">
        <f t="shared" si="13"/>
        <v>-176523.48470043199</v>
      </c>
      <c r="X26" s="38">
        <v>0</v>
      </c>
      <c r="Y26" s="38">
        <f t="shared" si="40"/>
        <v>365987.82</v>
      </c>
      <c r="Z26" s="39">
        <v>301750.53999999998</v>
      </c>
      <c r="AA26" s="39">
        <f t="shared" si="14"/>
        <v>64237.280000000028</v>
      </c>
      <c r="AB26" s="35"/>
      <c r="AC26" s="38">
        <v>365987.82</v>
      </c>
      <c r="AD26" s="38">
        <v>542511.304700432</v>
      </c>
      <c r="AE26" s="38">
        <f t="shared" si="31"/>
        <v>-176523.48470043199</v>
      </c>
      <c r="AF26" s="38">
        <v>0</v>
      </c>
      <c r="AG26" s="38">
        <f t="shared" si="32"/>
        <v>365987.82</v>
      </c>
      <c r="AH26" s="39">
        <v>301750.53999999998</v>
      </c>
      <c r="AI26" s="40">
        <f t="shared" si="16"/>
        <v>64237.280000000028</v>
      </c>
      <c r="AJ26" s="32"/>
      <c r="AK26" s="116">
        <v>88858.22</v>
      </c>
      <c r="AL26" s="38">
        <v>97747.858728247505</v>
      </c>
      <c r="AM26" s="38">
        <f t="shared" si="17"/>
        <v>-8889.6387282475043</v>
      </c>
      <c r="AN26" s="38">
        <v>0</v>
      </c>
      <c r="AO26" s="38">
        <f t="shared" si="41"/>
        <v>88858.22</v>
      </c>
      <c r="AP26" s="39">
        <v>82497.36</v>
      </c>
      <c r="AQ26" s="39">
        <f t="shared" si="18"/>
        <v>6360.8600000000006</v>
      </c>
      <c r="AR26" s="35"/>
      <c r="AS26" s="38">
        <v>88858.22</v>
      </c>
      <c r="AT26" s="38">
        <v>97747.858728247505</v>
      </c>
      <c r="AU26" s="38">
        <f t="shared" si="33"/>
        <v>-8889.6387282475043</v>
      </c>
      <c r="AV26" s="38">
        <v>0</v>
      </c>
      <c r="AW26" s="38">
        <f t="shared" si="34"/>
        <v>88858.22</v>
      </c>
      <c r="AX26" s="39">
        <v>82497.36</v>
      </c>
      <c r="AY26" s="40">
        <f t="shared" si="20"/>
        <v>6360.8600000000006</v>
      </c>
      <c r="AZ26" s="32"/>
      <c r="BA26" s="116">
        <v>479.24999999999994</v>
      </c>
      <c r="BB26" s="38">
        <v>0</v>
      </c>
      <c r="BC26" s="38">
        <f t="shared" si="21"/>
        <v>479.24999999999994</v>
      </c>
      <c r="BD26" s="38">
        <v>0</v>
      </c>
      <c r="BE26" s="38">
        <f t="shared" si="42"/>
        <v>479.24999999999994</v>
      </c>
      <c r="BF26" s="39">
        <v>0</v>
      </c>
      <c r="BG26" s="39">
        <f t="shared" si="22"/>
        <v>479.24999999999994</v>
      </c>
      <c r="BH26" s="35"/>
      <c r="BI26" s="38">
        <v>479.24999999999994</v>
      </c>
      <c r="BJ26" s="38">
        <v>0</v>
      </c>
      <c r="BK26" s="38">
        <f t="shared" si="35"/>
        <v>479.24999999999994</v>
      </c>
      <c r="BL26" s="38">
        <v>0</v>
      </c>
      <c r="BM26" s="38">
        <f t="shared" si="36"/>
        <v>479.24999999999994</v>
      </c>
      <c r="BN26" s="39">
        <v>0</v>
      </c>
      <c r="BO26" s="40">
        <f t="shared" si="24"/>
        <v>479.24999999999994</v>
      </c>
      <c r="BP26" s="32"/>
      <c r="BQ26" s="116">
        <v>0</v>
      </c>
      <c r="BR26" s="38">
        <v>0</v>
      </c>
      <c r="BS26" s="38">
        <f t="shared" si="25"/>
        <v>0</v>
      </c>
      <c r="BT26" s="38">
        <v>0</v>
      </c>
      <c r="BU26" s="38">
        <f t="shared" si="43"/>
        <v>0</v>
      </c>
      <c r="BV26" s="39">
        <v>0</v>
      </c>
      <c r="BW26" s="39">
        <f t="shared" si="26"/>
        <v>0</v>
      </c>
      <c r="BX26" s="35"/>
      <c r="BY26" s="38">
        <v>0</v>
      </c>
      <c r="BZ26" s="38">
        <v>0</v>
      </c>
      <c r="CA26" s="38">
        <f t="shared" si="37"/>
        <v>0</v>
      </c>
      <c r="CB26" s="38">
        <v>0</v>
      </c>
      <c r="CC26" s="38">
        <f t="shared" si="38"/>
        <v>0</v>
      </c>
      <c r="CD26" s="39">
        <v>0</v>
      </c>
      <c r="CE26" s="40">
        <f t="shared" si="28"/>
        <v>0</v>
      </c>
      <c r="CF26" s="32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</row>
    <row r="27" spans="1:99" s="26" customFormat="1" ht="14.25" hidden="1" customHeight="1" outlineLevel="1">
      <c r="B27" s="26" t="str">
        <f t="shared" si="8"/>
        <v>Hide</v>
      </c>
      <c r="C27" s="26">
        <v>-1</v>
      </c>
      <c r="D27" s="33" t="s">
        <v>21</v>
      </c>
      <c r="E27" s="115">
        <v>669.75</v>
      </c>
      <c r="F27" s="28">
        <v>3186.5254112895082</v>
      </c>
      <c r="G27" s="28">
        <f t="shared" si="9"/>
        <v>-2516.7754112895082</v>
      </c>
      <c r="H27" s="28">
        <v>0</v>
      </c>
      <c r="I27" s="28">
        <f t="shared" si="39"/>
        <v>669.75</v>
      </c>
      <c r="J27" s="34">
        <v>2228</v>
      </c>
      <c r="K27" s="34">
        <f t="shared" si="10"/>
        <v>-1558.25</v>
      </c>
      <c r="L27" s="35"/>
      <c r="M27" s="28">
        <v>669.75</v>
      </c>
      <c r="N27" s="28">
        <v>3186.5254112895082</v>
      </c>
      <c r="O27" s="28">
        <f t="shared" si="29"/>
        <v>-2516.7754112895082</v>
      </c>
      <c r="P27" s="28">
        <v>0</v>
      </c>
      <c r="Q27" s="28">
        <f t="shared" si="30"/>
        <v>669.75</v>
      </c>
      <c r="R27" s="34">
        <v>2228</v>
      </c>
      <c r="S27" s="36">
        <f t="shared" si="12"/>
        <v>-1558.25</v>
      </c>
      <c r="T27" s="32"/>
      <c r="U27" s="115">
        <v>0</v>
      </c>
      <c r="V27" s="28">
        <v>1862.603830533817</v>
      </c>
      <c r="W27" s="28">
        <f t="shared" si="13"/>
        <v>-1862.603830533817</v>
      </c>
      <c r="X27" s="28">
        <v>0</v>
      </c>
      <c r="Y27" s="28">
        <f t="shared" si="40"/>
        <v>0</v>
      </c>
      <c r="Z27" s="34">
        <v>1036</v>
      </c>
      <c r="AA27" s="34">
        <f t="shared" si="14"/>
        <v>-1036</v>
      </c>
      <c r="AB27" s="35"/>
      <c r="AC27" s="28">
        <v>0</v>
      </c>
      <c r="AD27" s="28">
        <v>1862.603830533817</v>
      </c>
      <c r="AE27" s="28">
        <f t="shared" si="31"/>
        <v>-1862.603830533817</v>
      </c>
      <c r="AF27" s="28">
        <v>0</v>
      </c>
      <c r="AG27" s="28">
        <f t="shared" si="32"/>
        <v>0</v>
      </c>
      <c r="AH27" s="34">
        <v>1036</v>
      </c>
      <c r="AI27" s="36">
        <f t="shared" si="16"/>
        <v>-1036</v>
      </c>
      <c r="AJ27" s="32"/>
      <c r="AK27" s="115">
        <v>0</v>
      </c>
      <c r="AL27" s="28">
        <v>0</v>
      </c>
      <c r="AM27" s="28">
        <f t="shared" si="17"/>
        <v>0</v>
      </c>
      <c r="AN27" s="28">
        <v>0</v>
      </c>
      <c r="AO27" s="28">
        <f t="shared" si="41"/>
        <v>0</v>
      </c>
      <c r="AP27" s="34">
        <v>0</v>
      </c>
      <c r="AQ27" s="34">
        <f t="shared" si="18"/>
        <v>0</v>
      </c>
      <c r="AR27" s="35"/>
      <c r="AS27" s="28">
        <v>0</v>
      </c>
      <c r="AT27" s="28">
        <v>0</v>
      </c>
      <c r="AU27" s="28">
        <f t="shared" si="33"/>
        <v>0</v>
      </c>
      <c r="AV27" s="28">
        <v>0</v>
      </c>
      <c r="AW27" s="28">
        <f t="shared" si="34"/>
        <v>0</v>
      </c>
      <c r="AX27" s="34">
        <v>0</v>
      </c>
      <c r="AY27" s="36">
        <f t="shared" si="20"/>
        <v>0</v>
      </c>
      <c r="AZ27" s="32"/>
      <c r="BA27" s="115">
        <v>0</v>
      </c>
      <c r="BB27" s="28">
        <v>0</v>
      </c>
      <c r="BC27" s="28">
        <f t="shared" si="21"/>
        <v>0</v>
      </c>
      <c r="BD27" s="28">
        <v>0</v>
      </c>
      <c r="BE27" s="28">
        <f t="shared" si="42"/>
        <v>0</v>
      </c>
      <c r="BF27" s="34">
        <v>0</v>
      </c>
      <c r="BG27" s="34">
        <f t="shared" si="22"/>
        <v>0</v>
      </c>
      <c r="BH27" s="35"/>
      <c r="BI27" s="28">
        <v>0</v>
      </c>
      <c r="BJ27" s="28">
        <v>0</v>
      </c>
      <c r="BK27" s="28">
        <f t="shared" si="35"/>
        <v>0</v>
      </c>
      <c r="BL27" s="28">
        <v>0</v>
      </c>
      <c r="BM27" s="28">
        <f t="shared" si="36"/>
        <v>0</v>
      </c>
      <c r="BN27" s="34">
        <v>0</v>
      </c>
      <c r="BO27" s="36">
        <f t="shared" si="24"/>
        <v>0</v>
      </c>
      <c r="BP27" s="32"/>
      <c r="BQ27" s="115">
        <v>669.75</v>
      </c>
      <c r="BR27" s="28">
        <v>1323.9215807556909</v>
      </c>
      <c r="BS27" s="28">
        <f t="shared" si="25"/>
        <v>-654.17158075569091</v>
      </c>
      <c r="BT27" s="28">
        <v>0</v>
      </c>
      <c r="BU27" s="28">
        <f t="shared" si="43"/>
        <v>669.75</v>
      </c>
      <c r="BV27" s="34">
        <v>1192</v>
      </c>
      <c r="BW27" s="34">
        <f t="shared" si="26"/>
        <v>-522.25</v>
      </c>
      <c r="BX27" s="35"/>
      <c r="BY27" s="28">
        <v>669.75</v>
      </c>
      <c r="BZ27" s="28">
        <v>1323.9215807556909</v>
      </c>
      <c r="CA27" s="28">
        <f t="shared" si="37"/>
        <v>-654.17158075569091</v>
      </c>
      <c r="CB27" s="28">
        <v>0</v>
      </c>
      <c r="CC27" s="28">
        <f t="shared" si="38"/>
        <v>669.75</v>
      </c>
      <c r="CD27" s="34">
        <v>1192</v>
      </c>
      <c r="CE27" s="36">
        <f t="shared" si="28"/>
        <v>-522.25</v>
      </c>
      <c r="CF27" s="32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</row>
    <row r="28" spans="1:99" s="26" customFormat="1" collapsed="1">
      <c r="B28" s="26" t="str">
        <f t="shared" si="8"/>
        <v>Hide</v>
      </c>
      <c r="C28" s="26">
        <v>-1</v>
      </c>
      <c r="D28" s="37" t="s">
        <v>22</v>
      </c>
      <c r="E28" s="116">
        <v>669.75</v>
      </c>
      <c r="F28" s="38">
        <v>3186.5254112895082</v>
      </c>
      <c r="G28" s="38">
        <f t="shared" si="9"/>
        <v>-2516.7754112895082</v>
      </c>
      <c r="H28" s="38">
        <v>0</v>
      </c>
      <c r="I28" s="38">
        <f t="shared" si="39"/>
        <v>669.75</v>
      </c>
      <c r="J28" s="39">
        <v>2228</v>
      </c>
      <c r="K28" s="39">
        <f t="shared" si="10"/>
        <v>-1558.25</v>
      </c>
      <c r="L28" s="35"/>
      <c r="M28" s="38">
        <v>669.75</v>
      </c>
      <c r="N28" s="38">
        <v>3186.5254112895082</v>
      </c>
      <c r="O28" s="38">
        <f t="shared" si="29"/>
        <v>-2516.7754112895082</v>
      </c>
      <c r="P28" s="38">
        <v>0</v>
      </c>
      <c r="Q28" s="38">
        <f t="shared" si="30"/>
        <v>669.75</v>
      </c>
      <c r="R28" s="39">
        <v>2228</v>
      </c>
      <c r="S28" s="40">
        <f t="shared" si="12"/>
        <v>-1558.25</v>
      </c>
      <c r="T28" s="32"/>
      <c r="U28" s="116">
        <v>0</v>
      </c>
      <c r="V28" s="38">
        <v>1862.603830533817</v>
      </c>
      <c r="W28" s="38">
        <f t="shared" si="13"/>
        <v>-1862.603830533817</v>
      </c>
      <c r="X28" s="38">
        <v>0</v>
      </c>
      <c r="Y28" s="38">
        <f t="shared" si="40"/>
        <v>0</v>
      </c>
      <c r="Z28" s="39">
        <v>1036</v>
      </c>
      <c r="AA28" s="39">
        <f t="shared" si="14"/>
        <v>-1036</v>
      </c>
      <c r="AB28" s="35"/>
      <c r="AC28" s="38">
        <v>0</v>
      </c>
      <c r="AD28" s="38">
        <v>1862.603830533817</v>
      </c>
      <c r="AE28" s="38">
        <f t="shared" si="31"/>
        <v>-1862.603830533817</v>
      </c>
      <c r="AF28" s="38">
        <v>0</v>
      </c>
      <c r="AG28" s="38">
        <f t="shared" si="32"/>
        <v>0</v>
      </c>
      <c r="AH28" s="39">
        <v>1036</v>
      </c>
      <c r="AI28" s="40">
        <f t="shared" si="16"/>
        <v>-1036</v>
      </c>
      <c r="AJ28" s="32"/>
      <c r="AK28" s="116">
        <v>0</v>
      </c>
      <c r="AL28" s="38">
        <v>0</v>
      </c>
      <c r="AM28" s="38">
        <f t="shared" si="17"/>
        <v>0</v>
      </c>
      <c r="AN28" s="38">
        <v>0</v>
      </c>
      <c r="AO28" s="38">
        <f t="shared" si="41"/>
        <v>0</v>
      </c>
      <c r="AP28" s="39">
        <v>0</v>
      </c>
      <c r="AQ28" s="39">
        <f t="shared" si="18"/>
        <v>0</v>
      </c>
      <c r="AR28" s="35"/>
      <c r="AS28" s="38">
        <v>0</v>
      </c>
      <c r="AT28" s="38">
        <v>0</v>
      </c>
      <c r="AU28" s="38">
        <f t="shared" si="33"/>
        <v>0</v>
      </c>
      <c r="AV28" s="38">
        <v>0</v>
      </c>
      <c r="AW28" s="38">
        <f t="shared" si="34"/>
        <v>0</v>
      </c>
      <c r="AX28" s="39">
        <v>0</v>
      </c>
      <c r="AY28" s="40">
        <f t="shared" si="20"/>
        <v>0</v>
      </c>
      <c r="AZ28" s="32"/>
      <c r="BA28" s="116">
        <v>0</v>
      </c>
      <c r="BB28" s="38">
        <v>0</v>
      </c>
      <c r="BC28" s="38">
        <f t="shared" si="21"/>
        <v>0</v>
      </c>
      <c r="BD28" s="38">
        <v>0</v>
      </c>
      <c r="BE28" s="38">
        <f t="shared" si="42"/>
        <v>0</v>
      </c>
      <c r="BF28" s="39">
        <v>0</v>
      </c>
      <c r="BG28" s="39">
        <f t="shared" si="22"/>
        <v>0</v>
      </c>
      <c r="BH28" s="35"/>
      <c r="BI28" s="38">
        <v>0</v>
      </c>
      <c r="BJ28" s="38">
        <v>0</v>
      </c>
      <c r="BK28" s="38">
        <f t="shared" si="35"/>
        <v>0</v>
      </c>
      <c r="BL28" s="38">
        <v>0</v>
      </c>
      <c r="BM28" s="38">
        <f t="shared" si="36"/>
        <v>0</v>
      </c>
      <c r="BN28" s="39">
        <v>0</v>
      </c>
      <c r="BO28" s="40">
        <f t="shared" si="24"/>
        <v>0</v>
      </c>
      <c r="BP28" s="32"/>
      <c r="BQ28" s="116">
        <v>669.75</v>
      </c>
      <c r="BR28" s="38">
        <v>1323.9215807556909</v>
      </c>
      <c r="BS28" s="38">
        <f t="shared" si="25"/>
        <v>-654.17158075569091</v>
      </c>
      <c r="BT28" s="38">
        <v>0</v>
      </c>
      <c r="BU28" s="38">
        <f t="shared" si="43"/>
        <v>669.75</v>
      </c>
      <c r="BV28" s="39">
        <v>1192</v>
      </c>
      <c r="BW28" s="39">
        <f t="shared" si="26"/>
        <v>-522.25</v>
      </c>
      <c r="BX28" s="35"/>
      <c r="BY28" s="38">
        <v>669.75</v>
      </c>
      <c r="BZ28" s="38">
        <v>1323.9215807556909</v>
      </c>
      <c r="CA28" s="38">
        <f t="shared" si="37"/>
        <v>-654.17158075569091</v>
      </c>
      <c r="CB28" s="38">
        <v>0</v>
      </c>
      <c r="CC28" s="38">
        <f t="shared" si="38"/>
        <v>669.75</v>
      </c>
      <c r="CD28" s="39">
        <v>1192</v>
      </c>
      <c r="CE28" s="40">
        <f t="shared" si="28"/>
        <v>-522.25</v>
      </c>
      <c r="CF28" s="32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</row>
    <row r="29" spans="1:99" s="26" customFormat="1" ht="14.25" hidden="1" customHeight="1" outlineLevel="1">
      <c r="B29" s="26" t="str">
        <f t="shared" si="8"/>
        <v>Hide</v>
      </c>
      <c r="C29" s="26">
        <v>-1</v>
      </c>
      <c r="D29" s="33" t="s">
        <v>23</v>
      </c>
      <c r="E29" s="115">
        <v>14721.130000000001</v>
      </c>
      <c r="F29" s="28">
        <v>16815.342627595703</v>
      </c>
      <c r="G29" s="28">
        <f t="shared" si="9"/>
        <v>-2094.2126275957016</v>
      </c>
      <c r="H29" s="28">
        <v>0</v>
      </c>
      <c r="I29" s="28">
        <f t="shared" si="39"/>
        <v>14721.130000000001</v>
      </c>
      <c r="J29" s="34">
        <v>13721.91</v>
      </c>
      <c r="K29" s="34">
        <f t="shared" si="10"/>
        <v>999.22000000000116</v>
      </c>
      <c r="L29" s="35"/>
      <c r="M29" s="28">
        <v>14721.130000000001</v>
      </c>
      <c r="N29" s="28">
        <v>16815.342627595703</v>
      </c>
      <c r="O29" s="28">
        <f t="shared" si="29"/>
        <v>-2094.2126275957016</v>
      </c>
      <c r="P29" s="28">
        <v>0</v>
      </c>
      <c r="Q29" s="28">
        <f t="shared" si="30"/>
        <v>14721.130000000001</v>
      </c>
      <c r="R29" s="34">
        <v>13721.91</v>
      </c>
      <c r="S29" s="36">
        <f t="shared" si="12"/>
        <v>999.22000000000116</v>
      </c>
      <c r="T29" s="32"/>
      <c r="U29" s="115">
        <v>2223.8000000000006</v>
      </c>
      <c r="V29" s="28">
        <v>3926.3724705255759</v>
      </c>
      <c r="W29" s="28">
        <f t="shared" si="13"/>
        <v>-1702.5724705255752</v>
      </c>
      <c r="X29" s="28">
        <v>0</v>
      </c>
      <c r="Y29" s="28">
        <f t="shared" si="40"/>
        <v>2223.8000000000006</v>
      </c>
      <c r="Z29" s="34">
        <v>2183.89</v>
      </c>
      <c r="AA29" s="34">
        <f t="shared" si="14"/>
        <v>39.910000000000764</v>
      </c>
      <c r="AB29" s="35"/>
      <c r="AC29" s="28">
        <v>2223.8000000000006</v>
      </c>
      <c r="AD29" s="28">
        <v>3926.3724705255759</v>
      </c>
      <c r="AE29" s="28">
        <f t="shared" si="31"/>
        <v>-1702.5724705255752</v>
      </c>
      <c r="AF29" s="28">
        <v>0</v>
      </c>
      <c r="AG29" s="28">
        <f t="shared" si="32"/>
        <v>2223.8000000000006</v>
      </c>
      <c r="AH29" s="34">
        <v>2183.89</v>
      </c>
      <c r="AI29" s="36">
        <f t="shared" si="16"/>
        <v>39.910000000000764</v>
      </c>
      <c r="AJ29" s="32"/>
      <c r="AK29" s="115">
        <v>0</v>
      </c>
      <c r="AL29" s="28">
        <v>0</v>
      </c>
      <c r="AM29" s="28">
        <f t="shared" si="17"/>
        <v>0</v>
      </c>
      <c r="AN29" s="28">
        <v>0</v>
      </c>
      <c r="AO29" s="28">
        <f t="shared" si="41"/>
        <v>0</v>
      </c>
      <c r="AP29" s="34">
        <v>0</v>
      </c>
      <c r="AQ29" s="34">
        <f t="shared" si="18"/>
        <v>0</v>
      </c>
      <c r="AR29" s="35"/>
      <c r="AS29" s="28">
        <v>0</v>
      </c>
      <c r="AT29" s="28">
        <v>0</v>
      </c>
      <c r="AU29" s="28">
        <f t="shared" si="33"/>
        <v>0</v>
      </c>
      <c r="AV29" s="28">
        <v>0</v>
      </c>
      <c r="AW29" s="28">
        <f t="shared" si="34"/>
        <v>0</v>
      </c>
      <c r="AX29" s="34">
        <v>0</v>
      </c>
      <c r="AY29" s="36">
        <f t="shared" si="20"/>
        <v>0</v>
      </c>
      <c r="AZ29" s="32"/>
      <c r="BA29" s="115">
        <v>918.66</v>
      </c>
      <c r="BB29" s="28">
        <v>2667.817964475345</v>
      </c>
      <c r="BC29" s="28">
        <f t="shared" si="21"/>
        <v>-1749.1579644753451</v>
      </c>
      <c r="BD29" s="28">
        <v>0</v>
      </c>
      <c r="BE29" s="28">
        <f t="shared" si="42"/>
        <v>918.66</v>
      </c>
      <c r="BF29" s="34">
        <v>2335.35</v>
      </c>
      <c r="BG29" s="34">
        <f t="shared" si="22"/>
        <v>-1416.69</v>
      </c>
      <c r="BH29" s="35"/>
      <c r="BI29" s="28">
        <v>918.66</v>
      </c>
      <c r="BJ29" s="28">
        <v>2667.817964475345</v>
      </c>
      <c r="BK29" s="28">
        <f t="shared" si="35"/>
        <v>-1749.1579644753451</v>
      </c>
      <c r="BL29" s="28">
        <v>0</v>
      </c>
      <c r="BM29" s="28">
        <f t="shared" si="36"/>
        <v>918.66</v>
      </c>
      <c r="BN29" s="34">
        <v>2335.35</v>
      </c>
      <c r="BO29" s="36">
        <f t="shared" si="24"/>
        <v>-1416.69</v>
      </c>
      <c r="BP29" s="32"/>
      <c r="BQ29" s="115">
        <v>11578.67</v>
      </c>
      <c r="BR29" s="28">
        <v>10221.15219259478</v>
      </c>
      <c r="BS29" s="28">
        <f t="shared" si="25"/>
        <v>1357.5178074052201</v>
      </c>
      <c r="BT29" s="28">
        <v>0</v>
      </c>
      <c r="BU29" s="28">
        <f t="shared" si="43"/>
        <v>11578.67</v>
      </c>
      <c r="BV29" s="34">
        <v>9202.67</v>
      </c>
      <c r="BW29" s="34">
        <f t="shared" si="26"/>
        <v>2376</v>
      </c>
      <c r="BX29" s="35"/>
      <c r="BY29" s="28">
        <v>11578.67</v>
      </c>
      <c r="BZ29" s="28">
        <v>10221.15219259478</v>
      </c>
      <c r="CA29" s="28">
        <f t="shared" si="37"/>
        <v>1357.5178074052201</v>
      </c>
      <c r="CB29" s="28">
        <v>0</v>
      </c>
      <c r="CC29" s="28">
        <f t="shared" si="38"/>
        <v>11578.67</v>
      </c>
      <c r="CD29" s="34">
        <v>9202.67</v>
      </c>
      <c r="CE29" s="36">
        <f t="shared" si="28"/>
        <v>2376</v>
      </c>
      <c r="CF29" s="32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</row>
    <row r="30" spans="1:99" s="26" customFormat="1" ht="14.25" hidden="1" customHeight="1" outlineLevel="1">
      <c r="B30" s="26" t="str">
        <f t="shared" si="8"/>
        <v>Hide</v>
      </c>
      <c r="C30" s="26">
        <v>-1</v>
      </c>
      <c r="D30" s="33" t="s">
        <v>24</v>
      </c>
      <c r="E30" s="115">
        <v>28711.63</v>
      </c>
      <c r="F30" s="28">
        <v>25363.325545642689</v>
      </c>
      <c r="G30" s="28">
        <f t="shared" si="9"/>
        <v>3348.3044543573124</v>
      </c>
      <c r="H30" s="28">
        <v>0</v>
      </c>
      <c r="I30" s="28">
        <f t="shared" si="39"/>
        <v>28711.63</v>
      </c>
      <c r="J30" s="34">
        <v>14616.78</v>
      </c>
      <c r="K30" s="34">
        <f t="shared" si="10"/>
        <v>14094.85</v>
      </c>
      <c r="L30" s="35"/>
      <c r="M30" s="28">
        <v>28711.63</v>
      </c>
      <c r="N30" s="28">
        <v>25363.325545642689</v>
      </c>
      <c r="O30" s="28">
        <f t="shared" si="29"/>
        <v>3348.3044543573124</v>
      </c>
      <c r="P30" s="28">
        <v>0</v>
      </c>
      <c r="Q30" s="28">
        <f t="shared" si="30"/>
        <v>28711.63</v>
      </c>
      <c r="R30" s="34">
        <v>14616.78</v>
      </c>
      <c r="S30" s="36">
        <f t="shared" si="12"/>
        <v>14094.85</v>
      </c>
      <c r="T30" s="32"/>
      <c r="U30" s="115">
        <v>4796.4500000000007</v>
      </c>
      <c r="V30" s="28">
        <v>23854.777174319719</v>
      </c>
      <c r="W30" s="28">
        <f t="shared" si="13"/>
        <v>-19058.327174319718</v>
      </c>
      <c r="X30" s="28">
        <v>0</v>
      </c>
      <c r="Y30" s="28">
        <f t="shared" si="40"/>
        <v>4796.4500000000007</v>
      </c>
      <c r="Z30" s="34">
        <v>13268.28</v>
      </c>
      <c r="AA30" s="34">
        <f t="shared" si="14"/>
        <v>-8471.83</v>
      </c>
      <c r="AB30" s="35"/>
      <c r="AC30" s="28">
        <v>4796.4500000000007</v>
      </c>
      <c r="AD30" s="28">
        <v>23854.777174319719</v>
      </c>
      <c r="AE30" s="28">
        <f t="shared" si="31"/>
        <v>-19058.327174319718</v>
      </c>
      <c r="AF30" s="28">
        <v>0</v>
      </c>
      <c r="AG30" s="28">
        <f t="shared" si="32"/>
        <v>4796.4500000000007</v>
      </c>
      <c r="AH30" s="34">
        <v>13268.28</v>
      </c>
      <c r="AI30" s="36">
        <f t="shared" si="16"/>
        <v>-8471.83</v>
      </c>
      <c r="AJ30" s="32"/>
      <c r="AK30" s="115">
        <v>0</v>
      </c>
      <c r="AL30" s="28">
        <v>0</v>
      </c>
      <c r="AM30" s="28">
        <f t="shared" si="17"/>
        <v>0</v>
      </c>
      <c r="AN30" s="28">
        <v>0</v>
      </c>
      <c r="AO30" s="28">
        <f t="shared" si="41"/>
        <v>0</v>
      </c>
      <c r="AP30" s="34">
        <v>0</v>
      </c>
      <c r="AQ30" s="34">
        <f t="shared" si="18"/>
        <v>0</v>
      </c>
      <c r="AR30" s="35"/>
      <c r="AS30" s="28">
        <v>0</v>
      </c>
      <c r="AT30" s="28">
        <v>0</v>
      </c>
      <c r="AU30" s="28">
        <f t="shared" si="33"/>
        <v>0</v>
      </c>
      <c r="AV30" s="28">
        <v>0</v>
      </c>
      <c r="AW30" s="28">
        <f t="shared" si="34"/>
        <v>0</v>
      </c>
      <c r="AX30" s="34">
        <v>0</v>
      </c>
      <c r="AY30" s="36">
        <f t="shared" si="20"/>
        <v>0</v>
      </c>
      <c r="AZ30" s="32"/>
      <c r="BA30" s="115">
        <v>23915.18</v>
      </c>
      <c r="BB30" s="28">
        <v>389.54586074296913</v>
      </c>
      <c r="BC30" s="28">
        <f t="shared" si="21"/>
        <v>23525.634139257032</v>
      </c>
      <c r="BD30" s="28">
        <v>0</v>
      </c>
      <c r="BE30" s="28">
        <f t="shared" si="42"/>
        <v>23915.18</v>
      </c>
      <c r="BF30" s="34">
        <v>341</v>
      </c>
      <c r="BG30" s="34">
        <f t="shared" si="22"/>
        <v>23574.18</v>
      </c>
      <c r="BH30" s="35"/>
      <c r="BI30" s="28">
        <v>23915.18</v>
      </c>
      <c r="BJ30" s="28">
        <v>389.54586074296913</v>
      </c>
      <c r="BK30" s="28">
        <f t="shared" si="35"/>
        <v>23525.634139257032</v>
      </c>
      <c r="BL30" s="28">
        <v>0</v>
      </c>
      <c r="BM30" s="28">
        <f t="shared" si="36"/>
        <v>23915.18</v>
      </c>
      <c r="BN30" s="34">
        <v>341</v>
      </c>
      <c r="BO30" s="36">
        <f t="shared" si="24"/>
        <v>23574.18</v>
      </c>
      <c r="BP30" s="32"/>
      <c r="BQ30" s="115">
        <v>0</v>
      </c>
      <c r="BR30" s="28">
        <v>1119.0025105799989</v>
      </c>
      <c r="BS30" s="28">
        <f t="shared" si="25"/>
        <v>-1119.0025105799989</v>
      </c>
      <c r="BT30" s="28">
        <v>0</v>
      </c>
      <c r="BU30" s="28">
        <f t="shared" si="43"/>
        <v>0</v>
      </c>
      <c r="BV30" s="34">
        <v>1007.5</v>
      </c>
      <c r="BW30" s="34">
        <f t="shared" si="26"/>
        <v>-1007.5</v>
      </c>
      <c r="BX30" s="35"/>
      <c r="BY30" s="28">
        <v>0</v>
      </c>
      <c r="BZ30" s="28">
        <v>1119.0025105799989</v>
      </c>
      <c r="CA30" s="28">
        <f t="shared" si="37"/>
        <v>-1119.0025105799989</v>
      </c>
      <c r="CB30" s="28">
        <v>0</v>
      </c>
      <c r="CC30" s="28">
        <f t="shared" si="38"/>
        <v>0</v>
      </c>
      <c r="CD30" s="34">
        <v>1007.5</v>
      </c>
      <c r="CE30" s="36">
        <f t="shared" si="28"/>
        <v>-1007.5</v>
      </c>
      <c r="CF30" s="32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</row>
    <row r="31" spans="1:99" s="26" customFormat="1" collapsed="1">
      <c r="B31" s="26" t="str">
        <f t="shared" si="8"/>
        <v>Hide</v>
      </c>
      <c r="C31" s="26">
        <v>-1</v>
      </c>
      <c r="D31" s="37" t="s">
        <v>25</v>
      </c>
      <c r="E31" s="116">
        <v>43432.760000000009</v>
      </c>
      <c r="F31" s="38">
        <v>42178.668173238388</v>
      </c>
      <c r="G31" s="38">
        <f t="shared" si="9"/>
        <v>1254.0918267616216</v>
      </c>
      <c r="H31" s="38">
        <v>0</v>
      </c>
      <c r="I31" s="38">
        <f t="shared" si="39"/>
        <v>43432.760000000009</v>
      </c>
      <c r="J31" s="39">
        <v>28338.690000000002</v>
      </c>
      <c r="K31" s="39">
        <f t="shared" si="10"/>
        <v>15094.070000000007</v>
      </c>
      <c r="L31" s="35"/>
      <c r="M31" s="38">
        <v>43432.760000000009</v>
      </c>
      <c r="N31" s="38">
        <v>42178.668173238388</v>
      </c>
      <c r="O31" s="38">
        <f t="shared" si="29"/>
        <v>1254.0918267616216</v>
      </c>
      <c r="P31" s="38">
        <v>0</v>
      </c>
      <c r="Q31" s="38">
        <f t="shared" si="30"/>
        <v>43432.760000000009</v>
      </c>
      <c r="R31" s="39">
        <v>28338.690000000002</v>
      </c>
      <c r="S31" s="40">
        <f t="shared" si="12"/>
        <v>15094.070000000007</v>
      </c>
      <c r="T31" s="32"/>
      <c r="U31" s="116">
        <v>7020.2500000000018</v>
      </c>
      <c r="V31" s="38">
        <v>27781.149644845296</v>
      </c>
      <c r="W31" s="38">
        <f t="shared" si="13"/>
        <v>-20760.899644845296</v>
      </c>
      <c r="X31" s="38">
        <v>0</v>
      </c>
      <c r="Y31" s="38">
        <f t="shared" si="40"/>
        <v>7020.2500000000018</v>
      </c>
      <c r="Z31" s="39">
        <v>15452.17</v>
      </c>
      <c r="AA31" s="39">
        <f t="shared" si="14"/>
        <v>-8431.9199999999983</v>
      </c>
      <c r="AB31" s="35"/>
      <c r="AC31" s="38">
        <v>7020.2500000000018</v>
      </c>
      <c r="AD31" s="38">
        <v>27781.149644845296</v>
      </c>
      <c r="AE31" s="38">
        <f t="shared" si="31"/>
        <v>-20760.899644845296</v>
      </c>
      <c r="AF31" s="38">
        <v>0</v>
      </c>
      <c r="AG31" s="38">
        <f t="shared" si="32"/>
        <v>7020.2500000000018</v>
      </c>
      <c r="AH31" s="39">
        <v>15452.17</v>
      </c>
      <c r="AI31" s="40">
        <f t="shared" si="16"/>
        <v>-8431.9199999999983</v>
      </c>
      <c r="AJ31" s="32"/>
      <c r="AK31" s="116">
        <v>0</v>
      </c>
      <c r="AL31" s="38">
        <v>0</v>
      </c>
      <c r="AM31" s="38">
        <f t="shared" si="17"/>
        <v>0</v>
      </c>
      <c r="AN31" s="38">
        <v>0</v>
      </c>
      <c r="AO31" s="38">
        <f t="shared" si="41"/>
        <v>0</v>
      </c>
      <c r="AP31" s="39">
        <v>0</v>
      </c>
      <c r="AQ31" s="39">
        <f t="shared" si="18"/>
        <v>0</v>
      </c>
      <c r="AR31" s="35"/>
      <c r="AS31" s="38">
        <v>0</v>
      </c>
      <c r="AT31" s="38">
        <v>0</v>
      </c>
      <c r="AU31" s="38">
        <f t="shared" si="33"/>
        <v>0</v>
      </c>
      <c r="AV31" s="38">
        <v>0</v>
      </c>
      <c r="AW31" s="38">
        <f t="shared" si="34"/>
        <v>0</v>
      </c>
      <c r="AX31" s="39">
        <v>0</v>
      </c>
      <c r="AY31" s="40">
        <f t="shared" si="20"/>
        <v>0</v>
      </c>
      <c r="AZ31" s="32"/>
      <c r="BA31" s="116">
        <v>24833.84</v>
      </c>
      <c r="BB31" s="38">
        <v>3057.3638252183141</v>
      </c>
      <c r="BC31" s="38">
        <f t="shared" si="21"/>
        <v>21776.476174781685</v>
      </c>
      <c r="BD31" s="38">
        <v>0</v>
      </c>
      <c r="BE31" s="38">
        <f t="shared" si="42"/>
        <v>24833.84</v>
      </c>
      <c r="BF31" s="39">
        <v>2676.35</v>
      </c>
      <c r="BG31" s="39">
        <f t="shared" si="22"/>
        <v>22157.49</v>
      </c>
      <c r="BH31" s="35"/>
      <c r="BI31" s="38">
        <v>24833.84</v>
      </c>
      <c r="BJ31" s="38">
        <v>3057.3638252183141</v>
      </c>
      <c r="BK31" s="38">
        <f t="shared" si="35"/>
        <v>21776.476174781685</v>
      </c>
      <c r="BL31" s="38">
        <v>0</v>
      </c>
      <c r="BM31" s="38">
        <f t="shared" si="36"/>
        <v>24833.84</v>
      </c>
      <c r="BN31" s="39">
        <v>2676.35</v>
      </c>
      <c r="BO31" s="40">
        <f t="shared" si="24"/>
        <v>22157.49</v>
      </c>
      <c r="BP31" s="32"/>
      <c r="BQ31" s="116">
        <v>11578.67</v>
      </c>
      <c r="BR31" s="38">
        <v>11340.15470317478</v>
      </c>
      <c r="BS31" s="38">
        <f t="shared" si="25"/>
        <v>238.5152968252205</v>
      </c>
      <c r="BT31" s="38">
        <v>0</v>
      </c>
      <c r="BU31" s="38">
        <f t="shared" si="43"/>
        <v>11578.67</v>
      </c>
      <c r="BV31" s="39">
        <v>10210.17</v>
      </c>
      <c r="BW31" s="39">
        <f t="shared" si="26"/>
        <v>1368.5</v>
      </c>
      <c r="BX31" s="35"/>
      <c r="BY31" s="38">
        <v>11578.67</v>
      </c>
      <c r="BZ31" s="38">
        <v>11340.15470317478</v>
      </c>
      <c r="CA31" s="38">
        <f t="shared" si="37"/>
        <v>238.5152968252205</v>
      </c>
      <c r="CB31" s="38">
        <v>0</v>
      </c>
      <c r="CC31" s="38">
        <f t="shared" si="38"/>
        <v>11578.67</v>
      </c>
      <c r="CD31" s="39">
        <v>10210.17</v>
      </c>
      <c r="CE31" s="40">
        <f t="shared" si="28"/>
        <v>1368.5</v>
      </c>
      <c r="CF31" s="32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</row>
    <row r="32" spans="1:99" s="26" customFormat="1" ht="14.25" hidden="1" customHeight="1" outlineLevel="1">
      <c r="B32" s="26" t="str">
        <f t="shared" si="8"/>
        <v>Hide</v>
      </c>
      <c r="C32" s="26">
        <v>-1</v>
      </c>
      <c r="D32" s="33" t="s">
        <v>26</v>
      </c>
      <c r="E32" s="115">
        <v>0</v>
      </c>
      <c r="F32" s="28">
        <v>0</v>
      </c>
      <c r="G32" s="28">
        <f t="shared" si="9"/>
        <v>0</v>
      </c>
      <c r="H32" s="28">
        <v>0</v>
      </c>
      <c r="I32" s="28">
        <f t="shared" si="39"/>
        <v>0</v>
      </c>
      <c r="J32" s="34">
        <v>0</v>
      </c>
      <c r="K32" s="34">
        <f t="shared" si="10"/>
        <v>0</v>
      </c>
      <c r="L32" s="35"/>
      <c r="M32" s="28">
        <v>0</v>
      </c>
      <c r="N32" s="28">
        <v>0</v>
      </c>
      <c r="O32" s="28">
        <f t="shared" si="29"/>
        <v>0</v>
      </c>
      <c r="P32" s="28">
        <v>0</v>
      </c>
      <c r="Q32" s="28">
        <f t="shared" si="30"/>
        <v>0</v>
      </c>
      <c r="R32" s="34">
        <v>0</v>
      </c>
      <c r="S32" s="36">
        <f t="shared" si="12"/>
        <v>0</v>
      </c>
      <c r="T32" s="32"/>
      <c r="U32" s="115">
        <v>0</v>
      </c>
      <c r="V32" s="28">
        <v>0</v>
      </c>
      <c r="W32" s="28">
        <f t="shared" si="13"/>
        <v>0</v>
      </c>
      <c r="X32" s="28">
        <v>0</v>
      </c>
      <c r="Y32" s="28">
        <f t="shared" si="40"/>
        <v>0</v>
      </c>
      <c r="Z32" s="34">
        <v>0</v>
      </c>
      <c r="AA32" s="34">
        <f t="shared" si="14"/>
        <v>0</v>
      </c>
      <c r="AB32" s="35"/>
      <c r="AC32" s="28">
        <v>0</v>
      </c>
      <c r="AD32" s="28">
        <v>0</v>
      </c>
      <c r="AE32" s="28">
        <f t="shared" si="31"/>
        <v>0</v>
      </c>
      <c r="AF32" s="28">
        <v>0</v>
      </c>
      <c r="AG32" s="28">
        <f t="shared" si="32"/>
        <v>0</v>
      </c>
      <c r="AH32" s="34">
        <v>0</v>
      </c>
      <c r="AI32" s="36">
        <f t="shared" si="16"/>
        <v>0</v>
      </c>
      <c r="AJ32" s="32"/>
      <c r="AK32" s="115">
        <v>0</v>
      </c>
      <c r="AL32" s="28">
        <v>0</v>
      </c>
      <c r="AM32" s="28">
        <f t="shared" si="17"/>
        <v>0</v>
      </c>
      <c r="AN32" s="28">
        <v>0</v>
      </c>
      <c r="AO32" s="28">
        <f t="shared" si="41"/>
        <v>0</v>
      </c>
      <c r="AP32" s="34">
        <v>0</v>
      </c>
      <c r="AQ32" s="34">
        <f t="shared" si="18"/>
        <v>0</v>
      </c>
      <c r="AR32" s="35"/>
      <c r="AS32" s="28">
        <v>0</v>
      </c>
      <c r="AT32" s="28">
        <v>0</v>
      </c>
      <c r="AU32" s="28">
        <f t="shared" si="33"/>
        <v>0</v>
      </c>
      <c r="AV32" s="28">
        <v>0</v>
      </c>
      <c r="AW32" s="28">
        <f t="shared" si="34"/>
        <v>0</v>
      </c>
      <c r="AX32" s="34">
        <v>0</v>
      </c>
      <c r="AY32" s="36">
        <f t="shared" si="20"/>
        <v>0</v>
      </c>
      <c r="AZ32" s="32"/>
      <c r="BA32" s="115">
        <v>0</v>
      </c>
      <c r="BB32" s="28">
        <v>0</v>
      </c>
      <c r="BC32" s="28">
        <f t="shared" si="21"/>
        <v>0</v>
      </c>
      <c r="BD32" s="28">
        <v>0</v>
      </c>
      <c r="BE32" s="28">
        <f t="shared" si="42"/>
        <v>0</v>
      </c>
      <c r="BF32" s="34">
        <v>0</v>
      </c>
      <c r="BG32" s="34">
        <f t="shared" si="22"/>
        <v>0</v>
      </c>
      <c r="BH32" s="35"/>
      <c r="BI32" s="28">
        <v>0</v>
      </c>
      <c r="BJ32" s="28">
        <v>0</v>
      </c>
      <c r="BK32" s="28">
        <f t="shared" si="35"/>
        <v>0</v>
      </c>
      <c r="BL32" s="28">
        <v>0</v>
      </c>
      <c r="BM32" s="28">
        <f t="shared" si="36"/>
        <v>0</v>
      </c>
      <c r="BN32" s="34">
        <v>0</v>
      </c>
      <c r="BO32" s="36">
        <f t="shared" si="24"/>
        <v>0</v>
      </c>
      <c r="BP32" s="32"/>
      <c r="BQ32" s="115">
        <v>0</v>
      </c>
      <c r="BR32" s="28">
        <v>0</v>
      </c>
      <c r="BS32" s="28">
        <f t="shared" si="25"/>
        <v>0</v>
      </c>
      <c r="BT32" s="28">
        <v>0</v>
      </c>
      <c r="BU32" s="28">
        <f t="shared" si="43"/>
        <v>0</v>
      </c>
      <c r="BV32" s="34">
        <v>0</v>
      </c>
      <c r="BW32" s="34">
        <f t="shared" si="26"/>
        <v>0</v>
      </c>
      <c r="BX32" s="35"/>
      <c r="BY32" s="28">
        <v>0</v>
      </c>
      <c r="BZ32" s="28">
        <v>0</v>
      </c>
      <c r="CA32" s="28">
        <f t="shared" si="37"/>
        <v>0</v>
      </c>
      <c r="CB32" s="28">
        <v>0</v>
      </c>
      <c r="CC32" s="28">
        <f t="shared" si="38"/>
        <v>0</v>
      </c>
      <c r="CD32" s="34">
        <v>0</v>
      </c>
      <c r="CE32" s="36">
        <f t="shared" si="28"/>
        <v>0</v>
      </c>
      <c r="CF32" s="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</row>
    <row r="33" spans="2:99" s="26" customFormat="1" ht="14.25" hidden="1" customHeight="1" outlineLevel="1">
      <c r="B33" s="26" t="str">
        <f t="shared" si="8"/>
        <v>Hide</v>
      </c>
      <c r="C33" s="26">
        <v>-1</v>
      </c>
      <c r="D33" s="33" t="s">
        <v>27</v>
      </c>
      <c r="E33" s="115">
        <v>0</v>
      </c>
      <c r="F33" s="28">
        <v>0</v>
      </c>
      <c r="G33" s="28">
        <f t="shared" si="9"/>
        <v>0</v>
      </c>
      <c r="H33" s="28">
        <v>0</v>
      </c>
      <c r="I33" s="28">
        <f t="shared" si="39"/>
        <v>0</v>
      </c>
      <c r="J33" s="34">
        <v>0</v>
      </c>
      <c r="K33" s="34">
        <f t="shared" si="10"/>
        <v>0</v>
      </c>
      <c r="L33" s="35"/>
      <c r="M33" s="28">
        <v>0</v>
      </c>
      <c r="N33" s="28">
        <v>0</v>
      </c>
      <c r="O33" s="28">
        <f t="shared" si="29"/>
        <v>0</v>
      </c>
      <c r="P33" s="28">
        <v>0</v>
      </c>
      <c r="Q33" s="28">
        <f t="shared" si="30"/>
        <v>0</v>
      </c>
      <c r="R33" s="34">
        <v>0</v>
      </c>
      <c r="S33" s="36">
        <f t="shared" si="12"/>
        <v>0</v>
      </c>
      <c r="T33" s="32"/>
      <c r="U33" s="115">
        <v>0</v>
      </c>
      <c r="V33" s="28">
        <v>0</v>
      </c>
      <c r="W33" s="28">
        <f t="shared" si="13"/>
        <v>0</v>
      </c>
      <c r="X33" s="28">
        <v>0</v>
      </c>
      <c r="Y33" s="28">
        <f t="shared" si="40"/>
        <v>0</v>
      </c>
      <c r="Z33" s="34">
        <v>0</v>
      </c>
      <c r="AA33" s="34">
        <f t="shared" si="14"/>
        <v>0</v>
      </c>
      <c r="AB33" s="35"/>
      <c r="AC33" s="28">
        <v>0</v>
      </c>
      <c r="AD33" s="28">
        <v>0</v>
      </c>
      <c r="AE33" s="28">
        <f t="shared" si="31"/>
        <v>0</v>
      </c>
      <c r="AF33" s="28">
        <v>0</v>
      </c>
      <c r="AG33" s="28">
        <f t="shared" si="32"/>
        <v>0</v>
      </c>
      <c r="AH33" s="34">
        <v>0</v>
      </c>
      <c r="AI33" s="36">
        <f t="shared" si="16"/>
        <v>0</v>
      </c>
      <c r="AJ33" s="32"/>
      <c r="AK33" s="115">
        <v>0</v>
      </c>
      <c r="AL33" s="28">
        <v>0</v>
      </c>
      <c r="AM33" s="28">
        <f t="shared" si="17"/>
        <v>0</v>
      </c>
      <c r="AN33" s="28">
        <v>0</v>
      </c>
      <c r="AO33" s="28">
        <f t="shared" si="41"/>
        <v>0</v>
      </c>
      <c r="AP33" s="34">
        <v>0</v>
      </c>
      <c r="AQ33" s="34">
        <f t="shared" si="18"/>
        <v>0</v>
      </c>
      <c r="AR33" s="35"/>
      <c r="AS33" s="28">
        <v>0</v>
      </c>
      <c r="AT33" s="28">
        <v>0</v>
      </c>
      <c r="AU33" s="28">
        <f t="shared" si="33"/>
        <v>0</v>
      </c>
      <c r="AV33" s="28">
        <v>0</v>
      </c>
      <c r="AW33" s="28">
        <f t="shared" si="34"/>
        <v>0</v>
      </c>
      <c r="AX33" s="34">
        <v>0</v>
      </c>
      <c r="AY33" s="36">
        <f t="shared" si="20"/>
        <v>0</v>
      </c>
      <c r="AZ33" s="32"/>
      <c r="BA33" s="115">
        <v>0</v>
      </c>
      <c r="BB33" s="28">
        <v>0</v>
      </c>
      <c r="BC33" s="28">
        <f t="shared" si="21"/>
        <v>0</v>
      </c>
      <c r="BD33" s="28">
        <v>0</v>
      </c>
      <c r="BE33" s="28">
        <f t="shared" si="42"/>
        <v>0</v>
      </c>
      <c r="BF33" s="34">
        <v>0</v>
      </c>
      <c r="BG33" s="34">
        <f t="shared" si="22"/>
        <v>0</v>
      </c>
      <c r="BH33" s="35"/>
      <c r="BI33" s="28">
        <v>0</v>
      </c>
      <c r="BJ33" s="28">
        <v>0</v>
      </c>
      <c r="BK33" s="28">
        <f t="shared" si="35"/>
        <v>0</v>
      </c>
      <c r="BL33" s="28">
        <v>0</v>
      </c>
      <c r="BM33" s="28">
        <f t="shared" si="36"/>
        <v>0</v>
      </c>
      <c r="BN33" s="34">
        <v>0</v>
      </c>
      <c r="BO33" s="36">
        <f t="shared" si="24"/>
        <v>0</v>
      </c>
      <c r="BP33" s="32"/>
      <c r="BQ33" s="115">
        <v>0</v>
      </c>
      <c r="BR33" s="28">
        <v>0</v>
      </c>
      <c r="BS33" s="28">
        <f t="shared" si="25"/>
        <v>0</v>
      </c>
      <c r="BT33" s="28">
        <v>0</v>
      </c>
      <c r="BU33" s="28">
        <f t="shared" si="43"/>
        <v>0</v>
      </c>
      <c r="BV33" s="34">
        <v>0</v>
      </c>
      <c r="BW33" s="34">
        <f t="shared" si="26"/>
        <v>0</v>
      </c>
      <c r="BX33" s="35"/>
      <c r="BY33" s="28">
        <v>0</v>
      </c>
      <c r="BZ33" s="28">
        <v>0</v>
      </c>
      <c r="CA33" s="28">
        <f t="shared" si="37"/>
        <v>0</v>
      </c>
      <c r="CB33" s="28">
        <v>0</v>
      </c>
      <c r="CC33" s="28">
        <f t="shared" si="38"/>
        <v>0</v>
      </c>
      <c r="CD33" s="34">
        <v>0</v>
      </c>
      <c r="CE33" s="36">
        <f t="shared" si="28"/>
        <v>0</v>
      </c>
      <c r="CF33" s="32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</row>
    <row r="34" spans="2:99" s="26" customFormat="1" ht="14.25" hidden="1" customHeight="1" outlineLevel="1">
      <c r="B34" s="26" t="str">
        <f t="shared" si="8"/>
        <v>Hide</v>
      </c>
      <c r="C34" s="26">
        <v>-1</v>
      </c>
      <c r="D34" s="33" t="s">
        <v>28</v>
      </c>
      <c r="E34" s="115">
        <v>0</v>
      </c>
      <c r="F34" s="28">
        <v>0</v>
      </c>
      <c r="G34" s="28">
        <f t="shared" si="9"/>
        <v>0</v>
      </c>
      <c r="H34" s="28">
        <v>0</v>
      </c>
      <c r="I34" s="28">
        <f t="shared" si="39"/>
        <v>0</v>
      </c>
      <c r="J34" s="34">
        <v>0</v>
      </c>
      <c r="K34" s="34">
        <f t="shared" si="10"/>
        <v>0</v>
      </c>
      <c r="L34" s="35"/>
      <c r="M34" s="28">
        <v>0</v>
      </c>
      <c r="N34" s="28">
        <v>0</v>
      </c>
      <c r="O34" s="28">
        <f t="shared" si="29"/>
        <v>0</v>
      </c>
      <c r="P34" s="28">
        <v>0</v>
      </c>
      <c r="Q34" s="28">
        <f t="shared" si="30"/>
        <v>0</v>
      </c>
      <c r="R34" s="34">
        <v>0</v>
      </c>
      <c r="S34" s="36">
        <f t="shared" si="12"/>
        <v>0</v>
      </c>
      <c r="T34" s="32"/>
      <c r="U34" s="115">
        <v>0</v>
      </c>
      <c r="V34" s="28">
        <v>0</v>
      </c>
      <c r="W34" s="28">
        <f t="shared" si="13"/>
        <v>0</v>
      </c>
      <c r="X34" s="28">
        <v>0</v>
      </c>
      <c r="Y34" s="28">
        <f t="shared" si="40"/>
        <v>0</v>
      </c>
      <c r="Z34" s="34">
        <v>0</v>
      </c>
      <c r="AA34" s="34">
        <f t="shared" si="14"/>
        <v>0</v>
      </c>
      <c r="AB34" s="35"/>
      <c r="AC34" s="28">
        <v>0</v>
      </c>
      <c r="AD34" s="28">
        <v>0</v>
      </c>
      <c r="AE34" s="28">
        <f t="shared" si="31"/>
        <v>0</v>
      </c>
      <c r="AF34" s="28">
        <v>0</v>
      </c>
      <c r="AG34" s="28">
        <f t="shared" si="32"/>
        <v>0</v>
      </c>
      <c r="AH34" s="34">
        <v>0</v>
      </c>
      <c r="AI34" s="36">
        <f t="shared" si="16"/>
        <v>0</v>
      </c>
      <c r="AJ34" s="32"/>
      <c r="AK34" s="115">
        <v>0</v>
      </c>
      <c r="AL34" s="28">
        <v>0</v>
      </c>
      <c r="AM34" s="28">
        <f t="shared" si="17"/>
        <v>0</v>
      </c>
      <c r="AN34" s="28">
        <v>0</v>
      </c>
      <c r="AO34" s="28">
        <f t="shared" si="41"/>
        <v>0</v>
      </c>
      <c r="AP34" s="34">
        <v>0</v>
      </c>
      <c r="AQ34" s="34">
        <f t="shared" si="18"/>
        <v>0</v>
      </c>
      <c r="AR34" s="35"/>
      <c r="AS34" s="28">
        <v>0</v>
      </c>
      <c r="AT34" s="28">
        <v>0</v>
      </c>
      <c r="AU34" s="28">
        <f t="shared" si="33"/>
        <v>0</v>
      </c>
      <c r="AV34" s="28">
        <v>0</v>
      </c>
      <c r="AW34" s="28">
        <f t="shared" si="34"/>
        <v>0</v>
      </c>
      <c r="AX34" s="34">
        <v>0</v>
      </c>
      <c r="AY34" s="36">
        <f t="shared" si="20"/>
        <v>0</v>
      </c>
      <c r="AZ34" s="32"/>
      <c r="BA34" s="115">
        <v>0</v>
      </c>
      <c r="BB34" s="28">
        <v>0</v>
      </c>
      <c r="BC34" s="28">
        <f t="shared" si="21"/>
        <v>0</v>
      </c>
      <c r="BD34" s="28">
        <v>0</v>
      </c>
      <c r="BE34" s="28">
        <f t="shared" si="42"/>
        <v>0</v>
      </c>
      <c r="BF34" s="34">
        <v>0</v>
      </c>
      <c r="BG34" s="34">
        <f t="shared" si="22"/>
        <v>0</v>
      </c>
      <c r="BH34" s="35"/>
      <c r="BI34" s="28">
        <v>0</v>
      </c>
      <c r="BJ34" s="28">
        <v>0</v>
      </c>
      <c r="BK34" s="28">
        <f t="shared" si="35"/>
        <v>0</v>
      </c>
      <c r="BL34" s="28">
        <v>0</v>
      </c>
      <c r="BM34" s="28">
        <f t="shared" si="36"/>
        <v>0</v>
      </c>
      <c r="BN34" s="34">
        <v>0</v>
      </c>
      <c r="BO34" s="36">
        <f t="shared" si="24"/>
        <v>0</v>
      </c>
      <c r="BP34" s="32"/>
      <c r="BQ34" s="115">
        <v>0</v>
      </c>
      <c r="BR34" s="28">
        <v>0</v>
      </c>
      <c r="BS34" s="28">
        <f t="shared" si="25"/>
        <v>0</v>
      </c>
      <c r="BT34" s="28">
        <v>0</v>
      </c>
      <c r="BU34" s="28">
        <f t="shared" si="43"/>
        <v>0</v>
      </c>
      <c r="BV34" s="34">
        <v>0</v>
      </c>
      <c r="BW34" s="34">
        <f t="shared" si="26"/>
        <v>0</v>
      </c>
      <c r="BX34" s="35"/>
      <c r="BY34" s="28">
        <v>0</v>
      </c>
      <c r="BZ34" s="28">
        <v>0</v>
      </c>
      <c r="CA34" s="28">
        <f t="shared" si="37"/>
        <v>0</v>
      </c>
      <c r="CB34" s="28">
        <v>0</v>
      </c>
      <c r="CC34" s="28">
        <f t="shared" si="38"/>
        <v>0</v>
      </c>
      <c r="CD34" s="34">
        <v>0</v>
      </c>
      <c r="CE34" s="36">
        <f t="shared" si="28"/>
        <v>0</v>
      </c>
      <c r="CF34" s="32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</row>
    <row r="35" spans="2:99" s="26" customFormat="1" ht="14.25" hidden="1" customHeight="1" outlineLevel="1">
      <c r="B35" s="26" t="str">
        <f t="shared" si="8"/>
        <v>Hide</v>
      </c>
      <c r="C35" s="26">
        <v>-1</v>
      </c>
      <c r="D35" s="33" t="s">
        <v>29</v>
      </c>
      <c r="E35" s="115">
        <v>2165</v>
      </c>
      <c r="F35" s="28">
        <v>931.3307492035849</v>
      </c>
      <c r="G35" s="28">
        <f t="shared" si="9"/>
        <v>1233.6692507964151</v>
      </c>
      <c r="H35" s="28">
        <v>0</v>
      </c>
      <c r="I35" s="28">
        <f t="shared" si="39"/>
        <v>2165</v>
      </c>
      <c r="J35" s="34">
        <v>755</v>
      </c>
      <c r="K35" s="34">
        <f t="shared" si="10"/>
        <v>1410</v>
      </c>
      <c r="L35" s="35"/>
      <c r="M35" s="28">
        <v>2165</v>
      </c>
      <c r="N35" s="28">
        <v>931.3307492035849</v>
      </c>
      <c r="O35" s="28">
        <f t="shared" si="29"/>
        <v>1233.6692507964151</v>
      </c>
      <c r="P35" s="28">
        <v>0</v>
      </c>
      <c r="Q35" s="28">
        <f t="shared" si="30"/>
        <v>2165</v>
      </c>
      <c r="R35" s="34">
        <v>755</v>
      </c>
      <c r="S35" s="36">
        <f t="shared" si="12"/>
        <v>1410</v>
      </c>
      <c r="T35" s="32"/>
      <c r="U35" s="115">
        <v>0</v>
      </c>
      <c r="V35" s="28">
        <v>242.7138196158931</v>
      </c>
      <c r="W35" s="28">
        <f t="shared" si="13"/>
        <v>-242.7138196158931</v>
      </c>
      <c r="X35" s="28">
        <v>0</v>
      </c>
      <c r="Y35" s="28">
        <f t="shared" si="40"/>
        <v>0</v>
      </c>
      <c r="Z35" s="34">
        <v>135</v>
      </c>
      <c r="AA35" s="34">
        <f t="shared" si="14"/>
        <v>-135</v>
      </c>
      <c r="AB35" s="35"/>
      <c r="AC35" s="28">
        <v>0</v>
      </c>
      <c r="AD35" s="28">
        <v>242.7138196158931</v>
      </c>
      <c r="AE35" s="28">
        <f t="shared" si="31"/>
        <v>-242.7138196158931</v>
      </c>
      <c r="AF35" s="28">
        <v>0</v>
      </c>
      <c r="AG35" s="28">
        <f t="shared" si="32"/>
        <v>0</v>
      </c>
      <c r="AH35" s="34">
        <v>135</v>
      </c>
      <c r="AI35" s="36">
        <f t="shared" si="16"/>
        <v>-135</v>
      </c>
      <c r="AJ35" s="32"/>
      <c r="AK35" s="115">
        <v>0</v>
      </c>
      <c r="AL35" s="28">
        <v>0</v>
      </c>
      <c r="AM35" s="28">
        <f t="shared" si="17"/>
        <v>0</v>
      </c>
      <c r="AN35" s="28">
        <v>0</v>
      </c>
      <c r="AO35" s="28">
        <f t="shared" si="41"/>
        <v>0</v>
      </c>
      <c r="AP35" s="34">
        <v>0</v>
      </c>
      <c r="AQ35" s="34">
        <f t="shared" si="18"/>
        <v>0</v>
      </c>
      <c r="AR35" s="35"/>
      <c r="AS35" s="28">
        <v>0</v>
      </c>
      <c r="AT35" s="28">
        <v>0</v>
      </c>
      <c r="AU35" s="28">
        <f t="shared" si="33"/>
        <v>0</v>
      </c>
      <c r="AV35" s="28">
        <v>0</v>
      </c>
      <c r="AW35" s="28">
        <f t="shared" si="34"/>
        <v>0</v>
      </c>
      <c r="AX35" s="34">
        <v>0</v>
      </c>
      <c r="AY35" s="36">
        <f t="shared" si="20"/>
        <v>0</v>
      </c>
      <c r="AZ35" s="32"/>
      <c r="BA35" s="115">
        <v>0</v>
      </c>
      <c r="BB35" s="28">
        <v>0</v>
      </c>
      <c r="BC35" s="28">
        <f t="shared" si="21"/>
        <v>0</v>
      </c>
      <c r="BD35" s="28">
        <v>0</v>
      </c>
      <c r="BE35" s="28">
        <f t="shared" si="42"/>
        <v>0</v>
      </c>
      <c r="BF35" s="34">
        <v>0</v>
      </c>
      <c r="BG35" s="34">
        <f t="shared" si="22"/>
        <v>0</v>
      </c>
      <c r="BH35" s="35"/>
      <c r="BI35" s="28">
        <v>0</v>
      </c>
      <c r="BJ35" s="28">
        <v>0</v>
      </c>
      <c r="BK35" s="28">
        <f t="shared" si="35"/>
        <v>0</v>
      </c>
      <c r="BL35" s="28">
        <v>0</v>
      </c>
      <c r="BM35" s="28">
        <f t="shared" si="36"/>
        <v>0</v>
      </c>
      <c r="BN35" s="34">
        <v>0</v>
      </c>
      <c r="BO35" s="36">
        <f t="shared" si="24"/>
        <v>0</v>
      </c>
      <c r="BP35" s="32"/>
      <c r="BQ35" s="115">
        <v>2165</v>
      </c>
      <c r="BR35" s="28">
        <v>688.61692958769186</v>
      </c>
      <c r="BS35" s="28">
        <f t="shared" si="25"/>
        <v>1476.3830704123081</v>
      </c>
      <c r="BT35" s="28">
        <v>0</v>
      </c>
      <c r="BU35" s="28">
        <f t="shared" si="43"/>
        <v>2165</v>
      </c>
      <c r="BV35" s="34">
        <v>620</v>
      </c>
      <c r="BW35" s="34">
        <f t="shared" si="26"/>
        <v>1545</v>
      </c>
      <c r="BX35" s="35"/>
      <c r="BY35" s="28">
        <v>2165</v>
      </c>
      <c r="BZ35" s="28">
        <v>688.61692958769186</v>
      </c>
      <c r="CA35" s="28">
        <f t="shared" si="37"/>
        <v>1476.3830704123081</v>
      </c>
      <c r="CB35" s="28">
        <v>0</v>
      </c>
      <c r="CC35" s="28">
        <f t="shared" si="38"/>
        <v>2165</v>
      </c>
      <c r="CD35" s="34">
        <v>620</v>
      </c>
      <c r="CE35" s="36">
        <f t="shared" si="28"/>
        <v>1545</v>
      </c>
      <c r="CF35" s="32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</row>
    <row r="36" spans="2:99" s="26" customFormat="1" ht="14.25" hidden="1" customHeight="1" outlineLevel="1">
      <c r="B36" s="26" t="str">
        <f t="shared" si="8"/>
        <v>Hide</v>
      </c>
      <c r="C36" s="26">
        <v>-1</v>
      </c>
      <c r="D36" s="33" t="s">
        <v>30</v>
      </c>
      <c r="E36" s="115">
        <v>1923.11</v>
      </c>
      <c r="F36" s="28">
        <v>2317.6813018646862</v>
      </c>
      <c r="G36" s="28">
        <f t="shared" si="9"/>
        <v>-394.57130186468635</v>
      </c>
      <c r="H36" s="28">
        <v>0</v>
      </c>
      <c r="I36" s="28">
        <f t="shared" si="39"/>
        <v>1923.11</v>
      </c>
      <c r="J36" s="34">
        <v>1747.49</v>
      </c>
      <c r="K36" s="34">
        <f t="shared" si="10"/>
        <v>175.61999999999989</v>
      </c>
      <c r="L36" s="35"/>
      <c r="M36" s="28">
        <v>1923.11</v>
      </c>
      <c r="N36" s="28">
        <v>2317.6813018646862</v>
      </c>
      <c r="O36" s="28">
        <f t="shared" si="29"/>
        <v>-394.57130186468635</v>
      </c>
      <c r="P36" s="28">
        <v>0</v>
      </c>
      <c r="Q36" s="28">
        <f t="shared" si="30"/>
        <v>1923.11</v>
      </c>
      <c r="R36" s="34">
        <v>1747.49</v>
      </c>
      <c r="S36" s="36">
        <f t="shared" si="12"/>
        <v>175.61999999999989</v>
      </c>
      <c r="T36" s="32"/>
      <c r="U36" s="115">
        <v>244.1</v>
      </c>
      <c r="V36" s="28">
        <v>950.23359319694805</v>
      </c>
      <c r="W36" s="28">
        <f t="shared" si="13"/>
        <v>-706.13359319694803</v>
      </c>
      <c r="X36" s="28">
        <v>0</v>
      </c>
      <c r="Y36" s="28">
        <f t="shared" si="40"/>
        <v>244.1</v>
      </c>
      <c r="Z36" s="34">
        <v>528.53</v>
      </c>
      <c r="AA36" s="34">
        <f t="shared" si="14"/>
        <v>-284.42999999999995</v>
      </c>
      <c r="AB36" s="35"/>
      <c r="AC36" s="28">
        <v>244.1</v>
      </c>
      <c r="AD36" s="28">
        <v>950.23359319694805</v>
      </c>
      <c r="AE36" s="28">
        <f t="shared" si="31"/>
        <v>-706.13359319694803</v>
      </c>
      <c r="AF36" s="28">
        <v>0</v>
      </c>
      <c r="AG36" s="28">
        <f t="shared" si="32"/>
        <v>244.1</v>
      </c>
      <c r="AH36" s="34">
        <v>528.53</v>
      </c>
      <c r="AI36" s="36">
        <f t="shared" si="16"/>
        <v>-284.42999999999995</v>
      </c>
      <c r="AJ36" s="32"/>
      <c r="AK36" s="115">
        <v>270.29000000000002</v>
      </c>
      <c r="AL36" s="28">
        <v>14.182779533516261</v>
      </c>
      <c r="AM36" s="28">
        <f t="shared" si="17"/>
        <v>256.10722046648374</v>
      </c>
      <c r="AN36" s="28">
        <v>0</v>
      </c>
      <c r="AO36" s="28">
        <f t="shared" si="41"/>
        <v>270.29000000000002</v>
      </c>
      <c r="AP36" s="34">
        <v>11.97</v>
      </c>
      <c r="AQ36" s="34">
        <f t="shared" si="18"/>
        <v>258.32</v>
      </c>
      <c r="AR36" s="35"/>
      <c r="AS36" s="28">
        <v>270.29000000000002</v>
      </c>
      <c r="AT36" s="28">
        <v>14.182779533516261</v>
      </c>
      <c r="AU36" s="28">
        <f t="shared" si="33"/>
        <v>256.10722046648374</v>
      </c>
      <c r="AV36" s="28">
        <v>0</v>
      </c>
      <c r="AW36" s="28">
        <f t="shared" si="34"/>
        <v>270.29000000000002</v>
      </c>
      <c r="AX36" s="34">
        <v>11.97</v>
      </c>
      <c r="AY36" s="36">
        <f t="shared" si="20"/>
        <v>258.32</v>
      </c>
      <c r="AZ36" s="32"/>
      <c r="BA36" s="115">
        <v>29.25</v>
      </c>
      <c r="BB36" s="28">
        <v>457.5964382340502</v>
      </c>
      <c r="BC36" s="28">
        <f t="shared" si="21"/>
        <v>-428.3464382340502</v>
      </c>
      <c r="BD36" s="28">
        <v>0</v>
      </c>
      <c r="BE36" s="28">
        <f t="shared" si="42"/>
        <v>29.25</v>
      </c>
      <c r="BF36" s="34">
        <v>400.57</v>
      </c>
      <c r="BG36" s="34">
        <f t="shared" si="22"/>
        <v>-371.32</v>
      </c>
      <c r="BH36" s="35"/>
      <c r="BI36" s="28">
        <v>29.25</v>
      </c>
      <c r="BJ36" s="28">
        <v>457.5964382340502</v>
      </c>
      <c r="BK36" s="28">
        <f t="shared" si="35"/>
        <v>-428.3464382340502</v>
      </c>
      <c r="BL36" s="28">
        <v>0</v>
      </c>
      <c r="BM36" s="28">
        <f t="shared" si="36"/>
        <v>29.25</v>
      </c>
      <c r="BN36" s="34">
        <v>400.57</v>
      </c>
      <c r="BO36" s="36">
        <f t="shared" si="24"/>
        <v>-371.32</v>
      </c>
      <c r="BP36" s="32"/>
      <c r="BQ36" s="115">
        <v>1379.47</v>
      </c>
      <c r="BR36" s="28">
        <v>895.66849090017161</v>
      </c>
      <c r="BS36" s="28">
        <f t="shared" si="25"/>
        <v>483.80150909982842</v>
      </c>
      <c r="BT36" s="28">
        <v>0</v>
      </c>
      <c r="BU36" s="28">
        <f t="shared" si="43"/>
        <v>1379.47</v>
      </c>
      <c r="BV36" s="34">
        <v>806.42</v>
      </c>
      <c r="BW36" s="34">
        <f t="shared" si="26"/>
        <v>573.05000000000007</v>
      </c>
      <c r="BX36" s="35"/>
      <c r="BY36" s="28">
        <v>1379.47</v>
      </c>
      <c r="BZ36" s="28">
        <v>895.66849090017161</v>
      </c>
      <c r="CA36" s="28">
        <f t="shared" si="37"/>
        <v>483.80150909982842</v>
      </c>
      <c r="CB36" s="28">
        <v>0</v>
      </c>
      <c r="CC36" s="28">
        <f t="shared" si="38"/>
        <v>1379.47</v>
      </c>
      <c r="CD36" s="34">
        <v>806.42</v>
      </c>
      <c r="CE36" s="36">
        <f t="shared" si="28"/>
        <v>573.05000000000007</v>
      </c>
      <c r="CF36" s="32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</row>
    <row r="37" spans="2:99" s="26" customFormat="1" ht="14.25" hidden="1" customHeight="1" outlineLevel="1">
      <c r="B37" s="26" t="str">
        <f t="shared" si="8"/>
        <v>Hide</v>
      </c>
      <c r="C37" s="26">
        <v>-1</v>
      </c>
      <c r="D37" s="33" t="s">
        <v>31</v>
      </c>
      <c r="E37" s="115">
        <v>0</v>
      </c>
      <c r="F37" s="28">
        <v>0</v>
      </c>
      <c r="G37" s="28">
        <f t="shared" si="9"/>
        <v>0</v>
      </c>
      <c r="H37" s="28">
        <v>0</v>
      </c>
      <c r="I37" s="28">
        <f t="shared" si="39"/>
        <v>0</v>
      </c>
      <c r="J37" s="34">
        <v>0</v>
      </c>
      <c r="K37" s="34">
        <f t="shared" si="10"/>
        <v>0</v>
      </c>
      <c r="L37" s="35"/>
      <c r="M37" s="28">
        <v>0</v>
      </c>
      <c r="N37" s="28">
        <v>0</v>
      </c>
      <c r="O37" s="28">
        <f t="shared" si="29"/>
        <v>0</v>
      </c>
      <c r="P37" s="28">
        <v>0</v>
      </c>
      <c r="Q37" s="28">
        <f t="shared" si="30"/>
        <v>0</v>
      </c>
      <c r="R37" s="34">
        <v>0</v>
      </c>
      <c r="S37" s="36">
        <f t="shared" si="12"/>
        <v>0</v>
      </c>
      <c r="T37" s="32"/>
      <c r="U37" s="115">
        <v>0</v>
      </c>
      <c r="V37" s="28">
        <v>0</v>
      </c>
      <c r="W37" s="28">
        <f t="shared" si="13"/>
        <v>0</v>
      </c>
      <c r="X37" s="28">
        <v>0</v>
      </c>
      <c r="Y37" s="28">
        <f t="shared" si="40"/>
        <v>0</v>
      </c>
      <c r="Z37" s="34">
        <v>0</v>
      </c>
      <c r="AA37" s="34">
        <f t="shared" si="14"/>
        <v>0</v>
      </c>
      <c r="AB37" s="35"/>
      <c r="AC37" s="28">
        <v>0</v>
      </c>
      <c r="AD37" s="28">
        <v>0</v>
      </c>
      <c r="AE37" s="28">
        <f t="shared" si="31"/>
        <v>0</v>
      </c>
      <c r="AF37" s="28">
        <v>0</v>
      </c>
      <c r="AG37" s="28">
        <f t="shared" si="32"/>
        <v>0</v>
      </c>
      <c r="AH37" s="34">
        <v>0</v>
      </c>
      <c r="AI37" s="36">
        <f t="shared" si="16"/>
        <v>0</v>
      </c>
      <c r="AJ37" s="32"/>
      <c r="AK37" s="115">
        <v>0</v>
      </c>
      <c r="AL37" s="28">
        <v>0</v>
      </c>
      <c r="AM37" s="28">
        <f t="shared" si="17"/>
        <v>0</v>
      </c>
      <c r="AN37" s="28">
        <v>0</v>
      </c>
      <c r="AO37" s="28">
        <f t="shared" si="41"/>
        <v>0</v>
      </c>
      <c r="AP37" s="34">
        <v>0</v>
      </c>
      <c r="AQ37" s="34">
        <f t="shared" si="18"/>
        <v>0</v>
      </c>
      <c r="AR37" s="35"/>
      <c r="AS37" s="28">
        <v>0</v>
      </c>
      <c r="AT37" s="28">
        <v>0</v>
      </c>
      <c r="AU37" s="28">
        <f t="shared" si="33"/>
        <v>0</v>
      </c>
      <c r="AV37" s="28">
        <v>0</v>
      </c>
      <c r="AW37" s="28">
        <f t="shared" si="34"/>
        <v>0</v>
      </c>
      <c r="AX37" s="34">
        <v>0</v>
      </c>
      <c r="AY37" s="36">
        <f t="shared" si="20"/>
        <v>0</v>
      </c>
      <c r="AZ37" s="32"/>
      <c r="BA37" s="115">
        <v>0</v>
      </c>
      <c r="BB37" s="28">
        <v>0</v>
      </c>
      <c r="BC37" s="28">
        <f t="shared" si="21"/>
        <v>0</v>
      </c>
      <c r="BD37" s="28">
        <v>0</v>
      </c>
      <c r="BE37" s="28">
        <f t="shared" si="42"/>
        <v>0</v>
      </c>
      <c r="BF37" s="34">
        <v>0</v>
      </c>
      <c r="BG37" s="34">
        <f t="shared" si="22"/>
        <v>0</v>
      </c>
      <c r="BH37" s="35"/>
      <c r="BI37" s="28">
        <v>0</v>
      </c>
      <c r="BJ37" s="28">
        <v>0</v>
      </c>
      <c r="BK37" s="28">
        <f t="shared" si="35"/>
        <v>0</v>
      </c>
      <c r="BL37" s="28">
        <v>0</v>
      </c>
      <c r="BM37" s="28">
        <f t="shared" si="36"/>
        <v>0</v>
      </c>
      <c r="BN37" s="34">
        <v>0</v>
      </c>
      <c r="BO37" s="36">
        <f t="shared" si="24"/>
        <v>0</v>
      </c>
      <c r="BP37" s="32"/>
      <c r="BQ37" s="115">
        <v>0</v>
      </c>
      <c r="BR37" s="28">
        <v>0</v>
      </c>
      <c r="BS37" s="28">
        <f t="shared" si="25"/>
        <v>0</v>
      </c>
      <c r="BT37" s="28">
        <v>0</v>
      </c>
      <c r="BU37" s="28">
        <f t="shared" si="43"/>
        <v>0</v>
      </c>
      <c r="BV37" s="34">
        <v>0</v>
      </c>
      <c r="BW37" s="34">
        <f t="shared" si="26"/>
        <v>0</v>
      </c>
      <c r="BX37" s="35"/>
      <c r="BY37" s="28">
        <v>0</v>
      </c>
      <c r="BZ37" s="28">
        <v>0</v>
      </c>
      <c r="CA37" s="28">
        <f t="shared" si="37"/>
        <v>0</v>
      </c>
      <c r="CB37" s="28">
        <v>0</v>
      </c>
      <c r="CC37" s="28">
        <f t="shared" si="38"/>
        <v>0</v>
      </c>
      <c r="CD37" s="34">
        <v>0</v>
      </c>
      <c r="CE37" s="36">
        <f t="shared" si="28"/>
        <v>0</v>
      </c>
      <c r="CF37" s="32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</row>
    <row r="38" spans="2:99" s="26" customFormat="1" ht="14.25" hidden="1" customHeight="1" outlineLevel="1">
      <c r="B38" s="26" t="str">
        <f t="shared" si="8"/>
        <v>Hide</v>
      </c>
      <c r="C38" s="26">
        <v>-1</v>
      </c>
      <c r="D38" s="33" t="s">
        <v>32</v>
      </c>
      <c r="E38" s="115">
        <v>0</v>
      </c>
      <c r="F38" s="28">
        <v>0</v>
      </c>
      <c r="G38" s="28">
        <f t="shared" si="9"/>
        <v>0</v>
      </c>
      <c r="H38" s="28">
        <v>0</v>
      </c>
      <c r="I38" s="28">
        <f t="shared" si="39"/>
        <v>0</v>
      </c>
      <c r="J38" s="34">
        <v>0</v>
      </c>
      <c r="K38" s="34">
        <f t="shared" si="10"/>
        <v>0</v>
      </c>
      <c r="L38" s="35"/>
      <c r="M38" s="28">
        <v>0</v>
      </c>
      <c r="N38" s="28">
        <v>0</v>
      </c>
      <c r="O38" s="28">
        <f t="shared" si="29"/>
        <v>0</v>
      </c>
      <c r="P38" s="28">
        <v>0</v>
      </c>
      <c r="Q38" s="28">
        <f t="shared" si="30"/>
        <v>0</v>
      </c>
      <c r="R38" s="34">
        <v>0</v>
      </c>
      <c r="S38" s="36">
        <f t="shared" si="12"/>
        <v>0</v>
      </c>
      <c r="T38" s="32"/>
      <c r="U38" s="115">
        <v>0</v>
      </c>
      <c r="V38" s="28">
        <v>0</v>
      </c>
      <c r="W38" s="28">
        <f t="shared" si="13"/>
        <v>0</v>
      </c>
      <c r="X38" s="28">
        <v>0</v>
      </c>
      <c r="Y38" s="28">
        <f t="shared" si="40"/>
        <v>0</v>
      </c>
      <c r="Z38" s="34">
        <v>0</v>
      </c>
      <c r="AA38" s="34">
        <f t="shared" si="14"/>
        <v>0</v>
      </c>
      <c r="AB38" s="35"/>
      <c r="AC38" s="28">
        <v>0</v>
      </c>
      <c r="AD38" s="28">
        <v>0</v>
      </c>
      <c r="AE38" s="28">
        <f t="shared" si="31"/>
        <v>0</v>
      </c>
      <c r="AF38" s="28">
        <v>0</v>
      </c>
      <c r="AG38" s="28">
        <f t="shared" si="32"/>
        <v>0</v>
      </c>
      <c r="AH38" s="34">
        <v>0</v>
      </c>
      <c r="AI38" s="36">
        <f t="shared" si="16"/>
        <v>0</v>
      </c>
      <c r="AJ38" s="32"/>
      <c r="AK38" s="115">
        <v>0</v>
      </c>
      <c r="AL38" s="28">
        <v>0</v>
      </c>
      <c r="AM38" s="28">
        <f t="shared" si="17"/>
        <v>0</v>
      </c>
      <c r="AN38" s="28">
        <v>0</v>
      </c>
      <c r="AO38" s="28">
        <f t="shared" si="41"/>
        <v>0</v>
      </c>
      <c r="AP38" s="34">
        <v>0</v>
      </c>
      <c r="AQ38" s="34">
        <f t="shared" si="18"/>
        <v>0</v>
      </c>
      <c r="AR38" s="35"/>
      <c r="AS38" s="28">
        <v>0</v>
      </c>
      <c r="AT38" s="28">
        <v>0</v>
      </c>
      <c r="AU38" s="28">
        <f t="shared" si="33"/>
        <v>0</v>
      </c>
      <c r="AV38" s="28">
        <v>0</v>
      </c>
      <c r="AW38" s="28">
        <f t="shared" si="34"/>
        <v>0</v>
      </c>
      <c r="AX38" s="34">
        <v>0</v>
      </c>
      <c r="AY38" s="36">
        <f t="shared" si="20"/>
        <v>0</v>
      </c>
      <c r="AZ38" s="32"/>
      <c r="BA38" s="115">
        <v>0</v>
      </c>
      <c r="BB38" s="28">
        <v>0</v>
      </c>
      <c r="BC38" s="28">
        <f t="shared" si="21"/>
        <v>0</v>
      </c>
      <c r="BD38" s="28">
        <v>0</v>
      </c>
      <c r="BE38" s="28">
        <f t="shared" si="42"/>
        <v>0</v>
      </c>
      <c r="BF38" s="34">
        <v>0</v>
      </c>
      <c r="BG38" s="34">
        <f t="shared" si="22"/>
        <v>0</v>
      </c>
      <c r="BH38" s="35"/>
      <c r="BI38" s="28">
        <v>0</v>
      </c>
      <c r="BJ38" s="28">
        <v>0</v>
      </c>
      <c r="BK38" s="28">
        <f t="shared" si="35"/>
        <v>0</v>
      </c>
      <c r="BL38" s="28">
        <v>0</v>
      </c>
      <c r="BM38" s="28">
        <f t="shared" si="36"/>
        <v>0</v>
      </c>
      <c r="BN38" s="34">
        <v>0</v>
      </c>
      <c r="BO38" s="36">
        <f t="shared" si="24"/>
        <v>0</v>
      </c>
      <c r="BP38" s="32"/>
      <c r="BQ38" s="115">
        <v>0</v>
      </c>
      <c r="BR38" s="28">
        <v>0</v>
      </c>
      <c r="BS38" s="28">
        <f t="shared" si="25"/>
        <v>0</v>
      </c>
      <c r="BT38" s="28">
        <v>0</v>
      </c>
      <c r="BU38" s="28">
        <f t="shared" si="43"/>
        <v>0</v>
      </c>
      <c r="BV38" s="34">
        <v>0</v>
      </c>
      <c r="BW38" s="34">
        <f t="shared" si="26"/>
        <v>0</v>
      </c>
      <c r="BX38" s="35"/>
      <c r="BY38" s="28">
        <v>0</v>
      </c>
      <c r="BZ38" s="28">
        <v>0</v>
      </c>
      <c r="CA38" s="28">
        <f t="shared" si="37"/>
        <v>0</v>
      </c>
      <c r="CB38" s="28">
        <v>0</v>
      </c>
      <c r="CC38" s="28">
        <f t="shared" si="38"/>
        <v>0</v>
      </c>
      <c r="CD38" s="34">
        <v>0</v>
      </c>
      <c r="CE38" s="36">
        <f t="shared" si="28"/>
        <v>0</v>
      </c>
      <c r="CF38" s="32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</row>
    <row r="39" spans="2:99" s="26" customFormat="1" ht="14.25" hidden="1" customHeight="1" outlineLevel="1">
      <c r="B39" s="26" t="str">
        <f t="shared" si="8"/>
        <v>Hide</v>
      </c>
      <c r="C39" s="26">
        <v>-1</v>
      </c>
      <c r="D39" s="33" t="s">
        <v>33</v>
      </c>
      <c r="E39" s="115">
        <v>39848.89</v>
      </c>
      <c r="F39" s="28">
        <v>73355.760687382775</v>
      </c>
      <c r="G39" s="28">
        <f t="shared" si="9"/>
        <v>-33506.870687382776</v>
      </c>
      <c r="H39" s="28">
        <v>0</v>
      </c>
      <c r="I39" s="28">
        <f t="shared" si="39"/>
        <v>39848.89</v>
      </c>
      <c r="J39" s="34">
        <v>46778.71</v>
      </c>
      <c r="K39" s="34">
        <f t="shared" si="10"/>
        <v>-6929.82</v>
      </c>
      <c r="L39" s="35"/>
      <c r="M39" s="28">
        <v>39848.89</v>
      </c>
      <c r="N39" s="28">
        <v>73355.760687382775</v>
      </c>
      <c r="O39" s="28">
        <f t="shared" si="29"/>
        <v>-33506.870687382776</v>
      </c>
      <c r="P39" s="28">
        <v>0</v>
      </c>
      <c r="Q39" s="28">
        <f t="shared" si="30"/>
        <v>39848.89</v>
      </c>
      <c r="R39" s="34">
        <v>46778.71</v>
      </c>
      <c r="S39" s="36">
        <f t="shared" si="12"/>
        <v>-6929.82</v>
      </c>
      <c r="T39" s="32"/>
      <c r="U39" s="115">
        <v>18106.849999999999</v>
      </c>
      <c r="V39" s="28">
        <v>53170.021989549081</v>
      </c>
      <c r="W39" s="28">
        <f t="shared" si="13"/>
        <v>-35063.171989549082</v>
      </c>
      <c r="X39" s="28">
        <v>0</v>
      </c>
      <c r="Y39" s="28">
        <f t="shared" si="40"/>
        <v>18106.849999999999</v>
      </c>
      <c r="Z39" s="34">
        <v>29573.73</v>
      </c>
      <c r="AA39" s="34">
        <f t="shared" si="14"/>
        <v>-11466.880000000001</v>
      </c>
      <c r="AB39" s="35"/>
      <c r="AC39" s="28">
        <v>18106.849999999999</v>
      </c>
      <c r="AD39" s="28">
        <v>53170.021989549081</v>
      </c>
      <c r="AE39" s="28">
        <f t="shared" si="31"/>
        <v>-35063.171989549082</v>
      </c>
      <c r="AF39" s="28">
        <v>0</v>
      </c>
      <c r="AG39" s="28">
        <f t="shared" si="32"/>
        <v>18106.849999999999</v>
      </c>
      <c r="AH39" s="34">
        <v>29573.73</v>
      </c>
      <c r="AI39" s="36">
        <f t="shared" si="16"/>
        <v>-11466.880000000001</v>
      </c>
      <c r="AJ39" s="32"/>
      <c r="AK39" s="115">
        <v>3025.1699999999996</v>
      </c>
      <c r="AL39" s="28">
        <v>14815.9689556308</v>
      </c>
      <c r="AM39" s="28">
        <f t="shared" si="17"/>
        <v>-11790.7989556308</v>
      </c>
      <c r="AN39" s="28">
        <v>0</v>
      </c>
      <c r="AO39" s="28">
        <f t="shared" si="41"/>
        <v>3025.1699999999996</v>
      </c>
      <c r="AP39" s="34">
        <v>12504.4</v>
      </c>
      <c r="AQ39" s="34">
        <f t="shared" si="18"/>
        <v>-9479.23</v>
      </c>
      <c r="AR39" s="35"/>
      <c r="AS39" s="28">
        <v>3025.1699999999996</v>
      </c>
      <c r="AT39" s="28">
        <v>14815.9689556308</v>
      </c>
      <c r="AU39" s="28">
        <f t="shared" si="33"/>
        <v>-11790.7989556308</v>
      </c>
      <c r="AV39" s="28">
        <v>0</v>
      </c>
      <c r="AW39" s="28">
        <f t="shared" si="34"/>
        <v>3025.1699999999996</v>
      </c>
      <c r="AX39" s="34">
        <v>12504.4</v>
      </c>
      <c r="AY39" s="36">
        <f t="shared" si="20"/>
        <v>-9479.23</v>
      </c>
      <c r="AZ39" s="32"/>
      <c r="BA39" s="115">
        <v>18716.87</v>
      </c>
      <c r="BB39" s="28">
        <v>5369.7697422028896</v>
      </c>
      <c r="BC39" s="28">
        <f t="shared" si="21"/>
        <v>13347.100257797108</v>
      </c>
      <c r="BD39" s="28">
        <v>0</v>
      </c>
      <c r="BE39" s="28">
        <f t="shared" si="42"/>
        <v>18716.87</v>
      </c>
      <c r="BF39" s="34">
        <v>4700.58</v>
      </c>
      <c r="BG39" s="34">
        <f t="shared" si="22"/>
        <v>14016.289999999999</v>
      </c>
      <c r="BH39" s="35"/>
      <c r="BI39" s="28">
        <v>18716.87</v>
      </c>
      <c r="BJ39" s="28">
        <v>5369.7697422028896</v>
      </c>
      <c r="BK39" s="28">
        <f t="shared" si="35"/>
        <v>13347.100257797108</v>
      </c>
      <c r="BL39" s="28">
        <v>0</v>
      </c>
      <c r="BM39" s="28">
        <f t="shared" si="36"/>
        <v>18716.87</v>
      </c>
      <c r="BN39" s="34">
        <v>4700.58</v>
      </c>
      <c r="BO39" s="36">
        <f t="shared" si="24"/>
        <v>14016.289999999999</v>
      </c>
      <c r="BP39" s="32"/>
      <c r="BQ39" s="115">
        <v>0</v>
      </c>
      <c r="BR39" s="28">
        <v>0</v>
      </c>
      <c r="BS39" s="28">
        <f t="shared" si="25"/>
        <v>0</v>
      </c>
      <c r="BT39" s="28">
        <v>0</v>
      </c>
      <c r="BU39" s="28">
        <f t="shared" si="43"/>
        <v>0</v>
      </c>
      <c r="BV39" s="34">
        <v>0</v>
      </c>
      <c r="BW39" s="34">
        <f t="shared" si="26"/>
        <v>0</v>
      </c>
      <c r="BX39" s="35"/>
      <c r="BY39" s="28">
        <v>0</v>
      </c>
      <c r="BZ39" s="28">
        <v>0</v>
      </c>
      <c r="CA39" s="28">
        <f t="shared" si="37"/>
        <v>0</v>
      </c>
      <c r="CB39" s="28">
        <v>0</v>
      </c>
      <c r="CC39" s="28">
        <f t="shared" si="38"/>
        <v>0</v>
      </c>
      <c r="CD39" s="34">
        <v>0</v>
      </c>
      <c r="CE39" s="36">
        <f t="shared" si="28"/>
        <v>0</v>
      </c>
      <c r="CF39" s="32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</row>
    <row r="40" spans="2:99" s="26" customFormat="1" collapsed="1">
      <c r="B40" s="26" t="str">
        <f t="shared" si="8"/>
        <v>Hide</v>
      </c>
      <c r="C40" s="26">
        <v>-1</v>
      </c>
      <c r="D40" s="37" t="s">
        <v>34</v>
      </c>
      <c r="E40" s="116">
        <v>43936.999999999993</v>
      </c>
      <c r="F40" s="38">
        <v>76604.772738451036</v>
      </c>
      <c r="G40" s="38">
        <f t="shared" si="9"/>
        <v>-32667.772738451044</v>
      </c>
      <c r="H40" s="38">
        <v>0</v>
      </c>
      <c r="I40" s="38">
        <f t="shared" si="39"/>
        <v>43936.999999999993</v>
      </c>
      <c r="J40" s="39">
        <v>49281.2</v>
      </c>
      <c r="K40" s="39">
        <f t="shared" si="10"/>
        <v>-5344.2000000000044</v>
      </c>
      <c r="L40" s="35"/>
      <c r="M40" s="38">
        <v>43936.999999999993</v>
      </c>
      <c r="N40" s="38">
        <v>76604.772738451036</v>
      </c>
      <c r="O40" s="38">
        <f t="shared" si="29"/>
        <v>-32667.772738451044</v>
      </c>
      <c r="P40" s="38">
        <v>0</v>
      </c>
      <c r="Q40" s="38">
        <f t="shared" si="30"/>
        <v>43936.999999999993</v>
      </c>
      <c r="R40" s="39">
        <v>49281.2</v>
      </c>
      <c r="S40" s="40">
        <f t="shared" si="12"/>
        <v>-5344.2000000000044</v>
      </c>
      <c r="T40" s="32"/>
      <c r="U40" s="116">
        <v>18350.949999999997</v>
      </c>
      <c r="V40" s="38">
        <v>54362.969402361923</v>
      </c>
      <c r="W40" s="38">
        <f t="shared" si="13"/>
        <v>-36012.019402361926</v>
      </c>
      <c r="X40" s="38">
        <v>0</v>
      </c>
      <c r="Y40" s="38">
        <f t="shared" si="40"/>
        <v>18350.949999999997</v>
      </c>
      <c r="Z40" s="39">
        <v>30237.26</v>
      </c>
      <c r="AA40" s="39">
        <f t="shared" si="14"/>
        <v>-11886.310000000001</v>
      </c>
      <c r="AB40" s="35"/>
      <c r="AC40" s="38">
        <v>18350.949999999997</v>
      </c>
      <c r="AD40" s="38">
        <v>54362.969402361923</v>
      </c>
      <c r="AE40" s="38">
        <f t="shared" si="31"/>
        <v>-36012.019402361926</v>
      </c>
      <c r="AF40" s="38">
        <v>0</v>
      </c>
      <c r="AG40" s="38">
        <f t="shared" si="32"/>
        <v>18350.949999999997</v>
      </c>
      <c r="AH40" s="39">
        <v>30237.26</v>
      </c>
      <c r="AI40" s="40">
        <f t="shared" si="16"/>
        <v>-11886.310000000001</v>
      </c>
      <c r="AJ40" s="32"/>
      <c r="AK40" s="116">
        <v>3295.4599999999996</v>
      </c>
      <c r="AL40" s="38">
        <v>14830.151735164316</v>
      </c>
      <c r="AM40" s="38">
        <f t="shared" si="17"/>
        <v>-11534.691735164317</v>
      </c>
      <c r="AN40" s="38">
        <v>0</v>
      </c>
      <c r="AO40" s="38">
        <f t="shared" si="41"/>
        <v>3295.4599999999996</v>
      </c>
      <c r="AP40" s="39">
        <v>12516.369999999999</v>
      </c>
      <c r="AQ40" s="39">
        <f t="shared" si="18"/>
        <v>-9220.91</v>
      </c>
      <c r="AR40" s="35"/>
      <c r="AS40" s="38">
        <v>3295.4599999999996</v>
      </c>
      <c r="AT40" s="38">
        <v>14830.151735164316</v>
      </c>
      <c r="AU40" s="38">
        <f t="shared" si="33"/>
        <v>-11534.691735164317</v>
      </c>
      <c r="AV40" s="38">
        <v>0</v>
      </c>
      <c r="AW40" s="38">
        <f t="shared" si="34"/>
        <v>3295.4599999999996</v>
      </c>
      <c r="AX40" s="39">
        <v>12516.369999999999</v>
      </c>
      <c r="AY40" s="40">
        <f t="shared" si="20"/>
        <v>-9220.91</v>
      </c>
      <c r="AZ40" s="32"/>
      <c r="BA40" s="116">
        <v>18746.12</v>
      </c>
      <c r="BB40" s="38">
        <v>5827.3661804369394</v>
      </c>
      <c r="BC40" s="38">
        <f t="shared" si="21"/>
        <v>12918.753819563059</v>
      </c>
      <c r="BD40" s="38">
        <v>0</v>
      </c>
      <c r="BE40" s="38">
        <f t="shared" si="42"/>
        <v>18746.12</v>
      </c>
      <c r="BF40" s="39">
        <v>5101.1499999999996</v>
      </c>
      <c r="BG40" s="39">
        <f t="shared" si="22"/>
        <v>13644.97</v>
      </c>
      <c r="BH40" s="35"/>
      <c r="BI40" s="38">
        <v>18746.12</v>
      </c>
      <c r="BJ40" s="38">
        <v>5827.3661804369394</v>
      </c>
      <c r="BK40" s="38">
        <f t="shared" si="35"/>
        <v>12918.753819563059</v>
      </c>
      <c r="BL40" s="38">
        <v>0</v>
      </c>
      <c r="BM40" s="38">
        <f t="shared" si="36"/>
        <v>18746.12</v>
      </c>
      <c r="BN40" s="39">
        <v>5101.1499999999996</v>
      </c>
      <c r="BO40" s="40">
        <f t="shared" si="24"/>
        <v>13644.97</v>
      </c>
      <c r="BP40" s="32"/>
      <c r="BQ40" s="116">
        <v>3544.4700000000003</v>
      </c>
      <c r="BR40" s="38">
        <v>1584.2854204878636</v>
      </c>
      <c r="BS40" s="38">
        <f t="shared" si="25"/>
        <v>1960.1845795121367</v>
      </c>
      <c r="BT40" s="38">
        <v>0</v>
      </c>
      <c r="BU40" s="38">
        <f t="shared" si="43"/>
        <v>3544.4700000000003</v>
      </c>
      <c r="BV40" s="39">
        <v>1426.42</v>
      </c>
      <c r="BW40" s="39">
        <f t="shared" si="26"/>
        <v>2118.0500000000002</v>
      </c>
      <c r="BX40" s="35"/>
      <c r="BY40" s="38">
        <v>3544.4700000000003</v>
      </c>
      <c r="BZ40" s="38">
        <v>1584.2854204878636</v>
      </c>
      <c r="CA40" s="38">
        <f t="shared" si="37"/>
        <v>1960.1845795121367</v>
      </c>
      <c r="CB40" s="38">
        <v>0</v>
      </c>
      <c r="CC40" s="38">
        <f t="shared" si="38"/>
        <v>3544.4700000000003</v>
      </c>
      <c r="CD40" s="39">
        <v>1426.42</v>
      </c>
      <c r="CE40" s="40">
        <f t="shared" si="28"/>
        <v>2118.0500000000002</v>
      </c>
      <c r="CF40" s="32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</row>
    <row r="41" spans="2:99" s="41" customFormat="1">
      <c r="B41" s="41" t="str">
        <f t="shared" si="8"/>
        <v>Hide</v>
      </c>
      <c r="C41" s="41">
        <v>-1</v>
      </c>
      <c r="D41" s="42" t="s">
        <v>35</v>
      </c>
      <c r="E41" s="117">
        <v>823298.83999999985</v>
      </c>
      <c r="F41" s="43">
        <v>1063039.9644321457</v>
      </c>
      <c r="G41" s="43">
        <f t="shared" si="9"/>
        <v>-239741.12443214585</v>
      </c>
      <c r="H41" s="43">
        <v>0</v>
      </c>
      <c r="I41" s="43">
        <f t="shared" si="39"/>
        <v>823298.83999999985</v>
      </c>
      <c r="J41" s="44">
        <v>652060.74</v>
      </c>
      <c r="K41" s="44">
        <f t="shared" si="10"/>
        <v>171238.09999999986</v>
      </c>
      <c r="L41" s="45"/>
      <c r="M41" s="43">
        <v>823298.83999999985</v>
      </c>
      <c r="N41" s="43">
        <v>1063039.9644321457</v>
      </c>
      <c r="O41" s="43">
        <f t="shared" si="29"/>
        <v>-239741.12443214585</v>
      </c>
      <c r="P41" s="43">
        <v>0</v>
      </c>
      <c r="Q41" s="43">
        <f t="shared" si="30"/>
        <v>823298.83999999985</v>
      </c>
      <c r="R41" s="44">
        <v>652060.74</v>
      </c>
      <c r="S41" s="46">
        <f t="shared" si="12"/>
        <v>171238.09999999986</v>
      </c>
      <c r="T41" s="32"/>
      <c r="U41" s="117">
        <v>491958.75999999995</v>
      </c>
      <c r="V41" s="43">
        <v>864908.48480865615</v>
      </c>
      <c r="W41" s="43">
        <f t="shared" si="13"/>
        <v>-372949.7248086562</v>
      </c>
      <c r="X41" s="43">
        <v>0</v>
      </c>
      <c r="Y41" s="43">
        <f t="shared" si="40"/>
        <v>491958.75999999995</v>
      </c>
      <c r="Z41" s="44">
        <v>481071.27</v>
      </c>
      <c r="AA41" s="44">
        <f t="shared" si="14"/>
        <v>10887.489999999932</v>
      </c>
      <c r="AB41" s="45"/>
      <c r="AC41" s="43">
        <v>491958.75999999995</v>
      </c>
      <c r="AD41" s="43">
        <v>864908.48480865615</v>
      </c>
      <c r="AE41" s="43">
        <f t="shared" si="31"/>
        <v>-372949.7248086562</v>
      </c>
      <c r="AF41" s="43">
        <v>0</v>
      </c>
      <c r="AG41" s="43">
        <f t="shared" si="32"/>
        <v>491958.75999999995</v>
      </c>
      <c r="AH41" s="44">
        <v>481071.27</v>
      </c>
      <c r="AI41" s="46">
        <f t="shared" si="16"/>
        <v>10887.489999999932</v>
      </c>
      <c r="AJ41" s="32"/>
      <c r="AK41" s="117">
        <v>193592.24000000002</v>
      </c>
      <c r="AL41" s="43">
        <v>127316.60803194667</v>
      </c>
      <c r="AM41" s="43">
        <f t="shared" si="17"/>
        <v>66275.631968053349</v>
      </c>
      <c r="AN41" s="43">
        <v>0</v>
      </c>
      <c r="AO41" s="43">
        <f t="shared" si="41"/>
        <v>193592.24000000002</v>
      </c>
      <c r="AP41" s="44">
        <v>107452.82999999999</v>
      </c>
      <c r="AQ41" s="44">
        <f t="shared" si="18"/>
        <v>86139.410000000033</v>
      </c>
      <c r="AR41" s="45"/>
      <c r="AS41" s="43">
        <v>193592.24000000002</v>
      </c>
      <c r="AT41" s="43">
        <v>127316.60803194667</v>
      </c>
      <c r="AU41" s="43">
        <f t="shared" si="33"/>
        <v>66275.631968053349</v>
      </c>
      <c r="AV41" s="43">
        <v>0</v>
      </c>
      <c r="AW41" s="43">
        <f t="shared" si="34"/>
        <v>193592.24000000002</v>
      </c>
      <c r="AX41" s="44">
        <v>107452.82999999999</v>
      </c>
      <c r="AY41" s="46">
        <f t="shared" si="20"/>
        <v>86139.410000000033</v>
      </c>
      <c r="AZ41" s="32"/>
      <c r="BA41" s="117">
        <v>48271.18</v>
      </c>
      <c r="BB41" s="43">
        <v>8884.730005655254</v>
      </c>
      <c r="BC41" s="43">
        <f t="shared" si="21"/>
        <v>39386.449994344744</v>
      </c>
      <c r="BD41" s="43">
        <v>0</v>
      </c>
      <c r="BE41" s="43">
        <f t="shared" si="42"/>
        <v>48271.18</v>
      </c>
      <c r="BF41" s="44">
        <v>7777.5</v>
      </c>
      <c r="BG41" s="44">
        <f t="shared" si="22"/>
        <v>40493.68</v>
      </c>
      <c r="BH41" s="45"/>
      <c r="BI41" s="43">
        <v>48271.18</v>
      </c>
      <c r="BJ41" s="43">
        <v>8884.730005655254</v>
      </c>
      <c r="BK41" s="43">
        <f t="shared" si="35"/>
        <v>39386.449994344744</v>
      </c>
      <c r="BL41" s="43">
        <v>0</v>
      </c>
      <c r="BM41" s="43">
        <f t="shared" si="36"/>
        <v>48271.18</v>
      </c>
      <c r="BN41" s="44">
        <v>7777.5</v>
      </c>
      <c r="BO41" s="46">
        <f t="shared" si="24"/>
        <v>40493.68</v>
      </c>
      <c r="BP41" s="32"/>
      <c r="BQ41" s="117">
        <v>89476.66</v>
      </c>
      <c r="BR41" s="43">
        <v>61930.141585887512</v>
      </c>
      <c r="BS41" s="43">
        <f t="shared" si="25"/>
        <v>27546.518414112492</v>
      </c>
      <c r="BT41" s="43">
        <v>0</v>
      </c>
      <c r="BU41" s="43">
        <f t="shared" si="43"/>
        <v>89476.66</v>
      </c>
      <c r="BV41" s="44">
        <v>55759.14</v>
      </c>
      <c r="BW41" s="44">
        <f t="shared" si="26"/>
        <v>33717.520000000004</v>
      </c>
      <c r="BX41" s="45"/>
      <c r="BY41" s="43">
        <v>89476.66</v>
      </c>
      <c r="BZ41" s="43">
        <v>61930.141585887512</v>
      </c>
      <c r="CA41" s="43">
        <f t="shared" si="37"/>
        <v>27546.518414112492</v>
      </c>
      <c r="CB41" s="43">
        <v>0</v>
      </c>
      <c r="CC41" s="43">
        <f t="shared" si="38"/>
        <v>89476.66</v>
      </c>
      <c r="CD41" s="44">
        <v>55759.14</v>
      </c>
      <c r="CE41" s="46">
        <f t="shared" si="28"/>
        <v>33717.520000000004</v>
      </c>
      <c r="CF41" s="32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</row>
    <row r="42" spans="2:99" s="26" customFormat="1" ht="14.25" hidden="1" customHeight="1" outlineLevel="1">
      <c r="B42" s="26" t="str">
        <f t="shared" si="8"/>
        <v>Hide</v>
      </c>
      <c r="C42" s="26">
        <v>-1</v>
      </c>
      <c r="D42" s="33" t="s">
        <v>36</v>
      </c>
      <c r="E42" s="115">
        <v>6968.47</v>
      </c>
      <c r="F42" s="28">
        <v>23776.549167982514</v>
      </c>
      <c r="G42" s="28">
        <f t="shared" si="9"/>
        <v>-16808.079167982512</v>
      </c>
      <c r="H42" s="28">
        <v>0</v>
      </c>
      <c r="I42" s="28">
        <f t="shared" si="39"/>
        <v>6968.47</v>
      </c>
      <c r="J42" s="34">
        <v>15890.59</v>
      </c>
      <c r="K42" s="34">
        <f t="shared" si="10"/>
        <v>-8922.119999999999</v>
      </c>
      <c r="L42" s="35"/>
      <c r="M42" s="28">
        <v>6968.47</v>
      </c>
      <c r="N42" s="28">
        <v>23776.549167982514</v>
      </c>
      <c r="O42" s="28">
        <f t="shared" si="29"/>
        <v>-16808.079167982512</v>
      </c>
      <c r="P42" s="28">
        <v>0</v>
      </c>
      <c r="Q42" s="28">
        <f t="shared" si="30"/>
        <v>6968.47</v>
      </c>
      <c r="R42" s="34">
        <v>15890.59</v>
      </c>
      <c r="S42" s="36">
        <f t="shared" si="12"/>
        <v>-8922.119999999999</v>
      </c>
      <c r="T42" s="32"/>
      <c r="U42" s="115">
        <v>993.21</v>
      </c>
      <c r="V42" s="28">
        <v>14512.848108914161</v>
      </c>
      <c r="W42" s="28">
        <f t="shared" si="13"/>
        <v>-13519.638108914161</v>
      </c>
      <c r="X42" s="28">
        <v>0</v>
      </c>
      <c r="Y42" s="28">
        <f t="shared" si="40"/>
        <v>993.21</v>
      </c>
      <c r="Z42" s="34">
        <v>8072.2</v>
      </c>
      <c r="AA42" s="34">
        <f t="shared" si="14"/>
        <v>-7078.99</v>
      </c>
      <c r="AB42" s="35"/>
      <c r="AC42" s="28">
        <v>993.21</v>
      </c>
      <c r="AD42" s="28">
        <v>14512.848108914161</v>
      </c>
      <c r="AE42" s="28">
        <f t="shared" si="31"/>
        <v>-13519.638108914161</v>
      </c>
      <c r="AF42" s="28">
        <v>0</v>
      </c>
      <c r="AG42" s="28">
        <f t="shared" si="32"/>
        <v>993.21</v>
      </c>
      <c r="AH42" s="34">
        <v>8072.2</v>
      </c>
      <c r="AI42" s="36">
        <f t="shared" si="16"/>
        <v>-7078.99</v>
      </c>
      <c r="AJ42" s="32"/>
      <c r="AK42" s="115">
        <v>5975.26</v>
      </c>
      <c r="AL42" s="28">
        <v>9263.7010590683512</v>
      </c>
      <c r="AM42" s="28">
        <f t="shared" si="17"/>
        <v>-3288.441059068351</v>
      </c>
      <c r="AN42" s="28">
        <v>0</v>
      </c>
      <c r="AO42" s="28">
        <f t="shared" si="41"/>
        <v>5975.26</v>
      </c>
      <c r="AP42" s="34">
        <v>7818.39</v>
      </c>
      <c r="AQ42" s="34">
        <f t="shared" si="18"/>
        <v>-1843.13</v>
      </c>
      <c r="AR42" s="35"/>
      <c r="AS42" s="28">
        <v>5975.26</v>
      </c>
      <c r="AT42" s="28">
        <v>9263.7010590683512</v>
      </c>
      <c r="AU42" s="28">
        <f t="shared" si="33"/>
        <v>-3288.441059068351</v>
      </c>
      <c r="AV42" s="28">
        <v>0</v>
      </c>
      <c r="AW42" s="28">
        <f t="shared" si="34"/>
        <v>5975.26</v>
      </c>
      <c r="AX42" s="34">
        <v>7818.39</v>
      </c>
      <c r="AY42" s="36">
        <f t="shared" si="20"/>
        <v>-1843.13</v>
      </c>
      <c r="AZ42" s="32"/>
      <c r="BA42" s="115">
        <v>0</v>
      </c>
      <c r="BB42" s="28">
        <v>0</v>
      </c>
      <c r="BC42" s="28">
        <f t="shared" si="21"/>
        <v>0</v>
      </c>
      <c r="BD42" s="28">
        <v>0</v>
      </c>
      <c r="BE42" s="28">
        <f t="shared" si="42"/>
        <v>0</v>
      </c>
      <c r="BF42" s="34">
        <v>0</v>
      </c>
      <c r="BG42" s="34">
        <f t="shared" si="22"/>
        <v>0</v>
      </c>
      <c r="BH42" s="35"/>
      <c r="BI42" s="28">
        <v>0</v>
      </c>
      <c r="BJ42" s="28">
        <v>0</v>
      </c>
      <c r="BK42" s="28">
        <f t="shared" si="35"/>
        <v>0</v>
      </c>
      <c r="BL42" s="28">
        <v>0</v>
      </c>
      <c r="BM42" s="28">
        <f t="shared" si="36"/>
        <v>0</v>
      </c>
      <c r="BN42" s="34">
        <v>0</v>
      </c>
      <c r="BO42" s="36">
        <f t="shared" si="24"/>
        <v>0</v>
      </c>
      <c r="BP42" s="32"/>
      <c r="BQ42" s="115">
        <v>0</v>
      </c>
      <c r="BR42" s="28">
        <v>0</v>
      </c>
      <c r="BS42" s="28">
        <f t="shared" si="25"/>
        <v>0</v>
      </c>
      <c r="BT42" s="28">
        <v>0</v>
      </c>
      <c r="BU42" s="28">
        <f t="shared" si="43"/>
        <v>0</v>
      </c>
      <c r="BV42" s="34">
        <v>0</v>
      </c>
      <c r="BW42" s="34">
        <f t="shared" si="26"/>
        <v>0</v>
      </c>
      <c r="BX42" s="35"/>
      <c r="BY42" s="28">
        <v>0</v>
      </c>
      <c r="BZ42" s="28">
        <v>0</v>
      </c>
      <c r="CA42" s="28">
        <f t="shared" si="37"/>
        <v>0</v>
      </c>
      <c r="CB42" s="28">
        <v>0</v>
      </c>
      <c r="CC42" s="28">
        <f t="shared" si="38"/>
        <v>0</v>
      </c>
      <c r="CD42" s="34">
        <v>0</v>
      </c>
      <c r="CE42" s="36">
        <f t="shared" si="28"/>
        <v>0</v>
      </c>
      <c r="CF42" s="3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</row>
    <row r="43" spans="2:99" s="26" customFormat="1" ht="14.25" hidden="1" customHeight="1" outlineLevel="1">
      <c r="B43" s="26" t="str">
        <f t="shared" si="8"/>
        <v>Hide</v>
      </c>
      <c r="C43" s="26">
        <v>-1</v>
      </c>
      <c r="D43" s="33" t="s">
        <v>37</v>
      </c>
      <c r="E43" s="115">
        <v>0</v>
      </c>
      <c r="F43" s="28">
        <v>0</v>
      </c>
      <c r="G43" s="28">
        <f t="shared" si="9"/>
        <v>0</v>
      </c>
      <c r="H43" s="28">
        <v>0</v>
      </c>
      <c r="I43" s="28">
        <f t="shared" si="39"/>
        <v>0</v>
      </c>
      <c r="J43" s="34">
        <v>0</v>
      </c>
      <c r="K43" s="34">
        <f t="shared" si="10"/>
        <v>0</v>
      </c>
      <c r="L43" s="35"/>
      <c r="M43" s="28">
        <v>0</v>
      </c>
      <c r="N43" s="28">
        <v>0</v>
      </c>
      <c r="O43" s="28">
        <f t="shared" si="29"/>
        <v>0</v>
      </c>
      <c r="P43" s="28">
        <v>0</v>
      </c>
      <c r="Q43" s="28">
        <f t="shared" si="30"/>
        <v>0</v>
      </c>
      <c r="R43" s="34">
        <v>0</v>
      </c>
      <c r="S43" s="36">
        <f t="shared" si="12"/>
        <v>0</v>
      </c>
      <c r="T43" s="32"/>
      <c r="U43" s="115">
        <v>0</v>
      </c>
      <c r="V43" s="28">
        <v>0</v>
      </c>
      <c r="W43" s="28">
        <f t="shared" si="13"/>
        <v>0</v>
      </c>
      <c r="X43" s="28">
        <v>0</v>
      </c>
      <c r="Y43" s="28">
        <f t="shared" si="40"/>
        <v>0</v>
      </c>
      <c r="Z43" s="34">
        <v>0</v>
      </c>
      <c r="AA43" s="34">
        <f t="shared" si="14"/>
        <v>0</v>
      </c>
      <c r="AB43" s="35"/>
      <c r="AC43" s="28">
        <v>0</v>
      </c>
      <c r="AD43" s="28">
        <v>0</v>
      </c>
      <c r="AE43" s="28">
        <f t="shared" si="31"/>
        <v>0</v>
      </c>
      <c r="AF43" s="28">
        <v>0</v>
      </c>
      <c r="AG43" s="28">
        <f t="shared" si="32"/>
        <v>0</v>
      </c>
      <c r="AH43" s="34">
        <v>0</v>
      </c>
      <c r="AI43" s="36">
        <f t="shared" si="16"/>
        <v>0</v>
      </c>
      <c r="AJ43" s="32"/>
      <c r="AK43" s="115">
        <v>0</v>
      </c>
      <c r="AL43" s="28">
        <v>0</v>
      </c>
      <c r="AM43" s="28">
        <f t="shared" si="17"/>
        <v>0</v>
      </c>
      <c r="AN43" s="28">
        <v>0</v>
      </c>
      <c r="AO43" s="28">
        <f t="shared" si="41"/>
        <v>0</v>
      </c>
      <c r="AP43" s="34">
        <v>0</v>
      </c>
      <c r="AQ43" s="34">
        <f t="shared" si="18"/>
        <v>0</v>
      </c>
      <c r="AR43" s="35"/>
      <c r="AS43" s="28">
        <v>0</v>
      </c>
      <c r="AT43" s="28">
        <v>0</v>
      </c>
      <c r="AU43" s="28">
        <f t="shared" si="33"/>
        <v>0</v>
      </c>
      <c r="AV43" s="28">
        <v>0</v>
      </c>
      <c r="AW43" s="28">
        <f t="shared" si="34"/>
        <v>0</v>
      </c>
      <c r="AX43" s="34">
        <v>0</v>
      </c>
      <c r="AY43" s="36">
        <f t="shared" si="20"/>
        <v>0</v>
      </c>
      <c r="AZ43" s="32"/>
      <c r="BA43" s="115">
        <v>0</v>
      </c>
      <c r="BB43" s="28">
        <v>0</v>
      </c>
      <c r="BC43" s="28">
        <f t="shared" si="21"/>
        <v>0</v>
      </c>
      <c r="BD43" s="28">
        <v>0</v>
      </c>
      <c r="BE43" s="28">
        <f t="shared" si="42"/>
        <v>0</v>
      </c>
      <c r="BF43" s="34">
        <v>0</v>
      </c>
      <c r="BG43" s="34">
        <f t="shared" si="22"/>
        <v>0</v>
      </c>
      <c r="BH43" s="35"/>
      <c r="BI43" s="28">
        <v>0</v>
      </c>
      <c r="BJ43" s="28">
        <v>0</v>
      </c>
      <c r="BK43" s="28">
        <f t="shared" si="35"/>
        <v>0</v>
      </c>
      <c r="BL43" s="28">
        <v>0</v>
      </c>
      <c r="BM43" s="28">
        <f t="shared" si="36"/>
        <v>0</v>
      </c>
      <c r="BN43" s="34">
        <v>0</v>
      </c>
      <c r="BO43" s="36">
        <f t="shared" si="24"/>
        <v>0</v>
      </c>
      <c r="BP43" s="32"/>
      <c r="BQ43" s="115">
        <v>0</v>
      </c>
      <c r="BR43" s="28">
        <v>0</v>
      </c>
      <c r="BS43" s="28">
        <f t="shared" si="25"/>
        <v>0</v>
      </c>
      <c r="BT43" s="28">
        <v>0</v>
      </c>
      <c r="BU43" s="28">
        <f t="shared" si="43"/>
        <v>0</v>
      </c>
      <c r="BV43" s="34">
        <v>0</v>
      </c>
      <c r="BW43" s="34">
        <f t="shared" si="26"/>
        <v>0</v>
      </c>
      <c r="BX43" s="35"/>
      <c r="BY43" s="28">
        <v>0</v>
      </c>
      <c r="BZ43" s="28">
        <v>0</v>
      </c>
      <c r="CA43" s="28">
        <f t="shared" si="37"/>
        <v>0</v>
      </c>
      <c r="CB43" s="28">
        <v>0</v>
      </c>
      <c r="CC43" s="28">
        <f t="shared" si="38"/>
        <v>0</v>
      </c>
      <c r="CD43" s="34">
        <v>0</v>
      </c>
      <c r="CE43" s="36">
        <f t="shared" si="28"/>
        <v>0</v>
      </c>
      <c r="CF43" s="32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</row>
    <row r="44" spans="2:99" s="26" customFormat="1" collapsed="1">
      <c r="B44" s="26" t="str">
        <f t="shared" si="8"/>
        <v>Hide</v>
      </c>
      <c r="C44" s="26">
        <v>-1</v>
      </c>
      <c r="D44" s="37" t="s">
        <v>38</v>
      </c>
      <c r="E44" s="116">
        <v>6968.47</v>
      </c>
      <c r="F44" s="38">
        <v>23776.549167982514</v>
      </c>
      <c r="G44" s="38">
        <f t="shared" si="9"/>
        <v>-16808.079167982512</v>
      </c>
      <c r="H44" s="38">
        <v>0</v>
      </c>
      <c r="I44" s="38">
        <f t="shared" si="39"/>
        <v>6968.47</v>
      </c>
      <c r="J44" s="39">
        <v>15890.59</v>
      </c>
      <c r="K44" s="39">
        <f t="shared" si="10"/>
        <v>-8922.119999999999</v>
      </c>
      <c r="L44" s="35"/>
      <c r="M44" s="38">
        <v>6968.47</v>
      </c>
      <c r="N44" s="38">
        <v>23776.549167982514</v>
      </c>
      <c r="O44" s="38">
        <f t="shared" si="29"/>
        <v>-16808.079167982512</v>
      </c>
      <c r="P44" s="38">
        <v>0</v>
      </c>
      <c r="Q44" s="38">
        <f t="shared" si="30"/>
        <v>6968.47</v>
      </c>
      <c r="R44" s="39">
        <v>15890.59</v>
      </c>
      <c r="S44" s="40">
        <f t="shared" si="12"/>
        <v>-8922.119999999999</v>
      </c>
      <c r="T44" s="32"/>
      <c r="U44" s="116">
        <v>993.21</v>
      </c>
      <c r="V44" s="38">
        <v>14512.848108914161</v>
      </c>
      <c r="W44" s="38">
        <f t="shared" si="13"/>
        <v>-13519.638108914161</v>
      </c>
      <c r="X44" s="38">
        <v>0</v>
      </c>
      <c r="Y44" s="38">
        <f t="shared" si="40"/>
        <v>993.21</v>
      </c>
      <c r="Z44" s="39">
        <v>8072.2</v>
      </c>
      <c r="AA44" s="39">
        <f t="shared" si="14"/>
        <v>-7078.99</v>
      </c>
      <c r="AB44" s="35"/>
      <c r="AC44" s="38">
        <v>993.21</v>
      </c>
      <c r="AD44" s="38">
        <v>14512.848108914161</v>
      </c>
      <c r="AE44" s="38">
        <f t="shared" si="31"/>
        <v>-13519.638108914161</v>
      </c>
      <c r="AF44" s="38">
        <v>0</v>
      </c>
      <c r="AG44" s="38">
        <f t="shared" si="32"/>
        <v>993.21</v>
      </c>
      <c r="AH44" s="39">
        <v>8072.2</v>
      </c>
      <c r="AI44" s="40">
        <f t="shared" si="16"/>
        <v>-7078.99</v>
      </c>
      <c r="AJ44" s="32"/>
      <c r="AK44" s="116">
        <v>5975.26</v>
      </c>
      <c r="AL44" s="38">
        <v>9263.7010590683512</v>
      </c>
      <c r="AM44" s="38">
        <f t="shared" si="17"/>
        <v>-3288.441059068351</v>
      </c>
      <c r="AN44" s="38">
        <v>0</v>
      </c>
      <c r="AO44" s="38">
        <f t="shared" si="41"/>
        <v>5975.26</v>
      </c>
      <c r="AP44" s="39">
        <v>7818.39</v>
      </c>
      <c r="AQ44" s="39">
        <f t="shared" si="18"/>
        <v>-1843.13</v>
      </c>
      <c r="AR44" s="35"/>
      <c r="AS44" s="38">
        <v>5975.26</v>
      </c>
      <c r="AT44" s="38">
        <v>9263.7010590683512</v>
      </c>
      <c r="AU44" s="38">
        <f t="shared" si="33"/>
        <v>-3288.441059068351</v>
      </c>
      <c r="AV44" s="38">
        <v>0</v>
      </c>
      <c r="AW44" s="38">
        <f t="shared" si="34"/>
        <v>5975.26</v>
      </c>
      <c r="AX44" s="39">
        <v>7818.39</v>
      </c>
      <c r="AY44" s="40">
        <f t="shared" si="20"/>
        <v>-1843.13</v>
      </c>
      <c r="AZ44" s="32"/>
      <c r="BA44" s="116">
        <v>0</v>
      </c>
      <c r="BB44" s="38">
        <v>0</v>
      </c>
      <c r="BC44" s="38">
        <f t="shared" si="21"/>
        <v>0</v>
      </c>
      <c r="BD44" s="38">
        <v>0</v>
      </c>
      <c r="BE44" s="38">
        <f t="shared" si="42"/>
        <v>0</v>
      </c>
      <c r="BF44" s="39">
        <v>0</v>
      </c>
      <c r="BG44" s="39">
        <f t="shared" si="22"/>
        <v>0</v>
      </c>
      <c r="BH44" s="35"/>
      <c r="BI44" s="38">
        <v>0</v>
      </c>
      <c r="BJ44" s="38">
        <v>0</v>
      </c>
      <c r="BK44" s="38">
        <f t="shared" si="35"/>
        <v>0</v>
      </c>
      <c r="BL44" s="38">
        <v>0</v>
      </c>
      <c r="BM44" s="38">
        <f t="shared" si="36"/>
        <v>0</v>
      </c>
      <c r="BN44" s="39">
        <v>0</v>
      </c>
      <c r="BO44" s="40">
        <f t="shared" si="24"/>
        <v>0</v>
      </c>
      <c r="BP44" s="32"/>
      <c r="BQ44" s="116">
        <v>0</v>
      </c>
      <c r="BR44" s="38">
        <v>0</v>
      </c>
      <c r="BS44" s="38">
        <f t="shared" si="25"/>
        <v>0</v>
      </c>
      <c r="BT44" s="38">
        <v>0</v>
      </c>
      <c r="BU44" s="38">
        <f t="shared" si="43"/>
        <v>0</v>
      </c>
      <c r="BV44" s="39">
        <v>0</v>
      </c>
      <c r="BW44" s="39">
        <f t="shared" si="26"/>
        <v>0</v>
      </c>
      <c r="BX44" s="35"/>
      <c r="BY44" s="38">
        <v>0</v>
      </c>
      <c r="BZ44" s="38">
        <v>0</v>
      </c>
      <c r="CA44" s="38">
        <f t="shared" si="37"/>
        <v>0</v>
      </c>
      <c r="CB44" s="38">
        <v>0</v>
      </c>
      <c r="CC44" s="38">
        <f t="shared" si="38"/>
        <v>0</v>
      </c>
      <c r="CD44" s="39">
        <v>0</v>
      </c>
      <c r="CE44" s="40">
        <f t="shared" si="28"/>
        <v>0</v>
      </c>
      <c r="CF44" s="32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</row>
    <row r="45" spans="2:99" s="26" customFormat="1" ht="14.25" hidden="1" customHeight="1" outlineLevel="1">
      <c r="B45" s="26" t="str">
        <f t="shared" si="8"/>
        <v>Hide</v>
      </c>
      <c r="C45" s="26">
        <v>-1</v>
      </c>
      <c r="D45" s="33" t="s">
        <v>39</v>
      </c>
      <c r="E45" s="115">
        <v>0</v>
      </c>
      <c r="F45" s="28">
        <v>0</v>
      </c>
      <c r="G45" s="28">
        <f t="shared" si="9"/>
        <v>0</v>
      </c>
      <c r="H45" s="28">
        <v>0</v>
      </c>
      <c r="I45" s="28">
        <f t="shared" si="39"/>
        <v>0</v>
      </c>
      <c r="J45" s="34">
        <v>0</v>
      </c>
      <c r="K45" s="34">
        <f t="shared" si="10"/>
        <v>0</v>
      </c>
      <c r="L45" s="35"/>
      <c r="M45" s="28">
        <v>0</v>
      </c>
      <c r="N45" s="28">
        <v>0</v>
      </c>
      <c r="O45" s="28">
        <f t="shared" si="29"/>
        <v>0</v>
      </c>
      <c r="P45" s="28">
        <v>0</v>
      </c>
      <c r="Q45" s="28">
        <f t="shared" si="30"/>
        <v>0</v>
      </c>
      <c r="R45" s="34">
        <v>0</v>
      </c>
      <c r="S45" s="36">
        <f t="shared" si="12"/>
        <v>0</v>
      </c>
      <c r="T45" s="32"/>
      <c r="U45" s="115">
        <v>0</v>
      </c>
      <c r="V45" s="28">
        <v>0</v>
      </c>
      <c r="W45" s="28">
        <f t="shared" si="13"/>
        <v>0</v>
      </c>
      <c r="X45" s="28">
        <v>0</v>
      </c>
      <c r="Y45" s="28">
        <f t="shared" si="40"/>
        <v>0</v>
      </c>
      <c r="Z45" s="34">
        <v>0</v>
      </c>
      <c r="AA45" s="34">
        <f t="shared" si="14"/>
        <v>0</v>
      </c>
      <c r="AB45" s="35"/>
      <c r="AC45" s="28">
        <v>0</v>
      </c>
      <c r="AD45" s="28">
        <v>0</v>
      </c>
      <c r="AE45" s="28">
        <f t="shared" si="31"/>
        <v>0</v>
      </c>
      <c r="AF45" s="28">
        <v>0</v>
      </c>
      <c r="AG45" s="28">
        <f t="shared" si="32"/>
        <v>0</v>
      </c>
      <c r="AH45" s="34">
        <v>0</v>
      </c>
      <c r="AI45" s="36">
        <f t="shared" si="16"/>
        <v>0</v>
      </c>
      <c r="AJ45" s="32"/>
      <c r="AK45" s="115">
        <v>0</v>
      </c>
      <c r="AL45" s="28">
        <v>0</v>
      </c>
      <c r="AM45" s="28">
        <f t="shared" si="17"/>
        <v>0</v>
      </c>
      <c r="AN45" s="28">
        <v>0</v>
      </c>
      <c r="AO45" s="28">
        <f t="shared" si="41"/>
        <v>0</v>
      </c>
      <c r="AP45" s="34">
        <v>0</v>
      </c>
      <c r="AQ45" s="34">
        <f t="shared" si="18"/>
        <v>0</v>
      </c>
      <c r="AR45" s="35"/>
      <c r="AS45" s="28">
        <v>0</v>
      </c>
      <c r="AT45" s="28">
        <v>0</v>
      </c>
      <c r="AU45" s="28">
        <f t="shared" si="33"/>
        <v>0</v>
      </c>
      <c r="AV45" s="28">
        <v>0</v>
      </c>
      <c r="AW45" s="28">
        <f t="shared" si="34"/>
        <v>0</v>
      </c>
      <c r="AX45" s="34">
        <v>0</v>
      </c>
      <c r="AY45" s="36">
        <f t="shared" si="20"/>
        <v>0</v>
      </c>
      <c r="AZ45" s="32"/>
      <c r="BA45" s="115">
        <v>0</v>
      </c>
      <c r="BB45" s="28">
        <v>0</v>
      </c>
      <c r="BC45" s="28">
        <f t="shared" si="21"/>
        <v>0</v>
      </c>
      <c r="BD45" s="28">
        <v>0</v>
      </c>
      <c r="BE45" s="28">
        <f t="shared" si="42"/>
        <v>0</v>
      </c>
      <c r="BF45" s="34">
        <v>0</v>
      </c>
      <c r="BG45" s="34">
        <f t="shared" si="22"/>
        <v>0</v>
      </c>
      <c r="BH45" s="35"/>
      <c r="BI45" s="28">
        <v>0</v>
      </c>
      <c r="BJ45" s="28">
        <v>0</v>
      </c>
      <c r="BK45" s="28">
        <f t="shared" si="35"/>
        <v>0</v>
      </c>
      <c r="BL45" s="28">
        <v>0</v>
      </c>
      <c r="BM45" s="28">
        <f t="shared" si="36"/>
        <v>0</v>
      </c>
      <c r="BN45" s="34">
        <v>0</v>
      </c>
      <c r="BO45" s="36">
        <f t="shared" si="24"/>
        <v>0</v>
      </c>
      <c r="BP45" s="32"/>
      <c r="BQ45" s="115">
        <v>0</v>
      </c>
      <c r="BR45" s="28">
        <v>0</v>
      </c>
      <c r="BS45" s="28">
        <f t="shared" si="25"/>
        <v>0</v>
      </c>
      <c r="BT45" s="28">
        <v>0</v>
      </c>
      <c r="BU45" s="28">
        <f t="shared" si="43"/>
        <v>0</v>
      </c>
      <c r="BV45" s="34">
        <v>0</v>
      </c>
      <c r="BW45" s="34">
        <f t="shared" si="26"/>
        <v>0</v>
      </c>
      <c r="BX45" s="35"/>
      <c r="BY45" s="28">
        <v>0</v>
      </c>
      <c r="BZ45" s="28">
        <v>0</v>
      </c>
      <c r="CA45" s="28">
        <f t="shared" si="37"/>
        <v>0</v>
      </c>
      <c r="CB45" s="28">
        <v>0</v>
      </c>
      <c r="CC45" s="28">
        <f t="shared" si="38"/>
        <v>0</v>
      </c>
      <c r="CD45" s="34">
        <v>0</v>
      </c>
      <c r="CE45" s="36">
        <f t="shared" si="28"/>
        <v>0</v>
      </c>
      <c r="CF45" s="32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</row>
    <row r="46" spans="2:99" s="26" customFormat="1" collapsed="1">
      <c r="B46" s="26" t="str">
        <f t="shared" si="8"/>
        <v>Hide</v>
      </c>
      <c r="C46" s="26">
        <v>-1</v>
      </c>
      <c r="D46" s="37" t="s">
        <v>40</v>
      </c>
      <c r="E46" s="116">
        <v>0</v>
      </c>
      <c r="F46" s="38">
        <v>0</v>
      </c>
      <c r="G46" s="38">
        <f t="shared" si="9"/>
        <v>0</v>
      </c>
      <c r="H46" s="38">
        <v>0</v>
      </c>
      <c r="I46" s="38">
        <f t="shared" si="39"/>
        <v>0</v>
      </c>
      <c r="J46" s="39">
        <v>0</v>
      </c>
      <c r="K46" s="39">
        <f t="shared" si="10"/>
        <v>0</v>
      </c>
      <c r="L46" s="35"/>
      <c r="M46" s="38">
        <v>0</v>
      </c>
      <c r="N46" s="38">
        <v>0</v>
      </c>
      <c r="O46" s="38">
        <f t="shared" si="29"/>
        <v>0</v>
      </c>
      <c r="P46" s="38">
        <v>0</v>
      </c>
      <c r="Q46" s="38">
        <f t="shared" si="30"/>
        <v>0</v>
      </c>
      <c r="R46" s="39">
        <v>0</v>
      </c>
      <c r="S46" s="40">
        <f t="shared" si="12"/>
        <v>0</v>
      </c>
      <c r="T46" s="32"/>
      <c r="U46" s="116">
        <v>0</v>
      </c>
      <c r="V46" s="38">
        <v>0</v>
      </c>
      <c r="W46" s="38">
        <f t="shared" si="13"/>
        <v>0</v>
      </c>
      <c r="X46" s="38">
        <v>0</v>
      </c>
      <c r="Y46" s="38">
        <f t="shared" si="40"/>
        <v>0</v>
      </c>
      <c r="Z46" s="39">
        <v>0</v>
      </c>
      <c r="AA46" s="39">
        <f t="shared" si="14"/>
        <v>0</v>
      </c>
      <c r="AB46" s="35"/>
      <c r="AC46" s="38">
        <v>0</v>
      </c>
      <c r="AD46" s="38">
        <v>0</v>
      </c>
      <c r="AE46" s="38">
        <f t="shared" si="31"/>
        <v>0</v>
      </c>
      <c r="AF46" s="38">
        <v>0</v>
      </c>
      <c r="AG46" s="38">
        <f t="shared" si="32"/>
        <v>0</v>
      </c>
      <c r="AH46" s="39">
        <v>0</v>
      </c>
      <c r="AI46" s="40">
        <f t="shared" si="16"/>
        <v>0</v>
      </c>
      <c r="AJ46" s="32"/>
      <c r="AK46" s="116">
        <v>0</v>
      </c>
      <c r="AL46" s="38">
        <v>0</v>
      </c>
      <c r="AM46" s="38">
        <f t="shared" si="17"/>
        <v>0</v>
      </c>
      <c r="AN46" s="38">
        <v>0</v>
      </c>
      <c r="AO46" s="38">
        <f t="shared" si="41"/>
        <v>0</v>
      </c>
      <c r="AP46" s="39">
        <v>0</v>
      </c>
      <c r="AQ46" s="39">
        <f t="shared" si="18"/>
        <v>0</v>
      </c>
      <c r="AR46" s="35"/>
      <c r="AS46" s="38">
        <v>0</v>
      </c>
      <c r="AT46" s="38">
        <v>0</v>
      </c>
      <c r="AU46" s="38">
        <f t="shared" si="33"/>
        <v>0</v>
      </c>
      <c r="AV46" s="38">
        <v>0</v>
      </c>
      <c r="AW46" s="38">
        <f t="shared" si="34"/>
        <v>0</v>
      </c>
      <c r="AX46" s="39">
        <v>0</v>
      </c>
      <c r="AY46" s="40">
        <f t="shared" si="20"/>
        <v>0</v>
      </c>
      <c r="AZ46" s="32"/>
      <c r="BA46" s="116">
        <v>0</v>
      </c>
      <c r="BB46" s="38">
        <v>0</v>
      </c>
      <c r="BC46" s="38">
        <f t="shared" si="21"/>
        <v>0</v>
      </c>
      <c r="BD46" s="38">
        <v>0</v>
      </c>
      <c r="BE46" s="38">
        <f t="shared" si="42"/>
        <v>0</v>
      </c>
      <c r="BF46" s="39">
        <v>0</v>
      </c>
      <c r="BG46" s="39">
        <f t="shared" si="22"/>
        <v>0</v>
      </c>
      <c r="BH46" s="35"/>
      <c r="BI46" s="38">
        <v>0</v>
      </c>
      <c r="BJ46" s="38">
        <v>0</v>
      </c>
      <c r="BK46" s="38">
        <f t="shared" si="35"/>
        <v>0</v>
      </c>
      <c r="BL46" s="38">
        <v>0</v>
      </c>
      <c r="BM46" s="38">
        <f t="shared" si="36"/>
        <v>0</v>
      </c>
      <c r="BN46" s="39">
        <v>0</v>
      </c>
      <c r="BO46" s="40">
        <f t="shared" si="24"/>
        <v>0</v>
      </c>
      <c r="BP46" s="32"/>
      <c r="BQ46" s="116">
        <v>0</v>
      </c>
      <c r="BR46" s="38">
        <v>0</v>
      </c>
      <c r="BS46" s="38">
        <f t="shared" si="25"/>
        <v>0</v>
      </c>
      <c r="BT46" s="38">
        <v>0</v>
      </c>
      <c r="BU46" s="38">
        <f t="shared" si="43"/>
        <v>0</v>
      </c>
      <c r="BV46" s="39">
        <v>0</v>
      </c>
      <c r="BW46" s="39">
        <f t="shared" si="26"/>
        <v>0</v>
      </c>
      <c r="BX46" s="35"/>
      <c r="BY46" s="38">
        <v>0</v>
      </c>
      <c r="BZ46" s="38">
        <v>0</v>
      </c>
      <c r="CA46" s="38">
        <f t="shared" si="37"/>
        <v>0</v>
      </c>
      <c r="CB46" s="38">
        <v>0</v>
      </c>
      <c r="CC46" s="38">
        <f t="shared" si="38"/>
        <v>0</v>
      </c>
      <c r="CD46" s="39">
        <v>0</v>
      </c>
      <c r="CE46" s="40">
        <f t="shared" si="28"/>
        <v>0</v>
      </c>
      <c r="CF46" s="32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</row>
    <row r="47" spans="2:99" s="26" customFormat="1" ht="14.25" hidden="1" customHeight="1" outlineLevel="1">
      <c r="B47" s="26" t="str">
        <f t="shared" si="8"/>
        <v>Hide</v>
      </c>
      <c r="C47" s="26">
        <v>-1</v>
      </c>
      <c r="D47" s="33" t="s">
        <v>41</v>
      </c>
      <c r="E47" s="115">
        <v>0</v>
      </c>
      <c r="F47" s="28">
        <v>0</v>
      </c>
      <c r="G47" s="28">
        <f t="shared" si="9"/>
        <v>0</v>
      </c>
      <c r="H47" s="28">
        <v>0</v>
      </c>
      <c r="I47" s="28">
        <f t="shared" si="39"/>
        <v>0</v>
      </c>
      <c r="J47" s="34">
        <v>0</v>
      </c>
      <c r="K47" s="34">
        <f t="shared" si="10"/>
        <v>0</v>
      </c>
      <c r="L47" s="35"/>
      <c r="M47" s="28">
        <v>0</v>
      </c>
      <c r="N47" s="28">
        <v>0</v>
      </c>
      <c r="O47" s="28">
        <f t="shared" si="29"/>
        <v>0</v>
      </c>
      <c r="P47" s="28">
        <v>0</v>
      </c>
      <c r="Q47" s="28">
        <f t="shared" si="30"/>
        <v>0</v>
      </c>
      <c r="R47" s="34">
        <v>0</v>
      </c>
      <c r="S47" s="36">
        <f t="shared" si="12"/>
        <v>0</v>
      </c>
      <c r="T47" s="32"/>
      <c r="U47" s="115">
        <v>0</v>
      </c>
      <c r="V47" s="28">
        <v>0</v>
      </c>
      <c r="W47" s="28">
        <f t="shared" si="13"/>
        <v>0</v>
      </c>
      <c r="X47" s="28">
        <v>0</v>
      </c>
      <c r="Y47" s="28">
        <f t="shared" si="40"/>
        <v>0</v>
      </c>
      <c r="Z47" s="34">
        <v>0</v>
      </c>
      <c r="AA47" s="34">
        <f t="shared" si="14"/>
        <v>0</v>
      </c>
      <c r="AB47" s="35"/>
      <c r="AC47" s="28">
        <v>0</v>
      </c>
      <c r="AD47" s="28">
        <v>0</v>
      </c>
      <c r="AE47" s="28">
        <f t="shared" si="31"/>
        <v>0</v>
      </c>
      <c r="AF47" s="28">
        <v>0</v>
      </c>
      <c r="AG47" s="28">
        <f t="shared" si="32"/>
        <v>0</v>
      </c>
      <c r="AH47" s="34">
        <v>0</v>
      </c>
      <c r="AI47" s="36">
        <f t="shared" si="16"/>
        <v>0</v>
      </c>
      <c r="AJ47" s="32"/>
      <c r="AK47" s="115">
        <v>0</v>
      </c>
      <c r="AL47" s="28">
        <v>0</v>
      </c>
      <c r="AM47" s="28">
        <f t="shared" si="17"/>
        <v>0</v>
      </c>
      <c r="AN47" s="28">
        <v>0</v>
      </c>
      <c r="AO47" s="28">
        <f t="shared" si="41"/>
        <v>0</v>
      </c>
      <c r="AP47" s="34">
        <v>0</v>
      </c>
      <c r="AQ47" s="34">
        <f t="shared" si="18"/>
        <v>0</v>
      </c>
      <c r="AR47" s="35"/>
      <c r="AS47" s="28">
        <v>0</v>
      </c>
      <c r="AT47" s="28">
        <v>0</v>
      </c>
      <c r="AU47" s="28">
        <f t="shared" si="33"/>
        <v>0</v>
      </c>
      <c r="AV47" s="28">
        <v>0</v>
      </c>
      <c r="AW47" s="28">
        <f t="shared" si="34"/>
        <v>0</v>
      </c>
      <c r="AX47" s="34">
        <v>0</v>
      </c>
      <c r="AY47" s="36">
        <f t="shared" si="20"/>
        <v>0</v>
      </c>
      <c r="AZ47" s="32"/>
      <c r="BA47" s="115">
        <v>0</v>
      </c>
      <c r="BB47" s="28">
        <v>0</v>
      </c>
      <c r="BC47" s="28">
        <f t="shared" si="21"/>
        <v>0</v>
      </c>
      <c r="BD47" s="28">
        <v>0</v>
      </c>
      <c r="BE47" s="28">
        <f t="shared" si="42"/>
        <v>0</v>
      </c>
      <c r="BF47" s="34">
        <v>0</v>
      </c>
      <c r="BG47" s="34">
        <f t="shared" si="22"/>
        <v>0</v>
      </c>
      <c r="BH47" s="35"/>
      <c r="BI47" s="28">
        <v>0</v>
      </c>
      <c r="BJ47" s="28">
        <v>0</v>
      </c>
      <c r="BK47" s="28">
        <f t="shared" si="35"/>
        <v>0</v>
      </c>
      <c r="BL47" s="28">
        <v>0</v>
      </c>
      <c r="BM47" s="28">
        <f t="shared" si="36"/>
        <v>0</v>
      </c>
      <c r="BN47" s="34">
        <v>0</v>
      </c>
      <c r="BO47" s="36">
        <f t="shared" si="24"/>
        <v>0</v>
      </c>
      <c r="BP47" s="32"/>
      <c r="BQ47" s="115">
        <v>0</v>
      </c>
      <c r="BR47" s="28">
        <v>0</v>
      </c>
      <c r="BS47" s="28">
        <f t="shared" si="25"/>
        <v>0</v>
      </c>
      <c r="BT47" s="28">
        <v>0</v>
      </c>
      <c r="BU47" s="28">
        <f t="shared" si="43"/>
        <v>0</v>
      </c>
      <c r="BV47" s="34">
        <v>0</v>
      </c>
      <c r="BW47" s="34">
        <f t="shared" si="26"/>
        <v>0</v>
      </c>
      <c r="BX47" s="35"/>
      <c r="BY47" s="28">
        <v>0</v>
      </c>
      <c r="BZ47" s="28">
        <v>0</v>
      </c>
      <c r="CA47" s="28">
        <f t="shared" si="37"/>
        <v>0</v>
      </c>
      <c r="CB47" s="28">
        <v>0</v>
      </c>
      <c r="CC47" s="28">
        <f t="shared" si="38"/>
        <v>0</v>
      </c>
      <c r="CD47" s="34">
        <v>0</v>
      </c>
      <c r="CE47" s="36">
        <f t="shared" si="28"/>
        <v>0</v>
      </c>
      <c r="CF47" s="32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</row>
    <row r="48" spans="2:99" s="26" customFormat="1" ht="14.25" hidden="1" customHeight="1" outlineLevel="1">
      <c r="B48" s="26" t="str">
        <f t="shared" ref="B48" si="44">IF(SUM(T48:T48)&lt;&gt;0,"Show","Hide")</f>
        <v>Hide</v>
      </c>
      <c r="C48" s="26">
        <v>-1</v>
      </c>
      <c r="D48" s="33" t="s">
        <v>583</v>
      </c>
      <c r="E48" s="115">
        <v>0</v>
      </c>
      <c r="F48" s="28">
        <v>0</v>
      </c>
      <c r="G48" s="28">
        <f t="shared" ref="G48" si="45">+E48-F48</f>
        <v>0</v>
      </c>
      <c r="H48" s="28">
        <v>0</v>
      </c>
      <c r="I48" s="28">
        <f t="shared" ref="I48" si="46">+E48-H48</f>
        <v>0</v>
      </c>
      <c r="J48" s="34">
        <v>0</v>
      </c>
      <c r="K48" s="34">
        <f t="shared" ref="K48" si="47">+E48-J48</f>
        <v>0</v>
      </c>
      <c r="L48" s="35"/>
      <c r="M48" s="28">
        <v>0</v>
      </c>
      <c r="N48" s="28">
        <v>0</v>
      </c>
      <c r="O48" s="28">
        <f t="shared" ref="O48" si="48">+M48-N48</f>
        <v>0</v>
      </c>
      <c r="P48" s="28">
        <v>0</v>
      </c>
      <c r="Q48" s="28">
        <f t="shared" ref="Q48" si="49">+M48-P48</f>
        <v>0</v>
      </c>
      <c r="R48" s="34">
        <v>0</v>
      </c>
      <c r="S48" s="36">
        <f t="shared" ref="S48" si="50">+M48-R48</f>
        <v>0</v>
      </c>
      <c r="T48" s="32"/>
      <c r="U48" s="115">
        <v>0</v>
      </c>
      <c r="V48" s="28">
        <v>0</v>
      </c>
      <c r="W48" s="28">
        <f t="shared" ref="W48" si="51">+U48-V48</f>
        <v>0</v>
      </c>
      <c r="X48" s="28">
        <v>0</v>
      </c>
      <c r="Y48" s="28">
        <f t="shared" ref="Y48" si="52">+U48-X48</f>
        <v>0</v>
      </c>
      <c r="Z48" s="34">
        <v>0</v>
      </c>
      <c r="AA48" s="34">
        <f t="shared" ref="AA48" si="53">+U48-Z48</f>
        <v>0</v>
      </c>
      <c r="AB48" s="35"/>
      <c r="AC48" s="28">
        <v>0</v>
      </c>
      <c r="AD48" s="28">
        <v>0</v>
      </c>
      <c r="AE48" s="28">
        <f t="shared" ref="AE48" si="54">+AC48-AD48</f>
        <v>0</v>
      </c>
      <c r="AF48" s="28">
        <v>0</v>
      </c>
      <c r="AG48" s="28">
        <f t="shared" ref="AG48" si="55">+AC48-AF48</f>
        <v>0</v>
      </c>
      <c r="AH48" s="34">
        <v>0</v>
      </c>
      <c r="AI48" s="36">
        <f t="shared" ref="AI48" si="56">+AC48-AH48</f>
        <v>0</v>
      </c>
      <c r="AJ48" s="32"/>
      <c r="AK48" s="115">
        <v>0</v>
      </c>
      <c r="AL48" s="28">
        <v>0</v>
      </c>
      <c r="AM48" s="28">
        <f t="shared" ref="AM48" si="57">+AK48-AL48</f>
        <v>0</v>
      </c>
      <c r="AN48" s="28">
        <v>0</v>
      </c>
      <c r="AO48" s="28">
        <f t="shared" ref="AO48" si="58">+AK48-AN48</f>
        <v>0</v>
      </c>
      <c r="AP48" s="34">
        <v>0</v>
      </c>
      <c r="AQ48" s="34">
        <f t="shared" ref="AQ48" si="59">+AK48-AP48</f>
        <v>0</v>
      </c>
      <c r="AR48" s="35"/>
      <c r="AS48" s="28">
        <v>0</v>
      </c>
      <c r="AT48" s="28">
        <v>0</v>
      </c>
      <c r="AU48" s="28">
        <f t="shared" ref="AU48" si="60">+AS48-AT48</f>
        <v>0</v>
      </c>
      <c r="AV48" s="28">
        <v>0</v>
      </c>
      <c r="AW48" s="28">
        <f t="shared" ref="AW48" si="61">+AS48-AV48</f>
        <v>0</v>
      </c>
      <c r="AX48" s="34">
        <v>0</v>
      </c>
      <c r="AY48" s="36">
        <f t="shared" ref="AY48" si="62">+AS48-AX48</f>
        <v>0</v>
      </c>
      <c r="AZ48" s="32"/>
      <c r="BA48" s="115">
        <v>0</v>
      </c>
      <c r="BB48" s="28">
        <v>0</v>
      </c>
      <c r="BC48" s="28">
        <f t="shared" ref="BC48" si="63">+BA48-BB48</f>
        <v>0</v>
      </c>
      <c r="BD48" s="28">
        <v>0</v>
      </c>
      <c r="BE48" s="28">
        <f t="shared" ref="BE48" si="64">+BA48-BD48</f>
        <v>0</v>
      </c>
      <c r="BF48" s="34">
        <v>0</v>
      </c>
      <c r="BG48" s="34">
        <f t="shared" ref="BG48" si="65">+BA48-BF48</f>
        <v>0</v>
      </c>
      <c r="BH48" s="35"/>
      <c r="BI48" s="28">
        <v>0</v>
      </c>
      <c r="BJ48" s="28">
        <v>0</v>
      </c>
      <c r="BK48" s="28">
        <f t="shared" ref="BK48" si="66">+BI48-BJ48</f>
        <v>0</v>
      </c>
      <c r="BL48" s="28">
        <v>0</v>
      </c>
      <c r="BM48" s="28">
        <f t="shared" ref="BM48" si="67">+BI48-BL48</f>
        <v>0</v>
      </c>
      <c r="BN48" s="34">
        <v>0</v>
      </c>
      <c r="BO48" s="36">
        <f t="shared" ref="BO48" si="68">+BI48-BN48</f>
        <v>0</v>
      </c>
      <c r="BP48" s="32"/>
      <c r="BQ48" s="115">
        <v>0</v>
      </c>
      <c r="BR48" s="28">
        <v>0</v>
      </c>
      <c r="BS48" s="28">
        <f t="shared" ref="BS48" si="69">+BQ48-BR48</f>
        <v>0</v>
      </c>
      <c r="BT48" s="28">
        <v>0</v>
      </c>
      <c r="BU48" s="28">
        <f t="shared" ref="BU48" si="70">+BQ48-BT48</f>
        <v>0</v>
      </c>
      <c r="BV48" s="34">
        <v>0</v>
      </c>
      <c r="BW48" s="34">
        <f t="shared" ref="BW48" si="71">+BQ48-BV48</f>
        <v>0</v>
      </c>
      <c r="BX48" s="35"/>
      <c r="BY48" s="28">
        <v>0</v>
      </c>
      <c r="BZ48" s="28">
        <v>0</v>
      </c>
      <c r="CA48" s="28">
        <f t="shared" ref="CA48" si="72">+BY48-BZ48</f>
        <v>0</v>
      </c>
      <c r="CB48" s="28">
        <v>0</v>
      </c>
      <c r="CC48" s="28">
        <f t="shared" ref="CC48" si="73">+BY48-CB48</f>
        <v>0</v>
      </c>
      <c r="CD48" s="34">
        <v>0</v>
      </c>
      <c r="CE48" s="36">
        <f t="shared" ref="CE48" si="74">+BY48-CD48</f>
        <v>0</v>
      </c>
      <c r="CF48" s="32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</row>
    <row r="49" spans="2:99" s="26" customFormat="1" ht="14.25" hidden="1" customHeight="1" outlineLevel="1">
      <c r="B49" s="26" t="str">
        <f t="shared" si="8"/>
        <v>Hide</v>
      </c>
      <c r="C49" s="26">
        <v>-1</v>
      </c>
      <c r="D49" s="33" t="s">
        <v>42</v>
      </c>
      <c r="E49" s="115">
        <v>0</v>
      </c>
      <c r="F49" s="28">
        <v>0</v>
      </c>
      <c r="G49" s="28">
        <f t="shared" si="9"/>
        <v>0</v>
      </c>
      <c r="H49" s="28">
        <v>0</v>
      </c>
      <c r="I49" s="28">
        <f t="shared" si="39"/>
        <v>0</v>
      </c>
      <c r="J49" s="34">
        <v>0</v>
      </c>
      <c r="K49" s="34">
        <f t="shared" si="10"/>
        <v>0</v>
      </c>
      <c r="L49" s="35"/>
      <c r="M49" s="28">
        <v>0</v>
      </c>
      <c r="N49" s="28">
        <v>0</v>
      </c>
      <c r="O49" s="28">
        <f t="shared" si="29"/>
        <v>0</v>
      </c>
      <c r="P49" s="28">
        <v>0</v>
      </c>
      <c r="Q49" s="28">
        <f t="shared" si="30"/>
        <v>0</v>
      </c>
      <c r="R49" s="34">
        <v>0</v>
      </c>
      <c r="S49" s="36">
        <f t="shared" si="12"/>
        <v>0</v>
      </c>
      <c r="T49" s="32"/>
      <c r="U49" s="115">
        <v>0</v>
      </c>
      <c r="V49" s="28">
        <v>0</v>
      </c>
      <c r="W49" s="28">
        <f t="shared" si="13"/>
        <v>0</v>
      </c>
      <c r="X49" s="28">
        <v>0</v>
      </c>
      <c r="Y49" s="28">
        <f t="shared" si="40"/>
        <v>0</v>
      </c>
      <c r="Z49" s="34">
        <v>0</v>
      </c>
      <c r="AA49" s="34">
        <f t="shared" si="14"/>
        <v>0</v>
      </c>
      <c r="AB49" s="35"/>
      <c r="AC49" s="28">
        <v>0</v>
      </c>
      <c r="AD49" s="28">
        <v>0</v>
      </c>
      <c r="AE49" s="28">
        <f t="shared" si="31"/>
        <v>0</v>
      </c>
      <c r="AF49" s="28">
        <v>0</v>
      </c>
      <c r="AG49" s="28">
        <f t="shared" si="32"/>
        <v>0</v>
      </c>
      <c r="AH49" s="34">
        <v>0</v>
      </c>
      <c r="AI49" s="36">
        <f t="shared" si="16"/>
        <v>0</v>
      </c>
      <c r="AJ49" s="32"/>
      <c r="AK49" s="115">
        <v>0</v>
      </c>
      <c r="AL49" s="28">
        <v>0</v>
      </c>
      <c r="AM49" s="28">
        <f t="shared" si="17"/>
        <v>0</v>
      </c>
      <c r="AN49" s="28">
        <v>0</v>
      </c>
      <c r="AO49" s="28">
        <f t="shared" si="41"/>
        <v>0</v>
      </c>
      <c r="AP49" s="34">
        <v>0</v>
      </c>
      <c r="AQ49" s="34">
        <f t="shared" si="18"/>
        <v>0</v>
      </c>
      <c r="AR49" s="35"/>
      <c r="AS49" s="28">
        <v>0</v>
      </c>
      <c r="AT49" s="28">
        <v>0</v>
      </c>
      <c r="AU49" s="28">
        <f t="shared" si="33"/>
        <v>0</v>
      </c>
      <c r="AV49" s="28">
        <v>0</v>
      </c>
      <c r="AW49" s="28">
        <f t="shared" si="34"/>
        <v>0</v>
      </c>
      <c r="AX49" s="34">
        <v>0</v>
      </c>
      <c r="AY49" s="36">
        <f t="shared" si="20"/>
        <v>0</v>
      </c>
      <c r="AZ49" s="32"/>
      <c r="BA49" s="115">
        <v>0</v>
      </c>
      <c r="BB49" s="28">
        <v>0</v>
      </c>
      <c r="BC49" s="28">
        <f t="shared" si="21"/>
        <v>0</v>
      </c>
      <c r="BD49" s="28">
        <v>0</v>
      </c>
      <c r="BE49" s="28">
        <f t="shared" si="42"/>
        <v>0</v>
      </c>
      <c r="BF49" s="34">
        <v>0</v>
      </c>
      <c r="BG49" s="34">
        <f t="shared" si="22"/>
        <v>0</v>
      </c>
      <c r="BH49" s="35"/>
      <c r="BI49" s="28">
        <v>0</v>
      </c>
      <c r="BJ49" s="28">
        <v>0</v>
      </c>
      <c r="BK49" s="28">
        <f t="shared" si="35"/>
        <v>0</v>
      </c>
      <c r="BL49" s="28">
        <v>0</v>
      </c>
      <c r="BM49" s="28">
        <f t="shared" si="36"/>
        <v>0</v>
      </c>
      <c r="BN49" s="34">
        <v>0</v>
      </c>
      <c r="BO49" s="36">
        <f t="shared" si="24"/>
        <v>0</v>
      </c>
      <c r="BP49" s="32"/>
      <c r="BQ49" s="115">
        <v>0</v>
      </c>
      <c r="BR49" s="28">
        <v>0</v>
      </c>
      <c r="BS49" s="28">
        <f t="shared" si="25"/>
        <v>0</v>
      </c>
      <c r="BT49" s="28">
        <v>0</v>
      </c>
      <c r="BU49" s="28">
        <f t="shared" si="43"/>
        <v>0</v>
      </c>
      <c r="BV49" s="34">
        <v>0</v>
      </c>
      <c r="BW49" s="34">
        <f t="shared" si="26"/>
        <v>0</v>
      </c>
      <c r="BX49" s="35"/>
      <c r="BY49" s="28">
        <v>0</v>
      </c>
      <c r="BZ49" s="28">
        <v>0</v>
      </c>
      <c r="CA49" s="28">
        <f t="shared" si="37"/>
        <v>0</v>
      </c>
      <c r="CB49" s="28">
        <v>0</v>
      </c>
      <c r="CC49" s="28">
        <f t="shared" si="38"/>
        <v>0</v>
      </c>
      <c r="CD49" s="34">
        <v>0</v>
      </c>
      <c r="CE49" s="36">
        <f t="shared" si="28"/>
        <v>0</v>
      </c>
      <c r="CF49" s="32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</row>
    <row r="50" spans="2:99" s="26" customFormat="1" ht="14.25" hidden="1" customHeight="1" outlineLevel="1">
      <c r="B50" s="26" t="str">
        <f t="shared" si="8"/>
        <v>Hide</v>
      </c>
      <c r="C50" s="26">
        <v>-1</v>
      </c>
      <c r="D50" s="33" t="s">
        <v>43</v>
      </c>
      <c r="E50" s="115">
        <v>0</v>
      </c>
      <c r="F50" s="28">
        <v>0</v>
      </c>
      <c r="G50" s="28">
        <f t="shared" si="9"/>
        <v>0</v>
      </c>
      <c r="H50" s="28">
        <v>0</v>
      </c>
      <c r="I50" s="28">
        <f t="shared" si="39"/>
        <v>0</v>
      </c>
      <c r="J50" s="34">
        <v>0</v>
      </c>
      <c r="K50" s="34">
        <f t="shared" si="10"/>
        <v>0</v>
      </c>
      <c r="L50" s="35"/>
      <c r="M50" s="28">
        <v>0</v>
      </c>
      <c r="N50" s="28">
        <v>0</v>
      </c>
      <c r="O50" s="28">
        <f t="shared" si="29"/>
        <v>0</v>
      </c>
      <c r="P50" s="28">
        <v>0</v>
      </c>
      <c r="Q50" s="28">
        <f t="shared" si="30"/>
        <v>0</v>
      </c>
      <c r="R50" s="34">
        <v>0</v>
      </c>
      <c r="S50" s="36">
        <f t="shared" si="12"/>
        <v>0</v>
      </c>
      <c r="T50" s="32"/>
      <c r="U50" s="115">
        <v>0</v>
      </c>
      <c r="V50" s="28">
        <v>0</v>
      </c>
      <c r="W50" s="28">
        <f t="shared" si="13"/>
        <v>0</v>
      </c>
      <c r="X50" s="28">
        <v>0</v>
      </c>
      <c r="Y50" s="28">
        <f t="shared" si="40"/>
        <v>0</v>
      </c>
      <c r="Z50" s="34">
        <v>0</v>
      </c>
      <c r="AA50" s="34">
        <f t="shared" si="14"/>
        <v>0</v>
      </c>
      <c r="AB50" s="35"/>
      <c r="AC50" s="28">
        <v>0</v>
      </c>
      <c r="AD50" s="28">
        <v>0</v>
      </c>
      <c r="AE50" s="28">
        <f t="shared" si="31"/>
        <v>0</v>
      </c>
      <c r="AF50" s="28">
        <v>0</v>
      </c>
      <c r="AG50" s="28">
        <f t="shared" si="32"/>
        <v>0</v>
      </c>
      <c r="AH50" s="34">
        <v>0</v>
      </c>
      <c r="AI50" s="36">
        <f t="shared" si="16"/>
        <v>0</v>
      </c>
      <c r="AJ50" s="32"/>
      <c r="AK50" s="115">
        <v>0</v>
      </c>
      <c r="AL50" s="28">
        <v>0</v>
      </c>
      <c r="AM50" s="28">
        <f t="shared" si="17"/>
        <v>0</v>
      </c>
      <c r="AN50" s="28">
        <v>0</v>
      </c>
      <c r="AO50" s="28">
        <f t="shared" si="41"/>
        <v>0</v>
      </c>
      <c r="AP50" s="34">
        <v>0</v>
      </c>
      <c r="AQ50" s="34">
        <f t="shared" si="18"/>
        <v>0</v>
      </c>
      <c r="AR50" s="35"/>
      <c r="AS50" s="28">
        <v>0</v>
      </c>
      <c r="AT50" s="28">
        <v>0</v>
      </c>
      <c r="AU50" s="28">
        <f t="shared" si="33"/>
        <v>0</v>
      </c>
      <c r="AV50" s="28">
        <v>0</v>
      </c>
      <c r="AW50" s="28">
        <f t="shared" si="34"/>
        <v>0</v>
      </c>
      <c r="AX50" s="34">
        <v>0</v>
      </c>
      <c r="AY50" s="36">
        <f t="shared" si="20"/>
        <v>0</v>
      </c>
      <c r="AZ50" s="32"/>
      <c r="BA50" s="115">
        <v>0</v>
      </c>
      <c r="BB50" s="28">
        <v>0</v>
      </c>
      <c r="BC50" s="28">
        <f t="shared" si="21"/>
        <v>0</v>
      </c>
      <c r="BD50" s="28">
        <v>0</v>
      </c>
      <c r="BE50" s="28">
        <f t="shared" si="42"/>
        <v>0</v>
      </c>
      <c r="BF50" s="34">
        <v>0</v>
      </c>
      <c r="BG50" s="34">
        <f t="shared" si="22"/>
        <v>0</v>
      </c>
      <c r="BH50" s="35"/>
      <c r="BI50" s="28">
        <v>0</v>
      </c>
      <c r="BJ50" s="28">
        <v>0</v>
      </c>
      <c r="BK50" s="28">
        <f t="shared" si="35"/>
        <v>0</v>
      </c>
      <c r="BL50" s="28">
        <v>0</v>
      </c>
      <c r="BM50" s="28">
        <f t="shared" si="36"/>
        <v>0</v>
      </c>
      <c r="BN50" s="34">
        <v>0</v>
      </c>
      <c r="BO50" s="36">
        <f t="shared" si="24"/>
        <v>0</v>
      </c>
      <c r="BP50" s="32"/>
      <c r="BQ50" s="115">
        <v>0</v>
      </c>
      <c r="BR50" s="28">
        <v>0</v>
      </c>
      <c r="BS50" s="28">
        <f t="shared" si="25"/>
        <v>0</v>
      </c>
      <c r="BT50" s="28">
        <v>0</v>
      </c>
      <c r="BU50" s="28">
        <f t="shared" si="43"/>
        <v>0</v>
      </c>
      <c r="BV50" s="34">
        <v>0</v>
      </c>
      <c r="BW50" s="34">
        <f t="shared" si="26"/>
        <v>0</v>
      </c>
      <c r="BX50" s="35"/>
      <c r="BY50" s="28">
        <v>0</v>
      </c>
      <c r="BZ50" s="28">
        <v>0</v>
      </c>
      <c r="CA50" s="28">
        <f t="shared" si="37"/>
        <v>0</v>
      </c>
      <c r="CB50" s="28">
        <v>0</v>
      </c>
      <c r="CC50" s="28">
        <f t="shared" si="38"/>
        <v>0</v>
      </c>
      <c r="CD50" s="34">
        <v>0</v>
      </c>
      <c r="CE50" s="36">
        <f t="shared" si="28"/>
        <v>0</v>
      </c>
      <c r="CF50" s="32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</row>
    <row r="51" spans="2:99" s="26" customFormat="1" ht="14.25" hidden="1" customHeight="1" outlineLevel="1">
      <c r="B51" s="26" t="str">
        <f t="shared" si="8"/>
        <v>Hide</v>
      </c>
      <c r="C51" s="26">
        <v>-1</v>
      </c>
      <c r="D51" s="33" t="s">
        <v>44</v>
      </c>
      <c r="E51" s="115">
        <v>0</v>
      </c>
      <c r="F51" s="28">
        <v>0</v>
      </c>
      <c r="G51" s="28">
        <f t="shared" si="9"/>
        <v>0</v>
      </c>
      <c r="H51" s="28">
        <v>0</v>
      </c>
      <c r="I51" s="28">
        <f t="shared" si="39"/>
        <v>0</v>
      </c>
      <c r="J51" s="34">
        <v>0</v>
      </c>
      <c r="K51" s="34">
        <f t="shared" si="10"/>
        <v>0</v>
      </c>
      <c r="L51" s="35"/>
      <c r="M51" s="28">
        <v>0</v>
      </c>
      <c r="N51" s="28">
        <v>0</v>
      </c>
      <c r="O51" s="28">
        <f t="shared" si="29"/>
        <v>0</v>
      </c>
      <c r="P51" s="28">
        <v>0</v>
      </c>
      <c r="Q51" s="28">
        <f t="shared" si="30"/>
        <v>0</v>
      </c>
      <c r="R51" s="34">
        <v>0</v>
      </c>
      <c r="S51" s="36">
        <f t="shared" si="12"/>
        <v>0</v>
      </c>
      <c r="T51" s="32"/>
      <c r="U51" s="115">
        <v>0</v>
      </c>
      <c r="V51" s="28">
        <v>0</v>
      </c>
      <c r="W51" s="28">
        <f t="shared" si="13"/>
        <v>0</v>
      </c>
      <c r="X51" s="28">
        <v>0</v>
      </c>
      <c r="Y51" s="28">
        <f t="shared" si="40"/>
        <v>0</v>
      </c>
      <c r="Z51" s="34">
        <v>0</v>
      </c>
      <c r="AA51" s="34">
        <f t="shared" si="14"/>
        <v>0</v>
      </c>
      <c r="AB51" s="35"/>
      <c r="AC51" s="28">
        <v>0</v>
      </c>
      <c r="AD51" s="28">
        <v>0</v>
      </c>
      <c r="AE51" s="28">
        <f t="shared" si="31"/>
        <v>0</v>
      </c>
      <c r="AF51" s="28">
        <v>0</v>
      </c>
      <c r="AG51" s="28">
        <f t="shared" si="32"/>
        <v>0</v>
      </c>
      <c r="AH51" s="34">
        <v>0</v>
      </c>
      <c r="AI51" s="36">
        <f t="shared" si="16"/>
        <v>0</v>
      </c>
      <c r="AJ51" s="32"/>
      <c r="AK51" s="115">
        <v>0</v>
      </c>
      <c r="AL51" s="28">
        <v>0</v>
      </c>
      <c r="AM51" s="28">
        <f t="shared" si="17"/>
        <v>0</v>
      </c>
      <c r="AN51" s="28">
        <v>0</v>
      </c>
      <c r="AO51" s="28">
        <f t="shared" si="41"/>
        <v>0</v>
      </c>
      <c r="AP51" s="34">
        <v>0</v>
      </c>
      <c r="AQ51" s="34">
        <f t="shared" si="18"/>
        <v>0</v>
      </c>
      <c r="AR51" s="35"/>
      <c r="AS51" s="28">
        <v>0</v>
      </c>
      <c r="AT51" s="28">
        <v>0</v>
      </c>
      <c r="AU51" s="28">
        <f t="shared" si="33"/>
        <v>0</v>
      </c>
      <c r="AV51" s="28">
        <v>0</v>
      </c>
      <c r="AW51" s="28">
        <f t="shared" si="34"/>
        <v>0</v>
      </c>
      <c r="AX51" s="34">
        <v>0</v>
      </c>
      <c r="AY51" s="36">
        <f t="shared" si="20"/>
        <v>0</v>
      </c>
      <c r="AZ51" s="32"/>
      <c r="BA51" s="115">
        <v>0</v>
      </c>
      <c r="BB51" s="28">
        <v>0</v>
      </c>
      <c r="BC51" s="28">
        <f t="shared" si="21"/>
        <v>0</v>
      </c>
      <c r="BD51" s="28">
        <v>0</v>
      </c>
      <c r="BE51" s="28">
        <f t="shared" si="42"/>
        <v>0</v>
      </c>
      <c r="BF51" s="34">
        <v>0</v>
      </c>
      <c r="BG51" s="34">
        <f t="shared" si="22"/>
        <v>0</v>
      </c>
      <c r="BH51" s="35"/>
      <c r="BI51" s="28">
        <v>0</v>
      </c>
      <c r="BJ51" s="28">
        <v>0</v>
      </c>
      <c r="BK51" s="28">
        <f t="shared" si="35"/>
        <v>0</v>
      </c>
      <c r="BL51" s="28">
        <v>0</v>
      </c>
      <c r="BM51" s="28">
        <f t="shared" si="36"/>
        <v>0</v>
      </c>
      <c r="BN51" s="34">
        <v>0</v>
      </c>
      <c r="BO51" s="36">
        <f t="shared" si="24"/>
        <v>0</v>
      </c>
      <c r="BP51" s="32"/>
      <c r="BQ51" s="115">
        <v>0</v>
      </c>
      <c r="BR51" s="28">
        <v>0</v>
      </c>
      <c r="BS51" s="28">
        <f t="shared" si="25"/>
        <v>0</v>
      </c>
      <c r="BT51" s="28">
        <v>0</v>
      </c>
      <c r="BU51" s="28">
        <f t="shared" si="43"/>
        <v>0</v>
      </c>
      <c r="BV51" s="34">
        <v>0</v>
      </c>
      <c r="BW51" s="34">
        <f t="shared" si="26"/>
        <v>0</v>
      </c>
      <c r="BX51" s="35"/>
      <c r="BY51" s="28">
        <v>0</v>
      </c>
      <c r="BZ51" s="28">
        <v>0</v>
      </c>
      <c r="CA51" s="28">
        <f t="shared" si="37"/>
        <v>0</v>
      </c>
      <c r="CB51" s="28">
        <v>0</v>
      </c>
      <c r="CC51" s="28">
        <f t="shared" si="38"/>
        <v>0</v>
      </c>
      <c r="CD51" s="34">
        <v>0</v>
      </c>
      <c r="CE51" s="36">
        <f t="shared" si="28"/>
        <v>0</v>
      </c>
      <c r="CF51" s="32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</row>
    <row r="52" spans="2:99" s="26" customFormat="1" ht="14.25" hidden="1" customHeight="1" outlineLevel="1">
      <c r="B52" s="26" t="str">
        <f t="shared" si="8"/>
        <v>Hide</v>
      </c>
      <c r="C52" s="26">
        <v>-1</v>
      </c>
      <c r="D52" s="33" t="s">
        <v>45</v>
      </c>
      <c r="E52" s="115">
        <v>0</v>
      </c>
      <c r="F52" s="28">
        <v>0</v>
      </c>
      <c r="G52" s="28">
        <f t="shared" si="9"/>
        <v>0</v>
      </c>
      <c r="H52" s="28">
        <v>0</v>
      </c>
      <c r="I52" s="28">
        <f t="shared" si="39"/>
        <v>0</v>
      </c>
      <c r="J52" s="34">
        <v>0</v>
      </c>
      <c r="K52" s="34">
        <f t="shared" si="10"/>
        <v>0</v>
      </c>
      <c r="L52" s="35"/>
      <c r="M52" s="28">
        <v>0</v>
      </c>
      <c r="N52" s="28">
        <v>0</v>
      </c>
      <c r="O52" s="28">
        <f t="shared" si="29"/>
        <v>0</v>
      </c>
      <c r="P52" s="28">
        <v>0</v>
      </c>
      <c r="Q52" s="28">
        <f t="shared" si="30"/>
        <v>0</v>
      </c>
      <c r="R52" s="34">
        <v>0</v>
      </c>
      <c r="S52" s="36">
        <f t="shared" si="12"/>
        <v>0</v>
      </c>
      <c r="T52" s="32"/>
      <c r="U52" s="115">
        <v>0</v>
      </c>
      <c r="V52" s="28">
        <v>0</v>
      </c>
      <c r="W52" s="28">
        <f t="shared" si="13"/>
        <v>0</v>
      </c>
      <c r="X52" s="28">
        <v>0</v>
      </c>
      <c r="Y52" s="28">
        <f t="shared" si="40"/>
        <v>0</v>
      </c>
      <c r="Z52" s="34">
        <v>0</v>
      </c>
      <c r="AA52" s="34">
        <f t="shared" si="14"/>
        <v>0</v>
      </c>
      <c r="AB52" s="35"/>
      <c r="AC52" s="28">
        <v>0</v>
      </c>
      <c r="AD52" s="28">
        <v>0</v>
      </c>
      <c r="AE52" s="28">
        <f t="shared" si="31"/>
        <v>0</v>
      </c>
      <c r="AF52" s="28">
        <v>0</v>
      </c>
      <c r="AG52" s="28">
        <f t="shared" si="32"/>
        <v>0</v>
      </c>
      <c r="AH52" s="34">
        <v>0</v>
      </c>
      <c r="AI52" s="36">
        <f t="shared" si="16"/>
        <v>0</v>
      </c>
      <c r="AJ52" s="32"/>
      <c r="AK52" s="115">
        <v>0</v>
      </c>
      <c r="AL52" s="28">
        <v>0</v>
      </c>
      <c r="AM52" s="28">
        <f t="shared" si="17"/>
        <v>0</v>
      </c>
      <c r="AN52" s="28">
        <v>0</v>
      </c>
      <c r="AO52" s="28">
        <f t="shared" si="41"/>
        <v>0</v>
      </c>
      <c r="AP52" s="34">
        <v>0</v>
      </c>
      <c r="AQ52" s="34">
        <f t="shared" si="18"/>
        <v>0</v>
      </c>
      <c r="AR52" s="35"/>
      <c r="AS52" s="28">
        <v>0</v>
      </c>
      <c r="AT52" s="28">
        <v>0</v>
      </c>
      <c r="AU52" s="28">
        <f t="shared" si="33"/>
        <v>0</v>
      </c>
      <c r="AV52" s="28">
        <v>0</v>
      </c>
      <c r="AW52" s="28">
        <f t="shared" si="34"/>
        <v>0</v>
      </c>
      <c r="AX52" s="34">
        <v>0</v>
      </c>
      <c r="AY52" s="36">
        <f t="shared" si="20"/>
        <v>0</v>
      </c>
      <c r="AZ52" s="32"/>
      <c r="BA52" s="115">
        <v>0</v>
      </c>
      <c r="BB52" s="28">
        <v>0</v>
      </c>
      <c r="BC52" s="28">
        <f t="shared" si="21"/>
        <v>0</v>
      </c>
      <c r="BD52" s="28">
        <v>0</v>
      </c>
      <c r="BE52" s="28">
        <f t="shared" si="42"/>
        <v>0</v>
      </c>
      <c r="BF52" s="34">
        <v>0</v>
      </c>
      <c r="BG52" s="34">
        <f t="shared" si="22"/>
        <v>0</v>
      </c>
      <c r="BH52" s="35"/>
      <c r="BI52" s="28">
        <v>0</v>
      </c>
      <c r="BJ52" s="28">
        <v>0</v>
      </c>
      <c r="BK52" s="28">
        <f t="shared" si="35"/>
        <v>0</v>
      </c>
      <c r="BL52" s="28">
        <v>0</v>
      </c>
      <c r="BM52" s="28">
        <f t="shared" si="36"/>
        <v>0</v>
      </c>
      <c r="BN52" s="34">
        <v>0</v>
      </c>
      <c r="BO52" s="36">
        <f t="shared" si="24"/>
        <v>0</v>
      </c>
      <c r="BP52" s="32"/>
      <c r="BQ52" s="115">
        <v>0</v>
      </c>
      <c r="BR52" s="28">
        <v>0</v>
      </c>
      <c r="BS52" s="28">
        <f t="shared" si="25"/>
        <v>0</v>
      </c>
      <c r="BT52" s="28">
        <v>0</v>
      </c>
      <c r="BU52" s="28">
        <f t="shared" si="43"/>
        <v>0</v>
      </c>
      <c r="BV52" s="34">
        <v>0</v>
      </c>
      <c r="BW52" s="34">
        <f t="shared" si="26"/>
        <v>0</v>
      </c>
      <c r="BX52" s="35"/>
      <c r="BY52" s="28">
        <v>0</v>
      </c>
      <c r="BZ52" s="28">
        <v>0</v>
      </c>
      <c r="CA52" s="28">
        <f t="shared" si="37"/>
        <v>0</v>
      </c>
      <c r="CB52" s="28">
        <v>0</v>
      </c>
      <c r="CC52" s="28">
        <f t="shared" si="38"/>
        <v>0</v>
      </c>
      <c r="CD52" s="34">
        <v>0</v>
      </c>
      <c r="CE52" s="36">
        <f t="shared" si="28"/>
        <v>0</v>
      </c>
      <c r="CF52" s="3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</row>
    <row r="53" spans="2:99" s="26" customFormat="1" ht="14.25" hidden="1" customHeight="1" outlineLevel="1">
      <c r="B53" s="26" t="str">
        <f t="shared" si="8"/>
        <v>Hide</v>
      </c>
      <c r="C53" s="26">
        <v>-1</v>
      </c>
      <c r="D53" s="33" t="s">
        <v>46</v>
      </c>
      <c r="E53" s="115">
        <v>0</v>
      </c>
      <c r="F53" s="28">
        <v>0</v>
      </c>
      <c r="G53" s="28">
        <f t="shared" si="9"/>
        <v>0</v>
      </c>
      <c r="H53" s="28">
        <v>0</v>
      </c>
      <c r="I53" s="28">
        <f t="shared" si="39"/>
        <v>0</v>
      </c>
      <c r="J53" s="34">
        <v>0</v>
      </c>
      <c r="K53" s="34">
        <f t="shared" si="10"/>
        <v>0</v>
      </c>
      <c r="L53" s="35"/>
      <c r="M53" s="28">
        <v>0</v>
      </c>
      <c r="N53" s="28">
        <v>0</v>
      </c>
      <c r="O53" s="28">
        <f t="shared" si="29"/>
        <v>0</v>
      </c>
      <c r="P53" s="28">
        <v>0</v>
      </c>
      <c r="Q53" s="28">
        <f t="shared" si="30"/>
        <v>0</v>
      </c>
      <c r="R53" s="34">
        <v>0</v>
      </c>
      <c r="S53" s="36">
        <f t="shared" si="12"/>
        <v>0</v>
      </c>
      <c r="T53" s="32"/>
      <c r="U53" s="115">
        <v>0</v>
      </c>
      <c r="V53" s="28">
        <v>0</v>
      </c>
      <c r="W53" s="28">
        <f t="shared" si="13"/>
        <v>0</v>
      </c>
      <c r="X53" s="28">
        <v>0</v>
      </c>
      <c r="Y53" s="28">
        <f t="shared" si="40"/>
        <v>0</v>
      </c>
      <c r="Z53" s="34">
        <v>0</v>
      </c>
      <c r="AA53" s="34">
        <f t="shared" si="14"/>
        <v>0</v>
      </c>
      <c r="AB53" s="35"/>
      <c r="AC53" s="28">
        <v>0</v>
      </c>
      <c r="AD53" s="28">
        <v>0</v>
      </c>
      <c r="AE53" s="28">
        <f t="shared" si="31"/>
        <v>0</v>
      </c>
      <c r="AF53" s="28">
        <v>0</v>
      </c>
      <c r="AG53" s="28">
        <f t="shared" si="32"/>
        <v>0</v>
      </c>
      <c r="AH53" s="34">
        <v>0</v>
      </c>
      <c r="AI53" s="36">
        <f t="shared" si="16"/>
        <v>0</v>
      </c>
      <c r="AJ53" s="32"/>
      <c r="AK53" s="115">
        <v>0</v>
      </c>
      <c r="AL53" s="28">
        <v>0</v>
      </c>
      <c r="AM53" s="28">
        <f t="shared" si="17"/>
        <v>0</v>
      </c>
      <c r="AN53" s="28">
        <v>0</v>
      </c>
      <c r="AO53" s="28">
        <f t="shared" si="41"/>
        <v>0</v>
      </c>
      <c r="AP53" s="34">
        <v>0</v>
      </c>
      <c r="AQ53" s="34">
        <f t="shared" si="18"/>
        <v>0</v>
      </c>
      <c r="AR53" s="35"/>
      <c r="AS53" s="28">
        <v>0</v>
      </c>
      <c r="AT53" s="28">
        <v>0</v>
      </c>
      <c r="AU53" s="28">
        <f t="shared" si="33"/>
        <v>0</v>
      </c>
      <c r="AV53" s="28">
        <v>0</v>
      </c>
      <c r="AW53" s="28">
        <f t="shared" si="34"/>
        <v>0</v>
      </c>
      <c r="AX53" s="34">
        <v>0</v>
      </c>
      <c r="AY53" s="36">
        <f t="shared" si="20"/>
        <v>0</v>
      </c>
      <c r="AZ53" s="32"/>
      <c r="BA53" s="115">
        <v>0</v>
      </c>
      <c r="BB53" s="28">
        <v>0</v>
      </c>
      <c r="BC53" s="28">
        <f t="shared" si="21"/>
        <v>0</v>
      </c>
      <c r="BD53" s="28">
        <v>0</v>
      </c>
      <c r="BE53" s="28">
        <f t="shared" si="42"/>
        <v>0</v>
      </c>
      <c r="BF53" s="34">
        <v>0</v>
      </c>
      <c r="BG53" s="34">
        <f t="shared" si="22"/>
        <v>0</v>
      </c>
      <c r="BH53" s="35"/>
      <c r="BI53" s="28">
        <v>0</v>
      </c>
      <c r="BJ53" s="28">
        <v>0</v>
      </c>
      <c r="BK53" s="28">
        <f t="shared" si="35"/>
        <v>0</v>
      </c>
      <c r="BL53" s="28">
        <v>0</v>
      </c>
      <c r="BM53" s="28">
        <f t="shared" si="36"/>
        <v>0</v>
      </c>
      <c r="BN53" s="34">
        <v>0</v>
      </c>
      <c r="BO53" s="36">
        <f t="shared" si="24"/>
        <v>0</v>
      </c>
      <c r="BP53" s="32"/>
      <c r="BQ53" s="115">
        <v>0</v>
      </c>
      <c r="BR53" s="28">
        <v>0</v>
      </c>
      <c r="BS53" s="28">
        <f t="shared" si="25"/>
        <v>0</v>
      </c>
      <c r="BT53" s="28">
        <v>0</v>
      </c>
      <c r="BU53" s="28">
        <f t="shared" si="43"/>
        <v>0</v>
      </c>
      <c r="BV53" s="34">
        <v>0</v>
      </c>
      <c r="BW53" s="34">
        <f t="shared" si="26"/>
        <v>0</v>
      </c>
      <c r="BX53" s="35"/>
      <c r="BY53" s="28">
        <v>0</v>
      </c>
      <c r="BZ53" s="28">
        <v>0</v>
      </c>
      <c r="CA53" s="28">
        <f t="shared" si="37"/>
        <v>0</v>
      </c>
      <c r="CB53" s="28">
        <v>0</v>
      </c>
      <c r="CC53" s="28">
        <f t="shared" si="38"/>
        <v>0</v>
      </c>
      <c r="CD53" s="34">
        <v>0</v>
      </c>
      <c r="CE53" s="36">
        <f t="shared" si="28"/>
        <v>0</v>
      </c>
      <c r="CF53" s="32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</row>
    <row r="54" spans="2:99" s="26" customFormat="1" ht="14.25" hidden="1" customHeight="1" outlineLevel="1">
      <c r="B54" s="26" t="str">
        <f t="shared" si="8"/>
        <v>Hide</v>
      </c>
      <c r="C54" s="26">
        <v>-1</v>
      </c>
      <c r="D54" s="33" t="s">
        <v>47</v>
      </c>
      <c r="E54" s="115">
        <v>0</v>
      </c>
      <c r="F54" s="28">
        <v>0</v>
      </c>
      <c r="G54" s="28">
        <f t="shared" si="9"/>
        <v>0</v>
      </c>
      <c r="H54" s="28">
        <v>0</v>
      </c>
      <c r="I54" s="28">
        <f t="shared" si="39"/>
        <v>0</v>
      </c>
      <c r="J54" s="34">
        <v>0</v>
      </c>
      <c r="K54" s="34">
        <f t="shared" si="10"/>
        <v>0</v>
      </c>
      <c r="L54" s="35"/>
      <c r="M54" s="28">
        <v>0</v>
      </c>
      <c r="N54" s="28">
        <v>0</v>
      </c>
      <c r="O54" s="28">
        <f t="shared" si="29"/>
        <v>0</v>
      </c>
      <c r="P54" s="28">
        <v>0</v>
      </c>
      <c r="Q54" s="28">
        <f t="shared" si="30"/>
        <v>0</v>
      </c>
      <c r="R54" s="34">
        <v>0</v>
      </c>
      <c r="S54" s="36">
        <f t="shared" si="12"/>
        <v>0</v>
      </c>
      <c r="T54" s="32"/>
      <c r="U54" s="115">
        <v>0</v>
      </c>
      <c r="V54" s="28">
        <v>0</v>
      </c>
      <c r="W54" s="28">
        <f t="shared" si="13"/>
        <v>0</v>
      </c>
      <c r="X54" s="28">
        <v>0</v>
      </c>
      <c r="Y54" s="28">
        <f t="shared" si="40"/>
        <v>0</v>
      </c>
      <c r="Z54" s="34">
        <v>0</v>
      </c>
      <c r="AA54" s="34">
        <f t="shared" si="14"/>
        <v>0</v>
      </c>
      <c r="AB54" s="35"/>
      <c r="AC54" s="28">
        <v>0</v>
      </c>
      <c r="AD54" s="28">
        <v>0</v>
      </c>
      <c r="AE54" s="28">
        <f t="shared" si="31"/>
        <v>0</v>
      </c>
      <c r="AF54" s="28">
        <v>0</v>
      </c>
      <c r="AG54" s="28">
        <f t="shared" si="32"/>
        <v>0</v>
      </c>
      <c r="AH54" s="34">
        <v>0</v>
      </c>
      <c r="AI54" s="36">
        <f t="shared" si="16"/>
        <v>0</v>
      </c>
      <c r="AJ54" s="32"/>
      <c r="AK54" s="115">
        <v>0</v>
      </c>
      <c r="AL54" s="28">
        <v>0</v>
      </c>
      <c r="AM54" s="28">
        <f t="shared" si="17"/>
        <v>0</v>
      </c>
      <c r="AN54" s="28">
        <v>0</v>
      </c>
      <c r="AO54" s="28">
        <f t="shared" si="41"/>
        <v>0</v>
      </c>
      <c r="AP54" s="34">
        <v>0</v>
      </c>
      <c r="AQ54" s="34">
        <f t="shared" si="18"/>
        <v>0</v>
      </c>
      <c r="AR54" s="35"/>
      <c r="AS54" s="28">
        <v>0</v>
      </c>
      <c r="AT54" s="28">
        <v>0</v>
      </c>
      <c r="AU54" s="28">
        <f t="shared" si="33"/>
        <v>0</v>
      </c>
      <c r="AV54" s="28">
        <v>0</v>
      </c>
      <c r="AW54" s="28">
        <f t="shared" si="34"/>
        <v>0</v>
      </c>
      <c r="AX54" s="34">
        <v>0</v>
      </c>
      <c r="AY54" s="36">
        <f t="shared" si="20"/>
        <v>0</v>
      </c>
      <c r="AZ54" s="32"/>
      <c r="BA54" s="115">
        <v>0</v>
      </c>
      <c r="BB54" s="28">
        <v>0</v>
      </c>
      <c r="BC54" s="28">
        <f t="shared" si="21"/>
        <v>0</v>
      </c>
      <c r="BD54" s="28">
        <v>0</v>
      </c>
      <c r="BE54" s="28">
        <f t="shared" si="42"/>
        <v>0</v>
      </c>
      <c r="BF54" s="34">
        <v>0</v>
      </c>
      <c r="BG54" s="34">
        <f t="shared" si="22"/>
        <v>0</v>
      </c>
      <c r="BH54" s="35"/>
      <c r="BI54" s="28">
        <v>0</v>
      </c>
      <c r="BJ54" s="28">
        <v>0</v>
      </c>
      <c r="BK54" s="28">
        <f t="shared" si="35"/>
        <v>0</v>
      </c>
      <c r="BL54" s="28">
        <v>0</v>
      </c>
      <c r="BM54" s="28">
        <f t="shared" si="36"/>
        <v>0</v>
      </c>
      <c r="BN54" s="34">
        <v>0</v>
      </c>
      <c r="BO54" s="36">
        <f t="shared" si="24"/>
        <v>0</v>
      </c>
      <c r="BP54" s="32"/>
      <c r="BQ54" s="115">
        <v>0</v>
      </c>
      <c r="BR54" s="28">
        <v>0</v>
      </c>
      <c r="BS54" s="28">
        <f t="shared" si="25"/>
        <v>0</v>
      </c>
      <c r="BT54" s="28">
        <v>0</v>
      </c>
      <c r="BU54" s="28">
        <f t="shared" si="43"/>
        <v>0</v>
      </c>
      <c r="BV54" s="34">
        <v>0</v>
      </c>
      <c r="BW54" s="34">
        <f t="shared" si="26"/>
        <v>0</v>
      </c>
      <c r="BX54" s="35"/>
      <c r="BY54" s="28">
        <v>0</v>
      </c>
      <c r="BZ54" s="28">
        <v>0</v>
      </c>
      <c r="CA54" s="28">
        <f t="shared" si="37"/>
        <v>0</v>
      </c>
      <c r="CB54" s="28">
        <v>0</v>
      </c>
      <c r="CC54" s="28">
        <f t="shared" si="38"/>
        <v>0</v>
      </c>
      <c r="CD54" s="34">
        <v>0</v>
      </c>
      <c r="CE54" s="36">
        <f t="shared" si="28"/>
        <v>0</v>
      </c>
      <c r="CF54" s="32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</row>
    <row r="55" spans="2:99" s="26" customFormat="1" ht="14.25" hidden="1" customHeight="1" outlineLevel="1">
      <c r="B55" s="26" t="str">
        <f t="shared" si="8"/>
        <v>Hide</v>
      </c>
      <c r="C55" s="26">
        <v>-1</v>
      </c>
      <c r="D55" s="33" t="s">
        <v>48</v>
      </c>
      <c r="E55" s="115">
        <v>0</v>
      </c>
      <c r="F55" s="28">
        <v>0</v>
      </c>
      <c r="G55" s="28">
        <f t="shared" si="9"/>
        <v>0</v>
      </c>
      <c r="H55" s="28">
        <v>0</v>
      </c>
      <c r="I55" s="28">
        <f t="shared" si="39"/>
        <v>0</v>
      </c>
      <c r="J55" s="34">
        <v>0</v>
      </c>
      <c r="K55" s="34">
        <f t="shared" si="10"/>
        <v>0</v>
      </c>
      <c r="L55" s="35"/>
      <c r="M55" s="28">
        <v>0</v>
      </c>
      <c r="N55" s="28">
        <v>0</v>
      </c>
      <c r="O55" s="28">
        <f t="shared" si="29"/>
        <v>0</v>
      </c>
      <c r="P55" s="28">
        <v>0</v>
      </c>
      <c r="Q55" s="28">
        <f t="shared" si="30"/>
        <v>0</v>
      </c>
      <c r="R55" s="34">
        <v>0</v>
      </c>
      <c r="S55" s="36">
        <f t="shared" si="12"/>
        <v>0</v>
      </c>
      <c r="T55" s="32"/>
      <c r="U55" s="115">
        <v>0</v>
      </c>
      <c r="V55" s="28">
        <v>0</v>
      </c>
      <c r="W55" s="28">
        <f t="shared" si="13"/>
        <v>0</v>
      </c>
      <c r="X55" s="28">
        <v>0</v>
      </c>
      <c r="Y55" s="28">
        <f t="shared" si="40"/>
        <v>0</v>
      </c>
      <c r="Z55" s="34">
        <v>0</v>
      </c>
      <c r="AA55" s="34">
        <f t="shared" si="14"/>
        <v>0</v>
      </c>
      <c r="AB55" s="35"/>
      <c r="AC55" s="28">
        <v>0</v>
      </c>
      <c r="AD55" s="28">
        <v>0</v>
      </c>
      <c r="AE55" s="28">
        <f t="shared" si="31"/>
        <v>0</v>
      </c>
      <c r="AF55" s="28">
        <v>0</v>
      </c>
      <c r="AG55" s="28">
        <f t="shared" si="32"/>
        <v>0</v>
      </c>
      <c r="AH55" s="34">
        <v>0</v>
      </c>
      <c r="AI55" s="36">
        <f t="shared" si="16"/>
        <v>0</v>
      </c>
      <c r="AJ55" s="32"/>
      <c r="AK55" s="115">
        <v>0</v>
      </c>
      <c r="AL55" s="28">
        <v>0</v>
      </c>
      <c r="AM55" s="28">
        <f t="shared" si="17"/>
        <v>0</v>
      </c>
      <c r="AN55" s="28">
        <v>0</v>
      </c>
      <c r="AO55" s="28">
        <f t="shared" si="41"/>
        <v>0</v>
      </c>
      <c r="AP55" s="34">
        <v>0</v>
      </c>
      <c r="AQ55" s="34">
        <f t="shared" si="18"/>
        <v>0</v>
      </c>
      <c r="AR55" s="35"/>
      <c r="AS55" s="28">
        <v>0</v>
      </c>
      <c r="AT55" s="28">
        <v>0</v>
      </c>
      <c r="AU55" s="28">
        <f t="shared" si="33"/>
        <v>0</v>
      </c>
      <c r="AV55" s="28">
        <v>0</v>
      </c>
      <c r="AW55" s="28">
        <f t="shared" si="34"/>
        <v>0</v>
      </c>
      <c r="AX55" s="34">
        <v>0</v>
      </c>
      <c r="AY55" s="36">
        <f t="shared" si="20"/>
        <v>0</v>
      </c>
      <c r="AZ55" s="32"/>
      <c r="BA55" s="115">
        <v>0</v>
      </c>
      <c r="BB55" s="28">
        <v>0</v>
      </c>
      <c r="BC55" s="28">
        <f t="shared" si="21"/>
        <v>0</v>
      </c>
      <c r="BD55" s="28">
        <v>0</v>
      </c>
      <c r="BE55" s="28">
        <f t="shared" si="42"/>
        <v>0</v>
      </c>
      <c r="BF55" s="34">
        <v>0</v>
      </c>
      <c r="BG55" s="34">
        <f t="shared" si="22"/>
        <v>0</v>
      </c>
      <c r="BH55" s="35"/>
      <c r="BI55" s="28">
        <v>0</v>
      </c>
      <c r="BJ55" s="28">
        <v>0</v>
      </c>
      <c r="BK55" s="28">
        <f t="shared" si="35"/>
        <v>0</v>
      </c>
      <c r="BL55" s="28">
        <v>0</v>
      </c>
      <c r="BM55" s="28">
        <f t="shared" si="36"/>
        <v>0</v>
      </c>
      <c r="BN55" s="34">
        <v>0</v>
      </c>
      <c r="BO55" s="36">
        <f t="shared" si="24"/>
        <v>0</v>
      </c>
      <c r="BP55" s="32"/>
      <c r="BQ55" s="115">
        <v>0</v>
      </c>
      <c r="BR55" s="28">
        <v>0</v>
      </c>
      <c r="BS55" s="28">
        <f t="shared" si="25"/>
        <v>0</v>
      </c>
      <c r="BT55" s="28">
        <v>0</v>
      </c>
      <c r="BU55" s="28">
        <f t="shared" si="43"/>
        <v>0</v>
      </c>
      <c r="BV55" s="34">
        <v>0</v>
      </c>
      <c r="BW55" s="34">
        <f t="shared" si="26"/>
        <v>0</v>
      </c>
      <c r="BX55" s="35"/>
      <c r="BY55" s="28">
        <v>0</v>
      </c>
      <c r="BZ55" s="28">
        <v>0</v>
      </c>
      <c r="CA55" s="28">
        <f t="shared" si="37"/>
        <v>0</v>
      </c>
      <c r="CB55" s="28">
        <v>0</v>
      </c>
      <c r="CC55" s="28">
        <f t="shared" si="38"/>
        <v>0</v>
      </c>
      <c r="CD55" s="34">
        <v>0</v>
      </c>
      <c r="CE55" s="36">
        <f t="shared" si="28"/>
        <v>0</v>
      </c>
      <c r="CF55" s="32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</row>
    <row r="56" spans="2:99" s="26" customFormat="1" ht="14.25" hidden="1" customHeight="1" outlineLevel="1">
      <c r="B56" s="26" t="str">
        <f t="shared" si="8"/>
        <v>Hide</v>
      </c>
      <c r="C56" s="26">
        <v>-1</v>
      </c>
      <c r="D56" s="33" t="s">
        <v>49</v>
      </c>
      <c r="E56" s="115">
        <v>0</v>
      </c>
      <c r="F56" s="28">
        <v>0</v>
      </c>
      <c r="G56" s="28">
        <f t="shared" si="9"/>
        <v>0</v>
      </c>
      <c r="H56" s="28">
        <v>0</v>
      </c>
      <c r="I56" s="28">
        <f t="shared" si="39"/>
        <v>0</v>
      </c>
      <c r="J56" s="34">
        <v>0</v>
      </c>
      <c r="K56" s="34">
        <f t="shared" si="10"/>
        <v>0</v>
      </c>
      <c r="L56" s="35"/>
      <c r="M56" s="28">
        <v>0</v>
      </c>
      <c r="N56" s="28">
        <v>0</v>
      </c>
      <c r="O56" s="28">
        <f t="shared" si="29"/>
        <v>0</v>
      </c>
      <c r="P56" s="28">
        <v>0</v>
      </c>
      <c r="Q56" s="28">
        <f t="shared" si="30"/>
        <v>0</v>
      </c>
      <c r="R56" s="34">
        <v>0</v>
      </c>
      <c r="S56" s="36">
        <f t="shared" si="12"/>
        <v>0</v>
      </c>
      <c r="T56" s="32"/>
      <c r="U56" s="115">
        <v>0</v>
      </c>
      <c r="V56" s="28">
        <v>0</v>
      </c>
      <c r="W56" s="28">
        <f t="shared" si="13"/>
        <v>0</v>
      </c>
      <c r="X56" s="28">
        <v>0</v>
      </c>
      <c r="Y56" s="28">
        <f t="shared" si="40"/>
        <v>0</v>
      </c>
      <c r="Z56" s="34">
        <v>0</v>
      </c>
      <c r="AA56" s="34">
        <f t="shared" si="14"/>
        <v>0</v>
      </c>
      <c r="AB56" s="35"/>
      <c r="AC56" s="28">
        <v>0</v>
      </c>
      <c r="AD56" s="28">
        <v>0</v>
      </c>
      <c r="AE56" s="28">
        <f t="shared" si="31"/>
        <v>0</v>
      </c>
      <c r="AF56" s="28">
        <v>0</v>
      </c>
      <c r="AG56" s="28">
        <f t="shared" si="32"/>
        <v>0</v>
      </c>
      <c r="AH56" s="34">
        <v>0</v>
      </c>
      <c r="AI56" s="36">
        <f t="shared" si="16"/>
        <v>0</v>
      </c>
      <c r="AJ56" s="32"/>
      <c r="AK56" s="115">
        <v>0</v>
      </c>
      <c r="AL56" s="28">
        <v>0</v>
      </c>
      <c r="AM56" s="28">
        <f t="shared" si="17"/>
        <v>0</v>
      </c>
      <c r="AN56" s="28">
        <v>0</v>
      </c>
      <c r="AO56" s="28">
        <f t="shared" si="41"/>
        <v>0</v>
      </c>
      <c r="AP56" s="34">
        <v>0</v>
      </c>
      <c r="AQ56" s="34">
        <f t="shared" si="18"/>
        <v>0</v>
      </c>
      <c r="AR56" s="35"/>
      <c r="AS56" s="28">
        <v>0</v>
      </c>
      <c r="AT56" s="28">
        <v>0</v>
      </c>
      <c r="AU56" s="28">
        <f t="shared" si="33"/>
        <v>0</v>
      </c>
      <c r="AV56" s="28">
        <v>0</v>
      </c>
      <c r="AW56" s="28">
        <f t="shared" si="34"/>
        <v>0</v>
      </c>
      <c r="AX56" s="34">
        <v>0</v>
      </c>
      <c r="AY56" s="36">
        <f t="shared" si="20"/>
        <v>0</v>
      </c>
      <c r="AZ56" s="32"/>
      <c r="BA56" s="115">
        <v>0</v>
      </c>
      <c r="BB56" s="28">
        <v>0</v>
      </c>
      <c r="BC56" s="28">
        <f t="shared" si="21"/>
        <v>0</v>
      </c>
      <c r="BD56" s="28">
        <v>0</v>
      </c>
      <c r="BE56" s="28">
        <f t="shared" si="42"/>
        <v>0</v>
      </c>
      <c r="BF56" s="34">
        <v>0</v>
      </c>
      <c r="BG56" s="34">
        <f t="shared" si="22"/>
        <v>0</v>
      </c>
      <c r="BH56" s="35"/>
      <c r="BI56" s="28">
        <v>0</v>
      </c>
      <c r="BJ56" s="28">
        <v>0</v>
      </c>
      <c r="BK56" s="28">
        <f t="shared" si="35"/>
        <v>0</v>
      </c>
      <c r="BL56" s="28">
        <v>0</v>
      </c>
      <c r="BM56" s="28">
        <f t="shared" si="36"/>
        <v>0</v>
      </c>
      <c r="BN56" s="34">
        <v>0</v>
      </c>
      <c r="BO56" s="36">
        <f t="shared" si="24"/>
        <v>0</v>
      </c>
      <c r="BP56" s="32"/>
      <c r="BQ56" s="115">
        <v>0</v>
      </c>
      <c r="BR56" s="28">
        <v>0</v>
      </c>
      <c r="BS56" s="28">
        <f t="shared" si="25"/>
        <v>0</v>
      </c>
      <c r="BT56" s="28">
        <v>0</v>
      </c>
      <c r="BU56" s="28">
        <f t="shared" si="43"/>
        <v>0</v>
      </c>
      <c r="BV56" s="34">
        <v>0</v>
      </c>
      <c r="BW56" s="34">
        <f t="shared" si="26"/>
        <v>0</v>
      </c>
      <c r="BX56" s="35"/>
      <c r="BY56" s="28">
        <v>0</v>
      </c>
      <c r="BZ56" s="28">
        <v>0</v>
      </c>
      <c r="CA56" s="28">
        <f t="shared" si="37"/>
        <v>0</v>
      </c>
      <c r="CB56" s="28">
        <v>0</v>
      </c>
      <c r="CC56" s="28">
        <f t="shared" si="38"/>
        <v>0</v>
      </c>
      <c r="CD56" s="34">
        <v>0</v>
      </c>
      <c r="CE56" s="36">
        <f t="shared" si="28"/>
        <v>0</v>
      </c>
      <c r="CF56" s="32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</row>
    <row r="57" spans="2:99" s="26" customFormat="1" collapsed="1">
      <c r="B57" s="26" t="str">
        <f t="shared" si="8"/>
        <v>Hide</v>
      </c>
      <c r="C57" s="26">
        <v>-1</v>
      </c>
      <c r="D57" s="37" t="s">
        <v>50</v>
      </c>
      <c r="E57" s="116">
        <v>0</v>
      </c>
      <c r="F57" s="38">
        <v>0</v>
      </c>
      <c r="G57" s="38">
        <f t="shared" si="9"/>
        <v>0</v>
      </c>
      <c r="H57" s="38">
        <v>0</v>
      </c>
      <c r="I57" s="38">
        <f t="shared" si="39"/>
        <v>0</v>
      </c>
      <c r="J57" s="39">
        <v>0</v>
      </c>
      <c r="K57" s="39">
        <f t="shared" si="10"/>
        <v>0</v>
      </c>
      <c r="L57" s="35"/>
      <c r="M57" s="38">
        <v>0</v>
      </c>
      <c r="N57" s="38">
        <v>0</v>
      </c>
      <c r="O57" s="38">
        <f t="shared" si="29"/>
        <v>0</v>
      </c>
      <c r="P57" s="38">
        <v>0</v>
      </c>
      <c r="Q57" s="38">
        <f t="shared" si="30"/>
        <v>0</v>
      </c>
      <c r="R57" s="39">
        <v>0</v>
      </c>
      <c r="S57" s="40">
        <f t="shared" si="12"/>
        <v>0</v>
      </c>
      <c r="T57" s="32"/>
      <c r="U57" s="116">
        <v>0</v>
      </c>
      <c r="V57" s="38">
        <v>0</v>
      </c>
      <c r="W57" s="38">
        <f t="shared" si="13"/>
        <v>0</v>
      </c>
      <c r="X57" s="38">
        <v>0</v>
      </c>
      <c r="Y57" s="38">
        <f t="shared" si="40"/>
        <v>0</v>
      </c>
      <c r="Z57" s="39">
        <v>0</v>
      </c>
      <c r="AA57" s="39">
        <f t="shared" si="14"/>
        <v>0</v>
      </c>
      <c r="AB57" s="35"/>
      <c r="AC57" s="38">
        <v>0</v>
      </c>
      <c r="AD57" s="38">
        <v>0</v>
      </c>
      <c r="AE57" s="38">
        <f t="shared" si="31"/>
        <v>0</v>
      </c>
      <c r="AF57" s="38">
        <v>0</v>
      </c>
      <c r="AG57" s="38">
        <f t="shared" si="32"/>
        <v>0</v>
      </c>
      <c r="AH57" s="39">
        <v>0</v>
      </c>
      <c r="AI57" s="40">
        <f t="shared" si="16"/>
        <v>0</v>
      </c>
      <c r="AJ57" s="32"/>
      <c r="AK57" s="116">
        <v>0</v>
      </c>
      <c r="AL57" s="38">
        <v>0</v>
      </c>
      <c r="AM57" s="38">
        <f t="shared" si="17"/>
        <v>0</v>
      </c>
      <c r="AN57" s="38">
        <v>0</v>
      </c>
      <c r="AO57" s="38">
        <f t="shared" si="41"/>
        <v>0</v>
      </c>
      <c r="AP57" s="39">
        <v>0</v>
      </c>
      <c r="AQ57" s="39">
        <f t="shared" si="18"/>
        <v>0</v>
      </c>
      <c r="AR57" s="35"/>
      <c r="AS57" s="38">
        <v>0</v>
      </c>
      <c r="AT57" s="38">
        <v>0</v>
      </c>
      <c r="AU57" s="38">
        <f t="shared" si="33"/>
        <v>0</v>
      </c>
      <c r="AV57" s="38">
        <v>0</v>
      </c>
      <c r="AW57" s="38">
        <f t="shared" si="34"/>
        <v>0</v>
      </c>
      <c r="AX57" s="39">
        <v>0</v>
      </c>
      <c r="AY57" s="40">
        <f t="shared" si="20"/>
        <v>0</v>
      </c>
      <c r="AZ57" s="32"/>
      <c r="BA57" s="116">
        <v>0</v>
      </c>
      <c r="BB57" s="38">
        <v>0</v>
      </c>
      <c r="BC57" s="38">
        <f t="shared" si="21"/>
        <v>0</v>
      </c>
      <c r="BD57" s="38">
        <v>0</v>
      </c>
      <c r="BE57" s="38">
        <f t="shared" si="42"/>
        <v>0</v>
      </c>
      <c r="BF57" s="39">
        <v>0</v>
      </c>
      <c r="BG57" s="39">
        <f t="shared" si="22"/>
        <v>0</v>
      </c>
      <c r="BH57" s="35"/>
      <c r="BI57" s="38">
        <v>0</v>
      </c>
      <c r="BJ57" s="38">
        <v>0</v>
      </c>
      <c r="BK57" s="38">
        <f t="shared" si="35"/>
        <v>0</v>
      </c>
      <c r="BL57" s="38">
        <v>0</v>
      </c>
      <c r="BM57" s="38">
        <f t="shared" si="36"/>
        <v>0</v>
      </c>
      <c r="BN57" s="39">
        <v>0</v>
      </c>
      <c r="BO57" s="40">
        <f t="shared" si="24"/>
        <v>0</v>
      </c>
      <c r="BP57" s="32"/>
      <c r="BQ57" s="116">
        <v>0</v>
      </c>
      <c r="BR57" s="38">
        <v>0</v>
      </c>
      <c r="BS57" s="38">
        <f t="shared" si="25"/>
        <v>0</v>
      </c>
      <c r="BT57" s="38">
        <v>0</v>
      </c>
      <c r="BU57" s="38">
        <f t="shared" si="43"/>
        <v>0</v>
      </c>
      <c r="BV57" s="39">
        <v>0</v>
      </c>
      <c r="BW57" s="39">
        <f t="shared" si="26"/>
        <v>0</v>
      </c>
      <c r="BX57" s="35"/>
      <c r="BY57" s="38">
        <v>0</v>
      </c>
      <c r="BZ57" s="38">
        <v>0</v>
      </c>
      <c r="CA57" s="38">
        <f t="shared" si="37"/>
        <v>0</v>
      </c>
      <c r="CB57" s="38">
        <v>0</v>
      </c>
      <c r="CC57" s="38">
        <f t="shared" si="38"/>
        <v>0</v>
      </c>
      <c r="CD57" s="39">
        <v>0</v>
      </c>
      <c r="CE57" s="40">
        <f t="shared" si="28"/>
        <v>0</v>
      </c>
      <c r="CF57" s="32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</row>
    <row r="58" spans="2:99" s="26" customFormat="1">
      <c r="B58" s="26" t="str">
        <f t="shared" si="8"/>
        <v>Hide</v>
      </c>
      <c r="C58" s="26">
        <v>-1</v>
      </c>
      <c r="D58" s="48" t="s">
        <v>51</v>
      </c>
      <c r="E58" s="118">
        <v>2937180.2499999991</v>
      </c>
      <c r="F58" s="49">
        <v>2882084.0000000009</v>
      </c>
      <c r="G58" s="49">
        <f t="shared" si="9"/>
        <v>55096.249999998137</v>
      </c>
      <c r="H58" s="49">
        <v>0</v>
      </c>
      <c r="I58" s="49">
        <f t="shared" si="39"/>
        <v>2937180.2499999991</v>
      </c>
      <c r="J58" s="50">
        <v>1989062.6199999999</v>
      </c>
      <c r="K58" s="50">
        <f t="shared" si="10"/>
        <v>948117.62999999919</v>
      </c>
      <c r="L58" s="35"/>
      <c r="M58" s="49">
        <v>2937180.2499999991</v>
      </c>
      <c r="N58" s="49">
        <v>2882084.0000000009</v>
      </c>
      <c r="O58" s="49">
        <f t="shared" si="29"/>
        <v>55096.249999998137</v>
      </c>
      <c r="P58" s="49">
        <v>0</v>
      </c>
      <c r="Q58" s="49">
        <f t="shared" si="30"/>
        <v>2937180.2499999991</v>
      </c>
      <c r="R58" s="50">
        <v>1989062.6199999999</v>
      </c>
      <c r="S58" s="51">
        <f t="shared" si="12"/>
        <v>948117.62999999919</v>
      </c>
      <c r="T58" s="32"/>
      <c r="U58" s="118">
        <v>1510763.0199999986</v>
      </c>
      <c r="V58" s="49">
        <v>1551649</v>
      </c>
      <c r="W58" s="49">
        <f t="shared" si="13"/>
        <v>-40885.980000001378</v>
      </c>
      <c r="X58" s="49">
        <v>0</v>
      </c>
      <c r="Y58" s="49">
        <f t="shared" si="40"/>
        <v>1510763.0199999986</v>
      </c>
      <c r="Z58" s="50">
        <v>852753.73</v>
      </c>
      <c r="AA58" s="50">
        <f t="shared" si="14"/>
        <v>658009.28999999864</v>
      </c>
      <c r="AB58" s="35"/>
      <c r="AC58" s="49">
        <v>1510763.0199999986</v>
      </c>
      <c r="AD58" s="49">
        <v>1551649</v>
      </c>
      <c r="AE58" s="49">
        <f t="shared" si="31"/>
        <v>-40885.980000001378</v>
      </c>
      <c r="AF58" s="49">
        <v>0</v>
      </c>
      <c r="AG58" s="49">
        <f t="shared" si="32"/>
        <v>1510763.0199999986</v>
      </c>
      <c r="AH58" s="50">
        <v>852753.73</v>
      </c>
      <c r="AI58" s="51">
        <f t="shared" si="16"/>
        <v>658009.28999999864</v>
      </c>
      <c r="AJ58" s="32"/>
      <c r="AK58" s="118">
        <v>709473.74000000011</v>
      </c>
      <c r="AL58" s="49">
        <v>553435.00000000012</v>
      </c>
      <c r="AM58" s="49">
        <f t="shared" si="17"/>
        <v>156038.74</v>
      </c>
      <c r="AN58" s="49">
        <v>0</v>
      </c>
      <c r="AO58" s="49">
        <f t="shared" si="41"/>
        <v>709473.74000000011</v>
      </c>
      <c r="AP58" s="50">
        <v>451475.11</v>
      </c>
      <c r="AQ58" s="50">
        <f t="shared" si="18"/>
        <v>257998.63000000012</v>
      </c>
      <c r="AR58" s="35"/>
      <c r="AS58" s="49">
        <v>709473.74000000011</v>
      </c>
      <c r="AT58" s="49">
        <v>553435.00000000012</v>
      </c>
      <c r="AU58" s="49">
        <f t="shared" si="33"/>
        <v>156038.74</v>
      </c>
      <c r="AV58" s="49">
        <v>0</v>
      </c>
      <c r="AW58" s="49">
        <f t="shared" si="34"/>
        <v>709473.74000000011</v>
      </c>
      <c r="AX58" s="50">
        <v>451475.11</v>
      </c>
      <c r="AY58" s="51">
        <f t="shared" si="20"/>
        <v>257998.63000000012</v>
      </c>
      <c r="AZ58" s="32"/>
      <c r="BA58" s="118">
        <v>417368.2500000007</v>
      </c>
      <c r="BB58" s="49">
        <v>415000</v>
      </c>
      <c r="BC58" s="49">
        <f t="shared" si="21"/>
        <v>2368.2500000006985</v>
      </c>
      <c r="BD58" s="49">
        <v>0</v>
      </c>
      <c r="BE58" s="49">
        <f t="shared" si="42"/>
        <v>417368.2500000007</v>
      </c>
      <c r="BF58" s="50">
        <v>358905.11</v>
      </c>
      <c r="BG58" s="50">
        <f t="shared" si="22"/>
        <v>58463.140000000712</v>
      </c>
      <c r="BH58" s="35"/>
      <c r="BI58" s="49">
        <v>417368.2500000007</v>
      </c>
      <c r="BJ58" s="49">
        <v>415000</v>
      </c>
      <c r="BK58" s="49">
        <f t="shared" si="35"/>
        <v>2368.2500000006985</v>
      </c>
      <c r="BL58" s="49">
        <v>0</v>
      </c>
      <c r="BM58" s="49">
        <f t="shared" si="36"/>
        <v>417368.2500000007</v>
      </c>
      <c r="BN58" s="50">
        <v>358905.11</v>
      </c>
      <c r="BO58" s="51">
        <f t="shared" si="24"/>
        <v>58463.140000000712</v>
      </c>
      <c r="BP58" s="32"/>
      <c r="BQ58" s="118">
        <v>299575.24</v>
      </c>
      <c r="BR58" s="49">
        <v>362000.00000000012</v>
      </c>
      <c r="BS58" s="49">
        <f t="shared" si="25"/>
        <v>-62424.760000000126</v>
      </c>
      <c r="BT58" s="49">
        <v>0</v>
      </c>
      <c r="BU58" s="49">
        <f t="shared" si="43"/>
        <v>299575.24</v>
      </c>
      <c r="BV58" s="50">
        <v>325928.66999999993</v>
      </c>
      <c r="BW58" s="50">
        <f t="shared" si="26"/>
        <v>-26353.429999999935</v>
      </c>
      <c r="BX58" s="35"/>
      <c r="BY58" s="49">
        <v>299575.24</v>
      </c>
      <c r="BZ58" s="49">
        <v>362000.00000000012</v>
      </c>
      <c r="CA58" s="49">
        <f t="shared" si="37"/>
        <v>-62424.760000000126</v>
      </c>
      <c r="CB58" s="49">
        <v>0</v>
      </c>
      <c r="CC58" s="49">
        <f t="shared" si="38"/>
        <v>299575.24</v>
      </c>
      <c r="CD58" s="50">
        <v>325928.66999999993</v>
      </c>
      <c r="CE58" s="51">
        <f t="shared" si="28"/>
        <v>-26353.429999999935</v>
      </c>
      <c r="CF58" s="32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</row>
    <row r="59" spans="2:99" s="26" customFormat="1" ht="14.25" hidden="1" customHeight="1" outlineLevel="1">
      <c r="B59" s="26" t="str">
        <f t="shared" si="8"/>
        <v>Hide</v>
      </c>
      <c r="C59" s="26">
        <v>-1</v>
      </c>
      <c r="D59" s="52" t="s">
        <v>52</v>
      </c>
      <c r="E59" s="119">
        <v>0</v>
      </c>
      <c r="F59" s="53">
        <v>0</v>
      </c>
      <c r="G59" s="53">
        <f t="shared" si="9"/>
        <v>0</v>
      </c>
      <c r="H59" s="53">
        <v>0</v>
      </c>
      <c r="I59" s="53">
        <f t="shared" si="39"/>
        <v>0</v>
      </c>
      <c r="J59" s="54">
        <v>0</v>
      </c>
      <c r="K59" s="54">
        <f t="shared" si="10"/>
        <v>0</v>
      </c>
      <c r="L59" s="35"/>
      <c r="M59" s="53">
        <v>0</v>
      </c>
      <c r="N59" s="53">
        <v>0</v>
      </c>
      <c r="O59" s="53">
        <f t="shared" si="29"/>
        <v>0</v>
      </c>
      <c r="P59" s="53">
        <v>0</v>
      </c>
      <c r="Q59" s="53">
        <f t="shared" si="30"/>
        <v>0</v>
      </c>
      <c r="R59" s="54">
        <v>0</v>
      </c>
      <c r="S59" s="55">
        <f t="shared" si="12"/>
        <v>0</v>
      </c>
      <c r="T59" s="32"/>
      <c r="U59" s="119">
        <v>0</v>
      </c>
      <c r="V59" s="53">
        <v>0</v>
      </c>
      <c r="W59" s="53">
        <f t="shared" si="13"/>
        <v>0</v>
      </c>
      <c r="X59" s="53">
        <v>0</v>
      </c>
      <c r="Y59" s="53">
        <f t="shared" si="40"/>
        <v>0</v>
      </c>
      <c r="Z59" s="54">
        <v>0</v>
      </c>
      <c r="AA59" s="54">
        <f t="shared" si="14"/>
        <v>0</v>
      </c>
      <c r="AB59" s="35"/>
      <c r="AC59" s="53">
        <v>0</v>
      </c>
      <c r="AD59" s="53">
        <v>0</v>
      </c>
      <c r="AE59" s="53">
        <f t="shared" si="31"/>
        <v>0</v>
      </c>
      <c r="AF59" s="53">
        <v>0</v>
      </c>
      <c r="AG59" s="53">
        <f t="shared" si="32"/>
        <v>0</v>
      </c>
      <c r="AH59" s="54">
        <v>0</v>
      </c>
      <c r="AI59" s="55">
        <f t="shared" si="16"/>
        <v>0</v>
      </c>
      <c r="AJ59" s="32"/>
      <c r="AK59" s="119">
        <v>0</v>
      </c>
      <c r="AL59" s="53">
        <v>0</v>
      </c>
      <c r="AM59" s="53">
        <f t="shared" si="17"/>
        <v>0</v>
      </c>
      <c r="AN59" s="53">
        <v>0</v>
      </c>
      <c r="AO59" s="53">
        <f t="shared" si="41"/>
        <v>0</v>
      </c>
      <c r="AP59" s="54">
        <v>0</v>
      </c>
      <c r="AQ59" s="54">
        <f t="shared" si="18"/>
        <v>0</v>
      </c>
      <c r="AR59" s="35"/>
      <c r="AS59" s="53">
        <v>0</v>
      </c>
      <c r="AT59" s="53">
        <v>0</v>
      </c>
      <c r="AU59" s="53">
        <f t="shared" si="33"/>
        <v>0</v>
      </c>
      <c r="AV59" s="53">
        <v>0</v>
      </c>
      <c r="AW59" s="53">
        <f t="shared" si="34"/>
        <v>0</v>
      </c>
      <c r="AX59" s="54">
        <v>0</v>
      </c>
      <c r="AY59" s="55">
        <f t="shared" si="20"/>
        <v>0</v>
      </c>
      <c r="AZ59" s="32"/>
      <c r="BA59" s="119">
        <v>0</v>
      </c>
      <c r="BB59" s="53">
        <v>0</v>
      </c>
      <c r="BC59" s="53">
        <f t="shared" si="21"/>
        <v>0</v>
      </c>
      <c r="BD59" s="53">
        <v>0</v>
      </c>
      <c r="BE59" s="53">
        <f t="shared" si="42"/>
        <v>0</v>
      </c>
      <c r="BF59" s="54">
        <v>0</v>
      </c>
      <c r="BG59" s="54">
        <f t="shared" si="22"/>
        <v>0</v>
      </c>
      <c r="BH59" s="35"/>
      <c r="BI59" s="53">
        <v>0</v>
      </c>
      <c r="BJ59" s="53">
        <v>0</v>
      </c>
      <c r="BK59" s="53">
        <f t="shared" si="35"/>
        <v>0</v>
      </c>
      <c r="BL59" s="53">
        <v>0</v>
      </c>
      <c r="BM59" s="53">
        <f t="shared" si="36"/>
        <v>0</v>
      </c>
      <c r="BN59" s="54">
        <v>0</v>
      </c>
      <c r="BO59" s="55">
        <f t="shared" si="24"/>
        <v>0</v>
      </c>
      <c r="BP59" s="32"/>
      <c r="BQ59" s="119">
        <v>0</v>
      </c>
      <c r="BR59" s="53">
        <v>0</v>
      </c>
      <c r="BS59" s="53">
        <f t="shared" si="25"/>
        <v>0</v>
      </c>
      <c r="BT59" s="53">
        <v>0</v>
      </c>
      <c r="BU59" s="53">
        <f t="shared" si="43"/>
        <v>0</v>
      </c>
      <c r="BV59" s="54">
        <v>0</v>
      </c>
      <c r="BW59" s="54">
        <f t="shared" si="26"/>
        <v>0</v>
      </c>
      <c r="BX59" s="35"/>
      <c r="BY59" s="53">
        <v>0</v>
      </c>
      <c r="BZ59" s="53">
        <v>0</v>
      </c>
      <c r="CA59" s="53">
        <f t="shared" si="37"/>
        <v>0</v>
      </c>
      <c r="CB59" s="53">
        <v>0</v>
      </c>
      <c r="CC59" s="53">
        <f t="shared" si="38"/>
        <v>0</v>
      </c>
      <c r="CD59" s="54">
        <v>0</v>
      </c>
      <c r="CE59" s="55">
        <f t="shared" si="28"/>
        <v>0</v>
      </c>
      <c r="CF59" s="32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</row>
    <row r="60" spans="2:99" s="26" customFormat="1" ht="14.25" hidden="1" customHeight="1" outlineLevel="1">
      <c r="B60" s="26" t="str">
        <f t="shared" si="8"/>
        <v>Hide</v>
      </c>
      <c r="C60" s="26">
        <v>-1</v>
      </c>
      <c r="D60" s="52" t="s">
        <v>53</v>
      </c>
      <c r="E60" s="119">
        <v>0</v>
      </c>
      <c r="F60" s="53">
        <v>0</v>
      </c>
      <c r="G60" s="53">
        <f t="shared" si="9"/>
        <v>0</v>
      </c>
      <c r="H60" s="53">
        <v>0</v>
      </c>
      <c r="I60" s="53">
        <f t="shared" si="39"/>
        <v>0</v>
      </c>
      <c r="J60" s="54">
        <v>0</v>
      </c>
      <c r="K60" s="54">
        <f t="shared" si="10"/>
        <v>0</v>
      </c>
      <c r="L60" s="35"/>
      <c r="M60" s="53">
        <v>0</v>
      </c>
      <c r="N60" s="53">
        <v>0</v>
      </c>
      <c r="O60" s="53">
        <f t="shared" si="29"/>
        <v>0</v>
      </c>
      <c r="P60" s="53">
        <v>0</v>
      </c>
      <c r="Q60" s="53">
        <f t="shared" si="30"/>
        <v>0</v>
      </c>
      <c r="R60" s="54">
        <v>0</v>
      </c>
      <c r="S60" s="55">
        <f t="shared" si="12"/>
        <v>0</v>
      </c>
      <c r="T60" s="32"/>
      <c r="U60" s="119">
        <v>0</v>
      </c>
      <c r="V60" s="53">
        <v>0</v>
      </c>
      <c r="W60" s="53">
        <f t="shared" si="13"/>
        <v>0</v>
      </c>
      <c r="X60" s="53">
        <v>0</v>
      </c>
      <c r="Y60" s="53">
        <f t="shared" si="40"/>
        <v>0</v>
      </c>
      <c r="Z60" s="54">
        <v>0</v>
      </c>
      <c r="AA60" s="54">
        <f t="shared" si="14"/>
        <v>0</v>
      </c>
      <c r="AB60" s="35"/>
      <c r="AC60" s="53">
        <v>0</v>
      </c>
      <c r="AD60" s="53">
        <v>0</v>
      </c>
      <c r="AE60" s="53">
        <f t="shared" si="31"/>
        <v>0</v>
      </c>
      <c r="AF60" s="53">
        <v>0</v>
      </c>
      <c r="AG60" s="53">
        <f t="shared" si="32"/>
        <v>0</v>
      </c>
      <c r="AH60" s="54">
        <v>0</v>
      </c>
      <c r="AI60" s="55">
        <f t="shared" si="16"/>
        <v>0</v>
      </c>
      <c r="AJ60" s="32"/>
      <c r="AK60" s="119">
        <v>0</v>
      </c>
      <c r="AL60" s="53">
        <v>0</v>
      </c>
      <c r="AM60" s="53">
        <f t="shared" si="17"/>
        <v>0</v>
      </c>
      <c r="AN60" s="53">
        <v>0</v>
      </c>
      <c r="AO60" s="53">
        <f t="shared" si="41"/>
        <v>0</v>
      </c>
      <c r="AP60" s="54">
        <v>0</v>
      </c>
      <c r="AQ60" s="54">
        <f t="shared" si="18"/>
        <v>0</v>
      </c>
      <c r="AR60" s="35"/>
      <c r="AS60" s="53">
        <v>0</v>
      </c>
      <c r="AT60" s="53">
        <v>0</v>
      </c>
      <c r="AU60" s="53">
        <f t="shared" si="33"/>
        <v>0</v>
      </c>
      <c r="AV60" s="53">
        <v>0</v>
      </c>
      <c r="AW60" s="53">
        <f t="shared" si="34"/>
        <v>0</v>
      </c>
      <c r="AX60" s="54">
        <v>0</v>
      </c>
      <c r="AY60" s="55">
        <f t="shared" si="20"/>
        <v>0</v>
      </c>
      <c r="AZ60" s="32"/>
      <c r="BA60" s="119">
        <v>0</v>
      </c>
      <c r="BB60" s="53">
        <v>0</v>
      </c>
      <c r="BC60" s="53">
        <f t="shared" si="21"/>
        <v>0</v>
      </c>
      <c r="BD60" s="53">
        <v>0</v>
      </c>
      <c r="BE60" s="53">
        <f t="shared" si="42"/>
        <v>0</v>
      </c>
      <c r="BF60" s="54">
        <v>0</v>
      </c>
      <c r="BG60" s="54">
        <f t="shared" si="22"/>
        <v>0</v>
      </c>
      <c r="BH60" s="35"/>
      <c r="BI60" s="53">
        <v>0</v>
      </c>
      <c r="BJ60" s="53">
        <v>0</v>
      </c>
      <c r="BK60" s="53">
        <f t="shared" si="35"/>
        <v>0</v>
      </c>
      <c r="BL60" s="53">
        <v>0</v>
      </c>
      <c r="BM60" s="53">
        <f t="shared" si="36"/>
        <v>0</v>
      </c>
      <c r="BN60" s="54">
        <v>0</v>
      </c>
      <c r="BO60" s="55">
        <f t="shared" si="24"/>
        <v>0</v>
      </c>
      <c r="BP60" s="32"/>
      <c r="BQ60" s="119">
        <v>0</v>
      </c>
      <c r="BR60" s="53">
        <v>0</v>
      </c>
      <c r="BS60" s="53">
        <f t="shared" si="25"/>
        <v>0</v>
      </c>
      <c r="BT60" s="53">
        <v>0</v>
      </c>
      <c r="BU60" s="53">
        <f t="shared" si="43"/>
        <v>0</v>
      </c>
      <c r="BV60" s="54">
        <v>0</v>
      </c>
      <c r="BW60" s="54">
        <f t="shared" si="26"/>
        <v>0</v>
      </c>
      <c r="BX60" s="35"/>
      <c r="BY60" s="53">
        <v>0</v>
      </c>
      <c r="BZ60" s="53">
        <v>0</v>
      </c>
      <c r="CA60" s="53">
        <f t="shared" si="37"/>
        <v>0</v>
      </c>
      <c r="CB60" s="53">
        <v>0</v>
      </c>
      <c r="CC60" s="53">
        <f t="shared" si="38"/>
        <v>0</v>
      </c>
      <c r="CD60" s="54">
        <v>0</v>
      </c>
      <c r="CE60" s="55">
        <f t="shared" si="28"/>
        <v>0</v>
      </c>
      <c r="CF60" s="32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</row>
    <row r="61" spans="2:99" s="26" customFormat="1" ht="14.25" hidden="1" customHeight="1" outlineLevel="1">
      <c r="B61" s="26" t="str">
        <f t="shared" si="8"/>
        <v>Hide</v>
      </c>
      <c r="C61" s="26">
        <v>-1</v>
      </c>
      <c r="D61" s="52" t="s">
        <v>54</v>
      </c>
      <c r="E61" s="119">
        <v>0</v>
      </c>
      <c r="F61" s="53">
        <v>0</v>
      </c>
      <c r="G61" s="53">
        <f t="shared" si="9"/>
        <v>0</v>
      </c>
      <c r="H61" s="53">
        <v>0</v>
      </c>
      <c r="I61" s="53">
        <f t="shared" si="39"/>
        <v>0</v>
      </c>
      <c r="J61" s="54">
        <v>0</v>
      </c>
      <c r="K61" s="54">
        <f t="shared" si="10"/>
        <v>0</v>
      </c>
      <c r="L61" s="35"/>
      <c r="M61" s="53">
        <v>0</v>
      </c>
      <c r="N61" s="53">
        <v>0</v>
      </c>
      <c r="O61" s="53">
        <f t="shared" si="29"/>
        <v>0</v>
      </c>
      <c r="P61" s="53">
        <v>0</v>
      </c>
      <c r="Q61" s="53">
        <f t="shared" si="30"/>
        <v>0</v>
      </c>
      <c r="R61" s="54">
        <v>0</v>
      </c>
      <c r="S61" s="55">
        <f t="shared" si="12"/>
        <v>0</v>
      </c>
      <c r="T61" s="32"/>
      <c r="U61" s="119">
        <v>0</v>
      </c>
      <c r="V61" s="53">
        <v>0</v>
      </c>
      <c r="W61" s="53">
        <f t="shared" si="13"/>
        <v>0</v>
      </c>
      <c r="X61" s="53">
        <v>0</v>
      </c>
      <c r="Y61" s="53">
        <f t="shared" si="40"/>
        <v>0</v>
      </c>
      <c r="Z61" s="54">
        <v>0</v>
      </c>
      <c r="AA61" s="54">
        <f t="shared" si="14"/>
        <v>0</v>
      </c>
      <c r="AB61" s="35"/>
      <c r="AC61" s="53">
        <v>0</v>
      </c>
      <c r="AD61" s="53">
        <v>0</v>
      </c>
      <c r="AE61" s="53">
        <f t="shared" si="31"/>
        <v>0</v>
      </c>
      <c r="AF61" s="53">
        <v>0</v>
      </c>
      <c r="AG61" s="53">
        <f t="shared" si="32"/>
        <v>0</v>
      </c>
      <c r="AH61" s="54">
        <v>0</v>
      </c>
      <c r="AI61" s="55">
        <f t="shared" si="16"/>
        <v>0</v>
      </c>
      <c r="AJ61" s="32"/>
      <c r="AK61" s="119">
        <v>0</v>
      </c>
      <c r="AL61" s="53">
        <v>0</v>
      </c>
      <c r="AM61" s="53">
        <f t="shared" si="17"/>
        <v>0</v>
      </c>
      <c r="AN61" s="53">
        <v>0</v>
      </c>
      <c r="AO61" s="53">
        <f t="shared" si="41"/>
        <v>0</v>
      </c>
      <c r="AP61" s="54">
        <v>0</v>
      </c>
      <c r="AQ61" s="54">
        <f t="shared" si="18"/>
        <v>0</v>
      </c>
      <c r="AR61" s="35"/>
      <c r="AS61" s="53">
        <v>0</v>
      </c>
      <c r="AT61" s="53">
        <v>0</v>
      </c>
      <c r="AU61" s="53">
        <f t="shared" si="33"/>
        <v>0</v>
      </c>
      <c r="AV61" s="53">
        <v>0</v>
      </c>
      <c r="AW61" s="53">
        <f t="shared" si="34"/>
        <v>0</v>
      </c>
      <c r="AX61" s="54">
        <v>0</v>
      </c>
      <c r="AY61" s="55">
        <f t="shared" si="20"/>
        <v>0</v>
      </c>
      <c r="AZ61" s="32"/>
      <c r="BA61" s="119">
        <v>0</v>
      </c>
      <c r="BB61" s="53">
        <v>0</v>
      </c>
      <c r="BC61" s="53">
        <f t="shared" si="21"/>
        <v>0</v>
      </c>
      <c r="BD61" s="53">
        <v>0</v>
      </c>
      <c r="BE61" s="53">
        <f t="shared" si="42"/>
        <v>0</v>
      </c>
      <c r="BF61" s="54">
        <v>0</v>
      </c>
      <c r="BG61" s="54">
        <f t="shared" si="22"/>
        <v>0</v>
      </c>
      <c r="BH61" s="35"/>
      <c r="BI61" s="53">
        <v>0</v>
      </c>
      <c r="BJ61" s="53">
        <v>0</v>
      </c>
      <c r="BK61" s="53">
        <f t="shared" si="35"/>
        <v>0</v>
      </c>
      <c r="BL61" s="53">
        <v>0</v>
      </c>
      <c r="BM61" s="53">
        <f t="shared" si="36"/>
        <v>0</v>
      </c>
      <c r="BN61" s="54">
        <v>0</v>
      </c>
      <c r="BO61" s="55">
        <f t="shared" si="24"/>
        <v>0</v>
      </c>
      <c r="BP61" s="32"/>
      <c r="BQ61" s="119">
        <v>0</v>
      </c>
      <c r="BR61" s="53">
        <v>0</v>
      </c>
      <c r="BS61" s="53">
        <f t="shared" si="25"/>
        <v>0</v>
      </c>
      <c r="BT61" s="53">
        <v>0</v>
      </c>
      <c r="BU61" s="53">
        <f t="shared" si="43"/>
        <v>0</v>
      </c>
      <c r="BV61" s="54">
        <v>0</v>
      </c>
      <c r="BW61" s="54">
        <f t="shared" si="26"/>
        <v>0</v>
      </c>
      <c r="BX61" s="35"/>
      <c r="BY61" s="53">
        <v>0</v>
      </c>
      <c r="BZ61" s="53">
        <v>0</v>
      </c>
      <c r="CA61" s="53">
        <f t="shared" si="37"/>
        <v>0</v>
      </c>
      <c r="CB61" s="53">
        <v>0</v>
      </c>
      <c r="CC61" s="53">
        <f t="shared" si="38"/>
        <v>0</v>
      </c>
      <c r="CD61" s="54">
        <v>0</v>
      </c>
      <c r="CE61" s="55">
        <f t="shared" si="28"/>
        <v>0</v>
      </c>
      <c r="CF61" s="32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</row>
    <row r="62" spans="2:99" s="26" customFormat="1" ht="14.25" hidden="1" customHeight="1" outlineLevel="1">
      <c r="B62" s="26" t="str">
        <f t="shared" si="8"/>
        <v>Hide</v>
      </c>
      <c r="C62" s="26">
        <v>-1</v>
      </c>
      <c r="D62" s="52" t="s">
        <v>55</v>
      </c>
      <c r="E62" s="119">
        <v>0</v>
      </c>
      <c r="F62" s="53">
        <v>0</v>
      </c>
      <c r="G62" s="53">
        <f t="shared" si="9"/>
        <v>0</v>
      </c>
      <c r="H62" s="53">
        <v>0</v>
      </c>
      <c r="I62" s="53">
        <f t="shared" si="39"/>
        <v>0</v>
      </c>
      <c r="J62" s="54">
        <v>0</v>
      </c>
      <c r="K62" s="54">
        <f t="shared" si="10"/>
        <v>0</v>
      </c>
      <c r="L62" s="35"/>
      <c r="M62" s="53">
        <v>0</v>
      </c>
      <c r="N62" s="53">
        <v>0</v>
      </c>
      <c r="O62" s="53">
        <f t="shared" si="29"/>
        <v>0</v>
      </c>
      <c r="P62" s="53">
        <v>0</v>
      </c>
      <c r="Q62" s="53">
        <f t="shared" si="30"/>
        <v>0</v>
      </c>
      <c r="R62" s="54">
        <v>0</v>
      </c>
      <c r="S62" s="55">
        <f t="shared" si="12"/>
        <v>0</v>
      </c>
      <c r="T62" s="32"/>
      <c r="U62" s="119">
        <v>0</v>
      </c>
      <c r="V62" s="53">
        <v>0</v>
      </c>
      <c r="W62" s="53">
        <f t="shared" si="13"/>
        <v>0</v>
      </c>
      <c r="X62" s="53">
        <v>0</v>
      </c>
      <c r="Y62" s="53">
        <f t="shared" si="40"/>
        <v>0</v>
      </c>
      <c r="Z62" s="54">
        <v>0</v>
      </c>
      <c r="AA62" s="54">
        <f t="shared" si="14"/>
        <v>0</v>
      </c>
      <c r="AB62" s="35"/>
      <c r="AC62" s="53">
        <v>0</v>
      </c>
      <c r="AD62" s="53">
        <v>0</v>
      </c>
      <c r="AE62" s="53">
        <f t="shared" si="31"/>
        <v>0</v>
      </c>
      <c r="AF62" s="53">
        <v>0</v>
      </c>
      <c r="AG62" s="53">
        <f t="shared" si="32"/>
        <v>0</v>
      </c>
      <c r="AH62" s="54">
        <v>0</v>
      </c>
      <c r="AI62" s="55">
        <f t="shared" si="16"/>
        <v>0</v>
      </c>
      <c r="AJ62" s="32"/>
      <c r="AK62" s="119">
        <v>0</v>
      </c>
      <c r="AL62" s="53">
        <v>0</v>
      </c>
      <c r="AM62" s="53">
        <f t="shared" si="17"/>
        <v>0</v>
      </c>
      <c r="AN62" s="53">
        <v>0</v>
      </c>
      <c r="AO62" s="53">
        <f t="shared" si="41"/>
        <v>0</v>
      </c>
      <c r="AP62" s="54">
        <v>0</v>
      </c>
      <c r="AQ62" s="54">
        <f t="shared" si="18"/>
        <v>0</v>
      </c>
      <c r="AR62" s="35"/>
      <c r="AS62" s="53">
        <v>0</v>
      </c>
      <c r="AT62" s="53">
        <v>0</v>
      </c>
      <c r="AU62" s="53">
        <f t="shared" si="33"/>
        <v>0</v>
      </c>
      <c r="AV62" s="53">
        <v>0</v>
      </c>
      <c r="AW62" s="53">
        <f t="shared" si="34"/>
        <v>0</v>
      </c>
      <c r="AX62" s="54">
        <v>0</v>
      </c>
      <c r="AY62" s="55">
        <f t="shared" si="20"/>
        <v>0</v>
      </c>
      <c r="AZ62" s="32"/>
      <c r="BA62" s="119">
        <v>0</v>
      </c>
      <c r="BB62" s="53">
        <v>0</v>
      </c>
      <c r="BC62" s="53">
        <f t="shared" si="21"/>
        <v>0</v>
      </c>
      <c r="BD62" s="53">
        <v>0</v>
      </c>
      <c r="BE62" s="53">
        <f t="shared" si="42"/>
        <v>0</v>
      </c>
      <c r="BF62" s="54">
        <v>0</v>
      </c>
      <c r="BG62" s="54">
        <f t="shared" si="22"/>
        <v>0</v>
      </c>
      <c r="BH62" s="35"/>
      <c r="BI62" s="53">
        <v>0</v>
      </c>
      <c r="BJ62" s="53">
        <v>0</v>
      </c>
      <c r="BK62" s="53">
        <f t="shared" si="35"/>
        <v>0</v>
      </c>
      <c r="BL62" s="53">
        <v>0</v>
      </c>
      <c r="BM62" s="53">
        <f t="shared" si="36"/>
        <v>0</v>
      </c>
      <c r="BN62" s="54">
        <v>0</v>
      </c>
      <c r="BO62" s="55">
        <f t="shared" si="24"/>
        <v>0</v>
      </c>
      <c r="BP62" s="32"/>
      <c r="BQ62" s="119">
        <v>0</v>
      </c>
      <c r="BR62" s="53">
        <v>0</v>
      </c>
      <c r="BS62" s="53">
        <f t="shared" si="25"/>
        <v>0</v>
      </c>
      <c r="BT62" s="53">
        <v>0</v>
      </c>
      <c r="BU62" s="53">
        <f t="shared" si="43"/>
        <v>0</v>
      </c>
      <c r="BV62" s="54">
        <v>0</v>
      </c>
      <c r="BW62" s="54">
        <f t="shared" si="26"/>
        <v>0</v>
      </c>
      <c r="BX62" s="35"/>
      <c r="BY62" s="53">
        <v>0</v>
      </c>
      <c r="BZ62" s="53">
        <v>0</v>
      </c>
      <c r="CA62" s="53">
        <f t="shared" si="37"/>
        <v>0</v>
      </c>
      <c r="CB62" s="53">
        <v>0</v>
      </c>
      <c r="CC62" s="53">
        <f t="shared" si="38"/>
        <v>0</v>
      </c>
      <c r="CD62" s="54">
        <v>0</v>
      </c>
      <c r="CE62" s="55">
        <f t="shared" si="28"/>
        <v>0</v>
      </c>
      <c r="CF62" s="3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</row>
    <row r="63" spans="2:99" s="26" customFormat="1" ht="14.25" hidden="1" customHeight="1" outlineLevel="1">
      <c r="B63" s="26" t="str">
        <f t="shared" si="8"/>
        <v>Hide</v>
      </c>
      <c r="C63" s="26">
        <v>-1</v>
      </c>
      <c r="D63" s="52" t="s">
        <v>56</v>
      </c>
      <c r="E63" s="119">
        <v>0</v>
      </c>
      <c r="F63" s="53">
        <v>0</v>
      </c>
      <c r="G63" s="53">
        <f t="shared" si="9"/>
        <v>0</v>
      </c>
      <c r="H63" s="53">
        <v>0</v>
      </c>
      <c r="I63" s="53">
        <f t="shared" si="39"/>
        <v>0</v>
      </c>
      <c r="J63" s="54">
        <v>0</v>
      </c>
      <c r="K63" s="54">
        <f t="shared" si="10"/>
        <v>0</v>
      </c>
      <c r="L63" s="35"/>
      <c r="M63" s="53">
        <v>0</v>
      </c>
      <c r="N63" s="53">
        <v>0</v>
      </c>
      <c r="O63" s="53">
        <f t="shared" si="29"/>
        <v>0</v>
      </c>
      <c r="P63" s="53">
        <v>0</v>
      </c>
      <c r="Q63" s="53">
        <f t="shared" si="30"/>
        <v>0</v>
      </c>
      <c r="R63" s="54">
        <v>0</v>
      </c>
      <c r="S63" s="55">
        <f t="shared" si="12"/>
        <v>0</v>
      </c>
      <c r="T63" s="32"/>
      <c r="U63" s="119">
        <v>0</v>
      </c>
      <c r="V63" s="53">
        <v>0</v>
      </c>
      <c r="W63" s="53">
        <f t="shared" si="13"/>
        <v>0</v>
      </c>
      <c r="X63" s="53">
        <v>0</v>
      </c>
      <c r="Y63" s="53">
        <f t="shared" si="40"/>
        <v>0</v>
      </c>
      <c r="Z63" s="54">
        <v>0</v>
      </c>
      <c r="AA63" s="54">
        <f t="shared" si="14"/>
        <v>0</v>
      </c>
      <c r="AB63" s="35"/>
      <c r="AC63" s="53">
        <v>0</v>
      </c>
      <c r="AD63" s="53">
        <v>0</v>
      </c>
      <c r="AE63" s="53">
        <f t="shared" si="31"/>
        <v>0</v>
      </c>
      <c r="AF63" s="53">
        <v>0</v>
      </c>
      <c r="AG63" s="53">
        <f t="shared" si="32"/>
        <v>0</v>
      </c>
      <c r="AH63" s="54">
        <v>0</v>
      </c>
      <c r="AI63" s="55">
        <f t="shared" si="16"/>
        <v>0</v>
      </c>
      <c r="AJ63" s="32"/>
      <c r="AK63" s="119">
        <v>0</v>
      </c>
      <c r="AL63" s="53">
        <v>0</v>
      </c>
      <c r="AM63" s="53">
        <f t="shared" si="17"/>
        <v>0</v>
      </c>
      <c r="AN63" s="53">
        <v>0</v>
      </c>
      <c r="AO63" s="53">
        <f t="shared" si="41"/>
        <v>0</v>
      </c>
      <c r="AP63" s="54">
        <v>0</v>
      </c>
      <c r="AQ63" s="54">
        <f t="shared" si="18"/>
        <v>0</v>
      </c>
      <c r="AR63" s="35"/>
      <c r="AS63" s="53">
        <v>0</v>
      </c>
      <c r="AT63" s="53">
        <v>0</v>
      </c>
      <c r="AU63" s="53">
        <f t="shared" si="33"/>
        <v>0</v>
      </c>
      <c r="AV63" s="53">
        <v>0</v>
      </c>
      <c r="AW63" s="53">
        <f t="shared" si="34"/>
        <v>0</v>
      </c>
      <c r="AX63" s="54">
        <v>0</v>
      </c>
      <c r="AY63" s="55">
        <f t="shared" si="20"/>
        <v>0</v>
      </c>
      <c r="AZ63" s="32"/>
      <c r="BA63" s="119">
        <v>0</v>
      </c>
      <c r="BB63" s="53">
        <v>0</v>
      </c>
      <c r="BC63" s="53">
        <f t="shared" si="21"/>
        <v>0</v>
      </c>
      <c r="BD63" s="53">
        <v>0</v>
      </c>
      <c r="BE63" s="53">
        <f t="shared" si="42"/>
        <v>0</v>
      </c>
      <c r="BF63" s="54">
        <v>0</v>
      </c>
      <c r="BG63" s="54">
        <f t="shared" si="22"/>
        <v>0</v>
      </c>
      <c r="BH63" s="35"/>
      <c r="BI63" s="53">
        <v>0</v>
      </c>
      <c r="BJ63" s="53">
        <v>0</v>
      </c>
      <c r="BK63" s="53">
        <f t="shared" si="35"/>
        <v>0</v>
      </c>
      <c r="BL63" s="53">
        <v>0</v>
      </c>
      <c r="BM63" s="53">
        <f t="shared" si="36"/>
        <v>0</v>
      </c>
      <c r="BN63" s="54">
        <v>0</v>
      </c>
      <c r="BO63" s="55">
        <f t="shared" si="24"/>
        <v>0</v>
      </c>
      <c r="BP63" s="32"/>
      <c r="BQ63" s="119">
        <v>0</v>
      </c>
      <c r="BR63" s="53">
        <v>0</v>
      </c>
      <c r="BS63" s="53">
        <f t="shared" si="25"/>
        <v>0</v>
      </c>
      <c r="BT63" s="53">
        <v>0</v>
      </c>
      <c r="BU63" s="53">
        <f t="shared" si="43"/>
        <v>0</v>
      </c>
      <c r="BV63" s="54">
        <v>0</v>
      </c>
      <c r="BW63" s="54">
        <f t="shared" si="26"/>
        <v>0</v>
      </c>
      <c r="BX63" s="35"/>
      <c r="BY63" s="53">
        <v>0</v>
      </c>
      <c r="BZ63" s="53">
        <v>0</v>
      </c>
      <c r="CA63" s="53">
        <f t="shared" si="37"/>
        <v>0</v>
      </c>
      <c r="CB63" s="53">
        <v>0</v>
      </c>
      <c r="CC63" s="53">
        <f t="shared" si="38"/>
        <v>0</v>
      </c>
      <c r="CD63" s="54">
        <v>0</v>
      </c>
      <c r="CE63" s="55">
        <f t="shared" si="28"/>
        <v>0</v>
      </c>
      <c r="CF63" s="32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</row>
    <row r="64" spans="2:99" s="26" customFormat="1" ht="14.25" hidden="1" customHeight="1" outlineLevel="1">
      <c r="B64" s="26" t="str">
        <f t="shared" si="8"/>
        <v>Hide</v>
      </c>
      <c r="C64" s="26">
        <v>-1</v>
      </c>
      <c r="D64" s="52" t="s">
        <v>57</v>
      </c>
      <c r="E64" s="119">
        <v>0</v>
      </c>
      <c r="F64" s="53">
        <v>0</v>
      </c>
      <c r="G64" s="53">
        <f t="shared" si="9"/>
        <v>0</v>
      </c>
      <c r="H64" s="53">
        <v>0</v>
      </c>
      <c r="I64" s="53">
        <f t="shared" si="39"/>
        <v>0</v>
      </c>
      <c r="J64" s="54">
        <v>0</v>
      </c>
      <c r="K64" s="54">
        <f t="shared" si="10"/>
        <v>0</v>
      </c>
      <c r="L64" s="35"/>
      <c r="M64" s="53">
        <v>0</v>
      </c>
      <c r="N64" s="53">
        <v>0</v>
      </c>
      <c r="O64" s="53">
        <f t="shared" si="29"/>
        <v>0</v>
      </c>
      <c r="P64" s="53">
        <v>0</v>
      </c>
      <c r="Q64" s="53">
        <f t="shared" si="30"/>
        <v>0</v>
      </c>
      <c r="R64" s="54">
        <v>0</v>
      </c>
      <c r="S64" s="55">
        <f t="shared" si="12"/>
        <v>0</v>
      </c>
      <c r="T64" s="32"/>
      <c r="U64" s="119">
        <v>0</v>
      </c>
      <c r="V64" s="53">
        <v>0</v>
      </c>
      <c r="W64" s="53">
        <f t="shared" si="13"/>
        <v>0</v>
      </c>
      <c r="X64" s="53">
        <v>0</v>
      </c>
      <c r="Y64" s="53">
        <f t="shared" si="40"/>
        <v>0</v>
      </c>
      <c r="Z64" s="54">
        <v>0</v>
      </c>
      <c r="AA64" s="54">
        <f t="shared" si="14"/>
        <v>0</v>
      </c>
      <c r="AB64" s="35"/>
      <c r="AC64" s="53">
        <v>0</v>
      </c>
      <c r="AD64" s="53">
        <v>0</v>
      </c>
      <c r="AE64" s="53">
        <f t="shared" si="31"/>
        <v>0</v>
      </c>
      <c r="AF64" s="53">
        <v>0</v>
      </c>
      <c r="AG64" s="53">
        <f t="shared" si="32"/>
        <v>0</v>
      </c>
      <c r="AH64" s="54">
        <v>0</v>
      </c>
      <c r="AI64" s="55">
        <f t="shared" si="16"/>
        <v>0</v>
      </c>
      <c r="AJ64" s="32"/>
      <c r="AK64" s="119">
        <v>0</v>
      </c>
      <c r="AL64" s="53">
        <v>0</v>
      </c>
      <c r="AM64" s="53">
        <f t="shared" si="17"/>
        <v>0</v>
      </c>
      <c r="AN64" s="53">
        <v>0</v>
      </c>
      <c r="AO64" s="53">
        <f t="shared" si="41"/>
        <v>0</v>
      </c>
      <c r="AP64" s="54">
        <v>0</v>
      </c>
      <c r="AQ64" s="54">
        <f t="shared" si="18"/>
        <v>0</v>
      </c>
      <c r="AR64" s="35"/>
      <c r="AS64" s="53">
        <v>0</v>
      </c>
      <c r="AT64" s="53">
        <v>0</v>
      </c>
      <c r="AU64" s="53">
        <f t="shared" si="33"/>
        <v>0</v>
      </c>
      <c r="AV64" s="53">
        <v>0</v>
      </c>
      <c r="AW64" s="53">
        <f t="shared" si="34"/>
        <v>0</v>
      </c>
      <c r="AX64" s="54">
        <v>0</v>
      </c>
      <c r="AY64" s="55">
        <f t="shared" si="20"/>
        <v>0</v>
      </c>
      <c r="AZ64" s="32"/>
      <c r="BA64" s="119">
        <v>0</v>
      </c>
      <c r="BB64" s="53">
        <v>0</v>
      </c>
      <c r="BC64" s="53">
        <f t="shared" si="21"/>
        <v>0</v>
      </c>
      <c r="BD64" s="53">
        <v>0</v>
      </c>
      <c r="BE64" s="53">
        <f t="shared" si="42"/>
        <v>0</v>
      </c>
      <c r="BF64" s="54">
        <v>0</v>
      </c>
      <c r="BG64" s="54">
        <f t="shared" si="22"/>
        <v>0</v>
      </c>
      <c r="BH64" s="35"/>
      <c r="BI64" s="53">
        <v>0</v>
      </c>
      <c r="BJ64" s="53">
        <v>0</v>
      </c>
      <c r="BK64" s="53">
        <f t="shared" si="35"/>
        <v>0</v>
      </c>
      <c r="BL64" s="53">
        <v>0</v>
      </c>
      <c r="BM64" s="53">
        <f t="shared" si="36"/>
        <v>0</v>
      </c>
      <c r="BN64" s="54">
        <v>0</v>
      </c>
      <c r="BO64" s="55">
        <f t="shared" si="24"/>
        <v>0</v>
      </c>
      <c r="BP64" s="32"/>
      <c r="BQ64" s="119">
        <v>0</v>
      </c>
      <c r="BR64" s="53">
        <v>0</v>
      </c>
      <c r="BS64" s="53">
        <f t="shared" si="25"/>
        <v>0</v>
      </c>
      <c r="BT64" s="53">
        <v>0</v>
      </c>
      <c r="BU64" s="53">
        <f t="shared" si="43"/>
        <v>0</v>
      </c>
      <c r="BV64" s="54">
        <v>0</v>
      </c>
      <c r="BW64" s="54">
        <f t="shared" si="26"/>
        <v>0</v>
      </c>
      <c r="BX64" s="35"/>
      <c r="BY64" s="53">
        <v>0</v>
      </c>
      <c r="BZ64" s="53">
        <v>0</v>
      </c>
      <c r="CA64" s="53">
        <f t="shared" si="37"/>
        <v>0</v>
      </c>
      <c r="CB64" s="53">
        <v>0</v>
      </c>
      <c r="CC64" s="53">
        <f t="shared" si="38"/>
        <v>0</v>
      </c>
      <c r="CD64" s="54">
        <v>0</v>
      </c>
      <c r="CE64" s="55">
        <f t="shared" si="28"/>
        <v>0</v>
      </c>
      <c r="CF64" s="32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</row>
    <row r="65" spans="2:99" s="26" customFormat="1" collapsed="1">
      <c r="B65" s="26" t="str">
        <f t="shared" si="8"/>
        <v>Hide</v>
      </c>
      <c r="C65" s="26">
        <v>-1</v>
      </c>
      <c r="D65" s="48" t="s">
        <v>58</v>
      </c>
      <c r="E65" s="118">
        <v>0</v>
      </c>
      <c r="F65" s="49">
        <v>0</v>
      </c>
      <c r="G65" s="49">
        <f t="shared" si="9"/>
        <v>0</v>
      </c>
      <c r="H65" s="49">
        <v>0</v>
      </c>
      <c r="I65" s="49">
        <f t="shared" si="39"/>
        <v>0</v>
      </c>
      <c r="J65" s="50">
        <v>0</v>
      </c>
      <c r="K65" s="50">
        <f t="shared" si="10"/>
        <v>0</v>
      </c>
      <c r="L65" s="35"/>
      <c r="M65" s="49">
        <v>0</v>
      </c>
      <c r="N65" s="49">
        <v>0</v>
      </c>
      <c r="O65" s="49">
        <f t="shared" si="29"/>
        <v>0</v>
      </c>
      <c r="P65" s="49">
        <v>0</v>
      </c>
      <c r="Q65" s="49">
        <f t="shared" si="30"/>
        <v>0</v>
      </c>
      <c r="R65" s="50">
        <v>0</v>
      </c>
      <c r="S65" s="51">
        <f t="shared" si="12"/>
        <v>0</v>
      </c>
      <c r="T65" s="32"/>
      <c r="U65" s="118">
        <v>0</v>
      </c>
      <c r="V65" s="49">
        <v>0</v>
      </c>
      <c r="W65" s="49">
        <f t="shared" si="13"/>
        <v>0</v>
      </c>
      <c r="X65" s="49">
        <v>0</v>
      </c>
      <c r="Y65" s="49">
        <f t="shared" si="40"/>
        <v>0</v>
      </c>
      <c r="Z65" s="50">
        <v>0</v>
      </c>
      <c r="AA65" s="50">
        <f t="shared" si="14"/>
        <v>0</v>
      </c>
      <c r="AB65" s="35"/>
      <c r="AC65" s="49">
        <v>0</v>
      </c>
      <c r="AD65" s="49">
        <v>0</v>
      </c>
      <c r="AE65" s="49">
        <f t="shared" si="31"/>
        <v>0</v>
      </c>
      <c r="AF65" s="49">
        <v>0</v>
      </c>
      <c r="AG65" s="49">
        <f t="shared" si="32"/>
        <v>0</v>
      </c>
      <c r="AH65" s="50">
        <v>0</v>
      </c>
      <c r="AI65" s="51">
        <f t="shared" si="16"/>
        <v>0</v>
      </c>
      <c r="AJ65" s="32"/>
      <c r="AK65" s="118">
        <v>0</v>
      </c>
      <c r="AL65" s="49">
        <v>0</v>
      </c>
      <c r="AM65" s="49">
        <f t="shared" si="17"/>
        <v>0</v>
      </c>
      <c r="AN65" s="49">
        <v>0</v>
      </c>
      <c r="AO65" s="49">
        <f t="shared" si="41"/>
        <v>0</v>
      </c>
      <c r="AP65" s="50">
        <v>0</v>
      </c>
      <c r="AQ65" s="50">
        <f t="shared" si="18"/>
        <v>0</v>
      </c>
      <c r="AR65" s="35"/>
      <c r="AS65" s="49">
        <v>0</v>
      </c>
      <c r="AT65" s="49">
        <v>0</v>
      </c>
      <c r="AU65" s="49">
        <f t="shared" si="33"/>
        <v>0</v>
      </c>
      <c r="AV65" s="49">
        <v>0</v>
      </c>
      <c r="AW65" s="49">
        <f t="shared" si="34"/>
        <v>0</v>
      </c>
      <c r="AX65" s="50">
        <v>0</v>
      </c>
      <c r="AY65" s="51">
        <f t="shared" si="20"/>
        <v>0</v>
      </c>
      <c r="AZ65" s="32"/>
      <c r="BA65" s="118">
        <v>0</v>
      </c>
      <c r="BB65" s="49">
        <v>0</v>
      </c>
      <c r="BC65" s="49">
        <f t="shared" si="21"/>
        <v>0</v>
      </c>
      <c r="BD65" s="49">
        <v>0</v>
      </c>
      <c r="BE65" s="49">
        <f t="shared" si="42"/>
        <v>0</v>
      </c>
      <c r="BF65" s="50">
        <v>0</v>
      </c>
      <c r="BG65" s="50">
        <f t="shared" si="22"/>
        <v>0</v>
      </c>
      <c r="BH65" s="35"/>
      <c r="BI65" s="49">
        <v>0</v>
      </c>
      <c r="BJ65" s="49">
        <v>0</v>
      </c>
      <c r="BK65" s="49">
        <f t="shared" si="35"/>
        <v>0</v>
      </c>
      <c r="BL65" s="49">
        <v>0</v>
      </c>
      <c r="BM65" s="49">
        <f t="shared" si="36"/>
        <v>0</v>
      </c>
      <c r="BN65" s="50">
        <v>0</v>
      </c>
      <c r="BO65" s="51">
        <f t="shared" si="24"/>
        <v>0</v>
      </c>
      <c r="BP65" s="32"/>
      <c r="BQ65" s="118">
        <v>0</v>
      </c>
      <c r="BR65" s="49">
        <v>0</v>
      </c>
      <c r="BS65" s="49">
        <f t="shared" si="25"/>
        <v>0</v>
      </c>
      <c r="BT65" s="49">
        <v>0</v>
      </c>
      <c r="BU65" s="49">
        <f t="shared" si="43"/>
        <v>0</v>
      </c>
      <c r="BV65" s="50">
        <v>0</v>
      </c>
      <c r="BW65" s="50">
        <f t="shared" si="26"/>
        <v>0</v>
      </c>
      <c r="BX65" s="35"/>
      <c r="BY65" s="49">
        <v>0</v>
      </c>
      <c r="BZ65" s="49">
        <v>0</v>
      </c>
      <c r="CA65" s="49">
        <f t="shared" si="37"/>
        <v>0</v>
      </c>
      <c r="CB65" s="49">
        <v>0</v>
      </c>
      <c r="CC65" s="49">
        <f t="shared" si="38"/>
        <v>0</v>
      </c>
      <c r="CD65" s="50">
        <v>0</v>
      </c>
      <c r="CE65" s="51">
        <f t="shared" si="28"/>
        <v>0</v>
      </c>
      <c r="CF65" s="32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</row>
    <row r="66" spans="2:99" s="41" customFormat="1">
      <c r="B66" s="41" t="str">
        <f t="shared" si="8"/>
        <v>Hide</v>
      </c>
      <c r="C66" s="41">
        <v>-1</v>
      </c>
      <c r="D66" s="56" t="s">
        <v>59</v>
      </c>
      <c r="E66" s="120">
        <v>2937180.2499999991</v>
      </c>
      <c r="F66" s="57">
        <v>2882084.0000000009</v>
      </c>
      <c r="G66" s="57">
        <f t="shared" si="9"/>
        <v>55096.249999998137</v>
      </c>
      <c r="H66" s="57">
        <v>0</v>
      </c>
      <c r="I66" s="57">
        <f t="shared" si="39"/>
        <v>2937180.2499999991</v>
      </c>
      <c r="J66" s="58">
        <v>1989062.6199999999</v>
      </c>
      <c r="K66" s="58">
        <f t="shared" si="10"/>
        <v>948117.62999999919</v>
      </c>
      <c r="L66" s="45"/>
      <c r="M66" s="57">
        <v>2937180.2499999991</v>
      </c>
      <c r="N66" s="57">
        <v>2882084.0000000009</v>
      </c>
      <c r="O66" s="57">
        <f t="shared" si="29"/>
        <v>55096.249999998137</v>
      </c>
      <c r="P66" s="57">
        <v>0</v>
      </c>
      <c r="Q66" s="57">
        <f t="shared" si="30"/>
        <v>2937180.2499999991</v>
      </c>
      <c r="R66" s="58">
        <v>1989062.6199999999</v>
      </c>
      <c r="S66" s="59">
        <f t="shared" si="12"/>
        <v>948117.62999999919</v>
      </c>
      <c r="T66" s="60"/>
      <c r="U66" s="120">
        <v>1510763.0199999986</v>
      </c>
      <c r="V66" s="57">
        <v>1551649</v>
      </c>
      <c r="W66" s="57">
        <f t="shared" si="13"/>
        <v>-40885.980000001378</v>
      </c>
      <c r="X66" s="57">
        <v>0</v>
      </c>
      <c r="Y66" s="57">
        <f t="shared" si="40"/>
        <v>1510763.0199999986</v>
      </c>
      <c r="Z66" s="58">
        <v>852753.73</v>
      </c>
      <c r="AA66" s="58">
        <f t="shared" si="14"/>
        <v>658009.28999999864</v>
      </c>
      <c r="AB66" s="45"/>
      <c r="AC66" s="57">
        <v>1510763.0199999986</v>
      </c>
      <c r="AD66" s="57">
        <v>1551649</v>
      </c>
      <c r="AE66" s="57">
        <f t="shared" si="31"/>
        <v>-40885.980000001378</v>
      </c>
      <c r="AF66" s="57">
        <v>0</v>
      </c>
      <c r="AG66" s="57">
        <f t="shared" si="32"/>
        <v>1510763.0199999986</v>
      </c>
      <c r="AH66" s="58">
        <v>852753.73</v>
      </c>
      <c r="AI66" s="59">
        <f t="shared" si="16"/>
        <v>658009.28999999864</v>
      </c>
      <c r="AJ66" s="60"/>
      <c r="AK66" s="120">
        <v>709473.74000000011</v>
      </c>
      <c r="AL66" s="57">
        <v>553435.00000000012</v>
      </c>
      <c r="AM66" s="57">
        <f t="shared" si="17"/>
        <v>156038.74</v>
      </c>
      <c r="AN66" s="57">
        <v>0</v>
      </c>
      <c r="AO66" s="57">
        <f t="shared" si="41"/>
        <v>709473.74000000011</v>
      </c>
      <c r="AP66" s="58">
        <v>451475.11</v>
      </c>
      <c r="AQ66" s="58">
        <f t="shared" si="18"/>
        <v>257998.63000000012</v>
      </c>
      <c r="AR66" s="45"/>
      <c r="AS66" s="57">
        <v>709473.74000000011</v>
      </c>
      <c r="AT66" s="57">
        <v>553435.00000000012</v>
      </c>
      <c r="AU66" s="57">
        <f t="shared" si="33"/>
        <v>156038.74</v>
      </c>
      <c r="AV66" s="57">
        <v>0</v>
      </c>
      <c r="AW66" s="57">
        <f t="shared" si="34"/>
        <v>709473.74000000011</v>
      </c>
      <c r="AX66" s="58">
        <v>451475.11</v>
      </c>
      <c r="AY66" s="59">
        <f t="shared" si="20"/>
        <v>257998.63000000012</v>
      </c>
      <c r="AZ66" s="60"/>
      <c r="BA66" s="120">
        <v>417368.2500000007</v>
      </c>
      <c r="BB66" s="57">
        <v>415000</v>
      </c>
      <c r="BC66" s="57">
        <f t="shared" si="21"/>
        <v>2368.2500000006985</v>
      </c>
      <c r="BD66" s="57">
        <v>0</v>
      </c>
      <c r="BE66" s="57">
        <f t="shared" si="42"/>
        <v>417368.2500000007</v>
      </c>
      <c r="BF66" s="58">
        <v>358905.11</v>
      </c>
      <c r="BG66" s="58">
        <f t="shared" si="22"/>
        <v>58463.140000000712</v>
      </c>
      <c r="BH66" s="45"/>
      <c r="BI66" s="57">
        <v>417368.2500000007</v>
      </c>
      <c r="BJ66" s="57">
        <v>415000</v>
      </c>
      <c r="BK66" s="57">
        <f t="shared" si="35"/>
        <v>2368.2500000006985</v>
      </c>
      <c r="BL66" s="57">
        <v>0</v>
      </c>
      <c r="BM66" s="57">
        <f t="shared" si="36"/>
        <v>417368.2500000007</v>
      </c>
      <c r="BN66" s="58">
        <v>358905.11</v>
      </c>
      <c r="BO66" s="59">
        <f t="shared" si="24"/>
        <v>58463.140000000712</v>
      </c>
      <c r="BP66" s="60"/>
      <c r="BQ66" s="120">
        <v>299575.24</v>
      </c>
      <c r="BR66" s="57">
        <v>362000.00000000012</v>
      </c>
      <c r="BS66" s="57">
        <f t="shared" si="25"/>
        <v>-62424.760000000126</v>
      </c>
      <c r="BT66" s="57">
        <v>0</v>
      </c>
      <c r="BU66" s="57">
        <f t="shared" si="43"/>
        <v>299575.24</v>
      </c>
      <c r="BV66" s="58">
        <v>325928.66999999993</v>
      </c>
      <c r="BW66" s="58">
        <f t="shared" si="26"/>
        <v>-26353.429999999935</v>
      </c>
      <c r="BX66" s="45"/>
      <c r="BY66" s="57">
        <v>299575.24</v>
      </c>
      <c r="BZ66" s="57">
        <v>362000.00000000012</v>
      </c>
      <c r="CA66" s="57">
        <f t="shared" si="37"/>
        <v>-62424.760000000126</v>
      </c>
      <c r="CB66" s="57">
        <v>0</v>
      </c>
      <c r="CC66" s="57">
        <f t="shared" si="38"/>
        <v>299575.24</v>
      </c>
      <c r="CD66" s="58">
        <v>325928.66999999993</v>
      </c>
      <c r="CE66" s="59">
        <f t="shared" si="28"/>
        <v>-26353.429999999935</v>
      </c>
      <c r="CF66" s="60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</row>
    <row r="67" spans="2:99" s="2" customFormat="1">
      <c r="B67" s="2" t="s">
        <v>403</v>
      </c>
      <c r="D67" s="62" t="s">
        <v>60</v>
      </c>
      <c r="E67" s="115">
        <v>0</v>
      </c>
      <c r="F67" s="28">
        <v>0</v>
      </c>
      <c r="G67" s="28">
        <f t="shared" si="9"/>
        <v>0</v>
      </c>
      <c r="H67" s="28">
        <v>0</v>
      </c>
      <c r="I67" s="28">
        <f t="shared" si="39"/>
        <v>0</v>
      </c>
      <c r="J67" s="34">
        <v>0</v>
      </c>
      <c r="K67" s="34">
        <f t="shared" si="10"/>
        <v>0</v>
      </c>
      <c r="L67" s="35"/>
      <c r="M67" s="28">
        <v>0</v>
      </c>
      <c r="N67" s="28">
        <v>0</v>
      </c>
      <c r="O67" s="28">
        <f t="shared" si="29"/>
        <v>0</v>
      </c>
      <c r="P67" s="28">
        <v>0</v>
      </c>
      <c r="Q67" s="28">
        <f t="shared" si="30"/>
        <v>0</v>
      </c>
      <c r="R67" s="34">
        <v>0</v>
      </c>
      <c r="S67" s="36">
        <f t="shared" si="12"/>
        <v>0</v>
      </c>
      <c r="T67" s="32"/>
      <c r="U67" s="115">
        <v>0</v>
      </c>
      <c r="V67" s="28">
        <v>0</v>
      </c>
      <c r="W67" s="28">
        <f t="shared" si="13"/>
        <v>0</v>
      </c>
      <c r="X67" s="28">
        <v>0</v>
      </c>
      <c r="Y67" s="28">
        <f t="shared" si="40"/>
        <v>0</v>
      </c>
      <c r="Z67" s="34">
        <v>0</v>
      </c>
      <c r="AA67" s="34">
        <f t="shared" si="14"/>
        <v>0</v>
      </c>
      <c r="AB67" s="35"/>
      <c r="AC67" s="28">
        <v>0</v>
      </c>
      <c r="AD67" s="28">
        <v>0</v>
      </c>
      <c r="AE67" s="28">
        <f t="shared" si="31"/>
        <v>0</v>
      </c>
      <c r="AF67" s="28">
        <v>0</v>
      </c>
      <c r="AG67" s="28">
        <f t="shared" si="32"/>
        <v>0</v>
      </c>
      <c r="AH67" s="34">
        <v>0</v>
      </c>
      <c r="AI67" s="36">
        <f t="shared" si="16"/>
        <v>0</v>
      </c>
      <c r="AJ67" s="32"/>
      <c r="AK67" s="115">
        <v>0</v>
      </c>
      <c r="AL67" s="28">
        <v>0</v>
      </c>
      <c r="AM67" s="28">
        <f t="shared" si="17"/>
        <v>0</v>
      </c>
      <c r="AN67" s="28">
        <v>0</v>
      </c>
      <c r="AO67" s="28">
        <f t="shared" si="41"/>
        <v>0</v>
      </c>
      <c r="AP67" s="34">
        <v>0</v>
      </c>
      <c r="AQ67" s="34">
        <f t="shared" si="18"/>
        <v>0</v>
      </c>
      <c r="AR67" s="35"/>
      <c r="AS67" s="28">
        <v>0</v>
      </c>
      <c r="AT67" s="28">
        <v>0</v>
      </c>
      <c r="AU67" s="28">
        <f t="shared" si="33"/>
        <v>0</v>
      </c>
      <c r="AV67" s="28">
        <v>0</v>
      </c>
      <c r="AW67" s="28">
        <f t="shared" si="34"/>
        <v>0</v>
      </c>
      <c r="AX67" s="34">
        <v>0</v>
      </c>
      <c r="AY67" s="36">
        <f t="shared" si="20"/>
        <v>0</v>
      </c>
      <c r="AZ67" s="32"/>
      <c r="BA67" s="115">
        <v>0</v>
      </c>
      <c r="BB67" s="28">
        <v>0</v>
      </c>
      <c r="BC67" s="28">
        <f t="shared" si="21"/>
        <v>0</v>
      </c>
      <c r="BD67" s="28">
        <v>0</v>
      </c>
      <c r="BE67" s="28">
        <f t="shared" si="42"/>
        <v>0</v>
      </c>
      <c r="BF67" s="34">
        <v>0</v>
      </c>
      <c r="BG67" s="34">
        <f t="shared" si="22"/>
        <v>0</v>
      </c>
      <c r="BH67" s="35"/>
      <c r="BI67" s="28">
        <v>0</v>
      </c>
      <c r="BJ67" s="28">
        <v>0</v>
      </c>
      <c r="BK67" s="28">
        <f t="shared" si="35"/>
        <v>0</v>
      </c>
      <c r="BL67" s="28">
        <v>0</v>
      </c>
      <c r="BM67" s="28">
        <f t="shared" si="36"/>
        <v>0</v>
      </c>
      <c r="BN67" s="34">
        <v>0</v>
      </c>
      <c r="BO67" s="36">
        <f t="shared" si="24"/>
        <v>0</v>
      </c>
      <c r="BP67" s="32"/>
      <c r="BQ67" s="115">
        <v>0</v>
      </c>
      <c r="BR67" s="28">
        <v>0</v>
      </c>
      <c r="BS67" s="28">
        <f t="shared" si="25"/>
        <v>0</v>
      </c>
      <c r="BT67" s="28">
        <v>0</v>
      </c>
      <c r="BU67" s="28">
        <f t="shared" si="43"/>
        <v>0</v>
      </c>
      <c r="BV67" s="34">
        <v>0</v>
      </c>
      <c r="BW67" s="34">
        <f t="shared" si="26"/>
        <v>0</v>
      </c>
      <c r="BX67" s="35"/>
      <c r="BY67" s="28">
        <v>0</v>
      </c>
      <c r="BZ67" s="28">
        <v>0</v>
      </c>
      <c r="CA67" s="28">
        <f t="shared" si="37"/>
        <v>0</v>
      </c>
      <c r="CB67" s="28">
        <v>0</v>
      </c>
      <c r="CC67" s="28">
        <f t="shared" si="38"/>
        <v>0</v>
      </c>
      <c r="CD67" s="34">
        <v>0</v>
      </c>
      <c r="CE67" s="36">
        <f t="shared" si="28"/>
        <v>0</v>
      </c>
      <c r="CF67" s="32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</row>
    <row r="68" spans="2:99" s="2" customFormat="1" ht="14.25" hidden="1" customHeight="1" outlineLevel="1">
      <c r="B68" s="2" t="str">
        <f t="shared" ref="B68:B126" si="75">IF(SUM(T68:T68)&lt;&gt;0,"Show","Hide")</f>
        <v>Hide</v>
      </c>
      <c r="C68" s="2">
        <v>1</v>
      </c>
      <c r="D68" s="62" t="s">
        <v>61</v>
      </c>
      <c r="E68" s="121">
        <v>0</v>
      </c>
      <c r="F68" s="63">
        <v>0</v>
      </c>
      <c r="G68" s="63">
        <f t="shared" si="9"/>
        <v>0</v>
      </c>
      <c r="H68" s="63">
        <v>0</v>
      </c>
      <c r="I68" s="63">
        <f t="shared" si="39"/>
        <v>0</v>
      </c>
      <c r="J68" s="64">
        <v>0</v>
      </c>
      <c r="K68" s="64">
        <f t="shared" si="10"/>
        <v>0</v>
      </c>
      <c r="L68" s="8"/>
      <c r="M68" s="63">
        <v>0</v>
      </c>
      <c r="N68" s="63">
        <v>0</v>
      </c>
      <c r="O68" s="63">
        <f t="shared" si="29"/>
        <v>0</v>
      </c>
      <c r="P68" s="63">
        <v>0</v>
      </c>
      <c r="Q68" s="63">
        <f t="shared" si="30"/>
        <v>0</v>
      </c>
      <c r="R68" s="64">
        <v>0</v>
      </c>
      <c r="S68" s="65">
        <f t="shared" si="12"/>
        <v>0</v>
      </c>
      <c r="T68" s="32"/>
      <c r="U68" s="121">
        <v>0</v>
      </c>
      <c r="V68" s="63">
        <v>0</v>
      </c>
      <c r="W68" s="63">
        <f t="shared" si="13"/>
        <v>0</v>
      </c>
      <c r="X68" s="63">
        <v>0</v>
      </c>
      <c r="Y68" s="63">
        <f t="shared" si="40"/>
        <v>0</v>
      </c>
      <c r="Z68" s="64">
        <v>0</v>
      </c>
      <c r="AA68" s="64">
        <f t="shared" si="14"/>
        <v>0</v>
      </c>
      <c r="AB68" s="8"/>
      <c r="AC68" s="63">
        <v>0</v>
      </c>
      <c r="AD68" s="63">
        <v>0</v>
      </c>
      <c r="AE68" s="63">
        <f t="shared" si="31"/>
        <v>0</v>
      </c>
      <c r="AF68" s="63">
        <v>0</v>
      </c>
      <c r="AG68" s="63">
        <f t="shared" si="32"/>
        <v>0</v>
      </c>
      <c r="AH68" s="64">
        <v>0</v>
      </c>
      <c r="AI68" s="65">
        <f t="shared" si="16"/>
        <v>0</v>
      </c>
      <c r="AJ68" s="32"/>
      <c r="AK68" s="121">
        <v>0</v>
      </c>
      <c r="AL68" s="63">
        <v>0</v>
      </c>
      <c r="AM68" s="63">
        <f t="shared" si="17"/>
        <v>0</v>
      </c>
      <c r="AN68" s="63">
        <v>0</v>
      </c>
      <c r="AO68" s="63">
        <f t="shared" si="41"/>
        <v>0</v>
      </c>
      <c r="AP68" s="64">
        <v>0</v>
      </c>
      <c r="AQ68" s="64">
        <f t="shared" si="18"/>
        <v>0</v>
      </c>
      <c r="AR68" s="8"/>
      <c r="AS68" s="63">
        <v>0</v>
      </c>
      <c r="AT68" s="63">
        <v>0</v>
      </c>
      <c r="AU68" s="63">
        <f t="shared" si="33"/>
        <v>0</v>
      </c>
      <c r="AV68" s="63">
        <v>0</v>
      </c>
      <c r="AW68" s="63">
        <f t="shared" si="34"/>
        <v>0</v>
      </c>
      <c r="AX68" s="64">
        <v>0</v>
      </c>
      <c r="AY68" s="65">
        <f t="shared" si="20"/>
        <v>0</v>
      </c>
      <c r="AZ68" s="32"/>
      <c r="BA68" s="121">
        <v>0</v>
      </c>
      <c r="BB68" s="63">
        <v>0</v>
      </c>
      <c r="BC68" s="63">
        <f t="shared" si="21"/>
        <v>0</v>
      </c>
      <c r="BD68" s="63">
        <v>0</v>
      </c>
      <c r="BE68" s="63">
        <f t="shared" si="42"/>
        <v>0</v>
      </c>
      <c r="BF68" s="64">
        <v>0</v>
      </c>
      <c r="BG68" s="64">
        <f t="shared" si="22"/>
        <v>0</v>
      </c>
      <c r="BH68" s="8"/>
      <c r="BI68" s="63">
        <v>0</v>
      </c>
      <c r="BJ68" s="63">
        <v>0</v>
      </c>
      <c r="BK68" s="63">
        <f t="shared" si="35"/>
        <v>0</v>
      </c>
      <c r="BL68" s="63">
        <v>0</v>
      </c>
      <c r="BM68" s="63">
        <f t="shared" si="36"/>
        <v>0</v>
      </c>
      <c r="BN68" s="64">
        <v>0</v>
      </c>
      <c r="BO68" s="65">
        <f t="shared" si="24"/>
        <v>0</v>
      </c>
      <c r="BP68" s="32"/>
      <c r="BQ68" s="121">
        <v>0</v>
      </c>
      <c r="BR68" s="63">
        <v>0</v>
      </c>
      <c r="BS68" s="63">
        <f t="shared" si="25"/>
        <v>0</v>
      </c>
      <c r="BT68" s="63">
        <v>0</v>
      </c>
      <c r="BU68" s="63">
        <f t="shared" si="43"/>
        <v>0</v>
      </c>
      <c r="BV68" s="64">
        <v>0</v>
      </c>
      <c r="BW68" s="64">
        <f t="shared" si="26"/>
        <v>0</v>
      </c>
      <c r="BX68" s="8"/>
      <c r="BY68" s="63">
        <v>0</v>
      </c>
      <c r="BZ68" s="63">
        <v>0</v>
      </c>
      <c r="CA68" s="63">
        <f t="shared" si="37"/>
        <v>0</v>
      </c>
      <c r="CB68" s="63">
        <v>0</v>
      </c>
      <c r="CC68" s="63">
        <f t="shared" si="38"/>
        <v>0</v>
      </c>
      <c r="CD68" s="64">
        <v>0</v>
      </c>
      <c r="CE68" s="65">
        <f t="shared" si="28"/>
        <v>0</v>
      </c>
      <c r="CF68" s="32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</row>
    <row r="69" spans="2:99" s="2" customFormat="1" ht="14.25" hidden="1" customHeight="1" outlineLevel="1">
      <c r="B69" s="2" t="str">
        <f t="shared" ref="B69" si="76">IF(SUM(T69:T69)&lt;&gt;0,"Show","Hide")</f>
        <v>Hide</v>
      </c>
      <c r="C69" s="2">
        <v>1</v>
      </c>
      <c r="D69" s="62" t="s">
        <v>584</v>
      </c>
      <c r="E69" s="121">
        <v>18995.799999999996</v>
      </c>
      <c r="F69" s="63">
        <v>12358.340682939743</v>
      </c>
      <c r="G69" s="63">
        <f t="shared" ref="G69" si="77">+E69-F69</f>
        <v>6637.4593170602529</v>
      </c>
      <c r="H69" s="63">
        <v>0</v>
      </c>
      <c r="I69" s="63">
        <f t="shared" ref="I69" si="78">+E69-H69</f>
        <v>18995.799999999996</v>
      </c>
      <c r="J69" s="64">
        <v>9536.15</v>
      </c>
      <c r="K69" s="64">
        <f t="shared" ref="K69" si="79">+E69-J69</f>
        <v>9459.649999999996</v>
      </c>
      <c r="L69" s="8"/>
      <c r="M69" s="63">
        <v>18995.799999999996</v>
      </c>
      <c r="N69" s="63">
        <v>12358.340682939743</v>
      </c>
      <c r="O69" s="63">
        <f t="shared" ref="O69" si="80">+M69-N69</f>
        <v>6637.4593170602529</v>
      </c>
      <c r="P69" s="63">
        <v>0</v>
      </c>
      <c r="Q69" s="63">
        <f t="shared" ref="Q69" si="81">+M69-P69</f>
        <v>18995.799999999996</v>
      </c>
      <c r="R69" s="64">
        <v>9536.15</v>
      </c>
      <c r="S69" s="65">
        <f t="shared" ref="S69" si="82">+M69-R69</f>
        <v>9459.649999999996</v>
      </c>
      <c r="T69" s="32"/>
      <c r="U69" s="121">
        <v>7423.0499999999984</v>
      </c>
      <c r="V69" s="63">
        <v>8827.196914806691</v>
      </c>
      <c r="W69" s="63">
        <f t="shared" ref="W69" si="83">+U69-V69</f>
        <v>-1404.1469148066926</v>
      </c>
      <c r="X69" s="63">
        <v>0</v>
      </c>
      <c r="Y69" s="63">
        <f t="shared" ref="Y69" si="84">+U69-X69</f>
        <v>7423.0499999999984</v>
      </c>
      <c r="Z69" s="64">
        <v>4412.45</v>
      </c>
      <c r="AA69" s="64">
        <f t="shared" ref="AA69" si="85">+U69-Z69</f>
        <v>3010.5999999999985</v>
      </c>
      <c r="AB69" s="8"/>
      <c r="AC69" s="63">
        <v>7423.0499999999984</v>
      </c>
      <c r="AD69" s="63">
        <v>8827.196914806691</v>
      </c>
      <c r="AE69" s="63">
        <f t="shared" ref="AE69" si="86">+AC69-AD69</f>
        <v>-1404.1469148066926</v>
      </c>
      <c r="AF69" s="63">
        <v>0</v>
      </c>
      <c r="AG69" s="63">
        <f t="shared" ref="AG69" si="87">+AC69-AF69</f>
        <v>7423.0499999999984</v>
      </c>
      <c r="AH69" s="64">
        <v>4412.45</v>
      </c>
      <c r="AI69" s="65">
        <f t="shared" ref="AI69" si="88">+AC69-AH69</f>
        <v>3010.5999999999985</v>
      </c>
      <c r="AJ69" s="32"/>
      <c r="AK69" s="121">
        <v>1538.5</v>
      </c>
      <c r="AL69" s="63">
        <v>30.51014438728404</v>
      </c>
      <c r="AM69" s="63">
        <f t="shared" ref="AM69" si="89">+AK69-AL69</f>
        <v>1507.9898556127159</v>
      </c>
      <c r="AN69" s="63">
        <v>0</v>
      </c>
      <c r="AO69" s="63">
        <f t="shared" ref="AO69" si="90">+AK69-AN69</f>
        <v>1538.5</v>
      </c>
      <c r="AP69" s="64">
        <v>0</v>
      </c>
      <c r="AQ69" s="64">
        <f t="shared" ref="AQ69" si="91">+AK69-AP69</f>
        <v>1538.5</v>
      </c>
      <c r="AR69" s="8"/>
      <c r="AS69" s="63">
        <v>1538.5</v>
      </c>
      <c r="AT69" s="63">
        <v>30.51014438728404</v>
      </c>
      <c r="AU69" s="63">
        <f t="shared" ref="AU69" si="92">+AS69-AT69</f>
        <v>1507.9898556127159</v>
      </c>
      <c r="AV69" s="63">
        <v>0</v>
      </c>
      <c r="AW69" s="63">
        <f t="shared" ref="AW69" si="93">+AS69-AV69</f>
        <v>1538.5</v>
      </c>
      <c r="AX69" s="64">
        <v>0</v>
      </c>
      <c r="AY69" s="65">
        <f t="shared" ref="AY69" si="94">+AS69-AX69</f>
        <v>1538.5</v>
      </c>
      <c r="AZ69" s="32"/>
      <c r="BA69" s="121">
        <v>2329.8499999999995</v>
      </c>
      <c r="BB69" s="63">
        <v>-1927.823981118366</v>
      </c>
      <c r="BC69" s="63">
        <f t="shared" ref="BC69" si="95">+BA69-BB69</f>
        <v>4257.6739811183652</v>
      </c>
      <c r="BD69" s="63">
        <v>0</v>
      </c>
      <c r="BE69" s="63">
        <f t="shared" ref="BE69" si="96">+BA69-BD69</f>
        <v>2329.8499999999995</v>
      </c>
      <c r="BF69" s="64">
        <v>-373</v>
      </c>
      <c r="BG69" s="64">
        <f t="shared" ref="BG69" si="97">+BA69-BF69</f>
        <v>2702.8499999999995</v>
      </c>
      <c r="BH69" s="8"/>
      <c r="BI69" s="63">
        <v>2329.8499999999995</v>
      </c>
      <c r="BJ69" s="63">
        <v>-1927.823981118366</v>
      </c>
      <c r="BK69" s="63">
        <f t="shared" ref="BK69" si="98">+BI69-BJ69</f>
        <v>4257.6739811183652</v>
      </c>
      <c r="BL69" s="63">
        <v>0</v>
      </c>
      <c r="BM69" s="63">
        <f t="shared" ref="BM69" si="99">+BI69-BL69</f>
        <v>2329.8499999999995</v>
      </c>
      <c r="BN69" s="64">
        <v>-373</v>
      </c>
      <c r="BO69" s="65">
        <f t="shared" ref="BO69" si="100">+BI69-BN69</f>
        <v>2702.8499999999995</v>
      </c>
      <c r="BP69" s="32"/>
      <c r="BQ69" s="121">
        <v>7704.3999999999978</v>
      </c>
      <c r="BR69" s="63">
        <v>5428.4576048641329</v>
      </c>
      <c r="BS69" s="63">
        <f t="shared" ref="BS69" si="101">+BQ69-BR69</f>
        <v>2275.9423951358649</v>
      </c>
      <c r="BT69" s="63">
        <v>0</v>
      </c>
      <c r="BU69" s="63">
        <f t="shared" ref="BU69" si="102">+BQ69-BT69</f>
        <v>7704.3999999999978</v>
      </c>
      <c r="BV69" s="64">
        <v>5496.7</v>
      </c>
      <c r="BW69" s="64">
        <f t="shared" ref="BW69" si="103">+BQ69-BV69</f>
        <v>2207.699999999998</v>
      </c>
      <c r="BX69" s="8"/>
      <c r="BY69" s="63">
        <v>7704.3999999999978</v>
      </c>
      <c r="BZ69" s="63">
        <v>5428.4576048641329</v>
      </c>
      <c r="CA69" s="63">
        <f t="shared" ref="CA69" si="104">+BY69-BZ69</f>
        <v>2275.9423951358649</v>
      </c>
      <c r="CB69" s="63">
        <v>0</v>
      </c>
      <c r="CC69" s="63">
        <f t="shared" ref="CC69" si="105">+BY69-CB69</f>
        <v>7704.3999999999978</v>
      </c>
      <c r="CD69" s="64">
        <v>5496.7</v>
      </c>
      <c r="CE69" s="65">
        <f t="shared" ref="CE69" si="106">+BY69-CD69</f>
        <v>2207.699999999998</v>
      </c>
      <c r="CF69" s="32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</row>
    <row r="70" spans="2:99" s="2" customFormat="1" ht="14.25" hidden="1" customHeight="1" outlineLevel="1">
      <c r="B70" s="2" t="str">
        <f t="shared" si="75"/>
        <v>Hide</v>
      </c>
      <c r="C70" s="2">
        <v>1</v>
      </c>
      <c r="D70" s="62" t="s">
        <v>62</v>
      </c>
      <c r="E70" s="121">
        <v>65475.509999999995</v>
      </c>
      <c r="F70" s="63">
        <v>31954.623016475292</v>
      </c>
      <c r="G70" s="63">
        <f t="shared" si="9"/>
        <v>33520.886983524702</v>
      </c>
      <c r="H70" s="63">
        <v>0</v>
      </c>
      <c r="I70" s="63">
        <f t="shared" si="39"/>
        <v>65475.509999999995</v>
      </c>
      <c r="J70" s="64">
        <v>10711.13</v>
      </c>
      <c r="K70" s="64">
        <f t="shared" si="10"/>
        <v>54764.38</v>
      </c>
      <c r="L70" s="8"/>
      <c r="M70" s="63">
        <v>65475.509999999995</v>
      </c>
      <c r="N70" s="63">
        <v>31954.623016475292</v>
      </c>
      <c r="O70" s="63">
        <f t="shared" si="29"/>
        <v>33520.886983524702</v>
      </c>
      <c r="P70" s="63">
        <v>0</v>
      </c>
      <c r="Q70" s="63">
        <f t="shared" si="30"/>
        <v>65475.509999999995</v>
      </c>
      <c r="R70" s="64">
        <v>10711.13</v>
      </c>
      <c r="S70" s="65">
        <f t="shared" si="12"/>
        <v>54764.38</v>
      </c>
      <c r="T70" s="32"/>
      <c r="U70" s="121">
        <v>16767.669999999995</v>
      </c>
      <c r="V70" s="63">
        <v>11004.05837759218</v>
      </c>
      <c r="W70" s="63">
        <f t="shared" si="13"/>
        <v>5763.6116224078141</v>
      </c>
      <c r="X70" s="63">
        <v>0</v>
      </c>
      <c r="Y70" s="63">
        <f t="shared" si="40"/>
        <v>16767.669999999995</v>
      </c>
      <c r="Z70" s="64">
        <v>5044.4799999999996</v>
      </c>
      <c r="AA70" s="64">
        <f t="shared" si="14"/>
        <v>11723.189999999995</v>
      </c>
      <c r="AB70" s="8"/>
      <c r="AC70" s="63">
        <v>16767.669999999995</v>
      </c>
      <c r="AD70" s="63">
        <v>11004.05837759218</v>
      </c>
      <c r="AE70" s="63">
        <f t="shared" si="31"/>
        <v>5763.6116224078141</v>
      </c>
      <c r="AF70" s="63">
        <v>0</v>
      </c>
      <c r="AG70" s="63">
        <f t="shared" si="32"/>
        <v>16767.669999999995</v>
      </c>
      <c r="AH70" s="64">
        <v>5044.4799999999996</v>
      </c>
      <c r="AI70" s="65">
        <f t="shared" si="16"/>
        <v>11723.189999999995</v>
      </c>
      <c r="AJ70" s="32"/>
      <c r="AK70" s="121">
        <v>10081.500000000007</v>
      </c>
      <c r="AL70" s="63">
        <v>5846.6159121431583</v>
      </c>
      <c r="AM70" s="63">
        <f t="shared" si="17"/>
        <v>4234.884087856849</v>
      </c>
      <c r="AN70" s="63">
        <v>0</v>
      </c>
      <c r="AO70" s="63">
        <f t="shared" si="41"/>
        <v>10081.500000000007</v>
      </c>
      <c r="AP70" s="64">
        <v>-5319.55</v>
      </c>
      <c r="AQ70" s="64">
        <f t="shared" si="18"/>
        <v>15401.050000000007</v>
      </c>
      <c r="AR70" s="8"/>
      <c r="AS70" s="63">
        <v>10081.500000000007</v>
      </c>
      <c r="AT70" s="63">
        <v>5846.6159121431583</v>
      </c>
      <c r="AU70" s="63">
        <f t="shared" si="33"/>
        <v>4234.884087856849</v>
      </c>
      <c r="AV70" s="63">
        <v>0</v>
      </c>
      <c r="AW70" s="63">
        <f t="shared" si="34"/>
        <v>10081.500000000007</v>
      </c>
      <c r="AX70" s="64">
        <v>-5319.55</v>
      </c>
      <c r="AY70" s="65">
        <f t="shared" si="20"/>
        <v>15401.050000000007</v>
      </c>
      <c r="AZ70" s="32"/>
      <c r="BA70" s="121">
        <v>29740.989999999987</v>
      </c>
      <c r="BB70" s="63">
        <v>9805.9667011248548</v>
      </c>
      <c r="BC70" s="63">
        <f t="shared" si="21"/>
        <v>19935.02329887513</v>
      </c>
      <c r="BD70" s="63">
        <v>0</v>
      </c>
      <c r="BE70" s="63">
        <f t="shared" si="42"/>
        <v>29740.989999999987</v>
      </c>
      <c r="BF70" s="64">
        <v>12036.55</v>
      </c>
      <c r="BG70" s="64">
        <f t="shared" si="22"/>
        <v>17704.439999999988</v>
      </c>
      <c r="BH70" s="8"/>
      <c r="BI70" s="63">
        <v>29740.989999999987</v>
      </c>
      <c r="BJ70" s="63">
        <v>9805.9667011248548</v>
      </c>
      <c r="BK70" s="63">
        <f t="shared" si="35"/>
        <v>19935.02329887513</v>
      </c>
      <c r="BL70" s="63">
        <v>0</v>
      </c>
      <c r="BM70" s="63">
        <f t="shared" si="36"/>
        <v>29740.989999999987</v>
      </c>
      <c r="BN70" s="64">
        <v>12036.55</v>
      </c>
      <c r="BO70" s="65">
        <f t="shared" si="24"/>
        <v>17704.439999999988</v>
      </c>
      <c r="BP70" s="32"/>
      <c r="BQ70" s="121">
        <v>8885.3500000000095</v>
      </c>
      <c r="BR70" s="63">
        <v>5297.9820256150988</v>
      </c>
      <c r="BS70" s="63">
        <f t="shared" si="25"/>
        <v>3587.3679743849107</v>
      </c>
      <c r="BT70" s="63">
        <v>0</v>
      </c>
      <c r="BU70" s="63">
        <f t="shared" si="43"/>
        <v>8885.3500000000095</v>
      </c>
      <c r="BV70" s="64">
        <v>-1050.3499999999999</v>
      </c>
      <c r="BW70" s="64">
        <f t="shared" si="26"/>
        <v>9935.7000000000098</v>
      </c>
      <c r="BX70" s="8"/>
      <c r="BY70" s="63">
        <v>8885.3500000000095</v>
      </c>
      <c r="BZ70" s="63">
        <v>5297.9820256150988</v>
      </c>
      <c r="CA70" s="63">
        <f t="shared" si="37"/>
        <v>3587.3679743849107</v>
      </c>
      <c r="CB70" s="63">
        <v>0</v>
      </c>
      <c r="CC70" s="63">
        <f t="shared" si="38"/>
        <v>8885.3500000000095</v>
      </c>
      <c r="CD70" s="64">
        <v>-1050.3499999999999</v>
      </c>
      <c r="CE70" s="65">
        <f t="shared" si="28"/>
        <v>9935.7000000000098</v>
      </c>
      <c r="CF70" s="32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</row>
    <row r="71" spans="2:99" s="2" customFormat="1" ht="14.25" hidden="1" customHeight="1" outlineLevel="1">
      <c r="B71" s="2" t="str">
        <f t="shared" si="75"/>
        <v>Hide</v>
      </c>
      <c r="C71" s="2">
        <v>1</v>
      </c>
      <c r="D71" s="62" t="s">
        <v>63</v>
      </c>
      <c r="E71" s="121">
        <v>18995.799999999996</v>
      </c>
      <c r="F71" s="63">
        <v>12358.340682939743</v>
      </c>
      <c r="G71" s="63">
        <f t="shared" si="9"/>
        <v>6637.4593170602529</v>
      </c>
      <c r="H71" s="63">
        <v>0</v>
      </c>
      <c r="I71" s="63">
        <f t="shared" si="39"/>
        <v>18995.799999999996</v>
      </c>
      <c r="J71" s="64">
        <v>9536.15</v>
      </c>
      <c r="K71" s="64">
        <f t="shared" si="10"/>
        <v>9459.649999999996</v>
      </c>
      <c r="L71" s="8"/>
      <c r="M71" s="63">
        <v>18995.799999999996</v>
      </c>
      <c r="N71" s="63">
        <v>12358.340682939743</v>
      </c>
      <c r="O71" s="63">
        <f t="shared" si="29"/>
        <v>6637.4593170602529</v>
      </c>
      <c r="P71" s="63">
        <v>0</v>
      </c>
      <c r="Q71" s="63">
        <f t="shared" si="30"/>
        <v>18995.799999999996</v>
      </c>
      <c r="R71" s="64">
        <v>9536.15</v>
      </c>
      <c r="S71" s="65">
        <f t="shared" si="12"/>
        <v>9459.649999999996</v>
      </c>
      <c r="T71" s="32"/>
      <c r="U71" s="121">
        <v>7423.0499999999984</v>
      </c>
      <c r="V71" s="63">
        <v>8827.196914806691</v>
      </c>
      <c r="W71" s="63">
        <f t="shared" si="13"/>
        <v>-1404.1469148066926</v>
      </c>
      <c r="X71" s="63">
        <v>0</v>
      </c>
      <c r="Y71" s="63">
        <f t="shared" si="40"/>
        <v>7423.0499999999984</v>
      </c>
      <c r="Z71" s="64">
        <v>4412.45</v>
      </c>
      <c r="AA71" s="64">
        <f t="shared" si="14"/>
        <v>3010.5999999999985</v>
      </c>
      <c r="AB71" s="8"/>
      <c r="AC71" s="63">
        <v>7423.0499999999984</v>
      </c>
      <c r="AD71" s="63">
        <v>8827.196914806691</v>
      </c>
      <c r="AE71" s="63">
        <f t="shared" si="31"/>
        <v>-1404.1469148066926</v>
      </c>
      <c r="AF71" s="63">
        <v>0</v>
      </c>
      <c r="AG71" s="63">
        <f t="shared" si="32"/>
        <v>7423.0499999999984</v>
      </c>
      <c r="AH71" s="64">
        <v>4412.45</v>
      </c>
      <c r="AI71" s="65">
        <f t="shared" si="16"/>
        <v>3010.5999999999985</v>
      </c>
      <c r="AJ71" s="32"/>
      <c r="AK71" s="121">
        <v>1538.5</v>
      </c>
      <c r="AL71" s="63">
        <v>30.51014438728404</v>
      </c>
      <c r="AM71" s="63">
        <f t="shared" si="17"/>
        <v>1507.9898556127159</v>
      </c>
      <c r="AN71" s="63">
        <v>0</v>
      </c>
      <c r="AO71" s="63">
        <f t="shared" si="41"/>
        <v>1538.5</v>
      </c>
      <c r="AP71" s="64">
        <v>0</v>
      </c>
      <c r="AQ71" s="64">
        <f t="shared" si="18"/>
        <v>1538.5</v>
      </c>
      <c r="AR71" s="8"/>
      <c r="AS71" s="63">
        <v>1538.5</v>
      </c>
      <c r="AT71" s="63">
        <v>30.51014438728404</v>
      </c>
      <c r="AU71" s="63">
        <f t="shared" si="33"/>
        <v>1507.9898556127159</v>
      </c>
      <c r="AV71" s="63">
        <v>0</v>
      </c>
      <c r="AW71" s="63">
        <f t="shared" si="34"/>
        <v>1538.5</v>
      </c>
      <c r="AX71" s="64">
        <v>0</v>
      </c>
      <c r="AY71" s="65">
        <f t="shared" si="20"/>
        <v>1538.5</v>
      </c>
      <c r="AZ71" s="32"/>
      <c r="BA71" s="121">
        <v>2329.8499999999995</v>
      </c>
      <c r="BB71" s="63">
        <v>-1927.823981118366</v>
      </c>
      <c r="BC71" s="63">
        <f t="shared" si="21"/>
        <v>4257.6739811183652</v>
      </c>
      <c r="BD71" s="63">
        <v>0</v>
      </c>
      <c r="BE71" s="63">
        <f t="shared" si="42"/>
        <v>2329.8499999999995</v>
      </c>
      <c r="BF71" s="64">
        <v>-373</v>
      </c>
      <c r="BG71" s="64">
        <f t="shared" si="22"/>
        <v>2702.8499999999995</v>
      </c>
      <c r="BH71" s="8"/>
      <c r="BI71" s="63">
        <v>2329.8499999999995</v>
      </c>
      <c r="BJ71" s="63">
        <v>-1927.823981118366</v>
      </c>
      <c r="BK71" s="63">
        <f t="shared" si="35"/>
        <v>4257.6739811183652</v>
      </c>
      <c r="BL71" s="63">
        <v>0</v>
      </c>
      <c r="BM71" s="63">
        <f t="shared" si="36"/>
        <v>2329.8499999999995</v>
      </c>
      <c r="BN71" s="64">
        <v>-373</v>
      </c>
      <c r="BO71" s="65">
        <f t="shared" si="24"/>
        <v>2702.8499999999995</v>
      </c>
      <c r="BP71" s="32"/>
      <c r="BQ71" s="121">
        <v>7704.3999999999978</v>
      </c>
      <c r="BR71" s="63">
        <v>5428.4576048641329</v>
      </c>
      <c r="BS71" s="63">
        <f t="shared" si="25"/>
        <v>2275.9423951358649</v>
      </c>
      <c r="BT71" s="63">
        <v>0</v>
      </c>
      <c r="BU71" s="63">
        <f t="shared" si="43"/>
        <v>7704.3999999999978</v>
      </c>
      <c r="BV71" s="64">
        <v>5496.7</v>
      </c>
      <c r="BW71" s="64">
        <f t="shared" si="26"/>
        <v>2207.699999999998</v>
      </c>
      <c r="BX71" s="8"/>
      <c r="BY71" s="63">
        <v>7704.3999999999978</v>
      </c>
      <c r="BZ71" s="63">
        <v>5428.4576048641329</v>
      </c>
      <c r="CA71" s="63">
        <f t="shared" si="37"/>
        <v>2275.9423951358649</v>
      </c>
      <c r="CB71" s="63">
        <v>0</v>
      </c>
      <c r="CC71" s="63">
        <f t="shared" si="38"/>
        <v>7704.3999999999978</v>
      </c>
      <c r="CD71" s="64">
        <v>5496.7</v>
      </c>
      <c r="CE71" s="65">
        <f t="shared" si="28"/>
        <v>2207.699999999998</v>
      </c>
      <c r="CF71" s="32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</row>
    <row r="72" spans="2:99" s="2" customFormat="1" ht="14.25" hidden="1" customHeight="1" outlineLevel="1">
      <c r="B72" s="2" t="str">
        <f t="shared" si="75"/>
        <v>Hide</v>
      </c>
      <c r="C72" s="2">
        <v>1</v>
      </c>
      <c r="D72" s="62" t="s">
        <v>64</v>
      </c>
      <c r="E72" s="121">
        <v>1879.4699999999998</v>
      </c>
      <c r="F72" s="63">
        <v>1383.0024148644477</v>
      </c>
      <c r="G72" s="63">
        <f t="shared" si="9"/>
        <v>496.4675851355521</v>
      </c>
      <c r="H72" s="63">
        <v>0</v>
      </c>
      <c r="I72" s="63">
        <f t="shared" si="39"/>
        <v>1879.4699999999998</v>
      </c>
      <c r="J72" s="64">
        <v>1032.76</v>
      </c>
      <c r="K72" s="64">
        <f t="shared" si="10"/>
        <v>846.70999999999981</v>
      </c>
      <c r="L72" s="8"/>
      <c r="M72" s="63">
        <v>1879.4699999999998</v>
      </c>
      <c r="N72" s="63">
        <v>1383.0024148644477</v>
      </c>
      <c r="O72" s="63">
        <f t="shared" si="29"/>
        <v>496.4675851355521</v>
      </c>
      <c r="P72" s="63">
        <v>0</v>
      </c>
      <c r="Q72" s="63">
        <f t="shared" si="30"/>
        <v>1879.4699999999998</v>
      </c>
      <c r="R72" s="64">
        <v>1032.76</v>
      </c>
      <c r="S72" s="65">
        <f t="shared" si="12"/>
        <v>846.70999999999981</v>
      </c>
      <c r="T72" s="32"/>
      <c r="U72" s="121">
        <v>1879.4699999999998</v>
      </c>
      <c r="V72" s="63">
        <v>1478.091029324504</v>
      </c>
      <c r="W72" s="63">
        <f t="shared" si="13"/>
        <v>401.37897067549579</v>
      </c>
      <c r="X72" s="63">
        <v>0</v>
      </c>
      <c r="Y72" s="63">
        <f t="shared" si="40"/>
        <v>1879.4699999999998</v>
      </c>
      <c r="Z72" s="64">
        <v>88.35</v>
      </c>
      <c r="AA72" s="64">
        <f t="shared" si="14"/>
        <v>1791.12</v>
      </c>
      <c r="AB72" s="8"/>
      <c r="AC72" s="63">
        <v>1879.4699999999998</v>
      </c>
      <c r="AD72" s="63">
        <v>1478.091029324504</v>
      </c>
      <c r="AE72" s="63">
        <f t="shared" si="31"/>
        <v>401.37897067549579</v>
      </c>
      <c r="AF72" s="63">
        <v>0</v>
      </c>
      <c r="AG72" s="63">
        <f t="shared" si="32"/>
        <v>1879.4699999999998</v>
      </c>
      <c r="AH72" s="64">
        <v>88.35</v>
      </c>
      <c r="AI72" s="65">
        <f t="shared" si="16"/>
        <v>1791.12</v>
      </c>
      <c r="AJ72" s="32"/>
      <c r="AK72" s="121">
        <v>0</v>
      </c>
      <c r="AL72" s="63">
        <v>7.969697952182468</v>
      </c>
      <c r="AM72" s="63">
        <f t="shared" si="17"/>
        <v>-7.969697952182468</v>
      </c>
      <c r="AN72" s="63">
        <v>0</v>
      </c>
      <c r="AO72" s="63">
        <f t="shared" si="41"/>
        <v>0</v>
      </c>
      <c r="AP72" s="64">
        <v>0</v>
      </c>
      <c r="AQ72" s="64">
        <f t="shared" si="18"/>
        <v>0</v>
      </c>
      <c r="AR72" s="8"/>
      <c r="AS72" s="63">
        <v>0</v>
      </c>
      <c r="AT72" s="63">
        <v>7.969697952182468</v>
      </c>
      <c r="AU72" s="63">
        <f t="shared" si="33"/>
        <v>-7.969697952182468</v>
      </c>
      <c r="AV72" s="63">
        <v>0</v>
      </c>
      <c r="AW72" s="63">
        <f t="shared" si="34"/>
        <v>0</v>
      </c>
      <c r="AX72" s="64">
        <v>0</v>
      </c>
      <c r="AY72" s="65">
        <f t="shared" si="20"/>
        <v>0</v>
      </c>
      <c r="AZ72" s="32"/>
      <c r="BA72" s="121">
        <v>0</v>
      </c>
      <c r="BB72" s="63">
        <v>-300.34324510497112</v>
      </c>
      <c r="BC72" s="63">
        <f t="shared" si="21"/>
        <v>300.34324510497112</v>
      </c>
      <c r="BD72" s="63">
        <v>0</v>
      </c>
      <c r="BE72" s="63">
        <f t="shared" si="42"/>
        <v>0</v>
      </c>
      <c r="BF72" s="64">
        <v>467.41</v>
      </c>
      <c r="BG72" s="64">
        <f t="shared" si="22"/>
        <v>-467.41</v>
      </c>
      <c r="BH72" s="8"/>
      <c r="BI72" s="63">
        <v>0</v>
      </c>
      <c r="BJ72" s="63">
        <v>-300.34324510497112</v>
      </c>
      <c r="BK72" s="63">
        <f t="shared" si="35"/>
        <v>300.34324510497112</v>
      </c>
      <c r="BL72" s="63">
        <v>0</v>
      </c>
      <c r="BM72" s="63">
        <f t="shared" si="36"/>
        <v>0</v>
      </c>
      <c r="BN72" s="64">
        <v>467.41</v>
      </c>
      <c r="BO72" s="65">
        <f t="shared" si="24"/>
        <v>-467.41</v>
      </c>
      <c r="BP72" s="32"/>
      <c r="BQ72" s="121">
        <v>0</v>
      </c>
      <c r="BR72" s="63">
        <v>197.28493269273241</v>
      </c>
      <c r="BS72" s="63">
        <f t="shared" si="25"/>
        <v>-197.28493269273241</v>
      </c>
      <c r="BT72" s="63">
        <v>0</v>
      </c>
      <c r="BU72" s="63">
        <f t="shared" si="43"/>
        <v>0</v>
      </c>
      <c r="BV72" s="64">
        <v>477</v>
      </c>
      <c r="BW72" s="64">
        <f t="shared" si="26"/>
        <v>-477</v>
      </c>
      <c r="BX72" s="8"/>
      <c r="BY72" s="63">
        <v>0</v>
      </c>
      <c r="BZ72" s="63">
        <v>197.28493269273241</v>
      </c>
      <c r="CA72" s="63">
        <f t="shared" si="37"/>
        <v>-197.28493269273241</v>
      </c>
      <c r="CB72" s="63">
        <v>0</v>
      </c>
      <c r="CC72" s="63">
        <f t="shared" si="38"/>
        <v>0</v>
      </c>
      <c r="CD72" s="64">
        <v>477</v>
      </c>
      <c r="CE72" s="65">
        <f t="shared" si="28"/>
        <v>-477</v>
      </c>
      <c r="CF72" s="3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</row>
    <row r="73" spans="2:99" s="2" customFormat="1" ht="14.25" hidden="1" customHeight="1" outlineLevel="1">
      <c r="B73" s="2" t="str">
        <f t="shared" si="75"/>
        <v>Hide</v>
      </c>
      <c r="C73" s="2">
        <v>1</v>
      </c>
      <c r="D73" s="62" t="s">
        <v>65</v>
      </c>
      <c r="E73" s="121">
        <v>0</v>
      </c>
      <c r="F73" s="63">
        <v>0.3766474582941548</v>
      </c>
      <c r="G73" s="63">
        <f t="shared" si="9"/>
        <v>-0.3766474582941548</v>
      </c>
      <c r="H73" s="63">
        <v>0</v>
      </c>
      <c r="I73" s="63">
        <f t="shared" si="39"/>
        <v>0</v>
      </c>
      <c r="J73" s="64">
        <v>0</v>
      </c>
      <c r="K73" s="64">
        <f t="shared" si="10"/>
        <v>0</v>
      </c>
      <c r="L73" s="8"/>
      <c r="M73" s="63">
        <v>0</v>
      </c>
      <c r="N73" s="63">
        <v>0.3766474582941548</v>
      </c>
      <c r="O73" s="63">
        <f t="shared" si="29"/>
        <v>-0.3766474582941548</v>
      </c>
      <c r="P73" s="63">
        <v>0</v>
      </c>
      <c r="Q73" s="63">
        <f t="shared" si="30"/>
        <v>0</v>
      </c>
      <c r="R73" s="64">
        <v>0</v>
      </c>
      <c r="S73" s="65">
        <f t="shared" si="12"/>
        <v>0</v>
      </c>
      <c r="T73" s="32"/>
      <c r="U73" s="121">
        <v>0</v>
      </c>
      <c r="V73" s="63">
        <v>0</v>
      </c>
      <c r="W73" s="63">
        <f t="shared" si="13"/>
        <v>0</v>
      </c>
      <c r="X73" s="63">
        <v>0</v>
      </c>
      <c r="Y73" s="63">
        <f t="shared" si="40"/>
        <v>0</v>
      </c>
      <c r="Z73" s="64">
        <v>0</v>
      </c>
      <c r="AA73" s="64">
        <f t="shared" si="14"/>
        <v>0</v>
      </c>
      <c r="AB73" s="8"/>
      <c r="AC73" s="63">
        <v>0</v>
      </c>
      <c r="AD73" s="63">
        <v>0</v>
      </c>
      <c r="AE73" s="63">
        <f t="shared" si="31"/>
        <v>0</v>
      </c>
      <c r="AF73" s="63">
        <v>0</v>
      </c>
      <c r="AG73" s="63">
        <f t="shared" si="32"/>
        <v>0</v>
      </c>
      <c r="AH73" s="64">
        <v>0</v>
      </c>
      <c r="AI73" s="65">
        <f t="shared" si="16"/>
        <v>0</v>
      </c>
      <c r="AJ73" s="32"/>
      <c r="AK73" s="121">
        <v>0</v>
      </c>
      <c r="AL73" s="63">
        <v>0.3766474582941548</v>
      </c>
      <c r="AM73" s="63">
        <f t="shared" si="17"/>
        <v>-0.3766474582941548</v>
      </c>
      <c r="AN73" s="63">
        <v>0</v>
      </c>
      <c r="AO73" s="63">
        <f t="shared" si="41"/>
        <v>0</v>
      </c>
      <c r="AP73" s="64">
        <v>0</v>
      </c>
      <c r="AQ73" s="64">
        <f t="shared" si="18"/>
        <v>0</v>
      </c>
      <c r="AR73" s="8"/>
      <c r="AS73" s="63">
        <v>0</v>
      </c>
      <c r="AT73" s="63">
        <v>0.3766474582941548</v>
      </c>
      <c r="AU73" s="63">
        <f t="shared" si="33"/>
        <v>-0.3766474582941548</v>
      </c>
      <c r="AV73" s="63">
        <v>0</v>
      </c>
      <c r="AW73" s="63">
        <f t="shared" si="34"/>
        <v>0</v>
      </c>
      <c r="AX73" s="64">
        <v>0</v>
      </c>
      <c r="AY73" s="65">
        <f t="shared" si="20"/>
        <v>0</v>
      </c>
      <c r="AZ73" s="32"/>
      <c r="BA73" s="121">
        <v>0</v>
      </c>
      <c r="BB73" s="63">
        <v>0</v>
      </c>
      <c r="BC73" s="63">
        <f t="shared" si="21"/>
        <v>0</v>
      </c>
      <c r="BD73" s="63">
        <v>0</v>
      </c>
      <c r="BE73" s="63">
        <f t="shared" si="42"/>
        <v>0</v>
      </c>
      <c r="BF73" s="64">
        <v>0</v>
      </c>
      <c r="BG73" s="64">
        <f t="shared" si="22"/>
        <v>0</v>
      </c>
      <c r="BH73" s="8"/>
      <c r="BI73" s="63">
        <v>0</v>
      </c>
      <c r="BJ73" s="63">
        <v>0</v>
      </c>
      <c r="BK73" s="63">
        <f t="shared" si="35"/>
        <v>0</v>
      </c>
      <c r="BL73" s="63">
        <v>0</v>
      </c>
      <c r="BM73" s="63">
        <f t="shared" si="36"/>
        <v>0</v>
      </c>
      <c r="BN73" s="64">
        <v>0</v>
      </c>
      <c r="BO73" s="65">
        <f t="shared" si="24"/>
        <v>0</v>
      </c>
      <c r="BP73" s="32"/>
      <c r="BQ73" s="121">
        <v>0</v>
      </c>
      <c r="BR73" s="63">
        <v>0</v>
      </c>
      <c r="BS73" s="63">
        <f t="shared" si="25"/>
        <v>0</v>
      </c>
      <c r="BT73" s="63">
        <v>0</v>
      </c>
      <c r="BU73" s="63">
        <f t="shared" si="43"/>
        <v>0</v>
      </c>
      <c r="BV73" s="64">
        <v>0</v>
      </c>
      <c r="BW73" s="64">
        <f t="shared" si="26"/>
        <v>0</v>
      </c>
      <c r="BX73" s="8"/>
      <c r="BY73" s="63">
        <v>0</v>
      </c>
      <c r="BZ73" s="63">
        <v>0</v>
      </c>
      <c r="CA73" s="63">
        <f t="shared" si="37"/>
        <v>0</v>
      </c>
      <c r="CB73" s="63">
        <v>0</v>
      </c>
      <c r="CC73" s="63">
        <f t="shared" si="38"/>
        <v>0</v>
      </c>
      <c r="CD73" s="64">
        <v>0</v>
      </c>
      <c r="CE73" s="65">
        <f t="shared" si="28"/>
        <v>0</v>
      </c>
      <c r="CF73" s="32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</row>
    <row r="74" spans="2:99" s="2" customFormat="1" ht="14.25" hidden="1" customHeight="1" outlineLevel="1">
      <c r="B74" s="2" t="str">
        <f t="shared" si="75"/>
        <v>Hide</v>
      </c>
      <c r="C74" s="2">
        <v>1</v>
      </c>
      <c r="D74" s="62" t="s">
        <v>66</v>
      </c>
      <c r="E74" s="121">
        <v>28504.360000000004</v>
      </c>
      <c r="F74" s="63">
        <v>31173.39039396161</v>
      </c>
      <c r="G74" s="63">
        <f t="shared" si="9"/>
        <v>-2669.030393961606</v>
      </c>
      <c r="H74" s="63">
        <v>0</v>
      </c>
      <c r="I74" s="63">
        <f t="shared" si="39"/>
        <v>28504.360000000004</v>
      </c>
      <c r="J74" s="64">
        <v>70967.959999999992</v>
      </c>
      <c r="K74" s="64">
        <f t="shared" si="10"/>
        <v>-42463.599999999991</v>
      </c>
      <c r="L74" s="8"/>
      <c r="M74" s="63">
        <v>28504.360000000004</v>
      </c>
      <c r="N74" s="63">
        <v>31173.39039396161</v>
      </c>
      <c r="O74" s="63">
        <f t="shared" si="29"/>
        <v>-2669.030393961606</v>
      </c>
      <c r="P74" s="63">
        <v>0</v>
      </c>
      <c r="Q74" s="63">
        <f t="shared" si="30"/>
        <v>28504.360000000004</v>
      </c>
      <c r="R74" s="64">
        <v>70967.959999999992</v>
      </c>
      <c r="S74" s="65">
        <f t="shared" si="12"/>
        <v>-42463.599999999991</v>
      </c>
      <c r="T74" s="32"/>
      <c r="U74" s="121">
        <v>7978.300000000002</v>
      </c>
      <c r="V74" s="63">
        <v>17480.202634661389</v>
      </c>
      <c r="W74" s="63">
        <f t="shared" si="13"/>
        <v>-9501.9026346613864</v>
      </c>
      <c r="X74" s="63">
        <v>0</v>
      </c>
      <c r="Y74" s="63">
        <f t="shared" si="40"/>
        <v>7978.300000000002</v>
      </c>
      <c r="Z74" s="64">
        <v>9505.2099999999991</v>
      </c>
      <c r="AA74" s="64">
        <f t="shared" si="14"/>
        <v>-1526.9099999999971</v>
      </c>
      <c r="AB74" s="8"/>
      <c r="AC74" s="63">
        <v>7978.300000000002</v>
      </c>
      <c r="AD74" s="63">
        <v>17480.202634661389</v>
      </c>
      <c r="AE74" s="63">
        <f t="shared" si="31"/>
        <v>-9501.9026346613864</v>
      </c>
      <c r="AF74" s="63">
        <v>0</v>
      </c>
      <c r="AG74" s="63">
        <f t="shared" si="32"/>
        <v>7978.300000000002</v>
      </c>
      <c r="AH74" s="64">
        <v>9505.2099999999991</v>
      </c>
      <c r="AI74" s="65">
        <f t="shared" si="16"/>
        <v>-1526.9099999999971</v>
      </c>
      <c r="AJ74" s="32"/>
      <c r="AK74" s="121">
        <v>4486.2</v>
      </c>
      <c r="AL74" s="63">
        <v>297.69041255919012</v>
      </c>
      <c r="AM74" s="63">
        <f t="shared" si="17"/>
        <v>4188.5095874408098</v>
      </c>
      <c r="AN74" s="63">
        <v>0</v>
      </c>
      <c r="AO74" s="63">
        <f t="shared" si="41"/>
        <v>4486.2</v>
      </c>
      <c r="AP74" s="64">
        <v>16452.39</v>
      </c>
      <c r="AQ74" s="64">
        <f t="shared" si="18"/>
        <v>-11966.189999999999</v>
      </c>
      <c r="AR74" s="8"/>
      <c r="AS74" s="63">
        <v>4486.2</v>
      </c>
      <c r="AT74" s="63">
        <v>297.69041255919012</v>
      </c>
      <c r="AU74" s="63">
        <f t="shared" si="33"/>
        <v>4188.5095874408098</v>
      </c>
      <c r="AV74" s="63">
        <v>0</v>
      </c>
      <c r="AW74" s="63">
        <f t="shared" si="34"/>
        <v>4486.2</v>
      </c>
      <c r="AX74" s="64">
        <v>16452.39</v>
      </c>
      <c r="AY74" s="65">
        <f t="shared" si="20"/>
        <v>-11966.189999999999</v>
      </c>
      <c r="AZ74" s="32"/>
      <c r="BA74" s="121">
        <v>7206.82</v>
      </c>
      <c r="BB74" s="63">
        <v>7805.9351950402333</v>
      </c>
      <c r="BC74" s="63">
        <f t="shared" si="21"/>
        <v>-599.11519504023363</v>
      </c>
      <c r="BD74" s="63">
        <v>0</v>
      </c>
      <c r="BE74" s="63">
        <f t="shared" si="42"/>
        <v>7206.82</v>
      </c>
      <c r="BF74" s="64">
        <v>37150.42</v>
      </c>
      <c r="BG74" s="64">
        <f t="shared" si="22"/>
        <v>-29943.599999999999</v>
      </c>
      <c r="BH74" s="8"/>
      <c r="BI74" s="63">
        <v>7206.82</v>
      </c>
      <c r="BJ74" s="63">
        <v>7805.9351950402333</v>
      </c>
      <c r="BK74" s="63">
        <f t="shared" si="35"/>
        <v>-599.11519504023363</v>
      </c>
      <c r="BL74" s="63">
        <v>0</v>
      </c>
      <c r="BM74" s="63">
        <f t="shared" si="36"/>
        <v>7206.82</v>
      </c>
      <c r="BN74" s="64">
        <v>37150.42</v>
      </c>
      <c r="BO74" s="65">
        <f t="shared" si="24"/>
        <v>-29943.599999999999</v>
      </c>
      <c r="BP74" s="32"/>
      <c r="BQ74" s="121">
        <v>8833.0400000000009</v>
      </c>
      <c r="BR74" s="63">
        <v>5589.5621517007976</v>
      </c>
      <c r="BS74" s="63">
        <f t="shared" si="25"/>
        <v>3243.4778482992033</v>
      </c>
      <c r="BT74" s="63">
        <v>0</v>
      </c>
      <c r="BU74" s="63">
        <f t="shared" si="43"/>
        <v>8833.0400000000009</v>
      </c>
      <c r="BV74" s="64">
        <v>7859.94</v>
      </c>
      <c r="BW74" s="64">
        <f t="shared" si="26"/>
        <v>973.10000000000127</v>
      </c>
      <c r="BX74" s="8"/>
      <c r="BY74" s="63">
        <v>8833.0400000000009</v>
      </c>
      <c r="BZ74" s="63">
        <v>5589.5621517007976</v>
      </c>
      <c r="CA74" s="63">
        <f t="shared" si="37"/>
        <v>3243.4778482992033</v>
      </c>
      <c r="CB74" s="63">
        <v>0</v>
      </c>
      <c r="CC74" s="63">
        <f t="shared" si="38"/>
        <v>8833.0400000000009</v>
      </c>
      <c r="CD74" s="64">
        <v>7859.94</v>
      </c>
      <c r="CE74" s="65">
        <f t="shared" si="28"/>
        <v>973.10000000000127</v>
      </c>
      <c r="CF74" s="32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</row>
    <row r="75" spans="2:99" s="2" customFormat="1" ht="14.25" hidden="1" customHeight="1" outlineLevel="1">
      <c r="B75" s="2" t="str">
        <f t="shared" si="75"/>
        <v>Hide</v>
      </c>
      <c r="C75" s="2">
        <v>1</v>
      </c>
      <c r="D75" s="62" t="s">
        <v>67</v>
      </c>
      <c r="E75" s="121">
        <v>3046.35</v>
      </c>
      <c r="F75" s="63">
        <v>9663.8914149518878</v>
      </c>
      <c r="G75" s="63">
        <f t="shared" si="9"/>
        <v>-6617.5414149518874</v>
      </c>
      <c r="H75" s="63">
        <v>0</v>
      </c>
      <c r="I75" s="63">
        <f t="shared" si="39"/>
        <v>3046.35</v>
      </c>
      <c r="J75" s="64">
        <v>10278.09</v>
      </c>
      <c r="K75" s="64">
        <f t="shared" si="10"/>
        <v>-7231.74</v>
      </c>
      <c r="L75" s="8"/>
      <c r="M75" s="63">
        <v>3046.35</v>
      </c>
      <c r="N75" s="63">
        <v>9663.8914149518878</v>
      </c>
      <c r="O75" s="63">
        <f t="shared" si="29"/>
        <v>-6617.5414149518874</v>
      </c>
      <c r="P75" s="63">
        <v>0</v>
      </c>
      <c r="Q75" s="63">
        <f t="shared" si="30"/>
        <v>3046.35</v>
      </c>
      <c r="R75" s="64">
        <v>10278.09</v>
      </c>
      <c r="S75" s="65">
        <f t="shared" si="12"/>
        <v>-7231.74</v>
      </c>
      <c r="T75" s="32"/>
      <c r="U75" s="121">
        <v>225.5</v>
      </c>
      <c r="V75" s="63">
        <v>3042.7782833139258</v>
      </c>
      <c r="W75" s="63">
        <f t="shared" si="13"/>
        <v>-2817.2782833139258</v>
      </c>
      <c r="X75" s="63">
        <v>0</v>
      </c>
      <c r="Y75" s="63">
        <f t="shared" si="40"/>
        <v>225.5</v>
      </c>
      <c r="Z75" s="64">
        <v>1516.04</v>
      </c>
      <c r="AA75" s="64">
        <f t="shared" si="14"/>
        <v>-1290.54</v>
      </c>
      <c r="AB75" s="8"/>
      <c r="AC75" s="63">
        <v>225.5</v>
      </c>
      <c r="AD75" s="63">
        <v>3042.7782833139258</v>
      </c>
      <c r="AE75" s="63">
        <f t="shared" si="31"/>
        <v>-2817.2782833139258</v>
      </c>
      <c r="AF75" s="63">
        <v>0</v>
      </c>
      <c r="AG75" s="63">
        <f t="shared" si="32"/>
        <v>225.5</v>
      </c>
      <c r="AH75" s="64">
        <v>1516.04</v>
      </c>
      <c r="AI75" s="65">
        <f t="shared" si="16"/>
        <v>-1290.54</v>
      </c>
      <c r="AJ75" s="32"/>
      <c r="AK75" s="121">
        <v>0</v>
      </c>
      <c r="AL75" s="63">
        <v>44.193200161253991</v>
      </c>
      <c r="AM75" s="63">
        <f t="shared" si="17"/>
        <v>-44.193200161253991</v>
      </c>
      <c r="AN75" s="63">
        <v>0</v>
      </c>
      <c r="AO75" s="63">
        <f t="shared" si="41"/>
        <v>0</v>
      </c>
      <c r="AP75" s="64">
        <v>0</v>
      </c>
      <c r="AQ75" s="64">
        <f t="shared" si="18"/>
        <v>0</v>
      </c>
      <c r="AR75" s="8"/>
      <c r="AS75" s="63">
        <v>0</v>
      </c>
      <c r="AT75" s="63">
        <v>44.193200161253991</v>
      </c>
      <c r="AU75" s="63">
        <f t="shared" si="33"/>
        <v>-44.193200161253991</v>
      </c>
      <c r="AV75" s="63">
        <v>0</v>
      </c>
      <c r="AW75" s="63">
        <f t="shared" si="34"/>
        <v>0</v>
      </c>
      <c r="AX75" s="64">
        <v>0</v>
      </c>
      <c r="AY75" s="65">
        <f t="shared" si="20"/>
        <v>0</v>
      </c>
      <c r="AZ75" s="32"/>
      <c r="BA75" s="121">
        <v>2751.2</v>
      </c>
      <c r="BB75" s="63">
        <v>398.7388982283598</v>
      </c>
      <c r="BC75" s="63">
        <f t="shared" si="21"/>
        <v>2352.4611017716402</v>
      </c>
      <c r="BD75" s="63">
        <v>0</v>
      </c>
      <c r="BE75" s="63">
        <f t="shared" si="42"/>
        <v>2751.2</v>
      </c>
      <c r="BF75" s="64">
        <v>0</v>
      </c>
      <c r="BG75" s="64">
        <f t="shared" si="22"/>
        <v>2751.2</v>
      </c>
      <c r="BH75" s="8"/>
      <c r="BI75" s="63">
        <v>2751.2</v>
      </c>
      <c r="BJ75" s="63">
        <v>398.7388982283598</v>
      </c>
      <c r="BK75" s="63">
        <f t="shared" si="35"/>
        <v>2352.4611017716402</v>
      </c>
      <c r="BL75" s="63">
        <v>0</v>
      </c>
      <c r="BM75" s="63">
        <f t="shared" si="36"/>
        <v>2751.2</v>
      </c>
      <c r="BN75" s="64">
        <v>0</v>
      </c>
      <c r="BO75" s="65">
        <f t="shared" si="24"/>
        <v>2751.2</v>
      </c>
      <c r="BP75" s="32"/>
      <c r="BQ75" s="121">
        <v>69.649999999999977</v>
      </c>
      <c r="BR75" s="63">
        <v>6178.1810332483474</v>
      </c>
      <c r="BS75" s="63">
        <f t="shared" si="25"/>
        <v>-6108.5310332483477</v>
      </c>
      <c r="BT75" s="63">
        <v>0</v>
      </c>
      <c r="BU75" s="63">
        <f t="shared" si="43"/>
        <v>69.649999999999977</v>
      </c>
      <c r="BV75" s="64">
        <v>8762.0499999999993</v>
      </c>
      <c r="BW75" s="64">
        <f t="shared" si="26"/>
        <v>-8692.4</v>
      </c>
      <c r="BX75" s="8"/>
      <c r="BY75" s="63">
        <v>69.649999999999977</v>
      </c>
      <c r="BZ75" s="63">
        <v>6178.1810332483474</v>
      </c>
      <c r="CA75" s="63">
        <f t="shared" si="37"/>
        <v>-6108.5310332483477</v>
      </c>
      <c r="CB75" s="63">
        <v>0</v>
      </c>
      <c r="CC75" s="63">
        <f t="shared" si="38"/>
        <v>69.649999999999977</v>
      </c>
      <c r="CD75" s="64">
        <v>8762.0499999999993</v>
      </c>
      <c r="CE75" s="65">
        <f t="shared" si="28"/>
        <v>-8692.4</v>
      </c>
      <c r="CF75" s="32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</row>
    <row r="76" spans="2:99" s="2" customFormat="1" ht="14.25" hidden="1" customHeight="1" outlineLevel="1">
      <c r="B76" s="2" t="str">
        <f t="shared" si="75"/>
        <v>Hide</v>
      </c>
      <c r="C76" s="2">
        <v>1</v>
      </c>
      <c r="D76" s="62" t="s">
        <v>68</v>
      </c>
      <c r="E76" s="121">
        <v>0</v>
      </c>
      <c r="F76" s="63">
        <v>0</v>
      </c>
      <c r="G76" s="63">
        <f t="shared" si="9"/>
        <v>0</v>
      </c>
      <c r="H76" s="63">
        <v>0</v>
      </c>
      <c r="I76" s="63">
        <f t="shared" si="39"/>
        <v>0</v>
      </c>
      <c r="J76" s="64">
        <v>0</v>
      </c>
      <c r="K76" s="64">
        <f t="shared" si="10"/>
        <v>0</v>
      </c>
      <c r="L76" s="8"/>
      <c r="M76" s="63">
        <v>0</v>
      </c>
      <c r="N76" s="63">
        <v>0</v>
      </c>
      <c r="O76" s="63">
        <f t="shared" si="29"/>
        <v>0</v>
      </c>
      <c r="P76" s="63">
        <v>0</v>
      </c>
      <c r="Q76" s="63">
        <f t="shared" si="30"/>
        <v>0</v>
      </c>
      <c r="R76" s="64">
        <v>0</v>
      </c>
      <c r="S76" s="65">
        <f t="shared" si="12"/>
        <v>0</v>
      </c>
      <c r="T76" s="32"/>
      <c r="U76" s="121">
        <v>0</v>
      </c>
      <c r="V76" s="63">
        <v>0</v>
      </c>
      <c r="W76" s="63">
        <f t="shared" si="13"/>
        <v>0</v>
      </c>
      <c r="X76" s="63">
        <v>0</v>
      </c>
      <c r="Y76" s="63">
        <f t="shared" si="40"/>
        <v>0</v>
      </c>
      <c r="Z76" s="64">
        <v>0</v>
      </c>
      <c r="AA76" s="64">
        <f t="shared" si="14"/>
        <v>0</v>
      </c>
      <c r="AB76" s="8"/>
      <c r="AC76" s="63">
        <v>0</v>
      </c>
      <c r="AD76" s="63">
        <v>0</v>
      </c>
      <c r="AE76" s="63">
        <f t="shared" si="31"/>
        <v>0</v>
      </c>
      <c r="AF76" s="63">
        <v>0</v>
      </c>
      <c r="AG76" s="63">
        <f t="shared" si="32"/>
        <v>0</v>
      </c>
      <c r="AH76" s="64">
        <v>0</v>
      </c>
      <c r="AI76" s="65">
        <f t="shared" si="16"/>
        <v>0</v>
      </c>
      <c r="AJ76" s="32"/>
      <c r="AK76" s="121">
        <v>0</v>
      </c>
      <c r="AL76" s="63">
        <v>0</v>
      </c>
      <c r="AM76" s="63">
        <f t="shared" si="17"/>
        <v>0</v>
      </c>
      <c r="AN76" s="63">
        <v>0</v>
      </c>
      <c r="AO76" s="63">
        <f t="shared" si="41"/>
        <v>0</v>
      </c>
      <c r="AP76" s="64">
        <v>0</v>
      </c>
      <c r="AQ76" s="64">
        <f t="shared" si="18"/>
        <v>0</v>
      </c>
      <c r="AR76" s="8"/>
      <c r="AS76" s="63">
        <v>0</v>
      </c>
      <c r="AT76" s="63">
        <v>0</v>
      </c>
      <c r="AU76" s="63">
        <f t="shared" si="33"/>
        <v>0</v>
      </c>
      <c r="AV76" s="63">
        <v>0</v>
      </c>
      <c r="AW76" s="63">
        <f t="shared" si="34"/>
        <v>0</v>
      </c>
      <c r="AX76" s="64">
        <v>0</v>
      </c>
      <c r="AY76" s="65">
        <f t="shared" si="20"/>
        <v>0</v>
      </c>
      <c r="AZ76" s="32"/>
      <c r="BA76" s="121">
        <v>0</v>
      </c>
      <c r="BB76" s="63">
        <v>0</v>
      </c>
      <c r="BC76" s="63">
        <f t="shared" si="21"/>
        <v>0</v>
      </c>
      <c r="BD76" s="63">
        <v>0</v>
      </c>
      <c r="BE76" s="63">
        <f t="shared" si="42"/>
        <v>0</v>
      </c>
      <c r="BF76" s="64">
        <v>0</v>
      </c>
      <c r="BG76" s="64">
        <f t="shared" si="22"/>
        <v>0</v>
      </c>
      <c r="BH76" s="8"/>
      <c r="BI76" s="63">
        <v>0</v>
      </c>
      <c r="BJ76" s="63">
        <v>0</v>
      </c>
      <c r="BK76" s="63">
        <f t="shared" si="35"/>
        <v>0</v>
      </c>
      <c r="BL76" s="63">
        <v>0</v>
      </c>
      <c r="BM76" s="63">
        <f t="shared" si="36"/>
        <v>0</v>
      </c>
      <c r="BN76" s="64">
        <v>0</v>
      </c>
      <c r="BO76" s="65">
        <f t="shared" si="24"/>
        <v>0</v>
      </c>
      <c r="BP76" s="32"/>
      <c r="BQ76" s="121">
        <v>0</v>
      </c>
      <c r="BR76" s="63">
        <v>0</v>
      </c>
      <c r="BS76" s="63">
        <f t="shared" si="25"/>
        <v>0</v>
      </c>
      <c r="BT76" s="63">
        <v>0</v>
      </c>
      <c r="BU76" s="63">
        <f t="shared" si="43"/>
        <v>0</v>
      </c>
      <c r="BV76" s="64">
        <v>0</v>
      </c>
      <c r="BW76" s="64">
        <f t="shared" si="26"/>
        <v>0</v>
      </c>
      <c r="BX76" s="8"/>
      <c r="BY76" s="63">
        <v>0</v>
      </c>
      <c r="BZ76" s="63">
        <v>0</v>
      </c>
      <c r="CA76" s="63">
        <f t="shared" si="37"/>
        <v>0</v>
      </c>
      <c r="CB76" s="63">
        <v>0</v>
      </c>
      <c r="CC76" s="63">
        <f t="shared" si="38"/>
        <v>0</v>
      </c>
      <c r="CD76" s="64">
        <v>0</v>
      </c>
      <c r="CE76" s="65">
        <f t="shared" si="28"/>
        <v>0</v>
      </c>
      <c r="CF76" s="32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</row>
    <row r="77" spans="2:99" s="2" customFormat="1" ht="14.25" hidden="1" customHeight="1" outlineLevel="1">
      <c r="B77" s="2" t="str">
        <f t="shared" si="75"/>
        <v>Hide</v>
      </c>
      <c r="C77" s="2">
        <v>1</v>
      </c>
      <c r="D77" s="62" t="s">
        <v>69</v>
      </c>
      <c r="E77" s="121">
        <v>363.75</v>
      </c>
      <c r="F77" s="63">
        <v>2185.2216498766893</v>
      </c>
      <c r="G77" s="63">
        <f t="shared" ref="G77:G148" si="107">+E77-F77</f>
        <v>-1821.4716498766893</v>
      </c>
      <c r="H77" s="63">
        <v>0</v>
      </c>
      <c r="I77" s="63">
        <f t="shared" si="39"/>
        <v>363.75</v>
      </c>
      <c r="J77" s="64">
        <v>-879.75</v>
      </c>
      <c r="K77" s="64">
        <f t="shared" ref="K77:K148" si="108">+E77-J77</f>
        <v>1243.5</v>
      </c>
      <c r="L77" s="8"/>
      <c r="M77" s="63">
        <v>363.75</v>
      </c>
      <c r="N77" s="63">
        <v>2185.2216498766893</v>
      </c>
      <c r="O77" s="63">
        <f t="shared" si="29"/>
        <v>-1821.4716498766893</v>
      </c>
      <c r="P77" s="63">
        <v>0</v>
      </c>
      <c r="Q77" s="63">
        <f t="shared" si="30"/>
        <v>363.75</v>
      </c>
      <c r="R77" s="64">
        <v>-879.75</v>
      </c>
      <c r="S77" s="65">
        <f t="shared" ref="S77:S148" si="109">+M77-R77</f>
        <v>1243.5</v>
      </c>
      <c r="T77" s="32"/>
      <c r="U77" s="121">
        <v>0</v>
      </c>
      <c r="V77" s="63">
        <v>1480.5533866871881</v>
      </c>
      <c r="W77" s="63">
        <f t="shared" ref="W77:W148" si="110">+U77-V77</f>
        <v>-1480.5533866871881</v>
      </c>
      <c r="X77" s="63">
        <v>0</v>
      </c>
      <c r="Y77" s="63">
        <f t="shared" si="40"/>
        <v>0</v>
      </c>
      <c r="Z77" s="64">
        <v>567</v>
      </c>
      <c r="AA77" s="64">
        <f t="shared" ref="AA77:AA148" si="111">+U77-Z77</f>
        <v>-567</v>
      </c>
      <c r="AB77" s="8"/>
      <c r="AC77" s="63">
        <v>0</v>
      </c>
      <c r="AD77" s="63">
        <v>1480.5533866871881</v>
      </c>
      <c r="AE77" s="63">
        <f t="shared" si="31"/>
        <v>-1480.5533866871881</v>
      </c>
      <c r="AF77" s="63">
        <v>0</v>
      </c>
      <c r="AG77" s="63">
        <f t="shared" si="32"/>
        <v>0</v>
      </c>
      <c r="AH77" s="64">
        <v>567</v>
      </c>
      <c r="AI77" s="65">
        <f t="shared" ref="AI77:AI148" si="112">+AC77-AH77</f>
        <v>-567</v>
      </c>
      <c r="AJ77" s="32"/>
      <c r="AK77" s="121">
        <v>363.75</v>
      </c>
      <c r="AL77" s="63">
        <v>0</v>
      </c>
      <c r="AM77" s="63">
        <f t="shared" ref="AM77:AM148" si="113">+AK77-AL77</f>
        <v>363.75</v>
      </c>
      <c r="AN77" s="63">
        <v>0</v>
      </c>
      <c r="AO77" s="63">
        <f t="shared" si="41"/>
        <v>363.75</v>
      </c>
      <c r="AP77" s="64">
        <v>0</v>
      </c>
      <c r="AQ77" s="64">
        <f t="shared" ref="AQ77:AQ148" si="114">+AK77-AP77</f>
        <v>363.75</v>
      </c>
      <c r="AR77" s="8"/>
      <c r="AS77" s="63">
        <v>363.75</v>
      </c>
      <c r="AT77" s="63">
        <v>0</v>
      </c>
      <c r="AU77" s="63">
        <f t="shared" si="33"/>
        <v>363.75</v>
      </c>
      <c r="AV77" s="63">
        <v>0</v>
      </c>
      <c r="AW77" s="63">
        <f t="shared" si="34"/>
        <v>363.75</v>
      </c>
      <c r="AX77" s="64">
        <v>0</v>
      </c>
      <c r="AY77" s="65">
        <f t="shared" ref="AY77:AY148" si="115">+AS77-AX77</f>
        <v>363.75</v>
      </c>
      <c r="AZ77" s="32"/>
      <c r="BA77" s="121">
        <v>0</v>
      </c>
      <c r="BB77" s="63">
        <v>267.17334095750169</v>
      </c>
      <c r="BC77" s="63">
        <f t="shared" ref="BC77:BC148" si="116">+BA77-BB77</f>
        <v>-267.17334095750169</v>
      </c>
      <c r="BD77" s="63">
        <v>0</v>
      </c>
      <c r="BE77" s="63">
        <f t="shared" si="42"/>
        <v>0</v>
      </c>
      <c r="BF77" s="64">
        <v>-1804</v>
      </c>
      <c r="BG77" s="64">
        <f t="shared" ref="BG77:BG148" si="117">+BA77-BF77</f>
        <v>1804</v>
      </c>
      <c r="BH77" s="8"/>
      <c r="BI77" s="63">
        <v>0</v>
      </c>
      <c r="BJ77" s="63">
        <v>267.17334095750169</v>
      </c>
      <c r="BK77" s="63">
        <f t="shared" si="35"/>
        <v>-267.17334095750169</v>
      </c>
      <c r="BL77" s="63">
        <v>0</v>
      </c>
      <c r="BM77" s="63">
        <f t="shared" si="36"/>
        <v>0</v>
      </c>
      <c r="BN77" s="64">
        <v>-1804</v>
      </c>
      <c r="BO77" s="65">
        <f t="shared" ref="BO77:BO148" si="118">+BI77-BN77</f>
        <v>1804</v>
      </c>
      <c r="BP77" s="32"/>
      <c r="BQ77" s="121">
        <v>0</v>
      </c>
      <c r="BR77" s="63">
        <v>437.49492223199923</v>
      </c>
      <c r="BS77" s="63">
        <f t="shared" ref="BS77:BS148" si="119">+BQ77-BR77</f>
        <v>-437.49492223199923</v>
      </c>
      <c r="BT77" s="63">
        <v>0</v>
      </c>
      <c r="BU77" s="63">
        <f t="shared" si="43"/>
        <v>0</v>
      </c>
      <c r="BV77" s="64">
        <v>357.25</v>
      </c>
      <c r="BW77" s="64">
        <f t="shared" ref="BW77:BW148" si="120">+BQ77-BV77</f>
        <v>-357.25</v>
      </c>
      <c r="BX77" s="8"/>
      <c r="BY77" s="63">
        <v>0</v>
      </c>
      <c r="BZ77" s="63">
        <v>437.49492223199923</v>
      </c>
      <c r="CA77" s="63">
        <f t="shared" si="37"/>
        <v>-437.49492223199923</v>
      </c>
      <c r="CB77" s="63">
        <v>0</v>
      </c>
      <c r="CC77" s="63">
        <f t="shared" si="38"/>
        <v>0</v>
      </c>
      <c r="CD77" s="64">
        <v>357.25</v>
      </c>
      <c r="CE77" s="65">
        <f t="shared" ref="CE77:CE148" si="121">+BY77-CD77</f>
        <v>-357.25</v>
      </c>
      <c r="CF77" s="32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</row>
    <row r="78" spans="2:99" s="2" customFormat="1" ht="14.25" hidden="1" customHeight="1" outlineLevel="1">
      <c r="B78" s="2" t="str">
        <f t="shared" si="75"/>
        <v>Hide</v>
      </c>
      <c r="C78" s="2">
        <v>1</v>
      </c>
      <c r="D78" s="62" t="s">
        <v>70</v>
      </c>
      <c r="E78" s="121">
        <v>438.65</v>
      </c>
      <c r="F78" s="63">
        <v>2105.3245856171575</v>
      </c>
      <c r="G78" s="63">
        <f t="shared" si="107"/>
        <v>-1666.6745856171574</v>
      </c>
      <c r="H78" s="63">
        <v>0</v>
      </c>
      <c r="I78" s="63">
        <f t="shared" si="39"/>
        <v>438.65</v>
      </c>
      <c r="J78" s="64">
        <v>8974.9600000000009</v>
      </c>
      <c r="K78" s="64">
        <f t="shared" si="108"/>
        <v>-8536.3100000000013</v>
      </c>
      <c r="L78" s="8"/>
      <c r="M78" s="63">
        <v>438.65</v>
      </c>
      <c r="N78" s="63">
        <v>2105.3245856171575</v>
      </c>
      <c r="O78" s="63">
        <f t="shared" si="29"/>
        <v>-1666.6745856171574</v>
      </c>
      <c r="P78" s="63">
        <v>0</v>
      </c>
      <c r="Q78" s="63">
        <f t="shared" si="30"/>
        <v>438.65</v>
      </c>
      <c r="R78" s="64">
        <v>8974.9600000000009</v>
      </c>
      <c r="S78" s="65">
        <f t="shared" si="109"/>
        <v>-8536.3100000000013</v>
      </c>
      <c r="T78" s="32"/>
      <c r="U78" s="121">
        <v>816.43000000000006</v>
      </c>
      <c r="V78" s="63">
        <v>1033.787721979711</v>
      </c>
      <c r="W78" s="63">
        <f t="shared" si="110"/>
        <v>-217.35772197971096</v>
      </c>
      <c r="X78" s="63">
        <v>0</v>
      </c>
      <c r="Y78" s="63">
        <f t="shared" si="40"/>
        <v>816.43000000000006</v>
      </c>
      <c r="Z78" s="64">
        <v>400.35</v>
      </c>
      <c r="AA78" s="64">
        <f t="shared" si="111"/>
        <v>416.08000000000004</v>
      </c>
      <c r="AB78" s="8"/>
      <c r="AC78" s="63">
        <v>816.43000000000006</v>
      </c>
      <c r="AD78" s="63">
        <v>1033.787721979711</v>
      </c>
      <c r="AE78" s="63">
        <f t="shared" si="31"/>
        <v>-217.35772197971096</v>
      </c>
      <c r="AF78" s="63">
        <v>0</v>
      </c>
      <c r="AG78" s="63">
        <f t="shared" si="32"/>
        <v>816.43000000000006</v>
      </c>
      <c r="AH78" s="64">
        <v>400.35</v>
      </c>
      <c r="AI78" s="65">
        <f t="shared" si="112"/>
        <v>416.08000000000004</v>
      </c>
      <c r="AJ78" s="32"/>
      <c r="AK78" s="121">
        <v>0</v>
      </c>
      <c r="AL78" s="63">
        <v>60.736720556522577</v>
      </c>
      <c r="AM78" s="63">
        <f t="shared" si="113"/>
        <v>-60.736720556522577</v>
      </c>
      <c r="AN78" s="63">
        <v>0</v>
      </c>
      <c r="AO78" s="63">
        <f t="shared" si="41"/>
        <v>0</v>
      </c>
      <c r="AP78" s="64">
        <v>4162</v>
      </c>
      <c r="AQ78" s="64">
        <f t="shared" si="114"/>
        <v>-4162</v>
      </c>
      <c r="AR78" s="8"/>
      <c r="AS78" s="63">
        <v>0</v>
      </c>
      <c r="AT78" s="63">
        <v>60.736720556522577</v>
      </c>
      <c r="AU78" s="63">
        <f t="shared" si="33"/>
        <v>-60.736720556522577</v>
      </c>
      <c r="AV78" s="63">
        <v>0</v>
      </c>
      <c r="AW78" s="63">
        <f t="shared" si="34"/>
        <v>0</v>
      </c>
      <c r="AX78" s="64">
        <v>4162</v>
      </c>
      <c r="AY78" s="65">
        <f t="shared" si="115"/>
        <v>-4162</v>
      </c>
      <c r="AZ78" s="32"/>
      <c r="BA78" s="121">
        <v>-225.95999999999998</v>
      </c>
      <c r="BB78" s="63">
        <v>488.74867407112549</v>
      </c>
      <c r="BC78" s="63">
        <f t="shared" si="116"/>
        <v>-714.70867407112542</v>
      </c>
      <c r="BD78" s="63">
        <v>0</v>
      </c>
      <c r="BE78" s="63">
        <f t="shared" si="42"/>
        <v>-225.95999999999998</v>
      </c>
      <c r="BF78" s="64">
        <v>4397.7</v>
      </c>
      <c r="BG78" s="64">
        <f t="shared" si="117"/>
        <v>-4623.66</v>
      </c>
      <c r="BH78" s="8"/>
      <c r="BI78" s="63">
        <v>-225.95999999999998</v>
      </c>
      <c r="BJ78" s="63">
        <v>488.74867407112549</v>
      </c>
      <c r="BK78" s="63">
        <f t="shared" si="35"/>
        <v>-714.70867407112542</v>
      </c>
      <c r="BL78" s="63">
        <v>0</v>
      </c>
      <c r="BM78" s="63">
        <f t="shared" si="36"/>
        <v>-225.95999999999998</v>
      </c>
      <c r="BN78" s="64">
        <v>4397.7</v>
      </c>
      <c r="BO78" s="65">
        <f t="shared" si="118"/>
        <v>-4623.66</v>
      </c>
      <c r="BP78" s="32"/>
      <c r="BQ78" s="121">
        <v>-151.82000000000014</v>
      </c>
      <c r="BR78" s="63">
        <v>522.05146900979844</v>
      </c>
      <c r="BS78" s="63">
        <f t="shared" si="119"/>
        <v>-673.8714690097986</v>
      </c>
      <c r="BT78" s="63">
        <v>0</v>
      </c>
      <c r="BU78" s="63">
        <f t="shared" si="43"/>
        <v>-151.82000000000014</v>
      </c>
      <c r="BV78" s="64">
        <v>14.91</v>
      </c>
      <c r="BW78" s="64">
        <f t="shared" si="120"/>
        <v>-166.73000000000013</v>
      </c>
      <c r="BX78" s="8"/>
      <c r="BY78" s="63">
        <v>-151.82000000000014</v>
      </c>
      <c r="BZ78" s="63">
        <v>522.05146900979844</v>
      </c>
      <c r="CA78" s="63">
        <f t="shared" si="37"/>
        <v>-673.8714690097986</v>
      </c>
      <c r="CB78" s="63">
        <v>0</v>
      </c>
      <c r="CC78" s="63">
        <f t="shared" si="38"/>
        <v>-151.82000000000014</v>
      </c>
      <c r="CD78" s="64">
        <v>14.91</v>
      </c>
      <c r="CE78" s="65">
        <f t="shared" si="121"/>
        <v>-166.73000000000013</v>
      </c>
      <c r="CF78" s="32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</row>
    <row r="79" spans="2:99" s="2" customFormat="1" collapsed="1">
      <c r="B79" s="2" t="str">
        <f t="shared" si="75"/>
        <v>Hide</v>
      </c>
      <c r="C79" s="2">
        <v>1</v>
      </c>
      <c r="D79" s="66" t="s">
        <v>71</v>
      </c>
      <c r="E79" s="116">
        <v>118703.88999999997</v>
      </c>
      <c r="F79" s="38">
        <v>90824.170806145106</v>
      </c>
      <c r="G79" s="38">
        <f t="shared" si="107"/>
        <v>27879.719193854864</v>
      </c>
      <c r="H79" s="38">
        <v>0</v>
      </c>
      <c r="I79" s="38">
        <f t="shared" si="39"/>
        <v>118703.88999999997</v>
      </c>
      <c r="J79" s="39">
        <v>110621.29999999999</v>
      </c>
      <c r="K79" s="39">
        <f t="shared" si="108"/>
        <v>8082.589999999982</v>
      </c>
      <c r="L79" s="35"/>
      <c r="M79" s="38">
        <v>118703.88999999997</v>
      </c>
      <c r="N79" s="38">
        <v>90824.170806145106</v>
      </c>
      <c r="O79" s="38">
        <f t="shared" si="29"/>
        <v>27879.719193854864</v>
      </c>
      <c r="P79" s="38">
        <v>0</v>
      </c>
      <c r="Q79" s="38">
        <f t="shared" si="30"/>
        <v>118703.88999999997</v>
      </c>
      <c r="R79" s="39">
        <v>110621.29999999999</v>
      </c>
      <c r="S79" s="40">
        <f t="shared" si="109"/>
        <v>8082.589999999982</v>
      </c>
      <c r="T79" s="32"/>
      <c r="U79" s="116">
        <v>35090.42</v>
      </c>
      <c r="V79" s="38">
        <v>44346.668348365587</v>
      </c>
      <c r="W79" s="38">
        <f t="shared" si="110"/>
        <v>-9256.2483483655888</v>
      </c>
      <c r="X79" s="38">
        <v>0</v>
      </c>
      <c r="Y79" s="38">
        <f t="shared" si="40"/>
        <v>35090.42</v>
      </c>
      <c r="Z79" s="39">
        <v>21533.879999999997</v>
      </c>
      <c r="AA79" s="39">
        <f t="shared" si="111"/>
        <v>13556.54</v>
      </c>
      <c r="AB79" s="35"/>
      <c r="AC79" s="38">
        <v>35090.42</v>
      </c>
      <c r="AD79" s="38">
        <v>44346.668348365587</v>
      </c>
      <c r="AE79" s="38">
        <f t="shared" si="31"/>
        <v>-9256.2483483655888</v>
      </c>
      <c r="AF79" s="38">
        <v>0</v>
      </c>
      <c r="AG79" s="38">
        <f t="shared" si="32"/>
        <v>35090.42</v>
      </c>
      <c r="AH79" s="39">
        <v>21533.879999999997</v>
      </c>
      <c r="AI79" s="40">
        <f t="shared" si="112"/>
        <v>13556.54</v>
      </c>
      <c r="AJ79" s="32"/>
      <c r="AK79" s="116">
        <v>16469.950000000008</v>
      </c>
      <c r="AL79" s="38">
        <v>6288.0927352178851</v>
      </c>
      <c r="AM79" s="38">
        <f t="shared" si="113"/>
        <v>10181.857264782124</v>
      </c>
      <c r="AN79" s="38">
        <v>0</v>
      </c>
      <c r="AO79" s="38">
        <f t="shared" si="41"/>
        <v>16469.950000000008</v>
      </c>
      <c r="AP79" s="39">
        <v>15294.84</v>
      </c>
      <c r="AQ79" s="39">
        <f t="shared" si="114"/>
        <v>1175.1100000000079</v>
      </c>
      <c r="AR79" s="35"/>
      <c r="AS79" s="38">
        <v>16469.950000000008</v>
      </c>
      <c r="AT79" s="38">
        <v>6288.0927352178851</v>
      </c>
      <c r="AU79" s="38">
        <f t="shared" si="33"/>
        <v>10181.857264782124</v>
      </c>
      <c r="AV79" s="38">
        <v>0</v>
      </c>
      <c r="AW79" s="38">
        <f t="shared" si="34"/>
        <v>16469.950000000008</v>
      </c>
      <c r="AX79" s="39">
        <v>15294.84</v>
      </c>
      <c r="AY79" s="40">
        <f t="shared" si="115"/>
        <v>1175.1100000000079</v>
      </c>
      <c r="AZ79" s="32"/>
      <c r="BA79" s="116">
        <v>41802.899999999987</v>
      </c>
      <c r="BB79" s="38">
        <v>16538.395583198737</v>
      </c>
      <c r="BC79" s="38">
        <f t="shared" si="116"/>
        <v>25264.50441680125</v>
      </c>
      <c r="BD79" s="38">
        <v>0</v>
      </c>
      <c r="BE79" s="38">
        <f t="shared" si="42"/>
        <v>41802.899999999987</v>
      </c>
      <c r="BF79" s="39">
        <v>51875.08</v>
      </c>
      <c r="BG79" s="39">
        <f t="shared" si="117"/>
        <v>-10072.180000000015</v>
      </c>
      <c r="BH79" s="35"/>
      <c r="BI79" s="38">
        <v>41802.899999999987</v>
      </c>
      <c r="BJ79" s="38">
        <v>16538.395583198737</v>
      </c>
      <c r="BK79" s="38">
        <f t="shared" si="35"/>
        <v>25264.50441680125</v>
      </c>
      <c r="BL79" s="38">
        <v>0</v>
      </c>
      <c r="BM79" s="38">
        <f t="shared" si="36"/>
        <v>41802.899999999987</v>
      </c>
      <c r="BN79" s="39">
        <v>51875.08</v>
      </c>
      <c r="BO79" s="40">
        <f t="shared" si="118"/>
        <v>-10072.180000000015</v>
      </c>
      <c r="BP79" s="32"/>
      <c r="BQ79" s="116">
        <v>25340.62000000001</v>
      </c>
      <c r="BR79" s="38">
        <v>23651.014139362906</v>
      </c>
      <c r="BS79" s="38">
        <f t="shared" si="119"/>
        <v>1689.6058606371043</v>
      </c>
      <c r="BT79" s="38">
        <v>0</v>
      </c>
      <c r="BU79" s="38">
        <f t="shared" si="43"/>
        <v>25340.62000000001</v>
      </c>
      <c r="BV79" s="39">
        <v>21917.5</v>
      </c>
      <c r="BW79" s="39">
        <f t="shared" si="120"/>
        <v>3423.1200000000099</v>
      </c>
      <c r="BX79" s="35"/>
      <c r="BY79" s="38">
        <v>25340.62000000001</v>
      </c>
      <c r="BZ79" s="38">
        <v>23651.014139362906</v>
      </c>
      <c r="CA79" s="38">
        <f t="shared" si="37"/>
        <v>1689.6058606371043</v>
      </c>
      <c r="CB79" s="38">
        <v>0</v>
      </c>
      <c r="CC79" s="38">
        <f t="shared" si="38"/>
        <v>25340.62000000001</v>
      </c>
      <c r="CD79" s="39">
        <v>21917.5</v>
      </c>
      <c r="CE79" s="40">
        <f t="shared" si="121"/>
        <v>3423.1200000000099</v>
      </c>
      <c r="CF79" s="32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</row>
    <row r="80" spans="2:99" s="2" customFormat="1" ht="14.25" hidden="1" customHeight="1" outlineLevel="1">
      <c r="B80" s="2" t="str">
        <f t="shared" si="75"/>
        <v>Hide</v>
      </c>
      <c r="C80" s="2">
        <v>1</v>
      </c>
      <c r="D80" s="62" t="s">
        <v>72</v>
      </c>
      <c r="E80" s="121">
        <v>0</v>
      </c>
      <c r="F80" s="63">
        <v>0</v>
      </c>
      <c r="G80" s="63">
        <f t="shared" si="107"/>
        <v>0</v>
      </c>
      <c r="H80" s="63">
        <v>0</v>
      </c>
      <c r="I80" s="63">
        <f t="shared" si="39"/>
        <v>0</v>
      </c>
      <c r="J80" s="64">
        <v>1681.3</v>
      </c>
      <c r="K80" s="64">
        <f t="shared" si="108"/>
        <v>-1681.3</v>
      </c>
      <c r="L80" s="8"/>
      <c r="M80" s="63">
        <v>0</v>
      </c>
      <c r="N80" s="63">
        <v>0</v>
      </c>
      <c r="O80" s="63">
        <f t="shared" si="29"/>
        <v>0</v>
      </c>
      <c r="P80" s="63">
        <v>0</v>
      </c>
      <c r="Q80" s="63">
        <f t="shared" si="30"/>
        <v>0</v>
      </c>
      <c r="R80" s="64">
        <v>1681.3</v>
      </c>
      <c r="S80" s="65">
        <f t="shared" si="109"/>
        <v>-1681.3</v>
      </c>
      <c r="T80" s="32"/>
      <c r="U80" s="121">
        <v>0</v>
      </c>
      <c r="V80" s="63">
        <v>0</v>
      </c>
      <c r="W80" s="63">
        <f t="shared" si="110"/>
        <v>0</v>
      </c>
      <c r="X80" s="63">
        <v>0</v>
      </c>
      <c r="Y80" s="63">
        <f t="shared" si="40"/>
        <v>0</v>
      </c>
      <c r="Z80" s="64">
        <v>1615</v>
      </c>
      <c r="AA80" s="64">
        <f t="shared" si="111"/>
        <v>-1615</v>
      </c>
      <c r="AB80" s="8"/>
      <c r="AC80" s="63">
        <v>0</v>
      </c>
      <c r="AD80" s="63">
        <v>0</v>
      </c>
      <c r="AE80" s="63">
        <f t="shared" si="31"/>
        <v>0</v>
      </c>
      <c r="AF80" s="63">
        <v>0</v>
      </c>
      <c r="AG80" s="63">
        <f t="shared" si="32"/>
        <v>0</v>
      </c>
      <c r="AH80" s="64">
        <v>1615</v>
      </c>
      <c r="AI80" s="65">
        <f t="shared" si="112"/>
        <v>-1615</v>
      </c>
      <c r="AJ80" s="32"/>
      <c r="AK80" s="121">
        <v>0</v>
      </c>
      <c r="AL80" s="63">
        <v>0</v>
      </c>
      <c r="AM80" s="63">
        <f t="shared" si="113"/>
        <v>0</v>
      </c>
      <c r="AN80" s="63">
        <v>0</v>
      </c>
      <c r="AO80" s="63">
        <f t="shared" si="41"/>
        <v>0</v>
      </c>
      <c r="AP80" s="64">
        <v>0</v>
      </c>
      <c r="AQ80" s="64">
        <f t="shared" si="114"/>
        <v>0</v>
      </c>
      <c r="AR80" s="8"/>
      <c r="AS80" s="63">
        <v>0</v>
      </c>
      <c r="AT80" s="63">
        <v>0</v>
      </c>
      <c r="AU80" s="63">
        <f t="shared" si="33"/>
        <v>0</v>
      </c>
      <c r="AV80" s="63">
        <v>0</v>
      </c>
      <c r="AW80" s="63">
        <f t="shared" si="34"/>
        <v>0</v>
      </c>
      <c r="AX80" s="64">
        <v>0</v>
      </c>
      <c r="AY80" s="65">
        <f t="shared" si="115"/>
        <v>0</v>
      </c>
      <c r="AZ80" s="32"/>
      <c r="BA80" s="121">
        <v>0</v>
      </c>
      <c r="BB80" s="63">
        <v>0</v>
      </c>
      <c r="BC80" s="63">
        <f t="shared" si="116"/>
        <v>0</v>
      </c>
      <c r="BD80" s="63">
        <v>0</v>
      </c>
      <c r="BE80" s="63">
        <f t="shared" si="42"/>
        <v>0</v>
      </c>
      <c r="BF80" s="64">
        <v>0.85</v>
      </c>
      <c r="BG80" s="64">
        <f t="shared" si="117"/>
        <v>-0.85</v>
      </c>
      <c r="BH80" s="8"/>
      <c r="BI80" s="63">
        <v>0</v>
      </c>
      <c r="BJ80" s="63">
        <v>0</v>
      </c>
      <c r="BK80" s="63">
        <f t="shared" si="35"/>
        <v>0</v>
      </c>
      <c r="BL80" s="63">
        <v>0</v>
      </c>
      <c r="BM80" s="63">
        <f t="shared" si="36"/>
        <v>0</v>
      </c>
      <c r="BN80" s="64">
        <v>0.85</v>
      </c>
      <c r="BO80" s="65">
        <f t="shared" si="118"/>
        <v>-0.85</v>
      </c>
      <c r="BP80" s="32"/>
      <c r="BQ80" s="121">
        <v>0</v>
      </c>
      <c r="BR80" s="63">
        <v>0</v>
      </c>
      <c r="BS80" s="63">
        <f t="shared" si="119"/>
        <v>0</v>
      </c>
      <c r="BT80" s="63">
        <v>0</v>
      </c>
      <c r="BU80" s="63">
        <f t="shared" si="43"/>
        <v>0</v>
      </c>
      <c r="BV80" s="64">
        <v>65.45</v>
      </c>
      <c r="BW80" s="64">
        <f t="shared" si="120"/>
        <v>-65.45</v>
      </c>
      <c r="BX80" s="8"/>
      <c r="BY80" s="63">
        <v>0</v>
      </c>
      <c r="BZ80" s="63">
        <v>0</v>
      </c>
      <c r="CA80" s="63">
        <f t="shared" si="37"/>
        <v>0</v>
      </c>
      <c r="CB80" s="63">
        <v>0</v>
      </c>
      <c r="CC80" s="63">
        <f t="shared" si="38"/>
        <v>0</v>
      </c>
      <c r="CD80" s="64">
        <v>65.45</v>
      </c>
      <c r="CE80" s="65">
        <f t="shared" si="121"/>
        <v>-65.45</v>
      </c>
      <c r="CF80" s="32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</row>
    <row r="81" spans="2:99" s="2" customFormat="1" collapsed="1">
      <c r="B81" s="2" t="str">
        <f t="shared" si="75"/>
        <v>Hide</v>
      </c>
      <c r="C81" s="2">
        <v>1</v>
      </c>
      <c r="D81" s="66" t="s">
        <v>73</v>
      </c>
      <c r="E81" s="116">
        <v>0</v>
      </c>
      <c r="F81" s="38">
        <v>0</v>
      </c>
      <c r="G81" s="38">
        <f t="shared" si="107"/>
        <v>0</v>
      </c>
      <c r="H81" s="38">
        <v>0</v>
      </c>
      <c r="I81" s="38">
        <f t="shared" si="39"/>
        <v>0</v>
      </c>
      <c r="J81" s="39">
        <v>1681.3</v>
      </c>
      <c r="K81" s="39">
        <f t="shared" si="108"/>
        <v>-1681.3</v>
      </c>
      <c r="L81" s="35"/>
      <c r="M81" s="38">
        <v>0</v>
      </c>
      <c r="N81" s="38">
        <v>0</v>
      </c>
      <c r="O81" s="38">
        <f t="shared" ref="O81:O152" si="122">+M81-N81</f>
        <v>0</v>
      </c>
      <c r="P81" s="38">
        <v>0</v>
      </c>
      <c r="Q81" s="38">
        <f t="shared" ref="Q81:Q152" si="123">+M81-P81</f>
        <v>0</v>
      </c>
      <c r="R81" s="39">
        <v>1681.3</v>
      </c>
      <c r="S81" s="40">
        <f t="shared" si="109"/>
        <v>-1681.3</v>
      </c>
      <c r="T81" s="32"/>
      <c r="U81" s="116">
        <v>0</v>
      </c>
      <c r="V81" s="38">
        <v>0</v>
      </c>
      <c r="W81" s="38">
        <f t="shared" si="110"/>
        <v>0</v>
      </c>
      <c r="X81" s="38">
        <v>0</v>
      </c>
      <c r="Y81" s="38">
        <f t="shared" si="40"/>
        <v>0</v>
      </c>
      <c r="Z81" s="39">
        <v>1615</v>
      </c>
      <c r="AA81" s="39">
        <f t="shared" si="111"/>
        <v>-1615</v>
      </c>
      <c r="AB81" s="35"/>
      <c r="AC81" s="38">
        <v>0</v>
      </c>
      <c r="AD81" s="38">
        <v>0</v>
      </c>
      <c r="AE81" s="38">
        <f t="shared" ref="AE81:AE152" si="124">+AC81-AD81</f>
        <v>0</v>
      </c>
      <c r="AF81" s="38">
        <v>0</v>
      </c>
      <c r="AG81" s="38">
        <f t="shared" ref="AG81:AG152" si="125">+AC81-AF81</f>
        <v>0</v>
      </c>
      <c r="AH81" s="39">
        <v>1615</v>
      </c>
      <c r="AI81" s="40">
        <f t="shared" si="112"/>
        <v>-1615</v>
      </c>
      <c r="AJ81" s="32"/>
      <c r="AK81" s="116">
        <v>0</v>
      </c>
      <c r="AL81" s="38">
        <v>0</v>
      </c>
      <c r="AM81" s="38">
        <f t="shared" si="113"/>
        <v>0</v>
      </c>
      <c r="AN81" s="38">
        <v>0</v>
      </c>
      <c r="AO81" s="38">
        <f t="shared" si="41"/>
        <v>0</v>
      </c>
      <c r="AP81" s="39">
        <v>0</v>
      </c>
      <c r="AQ81" s="39">
        <f t="shared" si="114"/>
        <v>0</v>
      </c>
      <c r="AR81" s="35"/>
      <c r="AS81" s="38">
        <v>0</v>
      </c>
      <c r="AT81" s="38">
        <v>0</v>
      </c>
      <c r="AU81" s="38">
        <f t="shared" ref="AU81:AU152" si="126">+AS81-AT81</f>
        <v>0</v>
      </c>
      <c r="AV81" s="38">
        <v>0</v>
      </c>
      <c r="AW81" s="38">
        <f t="shared" ref="AW81:AW152" si="127">+AS81-AV81</f>
        <v>0</v>
      </c>
      <c r="AX81" s="39">
        <v>0</v>
      </c>
      <c r="AY81" s="40">
        <f t="shared" si="115"/>
        <v>0</v>
      </c>
      <c r="AZ81" s="32"/>
      <c r="BA81" s="116">
        <v>0</v>
      </c>
      <c r="BB81" s="38">
        <v>0</v>
      </c>
      <c r="BC81" s="38">
        <f t="shared" si="116"/>
        <v>0</v>
      </c>
      <c r="BD81" s="38">
        <v>0</v>
      </c>
      <c r="BE81" s="38">
        <f t="shared" si="42"/>
        <v>0</v>
      </c>
      <c r="BF81" s="39">
        <v>0.85</v>
      </c>
      <c r="BG81" s="39">
        <f t="shared" si="117"/>
        <v>-0.85</v>
      </c>
      <c r="BH81" s="35"/>
      <c r="BI81" s="38">
        <v>0</v>
      </c>
      <c r="BJ81" s="38">
        <v>0</v>
      </c>
      <c r="BK81" s="38">
        <f t="shared" ref="BK81:BK152" si="128">+BI81-BJ81</f>
        <v>0</v>
      </c>
      <c r="BL81" s="38">
        <v>0</v>
      </c>
      <c r="BM81" s="38">
        <f t="shared" ref="BM81:BM152" si="129">+BI81-BL81</f>
        <v>0</v>
      </c>
      <c r="BN81" s="39">
        <v>0.85</v>
      </c>
      <c r="BO81" s="40">
        <f t="shared" si="118"/>
        <v>-0.85</v>
      </c>
      <c r="BP81" s="32"/>
      <c r="BQ81" s="116">
        <v>0</v>
      </c>
      <c r="BR81" s="38">
        <v>0</v>
      </c>
      <c r="BS81" s="38">
        <f t="shared" si="119"/>
        <v>0</v>
      </c>
      <c r="BT81" s="38">
        <v>0</v>
      </c>
      <c r="BU81" s="38">
        <f t="shared" si="43"/>
        <v>0</v>
      </c>
      <c r="BV81" s="39">
        <v>65.45</v>
      </c>
      <c r="BW81" s="39">
        <f t="shared" si="120"/>
        <v>-65.45</v>
      </c>
      <c r="BX81" s="35"/>
      <c r="BY81" s="38">
        <v>0</v>
      </c>
      <c r="BZ81" s="38">
        <v>0</v>
      </c>
      <c r="CA81" s="38">
        <f t="shared" ref="CA81:CA152" si="130">+BY81-BZ81</f>
        <v>0</v>
      </c>
      <c r="CB81" s="38">
        <v>0</v>
      </c>
      <c r="CC81" s="38">
        <f t="shared" ref="CC81:CC152" si="131">+BY81-CB81</f>
        <v>0</v>
      </c>
      <c r="CD81" s="39">
        <v>65.45</v>
      </c>
      <c r="CE81" s="40">
        <f t="shared" si="121"/>
        <v>-65.45</v>
      </c>
      <c r="CF81" s="32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</row>
    <row r="82" spans="2:99" s="2" customFormat="1" ht="14.25" hidden="1" customHeight="1" outlineLevel="1">
      <c r="B82" s="2" t="str">
        <f t="shared" si="75"/>
        <v>Hide</v>
      </c>
      <c r="C82" s="2">
        <v>1</v>
      </c>
      <c r="D82" s="62" t="s">
        <v>74</v>
      </c>
      <c r="E82" s="121">
        <v>50696.32</v>
      </c>
      <c r="F82" s="63">
        <v>48595.302954999999</v>
      </c>
      <c r="G82" s="63">
        <f t="shared" si="107"/>
        <v>2101.0170450000005</v>
      </c>
      <c r="H82" s="63">
        <v>0</v>
      </c>
      <c r="I82" s="63">
        <f t="shared" si="39"/>
        <v>50696.32</v>
      </c>
      <c r="J82" s="64">
        <v>46115.53</v>
      </c>
      <c r="K82" s="64">
        <f t="shared" si="108"/>
        <v>4580.7900000000009</v>
      </c>
      <c r="L82" s="8"/>
      <c r="M82" s="63">
        <v>50696.32</v>
      </c>
      <c r="N82" s="63">
        <v>48595.302954999999</v>
      </c>
      <c r="O82" s="63">
        <f t="shared" si="122"/>
        <v>2101.0170450000005</v>
      </c>
      <c r="P82" s="63">
        <v>0</v>
      </c>
      <c r="Q82" s="63">
        <f t="shared" si="123"/>
        <v>50696.32</v>
      </c>
      <c r="R82" s="64">
        <v>46115.53</v>
      </c>
      <c r="S82" s="65">
        <f t="shared" si="109"/>
        <v>4580.7900000000009</v>
      </c>
      <c r="T82" s="32"/>
      <c r="U82" s="121">
        <v>15624.029999999999</v>
      </c>
      <c r="V82" s="63">
        <v>14360.444331250001</v>
      </c>
      <c r="W82" s="63">
        <f t="shared" si="110"/>
        <v>1263.5856687499981</v>
      </c>
      <c r="X82" s="63">
        <v>0</v>
      </c>
      <c r="Y82" s="63">
        <f t="shared" si="40"/>
        <v>15624.029999999999</v>
      </c>
      <c r="Z82" s="64">
        <v>20677.16</v>
      </c>
      <c r="AA82" s="64">
        <f t="shared" si="111"/>
        <v>-5053.130000000001</v>
      </c>
      <c r="AB82" s="8"/>
      <c r="AC82" s="63">
        <v>15624.029999999999</v>
      </c>
      <c r="AD82" s="63">
        <v>14360.444331250001</v>
      </c>
      <c r="AE82" s="63">
        <f t="shared" si="124"/>
        <v>1263.5856687499981</v>
      </c>
      <c r="AF82" s="63">
        <v>0</v>
      </c>
      <c r="AG82" s="63">
        <f t="shared" si="125"/>
        <v>15624.029999999999</v>
      </c>
      <c r="AH82" s="64">
        <v>20677.16</v>
      </c>
      <c r="AI82" s="65">
        <f t="shared" si="112"/>
        <v>-5053.130000000001</v>
      </c>
      <c r="AJ82" s="32"/>
      <c r="AK82" s="121">
        <v>12288.77</v>
      </c>
      <c r="AL82" s="63">
        <v>9128.2671937499981</v>
      </c>
      <c r="AM82" s="63">
        <f t="shared" si="113"/>
        <v>3160.5028062500023</v>
      </c>
      <c r="AN82" s="63">
        <v>0</v>
      </c>
      <c r="AO82" s="63">
        <f t="shared" si="41"/>
        <v>12288.77</v>
      </c>
      <c r="AP82" s="64">
        <v>6030.69</v>
      </c>
      <c r="AQ82" s="64">
        <f t="shared" si="114"/>
        <v>6258.0800000000008</v>
      </c>
      <c r="AR82" s="8"/>
      <c r="AS82" s="63">
        <v>12288.77</v>
      </c>
      <c r="AT82" s="63">
        <v>9128.2671937499981</v>
      </c>
      <c r="AU82" s="63">
        <f t="shared" si="126"/>
        <v>3160.5028062500023</v>
      </c>
      <c r="AV82" s="63">
        <v>0</v>
      </c>
      <c r="AW82" s="63">
        <f t="shared" si="127"/>
        <v>12288.77</v>
      </c>
      <c r="AX82" s="64">
        <v>6030.69</v>
      </c>
      <c r="AY82" s="65">
        <f t="shared" si="115"/>
        <v>6258.0800000000008</v>
      </c>
      <c r="AZ82" s="32"/>
      <c r="BA82" s="121">
        <v>14840.59</v>
      </c>
      <c r="BB82" s="63">
        <v>17225.407717499998</v>
      </c>
      <c r="BC82" s="63">
        <f t="shared" si="116"/>
        <v>-2384.8177174999983</v>
      </c>
      <c r="BD82" s="63">
        <v>0</v>
      </c>
      <c r="BE82" s="63">
        <f t="shared" si="42"/>
        <v>14840.59</v>
      </c>
      <c r="BF82" s="64">
        <v>12377.51</v>
      </c>
      <c r="BG82" s="64">
        <f t="shared" si="117"/>
        <v>2463.08</v>
      </c>
      <c r="BH82" s="8"/>
      <c r="BI82" s="63">
        <v>14840.59</v>
      </c>
      <c r="BJ82" s="63">
        <v>17225.407717499998</v>
      </c>
      <c r="BK82" s="63">
        <f t="shared" si="128"/>
        <v>-2384.8177174999983</v>
      </c>
      <c r="BL82" s="63">
        <v>0</v>
      </c>
      <c r="BM82" s="63">
        <f t="shared" si="129"/>
        <v>14840.59</v>
      </c>
      <c r="BN82" s="64">
        <v>12377.51</v>
      </c>
      <c r="BO82" s="65">
        <f t="shared" si="118"/>
        <v>2463.08</v>
      </c>
      <c r="BP82" s="32"/>
      <c r="BQ82" s="121">
        <v>7942.93</v>
      </c>
      <c r="BR82" s="63">
        <v>7881.1837124999993</v>
      </c>
      <c r="BS82" s="63">
        <f t="shared" si="119"/>
        <v>61.746287500001017</v>
      </c>
      <c r="BT82" s="63">
        <v>0</v>
      </c>
      <c r="BU82" s="63">
        <f t="shared" si="43"/>
        <v>7942.93</v>
      </c>
      <c r="BV82" s="64">
        <v>7030.17</v>
      </c>
      <c r="BW82" s="64">
        <f t="shared" si="120"/>
        <v>912.76000000000022</v>
      </c>
      <c r="BX82" s="8"/>
      <c r="BY82" s="63">
        <v>7942.93</v>
      </c>
      <c r="BZ82" s="63">
        <v>7881.1837124999993</v>
      </c>
      <c r="CA82" s="63">
        <f t="shared" si="130"/>
        <v>61.746287500001017</v>
      </c>
      <c r="CB82" s="63">
        <v>0</v>
      </c>
      <c r="CC82" s="63">
        <f t="shared" si="131"/>
        <v>7942.93</v>
      </c>
      <c r="CD82" s="64">
        <v>7030.17</v>
      </c>
      <c r="CE82" s="65">
        <f t="shared" si="121"/>
        <v>912.76000000000022</v>
      </c>
      <c r="CF82" s="3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</row>
    <row r="83" spans="2:99" s="2" customFormat="1" ht="14.25" hidden="1" customHeight="1" outlineLevel="1">
      <c r="B83" s="2" t="str">
        <f t="shared" si="75"/>
        <v>Hide</v>
      </c>
      <c r="C83" s="2">
        <v>1</v>
      </c>
      <c r="D83" s="62" t="s">
        <v>75</v>
      </c>
      <c r="E83" s="121">
        <v>0</v>
      </c>
      <c r="F83" s="63">
        <v>0</v>
      </c>
      <c r="G83" s="63">
        <f t="shared" si="107"/>
        <v>0</v>
      </c>
      <c r="H83" s="63">
        <v>0</v>
      </c>
      <c r="I83" s="63">
        <f t="shared" ref="I83:I154" si="132">+E83-H83</f>
        <v>0</v>
      </c>
      <c r="J83" s="64">
        <v>0</v>
      </c>
      <c r="K83" s="64">
        <f t="shared" si="108"/>
        <v>0</v>
      </c>
      <c r="L83" s="8"/>
      <c r="M83" s="63">
        <v>0</v>
      </c>
      <c r="N83" s="63">
        <v>0</v>
      </c>
      <c r="O83" s="63">
        <f t="shared" si="122"/>
        <v>0</v>
      </c>
      <c r="P83" s="63">
        <v>0</v>
      </c>
      <c r="Q83" s="63">
        <f t="shared" si="123"/>
        <v>0</v>
      </c>
      <c r="R83" s="64">
        <v>0</v>
      </c>
      <c r="S83" s="65">
        <f t="shared" si="109"/>
        <v>0</v>
      </c>
      <c r="T83" s="32"/>
      <c r="U83" s="121">
        <v>0</v>
      </c>
      <c r="V83" s="63">
        <v>0</v>
      </c>
      <c r="W83" s="63">
        <f t="shared" si="110"/>
        <v>0</v>
      </c>
      <c r="X83" s="63">
        <v>0</v>
      </c>
      <c r="Y83" s="63">
        <f t="shared" ref="Y83:Y154" si="133">+U83-X83</f>
        <v>0</v>
      </c>
      <c r="Z83" s="64">
        <v>0</v>
      </c>
      <c r="AA83" s="64">
        <f t="shared" si="111"/>
        <v>0</v>
      </c>
      <c r="AB83" s="8"/>
      <c r="AC83" s="63">
        <v>0</v>
      </c>
      <c r="AD83" s="63">
        <v>0</v>
      </c>
      <c r="AE83" s="63">
        <f t="shared" si="124"/>
        <v>0</v>
      </c>
      <c r="AF83" s="63">
        <v>0</v>
      </c>
      <c r="AG83" s="63">
        <f t="shared" si="125"/>
        <v>0</v>
      </c>
      <c r="AH83" s="64">
        <v>0</v>
      </c>
      <c r="AI83" s="65">
        <f t="shared" si="112"/>
        <v>0</v>
      </c>
      <c r="AJ83" s="32"/>
      <c r="AK83" s="121">
        <v>0</v>
      </c>
      <c r="AL83" s="63">
        <v>0</v>
      </c>
      <c r="AM83" s="63">
        <f t="shared" si="113"/>
        <v>0</v>
      </c>
      <c r="AN83" s="63">
        <v>0</v>
      </c>
      <c r="AO83" s="63">
        <f t="shared" ref="AO83:AO154" si="134">+AK83-AN83</f>
        <v>0</v>
      </c>
      <c r="AP83" s="64">
        <v>0</v>
      </c>
      <c r="AQ83" s="64">
        <f t="shared" si="114"/>
        <v>0</v>
      </c>
      <c r="AR83" s="8"/>
      <c r="AS83" s="63">
        <v>0</v>
      </c>
      <c r="AT83" s="63">
        <v>0</v>
      </c>
      <c r="AU83" s="63">
        <f t="shared" si="126"/>
        <v>0</v>
      </c>
      <c r="AV83" s="63">
        <v>0</v>
      </c>
      <c r="AW83" s="63">
        <f t="shared" si="127"/>
        <v>0</v>
      </c>
      <c r="AX83" s="64">
        <v>0</v>
      </c>
      <c r="AY83" s="65">
        <f t="shared" si="115"/>
        <v>0</v>
      </c>
      <c r="AZ83" s="32"/>
      <c r="BA83" s="121">
        <v>0</v>
      </c>
      <c r="BB83" s="63">
        <v>0</v>
      </c>
      <c r="BC83" s="63">
        <f t="shared" si="116"/>
        <v>0</v>
      </c>
      <c r="BD83" s="63">
        <v>0</v>
      </c>
      <c r="BE83" s="63">
        <f t="shared" ref="BE83:BE154" si="135">+BA83-BD83</f>
        <v>0</v>
      </c>
      <c r="BF83" s="64">
        <v>0</v>
      </c>
      <c r="BG83" s="64">
        <f t="shared" si="117"/>
        <v>0</v>
      </c>
      <c r="BH83" s="8"/>
      <c r="BI83" s="63">
        <v>0</v>
      </c>
      <c r="BJ83" s="63">
        <v>0</v>
      </c>
      <c r="BK83" s="63">
        <f t="shared" si="128"/>
        <v>0</v>
      </c>
      <c r="BL83" s="63">
        <v>0</v>
      </c>
      <c r="BM83" s="63">
        <f t="shared" si="129"/>
        <v>0</v>
      </c>
      <c r="BN83" s="64">
        <v>0</v>
      </c>
      <c r="BO83" s="65">
        <f t="shared" si="118"/>
        <v>0</v>
      </c>
      <c r="BP83" s="32"/>
      <c r="BQ83" s="121">
        <v>0</v>
      </c>
      <c r="BR83" s="63">
        <v>0</v>
      </c>
      <c r="BS83" s="63">
        <f t="shared" si="119"/>
        <v>0</v>
      </c>
      <c r="BT83" s="63">
        <v>0</v>
      </c>
      <c r="BU83" s="63">
        <f t="shared" ref="BU83:BU154" si="136">+BQ83-BT83</f>
        <v>0</v>
      </c>
      <c r="BV83" s="64">
        <v>0</v>
      </c>
      <c r="BW83" s="64">
        <f t="shared" si="120"/>
        <v>0</v>
      </c>
      <c r="BX83" s="8"/>
      <c r="BY83" s="63">
        <v>0</v>
      </c>
      <c r="BZ83" s="63">
        <v>0</v>
      </c>
      <c r="CA83" s="63">
        <f t="shared" si="130"/>
        <v>0</v>
      </c>
      <c r="CB83" s="63">
        <v>0</v>
      </c>
      <c r="CC83" s="63">
        <f t="shared" si="131"/>
        <v>0</v>
      </c>
      <c r="CD83" s="64">
        <v>0</v>
      </c>
      <c r="CE83" s="65">
        <f t="shared" si="121"/>
        <v>0</v>
      </c>
      <c r="CF83" s="32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</row>
    <row r="84" spans="2:99" s="2" customFormat="1" ht="14.25" hidden="1" customHeight="1" outlineLevel="1">
      <c r="B84" s="2" t="str">
        <f t="shared" si="75"/>
        <v>Hide</v>
      </c>
      <c r="C84" s="2">
        <v>1</v>
      </c>
      <c r="D84" s="62" t="s">
        <v>76</v>
      </c>
      <c r="E84" s="121">
        <v>-37410.339999999997</v>
      </c>
      <c r="F84" s="63">
        <v>-35913.496666666673</v>
      </c>
      <c r="G84" s="63">
        <f t="shared" si="107"/>
        <v>-1496.8433333333232</v>
      </c>
      <c r="H84" s="63">
        <v>0</v>
      </c>
      <c r="I84" s="63">
        <f t="shared" si="132"/>
        <v>-37410.339999999997</v>
      </c>
      <c r="J84" s="64">
        <v>-61010.33</v>
      </c>
      <c r="K84" s="64">
        <f t="shared" si="108"/>
        <v>23599.990000000005</v>
      </c>
      <c r="L84" s="8"/>
      <c r="M84" s="63">
        <v>-37410.339999999997</v>
      </c>
      <c r="N84" s="63">
        <v>-35913.496666666673</v>
      </c>
      <c r="O84" s="63">
        <f t="shared" si="122"/>
        <v>-1496.8433333333232</v>
      </c>
      <c r="P84" s="63">
        <v>0</v>
      </c>
      <c r="Q84" s="63">
        <f t="shared" si="123"/>
        <v>-37410.339999999997</v>
      </c>
      <c r="R84" s="64">
        <v>-61010.33</v>
      </c>
      <c r="S84" s="65">
        <f t="shared" si="109"/>
        <v>23599.990000000005</v>
      </c>
      <c r="T84" s="32"/>
      <c r="U84" s="121">
        <v>0</v>
      </c>
      <c r="V84" s="63">
        <v>0</v>
      </c>
      <c r="W84" s="63">
        <f t="shared" si="110"/>
        <v>0</v>
      </c>
      <c r="X84" s="63">
        <v>0</v>
      </c>
      <c r="Y84" s="63">
        <f t="shared" si="133"/>
        <v>0</v>
      </c>
      <c r="Z84" s="64">
        <v>0</v>
      </c>
      <c r="AA84" s="64">
        <f t="shared" si="111"/>
        <v>0</v>
      </c>
      <c r="AB84" s="8"/>
      <c r="AC84" s="63">
        <v>0</v>
      </c>
      <c r="AD84" s="63">
        <v>0</v>
      </c>
      <c r="AE84" s="63">
        <f t="shared" si="124"/>
        <v>0</v>
      </c>
      <c r="AF84" s="63">
        <v>0</v>
      </c>
      <c r="AG84" s="63">
        <f t="shared" si="125"/>
        <v>0</v>
      </c>
      <c r="AH84" s="64">
        <v>0</v>
      </c>
      <c r="AI84" s="65">
        <f t="shared" si="112"/>
        <v>0</v>
      </c>
      <c r="AJ84" s="32"/>
      <c r="AK84" s="121">
        <v>-37410.339999999997</v>
      </c>
      <c r="AL84" s="63">
        <v>-35913.501666666671</v>
      </c>
      <c r="AM84" s="63">
        <f t="shared" si="113"/>
        <v>-1496.8383333333259</v>
      </c>
      <c r="AN84" s="63">
        <v>0</v>
      </c>
      <c r="AO84" s="63">
        <f t="shared" si="134"/>
        <v>-37410.339999999997</v>
      </c>
      <c r="AP84" s="64">
        <v>-43313.94</v>
      </c>
      <c r="AQ84" s="64">
        <f t="shared" si="114"/>
        <v>5903.6000000000058</v>
      </c>
      <c r="AR84" s="8"/>
      <c r="AS84" s="63">
        <v>-37410.339999999997</v>
      </c>
      <c r="AT84" s="63">
        <v>-35913.501666666671</v>
      </c>
      <c r="AU84" s="63">
        <f t="shared" si="126"/>
        <v>-1496.8383333333259</v>
      </c>
      <c r="AV84" s="63">
        <v>0</v>
      </c>
      <c r="AW84" s="63">
        <f t="shared" si="127"/>
        <v>-37410.339999999997</v>
      </c>
      <c r="AX84" s="64">
        <v>-43313.94</v>
      </c>
      <c r="AY84" s="65">
        <f t="shared" si="115"/>
        <v>5903.6000000000058</v>
      </c>
      <c r="AZ84" s="32"/>
      <c r="BA84" s="121">
        <v>0</v>
      </c>
      <c r="BB84" s="63">
        <v>0</v>
      </c>
      <c r="BC84" s="63">
        <f t="shared" si="116"/>
        <v>0</v>
      </c>
      <c r="BD84" s="63">
        <v>0</v>
      </c>
      <c r="BE84" s="63">
        <f t="shared" si="135"/>
        <v>0</v>
      </c>
      <c r="BF84" s="64">
        <v>0</v>
      </c>
      <c r="BG84" s="64">
        <f t="shared" si="117"/>
        <v>0</v>
      </c>
      <c r="BH84" s="8"/>
      <c r="BI84" s="63">
        <v>0</v>
      </c>
      <c r="BJ84" s="63">
        <v>0</v>
      </c>
      <c r="BK84" s="63">
        <f t="shared" si="128"/>
        <v>0</v>
      </c>
      <c r="BL84" s="63">
        <v>0</v>
      </c>
      <c r="BM84" s="63">
        <f t="shared" si="129"/>
        <v>0</v>
      </c>
      <c r="BN84" s="64">
        <v>0</v>
      </c>
      <c r="BO84" s="65">
        <f t="shared" si="118"/>
        <v>0</v>
      </c>
      <c r="BP84" s="32"/>
      <c r="BQ84" s="121">
        <v>0</v>
      </c>
      <c r="BR84" s="63">
        <v>5.0000000010186341E-3</v>
      </c>
      <c r="BS84" s="63">
        <f t="shared" si="119"/>
        <v>-5.0000000010186341E-3</v>
      </c>
      <c r="BT84" s="63">
        <v>0</v>
      </c>
      <c r="BU84" s="63">
        <f t="shared" si="136"/>
        <v>0</v>
      </c>
      <c r="BV84" s="64">
        <v>-17696.39</v>
      </c>
      <c r="BW84" s="64">
        <f t="shared" si="120"/>
        <v>17696.39</v>
      </c>
      <c r="BX84" s="8"/>
      <c r="BY84" s="63">
        <v>0</v>
      </c>
      <c r="BZ84" s="63">
        <v>5.0000000010186341E-3</v>
      </c>
      <c r="CA84" s="63">
        <f t="shared" si="130"/>
        <v>-5.0000000010186341E-3</v>
      </c>
      <c r="CB84" s="63">
        <v>0</v>
      </c>
      <c r="CC84" s="63">
        <f t="shared" si="131"/>
        <v>0</v>
      </c>
      <c r="CD84" s="64">
        <v>-17696.39</v>
      </c>
      <c r="CE84" s="65">
        <f t="shared" si="121"/>
        <v>17696.39</v>
      </c>
      <c r="CF84" s="32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</row>
    <row r="85" spans="2:99" s="2" customFormat="1" ht="14.25" hidden="1" customHeight="1" outlineLevel="1">
      <c r="B85" s="2" t="str">
        <f t="shared" si="75"/>
        <v>Hide</v>
      </c>
      <c r="C85" s="2">
        <v>1</v>
      </c>
      <c r="D85" s="62" t="s">
        <v>77</v>
      </c>
      <c r="E85" s="121">
        <v>57264.479999999996</v>
      </c>
      <c r="F85" s="63">
        <v>48022.954166666656</v>
      </c>
      <c r="G85" s="63">
        <f t="shared" si="107"/>
        <v>9241.5258333333404</v>
      </c>
      <c r="H85" s="63">
        <v>0</v>
      </c>
      <c r="I85" s="63">
        <f t="shared" si="132"/>
        <v>57264.479999999996</v>
      </c>
      <c r="J85" s="64">
        <v>53256.149999999994</v>
      </c>
      <c r="K85" s="64">
        <f t="shared" si="108"/>
        <v>4008.3300000000017</v>
      </c>
      <c r="L85" s="8"/>
      <c r="M85" s="63">
        <v>57264.479999999996</v>
      </c>
      <c r="N85" s="63">
        <v>48022.954166666656</v>
      </c>
      <c r="O85" s="63">
        <f t="shared" si="122"/>
        <v>9241.5258333333404</v>
      </c>
      <c r="P85" s="63">
        <v>0</v>
      </c>
      <c r="Q85" s="63">
        <f t="shared" si="123"/>
        <v>57264.479999999996</v>
      </c>
      <c r="R85" s="64">
        <v>53256.149999999994</v>
      </c>
      <c r="S85" s="65">
        <f t="shared" si="109"/>
        <v>4008.3300000000017</v>
      </c>
      <c r="T85" s="32"/>
      <c r="U85" s="121">
        <v>383.96</v>
      </c>
      <c r="V85" s="63">
        <v>4440.9375</v>
      </c>
      <c r="W85" s="63">
        <f t="shared" si="110"/>
        <v>-4056.9775</v>
      </c>
      <c r="X85" s="63">
        <v>0</v>
      </c>
      <c r="Y85" s="63">
        <f t="shared" si="133"/>
        <v>383.96</v>
      </c>
      <c r="Z85" s="64">
        <v>13668.61</v>
      </c>
      <c r="AA85" s="64">
        <f t="shared" si="111"/>
        <v>-13284.650000000001</v>
      </c>
      <c r="AB85" s="8"/>
      <c r="AC85" s="63">
        <v>383.96</v>
      </c>
      <c r="AD85" s="63">
        <v>4440.9375</v>
      </c>
      <c r="AE85" s="63">
        <f t="shared" si="124"/>
        <v>-4056.9775</v>
      </c>
      <c r="AF85" s="63">
        <v>0</v>
      </c>
      <c r="AG85" s="63">
        <f t="shared" si="125"/>
        <v>383.96</v>
      </c>
      <c r="AH85" s="64">
        <v>13668.61</v>
      </c>
      <c r="AI85" s="65">
        <f t="shared" si="112"/>
        <v>-13284.650000000001</v>
      </c>
      <c r="AJ85" s="32"/>
      <c r="AK85" s="121">
        <v>19179.61</v>
      </c>
      <c r="AL85" s="63">
        <v>14318.00333333333</v>
      </c>
      <c r="AM85" s="63">
        <f t="shared" si="113"/>
        <v>4861.6066666666702</v>
      </c>
      <c r="AN85" s="63">
        <v>0</v>
      </c>
      <c r="AO85" s="63">
        <f t="shared" si="134"/>
        <v>19179.61</v>
      </c>
      <c r="AP85" s="64">
        <v>9028.59</v>
      </c>
      <c r="AQ85" s="64">
        <f t="shared" si="114"/>
        <v>10151.02</v>
      </c>
      <c r="AR85" s="8"/>
      <c r="AS85" s="63">
        <v>19179.61</v>
      </c>
      <c r="AT85" s="63">
        <v>14318.00333333333</v>
      </c>
      <c r="AU85" s="63">
        <f t="shared" si="126"/>
        <v>4861.6066666666702</v>
      </c>
      <c r="AV85" s="63">
        <v>0</v>
      </c>
      <c r="AW85" s="63">
        <f t="shared" si="127"/>
        <v>19179.61</v>
      </c>
      <c r="AX85" s="64">
        <v>9028.59</v>
      </c>
      <c r="AY85" s="65">
        <f t="shared" si="115"/>
        <v>10151.02</v>
      </c>
      <c r="AZ85" s="32"/>
      <c r="BA85" s="121">
        <v>30388.879999999997</v>
      </c>
      <c r="BB85" s="63">
        <v>18960.217499999999</v>
      </c>
      <c r="BC85" s="63">
        <f t="shared" si="116"/>
        <v>11428.662499999999</v>
      </c>
      <c r="BD85" s="63">
        <v>0</v>
      </c>
      <c r="BE85" s="63">
        <f t="shared" si="135"/>
        <v>30388.879999999997</v>
      </c>
      <c r="BF85" s="64">
        <v>25267.75</v>
      </c>
      <c r="BG85" s="64">
        <f t="shared" si="117"/>
        <v>5121.1299999999974</v>
      </c>
      <c r="BH85" s="8"/>
      <c r="BI85" s="63">
        <v>30388.879999999997</v>
      </c>
      <c r="BJ85" s="63">
        <v>18960.217499999999</v>
      </c>
      <c r="BK85" s="63">
        <f t="shared" si="128"/>
        <v>11428.662499999999</v>
      </c>
      <c r="BL85" s="63">
        <v>0</v>
      </c>
      <c r="BM85" s="63">
        <f t="shared" si="129"/>
        <v>30388.879999999997</v>
      </c>
      <c r="BN85" s="64">
        <v>25267.75</v>
      </c>
      <c r="BO85" s="65">
        <f t="shared" si="118"/>
        <v>5121.1299999999974</v>
      </c>
      <c r="BP85" s="32"/>
      <c r="BQ85" s="121">
        <v>7312.0300000000007</v>
      </c>
      <c r="BR85" s="63">
        <v>10303.79583333333</v>
      </c>
      <c r="BS85" s="63">
        <f t="shared" si="119"/>
        <v>-2991.7658333333293</v>
      </c>
      <c r="BT85" s="63">
        <v>0</v>
      </c>
      <c r="BU85" s="63">
        <f t="shared" si="136"/>
        <v>7312.0300000000007</v>
      </c>
      <c r="BV85" s="64">
        <v>5291.2</v>
      </c>
      <c r="BW85" s="64">
        <f t="shared" si="120"/>
        <v>2020.8300000000008</v>
      </c>
      <c r="BX85" s="8"/>
      <c r="BY85" s="63">
        <v>7312.0300000000007</v>
      </c>
      <c r="BZ85" s="63">
        <v>10303.79583333333</v>
      </c>
      <c r="CA85" s="63">
        <f t="shared" si="130"/>
        <v>-2991.7658333333293</v>
      </c>
      <c r="CB85" s="63">
        <v>0</v>
      </c>
      <c r="CC85" s="63">
        <f t="shared" si="131"/>
        <v>7312.0300000000007</v>
      </c>
      <c r="CD85" s="64">
        <v>5291.2</v>
      </c>
      <c r="CE85" s="65">
        <f t="shared" si="121"/>
        <v>2020.8300000000008</v>
      </c>
      <c r="CF85" s="32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</row>
    <row r="86" spans="2:99" s="2" customFormat="1" ht="14.25" hidden="1" customHeight="1" outlineLevel="1">
      <c r="B86" s="2" t="str">
        <f t="shared" si="75"/>
        <v>Hide</v>
      </c>
      <c r="C86" s="2">
        <v>1</v>
      </c>
      <c r="D86" s="62" t="s">
        <v>78</v>
      </c>
      <c r="E86" s="121">
        <v>0</v>
      </c>
      <c r="F86" s="63">
        <v>0</v>
      </c>
      <c r="G86" s="63">
        <f t="shared" si="107"/>
        <v>0</v>
      </c>
      <c r="H86" s="63">
        <v>0</v>
      </c>
      <c r="I86" s="63">
        <f t="shared" si="132"/>
        <v>0</v>
      </c>
      <c r="J86" s="64">
        <v>0</v>
      </c>
      <c r="K86" s="64">
        <f t="shared" si="108"/>
        <v>0</v>
      </c>
      <c r="L86" s="8"/>
      <c r="M86" s="63">
        <v>0</v>
      </c>
      <c r="N86" s="63">
        <v>0</v>
      </c>
      <c r="O86" s="63">
        <f t="shared" si="122"/>
        <v>0</v>
      </c>
      <c r="P86" s="63">
        <v>0</v>
      </c>
      <c r="Q86" s="63">
        <f t="shared" si="123"/>
        <v>0</v>
      </c>
      <c r="R86" s="64">
        <v>0</v>
      </c>
      <c r="S86" s="65">
        <f t="shared" si="109"/>
        <v>0</v>
      </c>
      <c r="T86" s="32"/>
      <c r="U86" s="121">
        <v>0</v>
      </c>
      <c r="V86" s="63">
        <v>0</v>
      </c>
      <c r="W86" s="63">
        <f t="shared" si="110"/>
        <v>0</v>
      </c>
      <c r="X86" s="63">
        <v>0</v>
      </c>
      <c r="Y86" s="63">
        <f t="shared" si="133"/>
        <v>0</v>
      </c>
      <c r="Z86" s="64">
        <v>0</v>
      </c>
      <c r="AA86" s="64">
        <f t="shared" si="111"/>
        <v>0</v>
      </c>
      <c r="AB86" s="8"/>
      <c r="AC86" s="63">
        <v>0</v>
      </c>
      <c r="AD86" s="63">
        <v>0</v>
      </c>
      <c r="AE86" s="63">
        <f t="shared" si="124"/>
        <v>0</v>
      </c>
      <c r="AF86" s="63">
        <v>0</v>
      </c>
      <c r="AG86" s="63">
        <f t="shared" si="125"/>
        <v>0</v>
      </c>
      <c r="AH86" s="64">
        <v>0</v>
      </c>
      <c r="AI86" s="65">
        <f t="shared" si="112"/>
        <v>0</v>
      </c>
      <c r="AJ86" s="32"/>
      <c r="AK86" s="121">
        <v>0</v>
      </c>
      <c r="AL86" s="63">
        <v>0</v>
      </c>
      <c r="AM86" s="63">
        <f t="shared" si="113"/>
        <v>0</v>
      </c>
      <c r="AN86" s="63">
        <v>0</v>
      </c>
      <c r="AO86" s="63">
        <f t="shared" si="134"/>
        <v>0</v>
      </c>
      <c r="AP86" s="64">
        <v>0</v>
      </c>
      <c r="AQ86" s="64">
        <f t="shared" si="114"/>
        <v>0</v>
      </c>
      <c r="AR86" s="8"/>
      <c r="AS86" s="63">
        <v>0</v>
      </c>
      <c r="AT86" s="63">
        <v>0</v>
      </c>
      <c r="AU86" s="63">
        <f t="shared" si="126"/>
        <v>0</v>
      </c>
      <c r="AV86" s="63">
        <v>0</v>
      </c>
      <c r="AW86" s="63">
        <f t="shared" si="127"/>
        <v>0</v>
      </c>
      <c r="AX86" s="64">
        <v>0</v>
      </c>
      <c r="AY86" s="65">
        <f t="shared" si="115"/>
        <v>0</v>
      </c>
      <c r="AZ86" s="32"/>
      <c r="BA86" s="121">
        <v>0</v>
      </c>
      <c r="BB86" s="63">
        <v>0</v>
      </c>
      <c r="BC86" s="63">
        <f t="shared" si="116"/>
        <v>0</v>
      </c>
      <c r="BD86" s="63">
        <v>0</v>
      </c>
      <c r="BE86" s="63">
        <f t="shared" si="135"/>
        <v>0</v>
      </c>
      <c r="BF86" s="64">
        <v>0</v>
      </c>
      <c r="BG86" s="64">
        <f t="shared" si="117"/>
        <v>0</v>
      </c>
      <c r="BH86" s="8"/>
      <c r="BI86" s="63">
        <v>0</v>
      </c>
      <c r="BJ86" s="63">
        <v>0</v>
      </c>
      <c r="BK86" s="63">
        <f t="shared" si="128"/>
        <v>0</v>
      </c>
      <c r="BL86" s="63">
        <v>0</v>
      </c>
      <c r="BM86" s="63">
        <f t="shared" si="129"/>
        <v>0</v>
      </c>
      <c r="BN86" s="64">
        <v>0</v>
      </c>
      <c r="BO86" s="65">
        <f t="shared" si="118"/>
        <v>0</v>
      </c>
      <c r="BP86" s="32"/>
      <c r="BQ86" s="121">
        <v>0</v>
      </c>
      <c r="BR86" s="63">
        <v>0</v>
      </c>
      <c r="BS86" s="63">
        <f t="shared" si="119"/>
        <v>0</v>
      </c>
      <c r="BT86" s="63">
        <v>0</v>
      </c>
      <c r="BU86" s="63">
        <f t="shared" si="136"/>
        <v>0</v>
      </c>
      <c r="BV86" s="64">
        <v>0</v>
      </c>
      <c r="BW86" s="64">
        <f t="shared" si="120"/>
        <v>0</v>
      </c>
      <c r="BX86" s="8"/>
      <c r="BY86" s="63">
        <v>0</v>
      </c>
      <c r="BZ86" s="63">
        <v>0</v>
      </c>
      <c r="CA86" s="63">
        <f t="shared" si="130"/>
        <v>0</v>
      </c>
      <c r="CB86" s="63">
        <v>0</v>
      </c>
      <c r="CC86" s="63">
        <f t="shared" si="131"/>
        <v>0</v>
      </c>
      <c r="CD86" s="64">
        <v>0</v>
      </c>
      <c r="CE86" s="65">
        <f t="shared" si="121"/>
        <v>0</v>
      </c>
      <c r="CF86" s="32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</row>
    <row r="87" spans="2:99" s="2" customFormat="1" ht="14.25" hidden="1" customHeight="1" outlineLevel="1">
      <c r="B87" s="2" t="str">
        <f t="shared" si="75"/>
        <v>Hide</v>
      </c>
      <c r="C87" s="2">
        <v>1</v>
      </c>
      <c r="D87" s="62" t="s">
        <v>79</v>
      </c>
      <c r="E87" s="121">
        <v>0</v>
      </c>
      <c r="F87" s="63">
        <v>0</v>
      </c>
      <c r="G87" s="63">
        <f t="shared" si="107"/>
        <v>0</v>
      </c>
      <c r="H87" s="63">
        <v>0</v>
      </c>
      <c r="I87" s="63">
        <f t="shared" si="132"/>
        <v>0</v>
      </c>
      <c r="J87" s="64">
        <v>0</v>
      </c>
      <c r="K87" s="64">
        <f t="shared" si="108"/>
        <v>0</v>
      </c>
      <c r="L87" s="8"/>
      <c r="M87" s="63">
        <v>0</v>
      </c>
      <c r="N87" s="63">
        <v>0</v>
      </c>
      <c r="O87" s="63">
        <f t="shared" si="122"/>
        <v>0</v>
      </c>
      <c r="P87" s="63">
        <v>0</v>
      </c>
      <c r="Q87" s="63">
        <f t="shared" si="123"/>
        <v>0</v>
      </c>
      <c r="R87" s="64">
        <v>0</v>
      </c>
      <c r="S87" s="65">
        <f t="shared" si="109"/>
        <v>0</v>
      </c>
      <c r="T87" s="32"/>
      <c r="U87" s="121">
        <v>0</v>
      </c>
      <c r="V87" s="63">
        <v>0</v>
      </c>
      <c r="W87" s="63">
        <f t="shared" si="110"/>
        <v>0</v>
      </c>
      <c r="X87" s="63">
        <v>0</v>
      </c>
      <c r="Y87" s="63">
        <f t="shared" si="133"/>
        <v>0</v>
      </c>
      <c r="Z87" s="64">
        <v>0</v>
      </c>
      <c r="AA87" s="64">
        <f t="shared" si="111"/>
        <v>0</v>
      </c>
      <c r="AB87" s="8"/>
      <c r="AC87" s="63">
        <v>0</v>
      </c>
      <c r="AD87" s="63">
        <v>0</v>
      </c>
      <c r="AE87" s="63">
        <f t="shared" si="124"/>
        <v>0</v>
      </c>
      <c r="AF87" s="63">
        <v>0</v>
      </c>
      <c r="AG87" s="63">
        <f t="shared" si="125"/>
        <v>0</v>
      </c>
      <c r="AH87" s="64">
        <v>0</v>
      </c>
      <c r="AI87" s="65">
        <f t="shared" si="112"/>
        <v>0</v>
      </c>
      <c r="AJ87" s="32"/>
      <c r="AK87" s="121">
        <v>0</v>
      </c>
      <c r="AL87" s="63">
        <v>0</v>
      </c>
      <c r="AM87" s="63">
        <f t="shared" si="113"/>
        <v>0</v>
      </c>
      <c r="AN87" s="63">
        <v>0</v>
      </c>
      <c r="AO87" s="63">
        <f t="shared" si="134"/>
        <v>0</v>
      </c>
      <c r="AP87" s="64">
        <v>0</v>
      </c>
      <c r="AQ87" s="64">
        <f t="shared" si="114"/>
        <v>0</v>
      </c>
      <c r="AR87" s="8"/>
      <c r="AS87" s="63">
        <v>0</v>
      </c>
      <c r="AT87" s="63">
        <v>0</v>
      </c>
      <c r="AU87" s="63">
        <f t="shared" si="126"/>
        <v>0</v>
      </c>
      <c r="AV87" s="63">
        <v>0</v>
      </c>
      <c r="AW87" s="63">
        <f t="shared" si="127"/>
        <v>0</v>
      </c>
      <c r="AX87" s="64">
        <v>0</v>
      </c>
      <c r="AY87" s="65">
        <f t="shared" si="115"/>
        <v>0</v>
      </c>
      <c r="AZ87" s="32"/>
      <c r="BA87" s="121">
        <v>0</v>
      </c>
      <c r="BB87" s="63">
        <v>0</v>
      </c>
      <c r="BC87" s="63">
        <f t="shared" si="116"/>
        <v>0</v>
      </c>
      <c r="BD87" s="63">
        <v>0</v>
      </c>
      <c r="BE87" s="63">
        <f t="shared" si="135"/>
        <v>0</v>
      </c>
      <c r="BF87" s="64">
        <v>0</v>
      </c>
      <c r="BG87" s="64">
        <f t="shared" si="117"/>
        <v>0</v>
      </c>
      <c r="BH87" s="8"/>
      <c r="BI87" s="63">
        <v>0</v>
      </c>
      <c r="BJ87" s="63">
        <v>0</v>
      </c>
      <c r="BK87" s="63">
        <f t="shared" si="128"/>
        <v>0</v>
      </c>
      <c r="BL87" s="63">
        <v>0</v>
      </c>
      <c r="BM87" s="63">
        <f t="shared" si="129"/>
        <v>0</v>
      </c>
      <c r="BN87" s="64">
        <v>0</v>
      </c>
      <c r="BO87" s="65">
        <f t="shared" si="118"/>
        <v>0</v>
      </c>
      <c r="BP87" s="32"/>
      <c r="BQ87" s="121">
        <v>0</v>
      </c>
      <c r="BR87" s="63">
        <v>0</v>
      </c>
      <c r="BS87" s="63">
        <f t="shared" si="119"/>
        <v>0</v>
      </c>
      <c r="BT87" s="63">
        <v>0</v>
      </c>
      <c r="BU87" s="63">
        <f t="shared" si="136"/>
        <v>0</v>
      </c>
      <c r="BV87" s="64">
        <v>0</v>
      </c>
      <c r="BW87" s="64">
        <f t="shared" si="120"/>
        <v>0</v>
      </c>
      <c r="BX87" s="8"/>
      <c r="BY87" s="63">
        <v>0</v>
      </c>
      <c r="BZ87" s="63">
        <v>0</v>
      </c>
      <c r="CA87" s="63">
        <f t="shared" si="130"/>
        <v>0</v>
      </c>
      <c r="CB87" s="63">
        <v>0</v>
      </c>
      <c r="CC87" s="63">
        <f t="shared" si="131"/>
        <v>0</v>
      </c>
      <c r="CD87" s="64">
        <v>0</v>
      </c>
      <c r="CE87" s="65">
        <f t="shared" si="121"/>
        <v>0</v>
      </c>
      <c r="CF87" s="32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</row>
    <row r="88" spans="2:99" s="2" customFormat="1" ht="14.25" hidden="1" customHeight="1" outlineLevel="1">
      <c r="B88" s="2" t="str">
        <f t="shared" ref="B88:B90" si="137">IF(SUM(T88:T88)&lt;&gt;0,"Show","Hide")</f>
        <v>Hide</v>
      </c>
      <c r="C88" s="2">
        <v>1</v>
      </c>
      <c r="D88" s="62" t="s">
        <v>585</v>
      </c>
      <c r="E88" s="121">
        <v>11608.130000000001</v>
      </c>
      <c r="F88" s="63">
        <v>13052.522999999999</v>
      </c>
      <c r="G88" s="63">
        <f t="shared" ref="G88:G90" si="138">+E88-F88</f>
        <v>-1444.3929999999982</v>
      </c>
      <c r="H88" s="63">
        <v>0</v>
      </c>
      <c r="I88" s="63">
        <f t="shared" ref="I88:I90" si="139">+E88-H88</f>
        <v>11608.130000000001</v>
      </c>
      <c r="J88" s="64">
        <v>18286.400000000001</v>
      </c>
      <c r="K88" s="64">
        <f t="shared" ref="K88:K90" si="140">+E88-J88</f>
        <v>-6678.27</v>
      </c>
      <c r="L88" s="8"/>
      <c r="M88" s="63">
        <v>11608.130000000001</v>
      </c>
      <c r="N88" s="63">
        <v>13052.522999999999</v>
      </c>
      <c r="O88" s="63">
        <f t="shared" ref="O88:O90" si="141">+M88-N88</f>
        <v>-1444.3929999999982</v>
      </c>
      <c r="P88" s="63">
        <v>0</v>
      </c>
      <c r="Q88" s="63">
        <f t="shared" ref="Q88:Q90" si="142">+M88-P88</f>
        <v>11608.130000000001</v>
      </c>
      <c r="R88" s="64">
        <v>18286.400000000001</v>
      </c>
      <c r="S88" s="65">
        <f t="shared" ref="S88:S90" si="143">+M88-R88</f>
        <v>-6678.27</v>
      </c>
      <c r="T88" s="32"/>
      <c r="U88" s="121">
        <v>332.16999999999996</v>
      </c>
      <c r="V88" s="63">
        <v>332.16599999999988</v>
      </c>
      <c r="W88" s="63">
        <f t="shared" ref="W88:W90" si="144">+U88-V88</f>
        <v>4.0000000000759428E-3</v>
      </c>
      <c r="X88" s="63">
        <v>0</v>
      </c>
      <c r="Y88" s="63">
        <f t="shared" ref="Y88:Y90" si="145">+U88-X88</f>
        <v>332.16999999999996</v>
      </c>
      <c r="Z88" s="64">
        <v>2867.04</v>
      </c>
      <c r="AA88" s="64">
        <f t="shared" ref="AA88:AA90" si="146">+U88-Z88</f>
        <v>-2534.87</v>
      </c>
      <c r="AB88" s="8"/>
      <c r="AC88" s="63">
        <v>332.16999999999996</v>
      </c>
      <c r="AD88" s="63">
        <v>332.16599999999988</v>
      </c>
      <c r="AE88" s="63">
        <f t="shared" ref="AE88:AE90" si="147">+AC88-AD88</f>
        <v>4.0000000000759428E-3</v>
      </c>
      <c r="AF88" s="63">
        <v>0</v>
      </c>
      <c r="AG88" s="63">
        <f t="shared" ref="AG88:AG90" si="148">+AC88-AF88</f>
        <v>332.16999999999996</v>
      </c>
      <c r="AH88" s="64">
        <v>2867.04</v>
      </c>
      <c r="AI88" s="65">
        <f t="shared" ref="AI88:AI90" si="149">+AC88-AH88</f>
        <v>-2534.87</v>
      </c>
      <c r="AJ88" s="32"/>
      <c r="AK88" s="121">
        <v>7410.6</v>
      </c>
      <c r="AL88" s="63">
        <v>6943.01</v>
      </c>
      <c r="AM88" s="63">
        <f t="shared" ref="AM88:AM90" si="150">+AK88-AL88</f>
        <v>467.59000000000015</v>
      </c>
      <c r="AN88" s="63">
        <v>0</v>
      </c>
      <c r="AO88" s="63">
        <f t="shared" ref="AO88:AO90" si="151">+AK88-AN88</f>
        <v>7410.6</v>
      </c>
      <c r="AP88" s="64">
        <v>2247.06</v>
      </c>
      <c r="AQ88" s="64">
        <f t="shared" ref="AQ88:AQ90" si="152">+AK88-AP88</f>
        <v>5163.5400000000009</v>
      </c>
      <c r="AR88" s="8"/>
      <c r="AS88" s="63">
        <v>7410.6</v>
      </c>
      <c r="AT88" s="63">
        <v>6943.01</v>
      </c>
      <c r="AU88" s="63">
        <f t="shared" ref="AU88:AU90" si="153">+AS88-AT88</f>
        <v>467.59000000000015</v>
      </c>
      <c r="AV88" s="63">
        <v>0</v>
      </c>
      <c r="AW88" s="63">
        <f t="shared" ref="AW88:AW90" si="154">+AS88-AV88</f>
        <v>7410.6</v>
      </c>
      <c r="AX88" s="64">
        <v>2247.06</v>
      </c>
      <c r="AY88" s="65">
        <f t="shared" ref="AY88:AY90" si="155">+AS88-AX88</f>
        <v>5163.5400000000009</v>
      </c>
      <c r="AZ88" s="32"/>
      <c r="BA88" s="121">
        <v>2965.4800000000005</v>
      </c>
      <c r="BB88" s="63">
        <v>4877.4719999999998</v>
      </c>
      <c r="BC88" s="63">
        <f t="shared" ref="BC88:BC90" si="156">+BA88-BB88</f>
        <v>-1911.9919999999993</v>
      </c>
      <c r="BD88" s="63">
        <v>0</v>
      </c>
      <c r="BE88" s="63">
        <f t="shared" ref="BE88:BE90" si="157">+BA88-BD88</f>
        <v>2965.4800000000005</v>
      </c>
      <c r="BF88" s="64">
        <v>5622.63</v>
      </c>
      <c r="BG88" s="64">
        <f t="shared" ref="BG88:BG90" si="158">+BA88-BF88</f>
        <v>-2657.1499999999996</v>
      </c>
      <c r="BH88" s="8"/>
      <c r="BI88" s="63">
        <v>2965.4800000000005</v>
      </c>
      <c r="BJ88" s="63">
        <v>4877.4719999999998</v>
      </c>
      <c r="BK88" s="63">
        <f t="shared" ref="BK88:BK90" si="159">+BI88-BJ88</f>
        <v>-1911.9919999999993</v>
      </c>
      <c r="BL88" s="63">
        <v>0</v>
      </c>
      <c r="BM88" s="63">
        <f t="shared" ref="BM88:BM90" si="160">+BI88-BL88</f>
        <v>2965.4800000000005</v>
      </c>
      <c r="BN88" s="64">
        <v>5622.63</v>
      </c>
      <c r="BO88" s="65">
        <f t="shared" ref="BO88:BO90" si="161">+BI88-BN88</f>
        <v>-2657.1499999999996</v>
      </c>
      <c r="BP88" s="32"/>
      <c r="BQ88" s="121">
        <v>899.88</v>
      </c>
      <c r="BR88" s="63">
        <v>899.87499999999989</v>
      </c>
      <c r="BS88" s="63">
        <f t="shared" ref="BS88:BS90" si="162">+BQ88-BR88</f>
        <v>5.0000000001091394E-3</v>
      </c>
      <c r="BT88" s="63">
        <v>0</v>
      </c>
      <c r="BU88" s="63">
        <f t="shared" ref="BU88:BU90" si="163">+BQ88-BT88</f>
        <v>899.88</v>
      </c>
      <c r="BV88" s="64">
        <v>7549.67</v>
      </c>
      <c r="BW88" s="64">
        <f t="shared" ref="BW88:BW90" si="164">+BQ88-BV88</f>
        <v>-6649.79</v>
      </c>
      <c r="BX88" s="8"/>
      <c r="BY88" s="63">
        <v>899.88</v>
      </c>
      <c r="BZ88" s="63">
        <v>899.87499999999989</v>
      </c>
      <c r="CA88" s="63">
        <f t="shared" ref="CA88:CA90" si="165">+BY88-BZ88</f>
        <v>5.0000000001091394E-3</v>
      </c>
      <c r="CB88" s="63">
        <v>0</v>
      </c>
      <c r="CC88" s="63">
        <f t="shared" ref="CC88:CC90" si="166">+BY88-CB88</f>
        <v>899.88</v>
      </c>
      <c r="CD88" s="64">
        <v>7549.67</v>
      </c>
      <c r="CE88" s="65">
        <f t="shared" ref="CE88:CE90" si="167">+BY88-CD88</f>
        <v>-6649.79</v>
      </c>
      <c r="CF88" s="32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</row>
    <row r="89" spans="2:99" s="2" customFormat="1" ht="14.25" hidden="1" customHeight="1" outlineLevel="1">
      <c r="B89" s="2" t="str">
        <f t="shared" si="137"/>
        <v>Hide</v>
      </c>
      <c r="C89" s="2">
        <v>1</v>
      </c>
      <c r="D89" s="62" t="s">
        <v>586</v>
      </c>
      <c r="E89" s="121">
        <v>1742.1399999999999</v>
      </c>
      <c r="F89" s="63">
        <v>0</v>
      </c>
      <c r="G89" s="63">
        <f t="shared" si="138"/>
        <v>1742.1399999999999</v>
      </c>
      <c r="H89" s="63">
        <v>0</v>
      </c>
      <c r="I89" s="63">
        <f t="shared" si="139"/>
        <v>1742.1399999999999</v>
      </c>
      <c r="J89" s="64">
        <v>0</v>
      </c>
      <c r="K89" s="64">
        <f t="shared" si="140"/>
        <v>1742.1399999999999</v>
      </c>
      <c r="L89" s="8"/>
      <c r="M89" s="63">
        <v>1742.1399999999999</v>
      </c>
      <c r="N89" s="63">
        <v>0</v>
      </c>
      <c r="O89" s="63">
        <f t="shared" si="141"/>
        <v>1742.1399999999999</v>
      </c>
      <c r="P89" s="63">
        <v>0</v>
      </c>
      <c r="Q89" s="63">
        <f t="shared" si="142"/>
        <v>1742.1399999999999</v>
      </c>
      <c r="R89" s="64">
        <v>0</v>
      </c>
      <c r="S89" s="65">
        <f t="shared" si="143"/>
        <v>1742.1399999999999</v>
      </c>
      <c r="T89" s="32"/>
      <c r="U89" s="121">
        <v>0</v>
      </c>
      <c r="V89" s="63">
        <v>0</v>
      </c>
      <c r="W89" s="63">
        <f t="shared" si="144"/>
        <v>0</v>
      </c>
      <c r="X89" s="63">
        <v>0</v>
      </c>
      <c r="Y89" s="63">
        <f t="shared" si="145"/>
        <v>0</v>
      </c>
      <c r="Z89" s="64">
        <v>0</v>
      </c>
      <c r="AA89" s="64">
        <f t="shared" si="146"/>
        <v>0</v>
      </c>
      <c r="AB89" s="8"/>
      <c r="AC89" s="63">
        <v>0</v>
      </c>
      <c r="AD89" s="63">
        <v>0</v>
      </c>
      <c r="AE89" s="63">
        <f t="shared" si="147"/>
        <v>0</v>
      </c>
      <c r="AF89" s="63">
        <v>0</v>
      </c>
      <c r="AG89" s="63">
        <f t="shared" si="148"/>
        <v>0</v>
      </c>
      <c r="AH89" s="64">
        <v>0</v>
      </c>
      <c r="AI89" s="65">
        <f t="shared" si="149"/>
        <v>0</v>
      </c>
      <c r="AJ89" s="32"/>
      <c r="AK89" s="121">
        <v>387.14</v>
      </c>
      <c r="AL89" s="63">
        <v>0</v>
      </c>
      <c r="AM89" s="63">
        <f t="shared" si="150"/>
        <v>387.14</v>
      </c>
      <c r="AN89" s="63">
        <v>0</v>
      </c>
      <c r="AO89" s="63">
        <f t="shared" si="151"/>
        <v>387.14</v>
      </c>
      <c r="AP89" s="64">
        <v>0</v>
      </c>
      <c r="AQ89" s="64">
        <f t="shared" si="152"/>
        <v>387.14</v>
      </c>
      <c r="AR89" s="8"/>
      <c r="AS89" s="63">
        <v>387.14</v>
      </c>
      <c r="AT89" s="63">
        <v>0</v>
      </c>
      <c r="AU89" s="63">
        <f t="shared" si="153"/>
        <v>387.14</v>
      </c>
      <c r="AV89" s="63">
        <v>0</v>
      </c>
      <c r="AW89" s="63">
        <f t="shared" si="154"/>
        <v>387.14</v>
      </c>
      <c r="AX89" s="64">
        <v>0</v>
      </c>
      <c r="AY89" s="65">
        <f t="shared" si="155"/>
        <v>387.14</v>
      </c>
      <c r="AZ89" s="32"/>
      <c r="BA89" s="121">
        <v>1355</v>
      </c>
      <c r="BB89" s="63">
        <v>0</v>
      </c>
      <c r="BC89" s="63">
        <f t="shared" si="156"/>
        <v>1355</v>
      </c>
      <c r="BD89" s="63">
        <v>0</v>
      </c>
      <c r="BE89" s="63">
        <f t="shared" si="157"/>
        <v>1355</v>
      </c>
      <c r="BF89" s="64">
        <v>0</v>
      </c>
      <c r="BG89" s="64">
        <f t="shared" si="158"/>
        <v>1355</v>
      </c>
      <c r="BH89" s="8"/>
      <c r="BI89" s="63">
        <v>1355</v>
      </c>
      <c r="BJ89" s="63">
        <v>0</v>
      </c>
      <c r="BK89" s="63">
        <f t="shared" si="159"/>
        <v>1355</v>
      </c>
      <c r="BL89" s="63">
        <v>0</v>
      </c>
      <c r="BM89" s="63">
        <f t="shared" si="160"/>
        <v>1355</v>
      </c>
      <c r="BN89" s="64">
        <v>0</v>
      </c>
      <c r="BO89" s="65">
        <f t="shared" si="161"/>
        <v>1355</v>
      </c>
      <c r="BP89" s="32"/>
      <c r="BQ89" s="121">
        <v>0</v>
      </c>
      <c r="BR89" s="63">
        <v>0</v>
      </c>
      <c r="BS89" s="63">
        <f t="shared" si="162"/>
        <v>0</v>
      </c>
      <c r="BT89" s="63">
        <v>0</v>
      </c>
      <c r="BU89" s="63">
        <f t="shared" si="163"/>
        <v>0</v>
      </c>
      <c r="BV89" s="64">
        <v>0</v>
      </c>
      <c r="BW89" s="64">
        <f t="shared" si="164"/>
        <v>0</v>
      </c>
      <c r="BX89" s="8"/>
      <c r="BY89" s="63">
        <v>0</v>
      </c>
      <c r="BZ89" s="63">
        <v>0</v>
      </c>
      <c r="CA89" s="63">
        <f t="shared" si="165"/>
        <v>0</v>
      </c>
      <c r="CB89" s="63">
        <v>0</v>
      </c>
      <c r="CC89" s="63">
        <f t="shared" si="166"/>
        <v>0</v>
      </c>
      <c r="CD89" s="64">
        <v>0</v>
      </c>
      <c r="CE89" s="65">
        <f t="shared" si="167"/>
        <v>0</v>
      </c>
      <c r="CF89" s="32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</row>
    <row r="90" spans="2:99" s="2" customFormat="1" ht="14.25" hidden="1" customHeight="1" outlineLevel="1">
      <c r="B90" s="2" t="str">
        <f t="shared" si="137"/>
        <v>Hide</v>
      </c>
      <c r="C90" s="2">
        <v>1</v>
      </c>
      <c r="D90" s="62" t="s">
        <v>587</v>
      </c>
      <c r="E90" s="121">
        <v>80.45</v>
      </c>
      <c r="F90" s="63">
        <v>0</v>
      </c>
      <c r="G90" s="63">
        <f t="shared" si="138"/>
        <v>80.45</v>
      </c>
      <c r="H90" s="63">
        <v>0</v>
      </c>
      <c r="I90" s="63">
        <f t="shared" si="139"/>
        <v>80.45</v>
      </c>
      <c r="J90" s="64">
        <v>14558.619999999999</v>
      </c>
      <c r="K90" s="64">
        <f t="shared" si="140"/>
        <v>-14478.169999999998</v>
      </c>
      <c r="L90" s="8"/>
      <c r="M90" s="63">
        <v>80.45</v>
      </c>
      <c r="N90" s="63">
        <v>0</v>
      </c>
      <c r="O90" s="63">
        <f t="shared" si="141"/>
        <v>80.45</v>
      </c>
      <c r="P90" s="63">
        <v>0</v>
      </c>
      <c r="Q90" s="63">
        <f t="shared" si="142"/>
        <v>80.45</v>
      </c>
      <c r="R90" s="64">
        <v>14558.619999999999</v>
      </c>
      <c r="S90" s="65">
        <f t="shared" si="143"/>
        <v>-14478.169999999998</v>
      </c>
      <c r="T90" s="32"/>
      <c r="U90" s="121">
        <v>30.17</v>
      </c>
      <c r="V90" s="63">
        <v>0</v>
      </c>
      <c r="W90" s="63">
        <f t="shared" si="144"/>
        <v>30.17</v>
      </c>
      <c r="X90" s="63">
        <v>0</v>
      </c>
      <c r="Y90" s="63">
        <f t="shared" si="145"/>
        <v>30.17</v>
      </c>
      <c r="Z90" s="64">
        <v>77.319999999999993</v>
      </c>
      <c r="AA90" s="64">
        <f t="shared" si="146"/>
        <v>-47.149999999999991</v>
      </c>
      <c r="AB90" s="8"/>
      <c r="AC90" s="63">
        <v>30.17</v>
      </c>
      <c r="AD90" s="63">
        <v>0</v>
      </c>
      <c r="AE90" s="63">
        <f t="shared" si="147"/>
        <v>30.17</v>
      </c>
      <c r="AF90" s="63">
        <v>0</v>
      </c>
      <c r="AG90" s="63">
        <f t="shared" si="148"/>
        <v>30.17</v>
      </c>
      <c r="AH90" s="64">
        <v>77.319999999999993</v>
      </c>
      <c r="AI90" s="65">
        <f t="shared" si="149"/>
        <v>-47.149999999999991</v>
      </c>
      <c r="AJ90" s="32"/>
      <c r="AK90" s="121">
        <v>0</v>
      </c>
      <c r="AL90" s="63">
        <v>0</v>
      </c>
      <c r="AM90" s="63">
        <f t="shared" si="150"/>
        <v>0</v>
      </c>
      <c r="AN90" s="63">
        <v>0</v>
      </c>
      <c r="AO90" s="63">
        <f t="shared" si="151"/>
        <v>0</v>
      </c>
      <c r="AP90" s="64">
        <v>7565.6</v>
      </c>
      <c r="AQ90" s="64">
        <f t="shared" si="152"/>
        <v>-7565.6</v>
      </c>
      <c r="AR90" s="8"/>
      <c r="AS90" s="63">
        <v>0</v>
      </c>
      <c r="AT90" s="63">
        <v>0</v>
      </c>
      <c r="AU90" s="63">
        <f t="shared" si="153"/>
        <v>0</v>
      </c>
      <c r="AV90" s="63">
        <v>0</v>
      </c>
      <c r="AW90" s="63">
        <f t="shared" si="154"/>
        <v>0</v>
      </c>
      <c r="AX90" s="64">
        <v>7565.6</v>
      </c>
      <c r="AY90" s="65">
        <f t="shared" si="155"/>
        <v>-7565.6</v>
      </c>
      <c r="AZ90" s="32"/>
      <c r="BA90" s="121">
        <v>20.11</v>
      </c>
      <c r="BB90" s="63">
        <v>0</v>
      </c>
      <c r="BC90" s="63">
        <f t="shared" si="156"/>
        <v>20.11</v>
      </c>
      <c r="BD90" s="63">
        <v>0</v>
      </c>
      <c r="BE90" s="63">
        <f t="shared" si="157"/>
        <v>20.11</v>
      </c>
      <c r="BF90" s="64">
        <v>4002</v>
      </c>
      <c r="BG90" s="64">
        <f t="shared" si="158"/>
        <v>-3981.89</v>
      </c>
      <c r="BH90" s="8"/>
      <c r="BI90" s="63">
        <v>20.11</v>
      </c>
      <c r="BJ90" s="63">
        <v>0</v>
      </c>
      <c r="BK90" s="63">
        <f t="shared" si="159"/>
        <v>20.11</v>
      </c>
      <c r="BL90" s="63">
        <v>0</v>
      </c>
      <c r="BM90" s="63">
        <f t="shared" si="160"/>
        <v>20.11</v>
      </c>
      <c r="BN90" s="64">
        <v>4002</v>
      </c>
      <c r="BO90" s="65">
        <f t="shared" si="161"/>
        <v>-3981.89</v>
      </c>
      <c r="BP90" s="32"/>
      <c r="BQ90" s="121">
        <v>30.17</v>
      </c>
      <c r="BR90" s="63">
        <v>0</v>
      </c>
      <c r="BS90" s="63">
        <f t="shared" si="162"/>
        <v>30.17</v>
      </c>
      <c r="BT90" s="63">
        <v>0</v>
      </c>
      <c r="BU90" s="63">
        <f t="shared" si="163"/>
        <v>30.17</v>
      </c>
      <c r="BV90" s="64">
        <v>2913.7</v>
      </c>
      <c r="BW90" s="64">
        <f t="shared" si="164"/>
        <v>-2883.5299999999997</v>
      </c>
      <c r="BX90" s="8"/>
      <c r="BY90" s="63">
        <v>30.17</v>
      </c>
      <c r="BZ90" s="63">
        <v>0</v>
      </c>
      <c r="CA90" s="63">
        <f t="shared" si="165"/>
        <v>30.17</v>
      </c>
      <c r="CB90" s="63">
        <v>0</v>
      </c>
      <c r="CC90" s="63">
        <f t="shared" si="166"/>
        <v>30.17</v>
      </c>
      <c r="CD90" s="64">
        <v>2913.7</v>
      </c>
      <c r="CE90" s="65">
        <f t="shared" si="167"/>
        <v>-2883.5299999999997</v>
      </c>
      <c r="CF90" s="32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</row>
    <row r="91" spans="2:99" s="2" customFormat="1" ht="14.25" hidden="1" customHeight="1" outlineLevel="1">
      <c r="B91" s="2" t="str">
        <f t="shared" si="75"/>
        <v>Hide</v>
      </c>
      <c r="C91" s="2">
        <v>1</v>
      </c>
      <c r="D91" s="62" t="s">
        <v>80</v>
      </c>
      <c r="E91" s="121">
        <v>6189.66</v>
      </c>
      <c r="F91" s="63">
        <v>729.19237736465743</v>
      </c>
      <c r="G91" s="63">
        <f t="shared" si="107"/>
        <v>5460.4676226353422</v>
      </c>
      <c r="H91" s="63">
        <v>0</v>
      </c>
      <c r="I91" s="63">
        <f t="shared" si="132"/>
        <v>6189.66</v>
      </c>
      <c r="J91" s="64">
        <v>1457.78</v>
      </c>
      <c r="K91" s="64">
        <f t="shared" si="108"/>
        <v>4731.88</v>
      </c>
      <c r="L91" s="8"/>
      <c r="M91" s="63">
        <v>6189.66</v>
      </c>
      <c r="N91" s="63">
        <v>729.19237736465743</v>
      </c>
      <c r="O91" s="63">
        <f t="shared" si="122"/>
        <v>5460.4676226353422</v>
      </c>
      <c r="P91" s="63">
        <v>0</v>
      </c>
      <c r="Q91" s="63">
        <f t="shared" si="123"/>
        <v>6189.66</v>
      </c>
      <c r="R91" s="64">
        <v>1457.78</v>
      </c>
      <c r="S91" s="65">
        <f t="shared" si="109"/>
        <v>4731.88</v>
      </c>
      <c r="T91" s="32"/>
      <c r="U91" s="121">
        <v>1371.51</v>
      </c>
      <c r="V91" s="63">
        <v>195.66178584349311</v>
      </c>
      <c r="W91" s="63">
        <f t="shared" si="110"/>
        <v>1175.8482141565069</v>
      </c>
      <c r="X91" s="63">
        <v>0</v>
      </c>
      <c r="Y91" s="63">
        <f t="shared" si="133"/>
        <v>1371.51</v>
      </c>
      <c r="Z91" s="64">
        <v>406.32</v>
      </c>
      <c r="AA91" s="64">
        <f t="shared" si="111"/>
        <v>965.19</v>
      </c>
      <c r="AB91" s="8"/>
      <c r="AC91" s="63">
        <v>1371.51</v>
      </c>
      <c r="AD91" s="63">
        <v>195.66178584349311</v>
      </c>
      <c r="AE91" s="63">
        <f t="shared" si="124"/>
        <v>1175.8482141565069</v>
      </c>
      <c r="AF91" s="63">
        <v>0</v>
      </c>
      <c r="AG91" s="63">
        <f t="shared" si="125"/>
        <v>1371.51</v>
      </c>
      <c r="AH91" s="64">
        <v>406.32</v>
      </c>
      <c r="AI91" s="65">
        <f t="shared" si="112"/>
        <v>965.19</v>
      </c>
      <c r="AJ91" s="32"/>
      <c r="AK91" s="121">
        <v>2007.41</v>
      </c>
      <c r="AL91" s="63">
        <v>235.6912248071919</v>
      </c>
      <c r="AM91" s="63">
        <f t="shared" si="113"/>
        <v>1771.7187751928082</v>
      </c>
      <c r="AN91" s="63">
        <v>0</v>
      </c>
      <c r="AO91" s="63">
        <f t="shared" si="134"/>
        <v>2007.41</v>
      </c>
      <c r="AP91" s="64">
        <v>-2730.81</v>
      </c>
      <c r="AQ91" s="64">
        <f t="shared" si="114"/>
        <v>4738.22</v>
      </c>
      <c r="AR91" s="8"/>
      <c r="AS91" s="63">
        <v>2007.41</v>
      </c>
      <c r="AT91" s="63">
        <v>235.6912248071919</v>
      </c>
      <c r="AU91" s="63">
        <f t="shared" si="126"/>
        <v>1771.7187751928082</v>
      </c>
      <c r="AV91" s="63">
        <v>0</v>
      </c>
      <c r="AW91" s="63">
        <f t="shared" si="127"/>
        <v>2007.41</v>
      </c>
      <c r="AX91" s="64">
        <v>-2730.81</v>
      </c>
      <c r="AY91" s="65">
        <f t="shared" si="115"/>
        <v>4738.22</v>
      </c>
      <c r="AZ91" s="32"/>
      <c r="BA91" s="121">
        <v>1864.76</v>
      </c>
      <c r="BB91" s="63">
        <v>194.5267558187669</v>
      </c>
      <c r="BC91" s="63">
        <f t="shared" si="116"/>
        <v>1670.2332441812332</v>
      </c>
      <c r="BD91" s="63">
        <v>0</v>
      </c>
      <c r="BE91" s="63">
        <f t="shared" si="135"/>
        <v>1864.76</v>
      </c>
      <c r="BF91" s="64">
        <v>7342.47</v>
      </c>
      <c r="BG91" s="64">
        <f t="shared" si="117"/>
        <v>-5477.71</v>
      </c>
      <c r="BH91" s="8"/>
      <c r="BI91" s="63">
        <v>1864.76</v>
      </c>
      <c r="BJ91" s="63">
        <v>194.5267558187669</v>
      </c>
      <c r="BK91" s="63">
        <f t="shared" si="128"/>
        <v>1670.2332441812332</v>
      </c>
      <c r="BL91" s="63">
        <v>0</v>
      </c>
      <c r="BM91" s="63">
        <f t="shared" si="129"/>
        <v>1864.76</v>
      </c>
      <c r="BN91" s="64">
        <v>7342.47</v>
      </c>
      <c r="BO91" s="65">
        <f t="shared" si="118"/>
        <v>-5477.71</v>
      </c>
      <c r="BP91" s="32"/>
      <c r="BQ91" s="121">
        <v>945.9799999999999</v>
      </c>
      <c r="BR91" s="63">
        <v>103.31261089520549</v>
      </c>
      <c r="BS91" s="63">
        <f t="shared" si="119"/>
        <v>842.66738910479444</v>
      </c>
      <c r="BT91" s="63">
        <v>0</v>
      </c>
      <c r="BU91" s="63">
        <f t="shared" si="136"/>
        <v>945.9799999999999</v>
      </c>
      <c r="BV91" s="64">
        <v>-3560.2</v>
      </c>
      <c r="BW91" s="64">
        <f t="shared" si="120"/>
        <v>4506.1799999999994</v>
      </c>
      <c r="BX91" s="8"/>
      <c r="BY91" s="63">
        <v>945.9799999999999</v>
      </c>
      <c r="BZ91" s="63">
        <v>103.31261089520549</v>
      </c>
      <c r="CA91" s="63">
        <f t="shared" si="130"/>
        <v>842.66738910479444</v>
      </c>
      <c r="CB91" s="63">
        <v>0</v>
      </c>
      <c r="CC91" s="63">
        <f t="shared" si="131"/>
        <v>945.9799999999999</v>
      </c>
      <c r="CD91" s="64">
        <v>-3560.2</v>
      </c>
      <c r="CE91" s="65">
        <f t="shared" si="121"/>
        <v>4506.1799999999994</v>
      </c>
      <c r="CF91" s="32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</row>
    <row r="92" spans="2:99" s="2" customFormat="1" ht="14.25" hidden="1" customHeight="1" outlineLevel="1">
      <c r="B92" s="2" t="str">
        <f t="shared" si="75"/>
        <v>Hide</v>
      </c>
      <c r="C92" s="2">
        <v>1</v>
      </c>
      <c r="D92" s="62" t="s">
        <v>81</v>
      </c>
      <c r="E92" s="121">
        <v>3619.1900000000069</v>
      </c>
      <c r="F92" s="63">
        <v>919.72603644719845</v>
      </c>
      <c r="G92" s="63">
        <f t="shared" si="107"/>
        <v>2699.4639635528083</v>
      </c>
      <c r="H92" s="63">
        <v>0</v>
      </c>
      <c r="I92" s="63">
        <f t="shared" si="132"/>
        <v>3619.1900000000069</v>
      </c>
      <c r="J92" s="64">
        <v>-6190.97</v>
      </c>
      <c r="K92" s="64">
        <f t="shared" si="108"/>
        <v>9810.1600000000071</v>
      </c>
      <c r="L92" s="8"/>
      <c r="M92" s="63">
        <v>3619.1900000000069</v>
      </c>
      <c r="N92" s="63">
        <v>919.72603644719845</v>
      </c>
      <c r="O92" s="63">
        <f t="shared" si="122"/>
        <v>2699.4639635528083</v>
      </c>
      <c r="P92" s="63">
        <v>0</v>
      </c>
      <c r="Q92" s="63">
        <f t="shared" si="123"/>
        <v>3619.1900000000069</v>
      </c>
      <c r="R92" s="64">
        <v>-6190.97</v>
      </c>
      <c r="S92" s="65">
        <f t="shared" si="109"/>
        <v>9810.1600000000071</v>
      </c>
      <c r="T92" s="32"/>
      <c r="U92" s="121">
        <v>316.60000000000002</v>
      </c>
      <c r="V92" s="63">
        <v>239.334305167803</v>
      </c>
      <c r="W92" s="63">
        <f t="shared" si="110"/>
        <v>77.265694832197028</v>
      </c>
      <c r="X92" s="63">
        <v>0</v>
      </c>
      <c r="Y92" s="63">
        <f t="shared" si="133"/>
        <v>316.60000000000002</v>
      </c>
      <c r="Z92" s="64">
        <v>347.96</v>
      </c>
      <c r="AA92" s="64">
        <f t="shared" si="111"/>
        <v>-31.359999999999957</v>
      </c>
      <c r="AB92" s="8"/>
      <c r="AC92" s="63">
        <v>316.60000000000002</v>
      </c>
      <c r="AD92" s="63">
        <v>239.334305167803</v>
      </c>
      <c r="AE92" s="63">
        <f t="shared" si="124"/>
        <v>77.265694832197028</v>
      </c>
      <c r="AF92" s="63">
        <v>0</v>
      </c>
      <c r="AG92" s="63">
        <f t="shared" si="125"/>
        <v>316.60000000000002</v>
      </c>
      <c r="AH92" s="64">
        <v>347.96</v>
      </c>
      <c r="AI92" s="65">
        <f t="shared" si="112"/>
        <v>-31.359999999999957</v>
      </c>
      <c r="AJ92" s="32"/>
      <c r="AK92" s="121">
        <v>278.39000000000669</v>
      </c>
      <c r="AL92" s="63">
        <v>389.60627333332701</v>
      </c>
      <c r="AM92" s="63">
        <f t="shared" si="113"/>
        <v>-111.21627333332032</v>
      </c>
      <c r="AN92" s="63">
        <v>0</v>
      </c>
      <c r="AO92" s="63">
        <f t="shared" si="134"/>
        <v>278.39000000000669</v>
      </c>
      <c r="AP92" s="64">
        <v>667.52</v>
      </c>
      <c r="AQ92" s="64">
        <f t="shared" si="114"/>
        <v>-389.12999999999329</v>
      </c>
      <c r="AR92" s="8"/>
      <c r="AS92" s="63">
        <v>278.39000000000669</v>
      </c>
      <c r="AT92" s="63">
        <v>389.60627333332701</v>
      </c>
      <c r="AU92" s="63">
        <f t="shared" si="126"/>
        <v>-111.21627333332032</v>
      </c>
      <c r="AV92" s="63">
        <v>0</v>
      </c>
      <c r="AW92" s="63">
        <f t="shared" si="127"/>
        <v>278.39000000000669</v>
      </c>
      <c r="AX92" s="64">
        <v>667.52</v>
      </c>
      <c r="AY92" s="65">
        <f t="shared" si="115"/>
        <v>-389.12999999999329</v>
      </c>
      <c r="AZ92" s="32"/>
      <c r="BA92" s="121">
        <v>2949.57</v>
      </c>
      <c r="BB92" s="63">
        <v>265.66554142703399</v>
      </c>
      <c r="BC92" s="63">
        <f t="shared" si="116"/>
        <v>2683.9044585729662</v>
      </c>
      <c r="BD92" s="63">
        <v>0</v>
      </c>
      <c r="BE92" s="63">
        <f t="shared" si="135"/>
        <v>2949.57</v>
      </c>
      <c r="BF92" s="64">
        <v>402.69</v>
      </c>
      <c r="BG92" s="64">
        <f t="shared" si="117"/>
        <v>2546.88</v>
      </c>
      <c r="BH92" s="8"/>
      <c r="BI92" s="63">
        <v>2949.57</v>
      </c>
      <c r="BJ92" s="63">
        <v>265.66554142703399</v>
      </c>
      <c r="BK92" s="63">
        <f t="shared" si="128"/>
        <v>2683.9044585729662</v>
      </c>
      <c r="BL92" s="63">
        <v>0</v>
      </c>
      <c r="BM92" s="63">
        <f t="shared" si="129"/>
        <v>2949.57</v>
      </c>
      <c r="BN92" s="64">
        <v>402.69</v>
      </c>
      <c r="BO92" s="65">
        <f t="shared" si="118"/>
        <v>2546.88</v>
      </c>
      <c r="BP92" s="32"/>
      <c r="BQ92" s="121">
        <v>74.63</v>
      </c>
      <c r="BR92" s="63">
        <v>25.119916519034501</v>
      </c>
      <c r="BS92" s="63">
        <f t="shared" si="119"/>
        <v>49.510083480965491</v>
      </c>
      <c r="BT92" s="63">
        <v>0</v>
      </c>
      <c r="BU92" s="63">
        <f t="shared" si="136"/>
        <v>74.63</v>
      </c>
      <c r="BV92" s="64">
        <v>-7609.14</v>
      </c>
      <c r="BW92" s="64">
        <f t="shared" si="120"/>
        <v>7683.77</v>
      </c>
      <c r="BX92" s="8"/>
      <c r="BY92" s="63">
        <v>74.63</v>
      </c>
      <c r="BZ92" s="63">
        <v>25.119916519034501</v>
      </c>
      <c r="CA92" s="63">
        <f t="shared" si="130"/>
        <v>49.510083480965491</v>
      </c>
      <c r="CB92" s="63">
        <v>0</v>
      </c>
      <c r="CC92" s="63">
        <f t="shared" si="131"/>
        <v>74.63</v>
      </c>
      <c r="CD92" s="64">
        <v>-7609.14</v>
      </c>
      <c r="CE92" s="65">
        <f t="shared" si="121"/>
        <v>7683.77</v>
      </c>
      <c r="CF92" s="3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</row>
    <row r="93" spans="2:99" s="2" customFormat="1" ht="14.25" hidden="1" customHeight="1" outlineLevel="1">
      <c r="B93" s="2" t="str">
        <f t="shared" si="75"/>
        <v>Hide</v>
      </c>
      <c r="C93" s="2">
        <v>1</v>
      </c>
      <c r="D93" s="62" t="s">
        <v>82</v>
      </c>
      <c r="E93" s="121">
        <v>0</v>
      </c>
      <c r="F93" s="63">
        <v>0</v>
      </c>
      <c r="G93" s="63">
        <f t="shared" si="107"/>
        <v>0</v>
      </c>
      <c r="H93" s="63">
        <v>0</v>
      </c>
      <c r="I93" s="63">
        <f t="shared" si="132"/>
        <v>0</v>
      </c>
      <c r="J93" s="64">
        <v>0</v>
      </c>
      <c r="K93" s="64">
        <f t="shared" si="108"/>
        <v>0</v>
      </c>
      <c r="L93" s="8"/>
      <c r="M93" s="63">
        <v>0</v>
      </c>
      <c r="N93" s="63">
        <v>0</v>
      </c>
      <c r="O93" s="63">
        <f t="shared" si="122"/>
        <v>0</v>
      </c>
      <c r="P93" s="63">
        <v>0</v>
      </c>
      <c r="Q93" s="63">
        <f t="shared" si="123"/>
        <v>0</v>
      </c>
      <c r="R93" s="64">
        <v>0</v>
      </c>
      <c r="S93" s="65">
        <f t="shared" si="109"/>
        <v>0</v>
      </c>
      <c r="T93" s="32"/>
      <c r="U93" s="121">
        <v>0</v>
      </c>
      <c r="V93" s="63">
        <v>0</v>
      </c>
      <c r="W93" s="63">
        <f t="shared" si="110"/>
        <v>0</v>
      </c>
      <c r="X93" s="63">
        <v>0</v>
      </c>
      <c r="Y93" s="63">
        <f t="shared" si="133"/>
        <v>0</v>
      </c>
      <c r="Z93" s="64">
        <v>0</v>
      </c>
      <c r="AA93" s="64">
        <f t="shared" si="111"/>
        <v>0</v>
      </c>
      <c r="AB93" s="8"/>
      <c r="AC93" s="63">
        <v>0</v>
      </c>
      <c r="AD93" s="63">
        <v>0</v>
      </c>
      <c r="AE93" s="63">
        <f t="shared" si="124"/>
        <v>0</v>
      </c>
      <c r="AF93" s="63">
        <v>0</v>
      </c>
      <c r="AG93" s="63">
        <f t="shared" si="125"/>
        <v>0</v>
      </c>
      <c r="AH93" s="64">
        <v>0</v>
      </c>
      <c r="AI93" s="65">
        <f t="shared" si="112"/>
        <v>0</v>
      </c>
      <c r="AJ93" s="32"/>
      <c r="AK93" s="121">
        <v>0</v>
      </c>
      <c r="AL93" s="63">
        <v>0</v>
      </c>
      <c r="AM93" s="63">
        <f t="shared" si="113"/>
        <v>0</v>
      </c>
      <c r="AN93" s="63">
        <v>0</v>
      </c>
      <c r="AO93" s="63">
        <f t="shared" si="134"/>
        <v>0</v>
      </c>
      <c r="AP93" s="64">
        <v>0</v>
      </c>
      <c r="AQ93" s="64">
        <f t="shared" si="114"/>
        <v>0</v>
      </c>
      <c r="AR93" s="8"/>
      <c r="AS93" s="63">
        <v>0</v>
      </c>
      <c r="AT93" s="63">
        <v>0</v>
      </c>
      <c r="AU93" s="63">
        <f t="shared" si="126"/>
        <v>0</v>
      </c>
      <c r="AV93" s="63">
        <v>0</v>
      </c>
      <c r="AW93" s="63">
        <f t="shared" si="127"/>
        <v>0</v>
      </c>
      <c r="AX93" s="64">
        <v>0</v>
      </c>
      <c r="AY93" s="65">
        <f t="shared" si="115"/>
        <v>0</v>
      </c>
      <c r="AZ93" s="32"/>
      <c r="BA93" s="121">
        <v>0</v>
      </c>
      <c r="BB93" s="63">
        <v>0</v>
      </c>
      <c r="BC93" s="63">
        <f t="shared" si="116"/>
        <v>0</v>
      </c>
      <c r="BD93" s="63">
        <v>0</v>
      </c>
      <c r="BE93" s="63">
        <f t="shared" si="135"/>
        <v>0</v>
      </c>
      <c r="BF93" s="64">
        <v>0</v>
      </c>
      <c r="BG93" s="64">
        <f t="shared" si="117"/>
        <v>0</v>
      </c>
      <c r="BH93" s="8"/>
      <c r="BI93" s="63">
        <v>0</v>
      </c>
      <c r="BJ93" s="63">
        <v>0</v>
      </c>
      <c r="BK93" s="63">
        <f t="shared" si="128"/>
        <v>0</v>
      </c>
      <c r="BL93" s="63">
        <v>0</v>
      </c>
      <c r="BM93" s="63">
        <f t="shared" si="129"/>
        <v>0</v>
      </c>
      <c r="BN93" s="64">
        <v>0</v>
      </c>
      <c r="BO93" s="65">
        <f t="shared" si="118"/>
        <v>0</v>
      </c>
      <c r="BP93" s="32"/>
      <c r="BQ93" s="121">
        <v>0</v>
      </c>
      <c r="BR93" s="63">
        <v>0</v>
      </c>
      <c r="BS93" s="63">
        <f t="shared" si="119"/>
        <v>0</v>
      </c>
      <c r="BT93" s="63">
        <v>0</v>
      </c>
      <c r="BU93" s="63">
        <f t="shared" si="136"/>
        <v>0</v>
      </c>
      <c r="BV93" s="64">
        <v>0</v>
      </c>
      <c r="BW93" s="64">
        <f t="shared" si="120"/>
        <v>0</v>
      </c>
      <c r="BX93" s="8"/>
      <c r="BY93" s="63">
        <v>0</v>
      </c>
      <c r="BZ93" s="63">
        <v>0</v>
      </c>
      <c r="CA93" s="63">
        <f t="shared" si="130"/>
        <v>0</v>
      </c>
      <c r="CB93" s="63">
        <v>0</v>
      </c>
      <c r="CC93" s="63">
        <f t="shared" si="131"/>
        <v>0</v>
      </c>
      <c r="CD93" s="64">
        <v>0</v>
      </c>
      <c r="CE93" s="65">
        <f t="shared" si="121"/>
        <v>0</v>
      </c>
      <c r="CF93" s="32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</row>
    <row r="94" spans="2:99" s="2" customFormat="1" ht="14.25" hidden="1" customHeight="1" outlineLevel="1">
      <c r="B94" s="2" t="str">
        <f t="shared" si="75"/>
        <v>Hide</v>
      </c>
      <c r="C94" s="2">
        <v>1</v>
      </c>
      <c r="D94" s="62" t="s">
        <v>83</v>
      </c>
      <c r="E94" s="121">
        <v>0</v>
      </c>
      <c r="F94" s="63">
        <v>0</v>
      </c>
      <c r="G94" s="63">
        <f t="shared" si="107"/>
        <v>0</v>
      </c>
      <c r="H94" s="63">
        <v>0</v>
      </c>
      <c r="I94" s="63">
        <f t="shared" si="132"/>
        <v>0</v>
      </c>
      <c r="J94" s="64">
        <v>0</v>
      </c>
      <c r="K94" s="64">
        <f t="shared" si="108"/>
        <v>0</v>
      </c>
      <c r="L94" s="8"/>
      <c r="M94" s="63">
        <v>0</v>
      </c>
      <c r="N94" s="63">
        <v>0</v>
      </c>
      <c r="O94" s="63">
        <f t="shared" si="122"/>
        <v>0</v>
      </c>
      <c r="P94" s="63">
        <v>0</v>
      </c>
      <c r="Q94" s="63">
        <f t="shared" si="123"/>
        <v>0</v>
      </c>
      <c r="R94" s="64">
        <v>0</v>
      </c>
      <c r="S94" s="65">
        <f t="shared" si="109"/>
        <v>0</v>
      </c>
      <c r="T94" s="32"/>
      <c r="U94" s="121">
        <v>0</v>
      </c>
      <c r="V94" s="63">
        <v>0</v>
      </c>
      <c r="W94" s="63">
        <f t="shared" si="110"/>
        <v>0</v>
      </c>
      <c r="X94" s="63">
        <v>0</v>
      </c>
      <c r="Y94" s="63">
        <f t="shared" si="133"/>
        <v>0</v>
      </c>
      <c r="Z94" s="64">
        <v>0</v>
      </c>
      <c r="AA94" s="64">
        <f t="shared" si="111"/>
        <v>0</v>
      </c>
      <c r="AB94" s="8"/>
      <c r="AC94" s="63">
        <v>0</v>
      </c>
      <c r="AD94" s="63">
        <v>0</v>
      </c>
      <c r="AE94" s="63">
        <f t="shared" si="124"/>
        <v>0</v>
      </c>
      <c r="AF94" s="63">
        <v>0</v>
      </c>
      <c r="AG94" s="63">
        <f t="shared" si="125"/>
        <v>0</v>
      </c>
      <c r="AH94" s="64">
        <v>0</v>
      </c>
      <c r="AI94" s="65">
        <f t="shared" si="112"/>
        <v>0</v>
      </c>
      <c r="AJ94" s="32"/>
      <c r="AK94" s="121">
        <v>0</v>
      </c>
      <c r="AL94" s="63">
        <v>0</v>
      </c>
      <c r="AM94" s="63">
        <f t="shared" si="113"/>
        <v>0</v>
      </c>
      <c r="AN94" s="63">
        <v>0</v>
      </c>
      <c r="AO94" s="63">
        <f t="shared" si="134"/>
        <v>0</v>
      </c>
      <c r="AP94" s="64">
        <v>0</v>
      </c>
      <c r="AQ94" s="64">
        <f t="shared" si="114"/>
        <v>0</v>
      </c>
      <c r="AR94" s="8"/>
      <c r="AS94" s="63">
        <v>0</v>
      </c>
      <c r="AT94" s="63">
        <v>0</v>
      </c>
      <c r="AU94" s="63">
        <f t="shared" si="126"/>
        <v>0</v>
      </c>
      <c r="AV94" s="63">
        <v>0</v>
      </c>
      <c r="AW94" s="63">
        <f t="shared" si="127"/>
        <v>0</v>
      </c>
      <c r="AX94" s="64">
        <v>0</v>
      </c>
      <c r="AY94" s="65">
        <f t="shared" si="115"/>
        <v>0</v>
      </c>
      <c r="AZ94" s="32"/>
      <c r="BA94" s="121">
        <v>0</v>
      </c>
      <c r="BB94" s="63">
        <v>0</v>
      </c>
      <c r="BC94" s="63">
        <f t="shared" si="116"/>
        <v>0</v>
      </c>
      <c r="BD94" s="63">
        <v>0</v>
      </c>
      <c r="BE94" s="63">
        <f t="shared" si="135"/>
        <v>0</v>
      </c>
      <c r="BF94" s="64">
        <v>0</v>
      </c>
      <c r="BG94" s="64">
        <f t="shared" si="117"/>
        <v>0</v>
      </c>
      <c r="BH94" s="8"/>
      <c r="BI94" s="63">
        <v>0</v>
      </c>
      <c r="BJ94" s="63">
        <v>0</v>
      </c>
      <c r="BK94" s="63">
        <f t="shared" si="128"/>
        <v>0</v>
      </c>
      <c r="BL94" s="63">
        <v>0</v>
      </c>
      <c r="BM94" s="63">
        <f t="shared" si="129"/>
        <v>0</v>
      </c>
      <c r="BN94" s="64">
        <v>0</v>
      </c>
      <c r="BO94" s="65">
        <f t="shared" si="118"/>
        <v>0</v>
      </c>
      <c r="BP94" s="32"/>
      <c r="BQ94" s="121">
        <v>0</v>
      </c>
      <c r="BR94" s="63">
        <v>0</v>
      </c>
      <c r="BS94" s="63">
        <f t="shared" si="119"/>
        <v>0</v>
      </c>
      <c r="BT94" s="63">
        <v>0</v>
      </c>
      <c r="BU94" s="63">
        <f t="shared" si="136"/>
        <v>0</v>
      </c>
      <c r="BV94" s="64">
        <v>0</v>
      </c>
      <c r="BW94" s="64">
        <f t="shared" si="120"/>
        <v>0</v>
      </c>
      <c r="BX94" s="8"/>
      <c r="BY94" s="63">
        <v>0</v>
      </c>
      <c r="BZ94" s="63">
        <v>0</v>
      </c>
      <c r="CA94" s="63">
        <f t="shared" si="130"/>
        <v>0</v>
      </c>
      <c r="CB94" s="63">
        <v>0</v>
      </c>
      <c r="CC94" s="63">
        <f t="shared" si="131"/>
        <v>0</v>
      </c>
      <c r="CD94" s="64">
        <v>0</v>
      </c>
      <c r="CE94" s="65">
        <f t="shared" si="121"/>
        <v>0</v>
      </c>
      <c r="CF94" s="32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</row>
    <row r="95" spans="2:99" s="2" customFormat="1" ht="14.25" hidden="1" customHeight="1" outlineLevel="1">
      <c r="B95" s="2" t="str">
        <f t="shared" si="75"/>
        <v>Hide</v>
      </c>
      <c r="C95" s="2">
        <v>1</v>
      </c>
      <c r="D95" s="62" t="s">
        <v>84</v>
      </c>
      <c r="E95" s="121">
        <v>12248.650000000001</v>
      </c>
      <c r="F95" s="63">
        <v>3797.5060788279998</v>
      </c>
      <c r="G95" s="63">
        <f t="shared" si="107"/>
        <v>8451.1439211720026</v>
      </c>
      <c r="H95" s="63">
        <v>0</v>
      </c>
      <c r="I95" s="63">
        <f t="shared" si="132"/>
        <v>12248.650000000001</v>
      </c>
      <c r="J95" s="64">
        <v>7735.9699999999993</v>
      </c>
      <c r="K95" s="64">
        <f t="shared" si="108"/>
        <v>4512.6800000000021</v>
      </c>
      <c r="L95" s="8"/>
      <c r="M95" s="63">
        <v>12248.650000000001</v>
      </c>
      <c r="N95" s="63">
        <v>3797.5060788279998</v>
      </c>
      <c r="O95" s="63">
        <f t="shared" si="122"/>
        <v>8451.1439211720026</v>
      </c>
      <c r="P95" s="63">
        <v>0</v>
      </c>
      <c r="Q95" s="63">
        <f t="shared" si="123"/>
        <v>12248.650000000001</v>
      </c>
      <c r="R95" s="64">
        <v>7735.9699999999993</v>
      </c>
      <c r="S95" s="65">
        <f t="shared" si="109"/>
        <v>4512.6800000000021</v>
      </c>
      <c r="T95" s="32"/>
      <c r="U95" s="121">
        <v>912.37</v>
      </c>
      <c r="V95" s="63">
        <v>905.06479640499981</v>
      </c>
      <c r="W95" s="63">
        <f t="shared" si="110"/>
        <v>7.3052035950001937</v>
      </c>
      <c r="X95" s="63">
        <v>0</v>
      </c>
      <c r="Y95" s="63">
        <f t="shared" si="133"/>
        <v>912.37</v>
      </c>
      <c r="Z95" s="64">
        <v>1719.94</v>
      </c>
      <c r="AA95" s="64">
        <f t="shared" si="111"/>
        <v>-807.57</v>
      </c>
      <c r="AB95" s="8"/>
      <c r="AC95" s="63">
        <v>912.37</v>
      </c>
      <c r="AD95" s="63">
        <v>905.06479640499981</v>
      </c>
      <c r="AE95" s="63">
        <f t="shared" si="124"/>
        <v>7.3052035950001937</v>
      </c>
      <c r="AF95" s="63">
        <v>0</v>
      </c>
      <c r="AG95" s="63">
        <f t="shared" si="125"/>
        <v>912.37</v>
      </c>
      <c r="AH95" s="64">
        <v>1719.94</v>
      </c>
      <c r="AI95" s="65">
        <f t="shared" si="112"/>
        <v>-807.57</v>
      </c>
      <c r="AJ95" s="32"/>
      <c r="AK95" s="121">
        <v>7222.34</v>
      </c>
      <c r="AL95" s="63">
        <v>989.99067513499995</v>
      </c>
      <c r="AM95" s="63">
        <f t="shared" si="113"/>
        <v>6232.3493248650002</v>
      </c>
      <c r="AN95" s="63">
        <v>0</v>
      </c>
      <c r="AO95" s="63">
        <f t="shared" si="134"/>
        <v>7222.34</v>
      </c>
      <c r="AP95" s="64">
        <v>1493.52</v>
      </c>
      <c r="AQ95" s="64">
        <f t="shared" si="114"/>
        <v>5728.82</v>
      </c>
      <c r="AR95" s="8"/>
      <c r="AS95" s="63">
        <v>7222.34</v>
      </c>
      <c r="AT95" s="63">
        <v>989.99067513499995</v>
      </c>
      <c r="AU95" s="63">
        <f t="shared" si="126"/>
        <v>6232.3493248650002</v>
      </c>
      <c r="AV95" s="63">
        <v>0</v>
      </c>
      <c r="AW95" s="63">
        <f t="shared" si="127"/>
        <v>7222.34</v>
      </c>
      <c r="AX95" s="64">
        <v>1493.52</v>
      </c>
      <c r="AY95" s="65">
        <f t="shared" si="115"/>
        <v>5728.82</v>
      </c>
      <c r="AZ95" s="32"/>
      <c r="BA95" s="121">
        <v>3085.76</v>
      </c>
      <c r="BB95" s="63">
        <v>1361.537390598</v>
      </c>
      <c r="BC95" s="63">
        <f t="shared" si="116"/>
        <v>1724.2226094020002</v>
      </c>
      <c r="BD95" s="63">
        <v>0</v>
      </c>
      <c r="BE95" s="63">
        <f t="shared" si="135"/>
        <v>3085.76</v>
      </c>
      <c r="BF95" s="64">
        <v>2742.85</v>
      </c>
      <c r="BG95" s="64">
        <f t="shared" si="117"/>
        <v>342.91000000000031</v>
      </c>
      <c r="BH95" s="8"/>
      <c r="BI95" s="63">
        <v>3085.76</v>
      </c>
      <c r="BJ95" s="63">
        <v>1361.537390598</v>
      </c>
      <c r="BK95" s="63">
        <f t="shared" si="128"/>
        <v>1724.2226094020002</v>
      </c>
      <c r="BL95" s="63">
        <v>0</v>
      </c>
      <c r="BM95" s="63">
        <f t="shared" si="129"/>
        <v>3085.76</v>
      </c>
      <c r="BN95" s="64">
        <v>2742.85</v>
      </c>
      <c r="BO95" s="65">
        <f t="shared" si="118"/>
        <v>342.91000000000031</v>
      </c>
      <c r="BP95" s="32"/>
      <c r="BQ95" s="121">
        <v>1028.1799999999998</v>
      </c>
      <c r="BR95" s="63">
        <v>540.91321669000001</v>
      </c>
      <c r="BS95" s="63">
        <f t="shared" si="119"/>
        <v>487.26678330999982</v>
      </c>
      <c r="BT95" s="63">
        <v>0</v>
      </c>
      <c r="BU95" s="63">
        <f t="shared" si="136"/>
        <v>1028.1799999999998</v>
      </c>
      <c r="BV95" s="64">
        <v>1779.66</v>
      </c>
      <c r="BW95" s="64">
        <f t="shared" si="120"/>
        <v>-751.48000000000025</v>
      </c>
      <c r="BX95" s="8"/>
      <c r="BY95" s="63">
        <v>1028.1799999999998</v>
      </c>
      <c r="BZ95" s="63">
        <v>540.91321669000001</v>
      </c>
      <c r="CA95" s="63">
        <f t="shared" si="130"/>
        <v>487.26678330999982</v>
      </c>
      <c r="CB95" s="63">
        <v>0</v>
      </c>
      <c r="CC95" s="63">
        <f t="shared" si="131"/>
        <v>1028.1799999999998</v>
      </c>
      <c r="CD95" s="64">
        <v>1779.66</v>
      </c>
      <c r="CE95" s="65">
        <f t="shared" si="121"/>
        <v>-751.48000000000025</v>
      </c>
      <c r="CF95" s="32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</row>
    <row r="96" spans="2:99" s="2" customFormat="1" ht="14.25" hidden="1" customHeight="1" outlineLevel="1">
      <c r="B96" s="2" t="str">
        <f t="shared" si="75"/>
        <v>Hide</v>
      </c>
      <c r="C96" s="2">
        <v>1</v>
      </c>
      <c r="D96" s="62" t="s">
        <v>85</v>
      </c>
      <c r="E96" s="121">
        <v>483.32</v>
      </c>
      <c r="F96" s="63">
        <v>483.31895548719996</v>
      </c>
      <c r="G96" s="63">
        <f t="shared" si="107"/>
        <v>1.0445128000355908E-3</v>
      </c>
      <c r="H96" s="63">
        <v>0</v>
      </c>
      <c r="I96" s="63">
        <f t="shared" si="132"/>
        <v>483.32</v>
      </c>
      <c r="J96" s="64">
        <v>1213.1300000000001</v>
      </c>
      <c r="K96" s="64">
        <f t="shared" si="108"/>
        <v>-729.81000000000017</v>
      </c>
      <c r="L96" s="8"/>
      <c r="M96" s="63">
        <v>483.32</v>
      </c>
      <c r="N96" s="63">
        <v>483.31895548719996</v>
      </c>
      <c r="O96" s="63">
        <f t="shared" si="122"/>
        <v>1.0445128000355908E-3</v>
      </c>
      <c r="P96" s="63">
        <v>0</v>
      </c>
      <c r="Q96" s="63">
        <f t="shared" si="123"/>
        <v>483.32</v>
      </c>
      <c r="R96" s="64">
        <v>1213.1300000000001</v>
      </c>
      <c r="S96" s="65">
        <f t="shared" si="109"/>
        <v>-729.81000000000017</v>
      </c>
      <c r="T96" s="32"/>
      <c r="U96" s="121">
        <v>115.19</v>
      </c>
      <c r="V96" s="63">
        <v>115.19006499699999</v>
      </c>
      <c r="W96" s="63">
        <f t="shared" si="110"/>
        <v>-6.499699999551467E-5</v>
      </c>
      <c r="X96" s="63">
        <v>0</v>
      </c>
      <c r="Y96" s="63">
        <f t="shared" si="133"/>
        <v>115.19</v>
      </c>
      <c r="Z96" s="64">
        <v>209.89</v>
      </c>
      <c r="AA96" s="64">
        <f t="shared" si="111"/>
        <v>-94.699999999999989</v>
      </c>
      <c r="AB96" s="8"/>
      <c r="AC96" s="63">
        <v>115.19</v>
      </c>
      <c r="AD96" s="63">
        <v>115.19006499699999</v>
      </c>
      <c r="AE96" s="63">
        <f t="shared" si="124"/>
        <v>-6.499699999551467E-5</v>
      </c>
      <c r="AF96" s="63">
        <v>0</v>
      </c>
      <c r="AG96" s="63">
        <f t="shared" si="125"/>
        <v>115.19</v>
      </c>
      <c r="AH96" s="64">
        <v>209.89</v>
      </c>
      <c r="AI96" s="65">
        <f t="shared" si="112"/>
        <v>-94.699999999999989</v>
      </c>
      <c r="AJ96" s="32"/>
      <c r="AK96" s="121">
        <v>126</v>
      </c>
      <c r="AL96" s="63">
        <v>125.998813199</v>
      </c>
      <c r="AM96" s="63">
        <f t="shared" si="113"/>
        <v>1.1868010000029017E-3</v>
      </c>
      <c r="AN96" s="63">
        <v>0</v>
      </c>
      <c r="AO96" s="63">
        <f t="shared" si="134"/>
        <v>126</v>
      </c>
      <c r="AP96" s="64">
        <v>301.29000000000002</v>
      </c>
      <c r="AQ96" s="64">
        <f t="shared" si="114"/>
        <v>-175.29000000000002</v>
      </c>
      <c r="AR96" s="8"/>
      <c r="AS96" s="63">
        <v>126</v>
      </c>
      <c r="AT96" s="63">
        <v>125.998813199</v>
      </c>
      <c r="AU96" s="63">
        <f t="shared" si="126"/>
        <v>1.1868010000029017E-3</v>
      </c>
      <c r="AV96" s="63">
        <v>0</v>
      </c>
      <c r="AW96" s="63">
        <f t="shared" si="127"/>
        <v>126</v>
      </c>
      <c r="AX96" s="64">
        <v>301.29000000000002</v>
      </c>
      <c r="AY96" s="65">
        <f t="shared" si="115"/>
        <v>-175.29000000000002</v>
      </c>
      <c r="AZ96" s="32"/>
      <c r="BA96" s="121">
        <v>173.28999999999996</v>
      </c>
      <c r="BB96" s="63">
        <v>173.28657698520001</v>
      </c>
      <c r="BC96" s="63">
        <f t="shared" si="116"/>
        <v>3.423014799949442E-3</v>
      </c>
      <c r="BD96" s="63">
        <v>0</v>
      </c>
      <c r="BE96" s="63">
        <f t="shared" si="135"/>
        <v>173.28999999999996</v>
      </c>
      <c r="BF96" s="64">
        <v>365.57</v>
      </c>
      <c r="BG96" s="64">
        <f t="shared" si="117"/>
        <v>-192.28000000000003</v>
      </c>
      <c r="BH96" s="8"/>
      <c r="BI96" s="63">
        <v>173.28999999999996</v>
      </c>
      <c r="BJ96" s="63">
        <v>173.28657698520001</v>
      </c>
      <c r="BK96" s="63">
        <f t="shared" si="128"/>
        <v>3.423014799949442E-3</v>
      </c>
      <c r="BL96" s="63">
        <v>0</v>
      </c>
      <c r="BM96" s="63">
        <f t="shared" si="129"/>
        <v>173.28999999999996</v>
      </c>
      <c r="BN96" s="64">
        <v>365.57</v>
      </c>
      <c r="BO96" s="65">
        <f t="shared" si="118"/>
        <v>-192.28000000000003</v>
      </c>
      <c r="BP96" s="32"/>
      <c r="BQ96" s="121">
        <v>68.84</v>
      </c>
      <c r="BR96" s="63">
        <v>68.843500305999981</v>
      </c>
      <c r="BS96" s="63">
        <f t="shared" si="119"/>
        <v>-3.5003059999780817E-3</v>
      </c>
      <c r="BT96" s="63">
        <v>0</v>
      </c>
      <c r="BU96" s="63">
        <f t="shared" si="136"/>
        <v>68.84</v>
      </c>
      <c r="BV96" s="64">
        <v>336.38</v>
      </c>
      <c r="BW96" s="64">
        <f t="shared" si="120"/>
        <v>-267.53999999999996</v>
      </c>
      <c r="BX96" s="8"/>
      <c r="BY96" s="63">
        <v>68.84</v>
      </c>
      <c r="BZ96" s="63">
        <v>68.843500305999981</v>
      </c>
      <c r="CA96" s="63">
        <f t="shared" si="130"/>
        <v>-3.5003059999780817E-3</v>
      </c>
      <c r="CB96" s="63">
        <v>0</v>
      </c>
      <c r="CC96" s="63">
        <f t="shared" si="131"/>
        <v>68.84</v>
      </c>
      <c r="CD96" s="64">
        <v>336.38</v>
      </c>
      <c r="CE96" s="65">
        <f t="shared" si="121"/>
        <v>-267.53999999999996</v>
      </c>
      <c r="CF96" s="32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</row>
    <row r="97" spans="2:99" s="2" customFormat="1" ht="14.25" hidden="1" customHeight="1" outlineLevel="1">
      <c r="B97" s="2" t="str">
        <f t="shared" si="75"/>
        <v>Hide</v>
      </c>
      <c r="C97" s="2">
        <v>1</v>
      </c>
      <c r="D97" s="62" t="s">
        <v>86</v>
      </c>
      <c r="E97" s="121">
        <v>7726.2900000000009</v>
      </c>
      <c r="F97" s="63">
        <v>7397.7391145999991</v>
      </c>
      <c r="G97" s="63">
        <f t="shared" si="107"/>
        <v>328.55088540000179</v>
      </c>
      <c r="H97" s="63">
        <v>0</v>
      </c>
      <c r="I97" s="63">
        <f t="shared" si="132"/>
        <v>7726.2900000000009</v>
      </c>
      <c r="J97" s="64">
        <v>9338.42</v>
      </c>
      <c r="K97" s="64">
        <f t="shared" si="108"/>
        <v>-1612.1299999999992</v>
      </c>
      <c r="L97" s="8"/>
      <c r="M97" s="63">
        <v>7726.2900000000009</v>
      </c>
      <c r="N97" s="63">
        <v>7397.7391145999991</v>
      </c>
      <c r="O97" s="63">
        <f t="shared" si="122"/>
        <v>328.55088540000179</v>
      </c>
      <c r="P97" s="63">
        <v>0</v>
      </c>
      <c r="Q97" s="63">
        <f t="shared" si="123"/>
        <v>7726.2900000000009</v>
      </c>
      <c r="R97" s="64">
        <v>9338.42</v>
      </c>
      <c r="S97" s="65">
        <f t="shared" si="109"/>
        <v>-1612.1299999999992</v>
      </c>
      <c r="T97" s="32"/>
      <c r="U97" s="121">
        <v>1914.75</v>
      </c>
      <c r="V97" s="63">
        <v>1763.11323975</v>
      </c>
      <c r="W97" s="63">
        <f t="shared" si="110"/>
        <v>151.63676024999995</v>
      </c>
      <c r="X97" s="63">
        <v>0</v>
      </c>
      <c r="Y97" s="63">
        <f t="shared" si="133"/>
        <v>1914.75</v>
      </c>
      <c r="Z97" s="64">
        <v>2818.84</v>
      </c>
      <c r="AA97" s="64">
        <f t="shared" si="111"/>
        <v>-904.09000000000015</v>
      </c>
      <c r="AB97" s="8"/>
      <c r="AC97" s="63">
        <v>1914.75</v>
      </c>
      <c r="AD97" s="63">
        <v>1763.11323975</v>
      </c>
      <c r="AE97" s="63">
        <f t="shared" si="124"/>
        <v>151.63676024999995</v>
      </c>
      <c r="AF97" s="63">
        <v>0</v>
      </c>
      <c r="AG97" s="63">
        <f t="shared" si="125"/>
        <v>1914.75</v>
      </c>
      <c r="AH97" s="64">
        <v>2818.84</v>
      </c>
      <c r="AI97" s="65">
        <f t="shared" si="112"/>
        <v>-904.09000000000015</v>
      </c>
      <c r="AJ97" s="32"/>
      <c r="AK97" s="121">
        <v>2433.5700000000002</v>
      </c>
      <c r="AL97" s="63">
        <v>1928.5532632500001</v>
      </c>
      <c r="AM97" s="63">
        <f t="shared" si="113"/>
        <v>505.01673675000006</v>
      </c>
      <c r="AN97" s="63">
        <v>0</v>
      </c>
      <c r="AO97" s="63">
        <f t="shared" si="134"/>
        <v>2433.5700000000002</v>
      </c>
      <c r="AP97" s="64">
        <v>1588.36</v>
      </c>
      <c r="AQ97" s="64">
        <f t="shared" si="114"/>
        <v>845.21000000000026</v>
      </c>
      <c r="AR97" s="8"/>
      <c r="AS97" s="63">
        <v>2433.5700000000002</v>
      </c>
      <c r="AT97" s="63">
        <v>1928.5532632500001</v>
      </c>
      <c r="AU97" s="63">
        <f t="shared" si="126"/>
        <v>505.01673675000006</v>
      </c>
      <c r="AV97" s="63">
        <v>0</v>
      </c>
      <c r="AW97" s="63">
        <f t="shared" si="127"/>
        <v>2433.5700000000002</v>
      </c>
      <c r="AX97" s="64">
        <v>1588.36</v>
      </c>
      <c r="AY97" s="65">
        <f t="shared" si="115"/>
        <v>845.21000000000026</v>
      </c>
      <c r="AZ97" s="32"/>
      <c r="BA97" s="121">
        <v>2336.13</v>
      </c>
      <c r="BB97" s="63">
        <v>2652.3455660999998</v>
      </c>
      <c r="BC97" s="63">
        <f t="shared" si="116"/>
        <v>-316.21556609999971</v>
      </c>
      <c r="BD97" s="63">
        <v>0</v>
      </c>
      <c r="BE97" s="63">
        <f t="shared" si="135"/>
        <v>2336.13</v>
      </c>
      <c r="BF97" s="64">
        <v>2410.71</v>
      </c>
      <c r="BG97" s="64">
        <f t="shared" si="117"/>
        <v>-74.579999999999927</v>
      </c>
      <c r="BH97" s="8"/>
      <c r="BI97" s="63">
        <v>2336.13</v>
      </c>
      <c r="BJ97" s="63">
        <v>2652.3455660999998</v>
      </c>
      <c r="BK97" s="63">
        <f t="shared" si="128"/>
        <v>-316.21556609999971</v>
      </c>
      <c r="BL97" s="63">
        <v>0</v>
      </c>
      <c r="BM97" s="63">
        <f t="shared" si="129"/>
        <v>2336.13</v>
      </c>
      <c r="BN97" s="64">
        <v>2410.71</v>
      </c>
      <c r="BO97" s="65">
        <f t="shared" si="118"/>
        <v>-74.579999999999927</v>
      </c>
      <c r="BP97" s="32"/>
      <c r="BQ97" s="121">
        <v>1041.8400000000001</v>
      </c>
      <c r="BR97" s="63">
        <v>1053.7270455</v>
      </c>
      <c r="BS97" s="63">
        <f t="shared" si="119"/>
        <v>-11.887045499999886</v>
      </c>
      <c r="BT97" s="63">
        <v>0</v>
      </c>
      <c r="BU97" s="63">
        <f t="shared" si="136"/>
        <v>1041.8400000000001</v>
      </c>
      <c r="BV97" s="64">
        <v>2520.5100000000002</v>
      </c>
      <c r="BW97" s="64">
        <f t="shared" si="120"/>
        <v>-1478.67</v>
      </c>
      <c r="BX97" s="8"/>
      <c r="BY97" s="63">
        <v>1041.8400000000001</v>
      </c>
      <c r="BZ97" s="63">
        <v>1053.7270455</v>
      </c>
      <c r="CA97" s="63">
        <f t="shared" si="130"/>
        <v>-11.887045499999886</v>
      </c>
      <c r="CB97" s="63">
        <v>0</v>
      </c>
      <c r="CC97" s="63">
        <f t="shared" si="131"/>
        <v>1041.8400000000001</v>
      </c>
      <c r="CD97" s="64">
        <v>2520.5100000000002</v>
      </c>
      <c r="CE97" s="65">
        <f t="shared" si="121"/>
        <v>-1478.67</v>
      </c>
      <c r="CF97" s="32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</row>
    <row r="98" spans="2:99" s="2" customFormat="1" ht="14.25" hidden="1" customHeight="1" outlineLevel="1">
      <c r="B98" s="2" t="str">
        <f t="shared" si="75"/>
        <v>Hide</v>
      </c>
      <c r="C98" s="2">
        <v>1</v>
      </c>
      <c r="D98" s="62" t="s">
        <v>87</v>
      </c>
      <c r="E98" s="121">
        <v>1266.6300000000001</v>
      </c>
      <c r="F98" s="63">
        <v>683.55109418903999</v>
      </c>
      <c r="G98" s="63">
        <f t="shared" si="107"/>
        <v>583.07890581096012</v>
      </c>
      <c r="H98" s="63">
        <v>0</v>
      </c>
      <c r="I98" s="63">
        <f t="shared" si="132"/>
        <v>1266.6300000000001</v>
      </c>
      <c r="J98" s="64">
        <v>1477.53</v>
      </c>
      <c r="K98" s="64">
        <f t="shared" si="108"/>
        <v>-210.89999999999986</v>
      </c>
      <c r="L98" s="8"/>
      <c r="M98" s="63">
        <v>1266.6300000000001</v>
      </c>
      <c r="N98" s="63">
        <v>683.55109418903999</v>
      </c>
      <c r="O98" s="63">
        <f t="shared" si="122"/>
        <v>583.07890581096012</v>
      </c>
      <c r="P98" s="63">
        <v>0</v>
      </c>
      <c r="Q98" s="63">
        <f t="shared" si="123"/>
        <v>1266.6300000000001</v>
      </c>
      <c r="R98" s="64">
        <v>1477.53</v>
      </c>
      <c r="S98" s="65">
        <f t="shared" si="109"/>
        <v>-210.89999999999986</v>
      </c>
      <c r="T98" s="32"/>
      <c r="U98" s="121">
        <v>150.29000000000002</v>
      </c>
      <c r="V98" s="63">
        <v>162.91166335290001</v>
      </c>
      <c r="W98" s="63">
        <f t="shared" si="110"/>
        <v>-12.621663352899986</v>
      </c>
      <c r="X98" s="63">
        <v>0</v>
      </c>
      <c r="Y98" s="63">
        <f t="shared" si="133"/>
        <v>150.29000000000002</v>
      </c>
      <c r="Z98" s="64">
        <v>311.51</v>
      </c>
      <c r="AA98" s="64">
        <f t="shared" si="111"/>
        <v>-161.21999999999997</v>
      </c>
      <c r="AB98" s="8"/>
      <c r="AC98" s="63">
        <v>150.29000000000002</v>
      </c>
      <c r="AD98" s="63">
        <v>162.91166335290001</v>
      </c>
      <c r="AE98" s="63">
        <f t="shared" si="124"/>
        <v>-12.621663352899986</v>
      </c>
      <c r="AF98" s="63">
        <v>0</v>
      </c>
      <c r="AG98" s="63">
        <f t="shared" si="125"/>
        <v>150.29000000000002</v>
      </c>
      <c r="AH98" s="64">
        <v>311.51</v>
      </c>
      <c r="AI98" s="65">
        <f t="shared" si="112"/>
        <v>-161.21999999999997</v>
      </c>
      <c r="AJ98" s="32"/>
      <c r="AK98" s="121">
        <v>417.18000000000006</v>
      </c>
      <c r="AL98" s="63">
        <v>178.19832152430001</v>
      </c>
      <c r="AM98" s="63">
        <f t="shared" si="113"/>
        <v>238.98167847570005</v>
      </c>
      <c r="AN98" s="63">
        <v>0</v>
      </c>
      <c r="AO98" s="63">
        <f t="shared" si="134"/>
        <v>417.18000000000006</v>
      </c>
      <c r="AP98" s="64">
        <v>269.72000000000003</v>
      </c>
      <c r="AQ98" s="64">
        <f t="shared" si="114"/>
        <v>147.46000000000004</v>
      </c>
      <c r="AR98" s="8"/>
      <c r="AS98" s="63">
        <v>417.18000000000006</v>
      </c>
      <c r="AT98" s="63">
        <v>178.19832152430001</v>
      </c>
      <c r="AU98" s="63">
        <f t="shared" si="126"/>
        <v>238.98167847570005</v>
      </c>
      <c r="AV98" s="63">
        <v>0</v>
      </c>
      <c r="AW98" s="63">
        <f t="shared" si="127"/>
        <v>417.18000000000006</v>
      </c>
      <c r="AX98" s="64">
        <v>269.72000000000003</v>
      </c>
      <c r="AY98" s="65">
        <f t="shared" si="115"/>
        <v>147.46000000000004</v>
      </c>
      <c r="AZ98" s="32"/>
      <c r="BA98" s="121">
        <v>530.33000000000004</v>
      </c>
      <c r="BB98" s="63">
        <v>245.07673030763999</v>
      </c>
      <c r="BC98" s="63">
        <f t="shared" si="116"/>
        <v>285.25326969236005</v>
      </c>
      <c r="BD98" s="63">
        <v>0</v>
      </c>
      <c r="BE98" s="63">
        <f t="shared" si="135"/>
        <v>530.33000000000004</v>
      </c>
      <c r="BF98" s="64">
        <v>516.66999999999996</v>
      </c>
      <c r="BG98" s="64">
        <f t="shared" si="117"/>
        <v>13.660000000000082</v>
      </c>
      <c r="BH98" s="8"/>
      <c r="BI98" s="63">
        <v>530.33000000000004</v>
      </c>
      <c r="BJ98" s="63">
        <v>245.07673030763999</v>
      </c>
      <c r="BK98" s="63">
        <f t="shared" si="128"/>
        <v>285.25326969236005</v>
      </c>
      <c r="BL98" s="63">
        <v>0</v>
      </c>
      <c r="BM98" s="63">
        <f t="shared" si="129"/>
        <v>530.33000000000004</v>
      </c>
      <c r="BN98" s="64">
        <v>516.66999999999996</v>
      </c>
      <c r="BO98" s="65">
        <f t="shared" si="118"/>
        <v>13.660000000000082</v>
      </c>
      <c r="BP98" s="32"/>
      <c r="BQ98" s="121">
        <v>168.82999999999998</v>
      </c>
      <c r="BR98" s="63">
        <v>97.364379004199989</v>
      </c>
      <c r="BS98" s="63">
        <f t="shared" si="119"/>
        <v>71.465620995799995</v>
      </c>
      <c r="BT98" s="63">
        <v>0</v>
      </c>
      <c r="BU98" s="63">
        <f t="shared" si="136"/>
        <v>168.82999999999998</v>
      </c>
      <c r="BV98" s="64">
        <v>379.63</v>
      </c>
      <c r="BW98" s="64">
        <f t="shared" si="120"/>
        <v>-210.8</v>
      </c>
      <c r="BX98" s="8"/>
      <c r="BY98" s="63">
        <v>168.82999999999998</v>
      </c>
      <c r="BZ98" s="63">
        <v>97.364379004199989</v>
      </c>
      <c r="CA98" s="63">
        <f t="shared" si="130"/>
        <v>71.465620995799995</v>
      </c>
      <c r="CB98" s="63">
        <v>0</v>
      </c>
      <c r="CC98" s="63">
        <f t="shared" si="131"/>
        <v>168.82999999999998</v>
      </c>
      <c r="CD98" s="64">
        <v>379.63</v>
      </c>
      <c r="CE98" s="65">
        <f t="shared" si="121"/>
        <v>-210.8</v>
      </c>
      <c r="CF98" s="32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</row>
    <row r="99" spans="2:99" s="2" customFormat="1" ht="14.25" hidden="1" customHeight="1" outlineLevel="1">
      <c r="B99" s="2" t="str">
        <f t="shared" si="75"/>
        <v>Hide</v>
      </c>
      <c r="C99" s="2">
        <v>1</v>
      </c>
      <c r="D99" s="62" t="s">
        <v>88</v>
      </c>
      <c r="E99" s="121">
        <v>0</v>
      </c>
      <c r="F99" s="63">
        <v>-3.3333333340124227E-3</v>
      </c>
      <c r="G99" s="63">
        <f t="shared" si="107"/>
        <v>3.3333333340124227E-3</v>
      </c>
      <c r="H99" s="63">
        <v>0</v>
      </c>
      <c r="I99" s="63">
        <f t="shared" si="132"/>
        <v>0</v>
      </c>
      <c r="J99" s="64">
        <v>0</v>
      </c>
      <c r="K99" s="64">
        <f t="shared" si="108"/>
        <v>0</v>
      </c>
      <c r="L99" s="8"/>
      <c r="M99" s="63">
        <v>0</v>
      </c>
      <c r="N99" s="63">
        <v>-3.3333333340124227E-3</v>
      </c>
      <c r="O99" s="63">
        <f t="shared" si="122"/>
        <v>3.3333333340124227E-3</v>
      </c>
      <c r="P99" s="63">
        <v>0</v>
      </c>
      <c r="Q99" s="63">
        <f t="shared" si="123"/>
        <v>0</v>
      </c>
      <c r="R99" s="64">
        <v>0</v>
      </c>
      <c r="S99" s="65">
        <f t="shared" si="109"/>
        <v>0</v>
      </c>
      <c r="T99" s="32"/>
      <c r="U99" s="121">
        <v>0</v>
      </c>
      <c r="V99" s="63">
        <v>0</v>
      </c>
      <c r="W99" s="63">
        <f t="shared" si="110"/>
        <v>0</v>
      </c>
      <c r="X99" s="63">
        <v>0</v>
      </c>
      <c r="Y99" s="63">
        <f t="shared" si="133"/>
        <v>0</v>
      </c>
      <c r="Z99" s="64">
        <v>0</v>
      </c>
      <c r="AA99" s="64">
        <f t="shared" si="111"/>
        <v>0</v>
      </c>
      <c r="AB99" s="8"/>
      <c r="AC99" s="63">
        <v>0</v>
      </c>
      <c r="AD99" s="63">
        <v>0</v>
      </c>
      <c r="AE99" s="63">
        <f t="shared" si="124"/>
        <v>0</v>
      </c>
      <c r="AF99" s="63">
        <v>0</v>
      </c>
      <c r="AG99" s="63">
        <f t="shared" si="125"/>
        <v>0</v>
      </c>
      <c r="AH99" s="64">
        <v>0</v>
      </c>
      <c r="AI99" s="65">
        <f t="shared" si="112"/>
        <v>0</v>
      </c>
      <c r="AJ99" s="32"/>
      <c r="AK99" s="121">
        <v>0</v>
      </c>
      <c r="AL99" s="63">
        <v>0</v>
      </c>
      <c r="AM99" s="63">
        <f t="shared" si="113"/>
        <v>0</v>
      </c>
      <c r="AN99" s="63">
        <v>0</v>
      </c>
      <c r="AO99" s="63">
        <f t="shared" si="134"/>
        <v>0</v>
      </c>
      <c r="AP99" s="64">
        <v>0</v>
      </c>
      <c r="AQ99" s="64">
        <f t="shared" si="114"/>
        <v>0</v>
      </c>
      <c r="AR99" s="8"/>
      <c r="AS99" s="63">
        <v>0</v>
      </c>
      <c r="AT99" s="63">
        <v>0</v>
      </c>
      <c r="AU99" s="63">
        <f t="shared" si="126"/>
        <v>0</v>
      </c>
      <c r="AV99" s="63">
        <v>0</v>
      </c>
      <c r="AW99" s="63">
        <f t="shared" si="127"/>
        <v>0</v>
      </c>
      <c r="AX99" s="64">
        <v>0</v>
      </c>
      <c r="AY99" s="65">
        <f t="shared" si="115"/>
        <v>0</v>
      </c>
      <c r="AZ99" s="32"/>
      <c r="BA99" s="121">
        <v>0</v>
      </c>
      <c r="BB99" s="63">
        <v>-3.3333333340124227E-3</v>
      </c>
      <c r="BC99" s="63">
        <f t="shared" si="116"/>
        <v>3.3333333340124227E-3</v>
      </c>
      <c r="BD99" s="63">
        <v>0</v>
      </c>
      <c r="BE99" s="63">
        <f t="shared" si="135"/>
        <v>0</v>
      </c>
      <c r="BF99" s="64">
        <v>0</v>
      </c>
      <c r="BG99" s="64">
        <f t="shared" si="117"/>
        <v>0</v>
      </c>
      <c r="BH99" s="8"/>
      <c r="BI99" s="63">
        <v>0</v>
      </c>
      <c r="BJ99" s="63">
        <v>-3.3333333340124227E-3</v>
      </c>
      <c r="BK99" s="63">
        <f t="shared" si="128"/>
        <v>3.3333333340124227E-3</v>
      </c>
      <c r="BL99" s="63">
        <v>0</v>
      </c>
      <c r="BM99" s="63">
        <f t="shared" si="129"/>
        <v>0</v>
      </c>
      <c r="BN99" s="64">
        <v>0</v>
      </c>
      <c r="BO99" s="65">
        <f t="shared" si="118"/>
        <v>0</v>
      </c>
      <c r="BP99" s="32"/>
      <c r="BQ99" s="121">
        <v>0</v>
      </c>
      <c r="BR99" s="63">
        <v>0</v>
      </c>
      <c r="BS99" s="63">
        <f t="shared" si="119"/>
        <v>0</v>
      </c>
      <c r="BT99" s="63">
        <v>0</v>
      </c>
      <c r="BU99" s="63">
        <f t="shared" si="136"/>
        <v>0</v>
      </c>
      <c r="BV99" s="64">
        <v>0</v>
      </c>
      <c r="BW99" s="64">
        <f t="shared" si="120"/>
        <v>0</v>
      </c>
      <c r="BX99" s="8"/>
      <c r="BY99" s="63">
        <v>0</v>
      </c>
      <c r="BZ99" s="63">
        <v>0</v>
      </c>
      <c r="CA99" s="63">
        <f t="shared" si="130"/>
        <v>0</v>
      </c>
      <c r="CB99" s="63">
        <v>0</v>
      </c>
      <c r="CC99" s="63">
        <f t="shared" si="131"/>
        <v>0</v>
      </c>
      <c r="CD99" s="64">
        <v>0</v>
      </c>
      <c r="CE99" s="65">
        <f t="shared" si="121"/>
        <v>0</v>
      </c>
      <c r="CF99" s="32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</row>
    <row r="100" spans="2:99" s="2" customFormat="1" ht="14.25" hidden="1" customHeight="1" outlineLevel="1">
      <c r="B100" s="2" t="str">
        <f t="shared" si="75"/>
        <v>Hide</v>
      </c>
      <c r="C100" s="2">
        <v>1</v>
      </c>
      <c r="D100" s="62" t="s">
        <v>89</v>
      </c>
      <c r="E100" s="121">
        <v>0</v>
      </c>
      <c r="F100" s="63">
        <v>0</v>
      </c>
      <c r="G100" s="63">
        <f t="shared" si="107"/>
        <v>0</v>
      </c>
      <c r="H100" s="63">
        <v>0</v>
      </c>
      <c r="I100" s="63">
        <f t="shared" si="132"/>
        <v>0</v>
      </c>
      <c r="J100" s="64">
        <v>0</v>
      </c>
      <c r="K100" s="64">
        <f t="shared" si="108"/>
        <v>0</v>
      </c>
      <c r="L100" s="8"/>
      <c r="M100" s="63">
        <v>0</v>
      </c>
      <c r="N100" s="63">
        <v>0</v>
      </c>
      <c r="O100" s="63">
        <f t="shared" si="122"/>
        <v>0</v>
      </c>
      <c r="P100" s="63">
        <v>0</v>
      </c>
      <c r="Q100" s="63">
        <f t="shared" si="123"/>
        <v>0</v>
      </c>
      <c r="R100" s="64">
        <v>0</v>
      </c>
      <c r="S100" s="65">
        <f t="shared" si="109"/>
        <v>0</v>
      </c>
      <c r="T100" s="32"/>
      <c r="U100" s="121">
        <v>0</v>
      </c>
      <c r="V100" s="63">
        <v>0</v>
      </c>
      <c r="W100" s="63">
        <f t="shared" si="110"/>
        <v>0</v>
      </c>
      <c r="X100" s="63">
        <v>0</v>
      </c>
      <c r="Y100" s="63">
        <f t="shared" si="133"/>
        <v>0</v>
      </c>
      <c r="Z100" s="64">
        <v>0</v>
      </c>
      <c r="AA100" s="64">
        <f t="shared" si="111"/>
        <v>0</v>
      </c>
      <c r="AB100" s="8"/>
      <c r="AC100" s="63">
        <v>0</v>
      </c>
      <c r="AD100" s="63">
        <v>0</v>
      </c>
      <c r="AE100" s="63">
        <f t="shared" si="124"/>
        <v>0</v>
      </c>
      <c r="AF100" s="63">
        <v>0</v>
      </c>
      <c r="AG100" s="63">
        <f t="shared" si="125"/>
        <v>0</v>
      </c>
      <c r="AH100" s="64">
        <v>0</v>
      </c>
      <c r="AI100" s="65">
        <f t="shared" si="112"/>
        <v>0</v>
      </c>
      <c r="AJ100" s="32"/>
      <c r="AK100" s="121">
        <v>0</v>
      </c>
      <c r="AL100" s="63">
        <v>0</v>
      </c>
      <c r="AM100" s="63">
        <f t="shared" si="113"/>
        <v>0</v>
      </c>
      <c r="AN100" s="63">
        <v>0</v>
      </c>
      <c r="AO100" s="63">
        <f t="shared" si="134"/>
        <v>0</v>
      </c>
      <c r="AP100" s="64">
        <v>0</v>
      </c>
      <c r="AQ100" s="64">
        <f t="shared" si="114"/>
        <v>0</v>
      </c>
      <c r="AR100" s="8"/>
      <c r="AS100" s="63">
        <v>0</v>
      </c>
      <c r="AT100" s="63">
        <v>0</v>
      </c>
      <c r="AU100" s="63">
        <f t="shared" si="126"/>
        <v>0</v>
      </c>
      <c r="AV100" s="63">
        <v>0</v>
      </c>
      <c r="AW100" s="63">
        <f t="shared" si="127"/>
        <v>0</v>
      </c>
      <c r="AX100" s="64">
        <v>0</v>
      </c>
      <c r="AY100" s="65">
        <f t="shared" si="115"/>
        <v>0</v>
      </c>
      <c r="AZ100" s="32"/>
      <c r="BA100" s="121">
        <v>0</v>
      </c>
      <c r="BB100" s="63">
        <v>0</v>
      </c>
      <c r="BC100" s="63">
        <f t="shared" si="116"/>
        <v>0</v>
      </c>
      <c r="BD100" s="63">
        <v>0</v>
      </c>
      <c r="BE100" s="63">
        <f t="shared" si="135"/>
        <v>0</v>
      </c>
      <c r="BF100" s="64">
        <v>0</v>
      </c>
      <c r="BG100" s="64">
        <f t="shared" si="117"/>
        <v>0</v>
      </c>
      <c r="BH100" s="8"/>
      <c r="BI100" s="63">
        <v>0</v>
      </c>
      <c r="BJ100" s="63">
        <v>0</v>
      </c>
      <c r="BK100" s="63">
        <f t="shared" si="128"/>
        <v>0</v>
      </c>
      <c r="BL100" s="63">
        <v>0</v>
      </c>
      <c r="BM100" s="63">
        <f t="shared" si="129"/>
        <v>0</v>
      </c>
      <c r="BN100" s="64">
        <v>0</v>
      </c>
      <c r="BO100" s="65">
        <f t="shared" si="118"/>
        <v>0</v>
      </c>
      <c r="BP100" s="32"/>
      <c r="BQ100" s="121">
        <v>0</v>
      </c>
      <c r="BR100" s="63">
        <v>0</v>
      </c>
      <c r="BS100" s="63">
        <f t="shared" si="119"/>
        <v>0</v>
      </c>
      <c r="BT100" s="63">
        <v>0</v>
      </c>
      <c r="BU100" s="63">
        <f t="shared" si="136"/>
        <v>0</v>
      </c>
      <c r="BV100" s="64">
        <v>0</v>
      </c>
      <c r="BW100" s="64">
        <f t="shared" si="120"/>
        <v>0</v>
      </c>
      <c r="BX100" s="8"/>
      <c r="BY100" s="63">
        <v>0</v>
      </c>
      <c r="BZ100" s="63">
        <v>0</v>
      </c>
      <c r="CA100" s="63">
        <f t="shared" si="130"/>
        <v>0</v>
      </c>
      <c r="CB100" s="63">
        <v>0</v>
      </c>
      <c r="CC100" s="63">
        <f t="shared" si="131"/>
        <v>0</v>
      </c>
      <c r="CD100" s="64">
        <v>0</v>
      </c>
      <c r="CE100" s="65">
        <f t="shared" si="121"/>
        <v>0</v>
      </c>
      <c r="CF100" s="32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</row>
    <row r="101" spans="2:99" s="2" customFormat="1" ht="14.25" hidden="1" customHeight="1" outlineLevel="1">
      <c r="B101" s="2" t="str">
        <f t="shared" si="75"/>
        <v>Hide</v>
      </c>
      <c r="C101" s="2">
        <v>1</v>
      </c>
      <c r="D101" s="62" t="s">
        <v>90</v>
      </c>
      <c r="E101" s="121">
        <v>0</v>
      </c>
      <c r="F101" s="63">
        <v>0</v>
      </c>
      <c r="G101" s="63">
        <f t="shared" si="107"/>
        <v>0</v>
      </c>
      <c r="H101" s="63">
        <v>0</v>
      </c>
      <c r="I101" s="63">
        <f t="shared" si="132"/>
        <v>0</v>
      </c>
      <c r="J101" s="64">
        <v>0</v>
      </c>
      <c r="K101" s="64">
        <f t="shared" si="108"/>
        <v>0</v>
      </c>
      <c r="L101" s="8"/>
      <c r="M101" s="63">
        <v>0</v>
      </c>
      <c r="N101" s="63">
        <v>0</v>
      </c>
      <c r="O101" s="63">
        <f t="shared" si="122"/>
        <v>0</v>
      </c>
      <c r="P101" s="63">
        <v>0</v>
      </c>
      <c r="Q101" s="63">
        <f t="shared" si="123"/>
        <v>0</v>
      </c>
      <c r="R101" s="64">
        <v>0</v>
      </c>
      <c r="S101" s="65">
        <f t="shared" si="109"/>
        <v>0</v>
      </c>
      <c r="T101" s="32"/>
      <c r="U101" s="121">
        <v>0</v>
      </c>
      <c r="V101" s="63">
        <v>0</v>
      </c>
      <c r="W101" s="63">
        <f t="shared" si="110"/>
        <v>0</v>
      </c>
      <c r="X101" s="63">
        <v>0</v>
      </c>
      <c r="Y101" s="63">
        <f t="shared" si="133"/>
        <v>0</v>
      </c>
      <c r="Z101" s="64">
        <v>0</v>
      </c>
      <c r="AA101" s="64">
        <f t="shared" si="111"/>
        <v>0</v>
      </c>
      <c r="AB101" s="8"/>
      <c r="AC101" s="63">
        <v>0</v>
      </c>
      <c r="AD101" s="63">
        <v>0</v>
      </c>
      <c r="AE101" s="63">
        <f t="shared" si="124"/>
        <v>0</v>
      </c>
      <c r="AF101" s="63">
        <v>0</v>
      </c>
      <c r="AG101" s="63">
        <f t="shared" si="125"/>
        <v>0</v>
      </c>
      <c r="AH101" s="64">
        <v>0</v>
      </c>
      <c r="AI101" s="65">
        <f t="shared" si="112"/>
        <v>0</v>
      </c>
      <c r="AJ101" s="32"/>
      <c r="AK101" s="121">
        <v>0</v>
      </c>
      <c r="AL101" s="63">
        <v>0</v>
      </c>
      <c r="AM101" s="63">
        <f t="shared" si="113"/>
        <v>0</v>
      </c>
      <c r="AN101" s="63">
        <v>0</v>
      </c>
      <c r="AO101" s="63">
        <f t="shared" si="134"/>
        <v>0</v>
      </c>
      <c r="AP101" s="64">
        <v>0</v>
      </c>
      <c r="AQ101" s="64">
        <f t="shared" si="114"/>
        <v>0</v>
      </c>
      <c r="AR101" s="8"/>
      <c r="AS101" s="63">
        <v>0</v>
      </c>
      <c r="AT101" s="63">
        <v>0</v>
      </c>
      <c r="AU101" s="63">
        <f t="shared" si="126"/>
        <v>0</v>
      </c>
      <c r="AV101" s="63">
        <v>0</v>
      </c>
      <c r="AW101" s="63">
        <f t="shared" si="127"/>
        <v>0</v>
      </c>
      <c r="AX101" s="64">
        <v>0</v>
      </c>
      <c r="AY101" s="65">
        <f t="shared" si="115"/>
        <v>0</v>
      </c>
      <c r="AZ101" s="32"/>
      <c r="BA101" s="121">
        <v>0</v>
      </c>
      <c r="BB101" s="63">
        <v>0</v>
      </c>
      <c r="BC101" s="63">
        <f t="shared" si="116"/>
        <v>0</v>
      </c>
      <c r="BD101" s="63">
        <v>0</v>
      </c>
      <c r="BE101" s="63">
        <f t="shared" si="135"/>
        <v>0</v>
      </c>
      <c r="BF101" s="64">
        <v>0</v>
      </c>
      <c r="BG101" s="64">
        <f t="shared" si="117"/>
        <v>0</v>
      </c>
      <c r="BH101" s="8"/>
      <c r="BI101" s="63">
        <v>0</v>
      </c>
      <c r="BJ101" s="63">
        <v>0</v>
      </c>
      <c r="BK101" s="63">
        <f t="shared" si="128"/>
        <v>0</v>
      </c>
      <c r="BL101" s="63">
        <v>0</v>
      </c>
      <c r="BM101" s="63">
        <f t="shared" si="129"/>
        <v>0</v>
      </c>
      <c r="BN101" s="64">
        <v>0</v>
      </c>
      <c r="BO101" s="65">
        <f t="shared" si="118"/>
        <v>0</v>
      </c>
      <c r="BP101" s="32"/>
      <c r="BQ101" s="121">
        <v>0</v>
      </c>
      <c r="BR101" s="63">
        <v>0</v>
      </c>
      <c r="BS101" s="63">
        <f t="shared" si="119"/>
        <v>0</v>
      </c>
      <c r="BT101" s="63">
        <v>0</v>
      </c>
      <c r="BU101" s="63">
        <f t="shared" si="136"/>
        <v>0</v>
      </c>
      <c r="BV101" s="64">
        <v>0</v>
      </c>
      <c r="BW101" s="64">
        <f t="shared" si="120"/>
        <v>0</v>
      </c>
      <c r="BX101" s="8"/>
      <c r="BY101" s="63">
        <v>0</v>
      </c>
      <c r="BZ101" s="63">
        <v>0</v>
      </c>
      <c r="CA101" s="63">
        <f t="shared" si="130"/>
        <v>0</v>
      </c>
      <c r="CB101" s="63">
        <v>0</v>
      </c>
      <c r="CC101" s="63">
        <f t="shared" si="131"/>
        <v>0</v>
      </c>
      <c r="CD101" s="64">
        <v>0</v>
      </c>
      <c r="CE101" s="65">
        <f t="shared" si="121"/>
        <v>0</v>
      </c>
      <c r="CF101" s="32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</row>
    <row r="102" spans="2:99" s="2" customFormat="1" ht="14.25" hidden="1" customHeight="1" outlineLevel="1">
      <c r="B102" s="2" t="str">
        <f t="shared" ref="B102" si="168">IF(SUM(T102:T102)&lt;&gt;0,"Show","Hide")</f>
        <v>Hide</v>
      </c>
      <c r="C102" s="2">
        <v>1</v>
      </c>
      <c r="D102" s="62" t="s">
        <v>602</v>
      </c>
      <c r="E102" s="121">
        <v>0</v>
      </c>
      <c r="F102" s="63">
        <v>0</v>
      </c>
      <c r="G102" s="63">
        <f t="shared" ref="G102" si="169">+E102-F102</f>
        <v>0</v>
      </c>
      <c r="H102" s="63">
        <v>0</v>
      </c>
      <c r="I102" s="63">
        <f t="shared" ref="I102" si="170">+E102-H102</f>
        <v>0</v>
      </c>
      <c r="J102" s="64">
        <v>0</v>
      </c>
      <c r="K102" s="64">
        <f t="shared" ref="K102" si="171">+E102-J102</f>
        <v>0</v>
      </c>
      <c r="L102" s="8"/>
      <c r="M102" s="63">
        <v>0</v>
      </c>
      <c r="N102" s="63">
        <v>0</v>
      </c>
      <c r="O102" s="63">
        <f t="shared" ref="O102" si="172">+M102-N102</f>
        <v>0</v>
      </c>
      <c r="P102" s="63">
        <v>0</v>
      </c>
      <c r="Q102" s="63">
        <f t="shared" ref="Q102" si="173">+M102-P102</f>
        <v>0</v>
      </c>
      <c r="R102" s="64">
        <v>0</v>
      </c>
      <c r="S102" s="65">
        <f t="shared" ref="S102" si="174">+M102-R102</f>
        <v>0</v>
      </c>
      <c r="T102" s="32"/>
      <c r="U102" s="121">
        <v>0</v>
      </c>
      <c r="V102" s="63">
        <v>0</v>
      </c>
      <c r="W102" s="63">
        <f t="shared" ref="W102" si="175">+U102-V102</f>
        <v>0</v>
      </c>
      <c r="X102" s="63">
        <v>0</v>
      </c>
      <c r="Y102" s="63">
        <f t="shared" ref="Y102" si="176">+U102-X102</f>
        <v>0</v>
      </c>
      <c r="Z102" s="64">
        <v>0</v>
      </c>
      <c r="AA102" s="64">
        <f t="shared" ref="AA102" si="177">+U102-Z102</f>
        <v>0</v>
      </c>
      <c r="AB102" s="8"/>
      <c r="AC102" s="63">
        <v>0</v>
      </c>
      <c r="AD102" s="63">
        <v>0</v>
      </c>
      <c r="AE102" s="63">
        <f t="shared" ref="AE102" si="178">+AC102-AD102</f>
        <v>0</v>
      </c>
      <c r="AF102" s="63">
        <v>0</v>
      </c>
      <c r="AG102" s="63">
        <f t="shared" ref="AG102" si="179">+AC102-AF102</f>
        <v>0</v>
      </c>
      <c r="AH102" s="64">
        <v>0</v>
      </c>
      <c r="AI102" s="65">
        <f t="shared" ref="AI102" si="180">+AC102-AH102</f>
        <v>0</v>
      </c>
      <c r="AJ102" s="32"/>
      <c r="AK102" s="121">
        <v>0</v>
      </c>
      <c r="AL102" s="63">
        <v>0</v>
      </c>
      <c r="AM102" s="63">
        <f t="shared" ref="AM102" si="181">+AK102-AL102</f>
        <v>0</v>
      </c>
      <c r="AN102" s="63">
        <v>0</v>
      </c>
      <c r="AO102" s="63">
        <f t="shared" ref="AO102" si="182">+AK102-AN102</f>
        <v>0</v>
      </c>
      <c r="AP102" s="64">
        <v>0</v>
      </c>
      <c r="AQ102" s="64">
        <f t="shared" ref="AQ102" si="183">+AK102-AP102</f>
        <v>0</v>
      </c>
      <c r="AR102" s="8"/>
      <c r="AS102" s="63">
        <v>0</v>
      </c>
      <c r="AT102" s="63">
        <v>0</v>
      </c>
      <c r="AU102" s="63">
        <f t="shared" ref="AU102" si="184">+AS102-AT102</f>
        <v>0</v>
      </c>
      <c r="AV102" s="63">
        <v>0</v>
      </c>
      <c r="AW102" s="63">
        <f t="shared" ref="AW102" si="185">+AS102-AV102</f>
        <v>0</v>
      </c>
      <c r="AX102" s="64">
        <v>0</v>
      </c>
      <c r="AY102" s="65">
        <f t="shared" ref="AY102" si="186">+AS102-AX102</f>
        <v>0</v>
      </c>
      <c r="AZ102" s="32"/>
      <c r="BA102" s="121">
        <v>0</v>
      </c>
      <c r="BB102" s="63">
        <v>0</v>
      </c>
      <c r="BC102" s="63">
        <f t="shared" ref="BC102" si="187">+BA102-BB102</f>
        <v>0</v>
      </c>
      <c r="BD102" s="63">
        <v>0</v>
      </c>
      <c r="BE102" s="63">
        <f t="shared" ref="BE102" si="188">+BA102-BD102</f>
        <v>0</v>
      </c>
      <c r="BF102" s="64">
        <v>0</v>
      </c>
      <c r="BG102" s="64">
        <f t="shared" ref="BG102" si="189">+BA102-BF102</f>
        <v>0</v>
      </c>
      <c r="BH102" s="8"/>
      <c r="BI102" s="63">
        <v>0</v>
      </c>
      <c r="BJ102" s="63">
        <v>0</v>
      </c>
      <c r="BK102" s="63">
        <f t="shared" ref="BK102" si="190">+BI102-BJ102</f>
        <v>0</v>
      </c>
      <c r="BL102" s="63">
        <v>0</v>
      </c>
      <c r="BM102" s="63">
        <f t="shared" ref="BM102" si="191">+BI102-BL102</f>
        <v>0</v>
      </c>
      <c r="BN102" s="64">
        <v>0</v>
      </c>
      <c r="BO102" s="65">
        <f t="shared" ref="BO102" si="192">+BI102-BN102</f>
        <v>0</v>
      </c>
      <c r="BP102" s="32"/>
      <c r="BQ102" s="121">
        <v>0</v>
      </c>
      <c r="BR102" s="63">
        <v>0</v>
      </c>
      <c r="BS102" s="63">
        <f t="shared" ref="BS102" si="193">+BQ102-BR102</f>
        <v>0</v>
      </c>
      <c r="BT102" s="63">
        <v>0</v>
      </c>
      <c r="BU102" s="63">
        <f t="shared" ref="BU102" si="194">+BQ102-BT102</f>
        <v>0</v>
      </c>
      <c r="BV102" s="64">
        <v>0</v>
      </c>
      <c r="BW102" s="64">
        <f t="shared" ref="BW102" si="195">+BQ102-BV102</f>
        <v>0</v>
      </c>
      <c r="BX102" s="8"/>
      <c r="BY102" s="63">
        <v>0</v>
      </c>
      <c r="BZ102" s="63">
        <v>0</v>
      </c>
      <c r="CA102" s="63">
        <f t="shared" ref="CA102" si="196">+BY102-BZ102</f>
        <v>0</v>
      </c>
      <c r="CB102" s="63">
        <v>0</v>
      </c>
      <c r="CC102" s="63">
        <f t="shared" ref="CC102" si="197">+BY102-CB102</f>
        <v>0</v>
      </c>
      <c r="CD102" s="64">
        <v>0</v>
      </c>
      <c r="CE102" s="65">
        <f t="shared" ref="CE102" si="198">+BY102-CD102</f>
        <v>0</v>
      </c>
      <c r="CF102" s="3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</row>
    <row r="103" spans="2:99" s="2" customFormat="1" ht="14.25" hidden="1" customHeight="1" outlineLevel="1">
      <c r="B103" s="2" t="str">
        <f t="shared" si="75"/>
        <v>Hide</v>
      </c>
      <c r="C103" s="2">
        <v>1</v>
      </c>
      <c r="D103" s="62" t="s">
        <v>91</v>
      </c>
      <c r="E103" s="121" t="e">
        <v>#NUM!</v>
      </c>
      <c r="F103" s="63" t="e">
        <v>#NUM!</v>
      </c>
      <c r="G103" s="63" t="e">
        <f t="shared" si="107"/>
        <v>#NUM!</v>
      </c>
      <c r="H103" s="63" t="e">
        <v>#NUM!</v>
      </c>
      <c r="I103" s="63" t="e">
        <f t="shared" si="132"/>
        <v>#NUM!</v>
      </c>
      <c r="J103" s="64" t="e">
        <v>#NUM!</v>
      </c>
      <c r="K103" s="64" t="e">
        <f t="shared" si="108"/>
        <v>#NUM!</v>
      </c>
      <c r="L103" s="8"/>
      <c r="M103" s="63" t="e">
        <v>#NUM!</v>
      </c>
      <c r="N103" s="63" t="e">
        <v>#NUM!</v>
      </c>
      <c r="O103" s="63" t="e">
        <f t="shared" si="122"/>
        <v>#NUM!</v>
      </c>
      <c r="P103" s="63" t="e">
        <v>#NUM!</v>
      </c>
      <c r="Q103" s="63" t="e">
        <f t="shared" si="123"/>
        <v>#NUM!</v>
      </c>
      <c r="R103" s="64" t="e">
        <v>#NUM!</v>
      </c>
      <c r="S103" s="65" t="e">
        <f t="shared" si="109"/>
        <v>#NUM!</v>
      </c>
      <c r="T103" s="32"/>
      <c r="U103" s="121" t="e">
        <v>#NUM!</v>
      </c>
      <c r="V103" s="63" t="e">
        <v>#NUM!</v>
      </c>
      <c r="W103" s="63" t="e">
        <f t="shared" si="110"/>
        <v>#NUM!</v>
      </c>
      <c r="X103" s="63" t="e">
        <v>#NUM!</v>
      </c>
      <c r="Y103" s="63" t="e">
        <f t="shared" si="133"/>
        <v>#NUM!</v>
      </c>
      <c r="Z103" s="64" t="e">
        <v>#NUM!</v>
      </c>
      <c r="AA103" s="64" t="e">
        <f t="shared" si="111"/>
        <v>#NUM!</v>
      </c>
      <c r="AB103" s="8"/>
      <c r="AC103" s="63" t="e">
        <v>#NUM!</v>
      </c>
      <c r="AD103" s="63" t="e">
        <v>#NUM!</v>
      </c>
      <c r="AE103" s="63" t="e">
        <f t="shared" si="124"/>
        <v>#NUM!</v>
      </c>
      <c r="AF103" s="63" t="e">
        <v>#NUM!</v>
      </c>
      <c r="AG103" s="63" t="e">
        <f t="shared" si="125"/>
        <v>#NUM!</v>
      </c>
      <c r="AH103" s="64" t="e">
        <v>#NUM!</v>
      </c>
      <c r="AI103" s="65" t="e">
        <f t="shared" si="112"/>
        <v>#NUM!</v>
      </c>
      <c r="AJ103" s="32"/>
      <c r="AK103" s="121" t="e">
        <v>#NUM!</v>
      </c>
      <c r="AL103" s="63" t="e">
        <v>#NUM!</v>
      </c>
      <c r="AM103" s="63" t="e">
        <f t="shared" si="113"/>
        <v>#NUM!</v>
      </c>
      <c r="AN103" s="63" t="e">
        <v>#NUM!</v>
      </c>
      <c r="AO103" s="63" t="e">
        <f t="shared" si="134"/>
        <v>#NUM!</v>
      </c>
      <c r="AP103" s="64" t="e">
        <v>#NUM!</v>
      </c>
      <c r="AQ103" s="64" t="e">
        <f t="shared" si="114"/>
        <v>#NUM!</v>
      </c>
      <c r="AR103" s="8"/>
      <c r="AS103" s="63" t="e">
        <v>#NUM!</v>
      </c>
      <c r="AT103" s="63" t="e">
        <v>#NUM!</v>
      </c>
      <c r="AU103" s="63" t="e">
        <f t="shared" si="126"/>
        <v>#NUM!</v>
      </c>
      <c r="AV103" s="63" t="e">
        <v>#NUM!</v>
      </c>
      <c r="AW103" s="63" t="e">
        <f t="shared" si="127"/>
        <v>#NUM!</v>
      </c>
      <c r="AX103" s="64" t="e">
        <v>#NUM!</v>
      </c>
      <c r="AY103" s="65" t="e">
        <f t="shared" si="115"/>
        <v>#NUM!</v>
      </c>
      <c r="AZ103" s="32"/>
      <c r="BA103" s="121" t="e">
        <v>#NUM!</v>
      </c>
      <c r="BB103" s="63" t="e">
        <v>#NUM!</v>
      </c>
      <c r="BC103" s="63" t="e">
        <f t="shared" si="116"/>
        <v>#NUM!</v>
      </c>
      <c r="BD103" s="63" t="e">
        <v>#NUM!</v>
      </c>
      <c r="BE103" s="63" t="e">
        <f t="shared" si="135"/>
        <v>#NUM!</v>
      </c>
      <c r="BF103" s="64" t="e">
        <v>#NUM!</v>
      </c>
      <c r="BG103" s="64" t="e">
        <f t="shared" si="117"/>
        <v>#NUM!</v>
      </c>
      <c r="BH103" s="8"/>
      <c r="BI103" s="63" t="e">
        <v>#NUM!</v>
      </c>
      <c r="BJ103" s="63" t="e">
        <v>#NUM!</v>
      </c>
      <c r="BK103" s="63" t="e">
        <f t="shared" si="128"/>
        <v>#NUM!</v>
      </c>
      <c r="BL103" s="63" t="e">
        <v>#NUM!</v>
      </c>
      <c r="BM103" s="63" t="e">
        <f t="shared" si="129"/>
        <v>#NUM!</v>
      </c>
      <c r="BN103" s="64" t="e">
        <v>#NUM!</v>
      </c>
      <c r="BO103" s="65" t="e">
        <f t="shared" si="118"/>
        <v>#NUM!</v>
      </c>
      <c r="BP103" s="32"/>
      <c r="BQ103" s="121" t="e">
        <v>#NUM!</v>
      </c>
      <c r="BR103" s="63" t="e">
        <v>#NUM!</v>
      </c>
      <c r="BS103" s="63" t="e">
        <f t="shared" si="119"/>
        <v>#NUM!</v>
      </c>
      <c r="BT103" s="63" t="e">
        <v>#NUM!</v>
      </c>
      <c r="BU103" s="63" t="e">
        <f t="shared" si="136"/>
        <v>#NUM!</v>
      </c>
      <c r="BV103" s="64" t="e">
        <v>#NUM!</v>
      </c>
      <c r="BW103" s="64" t="e">
        <f t="shared" si="120"/>
        <v>#NUM!</v>
      </c>
      <c r="BX103" s="8"/>
      <c r="BY103" s="63" t="e">
        <v>#NUM!</v>
      </c>
      <c r="BZ103" s="63" t="e">
        <v>#NUM!</v>
      </c>
      <c r="CA103" s="63" t="e">
        <f t="shared" si="130"/>
        <v>#NUM!</v>
      </c>
      <c r="CB103" s="63" t="e">
        <v>#NUM!</v>
      </c>
      <c r="CC103" s="63" t="e">
        <f t="shared" si="131"/>
        <v>#NUM!</v>
      </c>
      <c r="CD103" s="64" t="e">
        <v>#NUM!</v>
      </c>
      <c r="CE103" s="65" t="e">
        <f t="shared" si="121"/>
        <v>#NUM!</v>
      </c>
      <c r="CF103" s="32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</row>
    <row r="104" spans="2:99" s="2" customFormat="1" collapsed="1">
      <c r="B104" s="2" t="str">
        <f t="shared" si="75"/>
        <v>Hide</v>
      </c>
      <c r="C104" s="2">
        <v>1</v>
      </c>
      <c r="D104" s="66" t="s">
        <v>92</v>
      </c>
      <c r="E104" s="116">
        <v>115514.92000000001</v>
      </c>
      <c r="F104" s="38">
        <v>87768.313778582771</v>
      </c>
      <c r="G104" s="38">
        <f t="shared" si="107"/>
        <v>27746.606221417242</v>
      </c>
      <c r="H104" s="38">
        <v>0</v>
      </c>
      <c r="I104" s="38">
        <f t="shared" si="132"/>
        <v>115514.92000000001</v>
      </c>
      <c r="J104" s="39">
        <v>86238.23</v>
      </c>
      <c r="K104" s="39">
        <f t="shared" si="108"/>
        <v>29276.690000000017</v>
      </c>
      <c r="L104" s="35"/>
      <c r="M104" s="38">
        <v>115514.92000000001</v>
      </c>
      <c r="N104" s="38">
        <v>87768.313778582771</v>
      </c>
      <c r="O104" s="38">
        <f t="shared" si="122"/>
        <v>27746.606221417242</v>
      </c>
      <c r="P104" s="38">
        <v>0</v>
      </c>
      <c r="Q104" s="38">
        <f t="shared" si="123"/>
        <v>115514.92000000001</v>
      </c>
      <c r="R104" s="39">
        <v>86238.23</v>
      </c>
      <c r="S104" s="40">
        <f t="shared" si="109"/>
        <v>29276.690000000017</v>
      </c>
      <c r="T104" s="32"/>
      <c r="U104" s="116">
        <v>21151.039999999994</v>
      </c>
      <c r="V104" s="38">
        <v>22514.823686766194</v>
      </c>
      <c r="W104" s="38">
        <f t="shared" si="110"/>
        <v>-1363.7836867662008</v>
      </c>
      <c r="X104" s="38">
        <v>0</v>
      </c>
      <c r="Y104" s="38">
        <f t="shared" si="133"/>
        <v>21151.039999999994</v>
      </c>
      <c r="Z104" s="39">
        <v>43104.590000000004</v>
      </c>
      <c r="AA104" s="39">
        <f t="shared" si="111"/>
        <v>-21953.55000000001</v>
      </c>
      <c r="AB104" s="35"/>
      <c r="AC104" s="38">
        <v>21151.039999999994</v>
      </c>
      <c r="AD104" s="38">
        <v>22514.823686766194</v>
      </c>
      <c r="AE104" s="38">
        <f t="shared" si="124"/>
        <v>-1363.7836867662008</v>
      </c>
      <c r="AF104" s="38">
        <v>0</v>
      </c>
      <c r="AG104" s="38">
        <f t="shared" si="125"/>
        <v>21151.039999999994</v>
      </c>
      <c r="AH104" s="39">
        <v>43104.590000000004</v>
      </c>
      <c r="AI104" s="40">
        <f t="shared" si="112"/>
        <v>-21953.55000000001</v>
      </c>
      <c r="AJ104" s="32"/>
      <c r="AK104" s="116">
        <v>14340.670000000013</v>
      </c>
      <c r="AL104" s="38">
        <v>-1676.1825683345251</v>
      </c>
      <c r="AM104" s="38">
        <f t="shared" si="113"/>
        <v>16016.852568334538</v>
      </c>
      <c r="AN104" s="38">
        <v>0</v>
      </c>
      <c r="AO104" s="38">
        <f t="shared" si="134"/>
        <v>14340.670000000013</v>
      </c>
      <c r="AP104" s="39">
        <v>-16852.399999999998</v>
      </c>
      <c r="AQ104" s="39">
        <f t="shared" si="114"/>
        <v>31193.070000000011</v>
      </c>
      <c r="AR104" s="35"/>
      <c r="AS104" s="38">
        <v>14340.670000000013</v>
      </c>
      <c r="AT104" s="38">
        <v>-1676.1825683345251</v>
      </c>
      <c r="AU104" s="38">
        <f t="shared" si="126"/>
        <v>16016.852568334538</v>
      </c>
      <c r="AV104" s="38">
        <v>0</v>
      </c>
      <c r="AW104" s="38">
        <f t="shared" si="127"/>
        <v>14340.670000000013</v>
      </c>
      <c r="AX104" s="39">
        <v>-16852.399999999998</v>
      </c>
      <c r="AY104" s="40">
        <f t="shared" si="115"/>
        <v>31193.070000000011</v>
      </c>
      <c r="AZ104" s="32"/>
      <c r="BA104" s="116">
        <v>60509.899999999994</v>
      </c>
      <c r="BB104" s="38">
        <v>45955.532445403311</v>
      </c>
      <c r="BC104" s="38">
        <f t="shared" si="116"/>
        <v>14554.367554596683</v>
      </c>
      <c r="BD104" s="38">
        <v>0</v>
      </c>
      <c r="BE104" s="38">
        <f t="shared" si="135"/>
        <v>60509.899999999994</v>
      </c>
      <c r="BF104" s="39">
        <v>61050.85</v>
      </c>
      <c r="BG104" s="39">
        <f t="shared" si="117"/>
        <v>-540.95000000000437</v>
      </c>
      <c r="BH104" s="35"/>
      <c r="BI104" s="38">
        <v>60509.899999999994</v>
      </c>
      <c r="BJ104" s="38">
        <v>45955.532445403311</v>
      </c>
      <c r="BK104" s="38">
        <f t="shared" si="128"/>
        <v>14554.367554596683</v>
      </c>
      <c r="BL104" s="38">
        <v>0</v>
      </c>
      <c r="BM104" s="38">
        <f t="shared" si="129"/>
        <v>60509.899999999994</v>
      </c>
      <c r="BN104" s="39">
        <v>61050.85</v>
      </c>
      <c r="BO104" s="40">
        <f t="shared" si="118"/>
        <v>-540.95000000000437</v>
      </c>
      <c r="BP104" s="32"/>
      <c r="BQ104" s="116">
        <v>19513.310000000001</v>
      </c>
      <c r="BR104" s="38">
        <v>20974.140214747771</v>
      </c>
      <c r="BS104" s="38">
        <f t="shared" si="119"/>
        <v>-1460.8302147477698</v>
      </c>
      <c r="BT104" s="38">
        <v>0</v>
      </c>
      <c r="BU104" s="38">
        <f t="shared" si="136"/>
        <v>19513.310000000001</v>
      </c>
      <c r="BV104" s="39">
        <v>-1064.8099999999986</v>
      </c>
      <c r="BW104" s="39">
        <f t="shared" si="120"/>
        <v>20578.12</v>
      </c>
      <c r="BX104" s="35"/>
      <c r="BY104" s="38">
        <v>19513.310000000001</v>
      </c>
      <c r="BZ104" s="38">
        <v>20974.140214747771</v>
      </c>
      <c r="CA104" s="38">
        <f t="shared" si="130"/>
        <v>-1460.8302147477698</v>
      </c>
      <c r="CB104" s="38">
        <v>0</v>
      </c>
      <c r="CC104" s="38">
        <f t="shared" si="131"/>
        <v>19513.310000000001</v>
      </c>
      <c r="CD104" s="39">
        <v>-1064.8099999999986</v>
      </c>
      <c r="CE104" s="40">
        <f t="shared" si="121"/>
        <v>20578.12</v>
      </c>
      <c r="CF104" s="32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</row>
    <row r="105" spans="2:99" s="2" customFormat="1" ht="14.25" hidden="1" customHeight="1" outlineLevel="1">
      <c r="B105" s="2" t="str">
        <f t="shared" si="75"/>
        <v>Hide</v>
      </c>
      <c r="C105" s="2">
        <v>1</v>
      </c>
      <c r="D105" s="62" t="s">
        <v>93</v>
      </c>
      <c r="E105" s="121">
        <v>118390.39999999999</v>
      </c>
      <c r="F105" s="63">
        <v>97187.861107343735</v>
      </c>
      <c r="G105" s="63">
        <f t="shared" si="107"/>
        <v>21202.538892656259</v>
      </c>
      <c r="H105" s="63">
        <v>0</v>
      </c>
      <c r="I105" s="63">
        <f t="shared" si="132"/>
        <v>118390.39999999999</v>
      </c>
      <c r="J105" s="64">
        <v>107482.84000000001</v>
      </c>
      <c r="K105" s="64">
        <f t="shared" si="108"/>
        <v>10907.559999999983</v>
      </c>
      <c r="L105" s="8"/>
      <c r="M105" s="63">
        <v>118390.39999999999</v>
      </c>
      <c r="N105" s="63">
        <v>97187.861107343735</v>
      </c>
      <c r="O105" s="63">
        <f t="shared" si="122"/>
        <v>21202.538892656259</v>
      </c>
      <c r="P105" s="63">
        <v>0</v>
      </c>
      <c r="Q105" s="63">
        <f t="shared" si="123"/>
        <v>118390.39999999999</v>
      </c>
      <c r="R105" s="64">
        <v>107482.84000000001</v>
      </c>
      <c r="S105" s="65">
        <f t="shared" si="109"/>
        <v>10907.559999999983</v>
      </c>
      <c r="T105" s="32"/>
      <c r="U105" s="121">
        <v>89863.62</v>
      </c>
      <c r="V105" s="63">
        <v>76842.29155234374</v>
      </c>
      <c r="W105" s="63">
        <f t="shared" si="110"/>
        <v>13021.328447656255</v>
      </c>
      <c r="X105" s="63">
        <v>0</v>
      </c>
      <c r="Y105" s="63">
        <f t="shared" si="133"/>
        <v>89863.62</v>
      </c>
      <c r="Z105" s="64">
        <v>85250.07</v>
      </c>
      <c r="AA105" s="64">
        <f t="shared" si="111"/>
        <v>4613.5499999999884</v>
      </c>
      <c r="AB105" s="8"/>
      <c r="AC105" s="63">
        <v>89863.62</v>
      </c>
      <c r="AD105" s="63">
        <v>76842.29155234374</v>
      </c>
      <c r="AE105" s="63">
        <f t="shared" si="124"/>
        <v>13021.328447656255</v>
      </c>
      <c r="AF105" s="63">
        <v>0</v>
      </c>
      <c r="AG105" s="63">
        <f t="shared" si="125"/>
        <v>89863.62</v>
      </c>
      <c r="AH105" s="64">
        <v>85250.07</v>
      </c>
      <c r="AI105" s="65">
        <f t="shared" si="112"/>
        <v>4613.5499999999884</v>
      </c>
      <c r="AJ105" s="32"/>
      <c r="AK105" s="121">
        <v>23299.629999999997</v>
      </c>
      <c r="AL105" s="63">
        <v>20345.569554999998</v>
      </c>
      <c r="AM105" s="63">
        <f t="shared" si="113"/>
        <v>2954.0604449999992</v>
      </c>
      <c r="AN105" s="63">
        <v>0</v>
      </c>
      <c r="AO105" s="63">
        <f t="shared" si="134"/>
        <v>23299.629999999997</v>
      </c>
      <c r="AP105" s="64">
        <v>22232.77</v>
      </c>
      <c r="AQ105" s="64">
        <f t="shared" si="114"/>
        <v>1066.8599999999969</v>
      </c>
      <c r="AR105" s="8"/>
      <c r="AS105" s="63">
        <v>23299.629999999997</v>
      </c>
      <c r="AT105" s="63">
        <v>20345.569554999998</v>
      </c>
      <c r="AU105" s="63">
        <f t="shared" si="126"/>
        <v>2954.0604449999992</v>
      </c>
      <c r="AV105" s="63">
        <v>0</v>
      </c>
      <c r="AW105" s="63">
        <f t="shared" si="127"/>
        <v>23299.629999999997</v>
      </c>
      <c r="AX105" s="64">
        <v>22232.77</v>
      </c>
      <c r="AY105" s="65">
        <f t="shared" si="115"/>
        <v>1066.8599999999969</v>
      </c>
      <c r="AZ105" s="32"/>
      <c r="BA105" s="121">
        <v>5227.1500000000005</v>
      </c>
      <c r="BB105" s="63">
        <v>0</v>
      </c>
      <c r="BC105" s="63">
        <f t="shared" si="116"/>
        <v>5227.1500000000005</v>
      </c>
      <c r="BD105" s="63">
        <v>0</v>
      </c>
      <c r="BE105" s="63">
        <f t="shared" si="135"/>
        <v>5227.1500000000005</v>
      </c>
      <c r="BF105" s="64">
        <v>0</v>
      </c>
      <c r="BG105" s="64">
        <f t="shared" si="117"/>
        <v>5227.1500000000005</v>
      </c>
      <c r="BH105" s="8"/>
      <c r="BI105" s="63">
        <v>5227.1500000000005</v>
      </c>
      <c r="BJ105" s="63">
        <v>0</v>
      </c>
      <c r="BK105" s="63">
        <f t="shared" si="128"/>
        <v>5227.1500000000005</v>
      </c>
      <c r="BL105" s="63">
        <v>0</v>
      </c>
      <c r="BM105" s="63">
        <f t="shared" si="129"/>
        <v>5227.1500000000005</v>
      </c>
      <c r="BN105" s="64">
        <v>0</v>
      </c>
      <c r="BO105" s="65">
        <f t="shared" si="118"/>
        <v>5227.1500000000005</v>
      </c>
      <c r="BP105" s="32"/>
      <c r="BQ105" s="121">
        <v>0</v>
      </c>
      <c r="BR105" s="63">
        <v>0</v>
      </c>
      <c r="BS105" s="63">
        <f t="shared" si="119"/>
        <v>0</v>
      </c>
      <c r="BT105" s="63">
        <v>0</v>
      </c>
      <c r="BU105" s="63">
        <f t="shared" si="136"/>
        <v>0</v>
      </c>
      <c r="BV105" s="64">
        <v>0</v>
      </c>
      <c r="BW105" s="64">
        <f t="shared" si="120"/>
        <v>0</v>
      </c>
      <c r="BX105" s="8"/>
      <c r="BY105" s="63">
        <v>0</v>
      </c>
      <c r="BZ105" s="63">
        <v>0</v>
      </c>
      <c r="CA105" s="63">
        <f t="shared" si="130"/>
        <v>0</v>
      </c>
      <c r="CB105" s="63">
        <v>0</v>
      </c>
      <c r="CC105" s="63">
        <f t="shared" si="131"/>
        <v>0</v>
      </c>
      <c r="CD105" s="64">
        <v>0</v>
      </c>
      <c r="CE105" s="65">
        <f t="shared" si="121"/>
        <v>0</v>
      </c>
      <c r="CF105" s="32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</row>
    <row r="106" spans="2:99" s="2" customFormat="1" ht="14.25" hidden="1" customHeight="1" outlineLevel="1">
      <c r="B106" s="2" t="str">
        <f t="shared" si="75"/>
        <v>Hide</v>
      </c>
      <c r="C106" s="2">
        <v>1</v>
      </c>
      <c r="D106" s="62" t="s">
        <v>94</v>
      </c>
      <c r="E106" s="121">
        <v>-359802.39</v>
      </c>
      <c r="F106" s="63">
        <v>-254731.86749999999</v>
      </c>
      <c r="G106" s="63">
        <f t="shared" si="107"/>
        <v>-105070.52250000002</v>
      </c>
      <c r="H106" s="63">
        <v>0</v>
      </c>
      <c r="I106" s="63">
        <f t="shared" si="132"/>
        <v>-359802.39</v>
      </c>
      <c r="J106" s="64">
        <v>-318425.74</v>
      </c>
      <c r="K106" s="64">
        <f t="shared" si="108"/>
        <v>-41376.650000000023</v>
      </c>
      <c r="L106" s="8"/>
      <c r="M106" s="63">
        <v>-359802.39</v>
      </c>
      <c r="N106" s="63">
        <v>-254731.86749999999</v>
      </c>
      <c r="O106" s="63">
        <f t="shared" si="122"/>
        <v>-105070.52250000002</v>
      </c>
      <c r="P106" s="63">
        <v>0</v>
      </c>
      <c r="Q106" s="63">
        <f t="shared" si="123"/>
        <v>-359802.39</v>
      </c>
      <c r="R106" s="64">
        <v>-318425.74</v>
      </c>
      <c r="S106" s="65">
        <f t="shared" si="109"/>
        <v>-41376.650000000023</v>
      </c>
      <c r="T106" s="32"/>
      <c r="U106" s="121">
        <v>-290837</v>
      </c>
      <c r="V106" s="63">
        <v>-206189.965</v>
      </c>
      <c r="W106" s="63">
        <f t="shared" si="110"/>
        <v>-84647.035000000003</v>
      </c>
      <c r="X106" s="63">
        <v>0</v>
      </c>
      <c r="Y106" s="63">
        <f t="shared" si="133"/>
        <v>-290837</v>
      </c>
      <c r="Z106" s="64">
        <v>-234576</v>
      </c>
      <c r="AA106" s="64">
        <f t="shared" si="111"/>
        <v>-56261</v>
      </c>
      <c r="AB106" s="8"/>
      <c r="AC106" s="63">
        <v>-290837</v>
      </c>
      <c r="AD106" s="63">
        <v>-206189.965</v>
      </c>
      <c r="AE106" s="63">
        <f t="shared" si="124"/>
        <v>-84647.035000000003</v>
      </c>
      <c r="AF106" s="63">
        <v>0</v>
      </c>
      <c r="AG106" s="63">
        <f t="shared" si="125"/>
        <v>-290837</v>
      </c>
      <c r="AH106" s="64">
        <v>-234576</v>
      </c>
      <c r="AI106" s="65">
        <f t="shared" si="112"/>
        <v>-56261</v>
      </c>
      <c r="AJ106" s="32"/>
      <c r="AK106" s="121">
        <v>-53064.39</v>
      </c>
      <c r="AL106" s="63">
        <v>-49261.652499999997</v>
      </c>
      <c r="AM106" s="63">
        <f t="shared" si="113"/>
        <v>-3802.7375000000029</v>
      </c>
      <c r="AN106" s="63">
        <v>0</v>
      </c>
      <c r="AO106" s="63">
        <f t="shared" si="134"/>
        <v>-53064.39</v>
      </c>
      <c r="AP106" s="64">
        <v>-83849.740000000005</v>
      </c>
      <c r="AQ106" s="64">
        <f t="shared" si="114"/>
        <v>30785.350000000006</v>
      </c>
      <c r="AR106" s="8"/>
      <c r="AS106" s="63">
        <v>-53064.39</v>
      </c>
      <c r="AT106" s="63">
        <v>-49261.652499999997</v>
      </c>
      <c r="AU106" s="63">
        <f t="shared" si="126"/>
        <v>-3802.7375000000029</v>
      </c>
      <c r="AV106" s="63">
        <v>0</v>
      </c>
      <c r="AW106" s="63">
        <f t="shared" si="127"/>
        <v>-53064.39</v>
      </c>
      <c r="AX106" s="64">
        <v>-83849.740000000005</v>
      </c>
      <c r="AY106" s="65">
        <f t="shared" si="115"/>
        <v>30785.350000000006</v>
      </c>
      <c r="AZ106" s="32"/>
      <c r="BA106" s="121">
        <v>-15901</v>
      </c>
      <c r="BB106" s="63">
        <v>679.75</v>
      </c>
      <c r="BC106" s="63">
        <f t="shared" si="116"/>
        <v>-16580.75</v>
      </c>
      <c r="BD106" s="63">
        <v>0</v>
      </c>
      <c r="BE106" s="63">
        <f t="shared" si="135"/>
        <v>-15901</v>
      </c>
      <c r="BF106" s="64">
        <v>0</v>
      </c>
      <c r="BG106" s="64">
        <f t="shared" si="117"/>
        <v>-15901</v>
      </c>
      <c r="BH106" s="8"/>
      <c r="BI106" s="63">
        <v>-15901</v>
      </c>
      <c r="BJ106" s="63">
        <v>679.75</v>
      </c>
      <c r="BK106" s="63">
        <f t="shared" si="128"/>
        <v>-16580.75</v>
      </c>
      <c r="BL106" s="63">
        <v>0</v>
      </c>
      <c r="BM106" s="63">
        <f t="shared" si="129"/>
        <v>-15901</v>
      </c>
      <c r="BN106" s="64">
        <v>0</v>
      </c>
      <c r="BO106" s="65">
        <f t="shared" si="118"/>
        <v>-15901</v>
      </c>
      <c r="BP106" s="32"/>
      <c r="BQ106" s="121">
        <v>0</v>
      </c>
      <c r="BR106" s="63">
        <v>40</v>
      </c>
      <c r="BS106" s="63">
        <f t="shared" si="119"/>
        <v>-40</v>
      </c>
      <c r="BT106" s="63">
        <v>0</v>
      </c>
      <c r="BU106" s="63">
        <f t="shared" si="136"/>
        <v>0</v>
      </c>
      <c r="BV106" s="64">
        <v>0</v>
      </c>
      <c r="BW106" s="64">
        <f t="shared" si="120"/>
        <v>0</v>
      </c>
      <c r="BX106" s="8"/>
      <c r="BY106" s="63">
        <v>0</v>
      </c>
      <c r="BZ106" s="63">
        <v>40</v>
      </c>
      <c r="CA106" s="63">
        <f t="shared" si="130"/>
        <v>-40</v>
      </c>
      <c r="CB106" s="63">
        <v>0</v>
      </c>
      <c r="CC106" s="63">
        <f t="shared" si="131"/>
        <v>0</v>
      </c>
      <c r="CD106" s="64">
        <v>0</v>
      </c>
      <c r="CE106" s="65">
        <f t="shared" si="121"/>
        <v>0</v>
      </c>
      <c r="CF106" s="32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</row>
    <row r="107" spans="2:99" s="2" customFormat="1" ht="14.25" hidden="1" customHeight="1" outlineLevel="1">
      <c r="B107" s="2" t="str">
        <f t="shared" si="75"/>
        <v>Hide</v>
      </c>
      <c r="C107" s="2">
        <v>1</v>
      </c>
      <c r="D107" s="62" t="s">
        <v>95</v>
      </c>
      <c r="E107" s="121">
        <v>168757.66999999998</v>
      </c>
      <c r="F107" s="63">
        <v>155630.76083333333</v>
      </c>
      <c r="G107" s="63">
        <f t="shared" si="107"/>
        <v>13126.90916666665</v>
      </c>
      <c r="H107" s="63">
        <v>0</v>
      </c>
      <c r="I107" s="63">
        <f t="shared" si="132"/>
        <v>168757.66999999998</v>
      </c>
      <c r="J107" s="64">
        <v>125095.85</v>
      </c>
      <c r="K107" s="64">
        <f t="shared" si="108"/>
        <v>43661.819999999978</v>
      </c>
      <c r="L107" s="8"/>
      <c r="M107" s="63">
        <v>168757.66999999998</v>
      </c>
      <c r="N107" s="63">
        <v>155630.76083333333</v>
      </c>
      <c r="O107" s="63">
        <f t="shared" si="122"/>
        <v>13126.90916666665</v>
      </c>
      <c r="P107" s="63">
        <v>0</v>
      </c>
      <c r="Q107" s="63">
        <f t="shared" si="123"/>
        <v>168757.66999999998</v>
      </c>
      <c r="R107" s="64">
        <v>125095.85</v>
      </c>
      <c r="S107" s="65">
        <f t="shared" si="109"/>
        <v>43661.819999999978</v>
      </c>
      <c r="T107" s="32"/>
      <c r="U107" s="121">
        <v>124825.36999999998</v>
      </c>
      <c r="V107" s="63">
        <v>122924.8275</v>
      </c>
      <c r="W107" s="63">
        <f t="shared" si="110"/>
        <v>1900.5424999999814</v>
      </c>
      <c r="X107" s="63">
        <v>0</v>
      </c>
      <c r="Y107" s="63">
        <f t="shared" si="133"/>
        <v>124825.36999999998</v>
      </c>
      <c r="Z107" s="64">
        <v>100702.44</v>
      </c>
      <c r="AA107" s="64">
        <f t="shared" si="111"/>
        <v>24122.929999999978</v>
      </c>
      <c r="AB107" s="8"/>
      <c r="AC107" s="63">
        <v>124825.36999999998</v>
      </c>
      <c r="AD107" s="63">
        <v>122924.8275</v>
      </c>
      <c r="AE107" s="63">
        <f t="shared" si="124"/>
        <v>1900.5424999999814</v>
      </c>
      <c r="AF107" s="63">
        <v>0</v>
      </c>
      <c r="AG107" s="63">
        <f t="shared" si="125"/>
        <v>124825.36999999998</v>
      </c>
      <c r="AH107" s="64">
        <v>100702.44</v>
      </c>
      <c r="AI107" s="65">
        <f t="shared" si="112"/>
        <v>24122.929999999978</v>
      </c>
      <c r="AJ107" s="32"/>
      <c r="AK107" s="121">
        <v>32924.57</v>
      </c>
      <c r="AL107" s="63">
        <v>32705.933333333334</v>
      </c>
      <c r="AM107" s="63">
        <f t="shared" si="113"/>
        <v>218.63666666666541</v>
      </c>
      <c r="AN107" s="63">
        <v>0</v>
      </c>
      <c r="AO107" s="63">
        <f t="shared" si="134"/>
        <v>32924.57</v>
      </c>
      <c r="AP107" s="64">
        <v>24393.41</v>
      </c>
      <c r="AQ107" s="64">
        <f t="shared" si="114"/>
        <v>8531.16</v>
      </c>
      <c r="AR107" s="8"/>
      <c r="AS107" s="63">
        <v>32924.57</v>
      </c>
      <c r="AT107" s="63">
        <v>32705.933333333334</v>
      </c>
      <c r="AU107" s="63">
        <f t="shared" si="126"/>
        <v>218.63666666666541</v>
      </c>
      <c r="AV107" s="63">
        <v>0</v>
      </c>
      <c r="AW107" s="63">
        <f t="shared" si="127"/>
        <v>32924.57</v>
      </c>
      <c r="AX107" s="64">
        <v>24393.41</v>
      </c>
      <c r="AY107" s="65">
        <f t="shared" si="115"/>
        <v>8531.16</v>
      </c>
      <c r="AZ107" s="32"/>
      <c r="BA107" s="121">
        <v>11007.73</v>
      </c>
      <c r="BB107" s="63">
        <v>0</v>
      </c>
      <c r="BC107" s="63">
        <f t="shared" si="116"/>
        <v>11007.73</v>
      </c>
      <c r="BD107" s="63">
        <v>0</v>
      </c>
      <c r="BE107" s="63">
        <f t="shared" si="135"/>
        <v>11007.73</v>
      </c>
      <c r="BF107" s="64">
        <v>0</v>
      </c>
      <c r="BG107" s="64">
        <f t="shared" si="117"/>
        <v>11007.73</v>
      </c>
      <c r="BH107" s="8"/>
      <c r="BI107" s="63">
        <v>11007.73</v>
      </c>
      <c r="BJ107" s="63">
        <v>0</v>
      </c>
      <c r="BK107" s="63">
        <f t="shared" si="128"/>
        <v>11007.73</v>
      </c>
      <c r="BL107" s="63">
        <v>0</v>
      </c>
      <c r="BM107" s="63">
        <f t="shared" si="129"/>
        <v>11007.73</v>
      </c>
      <c r="BN107" s="64">
        <v>0</v>
      </c>
      <c r="BO107" s="65">
        <f t="shared" si="118"/>
        <v>11007.73</v>
      </c>
      <c r="BP107" s="32"/>
      <c r="BQ107" s="121">
        <v>0</v>
      </c>
      <c r="BR107" s="63">
        <v>0</v>
      </c>
      <c r="BS107" s="63">
        <f t="shared" si="119"/>
        <v>0</v>
      </c>
      <c r="BT107" s="63">
        <v>0</v>
      </c>
      <c r="BU107" s="63">
        <f t="shared" si="136"/>
        <v>0</v>
      </c>
      <c r="BV107" s="64">
        <v>0</v>
      </c>
      <c r="BW107" s="64">
        <f t="shared" si="120"/>
        <v>0</v>
      </c>
      <c r="BX107" s="8"/>
      <c r="BY107" s="63">
        <v>0</v>
      </c>
      <c r="BZ107" s="63">
        <v>0</v>
      </c>
      <c r="CA107" s="63">
        <f t="shared" si="130"/>
        <v>0</v>
      </c>
      <c r="CB107" s="63">
        <v>0</v>
      </c>
      <c r="CC107" s="63">
        <f t="shared" si="131"/>
        <v>0</v>
      </c>
      <c r="CD107" s="64">
        <v>0</v>
      </c>
      <c r="CE107" s="65">
        <f t="shared" si="121"/>
        <v>0</v>
      </c>
      <c r="CF107" s="32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</row>
    <row r="108" spans="2:99" s="2" customFormat="1" ht="14.25" hidden="1" customHeight="1" outlineLevel="1">
      <c r="B108" s="2" t="str">
        <f t="shared" si="75"/>
        <v>Hide</v>
      </c>
      <c r="C108" s="2">
        <v>1</v>
      </c>
      <c r="D108" s="62" t="s">
        <v>96</v>
      </c>
      <c r="E108" s="121">
        <v>0</v>
      </c>
      <c r="F108" s="63">
        <v>0</v>
      </c>
      <c r="G108" s="63">
        <f t="shared" si="107"/>
        <v>0</v>
      </c>
      <c r="H108" s="63">
        <v>0</v>
      </c>
      <c r="I108" s="63">
        <f t="shared" si="132"/>
        <v>0</v>
      </c>
      <c r="J108" s="64">
        <v>0</v>
      </c>
      <c r="K108" s="64">
        <f t="shared" si="108"/>
        <v>0</v>
      </c>
      <c r="L108" s="8"/>
      <c r="M108" s="63">
        <v>0</v>
      </c>
      <c r="N108" s="63">
        <v>0</v>
      </c>
      <c r="O108" s="63">
        <f t="shared" si="122"/>
        <v>0</v>
      </c>
      <c r="P108" s="63">
        <v>0</v>
      </c>
      <c r="Q108" s="63">
        <f t="shared" si="123"/>
        <v>0</v>
      </c>
      <c r="R108" s="64">
        <v>0</v>
      </c>
      <c r="S108" s="65">
        <f t="shared" si="109"/>
        <v>0</v>
      </c>
      <c r="T108" s="32"/>
      <c r="U108" s="121">
        <v>0</v>
      </c>
      <c r="V108" s="63">
        <v>0</v>
      </c>
      <c r="W108" s="63">
        <f t="shared" si="110"/>
        <v>0</v>
      </c>
      <c r="X108" s="63">
        <v>0</v>
      </c>
      <c r="Y108" s="63">
        <f t="shared" si="133"/>
        <v>0</v>
      </c>
      <c r="Z108" s="64">
        <v>0</v>
      </c>
      <c r="AA108" s="64">
        <f t="shared" si="111"/>
        <v>0</v>
      </c>
      <c r="AB108" s="8"/>
      <c r="AC108" s="63">
        <v>0</v>
      </c>
      <c r="AD108" s="63">
        <v>0</v>
      </c>
      <c r="AE108" s="63">
        <f t="shared" si="124"/>
        <v>0</v>
      </c>
      <c r="AF108" s="63">
        <v>0</v>
      </c>
      <c r="AG108" s="63">
        <f t="shared" si="125"/>
        <v>0</v>
      </c>
      <c r="AH108" s="64">
        <v>0</v>
      </c>
      <c r="AI108" s="65">
        <f t="shared" si="112"/>
        <v>0</v>
      </c>
      <c r="AJ108" s="32"/>
      <c r="AK108" s="121">
        <v>0</v>
      </c>
      <c r="AL108" s="63">
        <v>0</v>
      </c>
      <c r="AM108" s="63">
        <f t="shared" si="113"/>
        <v>0</v>
      </c>
      <c r="AN108" s="63">
        <v>0</v>
      </c>
      <c r="AO108" s="63">
        <f t="shared" si="134"/>
        <v>0</v>
      </c>
      <c r="AP108" s="64">
        <v>0</v>
      </c>
      <c r="AQ108" s="64">
        <f t="shared" si="114"/>
        <v>0</v>
      </c>
      <c r="AR108" s="8"/>
      <c r="AS108" s="63">
        <v>0</v>
      </c>
      <c r="AT108" s="63">
        <v>0</v>
      </c>
      <c r="AU108" s="63">
        <f t="shared" si="126"/>
        <v>0</v>
      </c>
      <c r="AV108" s="63">
        <v>0</v>
      </c>
      <c r="AW108" s="63">
        <f t="shared" si="127"/>
        <v>0</v>
      </c>
      <c r="AX108" s="64">
        <v>0</v>
      </c>
      <c r="AY108" s="65">
        <f t="shared" si="115"/>
        <v>0</v>
      </c>
      <c r="AZ108" s="32"/>
      <c r="BA108" s="121">
        <v>0</v>
      </c>
      <c r="BB108" s="63">
        <v>0</v>
      </c>
      <c r="BC108" s="63">
        <f t="shared" si="116"/>
        <v>0</v>
      </c>
      <c r="BD108" s="63">
        <v>0</v>
      </c>
      <c r="BE108" s="63">
        <f t="shared" si="135"/>
        <v>0</v>
      </c>
      <c r="BF108" s="64">
        <v>0</v>
      </c>
      <c r="BG108" s="64">
        <f t="shared" si="117"/>
        <v>0</v>
      </c>
      <c r="BH108" s="8"/>
      <c r="BI108" s="63">
        <v>0</v>
      </c>
      <c r="BJ108" s="63">
        <v>0</v>
      </c>
      <c r="BK108" s="63">
        <f t="shared" si="128"/>
        <v>0</v>
      </c>
      <c r="BL108" s="63">
        <v>0</v>
      </c>
      <c r="BM108" s="63">
        <f t="shared" si="129"/>
        <v>0</v>
      </c>
      <c r="BN108" s="64">
        <v>0</v>
      </c>
      <c r="BO108" s="65">
        <f t="shared" si="118"/>
        <v>0</v>
      </c>
      <c r="BP108" s="32"/>
      <c r="BQ108" s="121">
        <v>0</v>
      </c>
      <c r="BR108" s="63">
        <v>0</v>
      </c>
      <c r="BS108" s="63">
        <f t="shared" si="119"/>
        <v>0</v>
      </c>
      <c r="BT108" s="63">
        <v>0</v>
      </c>
      <c r="BU108" s="63">
        <f t="shared" si="136"/>
        <v>0</v>
      </c>
      <c r="BV108" s="64">
        <v>0</v>
      </c>
      <c r="BW108" s="64">
        <f t="shared" si="120"/>
        <v>0</v>
      </c>
      <c r="BX108" s="8"/>
      <c r="BY108" s="63">
        <v>0</v>
      </c>
      <c r="BZ108" s="63">
        <v>0</v>
      </c>
      <c r="CA108" s="63">
        <f t="shared" si="130"/>
        <v>0</v>
      </c>
      <c r="CB108" s="63">
        <v>0</v>
      </c>
      <c r="CC108" s="63">
        <f t="shared" si="131"/>
        <v>0</v>
      </c>
      <c r="CD108" s="64">
        <v>0</v>
      </c>
      <c r="CE108" s="65">
        <f t="shared" si="121"/>
        <v>0</v>
      </c>
      <c r="CF108" s="32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</row>
    <row r="109" spans="2:99" s="2" customFormat="1" ht="14.25" hidden="1" customHeight="1" outlineLevel="1">
      <c r="B109" s="2" t="str">
        <f t="shared" ref="B109:B111" si="199">IF(SUM(T109:T109)&lt;&gt;0,"Show","Hide")</f>
        <v>Hide</v>
      </c>
      <c r="C109" s="2">
        <v>1</v>
      </c>
      <c r="D109" s="62" t="s">
        <v>588</v>
      </c>
      <c r="E109" s="121">
        <v>9439.41</v>
      </c>
      <c r="F109" s="63">
        <v>2543.34</v>
      </c>
      <c r="G109" s="63">
        <f t="shared" ref="G109:G111" si="200">+E109-F109</f>
        <v>6896.07</v>
      </c>
      <c r="H109" s="63">
        <v>0</v>
      </c>
      <c r="I109" s="63">
        <f t="shared" ref="I109:I111" si="201">+E109-H109</f>
        <v>9439.41</v>
      </c>
      <c r="J109" s="64">
        <v>31252</v>
      </c>
      <c r="K109" s="64">
        <f t="shared" ref="K109:K111" si="202">+E109-J109</f>
        <v>-21812.59</v>
      </c>
      <c r="L109" s="8"/>
      <c r="M109" s="63">
        <v>9439.41</v>
      </c>
      <c r="N109" s="63">
        <v>2543.34</v>
      </c>
      <c r="O109" s="63">
        <f t="shared" ref="O109:O111" si="203">+M109-N109</f>
        <v>6896.07</v>
      </c>
      <c r="P109" s="63">
        <v>0</v>
      </c>
      <c r="Q109" s="63">
        <f t="shared" ref="Q109:Q111" si="204">+M109-P109</f>
        <v>9439.41</v>
      </c>
      <c r="R109" s="64">
        <v>31252</v>
      </c>
      <c r="S109" s="65">
        <f t="shared" ref="S109:S111" si="205">+M109-R109</f>
        <v>-21812.59</v>
      </c>
      <c r="T109" s="32"/>
      <c r="U109" s="121">
        <v>3930</v>
      </c>
      <c r="V109" s="63">
        <v>0</v>
      </c>
      <c r="W109" s="63">
        <f t="shared" ref="W109:W111" si="206">+U109-V109</f>
        <v>3930</v>
      </c>
      <c r="X109" s="63">
        <v>0</v>
      </c>
      <c r="Y109" s="63">
        <f t="shared" ref="Y109:Y111" si="207">+U109-X109</f>
        <v>3930</v>
      </c>
      <c r="Z109" s="64">
        <v>27868</v>
      </c>
      <c r="AA109" s="64">
        <f t="shared" ref="AA109:AA111" si="208">+U109-Z109</f>
        <v>-23938</v>
      </c>
      <c r="AB109" s="8"/>
      <c r="AC109" s="63">
        <v>3930</v>
      </c>
      <c r="AD109" s="63">
        <v>0</v>
      </c>
      <c r="AE109" s="63">
        <f t="shared" ref="AE109:AE111" si="209">+AC109-AD109</f>
        <v>3930</v>
      </c>
      <c r="AF109" s="63">
        <v>0</v>
      </c>
      <c r="AG109" s="63">
        <f t="shared" ref="AG109:AG111" si="210">+AC109-AF109</f>
        <v>3930</v>
      </c>
      <c r="AH109" s="64">
        <v>27868</v>
      </c>
      <c r="AI109" s="65">
        <f t="shared" ref="AI109:AI111" si="211">+AC109-AH109</f>
        <v>-23938</v>
      </c>
      <c r="AJ109" s="32"/>
      <c r="AK109" s="121">
        <v>5509.41</v>
      </c>
      <c r="AL109" s="63">
        <v>2543.34</v>
      </c>
      <c r="AM109" s="63">
        <f t="shared" ref="AM109:AM111" si="212">+AK109-AL109</f>
        <v>2966.0699999999997</v>
      </c>
      <c r="AN109" s="63">
        <v>0</v>
      </c>
      <c r="AO109" s="63">
        <f t="shared" ref="AO109:AO111" si="213">+AK109-AN109</f>
        <v>5509.41</v>
      </c>
      <c r="AP109" s="64">
        <v>3384</v>
      </c>
      <c r="AQ109" s="64">
        <f t="shared" ref="AQ109:AQ111" si="214">+AK109-AP109</f>
        <v>2125.41</v>
      </c>
      <c r="AR109" s="8"/>
      <c r="AS109" s="63">
        <v>5509.41</v>
      </c>
      <c r="AT109" s="63">
        <v>2543.34</v>
      </c>
      <c r="AU109" s="63">
        <f t="shared" ref="AU109:AU111" si="215">+AS109-AT109</f>
        <v>2966.0699999999997</v>
      </c>
      <c r="AV109" s="63">
        <v>0</v>
      </c>
      <c r="AW109" s="63">
        <f t="shared" ref="AW109:AW111" si="216">+AS109-AV109</f>
        <v>5509.41</v>
      </c>
      <c r="AX109" s="64">
        <v>3384</v>
      </c>
      <c r="AY109" s="65">
        <f t="shared" ref="AY109:AY111" si="217">+AS109-AX109</f>
        <v>2125.41</v>
      </c>
      <c r="AZ109" s="32"/>
      <c r="BA109" s="121">
        <v>0</v>
      </c>
      <c r="BB109" s="63">
        <v>0</v>
      </c>
      <c r="BC109" s="63">
        <f t="shared" ref="BC109:BC111" si="218">+BA109-BB109</f>
        <v>0</v>
      </c>
      <c r="BD109" s="63">
        <v>0</v>
      </c>
      <c r="BE109" s="63">
        <f t="shared" ref="BE109:BE111" si="219">+BA109-BD109</f>
        <v>0</v>
      </c>
      <c r="BF109" s="64">
        <v>0</v>
      </c>
      <c r="BG109" s="64">
        <f t="shared" ref="BG109:BG111" si="220">+BA109-BF109</f>
        <v>0</v>
      </c>
      <c r="BH109" s="8"/>
      <c r="BI109" s="63">
        <v>0</v>
      </c>
      <c r="BJ109" s="63">
        <v>0</v>
      </c>
      <c r="BK109" s="63">
        <f t="shared" ref="BK109:BK111" si="221">+BI109-BJ109</f>
        <v>0</v>
      </c>
      <c r="BL109" s="63">
        <v>0</v>
      </c>
      <c r="BM109" s="63">
        <f t="shared" ref="BM109:BM111" si="222">+BI109-BL109</f>
        <v>0</v>
      </c>
      <c r="BN109" s="64">
        <v>0</v>
      </c>
      <c r="BO109" s="65">
        <f t="shared" ref="BO109:BO111" si="223">+BI109-BN109</f>
        <v>0</v>
      </c>
      <c r="BP109" s="32"/>
      <c r="BQ109" s="121">
        <v>0</v>
      </c>
      <c r="BR109" s="63">
        <v>0</v>
      </c>
      <c r="BS109" s="63">
        <f t="shared" ref="BS109:BS111" si="224">+BQ109-BR109</f>
        <v>0</v>
      </c>
      <c r="BT109" s="63">
        <v>0</v>
      </c>
      <c r="BU109" s="63">
        <f t="shared" ref="BU109:BU111" si="225">+BQ109-BT109</f>
        <v>0</v>
      </c>
      <c r="BV109" s="64">
        <v>0</v>
      </c>
      <c r="BW109" s="64">
        <f t="shared" ref="BW109:BW111" si="226">+BQ109-BV109</f>
        <v>0</v>
      </c>
      <c r="BX109" s="8"/>
      <c r="BY109" s="63">
        <v>0</v>
      </c>
      <c r="BZ109" s="63">
        <v>0</v>
      </c>
      <c r="CA109" s="63">
        <f t="shared" ref="CA109:CA111" si="227">+BY109-BZ109</f>
        <v>0</v>
      </c>
      <c r="CB109" s="63">
        <v>0</v>
      </c>
      <c r="CC109" s="63">
        <f t="shared" ref="CC109:CC111" si="228">+BY109-CB109</f>
        <v>0</v>
      </c>
      <c r="CD109" s="64">
        <v>0</v>
      </c>
      <c r="CE109" s="65">
        <f t="shared" ref="CE109:CE111" si="229">+BY109-CD109</f>
        <v>0</v>
      </c>
      <c r="CF109" s="32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</row>
    <row r="110" spans="2:99" s="2" customFormat="1" ht="14.25" hidden="1" customHeight="1" outlineLevel="1">
      <c r="B110" s="2" t="str">
        <f t="shared" si="199"/>
        <v>Hide</v>
      </c>
      <c r="C110" s="2">
        <v>1</v>
      </c>
      <c r="D110" s="62" t="s">
        <v>589</v>
      </c>
      <c r="E110" s="121">
        <v>22902.799999999999</v>
      </c>
      <c r="F110" s="63">
        <v>0</v>
      </c>
      <c r="G110" s="63">
        <f t="shared" si="200"/>
        <v>22902.799999999999</v>
      </c>
      <c r="H110" s="63">
        <v>0</v>
      </c>
      <c r="I110" s="63">
        <f t="shared" si="201"/>
        <v>22902.799999999999</v>
      </c>
      <c r="J110" s="64">
        <v>0</v>
      </c>
      <c r="K110" s="64">
        <f t="shared" si="202"/>
        <v>22902.799999999999</v>
      </c>
      <c r="L110" s="8"/>
      <c r="M110" s="63">
        <v>22902.799999999999</v>
      </c>
      <c r="N110" s="63">
        <v>0</v>
      </c>
      <c r="O110" s="63">
        <f t="shared" si="203"/>
        <v>22902.799999999999</v>
      </c>
      <c r="P110" s="63">
        <v>0</v>
      </c>
      <c r="Q110" s="63">
        <f t="shared" si="204"/>
        <v>22902.799999999999</v>
      </c>
      <c r="R110" s="64">
        <v>0</v>
      </c>
      <c r="S110" s="65">
        <f t="shared" si="205"/>
        <v>22902.799999999999</v>
      </c>
      <c r="T110" s="32"/>
      <c r="U110" s="121">
        <v>21495.200000000001</v>
      </c>
      <c r="V110" s="63">
        <v>0</v>
      </c>
      <c r="W110" s="63">
        <f t="shared" si="206"/>
        <v>21495.200000000001</v>
      </c>
      <c r="X110" s="63">
        <v>0</v>
      </c>
      <c r="Y110" s="63">
        <f t="shared" si="207"/>
        <v>21495.200000000001</v>
      </c>
      <c r="Z110" s="64">
        <v>0</v>
      </c>
      <c r="AA110" s="64">
        <f t="shared" si="208"/>
        <v>21495.200000000001</v>
      </c>
      <c r="AB110" s="8"/>
      <c r="AC110" s="63">
        <v>21495.200000000001</v>
      </c>
      <c r="AD110" s="63">
        <v>0</v>
      </c>
      <c r="AE110" s="63">
        <f t="shared" si="209"/>
        <v>21495.200000000001</v>
      </c>
      <c r="AF110" s="63">
        <v>0</v>
      </c>
      <c r="AG110" s="63">
        <f t="shared" si="210"/>
        <v>21495.200000000001</v>
      </c>
      <c r="AH110" s="64">
        <v>0</v>
      </c>
      <c r="AI110" s="65">
        <f t="shared" si="211"/>
        <v>21495.200000000001</v>
      </c>
      <c r="AJ110" s="32"/>
      <c r="AK110" s="121">
        <v>1593.6</v>
      </c>
      <c r="AL110" s="63">
        <v>0</v>
      </c>
      <c r="AM110" s="63">
        <f t="shared" si="212"/>
        <v>1593.6</v>
      </c>
      <c r="AN110" s="63">
        <v>0</v>
      </c>
      <c r="AO110" s="63">
        <f t="shared" si="213"/>
        <v>1593.6</v>
      </c>
      <c r="AP110" s="64">
        <v>0</v>
      </c>
      <c r="AQ110" s="64">
        <f t="shared" si="214"/>
        <v>1593.6</v>
      </c>
      <c r="AR110" s="8"/>
      <c r="AS110" s="63">
        <v>1593.6</v>
      </c>
      <c r="AT110" s="63">
        <v>0</v>
      </c>
      <c r="AU110" s="63">
        <f t="shared" si="215"/>
        <v>1593.6</v>
      </c>
      <c r="AV110" s="63">
        <v>0</v>
      </c>
      <c r="AW110" s="63">
        <f t="shared" si="216"/>
        <v>1593.6</v>
      </c>
      <c r="AX110" s="64">
        <v>0</v>
      </c>
      <c r="AY110" s="65">
        <f t="shared" si="217"/>
        <v>1593.6</v>
      </c>
      <c r="AZ110" s="32"/>
      <c r="BA110" s="121">
        <v>-186</v>
      </c>
      <c r="BB110" s="63">
        <v>0</v>
      </c>
      <c r="BC110" s="63">
        <f t="shared" si="218"/>
        <v>-186</v>
      </c>
      <c r="BD110" s="63">
        <v>0</v>
      </c>
      <c r="BE110" s="63">
        <f t="shared" si="219"/>
        <v>-186</v>
      </c>
      <c r="BF110" s="64">
        <v>0</v>
      </c>
      <c r="BG110" s="64">
        <f t="shared" si="220"/>
        <v>-186</v>
      </c>
      <c r="BH110" s="8"/>
      <c r="BI110" s="63">
        <v>-186</v>
      </c>
      <c r="BJ110" s="63">
        <v>0</v>
      </c>
      <c r="BK110" s="63">
        <f t="shared" si="221"/>
        <v>-186</v>
      </c>
      <c r="BL110" s="63">
        <v>0</v>
      </c>
      <c r="BM110" s="63">
        <f t="shared" si="222"/>
        <v>-186</v>
      </c>
      <c r="BN110" s="64">
        <v>0</v>
      </c>
      <c r="BO110" s="65">
        <f t="shared" si="223"/>
        <v>-186</v>
      </c>
      <c r="BP110" s="32"/>
      <c r="BQ110" s="121">
        <v>0</v>
      </c>
      <c r="BR110" s="63">
        <v>0</v>
      </c>
      <c r="BS110" s="63">
        <f t="shared" si="224"/>
        <v>0</v>
      </c>
      <c r="BT110" s="63">
        <v>0</v>
      </c>
      <c r="BU110" s="63">
        <f t="shared" si="225"/>
        <v>0</v>
      </c>
      <c r="BV110" s="64">
        <v>0</v>
      </c>
      <c r="BW110" s="64">
        <f t="shared" si="226"/>
        <v>0</v>
      </c>
      <c r="BX110" s="8"/>
      <c r="BY110" s="63">
        <v>0</v>
      </c>
      <c r="BZ110" s="63">
        <v>0</v>
      </c>
      <c r="CA110" s="63">
        <f t="shared" si="227"/>
        <v>0</v>
      </c>
      <c r="CB110" s="63">
        <v>0</v>
      </c>
      <c r="CC110" s="63">
        <f t="shared" si="228"/>
        <v>0</v>
      </c>
      <c r="CD110" s="64">
        <v>0</v>
      </c>
      <c r="CE110" s="65">
        <f t="shared" si="229"/>
        <v>0</v>
      </c>
      <c r="CF110" s="32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</row>
    <row r="111" spans="2:99" s="2" customFormat="1" ht="14.25" hidden="1" customHeight="1" outlineLevel="1">
      <c r="B111" s="2" t="str">
        <f t="shared" si="199"/>
        <v>Hide</v>
      </c>
      <c r="C111" s="2">
        <v>1</v>
      </c>
      <c r="D111" s="62" t="s">
        <v>590</v>
      </c>
      <c r="E111" s="121">
        <v>-8.0300000000000011</v>
      </c>
      <c r="F111" s="63">
        <v>0</v>
      </c>
      <c r="G111" s="63">
        <f t="shared" si="200"/>
        <v>-8.0300000000000011</v>
      </c>
      <c r="H111" s="63">
        <v>0</v>
      </c>
      <c r="I111" s="63">
        <f t="shared" si="201"/>
        <v>-8.0300000000000011</v>
      </c>
      <c r="J111" s="64">
        <v>5549.07</v>
      </c>
      <c r="K111" s="64">
        <f t="shared" si="202"/>
        <v>-5557.0999999999995</v>
      </c>
      <c r="L111" s="8"/>
      <c r="M111" s="63">
        <v>-8.0300000000000011</v>
      </c>
      <c r="N111" s="63">
        <v>0</v>
      </c>
      <c r="O111" s="63">
        <f t="shared" si="203"/>
        <v>-8.0300000000000011</v>
      </c>
      <c r="P111" s="63">
        <v>0</v>
      </c>
      <c r="Q111" s="63">
        <f t="shared" si="204"/>
        <v>-8.0300000000000011</v>
      </c>
      <c r="R111" s="64">
        <v>5549.07</v>
      </c>
      <c r="S111" s="65">
        <f t="shared" si="205"/>
        <v>-5557.0999999999995</v>
      </c>
      <c r="T111" s="32"/>
      <c r="U111" s="121">
        <v>30.17</v>
      </c>
      <c r="V111" s="63">
        <v>0</v>
      </c>
      <c r="W111" s="63">
        <f t="shared" si="206"/>
        <v>30.17</v>
      </c>
      <c r="X111" s="63">
        <v>0</v>
      </c>
      <c r="Y111" s="63">
        <f t="shared" si="207"/>
        <v>30.17</v>
      </c>
      <c r="Z111" s="64">
        <v>0</v>
      </c>
      <c r="AA111" s="64">
        <f t="shared" si="208"/>
        <v>30.17</v>
      </c>
      <c r="AB111" s="8"/>
      <c r="AC111" s="63">
        <v>30.17</v>
      </c>
      <c r="AD111" s="63">
        <v>0</v>
      </c>
      <c r="AE111" s="63">
        <f t="shared" si="209"/>
        <v>30.17</v>
      </c>
      <c r="AF111" s="63">
        <v>0</v>
      </c>
      <c r="AG111" s="63">
        <f t="shared" si="210"/>
        <v>30.17</v>
      </c>
      <c r="AH111" s="64">
        <v>0</v>
      </c>
      <c r="AI111" s="65">
        <f t="shared" si="211"/>
        <v>30.17</v>
      </c>
      <c r="AJ111" s="32"/>
      <c r="AK111" s="121">
        <v>30.17</v>
      </c>
      <c r="AL111" s="63">
        <v>0</v>
      </c>
      <c r="AM111" s="63">
        <f t="shared" si="212"/>
        <v>30.17</v>
      </c>
      <c r="AN111" s="63">
        <v>0</v>
      </c>
      <c r="AO111" s="63">
        <f t="shared" si="213"/>
        <v>30.17</v>
      </c>
      <c r="AP111" s="64">
        <v>5549.07</v>
      </c>
      <c r="AQ111" s="64">
        <f t="shared" si="214"/>
        <v>-5518.9</v>
      </c>
      <c r="AR111" s="8"/>
      <c r="AS111" s="63">
        <v>30.17</v>
      </c>
      <c r="AT111" s="63">
        <v>0</v>
      </c>
      <c r="AU111" s="63">
        <f t="shared" si="215"/>
        <v>30.17</v>
      </c>
      <c r="AV111" s="63">
        <v>0</v>
      </c>
      <c r="AW111" s="63">
        <f t="shared" si="216"/>
        <v>30.17</v>
      </c>
      <c r="AX111" s="64">
        <v>5549.07</v>
      </c>
      <c r="AY111" s="65">
        <f t="shared" si="217"/>
        <v>-5518.9</v>
      </c>
      <c r="AZ111" s="32"/>
      <c r="BA111" s="121">
        <v>-68.37</v>
      </c>
      <c r="BB111" s="63">
        <v>0</v>
      </c>
      <c r="BC111" s="63">
        <f t="shared" si="218"/>
        <v>-68.37</v>
      </c>
      <c r="BD111" s="63">
        <v>0</v>
      </c>
      <c r="BE111" s="63">
        <f t="shared" si="219"/>
        <v>-68.37</v>
      </c>
      <c r="BF111" s="64">
        <v>0</v>
      </c>
      <c r="BG111" s="64">
        <f t="shared" si="220"/>
        <v>-68.37</v>
      </c>
      <c r="BH111" s="8"/>
      <c r="BI111" s="63">
        <v>-68.37</v>
      </c>
      <c r="BJ111" s="63">
        <v>0</v>
      </c>
      <c r="BK111" s="63">
        <f t="shared" si="221"/>
        <v>-68.37</v>
      </c>
      <c r="BL111" s="63">
        <v>0</v>
      </c>
      <c r="BM111" s="63">
        <f t="shared" si="222"/>
        <v>-68.37</v>
      </c>
      <c r="BN111" s="64">
        <v>0</v>
      </c>
      <c r="BO111" s="65">
        <f t="shared" si="223"/>
        <v>-68.37</v>
      </c>
      <c r="BP111" s="32"/>
      <c r="BQ111" s="121">
        <v>0</v>
      </c>
      <c r="BR111" s="63">
        <v>0</v>
      </c>
      <c r="BS111" s="63">
        <f t="shared" si="224"/>
        <v>0</v>
      </c>
      <c r="BT111" s="63">
        <v>0</v>
      </c>
      <c r="BU111" s="63">
        <f t="shared" si="225"/>
        <v>0</v>
      </c>
      <c r="BV111" s="64">
        <v>0</v>
      </c>
      <c r="BW111" s="64">
        <f t="shared" si="226"/>
        <v>0</v>
      </c>
      <c r="BX111" s="8"/>
      <c r="BY111" s="63">
        <v>0</v>
      </c>
      <c r="BZ111" s="63">
        <v>0</v>
      </c>
      <c r="CA111" s="63">
        <f t="shared" si="227"/>
        <v>0</v>
      </c>
      <c r="CB111" s="63">
        <v>0</v>
      </c>
      <c r="CC111" s="63">
        <f t="shared" si="228"/>
        <v>0</v>
      </c>
      <c r="CD111" s="64">
        <v>0</v>
      </c>
      <c r="CE111" s="65">
        <f t="shared" si="229"/>
        <v>0</v>
      </c>
      <c r="CF111" s="32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</row>
    <row r="112" spans="2:99" s="2" customFormat="1" ht="14.25" hidden="1" customHeight="1" outlineLevel="1">
      <c r="B112" s="2" t="str">
        <f t="shared" si="75"/>
        <v>Hide</v>
      </c>
      <c r="C112" s="2">
        <v>1</v>
      </c>
      <c r="D112" s="62" t="s">
        <v>97</v>
      </c>
      <c r="E112" s="121">
        <v>1615.4</v>
      </c>
      <c r="F112" s="63">
        <v>1183.2570475881466</v>
      </c>
      <c r="G112" s="63">
        <f t="shared" si="107"/>
        <v>432.14295241185346</v>
      </c>
      <c r="H112" s="63">
        <v>0</v>
      </c>
      <c r="I112" s="63">
        <f t="shared" si="132"/>
        <v>1615.4</v>
      </c>
      <c r="J112" s="64">
        <v>-4046.5</v>
      </c>
      <c r="K112" s="64">
        <f t="shared" si="108"/>
        <v>5661.9</v>
      </c>
      <c r="L112" s="8"/>
      <c r="M112" s="63">
        <v>1615.4</v>
      </c>
      <c r="N112" s="63">
        <v>1183.2570475881466</v>
      </c>
      <c r="O112" s="63">
        <f t="shared" si="122"/>
        <v>432.14295241185346</v>
      </c>
      <c r="P112" s="63">
        <v>0</v>
      </c>
      <c r="Q112" s="63">
        <f t="shared" si="123"/>
        <v>1615.4</v>
      </c>
      <c r="R112" s="64">
        <v>-4046.5</v>
      </c>
      <c r="S112" s="65">
        <f t="shared" si="109"/>
        <v>5661.9</v>
      </c>
      <c r="T112" s="32"/>
      <c r="U112" s="121">
        <v>4279.4799999999996</v>
      </c>
      <c r="V112" s="63">
        <v>862.0676165192217</v>
      </c>
      <c r="W112" s="63">
        <f t="shared" si="110"/>
        <v>3417.4123834807779</v>
      </c>
      <c r="X112" s="63">
        <v>0</v>
      </c>
      <c r="Y112" s="63">
        <f t="shared" si="133"/>
        <v>4279.4799999999996</v>
      </c>
      <c r="Z112" s="64">
        <v>966.76</v>
      </c>
      <c r="AA112" s="64">
        <f t="shared" si="111"/>
        <v>3312.7199999999993</v>
      </c>
      <c r="AB112" s="8"/>
      <c r="AC112" s="63">
        <v>4279.4799999999996</v>
      </c>
      <c r="AD112" s="63">
        <v>862.0676165192217</v>
      </c>
      <c r="AE112" s="63">
        <f t="shared" si="124"/>
        <v>3417.4123834807779</v>
      </c>
      <c r="AF112" s="63">
        <v>0</v>
      </c>
      <c r="AG112" s="63">
        <f t="shared" si="125"/>
        <v>4279.4799999999996</v>
      </c>
      <c r="AH112" s="64">
        <v>966.76</v>
      </c>
      <c r="AI112" s="65">
        <f t="shared" si="112"/>
        <v>3312.7199999999993</v>
      </c>
      <c r="AJ112" s="32"/>
      <c r="AK112" s="121">
        <v>-2664.0799999999995</v>
      </c>
      <c r="AL112" s="63">
        <v>321.18943106892488</v>
      </c>
      <c r="AM112" s="63">
        <f t="shared" si="113"/>
        <v>-2985.2694310689244</v>
      </c>
      <c r="AN112" s="63">
        <v>0</v>
      </c>
      <c r="AO112" s="63">
        <f t="shared" si="134"/>
        <v>-2664.0799999999995</v>
      </c>
      <c r="AP112" s="64">
        <v>-5013.26</v>
      </c>
      <c r="AQ112" s="64">
        <f t="shared" si="114"/>
        <v>2349.1800000000007</v>
      </c>
      <c r="AR112" s="8"/>
      <c r="AS112" s="63">
        <v>-2664.0799999999995</v>
      </c>
      <c r="AT112" s="63">
        <v>321.18943106892488</v>
      </c>
      <c r="AU112" s="63">
        <f t="shared" si="126"/>
        <v>-2985.2694310689244</v>
      </c>
      <c r="AV112" s="63">
        <v>0</v>
      </c>
      <c r="AW112" s="63">
        <f t="shared" si="127"/>
        <v>-2664.0799999999995</v>
      </c>
      <c r="AX112" s="64">
        <v>-5013.26</v>
      </c>
      <c r="AY112" s="65">
        <f t="shared" si="115"/>
        <v>2349.1800000000007</v>
      </c>
      <c r="AZ112" s="32"/>
      <c r="BA112" s="121">
        <v>0</v>
      </c>
      <c r="BB112" s="63">
        <v>0</v>
      </c>
      <c r="BC112" s="63">
        <f t="shared" si="116"/>
        <v>0</v>
      </c>
      <c r="BD112" s="63">
        <v>0</v>
      </c>
      <c r="BE112" s="63">
        <f t="shared" si="135"/>
        <v>0</v>
      </c>
      <c r="BF112" s="64">
        <v>0</v>
      </c>
      <c r="BG112" s="64">
        <f t="shared" si="117"/>
        <v>0</v>
      </c>
      <c r="BH112" s="8"/>
      <c r="BI112" s="63">
        <v>0</v>
      </c>
      <c r="BJ112" s="63">
        <v>0</v>
      </c>
      <c r="BK112" s="63">
        <f t="shared" si="128"/>
        <v>0</v>
      </c>
      <c r="BL112" s="63">
        <v>0</v>
      </c>
      <c r="BM112" s="63">
        <f t="shared" si="129"/>
        <v>0</v>
      </c>
      <c r="BN112" s="64">
        <v>0</v>
      </c>
      <c r="BO112" s="65">
        <f t="shared" si="118"/>
        <v>0</v>
      </c>
      <c r="BP112" s="32"/>
      <c r="BQ112" s="121">
        <v>0</v>
      </c>
      <c r="BR112" s="63">
        <v>0</v>
      </c>
      <c r="BS112" s="63">
        <f t="shared" si="119"/>
        <v>0</v>
      </c>
      <c r="BT112" s="63">
        <v>0</v>
      </c>
      <c r="BU112" s="63">
        <f t="shared" si="136"/>
        <v>0</v>
      </c>
      <c r="BV112" s="64">
        <v>0</v>
      </c>
      <c r="BW112" s="64">
        <f t="shared" si="120"/>
        <v>0</v>
      </c>
      <c r="BX112" s="8"/>
      <c r="BY112" s="63">
        <v>0</v>
      </c>
      <c r="BZ112" s="63">
        <v>0</v>
      </c>
      <c r="CA112" s="63">
        <f t="shared" si="130"/>
        <v>0</v>
      </c>
      <c r="CB112" s="63">
        <v>0</v>
      </c>
      <c r="CC112" s="63">
        <f t="shared" si="131"/>
        <v>0</v>
      </c>
      <c r="CD112" s="64">
        <v>0</v>
      </c>
      <c r="CE112" s="65">
        <f t="shared" si="121"/>
        <v>0</v>
      </c>
      <c r="CF112" s="3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</row>
    <row r="113" spans="2:99" s="2" customFormat="1" ht="14.25" hidden="1" customHeight="1" outlineLevel="1">
      <c r="B113" s="2" t="str">
        <f t="shared" si="75"/>
        <v>Hide</v>
      </c>
      <c r="C113" s="2">
        <v>1</v>
      </c>
      <c r="D113" s="62" t="s">
        <v>98</v>
      </c>
      <c r="E113" s="121">
        <v>1976.7399999999998</v>
      </c>
      <c r="F113" s="63">
        <v>6188.9297963319787</v>
      </c>
      <c r="G113" s="63">
        <f t="shared" si="107"/>
        <v>-4212.1897963319789</v>
      </c>
      <c r="H113" s="63">
        <v>0</v>
      </c>
      <c r="I113" s="63">
        <f t="shared" si="132"/>
        <v>1976.7399999999998</v>
      </c>
      <c r="J113" s="64">
        <v>-940.45000000000027</v>
      </c>
      <c r="K113" s="64">
        <f t="shared" si="108"/>
        <v>2917.19</v>
      </c>
      <c r="L113" s="8"/>
      <c r="M113" s="63">
        <v>1976.7399999999998</v>
      </c>
      <c r="N113" s="63">
        <v>6188.9297963319787</v>
      </c>
      <c r="O113" s="63">
        <f t="shared" si="122"/>
        <v>-4212.1897963319789</v>
      </c>
      <c r="P113" s="63">
        <v>0</v>
      </c>
      <c r="Q113" s="63">
        <f t="shared" si="123"/>
        <v>1976.7399999999998</v>
      </c>
      <c r="R113" s="64">
        <v>-940.45000000000027</v>
      </c>
      <c r="S113" s="65">
        <f t="shared" si="109"/>
        <v>2917.19</v>
      </c>
      <c r="T113" s="32"/>
      <c r="U113" s="121">
        <v>1013.1699999999998</v>
      </c>
      <c r="V113" s="63">
        <v>5389.2448060218103</v>
      </c>
      <c r="W113" s="63">
        <f t="shared" si="110"/>
        <v>-4376.0748060218102</v>
      </c>
      <c r="X113" s="63">
        <v>0</v>
      </c>
      <c r="Y113" s="63">
        <f t="shared" si="133"/>
        <v>1013.1699999999998</v>
      </c>
      <c r="Z113" s="64">
        <v>-2290.5700000000002</v>
      </c>
      <c r="AA113" s="64">
        <f t="shared" si="111"/>
        <v>3303.74</v>
      </c>
      <c r="AB113" s="8"/>
      <c r="AC113" s="63">
        <v>1013.1699999999998</v>
      </c>
      <c r="AD113" s="63">
        <v>5389.2448060218103</v>
      </c>
      <c r="AE113" s="63">
        <f t="shared" si="124"/>
        <v>-4376.0748060218102</v>
      </c>
      <c r="AF113" s="63">
        <v>0</v>
      </c>
      <c r="AG113" s="63">
        <f t="shared" si="125"/>
        <v>1013.1699999999998</v>
      </c>
      <c r="AH113" s="64">
        <v>-2290.5700000000002</v>
      </c>
      <c r="AI113" s="65">
        <f t="shared" si="112"/>
        <v>3303.74</v>
      </c>
      <c r="AJ113" s="32"/>
      <c r="AK113" s="121">
        <v>963.56999999999994</v>
      </c>
      <c r="AL113" s="63">
        <v>799.68499031016802</v>
      </c>
      <c r="AM113" s="63">
        <f t="shared" si="113"/>
        <v>163.88500968983192</v>
      </c>
      <c r="AN113" s="63">
        <v>0</v>
      </c>
      <c r="AO113" s="63">
        <f t="shared" si="134"/>
        <v>963.56999999999994</v>
      </c>
      <c r="AP113" s="64">
        <v>1350.12</v>
      </c>
      <c r="AQ113" s="64">
        <f t="shared" si="114"/>
        <v>-386.54999999999995</v>
      </c>
      <c r="AR113" s="8"/>
      <c r="AS113" s="63">
        <v>963.56999999999994</v>
      </c>
      <c r="AT113" s="63">
        <v>799.68499031016802</v>
      </c>
      <c r="AU113" s="63">
        <f t="shared" si="126"/>
        <v>163.88500968983192</v>
      </c>
      <c r="AV113" s="63">
        <v>0</v>
      </c>
      <c r="AW113" s="63">
        <f t="shared" si="127"/>
        <v>963.56999999999994</v>
      </c>
      <c r="AX113" s="64">
        <v>1350.12</v>
      </c>
      <c r="AY113" s="65">
        <f t="shared" si="115"/>
        <v>-386.54999999999995</v>
      </c>
      <c r="AZ113" s="32"/>
      <c r="BA113" s="121">
        <v>0</v>
      </c>
      <c r="BB113" s="63">
        <v>0</v>
      </c>
      <c r="BC113" s="63">
        <f t="shared" si="116"/>
        <v>0</v>
      </c>
      <c r="BD113" s="63">
        <v>0</v>
      </c>
      <c r="BE113" s="63">
        <f t="shared" si="135"/>
        <v>0</v>
      </c>
      <c r="BF113" s="64">
        <v>0</v>
      </c>
      <c r="BG113" s="64">
        <f t="shared" si="117"/>
        <v>0</v>
      </c>
      <c r="BH113" s="8"/>
      <c r="BI113" s="63">
        <v>0</v>
      </c>
      <c r="BJ113" s="63">
        <v>0</v>
      </c>
      <c r="BK113" s="63">
        <f t="shared" si="128"/>
        <v>0</v>
      </c>
      <c r="BL113" s="63">
        <v>0</v>
      </c>
      <c r="BM113" s="63">
        <f t="shared" si="129"/>
        <v>0</v>
      </c>
      <c r="BN113" s="64">
        <v>0</v>
      </c>
      <c r="BO113" s="65">
        <f t="shared" si="118"/>
        <v>0</v>
      </c>
      <c r="BP113" s="32"/>
      <c r="BQ113" s="121">
        <v>0</v>
      </c>
      <c r="BR113" s="63">
        <v>0</v>
      </c>
      <c r="BS113" s="63">
        <f t="shared" si="119"/>
        <v>0</v>
      </c>
      <c r="BT113" s="63">
        <v>0</v>
      </c>
      <c r="BU113" s="63">
        <f t="shared" si="136"/>
        <v>0</v>
      </c>
      <c r="BV113" s="64">
        <v>0</v>
      </c>
      <c r="BW113" s="64">
        <f t="shared" si="120"/>
        <v>0</v>
      </c>
      <c r="BX113" s="8"/>
      <c r="BY113" s="63">
        <v>0</v>
      </c>
      <c r="BZ113" s="63">
        <v>0</v>
      </c>
      <c r="CA113" s="63">
        <f t="shared" si="130"/>
        <v>0</v>
      </c>
      <c r="CB113" s="63">
        <v>0</v>
      </c>
      <c r="CC113" s="63">
        <f t="shared" si="131"/>
        <v>0</v>
      </c>
      <c r="CD113" s="64">
        <v>0</v>
      </c>
      <c r="CE113" s="65">
        <f t="shared" si="121"/>
        <v>0</v>
      </c>
      <c r="CF113" s="32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</row>
    <row r="114" spans="2:99" s="2" customFormat="1" ht="14.25" hidden="1" customHeight="1" outlineLevel="1">
      <c r="B114" s="2" t="str">
        <f t="shared" si="75"/>
        <v>Hide</v>
      </c>
      <c r="C114" s="2">
        <v>1</v>
      </c>
      <c r="D114" s="62" t="s">
        <v>99</v>
      </c>
      <c r="E114" s="121">
        <v>0</v>
      </c>
      <c r="F114" s="63">
        <v>0</v>
      </c>
      <c r="G114" s="63">
        <f t="shared" si="107"/>
        <v>0</v>
      </c>
      <c r="H114" s="63">
        <v>0</v>
      </c>
      <c r="I114" s="63">
        <f t="shared" si="132"/>
        <v>0</v>
      </c>
      <c r="J114" s="64">
        <v>0</v>
      </c>
      <c r="K114" s="64">
        <f t="shared" si="108"/>
        <v>0</v>
      </c>
      <c r="L114" s="8"/>
      <c r="M114" s="63">
        <v>0</v>
      </c>
      <c r="N114" s="63">
        <v>0</v>
      </c>
      <c r="O114" s="63">
        <f t="shared" si="122"/>
        <v>0</v>
      </c>
      <c r="P114" s="63">
        <v>0</v>
      </c>
      <c r="Q114" s="63">
        <f t="shared" si="123"/>
        <v>0</v>
      </c>
      <c r="R114" s="64">
        <v>0</v>
      </c>
      <c r="S114" s="65">
        <f t="shared" si="109"/>
        <v>0</v>
      </c>
      <c r="T114" s="32"/>
      <c r="U114" s="121">
        <v>0</v>
      </c>
      <c r="V114" s="63">
        <v>0</v>
      </c>
      <c r="W114" s="63">
        <f t="shared" si="110"/>
        <v>0</v>
      </c>
      <c r="X114" s="63">
        <v>0</v>
      </c>
      <c r="Y114" s="63">
        <f t="shared" si="133"/>
        <v>0</v>
      </c>
      <c r="Z114" s="64">
        <v>0</v>
      </c>
      <c r="AA114" s="64">
        <f t="shared" si="111"/>
        <v>0</v>
      </c>
      <c r="AB114" s="8"/>
      <c r="AC114" s="63">
        <v>0</v>
      </c>
      <c r="AD114" s="63">
        <v>0</v>
      </c>
      <c r="AE114" s="63">
        <f t="shared" si="124"/>
        <v>0</v>
      </c>
      <c r="AF114" s="63">
        <v>0</v>
      </c>
      <c r="AG114" s="63">
        <f t="shared" si="125"/>
        <v>0</v>
      </c>
      <c r="AH114" s="64">
        <v>0</v>
      </c>
      <c r="AI114" s="65">
        <f t="shared" si="112"/>
        <v>0</v>
      </c>
      <c r="AJ114" s="32"/>
      <c r="AK114" s="121">
        <v>0</v>
      </c>
      <c r="AL114" s="63">
        <v>0</v>
      </c>
      <c r="AM114" s="63">
        <f t="shared" si="113"/>
        <v>0</v>
      </c>
      <c r="AN114" s="63">
        <v>0</v>
      </c>
      <c r="AO114" s="63">
        <f t="shared" si="134"/>
        <v>0</v>
      </c>
      <c r="AP114" s="64">
        <v>0</v>
      </c>
      <c r="AQ114" s="64">
        <f t="shared" si="114"/>
        <v>0</v>
      </c>
      <c r="AR114" s="8"/>
      <c r="AS114" s="63">
        <v>0</v>
      </c>
      <c r="AT114" s="63">
        <v>0</v>
      </c>
      <c r="AU114" s="63">
        <f t="shared" si="126"/>
        <v>0</v>
      </c>
      <c r="AV114" s="63">
        <v>0</v>
      </c>
      <c r="AW114" s="63">
        <f t="shared" si="127"/>
        <v>0</v>
      </c>
      <c r="AX114" s="64">
        <v>0</v>
      </c>
      <c r="AY114" s="65">
        <f t="shared" si="115"/>
        <v>0</v>
      </c>
      <c r="AZ114" s="32"/>
      <c r="BA114" s="121">
        <v>0</v>
      </c>
      <c r="BB114" s="63">
        <v>0</v>
      </c>
      <c r="BC114" s="63">
        <f t="shared" si="116"/>
        <v>0</v>
      </c>
      <c r="BD114" s="63">
        <v>0</v>
      </c>
      <c r="BE114" s="63">
        <f t="shared" si="135"/>
        <v>0</v>
      </c>
      <c r="BF114" s="64">
        <v>0</v>
      </c>
      <c r="BG114" s="64">
        <f t="shared" si="117"/>
        <v>0</v>
      </c>
      <c r="BH114" s="8"/>
      <c r="BI114" s="63">
        <v>0</v>
      </c>
      <c r="BJ114" s="63">
        <v>0</v>
      </c>
      <c r="BK114" s="63">
        <f t="shared" si="128"/>
        <v>0</v>
      </c>
      <c r="BL114" s="63">
        <v>0</v>
      </c>
      <c r="BM114" s="63">
        <f t="shared" si="129"/>
        <v>0</v>
      </c>
      <c r="BN114" s="64">
        <v>0</v>
      </c>
      <c r="BO114" s="65">
        <f t="shared" si="118"/>
        <v>0</v>
      </c>
      <c r="BP114" s="32"/>
      <c r="BQ114" s="121">
        <v>0</v>
      </c>
      <c r="BR114" s="63">
        <v>0</v>
      </c>
      <c r="BS114" s="63">
        <f t="shared" si="119"/>
        <v>0</v>
      </c>
      <c r="BT114" s="63">
        <v>0</v>
      </c>
      <c r="BU114" s="63">
        <f t="shared" si="136"/>
        <v>0</v>
      </c>
      <c r="BV114" s="64">
        <v>0</v>
      </c>
      <c r="BW114" s="64">
        <f t="shared" si="120"/>
        <v>0</v>
      </c>
      <c r="BX114" s="8"/>
      <c r="BY114" s="63">
        <v>0</v>
      </c>
      <c r="BZ114" s="63">
        <v>0</v>
      </c>
      <c r="CA114" s="63">
        <f t="shared" si="130"/>
        <v>0</v>
      </c>
      <c r="CB114" s="63">
        <v>0</v>
      </c>
      <c r="CC114" s="63">
        <f t="shared" si="131"/>
        <v>0</v>
      </c>
      <c r="CD114" s="64">
        <v>0</v>
      </c>
      <c r="CE114" s="65">
        <f t="shared" si="121"/>
        <v>0</v>
      </c>
      <c r="CF114" s="32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</row>
    <row r="115" spans="2:99" s="2" customFormat="1" ht="14.25" hidden="1" customHeight="1" outlineLevel="1">
      <c r="B115" s="2" t="str">
        <f t="shared" si="75"/>
        <v>Hide</v>
      </c>
      <c r="C115" s="2">
        <v>1</v>
      </c>
      <c r="D115" s="62" t="s">
        <v>100</v>
      </c>
      <c r="E115" s="121">
        <v>0</v>
      </c>
      <c r="F115" s="63">
        <v>0</v>
      </c>
      <c r="G115" s="63">
        <f t="shared" si="107"/>
        <v>0</v>
      </c>
      <c r="H115" s="63">
        <v>0</v>
      </c>
      <c r="I115" s="63">
        <f t="shared" si="132"/>
        <v>0</v>
      </c>
      <c r="J115" s="64">
        <v>0</v>
      </c>
      <c r="K115" s="64">
        <f t="shared" si="108"/>
        <v>0</v>
      </c>
      <c r="L115" s="8"/>
      <c r="M115" s="63">
        <v>0</v>
      </c>
      <c r="N115" s="63">
        <v>0</v>
      </c>
      <c r="O115" s="63">
        <f t="shared" si="122"/>
        <v>0</v>
      </c>
      <c r="P115" s="63">
        <v>0</v>
      </c>
      <c r="Q115" s="63">
        <f t="shared" si="123"/>
        <v>0</v>
      </c>
      <c r="R115" s="64">
        <v>0</v>
      </c>
      <c r="S115" s="65">
        <f t="shared" si="109"/>
        <v>0</v>
      </c>
      <c r="T115" s="32"/>
      <c r="U115" s="121">
        <v>0</v>
      </c>
      <c r="V115" s="63">
        <v>0</v>
      </c>
      <c r="W115" s="63">
        <f t="shared" si="110"/>
        <v>0</v>
      </c>
      <c r="X115" s="63">
        <v>0</v>
      </c>
      <c r="Y115" s="63">
        <f t="shared" si="133"/>
        <v>0</v>
      </c>
      <c r="Z115" s="64">
        <v>0</v>
      </c>
      <c r="AA115" s="64">
        <f t="shared" si="111"/>
        <v>0</v>
      </c>
      <c r="AB115" s="8"/>
      <c r="AC115" s="63">
        <v>0</v>
      </c>
      <c r="AD115" s="63">
        <v>0</v>
      </c>
      <c r="AE115" s="63">
        <f t="shared" si="124"/>
        <v>0</v>
      </c>
      <c r="AF115" s="63">
        <v>0</v>
      </c>
      <c r="AG115" s="63">
        <f t="shared" si="125"/>
        <v>0</v>
      </c>
      <c r="AH115" s="64">
        <v>0</v>
      </c>
      <c r="AI115" s="65">
        <f t="shared" si="112"/>
        <v>0</v>
      </c>
      <c r="AJ115" s="32"/>
      <c r="AK115" s="121">
        <v>0</v>
      </c>
      <c r="AL115" s="63">
        <v>0</v>
      </c>
      <c r="AM115" s="63">
        <f t="shared" si="113"/>
        <v>0</v>
      </c>
      <c r="AN115" s="63">
        <v>0</v>
      </c>
      <c r="AO115" s="63">
        <f t="shared" si="134"/>
        <v>0</v>
      </c>
      <c r="AP115" s="64">
        <v>0</v>
      </c>
      <c r="AQ115" s="64">
        <f t="shared" si="114"/>
        <v>0</v>
      </c>
      <c r="AR115" s="8"/>
      <c r="AS115" s="63">
        <v>0</v>
      </c>
      <c r="AT115" s="63">
        <v>0</v>
      </c>
      <c r="AU115" s="63">
        <f t="shared" si="126"/>
        <v>0</v>
      </c>
      <c r="AV115" s="63">
        <v>0</v>
      </c>
      <c r="AW115" s="63">
        <f t="shared" si="127"/>
        <v>0</v>
      </c>
      <c r="AX115" s="64">
        <v>0</v>
      </c>
      <c r="AY115" s="65">
        <f t="shared" si="115"/>
        <v>0</v>
      </c>
      <c r="AZ115" s="32"/>
      <c r="BA115" s="121">
        <v>0</v>
      </c>
      <c r="BB115" s="63">
        <v>0</v>
      </c>
      <c r="BC115" s="63">
        <f t="shared" si="116"/>
        <v>0</v>
      </c>
      <c r="BD115" s="63">
        <v>0</v>
      </c>
      <c r="BE115" s="63">
        <f t="shared" si="135"/>
        <v>0</v>
      </c>
      <c r="BF115" s="64">
        <v>0</v>
      </c>
      <c r="BG115" s="64">
        <f t="shared" si="117"/>
        <v>0</v>
      </c>
      <c r="BH115" s="8"/>
      <c r="BI115" s="63">
        <v>0</v>
      </c>
      <c r="BJ115" s="63">
        <v>0</v>
      </c>
      <c r="BK115" s="63">
        <f t="shared" si="128"/>
        <v>0</v>
      </c>
      <c r="BL115" s="63">
        <v>0</v>
      </c>
      <c r="BM115" s="63">
        <f t="shared" si="129"/>
        <v>0</v>
      </c>
      <c r="BN115" s="64">
        <v>0</v>
      </c>
      <c r="BO115" s="65">
        <f t="shared" si="118"/>
        <v>0</v>
      </c>
      <c r="BP115" s="32"/>
      <c r="BQ115" s="121">
        <v>0</v>
      </c>
      <c r="BR115" s="63">
        <v>0</v>
      </c>
      <c r="BS115" s="63">
        <f t="shared" si="119"/>
        <v>0</v>
      </c>
      <c r="BT115" s="63">
        <v>0</v>
      </c>
      <c r="BU115" s="63">
        <f t="shared" si="136"/>
        <v>0</v>
      </c>
      <c r="BV115" s="64">
        <v>0</v>
      </c>
      <c r="BW115" s="64">
        <f t="shared" si="120"/>
        <v>0</v>
      </c>
      <c r="BX115" s="8"/>
      <c r="BY115" s="63">
        <v>0</v>
      </c>
      <c r="BZ115" s="63">
        <v>0</v>
      </c>
      <c r="CA115" s="63">
        <f t="shared" si="130"/>
        <v>0</v>
      </c>
      <c r="CB115" s="63">
        <v>0</v>
      </c>
      <c r="CC115" s="63">
        <f t="shared" si="131"/>
        <v>0</v>
      </c>
      <c r="CD115" s="64">
        <v>0</v>
      </c>
      <c r="CE115" s="65">
        <f t="shared" si="121"/>
        <v>0</v>
      </c>
      <c r="CF115" s="32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</row>
    <row r="116" spans="2:99" s="2" customFormat="1" ht="14.25" hidden="1" customHeight="1" outlineLevel="1">
      <c r="B116" s="2" t="str">
        <f t="shared" si="75"/>
        <v>Hide</v>
      </c>
      <c r="C116" s="2">
        <v>1</v>
      </c>
      <c r="D116" s="62" t="s">
        <v>101</v>
      </c>
      <c r="E116" s="121">
        <v>19822.87</v>
      </c>
      <c r="F116" s="63">
        <v>6143.4419882123748</v>
      </c>
      <c r="G116" s="63">
        <f t="shared" si="107"/>
        <v>13679.428011787624</v>
      </c>
      <c r="H116" s="63">
        <v>0</v>
      </c>
      <c r="I116" s="63">
        <f t="shared" si="132"/>
        <v>19822.87</v>
      </c>
      <c r="J116" s="64">
        <v>13517.74</v>
      </c>
      <c r="K116" s="64">
        <f t="shared" si="108"/>
        <v>6305.1299999999992</v>
      </c>
      <c r="L116" s="8"/>
      <c r="M116" s="63">
        <v>19822.87</v>
      </c>
      <c r="N116" s="63">
        <v>6143.4419882123748</v>
      </c>
      <c r="O116" s="63">
        <f t="shared" si="122"/>
        <v>13679.428011787624</v>
      </c>
      <c r="P116" s="63">
        <v>0</v>
      </c>
      <c r="Q116" s="63">
        <f t="shared" si="123"/>
        <v>19822.87</v>
      </c>
      <c r="R116" s="64">
        <v>13517.74</v>
      </c>
      <c r="S116" s="65">
        <f t="shared" si="109"/>
        <v>6305.1299999999992</v>
      </c>
      <c r="T116" s="32"/>
      <c r="U116" s="121">
        <v>15978.34</v>
      </c>
      <c r="V116" s="63">
        <v>4733.4851596243752</v>
      </c>
      <c r="W116" s="63">
        <f t="shared" si="110"/>
        <v>11244.854840375625</v>
      </c>
      <c r="X116" s="63">
        <v>0</v>
      </c>
      <c r="Y116" s="63">
        <f t="shared" si="133"/>
        <v>15978.34</v>
      </c>
      <c r="Z116" s="64">
        <v>10265.58</v>
      </c>
      <c r="AA116" s="64">
        <f t="shared" si="111"/>
        <v>5712.76</v>
      </c>
      <c r="AB116" s="8"/>
      <c r="AC116" s="63">
        <v>15978.34</v>
      </c>
      <c r="AD116" s="63">
        <v>4733.4851596243752</v>
      </c>
      <c r="AE116" s="63">
        <f t="shared" si="124"/>
        <v>11244.854840375625</v>
      </c>
      <c r="AF116" s="63">
        <v>0</v>
      </c>
      <c r="AG116" s="63">
        <f t="shared" si="125"/>
        <v>15978.34</v>
      </c>
      <c r="AH116" s="64">
        <v>10265.58</v>
      </c>
      <c r="AI116" s="65">
        <f t="shared" si="112"/>
        <v>5712.76</v>
      </c>
      <c r="AJ116" s="32"/>
      <c r="AK116" s="121">
        <v>3844.5299999999997</v>
      </c>
      <c r="AL116" s="63">
        <v>1409.956828588</v>
      </c>
      <c r="AM116" s="63">
        <f t="shared" si="113"/>
        <v>2434.5731714119997</v>
      </c>
      <c r="AN116" s="63">
        <v>0</v>
      </c>
      <c r="AO116" s="63">
        <f t="shared" si="134"/>
        <v>3844.5299999999997</v>
      </c>
      <c r="AP116" s="64">
        <v>3252.16</v>
      </c>
      <c r="AQ116" s="64">
        <f t="shared" si="114"/>
        <v>592.36999999999989</v>
      </c>
      <c r="AR116" s="8"/>
      <c r="AS116" s="63">
        <v>3844.5299999999997</v>
      </c>
      <c r="AT116" s="63">
        <v>1409.956828588</v>
      </c>
      <c r="AU116" s="63">
        <f t="shared" si="126"/>
        <v>2434.5731714119997</v>
      </c>
      <c r="AV116" s="63">
        <v>0</v>
      </c>
      <c r="AW116" s="63">
        <f t="shared" si="127"/>
        <v>3844.5299999999997</v>
      </c>
      <c r="AX116" s="64">
        <v>3252.16</v>
      </c>
      <c r="AY116" s="65">
        <f t="shared" si="115"/>
        <v>592.36999999999989</v>
      </c>
      <c r="AZ116" s="32"/>
      <c r="BA116" s="121">
        <v>0</v>
      </c>
      <c r="BB116" s="63">
        <v>0</v>
      </c>
      <c r="BC116" s="63">
        <f t="shared" si="116"/>
        <v>0</v>
      </c>
      <c r="BD116" s="63">
        <v>0</v>
      </c>
      <c r="BE116" s="63">
        <f t="shared" si="135"/>
        <v>0</v>
      </c>
      <c r="BF116" s="64">
        <v>0</v>
      </c>
      <c r="BG116" s="64">
        <f t="shared" si="117"/>
        <v>0</v>
      </c>
      <c r="BH116" s="8"/>
      <c r="BI116" s="63">
        <v>0</v>
      </c>
      <c r="BJ116" s="63">
        <v>0</v>
      </c>
      <c r="BK116" s="63">
        <f t="shared" si="128"/>
        <v>0</v>
      </c>
      <c r="BL116" s="63">
        <v>0</v>
      </c>
      <c r="BM116" s="63">
        <f t="shared" si="129"/>
        <v>0</v>
      </c>
      <c r="BN116" s="64">
        <v>0</v>
      </c>
      <c r="BO116" s="65">
        <f t="shared" si="118"/>
        <v>0</v>
      </c>
      <c r="BP116" s="32"/>
      <c r="BQ116" s="121">
        <v>0</v>
      </c>
      <c r="BR116" s="63">
        <v>0</v>
      </c>
      <c r="BS116" s="63">
        <f t="shared" si="119"/>
        <v>0</v>
      </c>
      <c r="BT116" s="63">
        <v>0</v>
      </c>
      <c r="BU116" s="63">
        <f t="shared" si="136"/>
        <v>0</v>
      </c>
      <c r="BV116" s="64">
        <v>0</v>
      </c>
      <c r="BW116" s="64">
        <f t="shared" si="120"/>
        <v>0</v>
      </c>
      <c r="BX116" s="8"/>
      <c r="BY116" s="63">
        <v>0</v>
      </c>
      <c r="BZ116" s="63">
        <v>0</v>
      </c>
      <c r="CA116" s="63">
        <f t="shared" si="130"/>
        <v>0</v>
      </c>
      <c r="CB116" s="63">
        <v>0</v>
      </c>
      <c r="CC116" s="63">
        <f t="shared" si="131"/>
        <v>0</v>
      </c>
      <c r="CD116" s="64">
        <v>0</v>
      </c>
      <c r="CE116" s="65">
        <f t="shared" si="121"/>
        <v>0</v>
      </c>
      <c r="CF116" s="32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</row>
    <row r="117" spans="2:99" s="2" customFormat="1" ht="14.25" hidden="1" customHeight="1" outlineLevel="1">
      <c r="B117" s="2" t="str">
        <f t="shared" si="75"/>
        <v>Hide</v>
      </c>
      <c r="C117" s="2">
        <v>1</v>
      </c>
      <c r="D117" s="62" t="s">
        <v>102</v>
      </c>
      <c r="E117" s="121">
        <v>781.88999999999987</v>
      </c>
      <c r="F117" s="63">
        <v>781.89261668157474</v>
      </c>
      <c r="G117" s="63">
        <f t="shared" si="107"/>
        <v>-2.6166815748638328E-3</v>
      </c>
      <c r="H117" s="63">
        <v>0</v>
      </c>
      <c r="I117" s="63">
        <f t="shared" si="132"/>
        <v>781.88999999999987</v>
      </c>
      <c r="J117" s="64">
        <v>1948.5700000000002</v>
      </c>
      <c r="K117" s="64">
        <f t="shared" si="108"/>
        <v>-1166.6800000000003</v>
      </c>
      <c r="L117" s="8"/>
      <c r="M117" s="63">
        <v>781.88999999999987</v>
      </c>
      <c r="N117" s="63">
        <v>781.89261668157474</v>
      </c>
      <c r="O117" s="63">
        <f t="shared" si="122"/>
        <v>-2.6166815748638328E-3</v>
      </c>
      <c r="P117" s="63">
        <v>0</v>
      </c>
      <c r="Q117" s="63">
        <f t="shared" si="123"/>
        <v>781.88999999999987</v>
      </c>
      <c r="R117" s="64">
        <v>1948.5700000000002</v>
      </c>
      <c r="S117" s="65">
        <f t="shared" si="109"/>
        <v>-1166.6800000000003</v>
      </c>
      <c r="T117" s="32"/>
      <c r="U117" s="121">
        <v>602.43999999999983</v>
      </c>
      <c r="V117" s="63">
        <v>602.44356577037479</v>
      </c>
      <c r="W117" s="63">
        <f t="shared" si="110"/>
        <v>-3.565770374962085E-3</v>
      </c>
      <c r="X117" s="63">
        <v>0</v>
      </c>
      <c r="Y117" s="63">
        <f t="shared" si="133"/>
        <v>602.43999999999983</v>
      </c>
      <c r="Z117" s="64">
        <v>1565.65</v>
      </c>
      <c r="AA117" s="64">
        <f t="shared" si="111"/>
        <v>-963.21000000000026</v>
      </c>
      <c r="AB117" s="8"/>
      <c r="AC117" s="63">
        <v>602.43999999999983</v>
      </c>
      <c r="AD117" s="63">
        <v>602.44356577037479</v>
      </c>
      <c r="AE117" s="63">
        <f t="shared" si="124"/>
        <v>-3.565770374962085E-3</v>
      </c>
      <c r="AF117" s="63">
        <v>0</v>
      </c>
      <c r="AG117" s="63">
        <f t="shared" si="125"/>
        <v>602.43999999999983</v>
      </c>
      <c r="AH117" s="64">
        <v>1565.65</v>
      </c>
      <c r="AI117" s="65">
        <f t="shared" si="112"/>
        <v>-963.21000000000026</v>
      </c>
      <c r="AJ117" s="32"/>
      <c r="AK117" s="121">
        <v>179.45000000000005</v>
      </c>
      <c r="AL117" s="63">
        <v>179.4490509112</v>
      </c>
      <c r="AM117" s="63">
        <f t="shared" si="113"/>
        <v>9.4908880004140883E-4</v>
      </c>
      <c r="AN117" s="63">
        <v>0</v>
      </c>
      <c r="AO117" s="63">
        <f t="shared" si="134"/>
        <v>179.45000000000005</v>
      </c>
      <c r="AP117" s="64">
        <v>382.92</v>
      </c>
      <c r="AQ117" s="64">
        <f t="shared" si="114"/>
        <v>-203.46999999999997</v>
      </c>
      <c r="AR117" s="8"/>
      <c r="AS117" s="63">
        <v>179.45000000000005</v>
      </c>
      <c r="AT117" s="63">
        <v>179.4490509112</v>
      </c>
      <c r="AU117" s="63">
        <f t="shared" si="126"/>
        <v>9.4908880004140883E-4</v>
      </c>
      <c r="AV117" s="63">
        <v>0</v>
      </c>
      <c r="AW117" s="63">
        <f t="shared" si="127"/>
        <v>179.45000000000005</v>
      </c>
      <c r="AX117" s="64">
        <v>382.92</v>
      </c>
      <c r="AY117" s="65">
        <f t="shared" si="115"/>
        <v>-203.46999999999997</v>
      </c>
      <c r="AZ117" s="32"/>
      <c r="BA117" s="121">
        <v>0</v>
      </c>
      <c r="BB117" s="63">
        <v>0</v>
      </c>
      <c r="BC117" s="63">
        <f t="shared" si="116"/>
        <v>0</v>
      </c>
      <c r="BD117" s="63">
        <v>0</v>
      </c>
      <c r="BE117" s="63">
        <f t="shared" si="135"/>
        <v>0</v>
      </c>
      <c r="BF117" s="64">
        <v>0</v>
      </c>
      <c r="BG117" s="64">
        <f t="shared" si="117"/>
        <v>0</v>
      </c>
      <c r="BH117" s="8"/>
      <c r="BI117" s="63">
        <v>0</v>
      </c>
      <c r="BJ117" s="63">
        <v>0</v>
      </c>
      <c r="BK117" s="63">
        <f t="shared" si="128"/>
        <v>0</v>
      </c>
      <c r="BL117" s="63">
        <v>0</v>
      </c>
      <c r="BM117" s="63">
        <f t="shared" si="129"/>
        <v>0</v>
      </c>
      <c r="BN117" s="64">
        <v>0</v>
      </c>
      <c r="BO117" s="65">
        <f t="shared" si="118"/>
        <v>0</v>
      </c>
      <c r="BP117" s="32"/>
      <c r="BQ117" s="121">
        <v>0</v>
      </c>
      <c r="BR117" s="63">
        <v>0</v>
      </c>
      <c r="BS117" s="63">
        <f t="shared" si="119"/>
        <v>0</v>
      </c>
      <c r="BT117" s="63">
        <v>0</v>
      </c>
      <c r="BU117" s="63">
        <f t="shared" si="136"/>
        <v>0</v>
      </c>
      <c r="BV117" s="64">
        <v>0</v>
      </c>
      <c r="BW117" s="64">
        <f t="shared" si="120"/>
        <v>0</v>
      </c>
      <c r="BX117" s="8"/>
      <c r="BY117" s="63">
        <v>0</v>
      </c>
      <c r="BZ117" s="63">
        <v>0</v>
      </c>
      <c r="CA117" s="63">
        <f t="shared" si="130"/>
        <v>0</v>
      </c>
      <c r="CB117" s="63">
        <v>0</v>
      </c>
      <c r="CC117" s="63">
        <f t="shared" si="131"/>
        <v>0</v>
      </c>
      <c r="CD117" s="64">
        <v>0</v>
      </c>
      <c r="CE117" s="65">
        <f t="shared" si="121"/>
        <v>0</v>
      </c>
      <c r="CF117" s="32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</row>
    <row r="118" spans="2:99" s="2" customFormat="1" ht="14.25" hidden="1" customHeight="1" outlineLevel="1">
      <c r="B118" s="2" t="str">
        <f t="shared" si="75"/>
        <v>Hide</v>
      </c>
      <c r="C118" s="2">
        <v>1</v>
      </c>
      <c r="D118" s="62" t="s">
        <v>103</v>
      </c>
      <c r="E118" s="121">
        <v>18734.57</v>
      </c>
      <c r="F118" s="63">
        <v>11967.744132881246</v>
      </c>
      <c r="G118" s="63">
        <f t="shared" si="107"/>
        <v>6766.8258671187541</v>
      </c>
      <c r="H118" s="63">
        <v>0</v>
      </c>
      <c r="I118" s="63">
        <f t="shared" si="132"/>
        <v>18734.57</v>
      </c>
      <c r="J118" s="64">
        <v>15659.07</v>
      </c>
      <c r="K118" s="64">
        <f t="shared" si="108"/>
        <v>3075.5</v>
      </c>
      <c r="L118" s="8"/>
      <c r="M118" s="63">
        <v>18734.57</v>
      </c>
      <c r="N118" s="63">
        <v>11967.744132881246</v>
      </c>
      <c r="O118" s="63">
        <f t="shared" si="122"/>
        <v>6766.8258671187541</v>
      </c>
      <c r="P118" s="63">
        <v>0</v>
      </c>
      <c r="Q118" s="63">
        <f t="shared" si="123"/>
        <v>18734.57</v>
      </c>
      <c r="R118" s="64">
        <v>15659.07</v>
      </c>
      <c r="S118" s="65">
        <f t="shared" si="109"/>
        <v>3075.5</v>
      </c>
      <c r="T118" s="32"/>
      <c r="U118" s="121">
        <v>14443.39</v>
      </c>
      <c r="V118" s="63">
        <v>9221.0749862812463</v>
      </c>
      <c r="W118" s="63">
        <f t="shared" si="110"/>
        <v>5222.3150137187531</v>
      </c>
      <c r="X118" s="63">
        <v>0</v>
      </c>
      <c r="Y118" s="63">
        <f t="shared" si="133"/>
        <v>14443.39</v>
      </c>
      <c r="Z118" s="64">
        <v>12299.33</v>
      </c>
      <c r="AA118" s="64">
        <f t="shared" si="111"/>
        <v>2144.0599999999995</v>
      </c>
      <c r="AB118" s="8"/>
      <c r="AC118" s="63">
        <v>14443.39</v>
      </c>
      <c r="AD118" s="63">
        <v>9221.0749862812463</v>
      </c>
      <c r="AE118" s="63">
        <f t="shared" si="124"/>
        <v>5222.3150137187531</v>
      </c>
      <c r="AF118" s="63">
        <v>0</v>
      </c>
      <c r="AG118" s="63">
        <f t="shared" si="125"/>
        <v>14443.39</v>
      </c>
      <c r="AH118" s="64">
        <v>12299.33</v>
      </c>
      <c r="AI118" s="65">
        <f t="shared" si="112"/>
        <v>2144.0599999999995</v>
      </c>
      <c r="AJ118" s="32"/>
      <c r="AK118" s="121">
        <v>3686.25</v>
      </c>
      <c r="AL118" s="63">
        <v>2746.6691466000002</v>
      </c>
      <c r="AM118" s="63">
        <f t="shared" si="113"/>
        <v>939.5808533999998</v>
      </c>
      <c r="AN118" s="63">
        <v>0</v>
      </c>
      <c r="AO118" s="63">
        <f t="shared" si="134"/>
        <v>3686.25</v>
      </c>
      <c r="AP118" s="64">
        <v>3359.74</v>
      </c>
      <c r="AQ118" s="64">
        <f t="shared" si="114"/>
        <v>326.51000000000022</v>
      </c>
      <c r="AR118" s="8"/>
      <c r="AS118" s="63">
        <v>3686.25</v>
      </c>
      <c r="AT118" s="63">
        <v>2746.6691466000002</v>
      </c>
      <c r="AU118" s="63">
        <f t="shared" si="126"/>
        <v>939.5808533999998</v>
      </c>
      <c r="AV118" s="63">
        <v>0</v>
      </c>
      <c r="AW118" s="63">
        <f t="shared" si="127"/>
        <v>3686.25</v>
      </c>
      <c r="AX118" s="64">
        <v>3359.74</v>
      </c>
      <c r="AY118" s="65">
        <f t="shared" si="115"/>
        <v>326.51000000000022</v>
      </c>
      <c r="AZ118" s="32"/>
      <c r="BA118" s="121">
        <v>604.93000000000006</v>
      </c>
      <c r="BB118" s="63">
        <v>0</v>
      </c>
      <c r="BC118" s="63">
        <f t="shared" si="116"/>
        <v>604.93000000000006</v>
      </c>
      <c r="BD118" s="63">
        <v>0</v>
      </c>
      <c r="BE118" s="63">
        <f t="shared" si="135"/>
        <v>604.93000000000006</v>
      </c>
      <c r="BF118" s="64">
        <v>0</v>
      </c>
      <c r="BG118" s="64">
        <f t="shared" si="117"/>
        <v>604.93000000000006</v>
      </c>
      <c r="BH118" s="8"/>
      <c r="BI118" s="63">
        <v>604.93000000000006</v>
      </c>
      <c r="BJ118" s="63">
        <v>0</v>
      </c>
      <c r="BK118" s="63">
        <f t="shared" si="128"/>
        <v>604.93000000000006</v>
      </c>
      <c r="BL118" s="63">
        <v>0</v>
      </c>
      <c r="BM118" s="63">
        <f t="shared" si="129"/>
        <v>604.93000000000006</v>
      </c>
      <c r="BN118" s="64">
        <v>0</v>
      </c>
      <c r="BO118" s="65">
        <f t="shared" si="118"/>
        <v>604.93000000000006</v>
      </c>
      <c r="BP118" s="32"/>
      <c r="BQ118" s="121">
        <v>0</v>
      </c>
      <c r="BR118" s="63">
        <v>0</v>
      </c>
      <c r="BS118" s="63">
        <f t="shared" si="119"/>
        <v>0</v>
      </c>
      <c r="BT118" s="63">
        <v>0</v>
      </c>
      <c r="BU118" s="63">
        <f t="shared" si="136"/>
        <v>0</v>
      </c>
      <c r="BV118" s="64">
        <v>0</v>
      </c>
      <c r="BW118" s="64">
        <f t="shared" si="120"/>
        <v>0</v>
      </c>
      <c r="BX118" s="8"/>
      <c r="BY118" s="63">
        <v>0</v>
      </c>
      <c r="BZ118" s="63">
        <v>0</v>
      </c>
      <c r="CA118" s="63">
        <f t="shared" si="130"/>
        <v>0</v>
      </c>
      <c r="CB118" s="63">
        <v>0</v>
      </c>
      <c r="CC118" s="63">
        <f t="shared" si="131"/>
        <v>0</v>
      </c>
      <c r="CD118" s="64">
        <v>0</v>
      </c>
      <c r="CE118" s="65">
        <f t="shared" si="121"/>
        <v>0</v>
      </c>
      <c r="CF118" s="32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</row>
    <row r="119" spans="2:99" s="2" customFormat="1" ht="14.25" hidden="1" customHeight="1" outlineLevel="1">
      <c r="B119" s="2" t="str">
        <f t="shared" si="75"/>
        <v>Hide</v>
      </c>
      <c r="C119" s="2">
        <v>1</v>
      </c>
      <c r="D119" s="62" t="s">
        <v>104</v>
      </c>
      <c r="E119" s="121">
        <v>2882.99</v>
      </c>
      <c r="F119" s="63">
        <v>1093.3178378782272</v>
      </c>
      <c r="G119" s="63">
        <f t="shared" si="107"/>
        <v>1789.6721621217725</v>
      </c>
      <c r="H119" s="63">
        <v>0</v>
      </c>
      <c r="I119" s="63">
        <f t="shared" si="132"/>
        <v>2882.99</v>
      </c>
      <c r="J119" s="64">
        <v>2519.0500000000002</v>
      </c>
      <c r="K119" s="64">
        <f t="shared" si="108"/>
        <v>363.9399999999996</v>
      </c>
      <c r="L119" s="8"/>
      <c r="M119" s="63">
        <v>2882.99</v>
      </c>
      <c r="N119" s="63">
        <v>1093.3178378782272</v>
      </c>
      <c r="O119" s="63">
        <f t="shared" si="122"/>
        <v>1789.6721621217725</v>
      </c>
      <c r="P119" s="63">
        <v>0</v>
      </c>
      <c r="Q119" s="63">
        <f t="shared" si="123"/>
        <v>2882.99</v>
      </c>
      <c r="R119" s="64">
        <v>2519.0500000000002</v>
      </c>
      <c r="S119" s="65">
        <f t="shared" si="109"/>
        <v>363.9399999999996</v>
      </c>
      <c r="T119" s="32"/>
      <c r="U119" s="121">
        <v>2345.3399999999997</v>
      </c>
      <c r="V119" s="63">
        <v>852.02732873238733</v>
      </c>
      <c r="W119" s="63">
        <f t="shared" si="110"/>
        <v>1493.3126712676124</v>
      </c>
      <c r="X119" s="63">
        <v>0</v>
      </c>
      <c r="Y119" s="63">
        <f t="shared" si="133"/>
        <v>2345.3399999999997</v>
      </c>
      <c r="Z119" s="64">
        <v>1896.35</v>
      </c>
      <c r="AA119" s="64">
        <f t="shared" si="111"/>
        <v>448.98999999999978</v>
      </c>
      <c r="AB119" s="8"/>
      <c r="AC119" s="63">
        <v>2345.3399999999997</v>
      </c>
      <c r="AD119" s="63">
        <v>852.02732873238733</v>
      </c>
      <c r="AE119" s="63">
        <f t="shared" si="124"/>
        <v>1493.3126712676124</v>
      </c>
      <c r="AF119" s="63">
        <v>0</v>
      </c>
      <c r="AG119" s="63">
        <f t="shared" si="125"/>
        <v>2345.3399999999997</v>
      </c>
      <c r="AH119" s="64">
        <v>1896.35</v>
      </c>
      <c r="AI119" s="65">
        <f t="shared" si="112"/>
        <v>448.98999999999978</v>
      </c>
      <c r="AJ119" s="32"/>
      <c r="AK119" s="121">
        <v>537.65</v>
      </c>
      <c r="AL119" s="63">
        <v>241.29050914583999</v>
      </c>
      <c r="AM119" s="63">
        <f t="shared" si="113"/>
        <v>296.35949085415996</v>
      </c>
      <c r="AN119" s="63">
        <v>0</v>
      </c>
      <c r="AO119" s="63">
        <f t="shared" si="134"/>
        <v>537.65</v>
      </c>
      <c r="AP119" s="64">
        <v>622.70000000000005</v>
      </c>
      <c r="AQ119" s="64">
        <f t="shared" si="114"/>
        <v>-85.050000000000068</v>
      </c>
      <c r="AR119" s="8"/>
      <c r="AS119" s="63">
        <v>537.65</v>
      </c>
      <c r="AT119" s="63">
        <v>241.29050914583999</v>
      </c>
      <c r="AU119" s="63">
        <f t="shared" si="126"/>
        <v>296.35949085415996</v>
      </c>
      <c r="AV119" s="63">
        <v>0</v>
      </c>
      <c r="AW119" s="63">
        <f t="shared" si="127"/>
        <v>537.65</v>
      </c>
      <c r="AX119" s="64">
        <v>622.70000000000005</v>
      </c>
      <c r="AY119" s="65">
        <f t="shared" si="115"/>
        <v>-85.050000000000068</v>
      </c>
      <c r="AZ119" s="32"/>
      <c r="BA119" s="121">
        <v>0</v>
      </c>
      <c r="BB119" s="63">
        <v>0</v>
      </c>
      <c r="BC119" s="63">
        <f t="shared" si="116"/>
        <v>0</v>
      </c>
      <c r="BD119" s="63">
        <v>0</v>
      </c>
      <c r="BE119" s="63">
        <f t="shared" si="135"/>
        <v>0</v>
      </c>
      <c r="BF119" s="64">
        <v>0</v>
      </c>
      <c r="BG119" s="64">
        <f t="shared" si="117"/>
        <v>0</v>
      </c>
      <c r="BH119" s="8"/>
      <c r="BI119" s="63">
        <v>0</v>
      </c>
      <c r="BJ119" s="63">
        <v>0</v>
      </c>
      <c r="BK119" s="63">
        <f t="shared" si="128"/>
        <v>0</v>
      </c>
      <c r="BL119" s="63">
        <v>0</v>
      </c>
      <c r="BM119" s="63">
        <f t="shared" si="129"/>
        <v>0</v>
      </c>
      <c r="BN119" s="64">
        <v>0</v>
      </c>
      <c r="BO119" s="65">
        <f t="shared" si="118"/>
        <v>0</v>
      </c>
      <c r="BP119" s="32"/>
      <c r="BQ119" s="121">
        <v>0</v>
      </c>
      <c r="BR119" s="63">
        <v>0</v>
      </c>
      <c r="BS119" s="63">
        <f t="shared" si="119"/>
        <v>0</v>
      </c>
      <c r="BT119" s="63">
        <v>0</v>
      </c>
      <c r="BU119" s="63">
        <f t="shared" si="136"/>
        <v>0</v>
      </c>
      <c r="BV119" s="64">
        <v>0</v>
      </c>
      <c r="BW119" s="64">
        <f t="shared" si="120"/>
        <v>0</v>
      </c>
      <c r="BX119" s="8"/>
      <c r="BY119" s="63">
        <v>0</v>
      </c>
      <c r="BZ119" s="63">
        <v>0</v>
      </c>
      <c r="CA119" s="63">
        <f t="shared" si="130"/>
        <v>0</v>
      </c>
      <c r="CB119" s="63">
        <v>0</v>
      </c>
      <c r="CC119" s="63">
        <f t="shared" si="131"/>
        <v>0</v>
      </c>
      <c r="CD119" s="64">
        <v>0</v>
      </c>
      <c r="CE119" s="65">
        <f t="shared" si="121"/>
        <v>0</v>
      </c>
      <c r="CF119" s="32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</row>
    <row r="120" spans="2:99" s="2" customFormat="1" ht="14.25" hidden="1" customHeight="1" outlineLevel="1">
      <c r="B120" s="2" t="str">
        <f t="shared" si="75"/>
        <v>Hide</v>
      </c>
      <c r="C120" s="2">
        <v>1</v>
      </c>
      <c r="D120" s="62" t="s">
        <v>105</v>
      </c>
      <c r="E120" s="121">
        <v>0</v>
      </c>
      <c r="F120" s="63">
        <v>93.973333333333315</v>
      </c>
      <c r="G120" s="63">
        <f t="shared" si="107"/>
        <v>-93.973333333333315</v>
      </c>
      <c r="H120" s="63">
        <v>0</v>
      </c>
      <c r="I120" s="63">
        <f t="shared" si="132"/>
        <v>0</v>
      </c>
      <c r="J120" s="64">
        <v>0</v>
      </c>
      <c r="K120" s="64">
        <f t="shared" si="108"/>
        <v>0</v>
      </c>
      <c r="L120" s="8"/>
      <c r="M120" s="63">
        <v>0</v>
      </c>
      <c r="N120" s="63">
        <v>93.973333333333315</v>
      </c>
      <c r="O120" s="63">
        <f t="shared" si="122"/>
        <v>-93.973333333333315</v>
      </c>
      <c r="P120" s="63">
        <v>0</v>
      </c>
      <c r="Q120" s="63">
        <f t="shared" si="123"/>
        <v>0</v>
      </c>
      <c r="R120" s="64">
        <v>0</v>
      </c>
      <c r="S120" s="65">
        <f t="shared" si="109"/>
        <v>0</v>
      </c>
      <c r="T120" s="32"/>
      <c r="U120" s="121">
        <v>0</v>
      </c>
      <c r="V120" s="63">
        <v>93.973333333333315</v>
      </c>
      <c r="W120" s="63">
        <f t="shared" si="110"/>
        <v>-93.973333333333315</v>
      </c>
      <c r="X120" s="63">
        <v>0</v>
      </c>
      <c r="Y120" s="63">
        <f t="shared" si="133"/>
        <v>0</v>
      </c>
      <c r="Z120" s="64">
        <v>0</v>
      </c>
      <c r="AA120" s="64">
        <f t="shared" si="111"/>
        <v>0</v>
      </c>
      <c r="AB120" s="8"/>
      <c r="AC120" s="63">
        <v>0</v>
      </c>
      <c r="AD120" s="63">
        <v>93.973333333333315</v>
      </c>
      <c r="AE120" s="63">
        <f t="shared" si="124"/>
        <v>-93.973333333333315</v>
      </c>
      <c r="AF120" s="63">
        <v>0</v>
      </c>
      <c r="AG120" s="63">
        <f t="shared" si="125"/>
        <v>0</v>
      </c>
      <c r="AH120" s="64">
        <v>0</v>
      </c>
      <c r="AI120" s="65">
        <f t="shared" si="112"/>
        <v>0</v>
      </c>
      <c r="AJ120" s="32"/>
      <c r="AK120" s="121">
        <v>0</v>
      </c>
      <c r="AL120" s="63">
        <v>0</v>
      </c>
      <c r="AM120" s="63">
        <f t="shared" si="113"/>
        <v>0</v>
      </c>
      <c r="AN120" s="63">
        <v>0</v>
      </c>
      <c r="AO120" s="63">
        <f t="shared" si="134"/>
        <v>0</v>
      </c>
      <c r="AP120" s="64">
        <v>0</v>
      </c>
      <c r="AQ120" s="64">
        <f t="shared" si="114"/>
        <v>0</v>
      </c>
      <c r="AR120" s="8"/>
      <c r="AS120" s="63">
        <v>0</v>
      </c>
      <c r="AT120" s="63">
        <v>0</v>
      </c>
      <c r="AU120" s="63">
        <f t="shared" si="126"/>
        <v>0</v>
      </c>
      <c r="AV120" s="63">
        <v>0</v>
      </c>
      <c r="AW120" s="63">
        <f t="shared" si="127"/>
        <v>0</v>
      </c>
      <c r="AX120" s="64">
        <v>0</v>
      </c>
      <c r="AY120" s="65">
        <f t="shared" si="115"/>
        <v>0</v>
      </c>
      <c r="AZ120" s="32"/>
      <c r="BA120" s="121">
        <v>0</v>
      </c>
      <c r="BB120" s="63">
        <v>0</v>
      </c>
      <c r="BC120" s="63">
        <f t="shared" si="116"/>
        <v>0</v>
      </c>
      <c r="BD120" s="63">
        <v>0</v>
      </c>
      <c r="BE120" s="63">
        <f t="shared" si="135"/>
        <v>0</v>
      </c>
      <c r="BF120" s="64">
        <v>0</v>
      </c>
      <c r="BG120" s="64">
        <f t="shared" si="117"/>
        <v>0</v>
      </c>
      <c r="BH120" s="8"/>
      <c r="BI120" s="63">
        <v>0</v>
      </c>
      <c r="BJ120" s="63">
        <v>0</v>
      </c>
      <c r="BK120" s="63">
        <f t="shared" si="128"/>
        <v>0</v>
      </c>
      <c r="BL120" s="63">
        <v>0</v>
      </c>
      <c r="BM120" s="63">
        <f t="shared" si="129"/>
        <v>0</v>
      </c>
      <c r="BN120" s="64">
        <v>0</v>
      </c>
      <c r="BO120" s="65">
        <f t="shared" si="118"/>
        <v>0</v>
      </c>
      <c r="BP120" s="32"/>
      <c r="BQ120" s="121">
        <v>0</v>
      </c>
      <c r="BR120" s="63">
        <v>0</v>
      </c>
      <c r="BS120" s="63">
        <f t="shared" si="119"/>
        <v>0</v>
      </c>
      <c r="BT120" s="63">
        <v>0</v>
      </c>
      <c r="BU120" s="63">
        <f t="shared" si="136"/>
        <v>0</v>
      </c>
      <c r="BV120" s="64">
        <v>0</v>
      </c>
      <c r="BW120" s="64">
        <f t="shared" si="120"/>
        <v>0</v>
      </c>
      <c r="BX120" s="8"/>
      <c r="BY120" s="63">
        <v>0</v>
      </c>
      <c r="BZ120" s="63">
        <v>0</v>
      </c>
      <c r="CA120" s="63">
        <f t="shared" si="130"/>
        <v>0</v>
      </c>
      <c r="CB120" s="63">
        <v>0</v>
      </c>
      <c r="CC120" s="63">
        <f t="shared" si="131"/>
        <v>0</v>
      </c>
      <c r="CD120" s="64">
        <v>0</v>
      </c>
      <c r="CE120" s="65">
        <f t="shared" si="121"/>
        <v>0</v>
      </c>
      <c r="CF120" s="32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</row>
    <row r="121" spans="2:99" s="2" customFormat="1" ht="14.25" hidden="1" customHeight="1" outlineLevel="1">
      <c r="B121" s="2" t="str">
        <f t="shared" si="75"/>
        <v>Hide</v>
      </c>
      <c r="C121" s="2">
        <v>1</v>
      </c>
      <c r="D121" s="62" t="s">
        <v>106</v>
      </c>
      <c r="E121" s="121">
        <v>0</v>
      </c>
      <c r="F121" s="63">
        <v>0</v>
      </c>
      <c r="G121" s="63">
        <f t="shared" si="107"/>
        <v>0</v>
      </c>
      <c r="H121" s="63">
        <v>0</v>
      </c>
      <c r="I121" s="63">
        <f t="shared" si="132"/>
        <v>0</v>
      </c>
      <c r="J121" s="64">
        <v>0</v>
      </c>
      <c r="K121" s="64">
        <f t="shared" si="108"/>
        <v>0</v>
      </c>
      <c r="L121" s="8"/>
      <c r="M121" s="63">
        <v>0</v>
      </c>
      <c r="N121" s="63">
        <v>0</v>
      </c>
      <c r="O121" s="63">
        <f t="shared" si="122"/>
        <v>0</v>
      </c>
      <c r="P121" s="63">
        <v>0</v>
      </c>
      <c r="Q121" s="63">
        <f t="shared" si="123"/>
        <v>0</v>
      </c>
      <c r="R121" s="64">
        <v>0</v>
      </c>
      <c r="S121" s="65">
        <f t="shared" si="109"/>
        <v>0</v>
      </c>
      <c r="T121" s="32"/>
      <c r="U121" s="121">
        <v>0</v>
      </c>
      <c r="V121" s="63">
        <v>0</v>
      </c>
      <c r="W121" s="63">
        <f t="shared" si="110"/>
        <v>0</v>
      </c>
      <c r="X121" s="63">
        <v>0</v>
      </c>
      <c r="Y121" s="63">
        <f t="shared" si="133"/>
        <v>0</v>
      </c>
      <c r="Z121" s="64">
        <v>0</v>
      </c>
      <c r="AA121" s="64">
        <f t="shared" si="111"/>
        <v>0</v>
      </c>
      <c r="AB121" s="8"/>
      <c r="AC121" s="63">
        <v>0</v>
      </c>
      <c r="AD121" s="63">
        <v>0</v>
      </c>
      <c r="AE121" s="63">
        <f t="shared" si="124"/>
        <v>0</v>
      </c>
      <c r="AF121" s="63">
        <v>0</v>
      </c>
      <c r="AG121" s="63">
        <f t="shared" si="125"/>
        <v>0</v>
      </c>
      <c r="AH121" s="64">
        <v>0</v>
      </c>
      <c r="AI121" s="65">
        <f t="shared" si="112"/>
        <v>0</v>
      </c>
      <c r="AJ121" s="32"/>
      <c r="AK121" s="121">
        <v>0</v>
      </c>
      <c r="AL121" s="63">
        <v>0</v>
      </c>
      <c r="AM121" s="63">
        <f t="shared" si="113"/>
        <v>0</v>
      </c>
      <c r="AN121" s="63">
        <v>0</v>
      </c>
      <c r="AO121" s="63">
        <f t="shared" si="134"/>
        <v>0</v>
      </c>
      <c r="AP121" s="64">
        <v>0</v>
      </c>
      <c r="AQ121" s="64">
        <f t="shared" si="114"/>
        <v>0</v>
      </c>
      <c r="AR121" s="8"/>
      <c r="AS121" s="63">
        <v>0</v>
      </c>
      <c r="AT121" s="63">
        <v>0</v>
      </c>
      <c r="AU121" s="63">
        <f t="shared" si="126"/>
        <v>0</v>
      </c>
      <c r="AV121" s="63">
        <v>0</v>
      </c>
      <c r="AW121" s="63">
        <f t="shared" si="127"/>
        <v>0</v>
      </c>
      <c r="AX121" s="64">
        <v>0</v>
      </c>
      <c r="AY121" s="65">
        <f t="shared" si="115"/>
        <v>0</v>
      </c>
      <c r="AZ121" s="32"/>
      <c r="BA121" s="121">
        <v>0</v>
      </c>
      <c r="BB121" s="63">
        <v>0</v>
      </c>
      <c r="BC121" s="63">
        <f t="shared" si="116"/>
        <v>0</v>
      </c>
      <c r="BD121" s="63">
        <v>0</v>
      </c>
      <c r="BE121" s="63">
        <f t="shared" si="135"/>
        <v>0</v>
      </c>
      <c r="BF121" s="64">
        <v>0</v>
      </c>
      <c r="BG121" s="64">
        <f t="shared" si="117"/>
        <v>0</v>
      </c>
      <c r="BH121" s="8"/>
      <c r="BI121" s="63">
        <v>0</v>
      </c>
      <c r="BJ121" s="63">
        <v>0</v>
      </c>
      <c r="BK121" s="63">
        <f t="shared" si="128"/>
        <v>0</v>
      </c>
      <c r="BL121" s="63">
        <v>0</v>
      </c>
      <c r="BM121" s="63">
        <f t="shared" si="129"/>
        <v>0</v>
      </c>
      <c r="BN121" s="64">
        <v>0</v>
      </c>
      <c r="BO121" s="65">
        <f t="shared" si="118"/>
        <v>0</v>
      </c>
      <c r="BP121" s="32"/>
      <c r="BQ121" s="121">
        <v>0</v>
      </c>
      <c r="BR121" s="63">
        <v>0</v>
      </c>
      <c r="BS121" s="63">
        <f t="shared" si="119"/>
        <v>0</v>
      </c>
      <c r="BT121" s="63">
        <v>0</v>
      </c>
      <c r="BU121" s="63">
        <f t="shared" si="136"/>
        <v>0</v>
      </c>
      <c r="BV121" s="64">
        <v>0</v>
      </c>
      <c r="BW121" s="64">
        <f t="shared" si="120"/>
        <v>0</v>
      </c>
      <c r="BX121" s="8"/>
      <c r="BY121" s="63">
        <v>0</v>
      </c>
      <c r="BZ121" s="63">
        <v>0</v>
      </c>
      <c r="CA121" s="63">
        <f t="shared" si="130"/>
        <v>0</v>
      </c>
      <c r="CB121" s="63">
        <v>0</v>
      </c>
      <c r="CC121" s="63">
        <f t="shared" si="131"/>
        <v>0</v>
      </c>
      <c r="CD121" s="64">
        <v>0</v>
      </c>
      <c r="CE121" s="65">
        <f t="shared" si="121"/>
        <v>0</v>
      </c>
      <c r="CF121" s="32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</row>
    <row r="122" spans="2:99" s="2" customFormat="1" ht="14.25" hidden="1" customHeight="1" outlineLevel="1">
      <c r="B122" s="2" t="str">
        <f t="shared" ref="B122" si="230">IF(SUM(T122:T122)&lt;&gt;0,"Show","Hide")</f>
        <v>Hide</v>
      </c>
      <c r="C122" s="2">
        <v>1</v>
      </c>
      <c r="D122" s="62" t="s">
        <v>591</v>
      </c>
      <c r="E122" s="121">
        <v>0</v>
      </c>
      <c r="F122" s="63">
        <v>0</v>
      </c>
      <c r="G122" s="63">
        <f t="shared" ref="G122" si="231">+E122-F122</f>
        <v>0</v>
      </c>
      <c r="H122" s="63">
        <v>0</v>
      </c>
      <c r="I122" s="63">
        <f t="shared" ref="I122" si="232">+E122-H122</f>
        <v>0</v>
      </c>
      <c r="J122" s="64">
        <v>0</v>
      </c>
      <c r="K122" s="64">
        <f t="shared" ref="K122" si="233">+E122-J122</f>
        <v>0</v>
      </c>
      <c r="L122" s="8"/>
      <c r="M122" s="63">
        <v>0</v>
      </c>
      <c r="N122" s="63">
        <v>0</v>
      </c>
      <c r="O122" s="63">
        <f t="shared" ref="O122" si="234">+M122-N122</f>
        <v>0</v>
      </c>
      <c r="P122" s="63">
        <v>0</v>
      </c>
      <c r="Q122" s="63">
        <f t="shared" ref="Q122" si="235">+M122-P122</f>
        <v>0</v>
      </c>
      <c r="R122" s="64">
        <v>0</v>
      </c>
      <c r="S122" s="65">
        <f t="shared" ref="S122" si="236">+M122-R122</f>
        <v>0</v>
      </c>
      <c r="T122" s="32"/>
      <c r="U122" s="121">
        <v>0</v>
      </c>
      <c r="V122" s="63">
        <v>0</v>
      </c>
      <c r="W122" s="63">
        <f t="shared" ref="W122" si="237">+U122-V122</f>
        <v>0</v>
      </c>
      <c r="X122" s="63">
        <v>0</v>
      </c>
      <c r="Y122" s="63">
        <f t="shared" ref="Y122" si="238">+U122-X122</f>
        <v>0</v>
      </c>
      <c r="Z122" s="64">
        <v>0</v>
      </c>
      <c r="AA122" s="64">
        <f t="shared" ref="AA122" si="239">+U122-Z122</f>
        <v>0</v>
      </c>
      <c r="AB122" s="8"/>
      <c r="AC122" s="63">
        <v>0</v>
      </c>
      <c r="AD122" s="63">
        <v>0</v>
      </c>
      <c r="AE122" s="63">
        <f t="shared" ref="AE122" si="240">+AC122-AD122</f>
        <v>0</v>
      </c>
      <c r="AF122" s="63">
        <v>0</v>
      </c>
      <c r="AG122" s="63">
        <f t="shared" ref="AG122" si="241">+AC122-AF122</f>
        <v>0</v>
      </c>
      <c r="AH122" s="64">
        <v>0</v>
      </c>
      <c r="AI122" s="65">
        <f t="shared" ref="AI122" si="242">+AC122-AH122</f>
        <v>0</v>
      </c>
      <c r="AJ122" s="32"/>
      <c r="AK122" s="121">
        <v>0</v>
      </c>
      <c r="AL122" s="63">
        <v>0</v>
      </c>
      <c r="AM122" s="63">
        <f t="shared" ref="AM122" si="243">+AK122-AL122</f>
        <v>0</v>
      </c>
      <c r="AN122" s="63">
        <v>0</v>
      </c>
      <c r="AO122" s="63">
        <f t="shared" ref="AO122" si="244">+AK122-AN122</f>
        <v>0</v>
      </c>
      <c r="AP122" s="64">
        <v>0</v>
      </c>
      <c r="AQ122" s="64">
        <f t="shared" ref="AQ122" si="245">+AK122-AP122</f>
        <v>0</v>
      </c>
      <c r="AR122" s="8"/>
      <c r="AS122" s="63">
        <v>0</v>
      </c>
      <c r="AT122" s="63">
        <v>0</v>
      </c>
      <c r="AU122" s="63">
        <f t="shared" ref="AU122" si="246">+AS122-AT122</f>
        <v>0</v>
      </c>
      <c r="AV122" s="63">
        <v>0</v>
      </c>
      <c r="AW122" s="63">
        <f t="shared" ref="AW122" si="247">+AS122-AV122</f>
        <v>0</v>
      </c>
      <c r="AX122" s="64">
        <v>0</v>
      </c>
      <c r="AY122" s="65">
        <f t="shared" ref="AY122" si="248">+AS122-AX122</f>
        <v>0</v>
      </c>
      <c r="AZ122" s="32"/>
      <c r="BA122" s="121">
        <v>0</v>
      </c>
      <c r="BB122" s="63">
        <v>0</v>
      </c>
      <c r="BC122" s="63">
        <f t="shared" ref="BC122" si="249">+BA122-BB122</f>
        <v>0</v>
      </c>
      <c r="BD122" s="63">
        <v>0</v>
      </c>
      <c r="BE122" s="63">
        <f t="shared" ref="BE122" si="250">+BA122-BD122</f>
        <v>0</v>
      </c>
      <c r="BF122" s="64">
        <v>0</v>
      </c>
      <c r="BG122" s="64">
        <f t="shared" ref="BG122" si="251">+BA122-BF122</f>
        <v>0</v>
      </c>
      <c r="BH122" s="8"/>
      <c r="BI122" s="63">
        <v>0</v>
      </c>
      <c r="BJ122" s="63">
        <v>0</v>
      </c>
      <c r="BK122" s="63">
        <f t="shared" ref="BK122" si="252">+BI122-BJ122</f>
        <v>0</v>
      </c>
      <c r="BL122" s="63">
        <v>0</v>
      </c>
      <c r="BM122" s="63">
        <f t="shared" ref="BM122" si="253">+BI122-BL122</f>
        <v>0</v>
      </c>
      <c r="BN122" s="64">
        <v>0</v>
      </c>
      <c r="BO122" s="65">
        <f t="shared" ref="BO122" si="254">+BI122-BN122</f>
        <v>0</v>
      </c>
      <c r="BP122" s="32"/>
      <c r="BQ122" s="121">
        <v>0</v>
      </c>
      <c r="BR122" s="63">
        <v>0</v>
      </c>
      <c r="BS122" s="63">
        <f t="shared" ref="BS122" si="255">+BQ122-BR122</f>
        <v>0</v>
      </c>
      <c r="BT122" s="63">
        <v>0</v>
      </c>
      <c r="BU122" s="63">
        <f t="shared" ref="BU122" si="256">+BQ122-BT122</f>
        <v>0</v>
      </c>
      <c r="BV122" s="64">
        <v>0</v>
      </c>
      <c r="BW122" s="64">
        <f t="shared" ref="BW122" si="257">+BQ122-BV122</f>
        <v>0</v>
      </c>
      <c r="BX122" s="8"/>
      <c r="BY122" s="63">
        <v>0</v>
      </c>
      <c r="BZ122" s="63">
        <v>0</v>
      </c>
      <c r="CA122" s="63">
        <f t="shared" ref="CA122" si="258">+BY122-BZ122</f>
        <v>0</v>
      </c>
      <c r="CB122" s="63">
        <v>0</v>
      </c>
      <c r="CC122" s="63">
        <f t="shared" ref="CC122" si="259">+BY122-CB122</f>
        <v>0</v>
      </c>
      <c r="CD122" s="64">
        <v>0</v>
      </c>
      <c r="CE122" s="65">
        <f t="shared" ref="CE122" si="260">+BY122-CD122</f>
        <v>0</v>
      </c>
      <c r="CF122" s="3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</row>
    <row r="123" spans="2:99" s="2" customFormat="1" collapsed="1">
      <c r="B123" s="2" t="str">
        <f t="shared" si="75"/>
        <v>Hide</v>
      </c>
      <c r="C123" s="2">
        <v>1</v>
      </c>
      <c r="D123" s="66" t="s">
        <v>107</v>
      </c>
      <c r="E123" s="116">
        <v>5494.3199999999561</v>
      </c>
      <c r="F123" s="38">
        <v>28082.651193583955</v>
      </c>
      <c r="G123" s="38">
        <f t="shared" si="107"/>
        <v>-22588.331193583999</v>
      </c>
      <c r="H123" s="38">
        <v>0</v>
      </c>
      <c r="I123" s="38">
        <f t="shared" si="132"/>
        <v>5494.3199999999561</v>
      </c>
      <c r="J123" s="39">
        <v>-20388.499999999971</v>
      </c>
      <c r="K123" s="39">
        <f t="shared" si="108"/>
        <v>25882.819999999927</v>
      </c>
      <c r="L123" s="35"/>
      <c r="M123" s="38">
        <v>5494.3199999999561</v>
      </c>
      <c r="N123" s="38">
        <v>28082.651193583955</v>
      </c>
      <c r="O123" s="38">
        <f t="shared" si="122"/>
        <v>-22588.331193583999</v>
      </c>
      <c r="P123" s="38">
        <v>0</v>
      </c>
      <c r="Q123" s="38">
        <f t="shared" si="123"/>
        <v>5494.3199999999561</v>
      </c>
      <c r="R123" s="39">
        <v>-20388.499999999971</v>
      </c>
      <c r="S123" s="40">
        <f t="shared" si="109"/>
        <v>25882.819999999927</v>
      </c>
      <c r="T123" s="32"/>
      <c r="U123" s="116">
        <v>-12030.480000000036</v>
      </c>
      <c r="V123" s="38">
        <v>15331.470848626492</v>
      </c>
      <c r="W123" s="38">
        <f t="shared" si="110"/>
        <v>-27361.950848626526</v>
      </c>
      <c r="X123" s="38">
        <v>0</v>
      </c>
      <c r="Y123" s="38">
        <f t="shared" si="133"/>
        <v>-12030.480000000036</v>
      </c>
      <c r="Z123" s="39">
        <v>3947.6100000000074</v>
      </c>
      <c r="AA123" s="39">
        <f t="shared" si="111"/>
        <v>-15978.090000000044</v>
      </c>
      <c r="AB123" s="35"/>
      <c r="AC123" s="38">
        <v>-12030.480000000036</v>
      </c>
      <c r="AD123" s="38">
        <v>15331.470848626492</v>
      </c>
      <c r="AE123" s="38">
        <f t="shared" si="124"/>
        <v>-27361.950848626526</v>
      </c>
      <c r="AF123" s="38">
        <v>0</v>
      </c>
      <c r="AG123" s="38">
        <f t="shared" si="125"/>
        <v>-12030.480000000036</v>
      </c>
      <c r="AH123" s="39">
        <v>3947.6100000000074</v>
      </c>
      <c r="AI123" s="40">
        <f t="shared" si="112"/>
        <v>-15978.090000000044</v>
      </c>
      <c r="AJ123" s="32"/>
      <c r="AK123" s="116">
        <v>16840.359999999997</v>
      </c>
      <c r="AL123" s="38">
        <v>12031.430344957471</v>
      </c>
      <c r="AM123" s="38">
        <f t="shared" si="113"/>
        <v>4808.9296550425261</v>
      </c>
      <c r="AN123" s="38">
        <v>0</v>
      </c>
      <c r="AO123" s="38">
        <f t="shared" si="134"/>
        <v>16840.359999999997</v>
      </c>
      <c r="AP123" s="39">
        <v>-24336.110000000004</v>
      </c>
      <c r="AQ123" s="39">
        <f t="shared" si="114"/>
        <v>41176.47</v>
      </c>
      <c r="AR123" s="35"/>
      <c r="AS123" s="38">
        <v>16840.359999999997</v>
      </c>
      <c r="AT123" s="38">
        <v>12031.430344957471</v>
      </c>
      <c r="AU123" s="38">
        <f t="shared" si="126"/>
        <v>4808.9296550425261</v>
      </c>
      <c r="AV123" s="38">
        <v>0</v>
      </c>
      <c r="AW123" s="38">
        <f t="shared" si="127"/>
        <v>16840.359999999997</v>
      </c>
      <c r="AX123" s="39">
        <v>-24336.110000000004</v>
      </c>
      <c r="AY123" s="40">
        <f t="shared" si="115"/>
        <v>41176.47</v>
      </c>
      <c r="AZ123" s="32"/>
      <c r="BA123" s="116">
        <v>684.44000000000108</v>
      </c>
      <c r="BB123" s="38">
        <v>679.75</v>
      </c>
      <c r="BC123" s="38">
        <f t="shared" si="116"/>
        <v>4.6900000000010778</v>
      </c>
      <c r="BD123" s="38">
        <v>0</v>
      </c>
      <c r="BE123" s="38">
        <f t="shared" si="135"/>
        <v>684.44000000000108</v>
      </c>
      <c r="BF123" s="39">
        <v>0</v>
      </c>
      <c r="BG123" s="39">
        <f t="shared" si="117"/>
        <v>684.44000000000108</v>
      </c>
      <c r="BH123" s="35"/>
      <c r="BI123" s="38">
        <v>684.44000000000108</v>
      </c>
      <c r="BJ123" s="38">
        <v>679.75</v>
      </c>
      <c r="BK123" s="38">
        <f t="shared" si="128"/>
        <v>4.6900000000010778</v>
      </c>
      <c r="BL123" s="38">
        <v>0</v>
      </c>
      <c r="BM123" s="38">
        <f t="shared" si="129"/>
        <v>684.44000000000108</v>
      </c>
      <c r="BN123" s="39">
        <v>0</v>
      </c>
      <c r="BO123" s="40">
        <f t="shared" si="118"/>
        <v>684.44000000000108</v>
      </c>
      <c r="BP123" s="32"/>
      <c r="BQ123" s="116">
        <v>0</v>
      </c>
      <c r="BR123" s="38">
        <v>40</v>
      </c>
      <c r="BS123" s="38">
        <f t="shared" si="119"/>
        <v>-40</v>
      </c>
      <c r="BT123" s="38">
        <v>0</v>
      </c>
      <c r="BU123" s="38">
        <f t="shared" si="136"/>
        <v>0</v>
      </c>
      <c r="BV123" s="39">
        <v>0</v>
      </c>
      <c r="BW123" s="39">
        <f t="shared" si="120"/>
        <v>0</v>
      </c>
      <c r="BX123" s="35"/>
      <c r="BY123" s="38">
        <v>0</v>
      </c>
      <c r="BZ123" s="38">
        <v>40</v>
      </c>
      <c r="CA123" s="38">
        <f t="shared" si="130"/>
        <v>-40</v>
      </c>
      <c r="CB123" s="38">
        <v>0</v>
      </c>
      <c r="CC123" s="38">
        <f t="shared" si="131"/>
        <v>0</v>
      </c>
      <c r="CD123" s="39">
        <v>0</v>
      </c>
      <c r="CE123" s="40">
        <f t="shared" si="121"/>
        <v>0</v>
      </c>
      <c r="CF123" s="32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</row>
    <row r="124" spans="2:99" s="2" customFormat="1" ht="14.25" hidden="1" customHeight="1" outlineLevel="1">
      <c r="B124" s="2" t="str">
        <f t="shared" si="75"/>
        <v>Hide</v>
      </c>
      <c r="C124" s="2">
        <v>1</v>
      </c>
      <c r="D124" s="62" t="s">
        <v>108</v>
      </c>
      <c r="E124" s="121">
        <v>0</v>
      </c>
      <c r="F124" s="63">
        <v>0</v>
      </c>
      <c r="G124" s="63">
        <f t="shared" si="107"/>
        <v>0</v>
      </c>
      <c r="H124" s="63">
        <v>0</v>
      </c>
      <c r="I124" s="63">
        <f t="shared" si="132"/>
        <v>0</v>
      </c>
      <c r="J124" s="64">
        <v>0</v>
      </c>
      <c r="K124" s="64">
        <f t="shared" si="108"/>
        <v>0</v>
      </c>
      <c r="L124" s="8"/>
      <c r="M124" s="63">
        <v>0</v>
      </c>
      <c r="N124" s="63">
        <v>0</v>
      </c>
      <c r="O124" s="63">
        <f t="shared" si="122"/>
        <v>0</v>
      </c>
      <c r="P124" s="63">
        <v>0</v>
      </c>
      <c r="Q124" s="63">
        <f t="shared" si="123"/>
        <v>0</v>
      </c>
      <c r="R124" s="64">
        <v>0</v>
      </c>
      <c r="S124" s="65">
        <f t="shared" si="109"/>
        <v>0</v>
      </c>
      <c r="T124" s="32"/>
      <c r="U124" s="121">
        <v>0</v>
      </c>
      <c r="V124" s="63">
        <v>0</v>
      </c>
      <c r="W124" s="63">
        <f t="shared" si="110"/>
        <v>0</v>
      </c>
      <c r="X124" s="63">
        <v>0</v>
      </c>
      <c r="Y124" s="63">
        <f t="shared" si="133"/>
        <v>0</v>
      </c>
      <c r="Z124" s="64">
        <v>0</v>
      </c>
      <c r="AA124" s="64">
        <f t="shared" si="111"/>
        <v>0</v>
      </c>
      <c r="AB124" s="8"/>
      <c r="AC124" s="63">
        <v>0</v>
      </c>
      <c r="AD124" s="63">
        <v>0</v>
      </c>
      <c r="AE124" s="63">
        <f t="shared" si="124"/>
        <v>0</v>
      </c>
      <c r="AF124" s="63">
        <v>0</v>
      </c>
      <c r="AG124" s="63">
        <f t="shared" si="125"/>
        <v>0</v>
      </c>
      <c r="AH124" s="64">
        <v>0</v>
      </c>
      <c r="AI124" s="65">
        <f t="shared" si="112"/>
        <v>0</v>
      </c>
      <c r="AJ124" s="32"/>
      <c r="AK124" s="121">
        <v>0</v>
      </c>
      <c r="AL124" s="63">
        <v>0</v>
      </c>
      <c r="AM124" s="63">
        <f t="shared" si="113"/>
        <v>0</v>
      </c>
      <c r="AN124" s="63">
        <v>0</v>
      </c>
      <c r="AO124" s="63">
        <f t="shared" si="134"/>
        <v>0</v>
      </c>
      <c r="AP124" s="64">
        <v>0</v>
      </c>
      <c r="AQ124" s="64">
        <f t="shared" si="114"/>
        <v>0</v>
      </c>
      <c r="AR124" s="8"/>
      <c r="AS124" s="63">
        <v>0</v>
      </c>
      <c r="AT124" s="63">
        <v>0</v>
      </c>
      <c r="AU124" s="63">
        <f t="shared" si="126"/>
        <v>0</v>
      </c>
      <c r="AV124" s="63">
        <v>0</v>
      </c>
      <c r="AW124" s="63">
        <f t="shared" si="127"/>
        <v>0</v>
      </c>
      <c r="AX124" s="64">
        <v>0</v>
      </c>
      <c r="AY124" s="65">
        <f t="shared" si="115"/>
        <v>0</v>
      </c>
      <c r="AZ124" s="32"/>
      <c r="BA124" s="121">
        <v>0</v>
      </c>
      <c r="BB124" s="63">
        <v>0</v>
      </c>
      <c r="BC124" s="63">
        <f t="shared" si="116"/>
        <v>0</v>
      </c>
      <c r="BD124" s="63">
        <v>0</v>
      </c>
      <c r="BE124" s="63">
        <f t="shared" si="135"/>
        <v>0</v>
      </c>
      <c r="BF124" s="64">
        <v>0</v>
      </c>
      <c r="BG124" s="64">
        <f t="shared" si="117"/>
        <v>0</v>
      </c>
      <c r="BH124" s="8"/>
      <c r="BI124" s="63">
        <v>0</v>
      </c>
      <c r="BJ124" s="63">
        <v>0</v>
      </c>
      <c r="BK124" s="63">
        <f t="shared" si="128"/>
        <v>0</v>
      </c>
      <c r="BL124" s="63">
        <v>0</v>
      </c>
      <c r="BM124" s="63">
        <f t="shared" si="129"/>
        <v>0</v>
      </c>
      <c r="BN124" s="64">
        <v>0</v>
      </c>
      <c r="BO124" s="65">
        <f t="shared" si="118"/>
        <v>0</v>
      </c>
      <c r="BP124" s="32"/>
      <c r="BQ124" s="121">
        <v>0</v>
      </c>
      <c r="BR124" s="63">
        <v>0</v>
      </c>
      <c r="BS124" s="63">
        <f t="shared" si="119"/>
        <v>0</v>
      </c>
      <c r="BT124" s="63">
        <v>0</v>
      </c>
      <c r="BU124" s="63">
        <f t="shared" si="136"/>
        <v>0</v>
      </c>
      <c r="BV124" s="64">
        <v>0</v>
      </c>
      <c r="BW124" s="64">
        <f t="shared" si="120"/>
        <v>0</v>
      </c>
      <c r="BX124" s="8"/>
      <c r="BY124" s="63">
        <v>0</v>
      </c>
      <c r="BZ124" s="63">
        <v>0</v>
      </c>
      <c r="CA124" s="63">
        <f t="shared" si="130"/>
        <v>0</v>
      </c>
      <c r="CB124" s="63">
        <v>0</v>
      </c>
      <c r="CC124" s="63">
        <f t="shared" si="131"/>
        <v>0</v>
      </c>
      <c r="CD124" s="64">
        <v>0</v>
      </c>
      <c r="CE124" s="65">
        <f t="shared" si="121"/>
        <v>0</v>
      </c>
      <c r="CF124" s="32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</row>
    <row r="125" spans="2:99" s="2" customFormat="1" collapsed="1">
      <c r="B125" s="2" t="str">
        <f t="shared" si="75"/>
        <v>Hide</v>
      </c>
      <c r="D125" s="66" t="s">
        <v>109</v>
      </c>
      <c r="E125" s="116">
        <v>0</v>
      </c>
      <c r="F125" s="38">
        <v>0</v>
      </c>
      <c r="G125" s="38">
        <f t="shared" si="107"/>
        <v>0</v>
      </c>
      <c r="H125" s="38">
        <v>0</v>
      </c>
      <c r="I125" s="38">
        <f t="shared" si="132"/>
        <v>0</v>
      </c>
      <c r="J125" s="39">
        <v>0</v>
      </c>
      <c r="K125" s="39">
        <f t="shared" si="108"/>
        <v>0</v>
      </c>
      <c r="L125" s="35"/>
      <c r="M125" s="38">
        <v>0</v>
      </c>
      <c r="N125" s="38">
        <v>0</v>
      </c>
      <c r="O125" s="38">
        <f t="shared" si="122"/>
        <v>0</v>
      </c>
      <c r="P125" s="38">
        <v>0</v>
      </c>
      <c r="Q125" s="38">
        <f t="shared" si="123"/>
        <v>0</v>
      </c>
      <c r="R125" s="39">
        <v>0</v>
      </c>
      <c r="S125" s="40">
        <f t="shared" si="109"/>
        <v>0</v>
      </c>
      <c r="T125" s="32"/>
      <c r="U125" s="116">
        <v>0</v>
      </c>
      <c r="V125" s="38">
        <v>0</v>
      </c>
      <c r="W125" s="38">
        <f t="shared" si="110"/>
        <v>0</v>
      </c>
      <c r="X125" s="38">
        <v>0</v>
      </c>
      <c r="Y125" s="38">
        <f t="shared" si="133"/>
        <v>0</v>
      </c>
      <c r="Z125" s="39">
        <v>0</v>
      </c>
      <c r="AA125" s="39">
        <f t="shared" si="111"/>
        <v>0</v>
      </c>
      <c r="AB125" s="35"/>
      <c r="AC125" s="38">
        <v>0</v>
      </c>
      <c r="AD125" s="38">
        <v>0</v>
      </c>
      <c r="AE125" s="38">
        <f t="shared" si="124"/>
        <v>0</v>
      </c>
      <c r="AF125" s="38">
        <v>0</v>
      </c>
      <c r="AG125" s="38">
        <f t="shared" si="125"/>
        <v>0</v>
      </c>
      <c r="AH125" s="39">
        <v>0</v>
      </c>
      <c r="AI125" s="40">
        <f t="shared" si="112"/>
        <v>0</v>
      </c>
      <c r="AJ125" s="32"/>
      <c r="AK125" s="116">
        <v>0</v>
      </c>
      <c r="AL125" s="38">
        <v>0</v>
      </c>
      <c r="AM125" s="38">
        <f t="shared" si="113"/>
        <v>0</v>
      </c>
      <c r="AN125" s="38">
        <v>0</v>
      </c>
      <c r="AO125" s="38">
        <f t="shared" si="134"/>
        <v>0</v>
      </c>
      <c r="AP125" s="39">
        <v>0</v>
      </c>
      <c r="AQ125" s="39">
        <f t="shared" si="114"/>
        <v>0</v>
      </c>
      <c r="AR125" s="35"/>
      <c r="AS125" s="38">
        <v>0</v>
      </c>
      <c r="AT125" s="38">
        <v>0</v>
      </c>
      <c r="AU125" s="38">
        <f t="shared" si="126"/>
        <v>0</v>
      </c>
      <c r="AV125" s="38">
        <v>0</v>
      </c>
      <c r="AW125" s="38">
        <f t="shared" si="127"/>
        <v>0</v>
      </c>
      <c r="AX125" s="39">
        <v>0</v>
      </c>
      <c r="AY125" s="40">
        <f t="shared" si="115"/>
        <v>0</v>
      </c>
      <c r="AZ125" s="32"/>
      <c r="BA125" s="116">
        <v>0</v>
      </c>
      <c r="BB125" s="38">
        <v>0</v>
      </c>
      <c r="BC125" s="38">
        <f t="shared" si="116"/>
        <v>0</v>
      </c>
      <c r="BD125" s="38">
        <v>0</v>
      </c>
      <c r="BE125" s="38">
        <f t="shared" si="135"/>
        <v>0</v>
      </c>
      <c r="BF125" s="39">
        <v>0</v>
      </c>
      <c r="BG125" s="39">
        <f t="shared" si="117"/>
        <v>0</v>
      </c>
      <c r="BH125" s="35"/>
      <c r="BI125" s="38">
        <v>0</v>
      </c>
      <c r="BJ125" s="38">
        <v>0</v>
      </c>
      <c r="BK125" s="38">
        <f t="shared" si="128"/>
        <v>0</v>
      </c>
      <c r="BL125" s="38">
        <v>0</v>
      </c>
      <c r="BM125" s="38">
        <f t="shared" si="129"/>
        <v>0</v>
      </c>
      <c r="BN125" s="39">
        <v>0</v>
      </c>
      <c r="BO125" s="40">
        <f t="shared" si="118"/>
        <v>0</v>
      </c>
      <c r="BP125" s="32"/>
      <c r="BQ125" s="116">
        <v>0</v>
      </c>
      <c r="BR125" s="38">
        <v>0</v>
      </c>
      <c r="BS125" s="38">
        <f t="shared" si="119"/>
        <v>0</v>
      </c>
      <c r="BT125" s="38">
        <v>0</v>
      </c>
      <c r="BU125" s="38">
        <f t="shared" si="136"/>
        <v>0</v>
      </c>
      <c r="BV125" s="39">
        <v>0</v>
      </c>
      <c r="BW125" s="39">
        <f t="shared" si="120"/>
        <v>0</v>
      </c>
      <c r="BX125" s="35"/>
      <c r="BY125" s="38">
        <v>0</v>
      </c>
      <c r="BZ125" s="38">
        <v>0</v>
      </c>
      <c r="CA125" s="38">
        <f t="shared" si="130"/>
        <v>0</v>
      </c>
      <c r="CB125" s="38">
        <v>0</v>
      </c>
      <c r="CC125" s="38">
        <f t="shared" si="131"/>
        <v>0</v>
      </c>
      <c r="CD125" s="39">
        <v>0</v>
      </c>
      <c r="CE125" s="40">
        <f t="shared" si="121"/>
        <v>0</v>
      </c>
      <c r="CF125" s="32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</row>
    <row r="126" spans="2:99" s="67" customFormat="1">
      <c r="B126" s="67" t="str">
        <f t="shared" si="75"/>
        <v>Hide</v>
      </c>
      <c r="C126" s="67">
        <v>1</v>
      </c>
      <c r="D126" s="68" t="s">
        <v>110</v>
      </c>
      <c r="E126" s="120">
        <v>239713.12999999998</v>
      </c>
      <c r="F126" s="57">
        <v>206675.13577831184</v>
      </c>
      <c r="G126" s="57">
        <f t="shared" si="107"/>
        <v>33037.994221688132</v>
      </c>
      <c r="H126" s="57">
        <v>0</v>
      </c>
      <c r="I126" s="57">
        <f t="shared" si="132"/>
        <v>239713.12999999998</v>
      </c>
      <c r="J126" s="58">
        <v>178152.33000000002</v>
      </c>
      <c r="K126" s="58">
        <f t="shared" si="108"/>
        <v>61560.799999999959</v>
      </c>
      <c r="L126" s="45"/>
      <c r="M126" s="57">
        <v>239713.12999999998</v>
      </c>
      <c r="N126" s="57">
        <v>206675.13577831184</v>
      </c>
      <c r="O126" s="57">
        <f t="shared" si="122"/>
        <v>33037.994221688132</v>
      </c>
      <c r="P126" s="57">
        <v>0</v>
      </c>
      <c r="Q126" s="57">
        <f t="shared" si="123"/>
        <v>239713.12999999998</v>
      </c>
      <c r="R126" s="58">
        <v>178152.33000000002</v>
      </c>
      <c r="S126" s="59">
        <f t="shared" si="109"/>
        <v>61560.799999999959</v>
      </c>
      <c r="T126" s="32"/>
      <c r="U126" s="120">
        <v>44210.979999999967</v>
      </c>
      <c r="V126" s="57">
        <v>82192.962883758271</v>
      </c>
      <c r="W126" s="57">
        <f t="shared" si="110"/>
        <v>-37981.982883758305</v>
      </c>
      <c r="X126" s="57">
        <v>0</v>
      </c>
      <c r="Y126" s="57">
        <f t="shared" si="133"/>
        <v>44210.979999999967</v>
      </c>
      <c r="Z126" s="58">
        <v>70201.079999999987</v>
      </c>
      <c r="AA126" s="58">
        <f t="shared" si="111"/>
        <v>-25990.10000000002</v>
      </c>
      <c r="AB126" s="45"/>
      <c r="AC126" s="57">
        <v>44210.979999999967</v>
      </c>
      <c r="AD126" s="57">
        <v>82192.962883758271</v>
      </c>
      <c r="AE126" s="57">
        <f t="shared" si="124"/>
        <v>-37981.982883758305</v>
      </c>
      <c r="AF126" s="57">
        <v>0</v>
      </c>
      <c r="AG126" s="57">
        <f t="shared" si="125"/>
        <v>44210.979999999967</v>
      </c>
      <c r="AH126" s="58">
        <v>70201.079999999987</v>
      </c>
      <c r="AI126" s="59">
        <f t="shared" si="112"/>
        <v>-25990.10000000002</v>
      </c>
      <c r="AJ126" s="32"/>
      <c r="AK126" s="120">
        <v>47650.98</v>
      </c>
      <c r="AL126" s="57">
        <v>16643.340511840826</v>
      </c>
      <c r="AM126" s="57">
        <f t="shared" si="113"/>
        <v>31007.639488159177</v>
      </c>
      <c r="AN126" s="57">
        <v>0</v>
      </c>
      <c r="AO126" s="57">
        <f t="shared" si="134"/>
        <v>47650.98</v>
      </c>
      <c r="AP126" s="58">
        <v>-25893.669999999995</v>
      </c>
      <c r="AQ126" s="58">
        <f t="shared" si="114"/>
        <v>73544.649999999994</v>
      </c>
      <c r="AR126" s="45"/>
      <c r="AS126" s="57">
        <v>47650.98</v>
      </c>
      <c r="AT126" s="57">
        <v>16643.340511840826</v>
      </c>
      <c r="AU126" s="57">
        <f t="shared" si="126"/>
        <v>31007.639488159177</v>
      </c>
      <c r="AV126" s="57">
        <v>0</v>
      </c>
      <c r="AW126" s="57">
        <f t="shared" si="127"/>
        <v>47650.98</v>
      </c>
      <c r="AX126" s="58">
        <v>-25893.669999999995</v>
      </c>
      <c r="AY126" s="59">
        <f t="shared" si="115"/>
        <v>73544.649999999994</v>
      </c>
      <c r="AZ126" s="32"/>
      <c r="BA126" s="120">
        <v>102997.23999999999</v>
      </c>
      <c r="BB126" s="57">
        <v>63173.678028602051</v>
      </c>
      <c r="BC126" s="57">
        <f t="shared" si="116"/>
        <v>39823.561971397939</v>
      </c>
      <c r="BD126" s="57">
        <v>0</v>
      </c>
      <c r="BE126" s="57">
        <f t="shared" si="135"/>
        <v>102997.23999999999</v>
      </c>
      <c r="BF126" s="58">
        <v>112926.78000000001</v>
      </c>
      <c r="BG126" s="58">
        <f t="shared" si="117"/>
        <v>-9929.5400000000227</v>
      </c>
      <c r="BH126" s="45"/>
      <c r="BI126" s="57">
        <v>102997.23999999999</v>
      </c>
      <c r="BJ126" s="57">
        <v>63173.678028602051</v>
      </c>
      <c r="BK126" s="57">
        <f t="shared" si="128"/>
        <v>39823.561971397939</v>
      </c>
      <c r="BL126" s="57">
        <v>0</v>
      </c>
      <c r="BM126" s="57">
        <f t="shared" si="129"/>
        <v>102997.23999999999</v>
      </c>
      <c r="BN126" s="58">
        <v>112926.78000000001</v>
      </c>
      <c r="BO126" s="59">
        <f t="shared" si="118"/>
        <v>-9929.5400000000227</v>
      </c>
      <c r="BP126" s="32"/>
      <c r="BQ126" s="120">
        <v>44853.930000000008</v>
      </c>
      <c r="BR126" s="57">
        <v>44665.15435411068</v>
      </c>
      <c r="BS126" s="57">
        <f t="shared" si="119"/>
        <v>188.77564588932728</v>
      </c>
      <c r="BT126" s="57">
        <v>0</v>
      </c>
      <c r="BU126" s="57">
        <f t="shared" si="136"/>
        <v>44853.930000000008</v>
      </c>
      <c r="BV126" s="58">
        <v>20918.139999999996</v>
      </c>
      <c r="BW126" s="58">
        <f t="shared" si="120"/>
        <v>23935.790000000012</v>
      </c>
      <c r="BX126" s="45"/>
      <c r="BY126" s="57">
        <v>44853.930000000008</v>
      </c>
      <c r="BZ126" s="57">
        <v>44665.15435411068</v>
      </c>
      <c r="CA126" s="57">
        <f t="shared" si="130"/>
        <v>188.77564588932728</v>
      </c>
      <c r="CB126" s="57">
        <v>0</v>
      </c>
      <c r="CC126" s="57">
        <f t="shared" si="131"/>
        <v>44853.930000000008</v>
      </c>
      <c r="CD126" s="58">
        <v>20918.139999999996</v>
      </c>
      <c r="CE126" s="59">
        <f t="shared" si="121"/>
        <v>23935.790000000012</v>
      </c>
      <c r="CF126" s="32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</row>
    <row r="127" spans="2:99" s="2" customFormat="1">
      <c r="B127" s="2" t="s">
        <v>404</v>
      </c>
      <c r="D127" s="62" t="s">
        <v>111</v>
      </c>
      <c r="E127" s="115">
        <v>0</v>
      </c>
      <c r="F127" s="28">
        <v>0</v>
      </c>
      <c r="G127" s="28">
        <f t="shared" si="107"/>
        <v>0</v>
      </c>
      <c r="H127" s="28">
        <v>0</v>
      </c>
      <c r="I127" s="28">
        <f t="shared" si="132"/>
        <v>0</v>
      </c>
      <c r="J127" s="34">
        <v>0</v>
      </c>
      <c r="K127" s="34">
        <f t="shared" si="108"/>
        <v>0</v>
      </c>
      <c r="L127" s="35"/>
      <c r="M127" s="28">
        <v>0</v>
      </c>
      <c r="N127" s="28">
        <v>0</v>
      </c>
      <c r="O127" s="28">
        <f t="shared" si="122"/>
        <v>0</v>
      </c>
      <c r="P127" s="28">
        <v>0</v>
      </c>
      <c r="Q127" s="28">
        <f t="shared" si="123"/>
        <v>0</v>
      </c>
      <c r="R127" s="34">
        <v>0</v>
      </c>
      <c r="S127" s="36">
        <f t="shared" si="109"/>
        <v>0</v>
      </c>
      <c r="T127" s="32"/>
      <c r="U127" s="115">
        <v>0</v>
      </c>
      <c r="V127" s="28">
        <v>0</v>
      </c>
      <c r="W127" s="28">
        <f t="shared" si="110"/>
        <v>0</v>
      </c>
      <c r="X127" s="28">
        <v>0</v>
      </c>
      <c r="Y127" s="28">
        <f t="shared" si="133"/>
        <v>0</v>
      </c>
      <c r="Z127" s="34">
        <v>0</v>
      </c>
      <c r="AA127" s="34">
        <f t="shared" si="111"/>
        <v>0</v>
      </c>
      <c r="AB127" s="35"/>
      <c r="AC127" s="28">
        <v>0</v>
      </c>
      <c r="AD127" s="28">
        <v>0</v>
      </c>
      <c r="AE127" s="28">
        <f t="shared" si="124"/>
        <v>0</v>
      </c>
      <c r="AF127" s="28">
        <v>0</v>
      </c>
      <c r="AG127" s="28">
        <f t="shared" si="125"/>
        <v>0</v>
      </c>
      <c r="AH127" s="34">
        <v>0</v>
      </c>
      <c r="AI127" s="36">
        <f t="shared" si="112"/>
        <v>0</v>
      </c>
      <c r="AJ127" s="32"/>
      <c r="AK127" s="115">
        <v>0</v>
      </c>
      <c r="AL127" s="28">
        <v>0</v>
      </c>
      <c r="AM127" s="28">
        <f t="shared" si="113"/>
        <v>0</v>
      </c>
      <c r="AN127" s="28">
        <v>0</v>
      </c>
      <c r="AO127" s="28">
        <f t="shared" si="134"/>
        <v>0</v>
      </c>
      <c r="AP127" s="34">
        <v>0</v>
      </c>
      <c r="AQ127" s="34">
        <f t="shared" si="114"/>
        <v>0</v>
      </c>
      <c r="AR127" s="35"/>
      <c r="AS127" s="28">
        <v>0</v>
      </c>
      <c r="AT127" s="28">
        <v>0</v>
      </c>
      <c r="AU127" s="28">
        <f t="shared" si="126"/>
        <v>0</v>
      </c>
      <c r="AV127" s="28">
        <v>0</v>
      </c>
      <c r="AW127" s="28">
        <f t="shared" si="127"/>
        <v>0</v>
      </c>
      <c r="AX127" s="34">
        <v>0</v>
      </c>
      <c r="AY127" s="36">
        <f t="shared" si="115"/>
        <v>0</v>
      </c>
      <c r="AZ127" s="32"/>
      <c r="BA127" s="115">
        <v>0</v>
      </c>
      <c r="BB127" s="28">
        <v>0</v>
      </c>
      <c r="BC127" s="28">
        <f t="shared" si="116"/>
        <v>0</v>
      </c>
      <c r="BD127" s="28">
        <v>0</v>
      </c>
      <c r="BE127" s="28">
        <f t="shared" si="135"/>
        <v>0</v>
      </c>
      <c r="BF127" s="34">
        <v>0</v>
      </c>
      <c r="BG127" s="34">
        <f t="shared" si="117"/>
        <v>0</v>
      </c>
      <c r="BH127" s="35"/>
      <c r="BI127" s="28">
        <v>0</v>
      </c>
      <c r="BJ127" s="28">
        <v>0</v>
      </c>
      <c r="BK127" s="28">
        <f t="shared" si="128"/>
        <v>0</v>
      </c>
      <c r="BL127" s="28">
        <v>0</v>
      </c>
      <c r="BM127" s="28">
        <f t="shared" si="129"/>
        <v>0</v>
      </c>
      <c r="BN127" s="34">
        <v>0</v>
      </c>
      <c r="BO127" s="36">
        <f t="shared" si="118"/>
        <v>0</v>
      </c>
      <c r="BP127" s="32"/>
      <c r="BQ127" s="115">
        <v>0</v>
      </c>
      <c r="BR127" s="28">
        <v>0</v>
      </c>
      <c r="BS127" s="28">
        <f t="shared" si="119"/>
        <v>0</v>
      </c>
      <c r="BT127" s="28">
        <v>0</v>
      </c>
      <c r="BU127" s="28">
        <f t="shared" si="136"/>
        <v>0</v>
      </c>
      <c r="BV127" s="34">
        <v>0</v>
      </c>
      <c r="BW127" s="34">
        <f t="shared" si="120"/>
        <v>0</v>
      </c>
      <c r="BX127" s="35"/>
      <c r="BY127" s="28">
        <v>0</v>
      </c>
      <c r="BZ127" s="28">
        <v>0</v>
      </c>
      <c r="CA127" s="28">
        <f t="shared" si="130"/>
        <v>0</v>
      </c>
      <c r="CB127" s="28">
        <v>0</v>
      </c>
      <c r="CC127" s="28">
        <f t="shared" si="131"/>
        <v>0</v>
      </c>
      <c r="CD127" s="34">
        <v>0</v>
      </c>
      <c r="CE127" s="36">
        <f t="shared" si="121"/>
        <v>0</v>
      </c>
      <c r="CF127" s="32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</row>
    <row r="128" spans="2:99" s="2" customFormat="1" ht="14.25" hidden="1" customHeight="1" outlineLevel="1">
      <c r="B128" s="2" t="str">
        <f t="shared" ref="B128:B195" si="261">IF(SUM(T128:T128)&lt;&gt;0,"Show","Hide")</f>
        <v>Hide</v>
      </c>
      <c r="C128" s="2">
        <v>1</v>
      </c>
      <c r="D128" s="62" t="s">
        <v>112</v>
      </c>
      <c r="E128" s="121">
        <v>5099.93</v>
      </c>
      <c r="F128" s="63">
        <v>4334.5999999999995</v>
      </c>
      <c r="G128" s="63">
        <f t="shared" si="107"/>
        <v>765.33000000000084</v>
      </c>
      <c r="H128" s="63">
        <v>0</v>
      </c>
      <c r="I128" s="63">
        <f t="shared" si="132"/>
        <v>5099.93</v>
      </c>
      <c r="J128" s="64">
        <v>4334.5999999999995</v>
      </c>
      <c r="K128" s="64">
        <f t="shared" si="108"/>
        <v>765.33000000000084</v>
      </c>
      <c r="L128" s="8"/>
      <c r="M128" s="63">
        <v>5099.93</v>
      </c>
      <c r="N128" s="63">
        <v>4334.5999999999995</v>
      </c>
      <c r="O128" s="63">
        <f t="shared" si="122"/>
        <v>765.33000000000084</v>
      </c>
      <c r="P128" s="63">
        <v>0</v>
      </c>
      <c r="Q128" s="63">
        <f t="shared" si="123"/>
        <v>5099.93</v>
      </c>
      <c r="R128" s="64">
        <v>4334.5999999999995</v>
      </c>
      <c r="S128" s="65">
        <f t="shared" si="109"/>
        <v>765.33000000000084</v>
      </c>
      <c r="T128" s="32"/>
      <c r="U128" s="121">
        <v>362.12</v>
      </c>
      <c r="V128" s="63">
        <v>240.68</v>
      </c>
      <c r="W128" s="63">
        <f t="shared" si="110"/>
        <v>121.44</v>
      </c>
      <c r="X128" s="63">
        <v>0</v>
      </c>
      <c r="Y128" s="63">
        <f t="shared" si="133"/>
        <v>362.12</v>
      </c>
      <c r="Z128" s="64">
        <v>240.68</v>
      </c>
      <c r="AA128" s="64">
        <f t="shared" si="111"/>
        <v>121.44</v>
      </c>
      <c r="AB128" s="8"/>
      <c r="AC128" s="63">
        <v>362.12</v>
      </c>
      <c r="AD128" s="63">
        <v>240.68</v>
      </c>
      <c r="AE128" s="63">
        <f t="shared" si="124"/>
        <v>121.44</v>
      </c>
      <c r="AF128" s="63">
        <v>0</v>
      </c>
      <c r="AG128" s="63">
        <f t="shared" si="125"/>
        <v>362.12</v>
      </c>
      <c r="AH128" s="64">
        <v>240.68</v>
      </c>
      <c r="AI128" s="65">
        <f t="shared" si="112"/>
        <v>121.44</v>
      </c>
      <c r="AJ128" s="32"/>
      <c r="AK128" s="121">
        <v>1917.91</v>
      </c>
      <c r="AL128" s="63">
        <v>953.25</v>
      </c>
      <c r="AM128" s="63">
        <f t="shared" si="113"/>
        <v>964.66000000000008</v>
      </c>
      <c r="AN128" s="63">
        <v>0</v>
      </c>
      <c r="AO128" s="63">
        <f t="shared" si="134"/>
        <v>1917.91</v>
      </c>
      <c r="AP128" s="64">
        <v>953.25</v>
      </c>
      <c r="AQ128" s="64">
        <f t="shared" si="114"/>
        <v>964.66000000000008</v>
      </c>
      <c r="AR128" s="8"/>
      <c r="AS128" s="63">
        <v>1917.91</v>
      </c>
      <c r="AT128" s="63">
        <v>953.25</v>
      </c>
      <c r="AU128" s="63">
        <f t="shared" si="126"/>
        <v>964.66000000000008</v>
      </c>
      <c r="AV128" s="63">
        <v>0</v>
      </c>
      <c r="AW128" s="63">
        <f t="shared" si="127"/>
        <v>1917.91</v>
      </c>
      <c r="AX128" s="64">
        <v>953.25</v>
      </c>
      <c r="AY128" s="65">
        <f t="shared" si="115"/>
        <v>964.66000000000008</v>
      </c>
      <c r="AZ128" s="32"/>
      <c r="BA128" s="121">
        <v>1653.18</v>
      </c>
      <c r="BB128" s="63">
        <v>1692.57</v>
      </c>
      <c r="BC128" s="63">
        <f t="shared" si="116"/>
        <v>-39.389999999999873</v>
      </c>
      <c r="BD128" s="63">
        <v>0</v>
      </c>
      <c r="BE128" s="63">
        <f t="shared" si="135"/>
        <v>1653.18</v>
      </c>
      <c r="BF128" s="64">
        <v>1692.57</v>
      </c>
      <c r="BG128" s="64">
        <f t="shared" si="117"/>
        <v>-39.389999999999873</v>
      </c>
      <c r="BH128" s="8"/>
      <c r="BI128" s="63">
        <v>1653.18</v>
      </c>
      <c r="BJ128" s="63">
        <v>1692.57</v>
      </c>
      <c r="BK128" s="63">
        <f t="shared" si="128"/>
        <v>-39.389999999999873</v>
      </c>
      <c r="BL128" s="63">
        <v>0</v>
      </c>
      <c r="BM128" s="63">
        <f t="shared" si="129"/>
        <v>1653.18</v>
      </c>
      <c r="BN128" s="64">
        <v>1692.57</v>
      </c>
      <c r="BO128" s="65">
        <f t="shared" si="118"/>
        <v>-39.389999999999873</v>
      </c>
      <c r="BP128" s="32"/>
      <c r="BQ128" s="121">
        <v>1166.72</v>
      </c>
      <c r="BR128" s="63">
        <v>1448.1</v>
      </c>
      <c r="BS128" s="63">
        <f t="shared" si="119"/>
        <v>-281.37999999999988</v>
      </c>
      <c r="BT128" s="63">
        <v>0</v>
      </c>
      <c r="BU128" s="63">
        <f t="shared" si="136"/>
        <v>1166.72</v>
      </c>
      <c r="BV128" s="64">
        <v>1448.1</v>
      </c>
      <c r="BW128" s="64">
        <f t="shared" si="120"/>
        <v>-281.37999999999988</v>
      </c>
      <c r="BX128" s="8"/>
      <c r="BY128" s="63">
        <v>1166.72</v>
      </c>
      <c r="BZ128" s="63">
        <v>1448.1</v>
      </c>
      <c r="CA128" s="63">
        <f t="shared" si="130"/>
        <v>-281.37999999999988</v>
      </c>
      <c r="CB128" s="63">
        <v>0</v>
      </c>
      <c r="CC128" s="63">
        <f t="shared" si="131"/>
        <v>1166.72</v>
      </c>
      <c r="CD128" s="64">
        <v>1448.1</v>
      </c>
      <c r="CE128" s="65">
        <f t="shared" si="121"/>
        <v>-281.37999999999988</v>
      </c>
      <c r="CF128" s="32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</row>
    <row r="129" spans="2:99" s="2" customFormat="1" ht="14.25" hidden="1" customHeight="1" outlineLevel="1">
      <c r="B129" s="2" t="str">
        <f t="shared" si="261"/>
        <v>Hide</v>
      </c>
      <c r="C129" s="2">
        <v>1</v>
      </c>
      <c r="D129" s="62" t="s">
        <v>113</v>
      </c>
      <c r="E129" s="121">
        <v>2734.3399999999997</v>
      </c>
      <c r="F129" s="63">
        <v>2734.3399999999997</v>
      </c>
      <c r="G129" s="63">
        <f t="shared" si="107"/>
        <v>0</v>
      </c>
      <c r="H129" s="63">
        <v>0</v>
      </c>
      <c r="I129" s="63">
        <f t="shared" si="132"/>
        <v>2734.3399999999997</v>
      </c>
      <c r="J129" s="64">
        <v>2734.3399999999997</v>
      </c>
      <c r="K129" s="64">
        <f t="shared" si="108"/>
        <v>0</v>
      </c>
      <c r="L129" s="8"/>
      <c r="M129" s="63">
        <v>2734.3399999999997</v>
      </c>
      <c r="N129" s="63">
        <v>2734.3399999999997</v>
      </c>
      <c r="O129" s="63">
        <f t="shared" si="122"/>
        <v>0</v>
      </c>
      <c r="P129" s="63">
        <v>0</v>
      </c>
      <c r="Q129" s="63">
        <f t="shared" si="123"/>
        <v>2734.3399999999997</v>
      </c>
      <c r="R129" s="64">
        <v>2734.3399999999997</v>
      </c>
      <c r="S129" s="65">
        <f t="shared" si="109"/>
        <v>0</v>
      </c>
      <c r="T129" s="32"/>
      <c r="U129" s="121">
        <v>0</v>
      </c>
      <c r="V129" s="63">
        <v>0</v>
      </c>
      <c r="W129" s="63">
        <f t="shared" si="110"/>
        <v>0</v>
      </c>
      <c r="X129" s="63">
        <v>0</v>
      </c>
      <c r="Y129" s="63">
        <f t="shared" si="133"/>
        <v>0</v>
      </c>
      <c r="Z129" s="64">
        <v>0</v>
      </c>
      <c r="AA129" s="64">
        <f t="shared" si="111"/>
        <v>0</v>
      </c>
      <c r="AB129" s="8"/>
      <c r="AC129" s="63">
        <v>0</v>
      </c>
      <c r="AD129" s="63">
        <v>0</v>
      </c>
      <c r="AE129" s="63">
        <f t="shared" si="124"/>
        <v>0</v>
      </c>
      <c r="AF129" s="63">
        <v>0</v>
      </c>
      <c r="AG129" s="63">
        <f t="shared" si="125"/>
        <v>0</v>
      </c>
      <c r="AH129" s="64">
        <v>0</v>
      </c>
      <c r="AI129" s="65">
        <f t="shared" si="112"/>
        <v>0</v>
      </c>
      <c r="AJ129" s="32"/>
      <c r="AK129" s="121">
        <v>726.33</v>
      </c>
      <c r="AL129" s="63">
        <v>726.33</v>
      </c>
      <c r="AM129" s="63">
        <f t="shared" si="113"/>
        <v>0</v>
      </c>
      <c r="AN129" s="63">
        <v>0</v>
      </c>
      <c r="AO129" s="63">
        <f t="shared" si="134"/>
        <v>726.33</v>
      </c>
      <c r="AP129" s="64">
        <v>726.33</v>
      </c>
      <c r="AQ129" s="64">
        <f t="shared" si="114"/>
        <v>0</v>
      </c>
      <c r="AR129" s="8"/>
      <c r="AS129" s="63">
        <v>726.33</v>
      </c>
      <c r="AT129" s="63">
        <v>726.33</v>
      </c>
      <c r="AU129" s="63">
        <f t="shared" si="126"/>
        <v>0</v>
      </c>
      <c r="AV129" s="63">
        <v>0</v>
      </c>
      <c r="AW129" s="63">
        <f t="shared" si="127"/>
        <v>726.33</v>
      </c>
      <c r="AX129" s="64">
        <v>726.33</v>
      </c>
      <c r="AY129" s="65">
        <f t="shared" si="115"/>
        <v>0</v>
      </c>
      <c r="AZ129" s="32"/>
      <c r="BA129" s="121">
        <v>1042.8499999999999</v>
      </c>
      <c r="BB129" s="63">
        <v>1042.8499999999999</v>
      </c>
      <c r="BC129" s="63">
        <f t="shared" si="116"/>
        <v>0</v>
      </c>
      <c r="BD129" s="63">
        <v>0</v>
      </c>
      <c r="BE129" s="63">
        <f t="shared" si="135"/>
        <v>1042.8499999999999</v>
      </c>
      <c r="BF129" s="64">
        <v>1042.8499999999999</v>
      </c>
      <c r="BG129" s="64">
        <f t="shared" si="117"/>
        <v>0</v>
      </c>
      <c r="BH129" s="8"/>
      <c r="BI129" s="63">
        <v>1042.8499999999999</v>
      </c>
      <c r="BJ129" s="63">
        <v>1042.8499999999999</v>
      </c>
      <c r="BK129" s="63">
        <f t="shared" si="128"/>
        <v>0</v>
      </c>
      <c r="BL129" s="63">
        <v>0</v>
      </c>
      <c r="BM129" s="63">
        <f t="shared" si="129"/>
        <v>1042.8499999999999</v>
      </c>
      <c r="BN129" s="64">
        <v>1042.8499999999999</v>
      </c>
      <c r="BO129" s="65">
        <f t="shared" si="118"/>
        <v>0</v>
      </c>
      <c r="BP129" s="32"/>
      <c r="BQ129" s="121">
        <v>965.16</v>
      </c>
      <c r="BR129" s="63">
        <v>965.16</v>
      </c>
      <c r="BS129" s="63">
        <f t="shared" si="119"/>
        <v>0</v>
      </c>
      <c r="BT129" s="63">
        <v>0</v>
      </c>
      <c r="BU129" s="63">
        <f t="shared" si="136"/>
        <v>965.16</v>
      </c>
      <c r="BV129" s="64">
        <v>965.16</v>
      </c>
      <c r="BW129" s="64">
        <f t="shared" si="120"/>
        <v>0</v>
      </c>
      <c r="BX129" s="8"/>
      <c r="BY129" s="63">
        <v>965.16</v>
      </c>
      <c r="BZ129" s="63">
        <v>965.16</v>
      </c>
      <c r="CA129" s="63">
        <f t="shared" si="130"/>
        <v>0</v>
      </c>
      <c r="CB129" s="63">
        <v>0</v>
      </c>
      <c r="CC129" s="63">
        <f t="shared" si="131"/>
        <v>965.16</v>
      </c>
      <c r="CD129" s="64">
        <v>965.16</v>
      </c>
      <c r="CE129" s="65">
        <f t="shared" si="121"/>
        <v>0</v>
      </c>
      <c r="CF129" s="32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</row>
    <row r="130" spans="2:99" s="2" customFormat="1" ht="14.25" hidden="1" customHeight="1" outlineLevel="1">
      <c r="B130" s="2" t="str">
        <f t="shared" si="261"/>
        <v>Hide</v>
      </c>
      <c r="C130" s="2">
        <v>1</v>
      </c>
      <c r="D130" s="62" t="s">
        <v>114</v>
      </c>
      <c r="E130" s="121">
        <v>0</v>
      </c>
      <c r="F130" s="63">
        <v>0</v>
      </c>
      <c r="G130" s="63">
        <f t="shared" si="107"/>
        <v>0</v>
      </c>
      <c r="H130" s="63">
        <v>0</v>
      </c>
      <c r="I130" s="63">
        <f t="shared" si="132"/>
        <v>0</v>
      </c>
      <c r="J130" s="64">
        <v>0</v>
      </c>
      <c r="K130" s="64">
        <f t="shared" si="108"/>
        <v>0</v>
      </c>
      <c r="L130" s="8"/>
      <c r="M130" s="63">
        <v>0</v>
      </c>
      <c r="N130" s="63">
        <v>0</v>
      </c>
      <c r="O130" s="63">
        <f t="shared" si="122"/>
        <v>0</v>
      </c>
      <c r="P130" s="63">
        <v>0</v>
      </c>
      <c r="Q130" s="63">
        <f t="shared" si="123"/>
        <v>0</v>
      </c>
      <c r="R130" s="64">
        <v>0</v>
      </c>
      <c r="S130" s="65">
        <f t="shared" si="109"/>
        <v>0</v>
      </c>
      <c r="T130" s="32"/>
      <c r="U130" s="121">
        <v>0</v>
      </c>
      <c r="V130" s="63">
        <v>0</v>
      </c>
      <c r="W130" s="63">
        <f t="shared" si="110"/>
        <v>0</v>
      </c>
      <c r="X130" s="63">
        <v>0</v>
      </c>
      <c r="Y130" s="63">
        <f t="shared" si="133"/>
        <v>0</v>
      </c>
      <c r="Z130" s="64">
        <v>0</v>
      </c>
      <c r="AA130" s="64">
        <f t="shared" si="111"/>
        <v>0</v>
      </c>
      <c r="AB130" s="8"/>
      <c r="AC130" s="63">
        <v>0</v>
      </c>
      <c r="AD130" s="63">
        <v>0</v>
      </c>
      <c r="AE130" s="63">
        <f t="shared" si="124"/>
        <v>0</v>
      </c>
      <c r="AF130" s="63">
        <v>0</v>
      </c>
      <c r="AG130" s="63">
        <f t="shared" si="125"/>
        <v>0</v>
      </c>
      <c r="AH130" s="64">
        <v>0</v>
      </c>
      <c r="AI130" s="65">
        <f t="shared" si="112"/>
        <v>0</v>
      </c>
      <c r="AJ130" s="32"/>
      <c r="AK130" s="121">
        <v>0</v>
      </c>
      <c r="AL130" s="63">
        <v>0</v>
      </c>
      <c r="AM130" s="63">
        <f t="shared" si="113"/>
        <v>0</v>
      </c>
      <c r="AN130" s="63">
        <v>0</v>
      </c>
      <c r="AO130" s="63">
        <f t="shared" si="134"/>
        <v>0</v>
      </c>
      <c r="AP130" s="64">
        <v>0</v>
      </c>
      <c r="AQ130" s="64">
        <f t="shared" si="114"/>
        <v>0</v>
      </c>
      <c r="AR130" s="8"/>
      <c r="AS130" s="63">
        <v>0</v>
      </c>
      <c r="AT130" s="63">
        <v>0</v>
      </c>
      <c r="AU130" s="63">
        <f t="shared" si="126"/>
        <v>0</v>
      </c>
      <c r="AV130" s="63">
        <v>0</v>
      </c>
      <c r="AW130" s="63">
        <f t="shared" si="127"/>
        <v>0</v>
      </c>
      <c r="AX130" s="64">
        <v>0</v>
      </c>
      <c r="AY130" s="65">
        <f t="shared" si="115"/>
        <v>0</v>
      </c>
      <c r="AZ130" s="32"/>
      <c r="BA130" s="121">
        <v>0</v>
      </c>
      <c r="BB130" s="63">
        <v>0</v>
      </c>
      <c r="BC130" s="63">
        <f t="shared" si="116"/>
        <v>0</v>
      </c>
      <c r="BD130" s="63">
        <v>0</v>
      </c>
      <c r="BE130" s="63">
        <f t="shared" si="135"/>
        <v>0</v>
      </c>
      <c r="BF130" s="64">
        <v>0</v>
      </c>
      <c r="BG130" s="64">
        <f t="shared" si="117"/>
        <v>0</v>
      </c>
      <c r="BH130" s="8"/>
      <c r="BI130" s="63">
        <v>0</v>
      </c>
      <c r="BJ130" s="63">
        <v>0</v>
      </c>
      <c r="BK130" s="63">
        <f t="shared" si="128"/>
        <v>0</v>
      </c>
      <c r="BL130" s="63">
        <v>0</v>
      </c>
      <c r="BM130" s="63">
        <f t="shared" si="129"/>
        <v>0</v>
      </c>
      <c r="BN130" s="64">
        <v>0</v>
      </c>
      <c r="BO130" s="65">
        <f t="shared" si="118"/>
        <v>0</v>
      </c>
      <c r="BP130" s="32"/>
      <c r="BQ130" s="121">
        <v>0</v>
      </c>
      <c r="BR130" s="63">
        <v>0</v>
      </c>
      <c r="BS130" s="63">
        <f t="shared" si="119"/>
        <v>0</v>
      </c>
      <c r="BT130" s="63">
        <v>0</v>
      </c>
      <c r="BU130" s="63">
        <f t="shared" si="136"/>
        <v>0</v>
      </c>
      <c r="BV130" s="64">
        <v>0</v>
      </c>
      <c r="BW130" s="64">
        <f t="shared" si="120"/>
        <v>0</v>
      </c>
      <c r="BX130" s="8"/>
      <c r="BY130" s="63">
        <v>0</v>
      </c>
      <c r="BZ130" s="63">
        <v>0</v>
      </c>
      <c r="CA130" s="63">
        <f t="shared" si="130"/>
        <v>0</v>
      </c>
      <c r="CB130" s="63">
        <v>0</v>
      </c>
      <c r="CC130" s="63">
        <f t="shared" si="131"/>
        <v>0</v>
      </c>
      <c r="CD130" s="64">
        <v>0</v>
      </c>
      <c r="CE130" s="65">
        <f t="shared" si="121"/>
        <v>0</v>
      </c>
      <c r="CF130" s="32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</row>
    <row r="131" spans="2:99" s="2" customFormat="1" collapsed="1">
      <c r="B131" s="2" t="str">
        <f t="shared" si="261"/>
        <v>Hide</v>
      </c>
      <c r="C131" s="2">
        <v>1</v>
      </c>
      <c r="D131" s="66" t="s">
        <v>115</v>
      </c>
      <c r="E131" s="116">
        <v>7834.27</v>
      </c>
      <c r="F131" s="38">
        <v>7068.9400000000005</v>
      </c>
      <c r="G131" s="38">
        <f t="shared" si="107"/>
        <v>765.32999999999993</v>
      </c>
      <c r="H131" s="38">
        <v>0</v>
      </c>
      <c r="I131" s="38">
        <f t="shared" si="132"/>
        <v>7834.27</v>
      </c>
      <c r="J131" s="39">
        <v>7068.9400000000005</v>
      </c>
      <c r="K131" s="39">
        <f t="shared" si="108"/>
        <v>765.32999999999993</v>
      </c>
      <c r="L131" s="35"/>
      <c r="M131" s="38">
        <v>7834.27</v>
      </c>
      <c r="N131" s="38">
        <v>7068.9400000000005</v>
      </c>
      <c r="O131" s="38">
        <f t="shared" si="122"/>
        <v>765.32999999999993</v>
      </c>
      <c r="P131" s="38">
        <v>0</v>
      </c>
      <c r="Q131" s="38">
        <f t="shared" si="123"/>
        <v>7834.27</v>
      </c>
      <c r="R131" s="39">
        <v>7068.9400000000005</v>
      </c>
      <c r="S131" s="40">
        <f t="shared" si="109"/>
        <v>765.32999999999993</v>
      </c>
      <c r="T131" s="32"/>
      <c r="U131" s="116">
        <v>362.12</v>
      </c>
      <c r="V131" s="38">
        <v>240.68</v>
      </c>
      <c r="W131" s="38">
        <f t="shared" si="110"/>
        <v>121.44</v>
      </c>
      <c r="X131" s="38">
        <v>0</v>
      </c>
      <c r="Y131" s="38">
        <f t="shared" si="133"/>
        <v>362.12</v>
      </c>
      <c r="Z131" s="39">
        <v>240.68</v>
      </c>
      <c r="AA131" s="39">
        <f t="shared" si="111"/>
        <v>121.44</v>
      </c>
      <c r="AB131" s="35"/>
      <c r="AC131" s="38">
        <v>362.12</v>
      </c>
      <c r="AD131" s="38">
        <v>240.68</v>
      </c>
      <c r="AE131" s="38">
        <f t="shared" si="124"/>
        <v>121.44</v>
      </c>
      <c r="AF131" s="38">
        <v>0</v>
      </c>
      <c r="AG131" s="38">
        <f t="shared" si="125"/>
        <v>362.12</v>
      </c>
      <c r="AH131" s="39">
        <v>240.68</v>
      </c>
      <c r="AI131" s="40">
        <f t="shared" si="112"/>
        <v>121.44</v>
      </c>
      <c r="AJ131" s="32"/>
      <c r="AK131" s="116">
        <v>2644.2400000000002</v>
      </c>
      <c r="AL131" s="38">
        <v>1679.58</v>
      </c>
      <c r="AM131" s="38">
        <f t="shared" si="113"/>
        <v>964.66000000000031</v>
      </c>
      <c r="AN131" s="38">
        <v>0</v>
      </c>
      <c r="AO131" s="38">
        <f t="shared" si="134"/>
        <v>2644.2400000000002</v>
      </c>
      <c r="AP131" s="39">
        <v>1679.58</v>
      </c>
      <c r="AQ131" s="39">
        <f t="shared" si="114"/>
        <v>964.66000000000031</v>
      </c>
      <c r="AR131" s="35"/>
      <c r="AS131" s="38">
        <v>2644.2400000000002</v>
      </c>
      <c r="AT131" s="38">
        <v>1679.58</v>
      </c>
      <c r="AU131" s="38">
        <f t="shared" si="126"/>
        <v>964.66000000000031</v>
      </c>
      <c r="AV131" s="38">
        <v>0</v>
      </c>
      <c r="AW131" s="38">
        <f t="shared" si="127"/>
        <v>2644.2400000000002</v>
      </c>
      <c r="AX131" s="39">
        <v>1679.58</v>
      </c>
      <c r="AY131" s="40">
        <f t="shared" si="115"/>
        <v>964.66000000000031</v>
      </c>
      <c r="AZ131" s="32"/>
      <c r="BA131" s="116">
        <v>2696.0299999999997</v>
      </c>
      <c r="BB131" s="38">
        <v>2735.42</v>
      </c>
      <c r="BC131" s="38">
        <f t="shared" si="116"/>
        <v>-39.390000000000327</v>
      </c>
      <c r="BD131" s="38">
        <v>0</v>
      </c>
      <c r="BE131" s="38">
        <f t="shared" si="135"/>
        <v>2696.0299999999997</v>
      </c>
      <c r="BF131" s="39">
        <v>2735.42</v>
      </c>
      <c r="BG131" s="39">
        <f t="shared" si="117"/>
        <v>-39.390000000000327</v>
      </c>
      <c r="BH131" s="35"/>
      <c r="BI131" s="38">
        <v>2696.0299999999997</v>
      </c>
      <c r="BJ131" s="38">
        <v>2735.42</v>
      </c>
      <c r="BK131" s="38">
        <f t="shared" si="128"/>
        <v>-39.390000000000327</v>
      </c>
      <c r="BL131" s="38">
        <v>0</v>
      </c>
      <c r="BM131" s="38">
        <f t="shared" si="129"/>
        <v>2696.0299999999997</v>
      </c>
      <c r="BN131" s="39">
        <v>2735.42</v>
      </c>
      <c r="BO131" s="40">
        <f t="shared" si="118"/>
        <v>-39.390000000000327</v>
      </c>
      <c r="BP131" s="32"/>
      <c r="BQ131" s="116">
        <v>2131.88</v>
      </c>
      <c r="BR131" s="38">
        <v>2413.2599999999998</v>
      </c>
      <c r="BS131" s="38">
        <f t="shared" si="119"/>
        <v>-281.37999999999965</v>
      </c>
      <c r="BT131" s="38">
        <v>0</v>
      </c>
      <c r="BU131" s="38">
        <f t="shared" si="136"/>
        <v>2131.88</v>
      </c>
      <c r="BV131" s="39">
        <v>2413.2599999999998</v>
      </c>
      <c r="BW131" s="39">
        <f t="shared" si="120"/>
        <v>-281.37999999999965</v>
      </c>
      <c r="BX131" s="35"/>
      <c r="BY131" s="38">
        <v>2131.88</v>
      </c>
      <c r="BZ131" s="38">
        <v>2413.2599999999998</v>
      </c>
      <c r="CA131" s="38">
        <f t="shared" si="130"/>
        <v>-281.37999999999965</v>
      </c>
      <c r="CB131" s="38">
        <v>0</v>
      </c>
      <c r="CC131" s="38">
        <f t="shared" si="131"/>
        <v>2131.88</v>
      </c>
      <c r="CD131" s="39">
        <v>2413.2599999999998</v>
      </c>
      <c r="CE131" s="40">
        <f t="shared" si="121"/>
        <v>-281.37999999999965</v>
      </c>
      <c r="CF131" s="32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</row>
    <row r="132" spans="2:99" s="2" customFormat="1" ht="14.25" hidden="1" customHeight="1" outlineLevel="1">
      <c r="B132" s="2" t="str">
        <f t="shared" si="261"/>
        <v>Hide</v>
      </c>
      <c r="C132" s="2">
        <v>-1</v>
      </c>
      <c r="D132" s="66" t="s">
        <v>116</v>
      </c>
      <c r="E132" s="122">
        <v>0</v>
      </c>
      <c r="F132" s="69">
        <v>0</v>
      </c>
      <c r="G132" s="69">
        <f t="shared" si="107"/>
        <v>0</v>
      </c>
      <c r="H132" s="69">
        <v>0</v>
      </c>
      <c r="I132" s="69">
        <f t="shared" si="132"/>
        <v>0</v>
      </c>
      <c r="J132" s="70">
        <v>0</v>
      </c>
      <c r="K132" s="70">
        <f t="shared" si="108"/>
        <v>0</v>
      </c>
      <c r="L132" s="35"/>
      <c r="M132" s="69">
        <v>0</v>
      </c>
      <c r="N132" s="69">
        <v>0</v>
      </c>
      <c r="O132" s="69">
        <f t="shared" si="122"/>
        <v>0</v>
      </c>
      <c r="P132" s="69">
        <v>0</v>
      </c>
      <c r="Q132" s="69">
        <f t="shared" si="123"/>
        <v>0</v>
      </c>
      <c r="R132" s="70">
        <v>0</v>
      </c>
      <c r="S132" s="71">
        <f t="shared" si="109"/>
        <v>0</v>
      </c>
      <c r="T132" s="32"/>
      <c r="U132" s="122">
        <v>0</v>
      </c>
      <c r="V132" s="69">
        <v>0</v>
      </c>
      <c r="W132" s="69">
        <f t="shared" si="110"/>
        <v>0</v>
      </c>
      <c r="X132" s="69">
        <v>0</v>
      </c>
      <c r="Y132" s="69">
        <f t="shared" si="133"/>
        <v>0</v>
      </c>
      <c r="Z132" s="70">
        <v>0</v>
      </c>
      <c r="AA132" s="70">
        <f t="shared" si="111"/>
        <v>0</v>
      </c>
      <c r="AB132" s="35"/>
      <c r="AC132" s="69">
        <v>0</v>
      </c>
      <c r="AD132" s="69">
        <v>0</v>
      </c>
      <c r="AE132" s="69">
        <f t="shared" si="124"/>
        <v>0</v>
      </c>
      <c r="AF132" s="69">
        <v>0</v>
      </c>
      <c r="AG132" s="69">
        <f t="shared" si="125"/>
        <v>0</v>
      </c>
      <c r="AH132" s="70">
        <v>0</v>
      </c>
      <c r="AI132" s="71">
        <f t="shared" si="112"/>
        <v>0</v>
      </c>
      <c r="AJ132" s="32"/>
      <c r="AK132" s="122">
        <v>0</v>
      </c>
      <c r="AL132" s="69">
        <v>0</v>
      </c>
      <c r="AM132" s="69">
        <f t="shared" si="113"/>
        <v>0</v>
      </c>
      <c r="AN132" s="69">
        <v>0</v>
      </c>
      <c r="AO132" s="69">
        <f t="shared" si="134"/>
        <v>0</v>
      </c>
      <c r="AP132" s="70">
        <v>0</v>
      </c>
      <c r="AQ132" s="70">
        <f t="shared" si="114"/>
        <v>0</v>
      </c>
      <c r="AR132" s="35"/>
      <c r="AS132" s="69">
        <v>0</v>
      </c>
      <c r="AT132" s="69">
        <v>0</v>
      </c>
      <c r="AU132" s="69">
        <f t="shared" si="126"/>
        <v>0</v>
      </c>
      <c r="AV132" s="69">
        <v>0</v>
      </c>
      <c r="AW132" s="69">
        <f t="shared" si="127"/>
        <v>0</v>
      </c>
      <c r="AX132" s="70">
        <v>0</v>
      </c>
      <c r="AY132" s="71">
        <f t="shared" si="115"/>
        <v>0</v>
      </c>
      <c r="AZ132" s="32"/>
      <c r="BA132" s="122">
        <v>0</v>
      </c>
      <c r="BB132" s="69">
        <v>0</v>
      </c>
      <c r="BC132" s="69">
        <f t="shared" si="116"/>
        <v>0</v>
      </c>
      <c r="BD132" s="69">
        <v>0</v>
      </c>
      <c r="BE132" s="69">
        <f t="shared" si="135"/>
        <v>0</v>
      </c>
      <c r="BF132" s="70">
        <v>0</v>
      </c>
      <c r="BG132" s="70">
        <f t="shared" si="117"/>
        <v>0</v>
      </c>
      <c r="BH132" s="35"/>
      <c r="BI132" s="69">
        <v>0</v>
      </c>
      <c r="BJ132" s="69">
        <v>0</v>
      </c>
      <c r="BK132" s="69">
        <f t="shared" si="128"/>
        <v>0</v>
      </c>
      <c r="BL132" s="69">
        <v>0</v>
      </c>
      <c r="BM132" s="69">
        <f t="shared" si="129"/>
        <v>0</v>
      </c>
      <c r="BN132" s="70">
        <v>0</v>
      </c>
      <c r="BO132" s="71">
        <f t="shared" si="118"/>
        <v>0</v>
      </c>
      <c r="BP132" s="32"/>
      <c r="BQ132" s="122">
        <v>0</v>
      </c>
      <c r="BR132" s="69">
        <v>0</v>
      </c>
      <c r="BS132" s="69">
        <f t="shared" si="119"/>
        <v>0</v>
      </c>
      <c r="BT132" s="69">
        <v>0</v>
      </c>
      <c r="BU132" s="69">
        <f t="shared" si="136"/>
        <v>0</v>
      </c>
      <c r="BV132" s="70">
        <v>0</v>
      </c>
      <c r="BW132" s="70">
        <f t="shared" si="120"/>
        <v>0</v>
      </c>
      <c r="BX132" s="35"/>
      <c r="BY132" s="69">
        <v>0</v>
      </c>
      <c r="BZ132" s="69">
        <v>0</v>
      </c>
      <c r="CA132" s="69">
        <f t="shared" si="130"/>
        <v>0</v>
      </c>
      <c r="CB132" s="69">
        <v>0</v>
      </c>
      <c r="CC132" s="69">
        <f t="shared" si="131"/>
        <v>0</v>
      </c>
      <c r="CD132" s="70">
        <v>0</v>
      </c>
      <c r="CE132" s="71">
        <f t="shared" si="121"/>
        <v>0</v>
      </c>
      <c r="CF132" s="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</row>
    <row r="133" spans="2:99" s="2" customFormat="1" ht="14.25" hidden="1" customHeight="1" outlineLevel="1">
      <c r="B133" s="2" t="str">
        <f t="shared" si="261"/>
        <v>Hide</v>
      </c>
      <c r="C133" s="2">
        <v>-1</v>
      </c>
      <c r="D133" s="66" t="s">
        <v>117</v>
      </c>
      <c r="E133" s="122">
        <v>0</v>
      </c>
      <c r="F133" s="69">
        <v>0</v>
      </c>
      <c r="G133" s="69">
        <f t="shared" si="107"/>
        <v>0</v>
      </c>
      <c r="H133" s="69">
        <v>0</v>
      </c>
      <c r="I133" s="69">
        <f t="shared" si="132"/>
        <v>0</v>
      </c>
      <c r="J133" s="70">
        <v>0</v>
      </c>
      <c r="K133" s="70">
        <f t="shared" si="108"/>
        <v>0</v>
      </c>
      <c r="L133" s="35"/>
      <c r="M133" s="69">
        <v>0</v>
      </c>
      <c r="N133" s="69">
        <v>0</v>
      </c>
      <c r="O133" s="69">
        <f t="shared" si="122"/>
        <v>0</v>
      </c>
      <c r="P133" s="69">
        <v>0</v>
      </c>
      <c r="Q133" s="69">
        <f t="shared" si="123"/>
        <v>0</v>
      </c>
      <c r="R133" s="70">
        <v>0</v>
      </c>
      <c r="S133" s="71">
        <f t="shared" si="109"/>
        <v>0</v>
      </c>
      <c r="T133" s="32"/>
      <c r="U133" s="122">
        <v>0</v>
      </c>
      <c r="V133" s="69">
        <v>0</v>
      </c>
      <c r="W133" s="69">
        <f t="shared" si="110"/>
        <v>0</v>
      </c>
      <c r="X133" s="69">
        <v>0</v>
      </c>
      <c r="Y133" s="69">
        <f t="shared" si="133"/>
        <v>0</v>
      </c>
      <c r="Z133" s="70">
        <v>0</v>
      </c>
      <c r="AA133" s="70">
        <f t="shared" si="111"/>
        <v>0</v>
      </c>
      <c r="AB133" s="35"/>
      <c r="AC133" s="69">
        <v>0</v>
      </c>
      <c r="AD133" s="69">
        <v>0</v>
      </c>
      <c r="AE133" s="69">
        <f t="shared" si="124"/>
        <v>0</v>
      </c>
      <c r="AF133" s="69">
        <v>0</v>
      </c>
      <c r="AG133" s="69">
        <f t="shared" si="125"/>
        <v>0</v>
      </c>
      <c r="AH133" s="70">
        <v>0</v>
      </c>
      <c r="AI133" s="71">
        <f t="shared" si="112"/>
        <v>0</v>
      </c>
      <c r="AJ133" s="32"/>
      <c r="AK133" s="122">
        <v>0</v>
      </c>
      <c r="AL133" s="69">
        <v>0</v>
      </c>
      <c r="AM133" s="69">
        <f t="shared" si="113"/>
        <v>0</v>
      </c>
      <c r="AN133" s="69">
        <v>0</v>
      </c>
      <c r="AO133" s="69">
        <f t="shared" si="134"/>
        <v>0</v>
      </c>
      <c r="AP133" s="70">
        <v>0</v>
      </c>
      <c r="AQ133" s="70">
        <f t="shared" si="114"/>
        <v>0</v>
      </c>
      <c r="AR133" s="35"/>
      <c r="AS133" s="69">
        <v>0</v>
      </c>
      <c r="AT133" s="69">
        <v>0</v>
      </c>
      <c r="AU133" s="69">
        <f t="shared" si="126"/>
        <v>0</v>
      </c>
      <c r="AV133" s="69">
        <v>0</v>
      </c>
      <c r="AW133" s="69">
        <f t="shared" si="127"/>
        <v>0</v>
      </c>
      <c r="AX133" s="70">
        <v>0</v>
      </c>
      <c r="AY133" s="71">
        <f t="shared" si="115"/>
        <v>0</v>
      </c>
      <c r="AZ133" s="32"/>
      <c r="BA133" s="122">
        <v>0</v>
      </c>
      <c r="BB133" s="69">
        <v>0</v>
      </c>
      <c r="BC133" s="69">
        <f t="shared" si="116"/>
        <v>0</v>
      </c>
      <c r="BD133" s="69">
        <v>0</v>
      </c>
      <c r="BE133" s="69">
        <f t="shared" si="135"/>
        <v>0</v>
      </c>
      <c r="BF133" s="70">
        <v>0</v>
      </c>
      <c r="BG133" s="70">
        <f t="shared" si="117"/>
        <v>0</v>
      </c>
      <c r="BH133" s="35"/>
      <c r="BI133" s="69">
        <v>0</v>
      </c>
      <c r="BJ133" s="69">
        <v>0</v>
      </c>
      <c r="BK133" s="69">
        <f t="shared" si="128"/>
        <v>0</v>
      </c>
      <c r="BL133" s="69">
        <v>0</v>
      </c>
      <c r="BM133" s="69">
        <f t="shared" si="129"/>
        <v>0</v>
      </c>
      <c r="BN133" s="70">
        <v>0</v>
      </c>
      <c r="BO133" s="71">
        <f t="shared" si="118"/>
        <v>0</v>
      </c>
      <c r="BP133" s="32"/>
      <c r="BQ133" s="122">
        <v>0</v>
      </c>
      <c r="BR133" s="69">
        <v>0</v>
      </c>
      <c r="BS133" s="69">
        <f t="shared" si="119"/>
        <v>0</v>
      </c>
      <c r="BT133" s="69">
        <v>0</v>
      </c>
      <c r="BU133" s="69">
        <f t="shared" si="136"/>
        <v>0</v>
      </c>
      <c r="BV133" s="70">
        <v>0</v>
      </c>
      <c r="BW133" s="70">
        <f t="shared" si="120"/>
        <v>0</v>
      </c>
      <c r="BX133" s="35"/>
      <c r="BY133" s="69">
        <v>0</v>
      </c>
      <c r="BZ133" s="69">
        <v>0</v>
      </c>
      <c r="CA133" s="69">
        <f t="shared" si="130"/>
        <v>0</v>
      </c>
      <c r="CB133" s="69">
        <v>0</v>
      </c>
      <c r="CC133" s="69">
        <f t="shared" si="131"/>
        <v>0</v>
      </c>
      <c r="CD133" s="70">
        <v>0</v>
      </c>
      <c r="CE133" s="71">
        <f t="shared" si="121"/>
        <v>0</v>
      </c>
      <c r="CF133" s="32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</row>
    <row r="134" spans="2:99" s="2" customFormat="1" ht="14.25" hidden="1" customHeight="1" outlineLevel="1">
      <c r="B134" s="2" t="str">
        <f t="shared" si="261"/>
        <v>Hide</v>
      </c>
      <c r="C134" s="2">
        <v>-1</v>
      </c>
      <c r="D134" s="66" t="s">
        <v>118</v>
      </c>
      <c r="E134" s="122">
        <v>0</v>
      </c>
      <c r="F134" s="69">
        <v>0</v>
      </c>
      <c r="G134" s="69">
        <f t="shared" si="107"/>
        <v>0</v>
      </c>
      <c r="H134" s="69">
        <v>0</v>
      </c>
      <c r="I134" s="69">
        <f t="shared" si="132"/>
        <v>0</v>
      </c>
      <c r="J134" s="70">
        <v>0</v>
      </c>
      <c r="K134" s="70">
        <f t="shared" si="108"/>
        <v>0</v>
      </c>
      <c r="L134" s="35"/>
      <c r="M134" s="69">
        <v>0</v>
      </c>
      <c r="N134" s="69">
        <v>0</v>
      </c>
      <c r="O134" s="69">
        <f t="shared" si="122"/>
        <v>0</v>
      </c>
      <c r="P134" s="69">
        <v>0</v>
      </c>
      <c r="Q134" s="69">
        <f t="shared" si="123"/>
        <v>0</v>
      </c>
      <c r="R134" s="70">
        <v>0</v>
      </c>
      <c r="S134" s="71">
        <f t="shared" si="109"/>
        <v>0</v>
      </c>
      <c r="T134" s="32"/>
      <c r="U134" s="122">
        <v>0</v>
      </c>
      <c r="V134" s="69">
        <v>0</v>
      </c>
      <c r="W134" s="69">
        <f t="shared" si="110"/>
        <v>0</v>
      </c>
      <c r="X134" s="69">
        <v>0</v>
      </c>
      <c r="Y134" s="69">
        <f t="shared" si="133"/>
        <v>0</v>
      </c>
      <c r="Z134" s="70">
        <v>0</v>
      </c>
      <c r="AA134" s="70">
        <f t="shared" si="111"/>
        <v>0</v>
      </c>
      <c r="AB134" s="35"/>
      <c r="AC134" s="69">
        <v>0</v>
      </c>
      <c r="AD134" s="69">
        <v>0</v>
      </c>
      <c r="AE134" s="69">
        <f t="shared" si="124"/>
        <v>0</v>
      </c>
      <c r="AF134" s="69">
        <v>0</v>
      </c>
      <c r="AG134" s="69">
        <f t="shared" si="125"/>
        <v>0</v>
      </c>
      <c r="AH134" s="70">
        <v>0</v>
      </c>
      <c r="AI134" s="71">
        <f t="shared" si="112"/>
        <v>0</v>
      </c>
      <c r="AJ134" s="32"/>
      <c r="AK134" s="122">
        <v>0</v>
      </c>
      <c r="AL134" s="69">
        <v>0</v>
      </c>
      <c r="AM134" s="69">
        <f t="shared" si="113"/>
        <v>0</v>
      </c>
      <c r="AN134" s="69">
        <v>0</v>
      </c>
      <c r="AO134" s="69">
        <f t="shared" si="134"/>
        <v>0</v>
      </c>
      <c r="AP134" s="70">
        <v>0</v>
      </c>
      <c r="AQ134" s="70">
        <f t="shared" si="114"/>
        <v>0</v>
      </c>
      <c r="AR134" s="35"/>
      <c r="AS134" s="69">
        <v>0</v>
      </c>
      <c r="AT134" s="69">
        <v>0</v>
      </c>
      <c r="AU134" s="69">
        <f t="shared" si="126"/>
        <v>0</v>
      </c>
      <c r="AV134" s="69">
        <v>0</v>
      </c>
      <c r="AW134" s="69">
        <f t="shared" si="127"/>
        <v>0</v>
      </c>
      <c r="AX134" s="70">
        <v>0</v>
      </c>
      <c r="AY134" s="71">
        <f t="shared" si="115"/>
        <v>0</v>
      </c>
      <c r="AZ134" s="32"/>
      <c r="BA134" s="122">
        <v>0</v>
      </c>
      <c r="BB134" s="69">
        <v>0</v>
      </c>
      <c r="BC134" s="69">
        <f t="shared" si="116"/>
        <v>0</v>
      </c>
      <c r="BD134" s="69">
        <v>0</v>
      </c>
      <c r="BE134" s="69">
        <f t="shared" si="135"/>
        <v>0</v>
      </c>
      <c r="BF134" s="70">
        <v>0</v>
      </c>
      <c r="BG134" s="70">
        <f t="shared" si="117"/>
        <v>0</v>
      </c>
      <c r="BH134" s="35"/>
      <c r="BI134" s="69">
        <v>0</v>
      </c>
      <c r="BJ134" s="69">
        <v>0</v>
      </c>
      <c r="BK134" s="69">
        <f t="shared" si="128"/>
        <v>0</v>
      </c>
      <c r="BL134" s="69">
        <v>0</v>
      </c>
      <c r="BM134" s="69">
        <f t="shared" si="129"/>
        <v>0</v>
      </c>
      <c r="BN134" s="70">
        <v>0</v>
      </c>
      <c r="BO134" s="71">
        <f t="shared" si="118"/>
        <v>0</v>
      </c>
      <c r="BP134" s="32"/>
      <c r="BQ134" s="122">
        <v>0</v>
      </c>
      <c r="BR134" s="69">
        <v>0</v>
      </c>
      <c r="BS134" s="69">
        <f t="shared" si="119"/>
        <v>0</v>
      </c>
      <c r="BT134" s="69">
        <v>0</v>
      </c>
      <c r="BU134" s="69">
        <f t="shared" si="136"/>
        <v>0</v>
      </c>
      <c r="BV134" s="70">
        <v>0</v>
      </c>
      <c r="BW134" s="70">
        <f t="shared" si="120"/>
        <v>0</v>
      </c>
      <c r="BX134" s="35"/>
      <c r="BY134" s="69">
        <v>0</v>
      </c>
      <c r="BZ134" s="69">
        <v>0</v>
      </c>
      <c r="CA134" s="69">
        <f t="shared" si="130"/>
        <v>0</v>
      </c>
      <c r="CB134" s="69">
        <v>0</v>
      </c>
      <c r="CC134" s="69">
        <f t="shared" si="131"/>
        <v>0</v>
      </c>
      <c r="CD134" s="70">
        <v>0</v>
      </c>
      <c r="CE134" s="71">
        <f t="shared" si="121"/>
        <v>0</v>
      </c>
      <c r="CF134" s="32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</row>
    <row r="135" spans="2:99" s="2" customFormat="1" ht="14.25" hidden="1" customHeight="1" outlineLevel="1">
      <c r="B135" s="2" t="str">
        <f t="shared" si="261"/>
        <v>Hide</v>
      </c>
      <c r="C135" s="2">
        <v>-1</v>
      </c>
      <c r="D135" s="66" t="s">
        <v>119</v>
      </c>
      <c r="E135" s="122">
        <v>0</v>
      </c>
      <c r="F135" s="69">
        <v>0</v>
      </c>
      <c r="G135" s="69">
        <f t="shared" si="107"/>
        <v>0</v>
      </c>
      <c r="H135" s="69">
        <v>0</v>
      </c>
      <c r="I135" s="69">
        <f t="shared" si="132"/>
        <v>0</v>
      </c>
      <c r="J135" s="70">
        <v>0</v>
      </c>
      <c r="K135" s="70">
        <f t="shared" si="108"/>
        <v>0</v>
      </c>
      <c r="L135" s="35"/>
      <c r="M135" s="69">
        <v>0</v>
      </c>
      <c r="N135" s="69">
        <v>0</v>
      </c>
      <c r="O135" s="69">
        <f t="shared" si="122"/>
        <v>0</v>
      </c>
      <c r="P135" s="69">
        <v>0</v>
      </c>
      <c r="Q135" s="69">
        <f t="shared" si="123"/>
        <v>0</v>
      </c>
      <c r="R135" s="70">
        <v>0</v>
      </c>
      <c r="S135" s="71">
        <f t="shared" si="109"/>
        <v>0</v>
      </c>
      <c r="T135" s="32"/>
      <c r="U135" s="122">
        <v>0</v>
      </c>
      <c r="V135" s="69">
        <v>0</v>
      </c>
      <c r="W135" s="69">
        <f t="shared" si="110"/>
        <v>0</v>
      </c>
      <c r="X135" s="69">
        <v>0</v>
      </c>
      <c r="Y135" s="69">
        <f t="shared" si="133"/>
        <v>0</v>
      </c>
      <c r="Z135" s="70">
        <v>0</v>
      </c>
      <c r="AA135" s="70">
        <f t="shared" si="111"/>
        <v>0</v>
      </c>
      <c r="AB135" s="35"/>
      <c r="AC135" s="69">
        <v>0</v>
      </c>
      <c r="AD135" s="69">
        <v>0</v>
      </c>
      <c r="AE135" s="69">
        <f t="shared" si="124"/>
        <v>0</v>
      </c>
      <c r="AF135" s="69">
        <v>0</v>
      </c>
      <c r="AG135" s="69">
        <f t="shared" si="125"/>
        <v>0</v>
      </c>
      <c r="AH135" s="70">
        <v>0</v>
      </c>
      <c r="AI135" s="71">
        <f t="shared" si="112"/>
        <v>0</v>
      </c>
      <c r="AJ135" s="32"/>
      <c r="AK135" s="122">
        <v>0</v>
      </c>
      <c r="AL135" s="69">
        <v>0</v>
      </c>
      <c r="AM135" s="69">
        <f t="shared" si="113"/>
        <v>0</v>
      </c>
      <c r="AN135" s="69">
        <v>0</v>
      </c>
      <c r="AO135" s="69">
        <f t="shared" si="134"/>
        <v>0</v>
      </c>
      <c r="AP135" s="70">
        <v>0</v>
      </c>
      <c r="AQ135" s="70">
        <f t="shared" si="114"/>
        <v>0</v>
      </c>
      <c r="AR135" s="35"/>
      <c r="AS135" s="69">
        <v>0</v>
      </c>
      <c r="AT135" s="69">
        <v>0</v>
      </c>
      <c r="AU135" s="69">
        <f t="shared" si="126"/>
        <v>0</v>
      </c>
      <c r="AV135" s="69">
        <v>0</v>
      </c>
      <c r="AW135" s="69">
        <f t="shared" si="127"/>
        <v>0</v>
      </c>
      <c r="AX135" s="70">
        <v>0</v>
      </c>
      <c r="AY135" s="71">
        <f t="shared" si="115"/>
        <v>0</v>
      </c>
      <c r="AZ135" s="32"/>
      <c r="BA135" s="122">
        <v>0</v>
      </c>
      <c r="BB135" s="69">
        <v>0</v>
      </c>
      <c r="BC135" s="69">
        <f t="shared" si="116"/>
        <v>0</v>
      </c>
      <c r="BD135" s="69">
        <v>0</v>
      </c>
      <c r="BE135" s="69">
        <f t="shared" si="135"/>
        <v>0</v>
      </c>
      <c r="BF135" s="70">
        <v>0</v>
      </c>
      <c r="BG135" s="70">
        <f t="shared" si="117"/>
        <v>0</v>
      </c>
      <c r="BH135" s="35"/>
      <c r="BI135" s="69">
        <v>0</v>
      </c>
      <c r="BJ135" s="69">
        <v>0</v>
      </c>
      <c r="BK135" s="69">
        <f t="shared" si="128"/>
        <v>0</v>
      </c>
      <c r="BL135" s="69">
        <v>0</v>
      </c>
      <c r="BM135" s="69">
        <f t="shared" si="129"/>
        <v>0</v>
      </c>
      <c r="BN135" s="70">
        <v>0</v>
      </c>
      <c r="BO135" s="71">
        <f t="shared" si="118"/>
        <v>0</v>
      </c>
      <c r="BP135" s="32"/>
      <c r="BQ135" s="122">
        <v>0</v>
      </c>
      <c r="BR135" s="69">
        <v>0</v>
      </c>
      <c r="BS135" s="69">
        <f t="shared" si="119"/>
        <v>0</v>
      </c>
      <c r="BT135" s="69">
        <v>0</v>
      </c>
      <c r="BU135" s="69">
        <f t="shared" si="136"/>
        <v>0</v>
      </c>
      <c r="BV135" s="70">
        <v>0</v>
      </c>
      <c r="BW135" s="70">
        <f t="shared" si="120"/>
        <v>0</v>
      </c>
      <c r="BX135" s="35"/>
      <c r="BY135" s="69">
        <v>0</v>
      </c>
      <c r="BZ135" s="69">
        <v>0</v>
      </c>
      <c r="CA135" s="69">
        <f t="shared" si="130"/>
        <v>0</v>
      </c>
      <c r="CB135" s="69">
        <v>0</v>
      </c>
      <c r="CC135" s="69">
        <f t="shared" si="131"/>
        <v>0</v>
      </c>
      <c r="CD135" s="70">
        <v>0</v>
      </c>
      <c r="CE135" s="71">
        <f t="shared" si="121"/>
        <v>0</v>
      </c>
      <c r="CF135" s="32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</row>
    <row r="136" spans="2:99" s="2" customFormat="1" ht="14.25" hidden="1" customHeight="1" outlineLevel="1">
      <c r="B136" s="2" t="str">
        <f t="shared" si="261"/>
        <v>Hide</v>
      </c>
      <c r="C136" s="2">
        <v>-1</v>
      </c>
      <c r="D136" s="66" t="s">
        <v>120</v>
      </c>
      <c r="E136" s="122">
        <v>0</v>
      </c>
      <c r="F136" s="69">
        <v>0</v>
      </c>
      <c r="G136" s="69">
        <f t="shared" si="107"/>
        <v>0</v>
      </c>
      <c r="H136" s="69">
        <v>0</v>
      </c>
      <c r="I136" s="69">
        <f t="shared" si="132"/>
        <v>0</v>
      </c>
      <c r="J136" s="70">
        <v>0</v>
      </c>
      <c r="K136" s="70">
        <f t="shared" si="108"/>
        <v>0</v>
      </c>
      <c r="L136" s="35"/>
      <c r="M136" s="69">
        <v>0</v>
      </c>
      <c r="N136" s="69">
        <v>0</v>
      </c>
      <c r="O136" s="69">
        <f t="shared" si="122"/>
        <v>0</v>
      </c>
      <c r="P136" s="69">
        <v>0</v>
      </c>
      <c r="Q136" s="69">
        <f t="shared" si="123"/>
        <v>0</v>
      </c>
      <c r="R136" s="70">
        <v>0</v>
      </c>
      <c r="S136" s="71">
        <f t="shared" si="109"/>
        <v>0</v>
      </c>
      <c r="T136" s="32"/>
      <c r="U136" s="122">
        <v>0</v>
      </c>
      <c r="V136" s="69">
        <v>0</v>
      </c>
      <c r="W136" s="69">
        <f t="shared" si="110"/>
        <v>0</v>
      </c>
      <c r="X136" s="69">
        <v>0</v>
      </c>
      <c r="Y136" s="69">
        <f t="shared" si="133"/>
        <v>0</v>
      </c>
      <c r="Z136" s="70">
        <v>0</v>
      </c>
      <c r="AA136" s="70">
        <f t="shared" si="111"/>
        <v>0</v>
      </c>
      <c r="AB136" s="35"/>
      <c r="AC136" s="69">
        <v>0</v>
      </c>
      <c r="AD136" s="69">
        <v>0</v>
      </c>
      <c r="AE136" s="69">
        <f t="shared" si="124"/>
        <v>0</v>
      </c>
      <c r="AF136" s="69">
        <v>0</v>
      </c>
      <c r="AG136" s="69">
        <f t="shared" si="125"/>
        <v>0</v>
      </c>
      <c r="AH136" s="70">
        <v>0</v>
      </c>
      <c r="AI136" s="71">
        <f t="shared" si="112"/>
        <v>0</v>
      </c>
      <c r="AJ136" s="32"/>
      <c r="AK136" s="122">
        <v>0</v>
      </c>
      <c r="AL136" s="69">
        <v>0</v>
      </c>
      <c r="AM136" s="69">
        <f t="shared" si="113"/>
        <v>0</v>
      </c>
      <c r="AN136" s="69">
        <v>0</v>
      </c>
      <c r="AO136" s="69">
        <f t="shared" si="134"/>
        <v>0</v>
      </c>
      <c r="AP136" s="70">
        <v>0</v>
      </c>
      <c r="AQ136" s="70">
        <f t="shared" si="114"/>
        <v>0</v>
      </c>
      <c r="AR136" s="35"/>
      <c r="AS136" s="69">
        <v>0</v>
      </c>
      <c r="AT136" s="69">
        <v>0</v>
      </c>
      <c r="AU136" s="69">
        <f t="shared" si="126"/>
        <v>0</v>
      </c>
      <c r="AV136" s="69">
        <v>0</v>
      </c>
      <c r="AW136" s="69">
        <f t="shared" si="127"/>
        <v>0</v>
      </c>
      <c r="AX136" s="70">
        <v>0</v>
      </c>
      <c r="AY136" s="71">
        <f t="shared" si="115"/>
        <v>0</v>
      </c>
      <c r="AZ136" s="32"/>
      <c r="BA136" s="122">
        <v>0</v>
      </c>
      <c r="BB136" s="69">
        <v>0</v>
      </c>
      <c r="BC136" s="69">
        <f t="shared" si="116"/>
        <v>0</v>
      </c>
      <c r="BD136" s="69">
        <v>0</v>
      </c>
      <c r="BE136" s="69">
        <f t="shared" si="135"/>
        <v>0</v>
      </c>
      <c r="BF136" s="70">
        <v>0</v>
      </c>
      <c r="BG136" s="70">
        <f t="shared" si="117"/>
        <v>0</v>
      </c>
      <c r="BH136" s="35"/>
      <c r="BI136" s="69">
        <v>0</v>
      </c>
      <c r="BJ136" s="69">
        <v>0</v>
      </c>
      <c r="BK136" s="69">
        <f t="shared" si="128"/>
        <v>0</v>
      </c>
      <c r="BL136" s="69">
        <v>0</v>
      </c>
      <c r="BM136" s="69">
        <f t="shared" si="129"/>
        <v>0</v>
      </c>
      <c r="BN136" s="70">
        <v>0</v>
      </c>
      <c r="BO136" s="71">
        <f t="shared" si="118"/>
        <v>0</v>
      </c>
      <c r="BP136" s="32"/>
      <c r="BQ136" s="122">
        <v>0</v>
      </c>
      <c r="BR136" s="69">
        <v>0</v>
      </c>
      <c r="BS136" s="69">
        <f t="shared" si="119"/>
        <v>0</v>
      </c>
      <c r="BT136" s="69">
        <v>0</v>
      </c>
      <c r="BU136" s="69">
        <f t="shared" si="136"/>
        <v>0</v>
      </c>
      <c r="BV136" s="70">
        <v>0</v>
      </c>
      <c r="BW136" s="70">
        <f t="shared" si="120"/>
        <v>0</v>
      </c>
      <c r="BX136" s="35"/>
      <c r="BY136" s="69">
        <v>0</v>
      </c>
      <c r="BZ136" s="69">
        <v>0</v>
      </c>
      <c r="CA136" s="69">
        <f t="shared" si="130"/>
        <v>0</v>
      </c>
      <c r="CB136" s="69">
        <v>0</v>
      </c>
      <c r="CC136" s="69">
        <f t="shared" si="131"/>
        <v>0</v>
      </c>
      <c r="CD136" s="70">
        <v>0</v>
      </c>
      <c r="CE136" s="71">
        <f t="shared" si="121"/>
        <v>0</v>
      </c>
      <c r="CF136" s="32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</row>
    <row r="137" spans="2:99" s="2" customFormat="1" ht="14.25" hidden="1" customHeight="1" outlineLevel="1">
      <c r="B137" s="2" t="str">
        <f t="shared" si="261"/>
        <v>Hide</v>
      </c>
      <c r="C137" s="2">
        <v>1</v>
      </c>
      <c r="D137" s="66" t="s">
        <v>121</v>
      </c>
      <c r="E137" s="122">
        <v>0</v>
      </c>
      <c r="F137" s="69">
        <v>0</v>
      </c>
      <c r="G137" s="69">
        <f t="shared" si="107"/>
        <v>0</v>
      </c>
      <c r="H137" s="69">
        <v>0</v>
      </c>
      <c r="I137" s="69">
        <f t="shared" si="132"/>
        <v>0</v>
      </c>
      <c r="J137" s="70">
        <v>0</v>
      </c>
      <c r="K137" s="70">
        <f t="shared" si="108"/>
        <v>0</v>
      </c>
      <c r="L137" s="35"/>
      <c r="M137" s="69">
        <v>0</v>
      </c>
      <c r="N137" s="69">
        <v>0</v>
      </c>
      <c r="O137" s="69">
        <f t="shared" si="122"/>
        <v>0</v>
      </c>
      <c r="P137" s="69">
        <v>0</v>
      </c>
      <c r="Q137" s="69">
        <f t="shared" si="123"/>
        <v>0</v>
      </c>
      <c r="R137" s="70">
        <v>0</v>
      </c>
      <c r="S137" s="71">
        <f t="shared" si="109"/>
        <v>0</v>
      </c>
      <c r="T137" s="32"/>
      <c r="U137" s="122">
        <v>0</v>
      </c>
      <c r="V137" s="69">
        <v>0</v>
      </c>
      <c r="W137" s="69">
        <f t="shared" si="110"/>
        <v>0</v>
      </c>
      <c r="X137" s="69">
        <v>0</v>
      </c>
      <c r="Y137" s="69">
        <f t="shared" si="133"/>
        <v>0</v>
      </c>
      <c r="Z137" s="70">
        <v>0</v>
      </c>
      <c r="AA137" s="70">
        <f t="shared" si="111"/>
        <v>0</v>
      </c>
      <c r="AB137" s="35"/>
      <c r="AC137" s="69">
        <v>0</v>
      </c>
      <c r="AD137" s="69">
        <v>0</v>
      </c>
      <c r="AE137" s="69">
        <f t="shared" si="124"/>
        <v>0</v>
      </c>
      <c r="AF137" s="69">
        <v>0</v>
      </c>
      <c r="AG137" s="69">
        <f t="shared" si="125"/>
        <v>0</v>
      </c>
      <c r="AH137" s="70">
        <v>0</v>
      </c>
      <c r="AI137" s="71">
        <f t="shared" si="112"/>
        <v>0</v>
      </c>
      <c r="AJ137" s="32"/>
      <c r="AK137" s="122">
        <v>0</v>
      </c>
      <c r="AL137" s="69">
        <v>0</v>
      </c>
      <c r="AM137" s="69">
        <f t="shared" si="113"/>
        <v>0</v>
      </c>
      <c r="AN137" s="69">
        <v>0</v>
      </c>
      <c r="AO137" s="69">
        <f t="shared" si="134"/>
        <v>0</v>
      </c>
      <c r="AP137" s="70">
        <v>0</v>
      </c>
      <c r="AQ137" s="70">
        <f t="shared" si="114"/>
        <v>0</v>
      </c>
      <c r="AR137" s="35"/>
      <c r="AS137" s="69">
        <v>0</v>
      </c>
      <c r="AT137" s="69">
        <v>0</v>
      </c>
      <c r="AU137" s="69">
        <f t="shared" si="126"/>
        <v>0</v>
      </c>
      <c r="AV137" s="69">
        <v>0</v>
      </c>
      <c r="AW137" s="69">
        <f t="shared" si="127"/>
        <v>0</v>
      </c>
      <c r="AX137" s="70">
        <v>0</v>
      </c>
      <c r="AY137" s="71">
        <f t="shared" si="115"/>
        <v>0</v>
      </c>
      <c r="AZ137" s="32"/>
      <c r="BA137" s="122">
        <v>0</v>
      </c>
      <c r="BB137" s="69">
        <v>0</v>
      </c>
      <c r="BC137" s="69">
        <f t="shared" si="116"/>
        <v>0</v>
      </c>
      <c r="BD137" s="69">
        <v>0</v>
      </c>
      <c r="BE137" s="69">
        <f t="shared" si="135"/>
        <v>0</v>
      </c>
      <c r="BF137" s="70">
        <v>0</v>
      </c>
      <c r="BG137" s="70">
        <f t="shared" si="117"/>
        <v>0</v>
      </c>
      <c r="BH137" s="35"/>
      <c r="BI137" s="69">
        <v>0</v>
      </c>
      <c r="BJ137" s="69">
        <v>0</v>
      </c>
      <c r="BK137" s="69">
        <f t="shared" si="128"/>
        <v>0</v>
      </c>
      <c r="BL137" s="69">
        <v>0</v>
      </c>
      <c r="BM137" s="69">
        <f t="shared" si="129"/>
        <v>0</v>
      </c>
      <c r="BN137" s="70">
        <v>0</v>
      </c>
      <c r="BO137" s="71">
        <f t="shared" si="118"/>
        <v>0</v>
      </c>
      <c r="BP137" s="32"/>
      <c r="BQ137" s="122">
        <v>0</v>
      </c>
      <c r="BR137" s="69">
        <v>0</v>
      </c>
      <c r="BS137" s="69">
        <f t="shared" si="119"/>
        <v>0</v>
      </c>
      <c r="BT137" s="69">
        <v>0</v>
      </c>
      <c r="BU137" s="69">
        <f t="shared" si="136"/>
        <v>0</v>
      </c>
      <c r="BV137" s="70">
        <v>0</v>
      </c>
      <c r="BW137" s="70">
        <f t="shared" si="120"/>
        <v>0</v>
      </c>
      <c r="BX137" s="35"/>
      <c r="BY137" s="69">
        <v>0</v>
      </c>
      <c r="BZ137" s="69">
        <v>0</v>
      </c>
      <c r="CA137" s="69">
        <f t="shared" si="130"/>
        <v>0</v>
      </c>
      <c r="CB137" s="69">
        <v>0</v>
      </c>
      <c r="CC137" s="69">
        <f t="shared" si="131"/>
        <v>0</v>
      </c>
      <c r="CD137" s="70">
        <v>0</v>
      </c>
      <c r="CE137" s="71">
        <f t="shared" si="121"/>
        <v>0</v>
      </c>
      <c r="CF137" s="32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</row>
    <row r="138" spans="2:99" s="2" customFormat="1" ht="14.25" hidden="1" customHeight="1" outlineLevel="1">
      <c r="B138" s="2" t="str">
        <f t="shared" si="261"/>
        <v>Hide</v>
      </c>
      <c r="C138" s="2">
        <v>1</v>
      </c>
      <c r="D138" s="66" t="s">
        <v>122</v>
      </c>
      <c r="E138" s="122">
        <v>0</v>
      </c>
      <c r="F138" s="69">
        <v>0</v>
      </c>
      <c r="G138" s="69">
        <f t="shared" si="107"/>
        <v>0</v>
      </c>
      <c r="H138" s="69">
        <v>0</v>
      </c>
      <c r="I138" s="69">
        <f t="shared" si="132"/>
        <v>0</v>
      </c>
      <c r="J138" s="70">
        <v>0</v>
      </c>
      <c r="K138" s="70">
        <f t="shared" si="108"/>
        <v>0</v>
      </c>
      <c r="L138" s="35"/>
      <c r="M138" s="69">
        <v>0</v>
      </c>
      <c r="N138" s="69">
        <v>0</v>
      </c>
      <c r="O138" s="69">
        <f t="shared" si="122"/>
        <v>0</v>
      </c>
      <c r="P138" s="69">
        <v>0</v>
      </c>
      <c r="Q138" s="69">
        <f t="shared" si="123"/>
        <v>0</v>
      </c>
      <c r="R138" s="70">
        <v>0</v>
      </c>
      <c r="S138" s="71">
        <f t="shared" si="109"/>
        <v>0</v>
      </c>
      <c r="T138" s="32"/>
      <c r="U138" s="122">
        <v>0</v>
      </c>
      <c r="V138" s="69">
        <v>0</v>
      </c>
      <c r="W138" s="69">
        <f t="shared" si="110"/>
        <v>0</v>
      </c>
      <c r="X138" s="69">
        <v>0</v>
      </c>
      <c r="Y138" s="69">
        <f t="shared" si="133"/>
        <v>0</v>
      </c>
      <c r="Z138" s="70">
        <v>0</v>
      </c>
      <c r="AA138" s="70">
        <f t="shared" si="111"/>
        <v>0</v>
      </c>
      <c r="AB138" s="35"/>
      <c r="AC138" s="69">
        <v>0</v>
      </c>
      <c r="AD138" s="69">
        <v>0</v>
      </c>
      <c r="AE138" s="69">
        <f t="shared" si="124"/>
        <v>0</v>
      </c>
      <c r="AF138" s="69">
        <v>0</v>
      </c>
      <c r="AG138" s="69">
        <f t="shared" si="125"/>
        <v>0</v>
      </c>
      <c r="AH138" s="70">
        <v>0</v>
      </c>
      <c r="AI138" s="71">
        <f t="shared" si="112"/>
        <v>0</v>
      </c>
      <c r="AJ138" s="32"/>
      <c r="AK138" s="122">
        <v>0</v>
      </c>
      <c r="AL138" s="69">
        <v>0</v>
      </c>
      <c r="AM138" s="69">
        <f t="shared" si="113"/>
        <v>0</v>
      </c>
      <c r="AN138" s="69">
        <v>0</v>
      </c>
      <c r="AO138" s="69">
        <f t="shared" si="134"/>
        <v>0</v>
      </c>
      <c r="AP138" s="70">
        <v>0</v>
      </c>
      <c r="AQ138" s="70">
        <f t="shared" si="114"/>
        <v>0</v>
      </c>
      <c r="AR138" s="35"/>
      <c r="AS138" s="69">
        <v>0</v>
      </c>
      <c r="AT138" s="69">
        <v>0</v>
      </c>
      <c r="AU138" s="69">
        <f t="shared" si="126"/>
        <v>0</v>
      </c>
      <c r="AV138" s="69">
        <v>0</v>
      </c>
      <c r="AW138" s="69">
        <f t="shared" si="127"/>
        <v>0</v>
      </c>
      <c r="AX138" s="70">
        <v>0</v>
      </c>
      <c r="AY138" s="71">
        <f t="shared" si="115"/>
        <v>0</v>
      </c>
      <c r="AZ138" s="32"/>
      <c r="BA138" s="122">
        <v>0</v>
      </c>
      <c r="BB138" s="69">
        <v>0</v>
      </c>
      <c r="BC138" s="69">
        <f t="shared" si="116"/>
        <v>0</v>
      </c>
      <c r="BD138" s="69">
        <v>0</v>
      </c>
      <c r="BE138" s="69">
        <f t="shared" si="135"/>
        <v>0</v>
      </c>
      <c r="BF138" s="70">
        <v>0</v>
      </c>
      <c r="BG138" s="70">
        <f t="shared" si="117"/>
        <v>0</v>
      </c>
      <c r="BH138" s="35"/>
      <c r="BI138" s="69">
        <v>0</v>
      </c>
      <c r="BJ138" s="69">
        <v>0</v>
      </c>
      <c r="BK138" s="69">
        <f t="shared" si="128"/>
        <v>0</v>
      </c>
      <c r="BL138" s="69">
        <v>0</v>
      </c>
      <c r="BM138" s="69">
        <f t="shared" si="129"/>
        <v>0</v>
      </c>
      <c r="BN138" s="70">
        <v>0</v>
      </c>
      <c r="BO138" s="71">
        <f t="shared" si="118"/>
        <v>0</v>
      </c>
      <c r="BP138" s="32"/>
      <c r="BQ138" s="122">
        <v>0</v>
      </c>
      <c r="BR138" s="69">
        <v>0</v>
      </c>
      <c r="BS138" s="69">
        <f t="shared" si="119"/>
        <v>0</v>
      </c>
      <c r="BT138" s="69">
        <v>0</v>
      </c>
      <c r="BU138" s="69">
        <f t="shared" si="136"/>
        <v>0</v>
      </c>
      <c r="BV138" s="70">
        <v>0</v>
      </c>
      <c r="BW138" s="70">
        <f t="shared" si="120"/>
        <v>0</v>
      </c>
      <c r="BX138" s="35"/>
      <c r="BY138" s="69">
        <v>0</v>
      </c>
      <c r="BZ138" s="69">
        <v>0</v>
      </c>
      <c r="CA138" s="69">
        <f t="shared" si="130"/>
        <v>0</v>
      </c>
      <c r="CB138" s="69">
        <v>0</v>
      </c>
      <c r="CC138" s="69">
        <f t="shared" si="131"/>
        <v>0</v>
      </c>
      <c r="CD138" s="70">
        <v>0</v>
      </c>
      <c r="CE138" s="71">
        <f t="shared" si="121"/>
        <v>0</v>
      </c>
      <c r="CF138" s="32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</row>
    <row r="139" spans="2:99" s="2" customFormat="1" ht="14.25" hidden="1" customHeight="1" outlineLevel="1">
      <c r="B139" s="2" t="str">
        <f t="shared" si="261"/>
        <v>Hide</v>
      </c>
      <c r="C139" s="2">
        <v>1</v>
      </c>
      <c r="D139" s="66" t="s">
        <v>123</v>
      </c>
      <c r="E139" s="122">
        <v>0</v>
      </c>
      <c r="F139" s="69">
        <v>0</v>
      </c>
      <c r="G139" s="69">
        <f t="shared" si="107"/>
        <v>0</v>
      </c>
      <c r="H139" s="69">
        <v>0</v>
      </c>
      <c r="I139" s="69">
        <f t="shared" si="132"/>
        <v>0</v>
      </c>
      <c r="J139" s="70">
        <v>0</v>
      </c>
      <c r="K139" s="70">
        <f t="shared" si="108"/>
        <v>0</v>
      </c>
      <c r="L139" s="35"/>
      <c r="M139" s="69">
        <v>0</v>
      </c>
      <c r="N139" s="69">
        <v>0</v>
      </c>
      <c r="O139" s="69">
        <f t="shared" si="122"/>
        <v>0</v>
      </c>
      <c r="P139" s="69">
        <v>0</v>
      </c>
      <c r="Q139" s="69">
        <f t="shared" si="123"/>
        <v>0</v>
      </c>
      <c r="R139" s="70">
        <v>0</v>
      </c>
      <c r="S139" s="71">
        <f t="shared" si="109"/>
        <v>0</v>
      </c>
      <c r="T139" s="32"/>
      <c r="U139" s="122">
        <v>0</v>
      </c>
      <c r="V139" s="69">
        <v>0</v>
      </c>
      <c r="W139" s="69">
        <f t="shared" si="110"/>
        <v>0</v>
      </c>
      <c r="X139" s="69">
        <v>0</v>
      </c>
      <c r="Y139" s="69">
        <f t="shared" si="133"/>
        <v>0</v>
      </c>
      <c r="Z139" s="70">
        <v>0</v>
      </c>
      <c r="AA139" s="70">
        <f t="shared" si="111"/>
        <v>0</v>
      </c>
      <c r="AB139" s="35"/>
      <c r="AC139" s="69">
        <v>0</v>
      </c>
      <c r="AD139" s="69">
        <v>0</v>
      </c>
      <c r="AE139" s="69">
        <f t="shared" si="124"/>
        <v>0</v>
      </c>
      <c r="AF139" s="69">
        <v>0</v>
      </c>
      <c r="AG139" s="69">
        <f t="shared" si="125"/>
        <v>0</v>
      </c>
      <c r="AH139" s="70">
        <v>0</v>
      </c>
      <c r="AI139" s="71">
        <f t="shared" si="112"/>
        <v>0</v>
      </c>
      <c r="AJ139" s="32"/>
      <c r="AK139" s="122">
        <v>0</v>
      </c>
      <c r="AL139" s="69">
        <v>0</v>
      </c>
      <c r="AM139" s="69">
        <f t="shared" si="113"/>
        <v>0</v>
      </c>
      <c r="AN139" s="69">
        <v>0</v>
      </c>
      <c r="AO139" s="69">
        <f t="shared" si="134"/>
        <v>0</v>
      </c>
      <c r="AP139" s="70">
        <v>0</v>
      </c>
      <c r="AQ139" s="70">
        <f t="shared" si="114"/>
        <v>0</v>
      </c>
      <c r="AR139" s="35"/>
      <c r="AS139" s="69">
        <v>0</v>
      </c>
      <c r="AT139" s="69">
        <v>0</v>
      </c>
      <c r="AU139" s="69">
        <f t="shared" si="126"/>
        <v>0</v>
      </c>
      <c r="AV139" s="69">
        <v>0</v>
      </c>
      <c r="AW139" s="69">
        <f t="shared" si="127"/>
        <v>0</v>
      </c>
      <c r="AX139" s="70">
        <v>0</v>
      </c>
      <c r="AY139" s="71">
        <f t="shared" si="115"/>
        <v>0</v>
      </c>
      <c r="AZ139" s="32"/>
      <c r="BA139" s="122">
        <v>0</v>
      </c>
      <c r="BB139" s="69">
        <v>0</v>
      </c>
      <c r="BC139" s="69">
        <f t="shared" si="116"/>
        <v>0</v>
      </c>
      <c r="BD139" s="69">
        <v>0</v>
      </c>
      <c r="BE139" s="69">
        <f t="shared" si="135"/>
        <v>0</v>
      </c>
      <c r="BF139" s="70">
        <v>0</v>
      </c>
      <c r="BG139" s="70">
        <f t="shared" si="117"/>
        <v>0</v>
      </c>
      <c r="BH139" s="35"/>
      <c r="BI139" s="69">
        <v>0</v>
      </c>
      <c r="BJ139" s="69">
        <v>0</v>
      </c>
      <c r="BK139" s="69">
        <f t="shared" si="128"/>
        <v>0</v>
      </c>
      <c r="BL139" s="69">
        <v>0</v>
      </c>
      <c r="BM139" s="69">
        <f t="shared" si="129"/>
        <v>0</v>
      </c>
      <c r="BN139" s="70">
        <v>0</v>
      </c>
      <c r="BO139" s="71">
        <f t="shared" si="118"/>
        <v>0</v>
      </c>
      <c r="BP139" s="32"/>
      <c r="BQ139" s="122">
        <v>0</v>
      </c>
      <c r="BR139" s="69">
        <v>0</v>
      </c>
      <c r="BS139" s="69">
        <f t="shared" si="119"/>
        <v>0</v>
      </c>
      <c r="BT139" s="69">
        <v>0</v>
      </c>
      <c r="BU139" s="69">
        <f t="shared" si="136"/>
        <v>0</v>
      </c>
      <c r="BV139" s="70">
        <v>0</v>
      </c>
      <c r="BW139" s="70">
        <f t="shared" si="120"/>
        <v>0</v>
      </c>
      <c r="BX139" s="35"/>
      <c r="BY139" s="69">
        <v>0</v>
      </c>
      <c r="BZ139" s="69">
        <v>0</v>
      </c>
      <c r="CA139" s="69">
        <f t="shared" si="130"/>
        <v>0</v>
      </c>
      <c r="CB139" s="69">
        <v>0</v>
      </c>
      <c r="CC139" s="69">
        <f t="shared" si="131"/>
        <v>0</v>
      </c>
      <c r="CD139" s="70">
        <v>0</v>
      </c>
      <c r="CE139" s="71">
        <f t="shared" si="121"/>
        <v>0</v>
      </c>
      <c r="CF139" s="32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</row>
    <row r="140" spans="2:99" s="2" customFormat="1" ht="14.25" hidden="1" customHeight="1" outlineLevel="1">
      <c r="B140" s="2" t="str">
        <f t="shared" si="261"/>
        <v>Hide</v>
      </c>
      <c r="C140" s="2">
        <v>1</v>
      </c>
      <c r="D140" s="66" t="s">
        <v>124</v>
      </c>
      <c r="E140" s="122">
        <v>0</v>
      </c>
      <c r="F140" s="69">
        <v>0</v>
      </c>
      <c r="G140" s="69">
        <f t="shared" si="107"/>
        <v>0</v>
      </c>
      <c r="H140" s="69">
        <v>0</v>
      </c>
      <c r="I140" s="69">
        <f t="shared" si="132"/>
        <v>0</v>
      </c>
      <c r="J140" s="70">
        <v>0</v>
      </c>
      <c r="K140" s="70">
        <f t="shared" si="108"/>
        <v>0</v>
      </c>
      <c r="L140" s="35"/>
      <c r="M140" s="69">
        <v>0</v>
      </c>
      <c r="N140" s="69">
        <v>0</v>
      </c>
      <c r="O140" s="69">
        <f t="shared" si="122"/>
        <v>0</v>
      </c>
      <c r="P140" s="69">
        <v>0</v>
      </c>
      <c r="Q140" s="69">
        <f t="shared" si="123"/>
        <v>0</v>
      </c>
      <c r="R140" s="70">
        <v>0</v>
      </c>
      <c r="S140" s="71">
        <f t="shared" si="109"/>
        <v>0</v>
      </c>
      <c r="T140" s="32"/>
      <c r="U140" s="122">
        <v>0</v>
      </c>
      <c r="V140" s="69">
        <v>0</v>
      </c>
      <c r="W140" s="69">
        <f t="shared" si="110"/>
        <v>0</v>
      </c>
      <c r="X140" s="69">
        <v>0</v>
      </c>
      <c r="Y140" s="69">
        <f t="shared" si="133"/>
        <v>0</v>
      </c>
      <c r="Z140" s="70">
        <v>0</v>
      </c>
      <c r="AA140" s="70">
        <f t="shared" si="111"/>
        <v>0</v>
      </c>
      <c r="AB140" s="35"/>
      <c r="AC140" s="69">
        <v>0</v>
      </c>
      <c r="AD140" s="69">
        <v>0</v>
      </c>
      <c r="AE140" s="69">
        <f t="shared" si="124"/>
        <v>0</v>
      </c>
      <c r="AF140" s="69">
        <v>0</v>
      </c>
      <c r="AG140" s="69">
        <f t="shared" si="125"/>
        <v>0</v>
      </c>
      <c r="AH140" s="70">
        <v>0</v>
      </c>
      <c r="AI140" s="71">
        <f t="shared" si="112"/>
        <v>0</v>
      </c>
      <c r="AJ140" s="32"/>
      <c r="AK140" s="122">
        <v>0</v>
      </c>
      <c r="AL140" s="69">
        <v>0</v>
      </c>
      <c r="AM140" s="69">
        <f t="shared" si="113"/>
        <v>0</v>
      </c>
      <c r="AN140" s="69">
        <v>0</v>
      </c>
      <c r="AO140" s="69">
        <f t="shared" si="134"/>
        <v>0</v>
      </c>
      <c r="AP140" s="70">
        <v>0</v>
      </c>
      <c r="AQ140" s="70">
        <f t="shared" si="114"/>
        <v>0</v>
      </c>
      <c r="AR140" s="35"/>
      <c r="AS140" s="69">
        <v>0</v>
      </c>
      <c r="AT140" s="69">
        <v>0</v>
      </c>
      <c r="AU140" s="69">
        <f t="shared" si="126"/>
        <v>0</v>
      </c>
      <c r="AV140" s="69">
        <v>0</v>
      </c>
      <c r="AW140" s="69">
        <f t="shared" si="127"/>
        <v>0</v>
      </c>
      <c r="AX140" s="70">
        <v>0</v>
      </c>
      <c r="AY140" s="71">
        <f t="shared" si="115"/>
        <v>0</v>
      </c>
      <c r="AZ140" s="32"/>
      <c r="BA140" s="122">
        <v>0</v>
      </c>
      <c r="BB140" s="69">
        <v>0</v>
      </c>
      <c r="BC140" s="69">
        <f t="shared" si="116"/>
        <v>0</v>
      </c>
      <c r="BD140" s="69">
        <v>0</v>
      </c>
      <c r="BE140" s="69">
        <f t="shared" si="135"/>
        <v>0</v>
      </c>
      <c r="BF140" s="70">
        <v>0</v>
      </c>
      <c r="BG140" s="70">
        <f t="shared" si="117"/>
        <v>0</v>
      </c>
      <c r="BH140" s="35"/>
      <c r="BI140" s="69">
        <v>0</v>
      </c>
      <c r="BJ140" s="69">
        <v>0</v>
      </c>
      <c r="BK140" s="69">
        <f t="shared" si="128"/>
        <v>0</v>
      </c>
      <c r="BL140" s="69">
        <v>0</v>
      </c>
      <c r="BM140" s="69">
        <f t="shared" si="129"/>
        <v>0</v>
      </c>
      <c r="BN140" s="70">
        <v>0</v>
      </c>
      <c r="BO140" s="71">
        <f t="shared" si="118"/>
        <v>0</v>
      </c>
      <c r="BP140" s="32"/>
      <c r="BQ140" s="122">
        <v>0</v>
      </c>
      <c r="BR140" s="69">
        <v>0</v>
      </c>
      <c r="BS140" s="69">
        <f t="shared" si="119"/>
        <v>0</v>
      </c>
      <c r="BT140" s="69">
        <v>0</v>
      </c>
      <c r="BU140" s="69">
        <f t="shared" si="136"/>
        <v>0</v>
      </c>
      <c r="BV140" s="70">
        <v>0</v>
      </c>
      <c r="BW140" s="70">
        <f t="shared" si="120"/>
        <v>0</v>
      </c>
      <c r="BX140" s="35"/>
      <c r="BY140" s="69">
        <v>0</v>
      </c>
      <c r="BZ140" s="69">
        <v>0</v>
      </c>
      <c r="CA140" s="69">
        <f t="shared" si="130"/>
        <v>0</v>
      </c>
      <c r="CB140" s="69">
        <v>0</v>
      </c>
      <c r="CC140" s="69">
        <f t="shared" si="131"/>
        <v>0</v>
      </c>
      <c r="CD140" s="70">
        <v>0</v>
      </c>
      <c r="CE140" s="71">
        <f t="shared" si="121"/>
        <v>0</v>
      </c>
      <c r="CF140" s="32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</row>
    <row r="141" spans="2:99" s="2" customFormat="1" collapsed="1">
      <c r="B141" s="2" t="str">
        <f t="shared" si="261"/>
        <v>Hide</v>
      </c>
      <c r="C141" s="2">
        <v>1</v>
      </c>
      <c r="D141" s="66" t="s">
        <v>125</v>
      </c>
      <c r="E141" s="116">
        <v>0</v>
      </c>
      <c r="F141" s="38">
        <v>0</v>
      </c>
      <c r="G141" s="38">
        <f t="shared" si="107"/>
        <v>0</v>
      </c>
      <c r="H141" s="38">
        <v>0</v>
      </c>
      <c r="I141" s="38">
        <f t="shared" si="132"/>
        <v>0</v>
      </c>
      <c r="J141" s="39">
        <v>0</v>
      </c>
      <c r="K141" s="39">
        <f t="shared" si="108"/>
        <v>0</v>
      </c>
      <c r="L141" s="35"/>
      <c r="M141" s="38">
        <v>0</v>
      </c>
      <c r="N141" s="38">
        <v>0</v>
      </c>
      <c r="O141" s="38">
        <f t="shared" si="122"/>
        <v>0</v>
      </c>
      <c r="P141" s="38">
        <v>0</v>
      </c>
      <c r="Q141" s="38">
        <f t="shared" si="123"/>
        <v>0</v>
      </c>
      <c r="R141" s="39">
        <v>0</v>
      </c>
      <c r="S141" s="40">
        <f t="shared" si="109"/>
        <v>0</v>
      </c>
      <c r="T141" s="32"/>
      <c r="U141" s="116">
        <v>0</v>
      </c>
      <c r="V141" s="38">
        <v>0</v>
      </c>
      <c r="W141" s="38">
        <f t="shared" si="110"/>
        <v>0</v>
      </c>
      <c r="X141" s="38">
        <v>0</v>
      </c>
      <c r="Y141" s="38">
        <f t="shared" si="133"/>
        <v>0</v>
      </c>
      <c r="Z141" s="39">
        <v>0</v>
      </c>
      <c r="AA141" s="39">
        <f t="shared" si="111"/>
        <v>0</v>
      </c>
      <c r="AB141" s="35"/>
      <c r="AC141" s="38">
        <v>0</v>
      </c>
      <c r="AD141" s="38">
        <v>0</v>
      </c>
      <c r="AE141" s="38">
        <f t="shared" si="124"/>
        <v>0</v>
      </c>
      <c r="AF141" s="38">
        <v>0</v>
      </c>
      <c r="AG141" s="38">
        <f t="shared" si="125"/>
        <v>0</v>
      </c>
      <c r="AH141" s="39">
        <v>0</v>
      </c>
      <c r="AI141" s="40">
        <f t="shared" si="112"/>
        <v>0</v>
      </c>
      <c r="AJ141" s="32"/>
      <c r="AK141" s="116">
        <v>0</v>
      </c>
      <c r="AL141" s="38">
        <v>0</v>
      </c>
      <c r="AM141" s="38">
        <f t="shared" si="113"/>
        <v>0</v>
      </c>
      <c r="AN141" s="38">
        <v>0</v>
      </c>
      <c r="AO141" s="38">
        <f t="shared" si="134"/>
        <v>0</v>
      </c>
      <c r="AP141" s="39">
        <v>0</v>
      </c>
      <c r="AQ141" s="39">
        <f t="shared" si="114"/>
        <v>0</v>
      </c>
      <c r="AR141" s="35"/>
      <c r="AS141" s="38">
        <v>0</v>
      </c>
      <c r="AT141" s="38">
        <v>0</v>
      </c>
      <c r="AU141" s="38">
        <f t="shared" si="126"/>
        <v>0</v>
      </c>
      <c r="AV141" s="38">
        <v>0</v>
      </c>
      <c r="AW141" s="38">
        <f t="shared" si="127"/>
        <v>0</v>
      </c>
      <c r="AX141" s="39">
        <v>0</v>
      </c>
      <c r="AY141" s="40">
        <f t="shared" si="115"/>
        <v>0</v>
      </c>
      <c r="AZ141" s="32"/>
      <c r="BA141" s="116">
        <v>0</v>
      </c>
      <c r="BB141" s="38">
        <v>0</v>
      </c>
      <c r="BC141" s="38">
        <f t="shared" si="116"/>
        <v>0</v>
      </c>
      <c r="BD141" s="38">
        <v>0</v>
      </c>
      <c r="BE141" s="38">
        <f t="shared" si="135"/>
        <v>0</v>
      </c>
      <c r="BF141" s="39">
        <v>0</v>
      </c>
      <c r="BG141" s="39">
        <f t="shared" si="117"/>
        <v>0</v>
      </c>
      <c r="BH141" s="35"/>
      <c r="BI141" s="38">
        <v>0</v>
      </c>
      <c r="BJ141" s="38">
        <v>0</v>
      </c>
      <c r="BK141" s="38">
        <f t="shared" si="128"/>
        <v>0</v>
      </c>
      <c r="BL141" s="38">
        <v>0</v>
      </c>
      <c r="BM141" s="38">
        <f t="shared" si="129"/>
        <v>0</v>
      </c>
      <c r="BN141" s="39">
        <v>0</v>
      </c>
      <c r="BO141" s="40">
        <f t="shared" si="118"/>
        <v>0</v>
      </c>
      <c r="BP141" s="32"/>
      <c r="BQ141" s="116">
        <v>0</v>
      </c>
      <c r="BR141" s="38">
        <v>0</v>
      </c>
      <c r="BS141" s="38">
        <f t="shared" si="119"/>
        <v>0</v>
      </c>
      <c r="BT141" s="38">
        <v>0</v>
      </c>
      <c r="BU141" s="38">
        <f t="shared" si="136"/>
        <v>0</v>
      </c>
      <c r="BV141" s="39">
        <v>0</v>
      </c>
      <c r="BW141" s="39">
        <f t="shared" si="120"/>
        <v>0</v>
      </c>
      <c r="BX141" s="35"/>
      <c r="BY141" s="38">
        <v>0</v>
      </c>
      <c r="BZ141" s="38">
        <v>0</v>
      </c>
      <c r="CA141" s="38">
        <f t="shared" si="130"/>
        <v>0</v>
      </c>
      <c r="CB141" s="38">
        <v>0</v>
      </c>
      <c r="CC141" s="38">
        <f t="shared" si="131"/>
        <v>0</v>
      </c>
      <c r="CD141" s="39">
        <v>0</v>
      </c>
      <c r="CE141" s="40">
        <f t="shared" si="121"/>
        <v>0</v>
      </c>
      <c r="CF141" s="32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</row>
    <row r="142" spans="2:99" s="2" customFormat="1" ht="14.25" hidden="1" customHeight="1" outlineLevel="1">
      <c r="B142" s="2" t="str">
        <f t="shared" si="261"/>
        <v>Hide</v>
      </c>
      <c r="C142" s="2">
        <v>1</v>
      </c>
      <c r="D142" s="66" t="s">
        <v>126</v>
      </c>
      <c r="E142" s="122">
        <v>519.76</v>
      </c>
      <c r="F142" s="69">
        <v>519.76</v>
      </c>
      <c r="G142" s="69">
        <f t="shared" si="107"/>
        <v>0</v>
      </c>
      <c r="H142" s="69">
        <v>0</v>
      </c>
      <c r="I142" s="69">
        <f t="shared" si="132"/>
        <v>519.76</v>
      </c>
      <c r="J142" s="70">
        <v>259.88</v>
      </c>
      <c r="K142" s="70">
        <f t="shared" si="108"/>
        <v>259.88</v>
      </c>
      <c r="L142" s="35"/>
      <c r="M142" s="69">
        <v>519.76</v>
      </c>
      <c r="N142" s="69">
        <v>519.76</v>
      </c>
      <c r="O142" s="69">
        <f t="shared" si="122"/>
        <v>0</v>
      </c>
      <c r="P142" s="69">
        <v>0</v>
      </c>
      <c r="Q142" s="69">
        <f t="shared" si="123"/>
        <v>519.76</v>
      </c>
      <c r="R142" s="70">
        <v>259.88</v>
      </c>
      <c r="S142" s="71">
        <f t="shared" si="109"/>
        <v>259.88</v>
      </c>
      <c r="T142" s="32"/>
      <c r="U142" s="122">
        <v>0</v>
      </c>
      <c r="V142" s="69">
        <v>0</v>
      </c>
      <c r="W142" s="69">
        <f t="shared" si="110"/>
        <v>0</v>
      </c>
      <c r="X142" s="69">
        <v>0</v>
      </c>
      <c r="Y142" s="69">
        <f t="shared" si="133"/>
        <v>0</v>
      </c>
      <c r="Z142" s="70">
        <v>0</v>
      </c>
      <c r="AA142" s="70">
        <f t="shared" si="111"/>
        <v>0</v>
      </c>
      <c r="AB142" s="35"/>
      <c r="AC142" s="69">
        <v>0</v>
      </c>
      <c r="AD142" s="69">
        <v>0</v>
      </c>
      <c r="AE142" s="69">
        <f t="shared" si="124"/>
        <v>0</v>
      </c>
      <c r="AF142" s="69">
        <v>0</v>
      </c>
      <c r="AG142" s="69">
        <f t="shared" si="125"/>
        <v>0</v>
      </c>
      <c r="AH142" s="70">
        <v>0</v>
      </c>
      <c r="AI142" s="71">
        <f t="shared" si="112"/>
        <v>0</v>
      </c>
      <c r="AJ142" s="32"/>
      <c r="AK142" s="122">
        <v>0</v>
      </c>
      <c r="AL142" s="69">
        <v>0</v>
      </c>
      <c r="AM142" s="69">
        <f t="shared" si="113"/>
        <v>0</v>
      </c>
      <c r="AN142" s="69">
        <v>0</v>
      </c>
      <c r="AO142" s="69">
        <f t="shared" si="134"/>
        <v>0</v>
      </c>
      <c r="AP142" s="70">
        <v>0</v>
      </c>
      <c r="AQ142" s="70">
        <f t="shared" si="114"/>
        <v>0</v>
      </c>
      <c r="AR142" s="35"/>
      <c r="AS142" s="69">
        <v>0</v>
      </c>
      <c r="AT142" s="69">
        <v>0</v>
      </c>
      <c r="AU142" s="69">
        <f t="shared" si="126"/>
        <v>0</v>
      </c>
      <c r="AV142" s="69">
        <v>0</v>
      </c>
      <c r="AW142" s="69">
        <f t="shared" si="127"/>
        <v>0</v>
      </c>
      <c r="AX142" s="70">
        <v>0</v>
      </c>
      <c r="AY142" s="71">
        <f t="shared" si="115"/>
        <v>0</v>
      </c>
      <c r="AZ142" s="32"/>
      <c r="BA142" s="122">
        <v>259.88</v>
      </c>
      <c r="BB142" s="69">
        <v>259.88</v>
      </c>
      <c r="BC142" s="69">
        <f t="shared" si="116"/>
        <v>0</v>
      </c>
      <c r="BD142" s="69">
        <v>0</v>
      </c>
      <c r="BE142" s="69">
        <f t="shared" si="135"/>
        <v>259.88</v>
      </c>
      <c r="BF142" s="70">
        <v>259.88</v>
      </c>
      <c r="BG142" s="70">
        <f t="shared" si="117"/>
        <v>0</v>
      </c>
      <c r="BH142" s="35"/>
      <c r="BI142" s="69">
        <v>259.88</v>
      </c>
      <c r="BJ142" s="69">
        <v>259.88</v>
      </c>
      <c r="BK142" s="69">
        <f t="shared" si="128"/>
        <v>0</v>
      </c>
      <c r="BL142" s="69">
        <v>0</v>
      </c>
      <c r="BM142" s="69">
        <f t="shared" si="129"/>
        <v>259.88</v>
      </c>
      <c r="BN142" s="70">
        <v>259.88</v>
      </c>
      <c r="BO142" s="71">
        <f t="shared" si="118"/>
        <v>0</v>
      </c>
      <c r="BP142" s="32"/>
      <c r="BQ142" s="122">
        <v>259.88</v>
      </c>
      <c r="BR142" s="69">
        <v>259.88</v>
      </c>
      <c r="BS142" s="69">
        <f t="shared" si="119"/>
        <v>0</v>
      </c>
      <c r="BT142" s="69">
        <v>0</v>
      </c>
      <c r="BU142" s="69">
        <f t="shared" si="136"/>
        <v>259.88</v>
      </c>
      <c r="BV142" s="70">
        <v>0</v>
      </c>
      <c r="BW142" s="70">
        <f t="shared" si="120"/>
        <v>259.88</v>
      </c>
      <c r="BX142" s="35"/>
      <c r="BY142" s="69">
        <v>259.88</v>
      </c>
      <c r="BZ142" s="69">
        <v>259.88</v>
      </c>
      <c r="CA142" s="69">
        <f t="shared" si="130"/>
        <v>0</v>
      </c>
      <c r="CB142" s="69">
        <v>0</v>
      </c>
      <c r="CC142" s="69">
        <f t="shared" si="131"/>
        <v>259.88</v>
      </c>
      <c r="CD142" s="70">
        <v>0</v>
      </c>
      <c r="CE142" s="71">
        <f t="shared" si="121"/>
        <v>259.88</v>
      </c>
      <c r="CF142" s="3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</row>
    <row r="143" spans="2:99" s="2" customFormat="1" ht="14.25" hidden="1" customHeight="1" outlineLevel="1">
      <c r="B143" s="2" t="str">
        <f t="shared" si="261"/>
        <v>Hide</v>
      </c>
      <c r="C143" s="2">
        <v>1</v>
      </c>
      <c r="D143" s="66" t="s" vm="1">
        <v>127</v>
      </c>
      <c r="E143" s="122">
        <v>0</v>
      </c>
      <c r="F143" s="69">
        <v>0</v>
      </c>
      <c r="G143" s="69">
        <f t="shared" si="107"/>
        <v>0</v>
      </c>
      <c r="H143" s="69">
        <v>0</v>
      </c>
      <c r="I143" s="69">
        <f t="shared" si="132"/>
        <v>0</v>
      </c>
      <c r="J143" s="70">
        <v>0</v>
      </c>
      <c r="K143" s="70">
        <f t="shared" si="108"/>
        <v>0</v>
      </c>
      <c r="L143" s="35"/>
      <c r="M143" s="69">
        <v>0</v>
      </c>
      <c r="N143" s="69">
        <v>0</v>
      </c>
      <c r="O143" s="69">
        <f t="shared" si="122"/>
        <v>0</v>
      </c>
      <c r="P143" s="69">
        <v>0</v>
      </c>
      <c r="Q143" s="69">
        <f t="shared" si="123"/>
        <v>0</v>
      </c>
      <c r="R143" s="70">
        <v>0</v>
      </c>
      <c r="S143" s="71">
        <f t="shared" si="109"/>
        <v>0</v>
      </c>
      <c r="T143" s="32"/>
      <c r="U143" s="122">
        <v>0</v>
      </c>
      <c r="V143" s="69">
        <v>0</v>
      </c>
      <c r="W143" s="69">
        <f t="shared" si="110"/>
        <v>0</v>
      </c>
      <c r="X143" s="69">
        <v>0</v>
      </c>
      <c r="Y143" s="69">
        <f t="shared" si="133"/>
        <v>0</v>
      </c>
      <c r="Z143" s="70">
        <v>0</v>
      </c>
      <c r="AA143" s="70">
        <f t="shared" si="111"/>
        <v>0</v>
      </c>
      <c r="AB143" s="35"/>
      <c r="AC143" s="69">
        <v>0</v>
      </c>
      <c r="AD143" s="69">
        <v>0</v>
      </c>
      <c r="AE143" s="69">
        <f t="shared" si="124"/>
        <v>0</v>
      </c>
      <c r="AF143" s="69">
        <v>0</v>
      </c>
      <c r="AG143" s="69">
        <f t="shared" si="125"/>
        <v>0</v>
      </c>
      <c r="AH143" s="70">
        <v>0</v>
      </c>
      <c r="AI143" s="71">
        <f t="shared" si="112"/>
        <v>0</v>
      </c>
      <c r="AJ143" s="32"/>
      <c r="AK143" s="122">
        <v>0</v>
      </c>
      <c r="AL143" s="69">
        <v>0</v>
      </c>
      <c r="AM143" s="69">
        <f t="shared" si="113"/>
        <v>0</v>
      </c>
      <c r="AN143" s="69">
        <v>0</v>
      </c>
      <c r="AO143" s="69">
        <f t="shared" si="134"/>
        <v>0</v>
      </c>
      <c r="AP143" s="70">
        <v>0</v>
      </c>
      <c r="AQ143" s="70">
        <f t="shared" si="114"/>
        <v>0</v>
      </c>
      <c r="AR143" s="35"/>
      <c r="AS143" s="69">
        <v>0</v>
      </c>
      <c r="AT143" s="69">
        <v>0</v>
      </c>
      <c r="AU143" s="69">
        <f t="shared" si="126"/>
        <v>0</v>
      </c>
      <c r="AV143" s="69">
        <v>0</v>
      </c>
      <c r="AW143" s="69">
        <f t="shared" si="127"/>
        <v>0</v>
      </c>
      <c r="AX143" s="70">
        <v>0</v>
      </c>
      <c r="AY143" s="71">
        <f t="shared" si="115"/>
        <v>0</v>
      </c>
      <c r="AZ143" s="32"/>
      <c r="BA143" s="122">
        <v>0</v>
      </c>
      <c r="BB143" s="69">
        <v>0</v>
      </c>
      <c r="BC143" s="69">
        <f t="shared" si="116"/>
        <v>0</v>
      </c>
      <c r="BD143" s="69">
        <v>0</v>
      </c>
      <c r="BE143" s="69">
        <f t="shared" si="135"/>
        <v>0</v>
      </c>
      <c r="BF143" s="70">
        <v>0</v>
      </c>
      <c r="BG143" s="70">
        <f t="shared" si="117"/>
        <v>0</v>
      </c>
      <c r="BH143" s="35"/>
      <c r="BI143" s="69">
        <v>0</v>
      </c>
      <c r="BJ143" s="69">
        <v>0</v>
      </c>
      <c r="BK143" s="69">
        <f t="shared" si="128"/>
        <v>0</v>
      </c>
      <c r="BL143" s="69">
        <v>0</v>
      </c>
      <c r="BM143" s="69">
        <f t="shared" si="129"/>
        <v>0</v>
      </c>
      <c r="BN143" s="70">
        <v>0</v>
      </c>
      <c r="BO143" s="71">
        <f t="shared" si="118"/>
        <v>0</v>
      </c>
      <c r="BP143" s="32"/>
      <c r="BQ143" s="122">
        <v>0</v>
      </c>
      <c r="BR143" s="69">
        <v>0</v>
      </c>
      <c r="BS143" s="69">
        <f t="shared" si="119"/>
        <v>0</v>
      </c>
      <c r="BT143" s="69">
        <v>0</v>
      </c>
      <c r="BU143" s="69">
        <f t="shared" si="136"/>
        <v>0</v>
      </c>
      <c r="BV143" s="70">
        <v>0</v>
      </c>
      <c r="BW143" s="70">
        <f t="shared" si="120"/>
        <v>0</v>
      </c>
      <c r="BX143" s="35"/>
      <c r="BY143" s="69">
        <v>0</v>
      </c>
      <c r="BZ143" s="69">
        <v>0</v>
      </c>
      <c r="CA143" s="69">
        <f t="shared" si="130"/>
        <v>0</v>
      </c>
      <c r="CB143" s="69">
        <v>0</v>
      </c>
      <c r="CC143" s="69">
        <f t="shared" si="131"/>
        <v>0</v>
      </c>
      <c r="CD143" s="70">
        <v>0</v>
      </c>
      <c r="CE143" s="71">
        <f t="shared" si="121"/>
        <v>0</v>
      </c>
      <c r="CF143" s="32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</row>
    <row r="144" spans="2:99" s="2" customFormat="1" collapsed="1">
      <c r="B144" s="2" t="str">
        <f t="shared" si="261"/>
        <v>Hide</v>
      </c>
      <c r="C144" s="2">
        <v>1</v>
      </c>
      <c r="D144" s="66" t="s">
        <v>128</v>
      </c>
      <c r="E144" s="116">
        <v>519.76</v>
      </c>
      <c r="F144" s="38">
        <v>519.76</v>
      </c>
      <c r="G144" s="38">
        <f t="shared" si="107"/>
        <v>0</v>
      </c>
      <c r="H144" s="38">
        <v>0</v>
      </c>
      <c r="I144" s="38">
        <f t="shared" si="132"/>
        <v>519.76</v>
      </c>
      <c r="J144" s="39">
        <v>259.88</v>
      </c>
      <c r="K144" s="39">
        <f t="shared" si="108"/>
        <v>259.88</v>
      </c>
      <c r="L144" s="35"/>
      <c r="M144" s="38">
        <v>519.76</v>
      </c>
      <c r="N144" s="38">
        <v>519.76</v>
      </c>
      <c r="O144" s="38">
        <f t="shared" si="122"/>
        <v>0</v>
      </c>
      <c r="P144" s="38">
        <v>0</v>
      </c>
      <c r="Q144" s="38">
        <f t="shared" si="123"/>
        <v>519.76</v>
      </c>
      <c r="R144" s="39">
        <v>259.88</v>
      </c>
      <c r="S144" s="40">
        <f t="shared" si="109"/>
        <v>259.88</v>
      </c>
      <c r="T144" s="32"/>
      <c r="U144" s="116">
        <v>0</v>
      </c>
      <c r="V144" s="38">
        <v>0</v>
      </c>
      <c r="W144" s="38">
        <f t="shared" si="110"/>
        <v>0</v>
      </c>
      <c r="X144" s="38">
        <v>0</v>
      </c>
      <c r="Y144" s="38">
        <f t="shared" si="133"/>
        <v>0</v>
      </c>
      <c r="Z144" s="39">
        <v>0</v>
      </c>
      <c r="AA144" s="39">
        <f t="shared" si="111"/>
        <v>0</v>
      </c>
      <c r="AB144" s="35"/>
      <c r="AC144" s="38">
        <v>0</v>
      </c>
      <c r="AD144" s="38">
        <v>0</v>
      </c>
      <c r="AE144" s="38">
        <f t="shared" si="124"/>
        <v>0</v>
      </c>
      <c r="AF144" s="38">
        <v>0</v>
      </c>
      <c r="AG144" s="38">
        <f t="shared" si="125"/>
        <v>0</v>
      </c>
      <c r="AH144" s="39">
        <v>0</v>
      </c>
      <c r="AI144" s="40">
        <f t="shared" si="112"/>
        <v>0</v>
      </c>
      <c r="AJ144" s="32"/>
      <c r="AK144" s="116">
        <v>0</v>
      </c>
      <c r="AL144" s="38">
        <v>0</v>
      </c>
      <c r="AM144" s="38">
        <f t="shared" si="113"/>
        <v>0</v>
      </c>
      <c r="AN144" s="38">
        <v>0</v>
      </c>
      <c r="AO144" s="38">
        <f t="shared" si="134"/>
        <v>0</v>
      </c>
      <c r="AP144" s="39">
        <v>0</v>
      </c>
      <c r="AQ144" s="39">
        <f t="shared" si="114"/>
        <v>0</v>
      </c>
      <c r="AR144" s="35"/>
      <c r="AS144" s="38">
        <v>0</v>
      </c>
      <c r="AT144" s="38">
        <v>0</v>
      </c>
      <c r="AU144" s="38">
        <f t="shared" si="126"/>
        <v>0</v>
      </c>
      <c r="AV144" s="38">
        <v>0</v>
      </c>
      <c r="AW144" s="38">
        <f t="shared" si="127"/>
        <v>0</v>
      </c>
      <c r="AX144" s="39">
        <v>0</v>
      </c>
      <c r="AY144" s="40">
        <f t="shared" si="115"/>
        <v>0</v>
      </c>
      <c r="AZ144" s="32"/>
      <c r="BA144" s="116">
        <v>259.88</v>
      </c>
      <c r="BB144" s="38">
        <v>259.88</v>
      </c>
      <c r="BC144" s="38">
        <f t="shared" si="116"/>
        <v>0</v>
      </c>
      <c r="BD144" s="38">
        <v>0</v>
      </c>
      <c r="BE144" s="38">
        <f t="shared" si="135"/>
        <v>259.88</v>
      </c>
      <c r="BF144" s="39">
        <v>259.88</v>
      </c>
      <c r="BG144" s="39">
        <f t="shared" si="117"/>
        <v>0</v>
      </c>
      <c r="BH144" s="35"/>
      <c r="BI144" s="38">
        <v>259.88</v>
      </c>
      <c r="BJ144" s="38">
        <v>259.88</v>
      </c>
      <c r="BK144" s="38">
        <f t="shared" si="128"/>
        <v>0</v>
      </c>
      <c r="BL144" s="38">
        <v>0</v>
      </c>
      <c r="BM144" s="38">
        <f t="shared" si="129"/>
        <v>259.88</v>
      </c>
      <c r="BN144" s="39">
        <v>259.88</v>
      </c>
      <c r="BO144" s="40">
        <f t="shared" si="118"/>
        <v>0</v>
      </c>
      <c r="BP144" s="32"/>
      <c r="BQ144" s="116">
        <v>259.88</v>
      </c>
      <c r="BR144" s="38">
        <v>259.88</v>
      </c>
      <c r="BS144" s="38">
        <f t="shared" si="119"/>
        <v>0</v>
      </c>
      <c r="BT144" s="38">
        <v>0</v>
      </c>
      <c r="BU144" s="38">
        <f t="shared" si="136"/>
        <v>259.88</v>
      </c>
      <c r="BV144" s="39">
        <v>0</v>
      </c>
      <c r="BW144" s="39">
        <f t="shared" si="120"/>
        <v>259.88</v>
      </c>
      <c r="BX144" s="35"/>
      <c r="BY144" s="38">
        <v>259.88</v>
      </c>
      <c r="BZ144" s="38">
        <v>259.88</v>
      </c>
      <c r="CA144" s="38">
        <f t="shared" si="130"/>
        <v>0</v>
      </c>
      <c r="CB144" s="38">
        <v>0</v>
      </c>
      <c r="CC144" s="38">
        <f t="shared" si="131"/>
        <v>259.88</v>
      </c>
      <c r="CD144" s="39">
        <v>0</v>
      </c>
      <c r="CE144" s="40">
        <f t="shared" si="121"/>
        <v>259.88</v>
      </c>
      <c r="CF144" s="32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</row>
    <row r="145" spans="2:99" s="2" customFormat="1">
      <c r="B145" s="2" t="str">
        <f t="shared" si="261"/>
        <v>Hide</v>
      </c>
      <c r="C145" s="2">
        <v>1</v>
      </c>
      <c r="D145" s="72" t="s">
        <v>129</v>
      </c>
      <c r="E145" s="123">
        <v>8354.0300000000007</v>
      </c>
      <c r="F145" s="73">
        <v>7588.7</v>
      </c>
      <c r="G145" s="73">
        <f t="shared" si="107"/>
        <v>765.33000000000084</v>
      </c>
      <c r="H145" s="73">
        <v>0</v>
      </c>
      <c r="I145" s="73">
        <f t="shared" si="132"/>
        <v>8354.0300000000007</v>
      </c>
      <c r="J145" s="74">
        <v>7328.82</v>
      </c>
      <c r="K145" s="74">
        <f t="shared" si="108"/>
        <v>1025.2100000000009</v>
      </c>
      <c r="L145" s="35"/>
      <c r="M145" s="73">
        <v>8354.0300000000007</v>
      </c>
      <c r="N145" s="73">
        <v>7588.7</v>
      </c>
      <c r="O145" s="73">
        <f t="shared" si="122"/>
        <v>765.33000000000084</v>
      </c>
      <c r="P145" s="73">
        <v>0</v>
      </c>
      <c r="Q145" s="73">
        <f t="shared" si="123"/>
        <v>8354.0300000000007</v>
      </c>
      <c r="R145" s="74">
        <v>7328.82</v>
      </c>
      <c r="S145" s="75">
        <f t="shared" si="109"/>
        <v>1025.2100000000009</v>
      </c>
      <c r="T145" s="32"/>
      <c r="U145" s="123">
        <v>362.12</v>
      </c>
      <c r="V145" s="73">
        <v>240.68</v>
      </c>
      <c r="W145" s="73">
        <f t="shared" si="110"/>
        <v>121.44</v>
      </c>
      <c r="X145" s="73">
        <v>0</v>
      </c>
      <c r="Y145" s="73">
        <f t="shared" si="133"/>
        <v>362.12</v>
      </c>
      <c r="Z145" s="74">
        <v>240.68</v>
      </c>
      <c r="AA145" s="74">
        <f t="shared" si="111"/>
        <v>121.44</v>
      </c>
      <c r="AB145" s="35"/>
      <c r="AC145" s="73">
        <v>362.12</v>
      </c>
      <c r="AD145" s="73">
        <v>240.68</v>
      </c>
      <c r="AE145" s="73">
        <f t="shared" si="124"/>
        <v>121.44</v>
      </c>
      <c r="AF145" s="73">
        <v>0</v>
      </c>
      <c r="AG145" s="73">
        <f t="shared" si="125"/>
        <v>362.12</v>
      </c>
      <c r="AH145" s="74">
        <v>240.68</v>
      </c>
      <c r="AI145" s="75">
        <f t="shared" si="112"/>
        <v>121.44</v>
      </c>
      <c r="AJ145" s="32"/>
      <c r="AK145" s="123">
        <v>2644.2400000000002</v>
      </c>
      <c r="AL145" s="73">
        <v>1679.58</v>
      </c>
      <c r="AM145" s="73">
        <f t="shared" si="113"/>
        <v>964.66000000000031</v>
      </c>
      <c r="AN145" s="73">
        <v>0</v>
      </c>
      <c r="AO145" s="73">
        <f t="shared" si="134"/>
        <v>2644.2400000000002</v>
      </c>
      <c r="AP145" s="74">
        <v>1679.58</v>
      </c>
      <c r="AQ145" s="74">
        <f t="shared" si="114"/>
        <v>964.66000000000031</v>
      </c>
      <c r="AR145" s="35"/>
      <c r="AS145" s="73">
        <v>2644.2400000000002</v>
      </c>
      <c r="AT145" s="73">
        <v>1679.58</v>
      </c>
      <c r="AU145" s="73">
        <f t="shared" si="126"/>
        <v>964.66000000000031</v>
      </c>
      <c r="AV145" s="73">
        <v>0</v>
      </c>
      <c r="AW145" s="73">
        <f t="shared" si="127"/>
        <v>2644.2400000000002</v>
      </c>
      <c r="AX145" s="74">
        <v>1679.58</v>
      </c>
      <c r="AY145" s="75">
        <f t="shared" si="115"/>
        <v>964.66000000000031</v>
      </c>
      <c r="AZ145" s="32"/>
      <c r="BA145" s="123">
        <v>2955.91</v>
      </c>
      <c r="BB145" s="73">
        <v>2995.3</v>
      </c>
      <c r="BC145" s="73">
        <f t="shared" si="116"/>
        <v>-39.390000000000327</v>
      </c>
      <c r="BD145" s="73">
        <v>0</v>
      </c>
      <c r="BE145" s="73">
        <f t="shared" si="135"/>
        <v>2955.91</v>
      </c>
      <c r="BF145" s="74">
        <v>2995.3</v>
      </c>
      <c r="BG145" s="74">
        <f t="shared" si="117"/>
        <v>-39.390000000000327</v>
      </c>
      <c r="BH145" s="35"/>
      <c r="BI145" s="73">
        <v>2955.91</v>
      </c>
      <c r="BJ145" s="73">
        <v>2995.3</v>
      </c>
      <c r="BK145" s="73">
        <f t="shared" si="128"/>
        <v>-39.390000000000327</v>
      </c>
      <c r="BL145" s="73">
        <v>0</v>
      </c>
      <c r="BM145" s="73">
        <f t="shared" si="129"/>
        <v>2955.91</v>
      </c>
      <c r="BN145" s="74">
        <v>2995.3</v>
      </c>
      <c r="BO145" s="75">
        <f t="shared" si="118"/>
        <v>-39.390000000000327</v>
      </c>
      <c r="BP145" s="32"/>
      <c r="BQ145" s="123">
        <v>2391.7600000000002</v>
      </c>
      <c r="BR145" s="73">
        <v>2673.14</v>
      </c>
      <c r="BS145" s="73">
        <f t="shared" si="119"/>
        <v>-281.37999999999965</v>
      </c>
      <c r="BT145" s="73">
        <v>0</v>
      </c>
      <c r="BU145" s="73">
        <f t="shared" si="136"/>
        <v>2391.7600000000002</v>
      </c>
      <c r="BV145" s="74">
        <v>2413.2599999999998</v>
      </c>
      <c r="BW145" s="74">
        <f t="shared" si="120"/>
        <v>-21.499999999999545</v>
      </c>
      <c r="BX145" s="35"/>
      <c r="BY145" s="73">
        <v>2391.7600000000002</v>
      </c>
      <c r="BZ145" s="73">
        <v>2673.14</v>
      </c>
      <c r="CA145" s="73">
        <f t="shared" si="130"/>
        <v>-281.37999999999965</v>
      </c>
      <c r="CB145" s="73">
        <v>0</v>
      </c>
      <c r="CC145" s="73">
        <f t="shared" si="131"/>
        <v>2391.7600000000002</v>
      </c>
      <c r="CD145" s="74">
        <v>2413.2599999999998</v>
      </c>
      <c r="CE145" s="75">
        <f t="shared" si="121"/>
        <v>-21.499999999999545</v>
      </c>
      <c r="CF145" s="32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</row>
    <row r="146" spans="2:99" s="2" customFormat="1" ht="14.25" hidden="1" customHeight="1" outlineLevel="1">
      <c r="B146" s="2" t="str">
        <f t="shared" si="261"/>
        <v>Hide</v>
      </c>
      <c r="C146" s="2">
        <v>1</v>
      </c>
      <c r="D146" s="72" t="s">
        <v>130</v>
      </c>
      <c r="E146" s="124">
        <v>697268.2899999998</v>
      </c>
      <c r="F146" s="76">
        <v>377823.74693348334</v>
      </c>
      <c r="G146" s="76">
        <f t="shared" si="107"/>
        <v>319444.54306651646</v>
      </c>
      <c r="H146" s="76">
        <v>0</v>
      </c>
      <c r="I146" s="76">
        <f t="shared" si="132"/>
        <v>697268.2899999998</v>
      </c>
      <c r="J146" s="77">
        <v>307186.58</v>
      </c>
      <c r="K146" s="77">
        <f t="shared" si="108"/>
        <v>390081.70999999979</v>
      </c>
      <c r="L146" s="35"/>
      <c r="M146" s="76">
        <v>697268.2899999998</v>
      </c>
      <c r="N146" s="76">
        <v>377823.74693348334</v>
      </c>
      <c r="O146" s="76">
        <f t="shared" si="122"/>
        <v>319444.54306651646</v>
      </c>
      <c r="P146" s="76">
        <v>0</v>
      </c>
      <c r="Q146" s="76">
        <f t="shared" si="123"/>
        <v>697268.2899999998</v>
      </c>
      <c r="R146" s="77">
        <v>307186.58</v>
      </c>
      <c r="S146" s="78">
        <f t="shared" si="109"/>
        <v>390081.70999999979</v>
      </c>
      <c r="T146" s="32"/>
      <c r="U146" s="124">
        <v>493801.07999999967</v>
      </c>
      <c r="V146" s="76">
        <v>77757.104713230554</v>
      </c>
      <c r="W146" s="76">
        <f t="shared" si="110"/>
        <v>416043.9752867691</v>
      </c>
      <c r="X146" s="76">
        <v>0</v>
      </c>
      <c r="Y146" s="76">
        <f t="shared" si="133"/>
        <v>493801.07999999967</v>
      </c>
      <c r="Z146" s="77">
        <v>55133.120000000003</v>
      </c>
      <c r="AA146" s="77">
        <f t="shared" si="111"/>
        <v>438667.95999999967</v>
      </c>
      <c r="AB146" s="35"/>
      <c r="AC146" s="76">
        <v>493801.07999999967</v>
      </c>
      <c r="AD146" s="76">
        <v>77757.104713230554</v>
      </c>
      <c r="AE146" s="76">
        <f t="shared" si="124"/>
        <v>416043.9752867691</v>
      </c>
      <c r="AF146" s="76">
        <v>0</v>
      </c>
      <c r="AG146" s="76">
        <f t="shared" si="125"/>
        <v>493801.07999999967</v>
      </c>
      <c r="AH146" s="77">
        <v>55133.120000000003</v>
      </c>
      <c r="AI146" s="78">
        <f t="shared" si="112"/>
        <v>438667.95999999967</v>
      </c>
      <c r="AJ146" s="32"/>
      <c r="AK146" s="124">
        <v>124320.71999999997</v>
      </c>
      <c r="AL146" s="76">
        <v>149564.79338981531</v>
      </c>
      <c r="AM146" s="76">
        <f t="shared" si="113"/>
        <v>-25244.073389815341</v>
      </c>
      <c r="AN146" s="76">
        <v>0</v>
      </c>
      <c r="AO146" s="76">
        <f t="shared" si="134"/>
        <v>124320.71999999997</v>
      </c>
      <c r="AP146" s="77">
        <v>125755.31</v>
      </c>
      <c r="AQ146" s="77">
        <f t="shared" si="114"/>
        <v>-1434.5900000000256</v>
      </c>
      <c r="AR146" s="35"/>
      <c r="AS146" s="76">
        <v>124320.71999999997</v>
      </c>
      <c r="AT146" s="76">
        <v>149564.79338981531</v>
      </c>
      <c r="AU146" s="76">
        <f t="shared" si="126"/>
        <v>-25244.073389815341</v>
      </c>
      <c r="AV146" s="76">
        <v>0</v>
      </c>
      <c r="AW146" s="76">
        <f t="shared" si="127"/>
        <v>124320.71999999997</v>
      </c>
      <c r="AX146" s="77">
        <v>125755.31</v>
      </c>
      <c r="AY146" s="78">
        <f t="shared" si="115"/>
        <v>-1434.5900000000256</v>
      </c>
      <c r="AZ146" s="32"/>
      <c r="BA146" s="124">
        <v>40639.73000000012</v>
      </c>
      <c r="BB146" s="76">
        <v>146824.79335002351</v>
      </c>
      <c r="BC146" s="76">
        <f t="shared" si="116"/>
        <v>-106185.06335002338</v>
      </c>
      <c r="BD146" s="76">
        <v>0</v>
      </c>
      <c r="BE146" s="76">
        <f t="shared" si="135"/>
        <v>40639.73000000012</v>
      </c>
      <c r="BF146" s="77">
        <v>123842.43</v>
      </c>
      <c r="BG146" s="77">
        <f t="shared" si="117"/>
        <v>-83202.699999999866</v>
      </c>
      <c r="BH146" s="35"/>
      <c r="BI146" s="76">
        <v>40639.73000000012</v>
      </c>
      <c r="BJ146" s="76">
        <v>146824.79335002351</v>
      </c>
      <c r="BK146" s="76">
        <f t="shared" si="128"/>
        <v>-106185.06335002338</v>
      </c>
      <c r="BL146" s="76">
        <v>0</v>
      </c>
      <c r="BM146" s="76">
        <f t="shared" si="129"/>
        <v>40639.73000000012</v>
      </c>
      <c r="BN146" s="77">
        <v>123842.43</v>
      </c>
      <c r="BO146" s="78">
        <f t="shared" si="118"/>
        <v>-83202.699999999866</v>
      </c>
      <c r="BP146" s="32"/>
      <c r="BQ146" s="124">
        <v>38506.759999999995</v>
      </c>
      <c r="BR146" s="76">
        <v>3677.055480413951</v>
      </c>
      <c r="BS146" s="76">
        <f t="shared" si="119"/>
        <v>34829.704519586041</v>
      </c>
      <c r="BT146" s="76">
        <v>0</v>
      </c>
      <c r="BU146" s="76">
        <f t="shared" si="136"/>
        <v>38506.759999999995</v>
      </c>
      <c r="BV146" s="77">
        <v>2455.7199999999998</v>
      </c>
      <c r="BW146" s="77">
        <f t="shared" si="120"/>
        <v>36051.039999999994</v>
      </c>
      <c r="BX146" s="35"/>
      <c r="BY146" s="76">
        <v>38506.759999999995</v>
      </c>
      <c r="BZ146" s="76">
        <v>3677.055480413951</v>
      </c>
      <c r="CA146" s="76">
        <f t="shared" si="130"/>
        <v>34829.704519586041</v>
      </c>
      <c r="CB146" s="76">
        <v>0</v>
      </c>
      <c r="CC146" s="76">
        <f t="shared" si="131"/>
        <v>38506.759999999995</v>
      </c>
      <c r="CD146" s="77">
        <v>2455.7199999999998</v>
      </c>
      <c r="CE146" s="78">
        <f t="shared" si="121"/>
        <v>36051.039999999994</v>
      </c>
      <c r="CF146" s="32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</row>
    <row r="147" spans="2:99" s="2" customFormat="1" ht="14.25" hidden="1" customHeight="1" outlineLevel="1">
      <c r="B147" s="2" t="str">
        <f t="shared" si="261"/>
        <v>Hide</v>
      </c>
      <c r="C147" s="2">
        <v>1</v>
      </c>
      <c r="D147" s="72" t="s">
        <v>131</v>
      </c>
      <c r="E147" s="124">
        <v>0</v>
      </c>
      <c r="F147" s="76">
        <v>1407.7070649644456</v>
      </c>
      <c r="G147" s="76">
        <f t="shared" si="107"/>
        <v>-1407.7070649644456</v>
      </c>
      <c r="H147" s="76">
        <v>0</v>
      </c>
      <c r="I147" s="76">
        <f t="shared" si="132"/>
        <v>0</v>
      </c>
      <c r="J147" s="77">
        <v>-157.4</v>
      </c>
      <c r="K147" s="77">
        <f t="shared" si="108"/>
        <v>157.4</v>
      </c>
      <c r="L147" s="35"/>
      <c r="M147" s="76">
        <v>0</v>
      </c>
      <c r="N147" s="76">
        <v>1407.7070649644456</v>
      </c>
      <c r="O147" s="76">
        <f t="shared" si="122"/>
        <v>-1407.7070649644456</v>
      </c>
      <c r="P147" s="76">
        <v>0</v>
      </c>
      <c r="Q147" s="76">
        <f t="shared" si="123"/>
        <v>0</v>
      </c>
      <c r="R147" s="77">
        <v>-157.4</v>
      </c>
      <c r="S147" s="78">
        <f t="shared" si="109"/>
        <v>157.4</v>
      </c>
      <c r="T147" s="32"/>
      <c r="U147" s="124">
        <v>0</v>
      </c>
      <c r="V147" s="76">
        <v>9.183867059113668</v>
      </c>
      <c r="W147" s="76">
        <f t="shared" si="110"/>
        <v>-9.183867059113668</v>
      </c>
      <c r="X147" s="76">
        <v>0</v>
      </c>
      <c r="Y147" s="76">
        <f t="shared" si="133"/>
        <v>0</v>
      </c>
      <c r="Z147" s="77">
        <v>0</v>
      </c>
      <c r="AA147" s="77">
        <f t="shared" si="111"/>
        <v>0</v>
      </c>
      <c r="AB147" s="35"/>
      <c r="AC147" s="76">
        <v>0</v>
      </c>
      <c r="AD147" s="76">
        <v>9.183867059113668</v>
      </c>
      <c r="AE147" s="76">
        <f t="shared" si="124"/>
        <v>-9.183867059113668</v>
      </c>
      <c r="AF147" s="76">
        <v>0</v>
      </c>
      <c r="AG147" s="76">
        <f t="shared" si="125"/>
        <v>0</v>
      </c>
      <c r="AH147" s="77">
        <v>0</v>
      </c>
      <c r="AI147" s="78">
        <f t="shared" si="112"/>
        <v>0</v>
      </c>
      <c r="AJ147" s="32"/>
      <c r="AK147" s="124">
        <v>0</v>
      </c>
      <c r="AL147" s="76">
        <v>0</v>
      </c>
      <c r="AM147" s="76">
        <f t="shared" si="113"/>
        <v>0</v>
      </c>
      <c r="AN147" s="76">
        <v>0</v>
      </c>
      <c r="AO147" s="76">
        <f t="shared" si="134"/>
        <v>0</v>
      </c>
      <c r="AP147" s="77">
        <v>0</v>
      </c>
      <c r="AQ147" s="77">
        <f t="shared" si="114"/>
        <v>0</v>
      </c>
      <c r="AR147" s="35"/>
      <c r="AS147" s="76">
        <v>0</v>
      </c>
      <c r="AT147" s="76">
        <v>0</v>
      </c>
      <c r="AU147" s="76">
        <f t="shared" si="126"/>
        <v>0</v>
      </c>
      <c r="AV147" s="76">
        <v>0</v>
      </c>
      <c r="AW147" s="76">
        <f t="shared" si="127"/>
        <v>0</v>
      </c>
      <c r="AX147" s="77">
        <v>0</v>
      </c>
      <c r="AY147" s="78">
        <f t="shared" si="115"/>
        <v>0</v>
      </c>
      <c r="AZ147" s="32"/>
      <c r="BA147" s="124">
        <v>0</v>
      </c>
      <c r="BB147" s="76">
        <v>1398.5231979053319</v>
      </c>
      <c r="BC147" s="76">
        <f t="shared" si="116"/>
        <v>-1398.5231979053319</v>
      </c>
      <c r="BD147" s="76">
        <v>0</v>
      </c>
      <c r="BE147" s="76">
        <f t="shared" si="135"/>
        <v>0</v>
      </c>
      <c r="BF147" s="77">
        <v>-157.4</v>
      </c>
      <c r="BG147" s="77">
        <f t="shared" si="117"/>
        <v>157.4</v>
      </c>
      <c r="BH147" s="35"/>
      <c r="BI147" s="76">
        <v>0</v>
      </c>
      <c r="BJ147" s="76">
        <v>1398.5231979053319</v>
      </c>
      <c r="BK147" s="76">
        <f t="shared" si="128"/>
        <v>-1398.5231979053319</v>
      </c>
      <c r="BL147" s="76">
        <v>0</v>
      </c>
      <c r="BM147" s="76">
        <f t="shared" si="129"/>
        <v>0</v>
      </c>
      <c r="BN147" s="77">
        <v>-157.4</v>
      </c>
      <c r="BO147" s="78">
        <f t="shared" si="118"/>
        <v>157.4</v>
      </c>
      <c r="BP147" s="32"/>
      <c r="BQ147" s="124">
        <v>0</v>
      </c>
      <c r="BR147" s="76">
        <v>0</v>
      </c>
      <c r="BS147" s="76">
        <f t="shared" si="119"/>
        <v>0</v>
      </c>
      <c r="BT147" s="76">
        <v>0</v>
      </c>
      <c r="BU147" s="76">
        <f t="shared" si="136"/>
        <v>0</v>
      </c>
      <c r="BV147" s="77">
        <v>0</v>
      </c>
      <c r="BW147" s="77">
        <f t="shared" si="120"/>
        <v>0</v>
      </c>
      <c r="BX147" s="35"/>
      <c r="BY147" s="76">
        <v>0</v>
      </c>
      <c r="BZ147" s="76">
        <v>0</v>
      </c>
      <c r="CA147" s="76">
        <f t="shared" si="130"/>
        <v>0</v>
      </c>
      <c r="CB147" s="76">
        <v>0</v>
      </c>
      <c r="CC147" s="76">
        <f t="shared" si="131"/>
        <v>0</v>
      </c>
      <c r="CD147" s="77">
        <v>0</v>
      </c>
      <c r="CE147" s="78">
        <f t="shared" si="121"/>
        <v>0</v>
      </c>
      <c r="CF147" s="32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</row>
    <row r="148" spans="2:99" s="2" customFormat="1" ht="14.25" hidden="1" customHeight="1" outlineLevel="1">
      <c r="B148" s="2" t="str">
        <f t="shared" si="261"/>
        <v>Hide</v>
      </c>
      <c r="C148" s="2">
        <v>1</v>
      </c>
      <c r="D148" s="72" t="s">
        <v>132</v>
      </c>
      <c r="E148" s="124">
        <v>0</v>
      </c>
      <c r="F148" s="76">
        <v>0</v>
      </c>
      <c r="G148" s="76">
        <f t="shared" si="107"/>
        <v>0</v>
      </c>
      <c r="H148" s="76">
        <v>0</v>
      </c>
      <c r="I148" s="76">
        <f t="shared" si="132"/>
        <v>0</v>
      </c>
      <c r="J148" s="77">
        <v>0</v>
      </c>
      <c r="K148" s="77">
        <f t="shared" si="108"/>
        <v>0</v>
      </c>
      <c r="L148" s="35"/>
      <c r="M148" s="76">
        <v>0</v>
      </c>
      <c r="N148" s="76">
        <v>0</v>
      </c>
      <c r="O148" s="76">
        <f t="shared" si="122"/>
        <v>0</v>
      </c>
      <c r="P148" s="76">
        <v>0</v>
      </c>
      <c r="Q148" s="76">
        <f t="shared" si="123"/>
        <v>0</v>
      </c>
      <c r="R148" s="77">
        <v>0</v>
      </c>
      <c r="S148" s="78">
        <f t="shared" si="109"/>
        <v>0</v>
      </c>
      <c r="T148" s="32"/>
      <c r="U148" s="124">
        <v>0</v>
      </c>
      <c r="V148" s="76">
        <v>0</v>
      </c>
      <c r="W148" s="76">
        <f t="shared" si="110"/>
        <v>0</v>
      </c>
      <c r="X148" s="76">
        <v>0</v>
      </c>
      <c r="Y148" s="76">
        <f t="shared" si="133"/>
        <v>0</v>
      </c>
      <c r="Z148" s="77">
        <v>0</v>
      </c>
      <c r="AA148" s="77">
        <f t="shared" si="111"/>
        <v>0</v>
      </c>
      <c r="AB148" s="35"/>
      <c r="AC148" s="76">
        <v>0</v>
      </c>
      <c r="AD148" s="76">
        <v>0</v>
      </c>
      <c r="AE148" s="76">
        <f t="shared" si="124"/>
        <v>0</v>
      </c>
      <c r="AF148" s="76">
        <v>0</v>
      </c>
      <c r="AG148" s="76">
        <f t="shared" si="125"/>
        <v>0</v>
      </c>
      <c r="AH148" s="77">
        <v>0</v>
      </c>
      <c r="AI148" s="78">
        <f t="shared" si="112"/>
        <v>0</v>
      </c>
      <c r="AJ148" s="32"/>
      <c r="AK148" s="124">
        <v>0</v>
      </c>
      <c r="AL148" s="76">
        <v>0</v>
      </c>
      <c r="AM148" s="76">
        <f t="shared" si="113"/>
        <v>0</v>
      </c>
      <c r="AN148" s="76">
        <v>0</v>
      </c>
      <c r="AO148" s="76">
        <f t="shared" si="134"/>
        <v>0</v>
      </c>
      <c r="AP148" s="77">
        <v>0</v>
      </c>
      <c r="AQ148" s="77">
        <f t="shared" si="114"/>
        <v>0</v>
      </c>
      <c r="AR148" s="35"/>
      <c r="AS148" s="76">
        <v>0</v>
      </c>
      <c r="AT148" s="76">
        <v>0</v>
      </c>
      <c r="AU148" s="76">
        <f t="shared" si="126"/>
        <v>0</v>
      </c>
      <c r="AV148" s="76">
        <v>0</v>
      </c>
      <c r="AW148" s="76">
        <f t="shared" si="127"/>
        <v>0</v>
      </c>
      <c r="AX148" s="77">
        <v>0</v>
      </c>
      <c r="AY148" s="78">
        <f t="shared" si="115"/>
        <v>0</v>
      </c>
      <c r="AZ148" s="32"/>
      <c r="BA148" s="124">
        <v>0</v>
      </c>
      <c r="BB148" s="76">
        <v>0</v>
      </c>
      <c r="BC148" s="76">
        <f t="shared" si="116"/>
        <v>0</v>
      </c>
      <c r="BD148" s="76">
        <v>0</v>
      </c>
      <c r="BE148" s="76">
        <f t="shared" si="135"/>
        <v>0</v>
      </c>
      <c r="BF148" s="77">
        <v>0</v>
      </c>
      <c r="BG148" s="77">
        <f t="shared" si="117"/>
        <v>0</v>
      </c>
      <c r="BH148" s="35"/>
      <c r="BI148" s="76">
        <v>0</v>
      </c>
      <c r="BJ148" s="76">
        <v>0</v>
      </c>
      <c r="BK148" s="76">
        <f t="shared" si="128"/>
        <v>0</v>
      </c>
      <c r="BL148" s="76">
        <v>0</v>
      </c>
      <c r="BM148" s="76">
        <f t="shared" si="129"/>
        <v>0</v>
      </c>
      <c r="BN148" s="77">
        <v>0</v>
      </c>
      <c r="BO148" s="78">
        <f t="shared" si="118"/>
        <v>0</v>
      </c>
      <c r="BP148" s="32"/>
      <c r="BQ148" s="124">
        <v>0</v>
      </c>
      <c r="BR148" s="76">
        <v>0</v>
      </c>
      <c r="BS148" s="76">
        <f t="shared" si="119"/>
        <v>0</v>
      </c>
      <c r="BT148" s="76">
        <v>0</v>
      </c>
      <c r="BU148" s="76">
        <f t="shared" si="136"/>
        <v>0</v>
      </c>
      <c r="BV148" s="77">
        <v>0</v>
      </c>
      <c r="BW148" s="77">
        <f t="shared" si="120"/>
        <v>0</v>
      </c>
      <c r="BX148" s="35"/>
      <c r="BY148" s="76">
        <v>0</v>
      </c>
      <c r="BZ148" s="76">
        <v>0</v>
      </c>
      <c r="CA148" s="76">
        <f t="shared" si="130"/>
        <v>0</v>
      </c>
      <c r="CB148" s="76">
        <v>0</v>
      </c>
      <c r="CC148" s="76">
        <f t="shared" si="131"/>
        <v>0</v>
      </c>
      <c r="CD148" s="77">
        <v>0</v>
      </c>
      <c r="CE148" s="78">
        <f t="shared" si="121"/>
        <v>0</v>
      </c>
      <c r="CF148" s="32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</row>
    <row r="149" spans="2:99" s="2" customFormat="1" collapsed="1">
      <c r="B149" s="2" t="str">
        <f t="shared" si="261"/>
        <v>Hide</v>
      </c>
      <c r="C149" s="2">
        <v>1</v>
      </c>
      <c r="D149" s="72" t="s">
        <v>133</v>
      </c>
      <c r="E149" s="123">
        <v>697268.2899999998</v>
      </c>
      <c r="F149" s="73">
        <v>379231.4539984478</v>
      </c>
      <c r="G149" s="73">
        <f t="shared" ref="G149:G216" si="262">+E149-F149</f>
        <v>318036.836001552</v>
      </c>
      <c r="H149" s="73">
        <v>0</v>
      </c>
      <c r="I149" s="73">
        <f t="shared" si="132"/>
        <v>697268.2899999998</v>
      </c>
      <c r="J149" s="74">
        <v>307029.18</v>
      </c>
      <c r="K149" s="74">
        <f t="shared" ref="K149:K216" si="263">+E149-J149</f>
        <v>390239.10999999981</v>
      </c>
      <c r="L149" s="35"/>
      <c r="M149" s="73">
        <v>697268.2899999998</v>
      </c>
      <c r="N149" s="73">
        <v>379231.4539984478</v>
      </c>
      <c r="O149" s="73">
        <f t="shared" si="122"/>
        <v>318036.836001552</v>
      </c>
      <c r="P149" s="73">
        <v>0</v>
      </c>
      <c r="Q149" s="73">
        <f t="shared" si="123"/>
        <v>697268.2899999998</v>
      </c>
      <c r="R149" s="74">
        <v>307029.18</v>
      </c>
      <c r="S149" s="75">
        <f t="shared" ref="S149:S216" si="264">+M149-R149</f>
        <v>390239.10999999981</v>
      </c>
      <c r="T149" s="32"/>
      <c r="U149" s="123">
        <v>493801.07999999967</v>
      </c>
      <c r="V149" s="73">
        <v>77766.288580289664</v>
      </c>
      <c r="W149" s="73">
        <f t="shared" ref="W149:W216" si="265">+U149-V149</f>
        <v>416034.79141971003</v>
      </c>
      <c r="X149" s="73">
        <v>0</v>
      </c>
      <c r="Y149" s="73">
        <f t="shared" si="133"/>
        <v>493801.07999999967</v>
      </c>
      <c r="Z149" s="74">
        <v>55133.120000000003</v>
      </c>
      <c r="AA149" s="74">
        <f t="shared" ref="AA149:AA216" si="266">+U149-Z149</f>
        <v>438667.95999999967</v>
      </c>
      <c r="AB149" s="35"/>
      <c r="AC149" s="73">
        <v>493801.07999999967</v>
      </c>
      <c r="AD149" s="73">
        <v>77766.288580289664</v>
      </c>
      <c r="AE149" s="73">
        <f t="shared" si="124"/>
        <v>416034.79141971003</v>
      </c>
      <c r="AF149" s="73">
        <v>0</v>
      </c>
      <c r="AG149" s="73">
        <f t="shared" si="125"/>
        <v>493801.07999999967</v>
      </c>
      <c r="AH149" s="74">
        <v>55133.120000000003</v>
      </c>
      <c r="AI149" s="75">
        <f t="shared" ref="AI149:AI216" si="267">+AC149-AH149</f>
        <v>438667.95999999967</v>
      </c>
      <c r="AJ149" s="32"/>
      <c r="AK149" s="123">
        <v>124320.71999999997</v>
      </c>
      <c r="AL149" s="73">
        <v>149564.79338981531</v>
      </c>
      <c r="AM149" s="73">
        <f t="shared" ref="AM149:AM216" si="268">+AK149-AL149</f>
        <v>-25244.073389815341</v>
      </c>
      <c r="AN149" s="73">
        <v>0</v>
      </c>
      <c r="AO149" s="73">
        <f t="shared" si="134"/>
        <v>124320.71999999997</v>
      </c>
      <c r="AP149" s="74">
        <v>125755.31</v>
      </c>
      <c r="AQ149" s="74">
        <f t="shared" ref="AQ149:AQ216" si="269">+AK149-AP149</f>
        <v>-1434.5900000000256</v>
      </c>
      <c r="AR149" s="35"/>
      <c r="AS149" s="73">
        <v>124320.71999999997</v>
      </c>
      <c r="AT149" s="73">
        <v>149564.79338981531</v>
      </c>
      <c r="AU149" s="73">
        <f t="shared" si="126"/>
        <v>-25244.073389815341</v>
      </c>
      <c r="AV149" s="73">
        <v>0</v>
      </c>
      <c r="AW149" s="73">
        <f t="shared" si="127"/>
        <v>124320.71999999997</v>
      </c>
      <c r="AX149" s="74">
        <v>125755.31</v>
      </c>
      <c r="AY149" s="75">
        <f t="shared" ref="AY149:AY216" si="270">+AS149-AX149</f>
        <v>-1434.5900000000256</v>
      </c>
      <c r="AZ149" s="32"/>
      <c r="BA149" s="123">
        <v>40639.73000000012</v>
      </c>
      <c r="BB149" s="73">
        <v>148223.31654792884</v>
      </c>
      <c r="BC149" s="73">
        <f t="shared" ref="BC149:BC216" si="271">+BA149-BB149</f>
        <v>-107583.58654792872</v>
      </c>
      <c r="BD149" s="73">
        <v>0</v>
      </c>
      <c r="BE149" s="73">
        <f t="shared" si="135"/>
        <v>40639.73000000012</v>
      </c>
      <c r="BF149" s="74">
        <v>123685.03</v>
      </c>
      <c r="BG149" s="74">
        <f t="shared" ref="BG149:BG216" si="272">+BA149-BF149</f>
        <v>-83045.299999999872</v>
      </c>
      <c r="BH149" s="35"/>
      <c r="BI149" s="73">
        <v>40639.73000000012</v>
      </c>
      <c r="BJ149" s="73">
        <v>148223.31654792884</v>
      </c>
      <c r="BK149" s="73">
        <f t="shared" si="128"/>
        <v>-107583.58654792872</v>
      </c>
      <c r="BL149" s="73">
        <v>0</v>
      </c>
      <c r="BM149" s="73">
        <f t="shared" si="129"/>
        <v>40639.73000000012</v>
      </c>
      <c r="BN149" s="74">
        <v>123685.03</v>
      </c>
      <c r="BO149" s="75">
        <f t="shared" ref="BO149:BO216" si="273">+BI149-BN149</f>
        <v>-83045.299999999872</v>
      </c>
      <c r="BP149" s="32"/>
      <c r="BQ149" s="123">
        <v>38506.759999999995</v>
      </c>
      <c r="BR149" s="73">
        <v>3677.055480413951</v>
      </c>
      <c r="BS149" s="73">
        <f t="shared" ref="BS149:BS216" si="274">+BQ149-BR149</f>
        <v>34829.704519586041</v>
      </c>
      <c r="BT149" s="73">
        <v>0</v>
      </c>
      <c r="BU149" s="73">
        <f t="shared" si="136"/>
        <v>38506.759999999995</v>
      </c>
      <c r="BV149" s="74">
        <v>2455.7199999999998</v>
      </c>
      <c r="BW149" s="74">
        <f t="shared" ref="BW149:BW216" si="275">+BQ149-BV149</f>
        <v>36051.039999999994</v>
      </c>
      <c r="BX149" s="35"/>
      <c r="BY149" s="73">
        <v>38506.759999999995</v>
      </c>
      <c r="BZ149" s="73">
        <v>3677.055480413951</v>
      </c>
      <c r="CA149" s="73">
        <f t="shared" si="130"/>
        <v>34829.704519586041</v>
      </c>
      <c r="CB149" s="73">
        <v>0</v>
      </c>
      <c r="CC149" s="73">
        <f t="shared" si="131"/>
        <v>38506.759999999995</v>
      </c>
      <c r="CD149" s="74">
        <v>2455.7199999999998</v>
      </c>
      <c r="CE149" s="75">
        <f t="shared" ref="CE149:CE216" si="276">+BY149-CD149</f>
        <v>36051.039999999994</v>
      </c>
      <c r="CF149" s="32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</row>
    <row r="150" spans="2:99" s="2" customFormat="1">
      <c r="B150" s="2" t="str">
        <f t="shared" si="261"/>
        <v>Hide</v>
      </c>
      <c r="D150" s="79" t="s">
        <v>134</v>
      </c>
      <c r="E150" s="115">
        <v>0</v>
      </c>
      <c r="F150" s="28">
        <v>0</v>
      </c>
      <c r="G150" s="28">
        <f t="shared" si="262"/>
        <v>0</v>
      </c>
      <c r="H150" s="28">
        <v>0</v>
      </c>
      <c r="I150" s="28">
        <f t="shared" si="132"/>
        <v>0</v>
      </c>
      <c r="J150" s="34">
        <v>0</v>
      </c>
      <c r="K150" s="34">
        <f t="shared" si="263"/>
        <v>0</v>
      </c>
      <c r="L150" s="35"/>
      <c r="M150" s="28">
        <v>0</v>
      </c>
      <c r="N150" s="28">
        <v>0</v>
      </c>
      <c r="O150" s="28">
        <f t="shared" si="122"/>
        <v>0</v>
      </c>
      <c r="P150" s="28">
        <v>0</v>
      </c>
      <c r="Q150" s="28">
        <f t="shared" si="123"/>
        <v>0</v>
      </c>
      <c r="R150" s="34">
        <v>0</v>
      </c>
      <c r="S150" s="36">
        <f t="shared" si="264"/>
        <v>0</v>
      </c>
      <c r="T150" s="32"/>
      <c r="U150" s="115">
        <v>0</v>
      </c>
      <c r="V150" s="28">
        <v>0</v>
      </c>
      <c r="W150" s="28">
        <f t="shared" si="265"/>
        <v>0</v>
      </c>
      <c r="X150" s="28">
        <v>0</v>
      </c>
      <c r="Y150" s="28">
        <f t="shared" si="133"/>
        <v>0</v>
      </c>
      <c r="Z150" s="34">
        <v>0</v>
      </c>
      <c r="AA150" s="34">
        <f t="shared" si="266"/>
        <v>0</v>
      </c>
      <c r="AB150" s="35"/>
      <c r="AC150" s="28">
        <v>0</v>
      </c>
      <c r="AD150" s="28">
        <v>0</v>
      </c>
      <c r="AE150" s="28">
        <f t="shared" si="124"/>
        <v>0</v>
      </c>
      <c r="AF150" s="28">
        <v>0</v>
      </c>
      <c r="AG150" s="28">
        <f t="shared" si="125"/>
        <v>0</v>
      </c>
      <c r="AH150" s="34">
        <v>0</v>
      </c>
      <c r="AI150" s="36">
        <f t="shared" si="267"/>
        <v>0</v>
      </c>
      <c r="AJ150" s="32"/>
      <c r="AK150" s="115">
        <v>0</v>
      </c>
      <c r="AL150" s="28">
        <v>0</v>
      </c>
      <c r="AM150" s="28">
        <f t="shared" si="268"/>
        <v>0</v>
      </c>
      <c r="AN150" s="28">
        <v>0</v>
      </c>
      <c r="AO150" s="28">
        <f t="shared" si="134"/>
        <v>0</v>
      </c>
      <c r="AP150" s="34">
        <v>0</v>
      </c>
      <c r="AQ150" s="34">
        <f t="shared" si="269"/>
        <v>0</v>
      </c>
      <c r="AR150" s="35"/>
      <c r="AS150" s="28">
        <v>0</v>
      </c>
      <c r="AT150" s="28">
        <v>0</v>
      </c>
      <c r="AU150" s="28">
        <f t="shared" si="126"/>
        <v>0</v>
      </c>
      <c r="AV150" s="28">
        <v>0</v>
      </c>
      <c r="AW150" s="28">
        <f t="shared" si="127"/>
        <v>0</v>
      </c>
      <c r="AX150" s="34">
        <v>0</v>
      </c>
      <c r="AY150" s="36">
        <f t="shared" si="270"/>
        <v>0</v>
      </c>
      <c r="AZ150" s="32"/>
      <c r="BA150" s="115">
        <v>0</v>
      </c>
      <c r="BB150" s="28">
        <v>0</v>
      </c>
      <c r="BC150" s="28">
        <f t="shared" si="271"/>
        <v>0</v>
      </c>
      <c r="BD150" s="28">
        <v>0</v>
      </c>
      <c r="BE150" s="28">
        <f t="shared" si="135"/>
        <v>0</v>
      </c>
      <c r="BF150" s="34">
        <v>0</v>
      </c>
      <c r="BG150" s="34">
        <f t="shared" si="272"/>
        <v>0</v>
      </c>
      <c r="BH150" s="35"/>
      <c r="BI150" s="28">
        <v>0</v>
      </c>
      <c r="BJ150" s="28">
        <v>0</v>
      </c>
      <c r="BK150" s="28">
        <f t="shared" si="128"/>
        <v>0</v>
      </c>
      <c r="BL150" s="28">
        <v>0</v>
      </c>
      <c r="BM150" s="28">
        <f t="shared" si="129"/>
        <v>0</v>
      </c>
      <c r="BN150" s="34">
        <v>0</v>
      </c>
      <c r="BO150" s="36">
        <f t="shared" si="273"/>
        <v>0</v>
      </c>
      <c r="BP150" s="32"/>
      <c r="BQ150" s="115">
        <v>0</v>
      </c>
      <c r="BR150" s="28">
        <v>0</v>
      </c>
      <c r="BS150" s="28">
        <f t="shared" si="274"/>
        <v>0</v>
      </c>
      <c r="BT150" s="28">
        <v>0</v>
      </c>
      <c r="BU150" s="28">
        <f t="shared" si="136"/>
        <v>0</v>
      </c>
      <c r="BV150" s="34">
        <v>0</v>
      </c>
      <c r="BW150" s="34">
        <f t="shared" si="275"/>
        <v>0</v>
      </c>
      <c r="BX150" s="35"/>
      <c r="BY150" s="28">
        <v>0</v>
      </c>
      <c r="BZ150" s="28">
        <v>0</v>
      </c>
      <c r="CA150" s="28">
        <f t="shared" si="130"/>
        <v>0</v>
      </c>
      <c r="CB150" s="28">
        <v>0</v>
      </c>
      <c r="CC150" s="28">
        <f t="shared" si="131"/>
        <v>0</v>
      </c>
      <c r="CD150" s="34">
        <v>0</v>
      </c>
      <c r="CE150" s="36">
        <f t="shared" si="276"/>
        <v>0</v>
      </c>
      <c r="CF150" s="32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</row>
    <row r="151" spans="2:99" s="2" customFormat="1" ht="14.25" hidden="1" customHeight="1" outlineLevel="1">
      <c r="B151" s="2" t="str">
        <f t="shared" si="261"/>
        <v>Hide</v>
      </c>
      <c r="C151" s="2">
        <v>1</v>
      </c>
      <c r="D151" s="62" t="s">
        <v>135</v>
      </c>
      <c r="E151" s="121">
        <v>133132.00999999998</v>
      </c>
      <c r="F151" s="63">
        <v>99507.437397669317</v>
      </c>
      <c r="G151" s="63">
        <f t="shared" si="262"/>
        <v>33624.572602330663</v>
      </c>
      <c r="H151" s="63">
        <v>0</v>
      </c>
      <c r="I151" s="63">
        <f t="shared" si="132"/>
        <v>133132.00999999998</v>
      </c>
      <c r="J151" s="64">
        <v>76623.679999999993</v>
      </c>
      <c r="K151" s="64">
        <f t="shared" si="263"/>
        <v>56508.329999999987</v>
      </c>
      <c r="L151" s="35"/>
      <c r="M151" s="63">
        <v>133132.00999999998</v>
      </c>
      <c r="N151" s="63">
        <v>99507.437397669317</v>
      </c>
      <c r="O151" s="63">
        <f t="shared" si="122"/>
        <v>33624.572602330663</v>
      </c>
      <c r="P151" s="63">
        <v>0</v>
      </c>
      <c r="Q151" s="63">
        <f t="shared" si="123"/>
        <v>133132.00999999998</v>
      </c>
      <c r="R151" s="64">
        <v>76623.679999999993</v>
      </c>
      <c r="S151" s="65">
        <f t="shared" si="264"/>
        <v>56508.329999999987</v>
      </c>
      <c r="T151" s="32"/>
      <c r="U151" s="121">
        <v>27290.609999999997</v>
      </c>
      <c r="V151" s="63">
        <v>64144.707096598271</v>
      </c>
      <c r="W151" s="63">
        <f t="shared" si="265"/>
        <v>-36854.097096598271</v>
      </c>
      <c r="X151" s="63">
        <v>0</v>
      </c>
      <c r="Y151" s="63">
        <f t="shared" si="133"/>
        <v>27290.609999999997</v>
      </c>
      <c r="Z151" s="64">
        <v>39364.61</v>
      </c>
      <c r="AA151" s="64">
        <f t="shared" si="266"/>
        <v>-12074.000000000004</v>
      </c>
      <c r="AB151" s="35"/>
      <c r="AC151" s="63">
        <v>27290.609999999997</v>
      </c>
      <c r="AD151" s="63">
        <v>64144.707096598271</v>
      </c>
      <c r="AE151" s="63">
        <f t="shared" si="124"/>
        <v>-36854.097096598271</v>
      </c>
      <c r="AF151" s="63">
        <v>0</v>
      </c>
      <c r="AG151" s="63">
        <f t="shared" si="125"/>
        <v>27290.609999999997</v>
      </c>
      <c r="AH151" s="64">
        <v>39364.61</v>
      </c>
      <c r="AI151" s="65">
        <f t="shared" si="267"/>
        <v>-12074.000000000004</v>
      </c>
      <c r="AJ151" s="32"/>
      <c r="AK151" s="121">
        <v>70554.5</v>
      </c>
      <c r="AL151" s="63">
        <v>3825.2749434098891</v>
      </c>
      <c r="AM151" s="63">
        <f t="shared" si="268"/>
        <v>66729.225056590105</v>
      </c>
      <c r="AN151" s="63">
        <v>0</v>
      </c>
      <c r="AO151" s="63">
        <f t="shared" si="134"/>
        <v>70554.5</v>
      </c>
      <c r="AP151" s="64">
        <v>483</v>
      </c>
      <c r="AQ151" s="64">
        <f t="shared" si="269"/>
        <v>70071.5</v>
      </c>
      <c r="AR151" s="35"/>
      <c r="AS151" s="63">
        <v>70554.5</v>
      </c>
      <c r="AT151" s="63">
        <v>3825.2749434098891</v>
      </c>
      <c r="AU151" s="63">
        <f t="shared" si="126"/>
        <v>66729.225056590105</v>
      </c>
      <c r="AV151" s="63">
        <v>0</v>
      </c>
      <c r="AW151" s="63">
        <f t="shared" si="127"/>
        <v>70554.5</v>
      </c>
      <c r="AX151" s="64">
        <v>483</v>
      </c>
      <c r="AY151" s="65">
        <f t="shared" si="270"/>
        <v>70071.5</v>
      </c>
      <c r="AZ151" s="32"/>
      <c r="BA151" s="121">
        <v>0</v>
      </c>
      <c r="BB151" s="63">
        <v>0.34998460823376848</v>
      </c>
      <c r="BC151" s="63">
        <f t="shared" si="271"/>
        <v>-0.34998460823376848</v>
      </c>
      <c r="BD151" s="63">
        <v>0</v>
      </c>
      <c r="BE151" s="63">
        <f t="shared" si="135"/>
        <v>0</v>
      </c>
      <c r="BF151" s="64">
        <v>0</v>
      </c>
      <c r="BG151" s="64">
        <f t="shared" si="272"/>
        <v>0</v>
      </c>
      <c r="BH151" s="35"/>
      <c r="BI151" s="63">
        <v>0</v>
      </c>
      <c r="BJ151" s="63">
        <v>0.34998460823376848</v>
      </c>
      <c r="BK151" s="63">
        <f t="shared" si="128"/>
        <v>-0.34998460823376848</v>
      </c>
      <c r="BL151" s="63">
        <v>0</v>
      </c>
      <c r="BM151" s="63">
        <f t="shared" si="129"/>
        <v>0</v>
      </c>
      <c r="BN151" s="64">
        <v>0</v>
      </c>
      <c r="BO151" s="65">
        <f t="shared" si="273"/>
        <v>0</v>
      </c>
      <c r="BP151" s="32"/>
      <c r="BQ151" s="121">
        <v>35286.9</v>
      </c>
      <c r="BR151" s="63">
        <v>31537.10537305292</v>
      </c>
      <c r="BS151" s="63">
        <f t="shared" si="274"/>
        <v>3749.7946269470813</v>
      </c>
      <c r="BT151" s="63">
        <v>0</v>
      </c>
      <c r="BU151" s="63">
        <f t="shared" si="136"/>
        <v>35286.9</v>
      </c>
      <c r="BV151" s="64">
        <v>36776.07</v>
      </c>
      <c r="BW151" s="64">
        <f t="shared" si="275"/>
        <v>-1489.1699999999983</v>
      </c>
      <c r="BX151" s="35"/>
      <c r="BY151" s="63">
        <v>35286.9</v>
      </c>
      <c r="BZ151" s="63">
        <v>31537.10537305292</v>
      </c>
      <c r="CA151" s="63">
        <f t="shared" si="130"/>
        <v>3749.7946269470813</v>
      </c>
      <c r="CB151" s="63">
        <v>0</v>
      </c>
      <c r="CC151" s="63">
        <f t="shared" si="131"/>
        <v>35286.9</v>
      </c>
      <c r="CD151" s="64">
        <v>36776.07</v>
      </c>
      <c r="CE151" s="65">
        <f t="shared" si="276"/>
        <v>-1489.1699999999983</v>
      </c>
      <c r="CF151" s="32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</row>
    <row r="152" spans="2:99" s="2" customFormat="1" ht="14.25" hidden="1" customHeight="1" outlineLevel="1">
      <c r="B152" s="2" t="str">
        <f t="shared" si="261"/>
        <v>Hide</v>
      </c>
      <c r="C152" s="2">
        <v>1</v>
      </c>
      <c r="D152" s="62" t="s">
        <v>136</v>
      </c>
      <c r="E152" s="121">
        <v>10834.67</v>
      </c>
      <c r="F152" s="63">
        <v>911.81929770184479</v>
      </c>
      <c r="G152" s="63">
        <f t="shared" si="262"/>
        <v>9922.8507022981557</v>
      </c>
      <c r="H152" s="63">
        <v>0</v>
      </c>
      <c r="I152" s="63">
        <f t="shared" si="132"/>
        <v>10834.67</v>
      </c>
      <c r="J152" s="64">
        <v>7480.45</v>
      </c>
      <c r="K152" s="64">
        <f t="shared" si="263"/>
        <v>3354.2200000000003</v>
      </c>
      <c r="L152" s="35"/>
      <c r="M152" s="63">
        <v>10834.67</v>
      </c>
      <c r="N152" s="63">
        <v>911.81929770184479</v>
      </c>
      <c r="O152" s="63">
        <f t="shared" si="122"/>
        <v>9922.8507022981557</v>
      </c>
      <c r="P152" s="63">
        <v>0</v>
      </c>
      <c r="Q152" s="63">
        <f t="shared" si="123"/>
        <v>10834.67</v>
      </c>
      <c r="R152" s="64">
        <v>7480.45</v>
      </c>
      <c r="S152" s="65">
        <f t="shared" si="264"/>
        <v>3354.2200000000003</v>
      </c>
      <c r="T152" s="32"/>
      <c r="U152" s="121">
        <v>97.84</v>
      </c>
      <c r="V152" s="63">
        <v>439.44861701443989</v>
      </c>
      <c r="W152" s="63">
        <f t="shared" si="265"/>
        <v>-341.60861701443991</v>
      </c>
      <c r="X152" s="63">
        <v>0</v>
      </c>
      <c r="Y152" s="63">
        <f t="shared" si="133"/>
        <v>97.84</v>
      </c>
      <c r="Z152" s="64">
        <v>395.45</v>
      </c>
      <c r="AA152" s="64">
        <f t="shared" si="266"/>
        <v>-297.61</v>
      </c>
      <c r="AB152" s="35"/>
      <c r="AC152" s="63">
        <v>97.84</v>
      </c>
      <c r="AD152" s="63">
        <v>439.44861701443989</v>
      </c>
      <c r="AE152" s="63">
        <f t="shared" si="124"/>
        <v>-341.60861701443991</v>
      </c>
      <c r="AF152" s="63">
        <v>0</v>
      </c>
      <c r="AG152" s="63">
        <f t="shared" si="125"/>
        <v>97.84</v>
      </c>
      <c r="AH152" s="64">
        <v>395.45</v>
      </c>
      <c r="AI152" s="65">
        <f t="shared" si="267"/>
        <v>-297.61</v>
      </c>
      <c r="AJ152" s="32"/>
      <c r="AK152" s="121">
        <v>27.83</v>
      </c>
      <c r="AL152" s="63">
        <v>191.40403104064731</v>
      </c>
      <c r="AM152" s="63">
        <f t="shared" si="268"/>
        <v>-163.5740310406473</v>
      </c>
      <c r="AN152" s="63">
        <v>0</v>
      </c>
      <c r="AO152" s="63">
        <f t="shared" si="134"/>
        <v>27.83</v>
      </c>
      <c r="AP152" s="64">
        <v>4550</v>
      </c>
      <c r="AQ152" s="64">
        <f t="shared" si="269"/>
        <v>-4522.17</v>
      </c>
      <c r="AR152" s="35"/>
      <c r="AS152" s="63">
        <v>27.83</v>
      </c>
      <c r="AT152" s="63">
        <v>191.40403104064731</v>
      </c>
      <c r="AU152" s="63">
        <f t="shared" si="126"/>
        <v>-163.5740310406473</v>
      </c>
      <c r="AV152" s="63">
        <v>0</v>
      </c>
      <c r="AW152" s="63">
        <f t="shared" si="127"/>
        <v>27.83</v>
      </c>
      <c r="AX152" s="64">
        <v>4550</v>
      </c>
      <c r="AY152" s="65">
        <f t="shared" si="270"/>
        <v>-4522.17</v>
      </c>
      <c r="AZ152" s="32"/>
      <c r="BA152" s="121">
        <v>10709</v>
      </c>
      <c r="BB152" s="63">
        <v>-236.3466687900258</v>
      </c>
      <c r="BC152" s="63">
        <f t="shared" si="271"/>
        <v>10945.346668790025</v>
      </c>
      <c r="BD152" s="63">
        <v>0</v>
      </c>
      <c r="BE152" s="63">
        <f t="shared" si="135"/>
        <v>10709</v>
      </c>
      <c r="BF152" s="64">
        <v>0</v>
      </c>
      <c r="BG152" s="64">
        <f t="shared" si="272"/>
        <v>10709</v>
      </c>
      <c r="BH152" s="35"/>
      <c r="BI152" s="63">
        <v>10709</v>
      </c>
      <c r="BJ152" s="63">
        <v>-236.3466687900258</v>
      </c>
      <c r="BK152" s="63">
        <f t="shared" si="128"/>
        <v>10945.346668790025</v>
      </c>
      <c r="BL152" s="63">
        <v>0</v>
      </c>
      <c r="BM152" s="63">
        <f t="shared" si="129"/>
        <v>10709</v>
      </c>
      <c r="BN152" s="64">
        <v>0</v>
      </c>
      <c r="BO152" s="65">
        <f t="shared" si="273"/>
        <v>10709</v>
      </c>
      <c r="BP152" s="32"/>
      <c r="BQ152" s="121">
        <v>0</v>
      </c>
      <c r="BR152" s="63">
        <v>517.31331843678333</v>
      </c>
      <c r="BS152" s="63">
        <f t="shared" si="274"/>
        <v>-517.31331843678333</v>
      </c>
      <c r="BT152" s="63">
        <v>0</v>
      </c>
      <c r="BU152" s="63">
        <f t="shared" si="136"/>
        <v>0</v>
      </c>
      <c r="BV152" s="64">
        <v>2535</v>
      </c>
      <c r="BW152" s="64">
        <f t="shared" si="275"/>
        <v>-2535</v>
      </c>
      <c r="BX152" s="35"/>
      <c r="BY152" s="63">
        <v>0</v>
      </c>
      <c r="BZ152" s="63">
        <v>517.31331843678333</v>
      </c>
      <c r="CA152" s="63">
        <f t="shared" si="130"/>
        <v>-517.31331843678333</v>
      </c>
      <c r="CB152" s="63">
        <v>0</v>
      </c>
      <c r="CC152" s="63">
        <f t="shared" si="131"/>
        <v>0</v>
      </c>
      <c r="CD152" s="64">
        <v>2535</v>
      </c>
      <c r="CE152" s="65">
        <f t="shared" si="276"/>
        <v>-2535</v>
      </c>
      <c r="CF152" s="3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</row>
    <row r="153" spans="2:99" s="2" customFormat="1" ht="14.25" hidden="1" customHeight="1" outlineLevel="1">
      <c r="B153" s="2" t="str">
        <f t="shared" si="261"/>
        <v>Hide</v>
      </c>
      <c r="C153" s="2">
        <v>1</v>
      </c>
      <c r="D153" s="62" t="s">
        <v>137</v>
      </c>
      <c r="E153" s="121">
        <v>2766.8599999999997</v>
      </c>
      <c r="F153" s="63">
        <v>2944.1407036924902</v>
      </c>
      <c r="G153" s="63">
        <f t="shared" si="262"/>
        <v>-177.28070369249053</v>
      </c>
      <c r="H153" s="63">
        <v>0</v>
      </c>
      <c r="I153" s="63">
        <f t="shared" si="132"/>
        <v>2766.8599999999997</v>
      </c>
      <c r="J153" s="64">
        <v>2337.9</v>
      </c>
      <c r="K153" s="64">
        <f t="shared" si="263"/>
        <v>428.95999999999958</v>
      </c>
      <c r="L153" s="35"/>
      <c r="M153" s="63">
        <v>2766.8599999999997</v>
      </c>
      <c r="N153" s="63">
        <v>2944.1407036924902</v>
      </c>
      <c r="O153" s="63">
        <f t="shared" ref="O153:O220" si="277">+M153-N153</f>
        <v>-177.28070369249053</v>
      </c>
      <c r="P153" s="63">
        <v>0</v>
      </c>
      <c r="Q153" s="63">
        <f t="shared" ref="Q153:Q220" si="278">+M153-P153</f>
        <v>2766.8599999999997</v>
      </c>
      <c r="R153" s="64">
        <v>2337.9</v>
      </c>
      <c r="S153" s="65">
        <f t="shared" si="264"/>
        <v>428.95999999999958</v>
      </c>
      <c r="T153" s="32"/>
      <c r="U153" s="121">
        <v>0</v>
      </c>
      <c r="V153" s="63">
        <v>181.61338397227041</v>
      </c>
      <c r="W153" s="63">
        <f t="shared" si="265"/>
        <v>-181.61338397227041</v>
      </c>
      <c r="X153" s="63">
        <v>0</v>
      </c>
      <c r="Y153" s="63">
        <f t="shared" si="133"/>
        <v>0</v>
      </c>
      <c r="Z153" s="64">
        <v>0</v>
      </c>
      <c r="AA153" s="64">
        <f t="shared" si="266"/>
        <v>0</v>
      </c>
      <c r="AB153" s="35"/>
      <c r="AC153" s="63">
        <v>0</v>
      </c>
      <c r="AD153" s="63">
        <v>181.61338397227041</v>
      </c>
      <c r="AE153" s="63">
        <f t="shared" ref="AE153:AE220" si="279">+AC153-AD153</f>
        <v>-181.61338397227041</v>
      </c>
      <c r="AF153" s="63">
        <v>0</v>
      </c>
      <c r="AG153" s="63">
        <f t="shared" ref="AG153:AG220" si="280">+AC153-AF153</f>
        <v>0</v>
      </c>
      <c r="AH153" s="64">
        <v>0</v>
      </c>
      <c r="AI153" s="65">
        <f t="shared" si="267"/>
        <v>0</v>
      </c>
      <c r="AJ153" s="32"/>
      <c r="AK153" s="121">
        <v>0</v>
      </c>
      <c r="AL153" s="63">
        <v>1.056750695184006</v>
      </c>
      <c r="AM153" s="63">
        <f t="shared" si="268"/>
        <v>-1.056750695184006</v>
      </c>
      <c r="AN153" s="63">
        <v>0</v>
      </c>
      <c r="AO153" s="63">
        <f t="shared" si="134"/>
        <v>0</v>
      </c>
      <c r="AP153" s="64">
        <v>0</v>
      </c>
      <c r="AQ153" s="64">
        <f t="shared" si="269"/>
        <v>0</v>
      </c>
      <c r="AR153" s="35"/>
      <c r="AS153" s="63">
        <v>0</v>
      </c>
      <c r="AT153" s="63">
        <v>1.056750695184006</v>
      </c>
      <c r="AU153" s="63">
        <f t="shared" ref="AU153:AU220" si="281">+AS153-AT153</f>
        <v>-1.056750695184006</v>
      </c>
      <c r="AV153" s="63">
        <v>0</v>
      </c>
      <c r="AW153" s="63">
        <f t="shared" ref="AW153:AW220" si="282">+AS153-AV153</f>
        <v>0</v>
      </c>
      <c r="AX153" s="64">
        <v>0</v>
      </c>
      <c r="AY153" s="65">
        <f t="shared" si="270"/>
        <v>0</v>
      </c>
      <c r="AZ153" s="32"/>
      <c r="BA153" s="121">
        <v>75.22</v>
      </c>
      <c r="BB153" s="63">
        <v>7.4166111296588193</v>
      </c>
      <c r="BC153" s="63">
        <f t="shared" si="271"/>
        <v>67.80338887034118</v>
      </c>
      <c r="BD153" s="63">
        <v>0</v>
      </c>
      <c r="BE153" s="63">
        <f t="shared" si="135"/>
        <v>75.22</v>
      </c>
      <c r="BF153" s="64">
        <v>438</v>
      </c>
      <c r="BG153" s="64">
        <f t="shared" si="272"/>
        <v>-362.78</v>
      </c>
      <c r="BH153" s="35"/>
      <c r="BI153" s="63">
        <v>75.22</v>
      </c>
      <c r="BJ153" s="63">
        <v>7.4166111296588193</v>
      </c>
      <c r="BK153" s="63">
        <f t="shared" ref="BK153:BK220" si="283">+BI153-BJ153</f>
        <v>67.80338887034118</v>
      </c>
      <c r="BL153" s="63">
        <v>0</v>
      </c>
      <c r="BM153" s="63">
        <f t="shared" ref="BM153:BM220" si="284">+BI153-BL153</f>
        <v>75.22</v>
      </c>
      <c r="BN153" s="64">
        <v>438</v>
      </c>
      <c r="BO153" s="65">
        <f t="shared" si="273"/>
        <v>-362.78</v>
      </c>
      <c r="BP153" s="32"/>
      <c r="BQ153" s="121">
        <v>2691.64</v>
      </c>
      <c r="BR153" s="63">
        <v>2754.0539578953772</v>
      </c>
      <c r="BS153" s="63">
        <f t="shared" si="274"/>
        <v>-62.41395789537728</v>
      </c>
      <c r="BT153" s="63">
        <v>0</v>
      </c>
      <c r="BU153" s="63">
        <f t="shared" si="136"/>
        <v>2691.64</v>
      </c>
      <c r="BV153" s="64">
        <v>1899.9</v>
      </c>
      <c r="BW153" s="64">
        <f t="shared" si="275"/>
        <v>791.73999999999978</v>
      </c>
      <c r="BX153" s="35"/>
      <c r="BY153" s="63">
        <v>2691.64</v>
      </c>
      <c r="BZ153" s="63">
        <v>2754.0539578953772</v>
      </c>
      <c r="CA153" s="63">
        <f t="shared" ref="CA153:CA220" si="285">+BY153-BZ153</f>
        <v>-62.41395789537728</v>
      </c>
      <c r="CB153" s="63">
        <v>0</v>
      </c>
      <c r="CC153" s="63">
        <f t="shared" ref="CC153:CC220" si="286">+BY153-CB153</f>
        <v>2691.64</v>
      </c>
      <c r="CD153" s="64">
        <v>1899.9</v>
      </c>
      <c r="CE153" s="65">
        <f t="shared" si="276"/>
        <v>791.73999999999978</v>
      </c>
      <c r="CF153" s="32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</row>
    <row r="154" spans="2:99" s="2" customFormat="1" ht="14.25" hidden="1" customHeight="1" outlineLevel="1">
      <c r="B154" s="2" t="str">
        <f t="shared" si="261"/>
        <v>Hide</v>
      </c>
      <c r="C154" s="2">
        <v>1</v>
      </c>
      <c r="D154" s="62" t="s">
        <v>138</v>
      </c>
      <c r="E154" s="121">
        <v>0</v>
      </c>
      <c r="F154" s="63">
        <v>43.980535954226902</v>
      </c>
      <c r="G154" s="63">
        <f t="shared" si="262"/>
        <v>-43.980535954226902</v>
      </c>
      <c r="H154" s="63">
        <v>0</v>
      </c>
      <c r="I154" s="63">
        <f t="shared" si="132"/>
        <v>0</v>
      </c>
      <c r="J154" s="64">
        <v>0</v>
      </c>
      <c r="K154" s="64">
        <f t="shared" si="263"/>
        <v>0</v>
      </c>
      <c r="L154" s="35"/>
      <c r="M154" s="63">
        <v>0</v>
      </c>
      <c r="N154" s="63">
        <v>43.980535954226902</v>
      </c>
      <c r="O154" s="63">
        <f t="shared" si="277"/>
        <v>-43.980535954226902</v>
      </c>
      <c r="P154" s="63">
        <v>0</v>
      </c>
      <c r="Q154" s="63">
        <f t="shared" si="278"/>
        <v>0</v>
      </c>
      <c r="R154" s="64">
        <v>0</v>
      </c>
      <c r="S154" s="65">
        <f t="shared" si="264"/>
        <v>0</v>
      </c>
      <c r="T154" s="32"/>
      <c r="U154" s="121">
        <v>0</v>
      </c>
      <c r="V154" s="63">
        <v>43.980535954226902</v>
      </c>
      <c r="W154" s="63">
        <f t="shared" si="265"/>
        <v>-43.980535954226902</v>
      </c>
      <c r="X154" s="63">
        <v>0</v>
      </c>
      <c r="Y154" s="63">
        <f t="shared" si="133"/>
        <v>0</v>
      </c>
      <c r="Z154" s="64">
        <v>0</v>
      </c>
      <c r="AA154" s="64">
        <f t="shared" si="266"/>
        <v>0</v>
      </c>
      <c r="AB154" s="35"/>
      <c r="AC154" s="63">
        <v>0</v>
      </c>
      <c r="AD154" s="63">
        <v>43.980535954226902</v>
      </c>
      <c r="AE154" s="63">
        <f t="shared" si="279"/>
        <v>-43.980535954226902</v>
      </c>
      <c r="AF154" s="63">
        <v>0</v>
      </c>
      <c r="AG154" s="63">
        <f t="shared" si="280"/>
        <v>0</v>
      </c>
      <c r="AH154" s="64">
        <v>0</v>
      </c>
      <c r="AI154" s="65">
        <f t="shared" si="267"/>
        <v>0</v>
      </c>
      <c r="AJ154" s="32"/>
      <c r="AK154" s="121">
        <v>0</v>
      </c>
      <c r="AL154" s="63">
        <v>0</v>
      </c>
      <c r="AM154" s="63">
        <f t="shared" si="268"/>
        <v>0</v>
      </c>
      <c r="AN154" s="63">
        <v>0</v>
      </c>
      <c r="AO154" s="63">
        <f t="shared" si="134"/>
        <v>0</v>
      </c>
      <c r="AP154" s="64">
        <v>0</v>
      </c>
      <c r="AQ154" s="64">
        <f t="shared" si="269"/>
        <v>0</v>
      </c>
      <c r="AR154" s="35"/>
      <c r="AS154" s="63">
        <v>0</v>
      </c>
      <c r="AT154" s="63">
        <v>0</v>
      </c>
      <c r="AU154" s="63">
        <f t="shared" si="281"/>
        <v>0</v>
      </c>
      <c r="AV154" s="63">
        <v>0</v>
      </c>
      <c r="AW154" s="63">
        <f t="shared" si="282"/>
        <v>0</v>
      </c>
      <c r="AX154" s="64">
        <v>0</v>
      </c>
      <c r="AY154" s="65">
        <f t="shared" si="270"/>
        <v>0</v>
      </c>
      <c r="AZ154" s="32"/>
      <c r="BA154" s="121">
        <v>0</v>
      </c>
      <c r="BB154" s="63">
        <v>0</v>
      </c>
      <c r="BC154" s="63">
        <f t="shared" si="271"/>
        <v>0</v>
      </c>
      <c r="BD154" s="63">
        <v>0</v>
      </c>
      <c r="BE154" s="63">
        <f t="shared" si="135"/>
        <v>0</v>
      </c>
      <c r="BF154" s="64">
        <v>0</v>
      </c>
      <c r="BG154" s="64">
        <f t="shared" si="272"/>
        <v>0</v>
      </c>
      <c r="BH154" s="35"/>
      <c r="BI154" s="63">
        <v>0</v>
      </c>
      <c r="BJ154" s="63">
        <v>0</v>
      </c>
      <c r="BK154" s="63">
        <f t="shared" si="283"/>
        <v>0</v>
      </c>
      <c r="BL154" s="63">
        <v>0</v>
      </c>
      <c r="BM154" s="63">
        <f t="shared" si="284"/>
        <v>0</v>
      </c>
      <c r="BN154" s="64">
        <v>0</v>
      </c>
      <c r="BO154" s="65">
        <f t="shared" si="273"/>
        <v>0</v>
      </c>
      <c r="BP154" s="32"/>
      <c r="BQ154" s="121">
        <v>0</v>
      </c>
      <c r="BR154" s="63">
        <v>0</v>
      </c>
      <c r="BS154" s="63">
        <f t="shared" si="274"/>
        <v>0</v>
      </c>
      <c r="BT154" s="63">
        <v>0</v>
      </c>
      <c r="BU154" s="63">
        <f t="shared" si="136"/>
        <v>0</v>
      </c>
      <c r="BV154" s="64">
        <v>0</v>
      </c>
      <c r="BW154" s="64">
        <f t="shared" si="275"/>
        <v>0</v>
      </c>
      <c r="BX154" s="35"/>
      <c r="BY154" s="63">
        <v>0</v>
      </c>
      <c r="BZ154" s="63">
        <v>0</v>
      </c>
      <c r="CA154" s="63">
        <f t="shared" si="285"/>
        <v>0</v>
      </c>
      <c r="CB154" s="63">
        <v>0</v>
      </c>
      <c r="CC154" s="63">
        <f t="shared" si="286"/>
        <v>0</v>
      </c>
      <c r="CD154" s="64">
        <v>0</v>
      </c>
      <c r="CE154" s="65">
        <f t="shared" si="276"/>
        <v>0</v>
      </c>
      <c r="CF154" s="32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</row>
    <row r="155" spans="2:99" s="2" customFormat="1" ht="14.25" hidden="1" customHeight="1" outlineLevel="1">
      <c r="B155" s="2" t="str">
        <f t="shared" si="261"/>
        <v>Hide</v>
      </c>
      <c r="C155" s="2">
        <v>1</v>
      </c>
      <c r="D155" s="62" t="s">
        <v>139</v>
      </c>
      <c r="E155" s="121">
        <v>144.25000000000014</v>
      </c>
      <c r="F155" s="63">
        <v>1028.2554146707566</v>
      </c>
      <c r="G155" s="63">
        <f t="shared" si="262"/>
        <v>-884.00541467075652</v>
      </c>
      <c r="H155" s="63">
        <v>0</v>
      </c>
      <c r="I155" s="63">
        <f t="shared" ref="I155:I223" si="287">+E155-H155</f>
        <v>144.25000000000014</v>
      </c>
      <c r="J155" s="64">
        <v>1040.1399999999999</v>
      </c>
      <c r="K155" s="64">
        <f t="shared" si="263"/>
        <v>-895.88999999999976</v>
      </c>
      <c r="L155" s="35"/>
      <c r="M155" s="63">
        <v>144.25000000000014</v>
      </c>
      <c r="N155" s="63">
        <v>1028.2554146707566</v>
      </c>
      <c r="O155" s="63">
        <f t="shared" si="277"/>
        <v>-884.00541467075652</v>
      </c>
      <c r="P155" s="63">
        <v>0</v>
      </c>
      <c r="Q155" s="63">
        <f t="shared" si="278"/>
        <v>144.25000000000014</v>
      </c>
      <c r="R155" s="64">
        <v>1040.1399999999999</v>
      </c>
      <c r="S155" s="65">
        <f t="shared" si="264"/>
        <v>-895.88999999999976</v>
      </c>
      <c r="T155" s="32"/>
      <c r="U155" s="121">
        <v>208.94000000000005</v>
      </c>
      <c r="V155" s="63">
        <v>562.82942560170727</v>
      </c>
      <c r="W155" s="63">
        <f t="shared" si="265"/>
        <v>-353.88942560170722</v>
      </c>
      <c r="X155" s="63">
        <v>0</v>
      </c>
      <c r="Y155" s="63">
        <f t="shared" ref="Y155:Y223" si="288">+U155-X155</f>
        <v>208.94000000000005</v>
      </c>
      <c r="Z155" s="64">
        <v>335</v>
      </c>
      <c r="AA155" s="64">
        <f t="shared" si="266"/>
        <v>-126.05999999999995</v>
      </c>
      <c r="AB155" s="35"/>
      <c r="AC155" s="63">
        <v>208.94000000000005</v>
      </c>
      <c r="AD155" s="63">
        <v>562.82942560170727</v>
      </c>
      <c r="AE155" s="63">
        <f t="shared" si="279"/>
        <v>-353.88942560170722</v>
      </c>
      <c r="AF155" s="63">
        <v>0</v>
      </c>
      <c r="AG155" s="63">
        <f t="shared" si="280"/>
        <v>208.94000000000005</v>
      </c>
      <c r="AH155" s="64">
        <v>335</v>
      </c>
      <c r="AI155" s="65">
        <f t="shared" si="267"/>
        <v>-126.05999999999995</v>
      </c>
      <c r="AJ155" s="32"/>
      <c r="AK155" s="121">
        <v>0</v>
      </c>
      <c r="AL155" s="63">
        <v>19.814075534600569</v>
      </c>
      <c r="AM155" s="63">
        <f t="shared" si="268"/>
        <v>-19.814075534600569</v>
      </c>
      <c r="AN155" s="63">
        <v>0</v>
      </c>
      <c r="AO155" s="63">
        <f t="shared" ref="AO155:AO223" si="289">+AK155-AN155</f>
        <v>0</v>
      </c>
      <c r="AP155" s="64">
        <v>0</v>
      </c>
      <c r="AQ155" s="64">
        <f t="shared" si="269"/>
        <v>0</v>
      </c>
      <c r="AR155" s="35"/>
      <c r="AS155" s="63">
        <v>0</v>
      </c>
      <c r="AT155" s="63">
        <v>19.814075534600569</v>
      </c>
      <c r="AU155" s="63">
        <f t="shared" si="281"/>
        <v>-19.814075534600569</v>
      </c>
      <c r="AV155" s="63">
        <v>0</v>
      </c>
      <c r="AW155" s="63">
        <f t="shared" si="282"/>
        <v>0</v>
      </c>
      <c r="AX155" s="64">
        <v>0</v>
      </c>
      <c r="AY155" s="65">
        <f t="shared" si="270"/>
        <v>0</v>
      </c>
      <c r="AZ155" s="32"/>
      <c r="BA155" s="121">
        <v>3.5527136788005009E-14</v>
      </c>
      <c r="BB155" s="63">
        <v>-1.7692117024816009E-15</v>
      </c>
      <c r="BC155" s="63">
        <f t="shared" si="271"/>
        <v>3.7296348490486609E-14</v>
      </c>
      <c r="BD155" s="63">
        <v>0</v>
      </c>
      <c r="BE155" s="63">
        <f t="shared" ref="BE155:BE223" si="290">+BA155-BD155</f>
        <v>3.5527136788005009E-14</v>
      </c>
      <c r="BF155" s="64">
        <v>0</v>
      </c>
      <c r="BG155" s="64">
        <f t="shared" si="272"/>
        <v>3.5527136788005009E-14</v>
      </c>
      <c r="BH155" s="35"/>
      <c r="BI155" s="63">
        <v>3.5527136788005009E-14</v>
      </c>
      <c r="BJ155" s="63">
        <v>-1.7692117024816009E-15</v>
      </c>
      <c r="BK155" s="63">
        <f t="shared" si="283"/>
        <v>3.7296348490486609E-14</v>
      </c>
      <c r="BL155" s="63">
        <v>0</v>
      </c>
      <c r="BM155" s="63">
        <f t="shared" si="284"/>
        <v>3.5527136788005009E-14</v>
      </c>
      <c r="BN155" s="64">
        <v>0</v>
      </c>
      <c r="BO155" s="65">
        <f t="shared" si="273"/>
        <v>3.5527136788005009E-14</v>
      </c>
      <c r="BP155" s="32"/>
      <c r="BQ155" s="121">
        <v>-64.689999999999955</v>
      </c>
      <c r="BR155" s="63">
        <v>445.61191353444889</v>
      </c>
      <c r="BS155" s="63">
        <f t="shared" si="274"/>
        <v>-510.30191353444883</v>
      </c>
      <c r="BT155" s="63">
        <v>0</v>
      </c>
      <c r="BU155" s="63">
        <f t="shared" ref="BU155:BU223" si="291">+BQ155-BT155</f>
        <v>-64.689999999999955</v>
      </c>
      <c r="BV155" s="64">
        <v>705.14</v>
      </c>
      <c r="BW155" s="64">
        <f t="shared" si="275"/>
        <v>-769.82999999999993</v>
      </c>
      <c r="BX155" s="35"/>
      <c r="BY155" s="63">
        <v>-64.689999999999955</v>
      </c>
      <c r="BZ155" s="63">
        <v>445.61191353444889</v>
      </c>
      <c r="CA155" s="63">
        <f t="shared" si="285"/>
        <v>-510.30191353444883</v>
      </c>
      <c r="CB155" s="63">
        <v>0</v>
      </c>
      <c r="CC155" s="63">
        <f t="shared" si="286"/>
        <v>-64.689999999999955</v>
      </c>
      <c r="CD155" s="64">
        <v>705.14</v>
      </c>
      <c r="CE155" s="65">
        <f t="shared" si="276"/>
        <v>-769.82999999999993</v>
      </c>
      <c r="CF155" s="32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</row>
    <row r="156" spans="2:99" s="2" customFormat="1" ht="14.25" hidden="1" customHeight="1" outlineLevel="1">
      <c r="B156" s="2" t="str">
        <f t="shared" si="261"/>
        <v>Hide</v>
      </c>
      <c r="C156" s="2">
        <v>1</v>
      </c>
      <c r="D156" s="62" t="s">
        <v>140</v>
      </c>
      <c r="E156" s="121">
        <v>0</v>
      </c>
      <c r="F156" s="63">
        <v>0</v>
      </c>
      <c r="G156" s="63">
        <f t="shared" si="262"/>
        <v>0</v>
      </c>
      <c r="H156" s="63">
        <v>0</v>
      </c>
      <c r="I156" s="63">
        <f t="shared" si="287"/>
        <v>0</v>
      </c>
      <c r="J156" s="64">
        <v>0</v>
      </c>
      <c r="K156" s="64">
        <f t="shared" si="263"/>
        <v>0</v>
      </c>
      <c r="L156" s="35"/>
      <c r="M156" s="63">
        <v>0</v>
      </c>
      <c r="N156" s="63">
        <v>0</v>
      </c>
      <c r="O156" s="63">
        <f t="shared" si="277"/>
        <v>0</v>
      </c>
      <c r="P156" s="63">
        <v>0</v>
      </c>
      <c r="Q156" s="63">
        <f t="shared" si="278"/>
        <v>0</v>
      </c>
      <c r="R156" s="64">
        <v>0</v>
      </c>
      <c r="S156" s="65">
        <f t="shared" si="264"/>
        <v>0</v>
      </c>
      <c r="T156" s="32"/>
      <c r="U156" s="121">
        <v>0</v>
      </c>
      <c r="V156" s="63">
        <v>0</v>
      </c>
      <c r="W156" s="63">
        <f t="shared" si="265"/>
        <v>0</v>
      </c>
      <c r="X156" s="63">
        <v>0</v>
      </c>
      <c r="Y156" s="63">
        <f t="shared" si="288"/>
        <v>0</v>
      </c>
      <c r="Z156" s="64">
        <v>0</v>
      </c>
      <c r="AA156" s="64">
        <f t="shared" si="266"/>
        <v>0</v>
      </c>
      <c r="AB156" s="35"/>
      <c r="AC156" s="63">
        <v>0</v>
      </c>
      <c r="AD156" s="63">
        <v>0</v>
      </c>
      <c r="AE156" s="63">
        <f t="shared" si="279"/>
        <v>0</v>
      </c>
      <c r="AF156" s="63">
        <v>0</v>
      </c>
      <c r="AG156" s="63">
        <f t="shared" si="280"/>
        <v>0</v>
      </c>
      <c r="AH156" s="64">
        <v>0</v>
      </c>
      <c r="AI156" s="65">
        <f t="shared" si="267"/>
        <v>0</v>
      </c>
      <c r="AJ156" s="32"/>
      <c r="AK156" s="121">
        <v>0</v>
      </c>
      <c r="AL156" s="63">
        <v>0</v>
      </c>
      <c r="AM156" s="63">
        <f t="shared" si="268"/>
        <v>0</v>
      </c>
      <c r="AN156" s="63">
        <v>0</v>
      </c>
      <c r="AO156" s="63">
        <f t="shared" si="289"/>
        <v>0</v>
      </c>
      <c r="AP156" s="64">
        <v>0</v>
      </c>
      <c r="AQ156" s="64">
        <f t="shared" si="269"/>
        <v>0</v>
      </c>
      <c r="AR156" s="35"/>
      <c r="AS156" s="63">
        <v>0</v>
      </c>
      <c r="AT156" s="63">
        <v>0</v>
      </c>
      <c r="AU156" s="63">
        <f t="shared" si="281"/>
        <v>0</v>
      </c>
      <c r="AV156" s="63">
        <v>0</v>
      </c>
      <c r="AW156" s="63">
        <f t="shared" si="282"/>
        <v>0</v>
      </c>
      <c r="AX156" s="64">
        <v>0</v>
      </c>
      <c r="AY156" s="65">
        <f t="shared" si="270"/>
        <v>0</v>
      </c>
      <c r="AZ156" s="32"/>
      <c r="BA156" s="121">
        <v>0</v>
      </c>
      <c r="BB156" s="63">
        <v>0</v>
      </c>
      <c r="BC156" s="63">
        <f t="shared" si="271"/>
        <v>0</v>
      </c>
      <c r="BD156" s="63">
        <v>0</v>
      </c>
      <c r="BE156" s="63">
        <f t="shared" si="290"/>
        <v>0</v>
      </c>
      <c r="BF156" s="64">
        <v>0</v>
      </c>
      <c r="BG156" s="64">
        <f t="shared" si="272"/>
        <v>0</v>
      </c>
      <c r="BH156" s="35"/>
      <c r="BI156" s="63">
        <v>0</v>
      </c>
      <c r="BJ156" s="63">
        <v>0</v>
      </c>
      <c r="BK156" s="63">
        <f t="shared" si="283"/>
        <v>0</v>
      </c>
      <c r="BL156" s="63">
        <v>0</v>
      </c>
      <c r="BM156" s="63">
        <f t="shared" si="284"/>
        <v>0</v>
      </c>
      <c r="BN156" s="64">
        <v>0</v>
      </c>
      <c r="BO156" s="65">
        <f t="shared" si="273"/>
        <v>0</v>
      </c>
      <c r="BP156" s="32"/>
      <c r="BQ156" s="121">
        <v>0</v>
      </c>
      <c r="BR156" s="63">
        <v>0</v>
      </c>
      <c r="BS156" s="63">
        <f t="shared" si="274"/>
        <v>0</v>
      </c>
      <c r="BT156" s="63">
        <v>0</v>
      </c>
      <c r="BU156" s="63">
        <f t="shared" si="291"/>
        <v>0</v>
      </c>
      <c r="BV156" s="64">
        <v>0</v>
      </c>
      <c r="BW156" s="64">
        <f t="shared" si="275"/>
        <v>0</v>
      </c>
      <c r="BX156" s="35"/>
      <c r="BY156" s="63">
        <v>0</v>
      </c>
      <c r="BZ156" s="63">
        <v>0</v>
      </c>
      <c r="CA156" s="63">
        <f t="shared" si="285"/>
        <v>0</v>
      </c>
      <c r="CB156" s="63">
        <v>0</v>
      </c>
      <c r="CC156" s="63">
        <f t="shared" si="286"/>
        <v>0</v>
      </c>
      <c r="CD156" s="64">
        <v>0</v>
      </c>
      <c r="CE156" s="65">
        <f t="shared" si="276"/>
        <v>0</v>
      </c>
      <c r="CF156" s="32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</row>
    <row r="157" spans="2:99" s="2" customFormat="1" ht="14.25" hidden="1" customHeight="1" outlineLevel="1">
      <c r="B157" s="2" t="str">
        <f t="shared" si="261"/>
        <v>Hide</v>
      </c>
      <c r="C157" s="2">
        <v>1</v>
      </c>
      <c r="D157" s="62" t="s">
        <v>141</v>
      </c>
      <c r="E157" s="121">
        <v>0</v>
      </c>
      <c r="F157" s="63">
        <v>271.00847945059752</v>
      </c>
      <c r="G157" s="63">
        <f t="shared" si="262"/>
        <v>-271.00847945059752</v>
      </c>
      <c r="H157" s="63">
        <v>0</v>
      </c>
      <c r="I157" s="63">
        <f t="shared" si="287"/>
        <v>0</v>
      </c>
      <c r="J157" s="64">
        <v>390.76</v>
      </c>
      <c r="K157" s="64">
        <f t="shared" si="263"/>
        <v>-390.76</v>
      </c>
      <c r="L157" s="35"/>
      <c r="M157" s="63">
        <v>0</v>
      </c>
      <c r="N157" s="63">
        <v>271.00847945059752</v>
      </c>
      <c r="O157" s="63">
        <f t="shared" si="277"/>
        <v>-271.00847945059752</v>
      </c>
      <c r="P157" s="63">
        <v>0</v>
      </c>
      <c r="Q157" s="63">
        <f t="shared" si="278"/>
        <v>0</v>
      </c>
      <c r="R157" s="64">
        <v>390.76</v>
      </c>
      <c r="S157" s="65">
        <f t="shared" si="264"/>
        <v>-390.76</v>
      </c>
      <c r="T157" s="32"/>
      <c r="U157" s="121">
        <v>0</v>
      </c>
      <c r="V157" s="63">
        <v>0</v>
      </c>
      <c r="W157" s="63">
        <f t="shared" si="265"/>
        <v>0</v>
      </c>
      <c r="X157" s="63">
        <v>0</v>
      </c>
      <c r="Y157" s="63">
        <f t="shared" si="288"/>
        <v>0</v>
      </c>
      <c r="Z157" s="64">
        <v>0</v>
      </c>
      <c r="AA157" s="64">
        <f t="shared" si="266"/>
        <v>0</v>
      </c>
      <c r="AB157" s="35"/>
      <c r="AC157" s="63">
        <v>0</v>
      </c>
      <c r="AD157" s="63">
        <v>0</v>
      </c>
      <c r="AE157" s="63">
        <f t="shared" si="279"/>
        <v>0</v>
      </c>
      <c r="AF157" s="63">
        <v>0</v>
      </c>
      <c r="AG157" s="63">
        <f t="shared" si="280"/>
        <v>0</v>
      </c>
      <c r="AH157" s="64">
        <v>0</v>
      </c>
      <c r="AI157" s="65">
        <f t="shared" si="267"/>
        <v>0</v>
      </c>
      <c r="AJ157" s="32"/>
      <c r="AK157" s="121">
        <v>0</v>
      </c>
      <c r="AL157" s="63">
        <v>0</v>
      </c>
      <c r="AM157" s="63">
        <f t="shared" si="268"/>
        <v>0</v>
      </c>
      <c r="AN157" s="63">
        <v>0</v>
      </c>
      <c r="AO157" s="63">
        <f t="shared" si="289"/>
        <v>0</v>
      </c>
      <c r="AP157" s="64">
        <v>0</v>
      </c>
      <c r="AQ157" s="64">
        <f t="shared" si="269"/>
        <v>0</v>
      </c>
      <c r="AR157" s="35"/>
      <c r="AS157" s="63">
        <v>0</v>
      </c>
      <c r="AT157" s="63">
        <v>0</v>
      </c>
      <c r="AU157" s="63">
        <f t="shared" si="281"/>
        <v>0</v>
      </c>
      <c r="AV157" s="63">
        <v>0</v>
      </c>
      <c r="AW157" s="63">
        <f t="shared" si="282"/>
        <v>0</v>
      </c>
      <c r="AX157" s="64">
        <v>0</v>
      </c>
      <c r="AY157" s="65">
        <f t="shared" si="270"/>
        <v>0</v>
      </c>
      <c r="AZ157" s="32"/>
      <c r="BA157" s="121">
        <v>0</v>
      </c>
      <c r="BB157" s="63">
        <v>0</v>
      </c>
      <c r="BC157" s="63">
        <f t="shared" si="271"/>
        <v>0</v>
      </c>
      <c r="BD157" s="63">
        <v>0</v>
      </c>
      <c r="BE157" s="63">
        <f t="shared" si="290"/>
        <v>0</v>
      </c>
      <c r="BF157" s="64">
        <v>0</v>
      </c>
      <c r="BG157" s="64">
        <f t="shared" si="272"/>
        <v>0</v>
      </c>
      <c r="BH157" s="35"/>
      <c r="BI157" s="63">
        <v>0</v>
      </c>
      <c r="BJ157" s="63">
        <v>0</v>
      </c>
      <c r="BK157" s="63">
        <f t="shared" si="283"/>
        <v>0</v>
      </c>
      <c r="BL157" s="63">
        <v>0</v>
      </c>
      <c r="BM157" s="63">
        <f t="shared" si="284"/>
        <v>0</v>
      </c>
      <c r="BN157" s="64">
        <v>0</v>
      </c>
      <c r="BO157" s="65">
        <f t="shared" si="273"/>
        <v>0</v>
      </c>
      <c r="BP157" s="32"/>
      <c r="BQ157" s="121">
        <v>0</v>
      </c>
      <c r="BR157" s="63">
        <v>271.00847945059752</v>
      </c>
      <c r="BS157" s="63">
        <f t="shared" si="274"/>
        <v>-271.00847945059752</v>
      </c>
      <c r="BT157" s="63">
        <v>0</v>
      </c>
      <c r="BU157" s="63">
        <f t="shared" si="291"/>
        <v>0</v>
      </c>
      <c r="BV157" s="64">
        <v>390.76</v>
      </c>
      <c r="BW157" s="64">
        <f t="shared" si="275"/>
        <v>-390.76</v>
      </c>
      <c r="BX157" s="35"/>
      <c r="BY157" s="63">
        <v>0</v>
      </c>
      <c r="BZ157" s="63">
        <v>271.00847945059752</v>
      </c>
      <c r="CA157" s="63">
        <f t="shared" si="285"/>
        <v>-271.00847945059752</v>
      </c>
      <c r="CB157" s="63">
        <v>0</v>
      </c>
      <c r="CC157" s="63">
        <f t="shared" si="286"/>
        <v>0</v>
      </c>
      <c r="CD157" s="64">
        <v>390.76</v>
      </c>
      <c r="CE157" s="65">
        <f t="shared" si="276"/>
        <v>-390.76</v>
      </c>
      <c r="CF157" s="32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</row>
    <row r="158" spans="2:99" s="2" customFormat="1" collapsed="1">
      <c r="B158" s="2" t="str">
        <f t="shared" si="261"/>
        <v>Hide</v>
      </c>
      <c r="C158" s="2">
        <v>1</v>
      </c>
      <c r="D158" s="66" t="s">
        <v>142</v>
      </c>
      <c r="E158" s="116">
        <v>146877.79</v>
      </c>
      <c r="F158" s="38">
        <v>104706.64182913923</v>
      </c>
      <c r="G158" s="38">
        <f t="shared" si="262"/>
        <v>42171.148170860775</v>
      </c>
      <c r="H158" s="38">
        <v>0</v>
      </c>
      <c r="I158" s="38">
        <f t="shared" si="287"/>
        <v>146877.79</v>
      </c>
      <c r="J158" s="39">
        <v>87872.930000000008</v>
      </c>
      <c r="K158" s="39">
        <f t="shared" si="263"/>
        <v>59004.86</v>
      </c>
      <c r="L158" s="35"/>
      <c r="M158" s="38">
        <v>146877.79</v>
      </c>
      <c r="N158" s="38">
        <v>104706.64182913923</v>
      </c>
      <c r="O158" s="38">
        <f t="shared" si="277"/>
        <v>42171.148170860775</v>
      </c>
      <c r="P158" s="38">
        <v>0</v>
      </c>
      <c r="Q158" s="38">
        <f t="shared" si="278"/>
        <v>146877.79</v>
      </c>
      <c r="R158" s="39">
        <v>87872.930000000008</v>
      </c>
      <c r="S158" s="40">
        <f t="shared" si="264"/>
        <v>59004.86</v>
      </c>
      <c r="T158" s="32"/>
      <c r="U158" s="116">
        <v>27597.389999999996</v>
      </c>
      <c r="V158" s="38">
        <v>65372.579059140917</v>
      </c>
      <c r="W158" s="38">
        <f t="shared" si="265"/>
        <v>-37775.189059140917</v>
      </c>
      <c r="X158" s="38">
        <v>0</v>
      </c>
      <c r="Y158" s="38">
        <f t="shared" si="288"/>
        <v>27597.389999999996</v>
      </c>
      <c r="Z158" s="39">
        <v>40095.06</v>
      </c>
      <c r="AA158" s="39">
        <f t="shared" si="266"/>
        <v>-12497.670000000002</v>
      </c>
      <c r="AB158" s="35"/>
      <c r="AC158" s="38">
        <v>27597.389999999996</v>
      </c>
      <c r="AD158" s="38">
        <v>65372.579059140917</v>
      </c>
      <c r="AE158" s="38">
        <f t="shared" si="279"/>
        <v>-37775.189059140917</v>
      </c>
      <c r="AF158" s="38">
        <v>0</v>
      </c>
      <c r="AG158" s="38">
        <f t="shared" si="280"/>
        <v>27597.389999999996</v>
      </c>
      <c r="AH158" s="39">
        <v>40095.06</v>
      </c>
      <c r="AI158" s="40">
        <f t="shared" si="267"/>
        <v>-12497.670000000002</v>
      </c>
      <c r="AJ158" s="32"/>
      <c r="AK158" s="116">
        <v>70582.33</v>
      </c>
      <c r="AL158" s="38">
        <v>4037.5498006803209</v>
      </c>
      <c r="AM158" s="38">
        <f t="shared" si="268"/>
        <v>66544.780199319677</v>
      </c>
      <c r="AN158" s="38">
        <v>0</v>
      </c>
      <c r="AO158" s="38">
        <f t="shared" si="289"/>
        <v>70582.33</v>
      </c>
      <c r="AP158" s="39">
        <v>5033</v>
      </c>
      <c r="AQ158" s="39">
        <f t="shared" si="269"/>
        <v>65549.33</v>
      </c>
      <c r="AR158" s="35"/>
      <c r="AS158" s="38">
        <v>70582.33</v>
      </c>
      <c r="AT158" s="38">
        <v>4037.5498006803209</v>
      </c>
      <c r="AU158" s="38">
        <f t="shared" si="281"/>
        <v>66544.780199319677</v>
      </c>
      <c r="AV158" s="38">
        <v>0</v>
      </c>
      <c r="AW158" s="38">
        <f t="shared" si="282"/>
        <v>70582.33</v>
      </c>
      <c r="AX158" s="39">
        <v>5033</v>
      </c>
      <c r="AY158" s="40">
        <f t="shared" si="270"/>
        <v>65549.33</v>
      </c>
      <c r="AZ158" s="32"/>
      <c r="BA158" s="116">
        <v>10784.22</v>
      </c>
      <c r="BB158" s="38">
        <v>-228.5800730521332</v>
      </c>
      <c r="BC158" s="38">
        <f t="shared" si="271"/>
        <v>11012.800073052133</v>
      </c>
      <c r="BD158" s="38">
        <v>0</v>
      </c>
      <c r="BE158" s="38">
        <f t="shared" si="290"/>
        <v>10784.22</v>
      </c>
      <c r="BF158" s="39">
        <v>438</v>
      </c>
      <c r="BG158" s="39">
        <f t="shared" si="272"/>
        <v>10346.219999999999</v>
      </c>
      <c r="BH158" s="35"/>
      <c r="BI158" s="38">
        <v>10784.22</v>
      </c>
      <c r="BJ158" s="38">
        <v>-228.5800730521332</v>
      </c>
      <c r="BK158" s="38">
        <f t="shared" si="283"/>
        <v>11012.800073052133</v>
      </c>
      <c r="BL158" s="38">
        <v>0</v>
      </c>
      <c r="BM158" s="38">
        <f t="shared" si="284"/>
        <v>10784.22</v>
      </c>
      <c r="BN158" s="39">
        <v>438</v>
      </c>
      <c r="BO158" s="40">
        <f t="shared" si="273"/>
        <v>10346.219999999999</v>
      </c>
      <c r="BP158" s="32"/>
      <c r="BQ158" s="116">
        <v>37913.85</v>
      </c>
      <c r="BR158" s="38">
        <v>35525.093042370128</v>
      </c>
      <c r="BS158" s="38">
        <f t="shared" si="274"/>
        <v>2388.7569576298702</v>
      </c>
      <c r="BT158" s="38">
        <v>0</v>
      </c>
      <c r="BU158" s="38">
        <f t="shared" si="291"/>
        <v>37913.85</v>
      </c>
      <c r="BV158" s="39">
        <v>42306.87</v>
      </c>
      <c r="BW158" s="39">
        <f t="shared" si="275"/>
        <v>-4393.0200000000041</v>
      </c>
      <c r="BX158" s="35"/>
      <c r="BY158" s="38">
        <v>37913.85</v>
      </c>
      <c r="BZ158" s="38">
        <v>35525.093042370128</v>
      </c>
      <c r="CA158" s="38">
        <f t="shared" si="285"/>
        <v>2388.7569576298702</v>
      </c>
      <c r="CB158" s="38">
        <v>0</v>
      </c>
      <c r="CC158" s="38">
        <f t="shared" si="286"/>
        <v>37913.85</v>
      </c>
      <c r="CD158" s="39">
        <v>42306.87</v>
      </c>
      <c r="CE158" s="40">
        <f t="shared" si="276"/>
        <v>-4393.0200000000041</v>
      </c>
      <c r="CF158" s="32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</row>
    <row r="159" spans="2:99" s="2" customFormat="1" ht="14.25" hidden="1" customHeight="1" outlineLevel="1">
      <c r="B159" s="2" t="str">
        <f t="shared" si="261"/>
        <v>Hide</v>
      </c>
      <c r="C159" s="2">
        <v>1</v>
      </c>
      <c r="D159" s="66" t="s">
        <v>143</v>
      </c>
      <c r="E159" s="122">
        <v>0</v>
      </c>
      <c r="F159" s="69">
        <v>0</v>
      </c>
      <c r="G159" s="69">
        <f t="shared" si="262"/>
        <v>0</v>
      </c>
      <c r="H159" s="69">
        <v>0</v>
      </c>
      <c r="I159" s="69">
        <f t="shared" si="287"/>
        <v>0</v>
      </c>
      <c r="J159" s="70">
        <v>0</v>
      </c>
      <c r="K159" s="70">
        <f t="shared" si="263"/>
        <v>0</v>
      </c>
      <c r="L159" s="35"/>
      <c r="M159" s="69">
        <v>0</v>
      </c>
      <c r="N159" s="69">
        <v>0</v>
      </c>
      <c r="O159" s="69">
        <f t="shared" si="277"/>
        <v>0</v>
      </c>
      <c r="P159" s="69">
        <v>0</v>
      </c>
      <c r="Q159" s="69">
        <f t="shared" si="278"/>
        <v>0</v>
      </c>
      <c r="R159" s="70">
        <v>0</v>
      </c>
      <c r="S159" s="71">
        <f t="shared" si="264"/>
        <v>0</v>
      </c>
      <c r="T159" s="32"/>
      <c r="U159" s="122">
        <v>0</v>
      </c>
      <c r="V159" s="69">
        <v>0</v>
      </c>
      <c r="W159" s="69">
        <f t="shared" si="265"/>
        <v>0</v>
      </c>
      <c r="X159" s="69">
        <v>0</v>
      </c>
      <c r="Y159" s="69">
        <f t="shared" si="288"/>
        <v>0</v>
      </c>
      <c r="Z159" s="70">
        <v>0</v>
      </c>
      <c r="AA159" s="70">
        <f t="shared" si="266"/>
        <v>0</v>
      </c>
      <c r="AB159" s="35"/>
      <c r="AC159" s="69">
        <v>0</v>
      </c>
      <c r="AD159" s="69">
        <v>0</v>
      </c>
      <c r="AE159" s="69">
        <f t="shared" si="279"/>
        <v>0</v>
      </c>
      <c r="AF159" s="69">
        <v>0</v>
      </c>
      <c r="AG159" s="69">
        <f t="shared" si="280"/>
        <v>0</v>
      </c>
      <c r="AH159" s="70">
        <v>0</v>
      </c>
      <c r="AI159" s="71">
        <f t="shared" si="267"/>
        <v>0</v>
      </c>
      <c r="AJ159" s="32"/>
      <c r="AK159" s="122">
        <v>0</v>
      </c>
      <c r="AL159" s="69">
        <v>0</v>
      </c>
      <c r="AM159" s="69">
        <f t="shared" si="268"/>
        <v>0</v>
      </c>
      <c r="AN159" s="69">
        <v>0</v>
      </c>
      <c r="AO159" s="69">
        <f t="shared" si="289"/>
        <v>0</v>
      </c>
      <c r="AP159" s="70">
        <v>0</v>
      </c>
      <c r="AQ159" s="70">
        <f t="shared" si="269"/>
        <v>0</v>
      </c>
      <c r="AR159" s="35"/>
      <c r="AS159" s="69">
        <v>0</v>
      </c>
      <c r="AT159" s="69">
        <v>0</v>
      </c>
      <c r="AU159" s="69">
        <f t="shared" si="281"/>
        <v>0</v>
      </c>
      <c r="AV159" s="69">
        <v>0</v>
      </c>
      <c r="AW159" s="69">
        <f t="shared" si="282"/>
        <v>0</v>
      </c>
      <c r="AX159" s="70">
        <v>0</v>
      </c>
      <c r="AY159" s="71">
        <f t="shared" si="270"/>
        <v>0</v>
      </c>
      <c r="AZ159" s="32"/>
      <c r="BA159" s="122">
        <v>0</v>
      </c>
      <c r="BB159" s="69">
        <v>0</v>
      </c>
      <c r="BC159" s="69">
        <f t="shared" si="271"/>
        <v>0</v>
      </c>
      <c r="BD159" s="69">
        <v>0</v>
      </c>
      <c r="BE159" s="69">
        <f t="shared" si="290"/>
        <v>0</v>
      </c>
      <c r="BF159" s="70">
        <v>0</v>
      </c>
      <c r="BG159" s="70">
        <f t="shared" si="272"/>
        <v>0</v>
      </c>
      <c r="BH159" s="35"/>
      <c r="BI159" s="69">
        <v>0</v>
      </c>
      <c r="BJ159" s="69">
        <v>0</v>
      </c>
      <c r="BK159" s="69">
        <f t="shared" si="283"/>
        <v>0</v>
      </c>
      <c r="BL159" s="69">
        <v>0</v>
      </c>
      <c r="BM159" s="69">
        <f t="shared" si="284"/>
        <v>0</v>
      </c>
      <c r="BN159" s="70">
        <v>0</v>
      </c>
      <c r="BO159" s="71">
        <f t="shared" si="273"/>
        <v>0</v>
      </c>
      <c r="BP159" s="32"/>
      <c r="BQ159" s="122">
        <v>0</v>
      </c>
      <c r="BR159" s="69">
        <v>0</v>
      </c>
      <c r="BS159" s="69">
        <f t="shared" si="274"/>
        <v>0</v>
      </c>
      <c r="BT159" s="69">
        <v>0</v>
      </c>
      <c r="BU159" s="69">
        <f t="shared" si="291"/>
        <v>0</v>
      </c>
      <c r="BV159" s="70">
        <v>0</v>
      </c>
      <c r="BW159" s="70">
        <f t="shared" si="275"/>
        <v>0</v>
      </c>
      <c r="BX159" s="35"/>
      <c r="BY159" s="69">
        <v>0</v>
      </c>
      <c r="BZ159" s="69">
        <v>0</v>
      </c>
      <c r="CA159" s="69">
        <f t="shared" si="285"/>
        <v>0</v>
      </c>
      <c r="CB159" s="69">
        <v>0</v>
      </c>
      <c r="CC159" s="69">
        <f t="shared" si="286"/>
        <v>0</v>
      </c>
      <c r="CD159" s="70">
        <v>0</v>
      </c>
      <c r="CE159" s="71">
        <f t="shared" si="276"/>
        <v>0</v>
      </c>
      <c r="CF159" s="32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</row>
    <row r="160" spans="2:99" s="2" customFormat="1" ht="14.25" hidden="1" customHeight="1" outlineLevel="1">
      <c r="B160" s="2" t="str">
        <f t="shared" si="261"/>
        <v>Hide</v>
      </c>
      <c r="C160" s="2">
        <v>1</v>
      </c>
      <c r="D160" s="66" t="s">
        <v>144</v>
      </c>
      <c r="E160" s="122">
        <v>0</v>
      </c>
      <c r="F160" s="69">
        <v>0</v>
      </c>
      <c r="G160" s="69">
        <f t="shared" si="262"/>
        <v>0</v>
      </c>
      <c r="H160" s="69">
        <v>0</v>
      </c>
      <c r="I160" s="69">
        <f t="shared" si="287"/>
        <v>0</v>
      </c>
      <c r="J160" s="70">
        <v>0</v>
      </c>
      <c r="K160" s="70">
        <f t="shared" si="263"/>
        <v>0</v>
      </c>
      <c r="L160" s="35"/>
      <c r="M160" s="69">
        <v>0</v>
      </c>
      <c r="N160" s="69">
        <v>0</v>
      </c>
      <c r="O160" s="69">
        <f t="shared" si="277"/>
        <v>0</v>
      </c>
      <c r="P160" s="69">
        <v>0</v>
      </c>
      <c r="Q160" s="69">
        <f t="shared" si="278"/>
        <v>0</v>
      </c>
      <c r="R160" s="70">
        <v>0</v>
      </c>
      <c r="S160" s="71">
        <f t="shared" si="264"/>
        <v>0</v>
      </c>
      <c r="T160" s="32"/>
      <c r="U160" s="122">
        <v>0</v>
      </c>
      <c r="V160" s="69">
        <v>0</v>
      </c>
      <c r="W160" s="69">
        <f t="shared" si="265"/>
        <v>0</v>
      </c>
      <c r="X160" s="69">
        <v>0</v>
      </c>
      <c r="Y160" s="69">
        <f t="shared" si="288"/>
        <v>0</v>
      </c>
      <c r="Z160" s="70">
        <v>0</v>
      </c>
      <c r="AA160" s="70">
        <f t="shared" si="266"/>
        <v>0</v>
      </c>
      <c r="AB160" s="35"/>
      <c r="AC160" s="69">
        <v>0</v>
      </c>
      <c r="AD160" s="69">
        <v>0</v>
      </c>
      <c r="AE160" s="69">
        <f t="shared" si="279"/>
        <v>0</v>
      </c>
      <c r="AF160" s="69">
        <v>0</v>
      </c>
      <c r="AG160" s="69">
        <f t="shared" si="280"/>
        <v>0</v>
      </c>
      <c r="AH160" s="70">
        <v>0</v>
      </c>
      <c r="AI160" s="71">
        <f t="shared" si="267"/>
        <v>0</v>
      </c>
      <c r="AJ160" s="32"/>
      <c r="AK160" s="122">
        <v>0</v>
      </c>
      <c r="AL160" s="69">
        <v>0</v>
      </c>
      <c r="AM160" s="69">
        <f t="shared" si="268"/>
        <v>0</v>
      </c>
      <c r="AN160" s="69">
        <v>0</v>
      </c>
      <c r="AO160" s="69">
        <f t="shared" si="289"/>
        <v>0</v>
      </c>
      <c r="AP160" s="70">
        <v>0</v>
      </c>
      <c r="AQ160" s="70">
        <f t="shared" si="269"/>
        <v>0</v>
      </c>
      <c r="AR160" s="35"/>
      <c r="AS160" s="69">
        <v>0</v>
      </c>
      <c r="AT160" s="69">
        <v>0</v>
      </c>
      <c r="AU160" s="69">
        <f t="shared" si="281"/>
        <v>0</v>
      </c>
      <c r="AV160" s="69">
        <v>0</v>
      </c>
      <c r="AW160" s="69">
        <f t="shared" si="282"/>
        <v>0</v>
      </c>
      <c r="AX160" s="70">
        <v>0</v>
      </c>
      <c r="AY160" s="71">
        <f t="shared" si="270"/>
        <v>0</v>
      </c>
      <c r="AZ160" s="32"/>
      <c r="BA160" s="122">
        <v>0</v>
      </c>
      <c r="BB160" s="69">
        <v>0</v>
      </c>
      <c r="BC160" s="69">
        <f t="shared" si="271"/>
        <v>0</v>
      </c>
      <c r="BD160" s="69">
        <v>0</v>
      </c>
      <c r="BE160" s="69">
        <f t="shared" si="290"/>
        <v>0</v>
      </c>
      <c r="BF160" s="70">
        <v>0</v>
      </c>
      <c r="BG160" s="70">
        <f t="shared" si="272"/>
        <v>0</v>
      </c>
      <c r="BH160" s="35"/>
      <c r="BI160" s="69">
        <v>0</v>
      </c>
      <c r="BJ160" s="69">
        <v>0</v>
      </c>
      <c r="BK160" s="69">
        <f t="shared" si="283"/>
        <v>0</v>
      </c>
      <c r="BL160" s="69">
        <v>0</v>
      </c>
      <c r="BM160" s="69">
        <f t="shared" si="284"/>
        <v>0</v>
      </c>
      <c r="BN160" s="70">
        <v>0</v>
      </c>
      <c r="BO160" s="71">
        <f t="shared" si="273"/>
        <v>0</v>
      </c>
      <c r="BP160" s="32"/>
      <c r="BQ160" s="122">
        <v>0</v>
      </c>
      <c r="BR160" s="69">
        <v>0</v>
      </c>
      <c r="BS160" s="69">
        <f t="shared" si="274"/>
        <v>0</v>
      </c>
      <c r="BT160" s="69">
        <v>0</v>
      </c>
      <c r="BU160" s="69">
        <f t="shared" si="291"/>
        <v>0</v>
      </c>
      <c r="BV160" s="70">
        <v>0</v>
      </c>
      <c r="BW160" s="70">
        <f t="shared" si="275"/>
        <v>0</v>
      </c>
      <c r="BX160" s="35"/>
      <c r="BY160" s="69">
        <v>0</v>
      </c>
      <c r="BZ160" s="69">
        <v>0</v>
      </c>
      <c r="CA160" s="69">
        <f t="shared" si="285"/>
        <v>0</v>
      </c>
      <c r="CB160" s="69">
        <v>0</v>
      </c>
      <c r="CC160" s="69">
        <f t="shared" si="286"/>
        <v>0</v>
      </c>
      <c r="CD160" s="70">
        <v>0</v>
      </c>
      <c r="CE160" s="71">
        <f t="shared" si="276"/>
        <v>0</v>
      </c>
      <c r="CF160" s="32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</row>
    <row r="161" spans="2:99" s="2" customFormat="1" ht="14.25" hidden="1" customHeight="1" outlineLevel="1">
      <c r="B161" s="2" t="str">
        <f t="shared" si="261"/>
        <v>Hide</v>
      </c>
      <c r="C161" s="2">
        <v>1</v>
      </c>
      <c r="D161" s="66" t="s">
        <v>145</v>
      </c>
      <c r="E161" s="122">
        <v>0</v>
      </c>
      <c r="F161" s="69">
        <v>0</v>
      </c>
      <c r="G161" s="69">
        <f t="shared" si="262"/>
        <v>0</v>
      </c>
      <c r="H161" s="69">
        <v>0</v>
      </c>
      <c r="I161" s="69">
        <f t="shared" si="287"/>
        <v>0</v>
      </c>
      <c r="J161" s="70">
        <v>0</v>
      </c>
      <c r="K161" s="70">
        <f t="shared" si="263"/>
        <v>0</v>
      </c>
      <c r="L161" s="35"/>
      <c r="M161" s="69">
        <v>0</v>
      </c>
      <c r="N161" s="69">
        <v>0</v>
      </c>
      <c r="O161" s="69">
        <f t="shared" si="277"/>
        <v>0</v>
      </c>
      <c r="P161" s="69">
        <v>0</v>
      </c>
      <c r="Q161" s="69">
        <f t="shared" si="278"/>
        <v>0</v>
      </c>
      <c r="R161" s="70">
        <v>0</v>
      </c>
      <c r="S161" s="71">
        <f t="shared" si="264"/>
        <v>0</v>
      </c>
      <c r="T161" s="32"/>
      <c r="U161" s="122">
        <v>0</v>
      </c>
      <c r="V161" s="69">
        <v>0</v>
      </c>
      <c r="W161" s="69">
        <f t="shared" si="265"/>
        <v>0</v>
      </c>
      <c r="X161" s="69">
        <v>0</v>
      </c>
      <c r="Y161" s="69">
        <f t="shared" si="288"/>
        <v>0</v>
      </c>
      <c r="Z161" s="70">
        <v>0</v>
      </c>
      <c r="AA161" s="70">
        <f t="shared" si="266"/>
        <v>0</v>
      </c>
      <c r="AB161" s="35"/>
      <c r="AC161" s="69">
        <v>0</v>
      </c>
      <c r="AD161" s="69">
        <v>0</v>
      </c>
      <c r="AE161" s="69">
        <f t="shared" si="279"/>
        <v>0</v>
      </c>
      <c r="AF161" s="69">
        <v>0</v>
      </c>
      <c r="AG161" s="69">
        <f t="shared" si="280"/>
        <v>0</v>
      </c>
      <c r="AH161" s="70">
        <v>0</v>
      </c>
      <c r="AI161" s="71">
        <f t="shared" si="267"/>
        <v>0</v>
      </c>
      <c r="AJ161" s="32"/>
      <c r="AK161" s="122">
        <v>0</v>
      </c>
      <c r="AL161" s="69">
        <v>0</v>
      </c>
      <c r="AM161" s="69">
        <f t="shared" si="268"/>
        <v>0</v>
      </c>
      <c r="AN161" s="69">
        <v>0</v>
      </c>
      <c r="AO161" s="69">
        <f t="shared" si="289"/>
        <v>0</v>
      </c>
      <c r="AP161" s="70">
        <v>0</v>
      </c>
      <c r="AQ161" s="70">
        <f t="shared" si="269"/>
        <v>0</v>
      </c>
      <c r="AR161" s="35"/>
      <c r="AS161" s="69">
        <v>0</v>
      </c>
      <c r="AT161" s="69">
        <v>0</v>
      </c>
      <c r="AU161" s="69">
        <f t="shared" si="281"/>
        <v>0</v>
      </c>
      <c r="AV161" s="69">
        <v>0</v>
      </c>
      <c r="AW161" s="69">
        <f t="shared" si="282"/>
        <v>0</v>
      </c>
      <c r="AX161" s="70">
        <v>0</v>
      </c>
      <c r="AY161" s="71">
        <f t="shared" si="270"/>
        <v>0</v>
      </c>
      <c r="AZ161" s="32"/>
      <c r="BA161" s="122">
        <v>0</v>
      </c>
      <c r="BB161" s="69">
        <v>0</v>
      </c>
      <c r="BC161" s="69">
        <f t="shared" si="271"/>
        <v>0</v>
      </c>
      <c r="BD161" s="69">
        <v>0</v>
      </c>
      <c r="BE161" s="69">
        <f t="shared" si="290"/>
        <v>0</v>
      </c>
      <c r="BF161" s="70">
        <v>0</v>
      </c>
      <c r="BG161" s="70">
        <f t="shared" si="272"/>
        <v>0</v>
      </c>
      <c r="BH161" s="35"/>
      <c r="BI161" s="69">
        <v>0</v>
      </c>
      <c r="BJ161" s="69">
        <v>0</v>
      </c>
      <c r="BK161" s="69">
        <f t="shared" si="283"/>
        <v>0</v>
      </c>
      <c r="BL161" s="69">
        <v>0</v>
      </c>
      <c r="BM161" s="69">
        <f t="shared" si="284"/>
        <v>0</v>
      </c>
      <c r="BN161" s="70">
        <v>0</v>
      </c>
      <c r="BO161" s="71">
        <f t="shared" si="273"/>
        <v>0</v>
      </c>
      <c r="BP161" s="32"/>
      <c r="BQ161" s="122">
        <v>0</v>
      </c>
      <c r="BR161" s="69">
        <v>0</v>
      </c>
      <c r="BS161" s="69">
        <f t="shared" si="274"/>
        <v>0</v>
      </c>
      <c r="BT161" s="69">
        <v>0</v>
      </c>
      <c r="BU161" s="69">
        <f t="shared" si="291"/>
        <v>0</v>
      </c>
      <c r="BV161" s="70">
        <v>0</v>
      </c>
      <c r="BW161" s="70">
        <f t="shared" si="275"/>
        <v>0</v>
      </c>
      <c r="BX161" s="35"/>
      <c r="BY161" s="69">
        <v>0</v>
      </c>
      <c r="BZ161" s="69">
        <v>0</v>
      </c>
      <c r="CA161" s="69">
        <f t="shared" si="285"/>
        <v>0</v>
      </c>
      <c r="CB161" s="69">
        <v>0</v>
      </c>
      <c r="CC161" s="69">
        <f t="shared" si="286"/>
        <v>0</v>
      </c>
      <c r="CD161" s="70">
        <v>0</v>
      </c>
      <c r="CE161" s="71">
        <f t="shared" si="276"/>
        <v>0</v>
      </c>
      <c r="CF161" s="32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</row>
    <row r="162" spans="2:99" s="2" customFormat="1" ht="14.25" hidden="1" customHeight="1" outlineLevel="1">
      <c r="B162" s="2" t="str">
        <f t="shared" si="261"/>
        <v>Hide</v>
      </c>
      <c r="C162" s="2">
        <v>1</v>
      </c>
      <c r="D162" s="66" t="s">
        <v>146</v>
      </c>
      <c r="E162" s="122">
        <v>0</v>
      </c>
      <c r="F162" s="69">
        <v>0</v>
      </c>
      <c r="G162" s="69">
        <f t="shared" si="262"/>
        <v>0</v>
      </c>
      <c r="H162" s="69">
        <v>0</v>
      </c>
      <c r="I162" s="69">
        <f t="shared" si="287"/>
        <v>0</v>
      </c>
      <c r="J162" s="70">
        <v>0</v>
      </c>
      <c r="K162" s="70">
        <f t="shared" si="263"/>
        <v>0</v>
      </c>
      <c r="L162" s="35"/>
      <c r="M162" s="69">
        <v>0</v>
      </c>
      <c r="N162" s="69">
        <v>0</v>
      </c>
      <c r="O162" s="69">
        <f t="shared" si="277"/>
        <v>0</v>
      </c>
      <c r="P162" s="69">
        <v>0</v>
      </c>
      <c r="Q162" s="69">
        <f t="shared" si="278"/>
        <v>0</v>
      </c>
      <c r="R162" s="70">
        <v>0</v>
      </c>
      <c r="S162" s="71">
        <f t="shared" si="264"/>
        <v>0</v>
      </c>
      <c r="T162" s="32"/>
      <c r="U162" s="122">
        <v>0</v>
      </c>
      <c r="V162" s="69">
        <v>0</v>
      </c>
      <c r="W162" s="69">
        <f t="shared" si="265"/>
        <v>0</v>
      </c>
      <c r="X162" s="69">
        <v>0</v>
      </c>
      <c r="Y162" s="69">
        <f t="shared" si="288"/>
        <v>0</v>
      </c>
      <c r="Z162" s="70">
        <v>0</v>
      </c>
      <c r="AA162" s="70">
        <f t="shared" si="266"/>
        <v>0</v>
      </c>
      <c r="AB162" s="35"/>
      <c r="AC162" s="69">
        <v>0</v>
      </c>
      <c r="AD162" s="69">
        <v>0</v>
      </c>
      <c r="AE162" s="69">
        <f t="shared" si="279"/>
        <v>0</v>
      </c>
      <c r="AF162" s="69">
        <v>0</v>
      </c>
      <c r="AG162" s="69">
        <f t="shared" si="280"/>
        <v>0</v>
      </c>
      <c r="AH162" s="70">
        <v>0</v>
      </c>
      <c r="AI162" s="71">
        <f t="shared" si="267"/>
        <v>0</v>
      </c>
      <c r="AJ162" s="32"/>
      <c r="AK162" s="122">
        <v>0</v>
      </c>
      <c r="AL162" s="69">
        <v>0</v>
      </c>
      <c r="AM162" s="69">
        <f t="shared" si="268"/>
        <v>0</v>
      </c>
      <c r="AN162" s="69">
        <v>0</v>
      </c>
      <c r="AO162" s="69">
        <f t="shared" si="289"/>
        <v>0</v>
      </c>
      <c r="AP162" s="70">
        <v>0</v>
      </c>
      <c r="AQ162" s="70">
        <f t="shared" si="269"/>
        <v>0</v>
      </c>
      <c r="AR162" s="35"/>
      <c r="AS162" s="69">
        <v>0</v>
      </c>
      <c r="AT162" s="69">
        <v>0</v>
      </c>
      <c r="AU162" s="69">
        <f t="shared" si="281"/>
        <v>0</v>
      </c>
      <c r="AV162" s="69">
        <v>0</v>
      </c>
      <c r="AW162" s="69">
        <f t="shared" si="282"/>
        <v>0</v>
      </c>
      <c r="AX162" s="70">
        <v>0</v>
      </c>
      <c r="AY162" s="71">
        <f t="shared" si="270"/>
        <v>0</v>
      </c>
      <c r="AZ162" s="32"/>
      <c r="BA162" s="122">
        <v>0</v>
      </c>
      <c r="BB162" s="69">
        <v>0</v>
      </c>
      <c r="BC162" s="69">
        <f t="shared" si="271"/>
        <v>0</v>
      </c>
      <c r="BD162" s="69">
        <v>0</v>
      </c>
      <c r="BE162" s="69">
        <f t="shared" si="290"/>
        <v>0</v>
      </c>
      <c r="BF162" s="70">
        <v>0</v>
      </c>
      <c r="BG162" s="70">
        <f t="shared" si="272"/>
        <v>0</v>
      </c>
      <c r="BH162" s="35"/>
      <c r="BI162" s="69">
        <v>0</v>
      </c>
      <c r="BJ162" s="69">
        <v>0</v>
      </c>
      <c r="BK162" s="69">
        <f t="shared" si="283"/>
        <v>0</v>
      </c>
      <c r="BL162" s="69">
        <v>0</v>
      </c>
      <c r="BM162" s="69">
        <f t="shared" si="284"/>
        <v>0</v>
      </c>
      <c r="BN162" s="70">
        <v>0</v>
      </c>
      <c r="BO162" s="71">
        <f t="shared" si="273"/>
        <v>0</v>
      </c>
      <c r="BP162" s="32"/>
      <c r="BQ162" s="122">
        <v>0</v>
      </c>
      <c r="BR162" s="69">
        <v>0</v>
      </c>
      <c r="BS162" s="69">
        <f t="shared" si="274"/>
        <v>0</v>
      </c>
      <c r="BT162" s="69">
        <v>0</v>
      </c>
      <c r="BU162" s="69">
        <f t="shared" si="291"/>
        <v>0</v>
      </c>
      <c r="BV162" s="70">
        <v>0</v>
      </c>
      <c r="BW162" s="70">
        <f t="shared" si="275"/>
        <v>0</v>
      </c>
      <c r="BX162" s="35"/>
      <c r="BY162" s="69">
        <v>0</v>
      </c>
      <c r="BZ162" s="69">
        <v>0</v>
      </c>
      <c r="CA162" s="69">
        <f t="shared" si="285"/>
        <v>0</v>
      </c>
      <c r="CB162" s="69">
        <v>0</v>
      </c>
      <c r="CC162" s="69">
        <f t="shared" si="286"/>
        <v>0</v>
      </c>
      <c r="CD162" s="70">
        <v>0</v>
      </c>
      <c r="CE162" s="71">
        <f t="shared" si="276"/>
        <v>0</v>
      </c>
      <c r="CF162" s="3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</row>
    <row r="163" spans="2:99" s="2" customFormat="1" ht="14.25" hidden="1" customHeight="1" outlineLevel="1">
      <c r="B163" s="2" t="str">
        <f t="shared" si="261"/>
        <v>Hide</v>
      </c>
      <c r="C163" s="2">
        <v>1</v>
      </c>
      <c r="D163" s="66" t="s">
        <v>147</v>
      </c>
      <c r="E163" s="122">
        <v>0</v>
      </c>
      <c r="F163" s="69">
        <v>0</v>
      </c>
      <c r="G163" s="69">
        <f t="shared" si="262"/>
        <v>0</v>
      </c>
      <c r="H163" s="69">
        <v>0</v>
      </c>
      <c r="I163" s="69">
        <f t="shared" si="287"/>
        <v>0</v>
      </c>
      <c r="J163" s="70">
        <v>0</v>
      </c>
      <c r="K163" s="70">
        <f t="shared" si="263"/>
        <v>0</v>
      </c>
      <c r="L163" s="35"/>
      <c r="M163" s="69">
        <v>0</v>
      </c>
      <c r="N163" s="69">
        <v>0</v>
      </c>
      <c r="O163" s="69">
        <f t="shared" si="277"/>
        <v>0</v>
      </c>
      <c r="P163" s="69">
        <v>0</v>
      </c>
      <c r="Q163" s="69">
        <f t="shared" si="278"/>
        <v>0</v>
      </c>
      <c r="R163" s="70">
        <v>0</v>
      </c>
      <c r="S163" s="71">
        <f t="shared" si="264"/>
        <v>0</v>
      </c>
      <c r="T163" s="32"/>
      <c r="U163" s="122">
        <v>0</v>
      </c>
      <c r="V163" s="69">
        <v>0</v>
      </c>
      <c r="W163" s="69">
        <f t="shared" si="265"/>
        <v>0</v>
      </c>
      <c r="X163" s="69">
        <v>0</v>
      </c>
      <c r="Y163" s="69">
        <f t="shared" si="288"/>
        <v>0</v>
      </c>
      <c r="Z163" s="70">
        <v>0</v>
      </c>
      <c r="AA163" s="70">
        <f t="shared" si="266"/>
        <v>0</v>
      </c>
      <c r="AB163" s="35"/>
      <c r="AC163" s="69">
        <v>0</v>
      </c>
      <c r="AD163" s="69">
        <v>0</v>
      </c>
      <c r="AE163" s="69">
        <f t="shared" si="279"/>
        <v>0</v>
      </c>
      <c r="AF163" s="69">
        <v>0</v>
      </c>
      <c r="AG163" s="69">
        <f t="shared" si="280"/>
        <v>0</v>
      </c>
      <c r="AH163" s="70">
        <v>0</v>
      </c>
      <c r="AI163" s="71">
        <f t="shared" si="267"/>
        <v>0</v>
      </c>
      <c r="AJ163" s="32"/>
      <c r="AK163" s="122">
        <v>0</v>
      </c>
      <c r="AL163" s="69">
        <v>0</v>
      </c>
      <c r="AM163" s="69">
        <f t="shared" si="268"/>
        <v>0</v>
      </c>
      <c r="AN163" s="69">
        <v>0</v>
      </c>
      <c r="AO163" s="69">
        <f t="shared" si="289"/>
        <v>0</v>
      </c>
      <c r="AP163" s="70">
        <v>0</v>
      </c>
      <c r="AQ163" s="70">
        <f t="shared" si="269"/>
        <v>0</v>
      </c>
      <c r="AR163" s="35"/>
      <c r="AS163" s="69">
        <v>0</v>
      </c>
      <c r="AT163" s="69">
        <v>0</v>
      </c>
      <c r="AU163" s="69">
        <f t="shared" si="281"/>
        <v>0</v>
      </c>
      <c r="AV163" s="69">
        <v>0</v>
      </c>
      <c r="AW163" s="69">
        <f t="shared" si="282"/>
        <v>0</v>
      </c>
      <c r="AX163" s="70">
        <v>0</v>
      </c>
      <c r="AY163" s="71">
        <f t="shared" si="270"/>
        <v>0</v>
      </c>
      <c r="AZ163" s="32"/>
      <c r="BA163" s="122">
        <v>0</v>
      </c>
      <c r="BB163" s="69">
        <v>0</v>
      </c>
      <c r="BC163" s="69">
        <f t="shared" si="271"/>
        <v>0</v>
      </c>
      <c r="BD163" s="69">
        <v>0</v>
      </c>
      <c r="BE163" s="69">
        <f t="shared" si="290"/>
        <v>0</v>
      </c>
      <c r="BF163" s="70">
        <v>0</v>
      </c>
      <c r="BG163" s="70">
        <f t="shared" si="272"/>
        <v>0</v>
      </c>
      <c r="BH163" s="35"/>
      <c r="BI163" s="69">
        <v>0</v>
      </c>
      <c r="BJ163" s="69">
        <v>0</v>
      </c>
      <c r="BK163" s="69">
        <f t="shared" si="283"/>
        <v>0</v>
      </c>
      <c r="BL163" s="69">
        <v>0</v>
      </c>
      <c r="BM163" s="69">
        <f t="shared" si="284"/>
        <v>0</v>
      </c>
      <c r="BN163" s="70">
        <v>0</v>
      </c>
      <c r="BO163" s="71">
        <f t="shared" si="273"/>
        <v>0</v>
      </c>
      <c r="BP163" s="32"/>
      <c r="BQ163" s="122">
        <v>0</v>
      </c>
      <c r="BR163" s="69">
        <v>0</v>
      </c>
      <c r="BS163" s="69">
        <f t="shared" si="274"/>
        <v>0</v>
      </c>
      <c r="BT163" s="69">
        <v>0</v>
      </c>
      <c r="BU163" s="69">
        <f t="shared" si="291"/>
        <v>0</v>
      </c>
      <c r="BV163" s="70">
        <v>0</v>
      </c>
      <c r="BW163" s="70">
        <f t="shared" si="275"/>
        <v>0</v>
      </c>
      <c r="BX163" s="35"/>
      <c r="BY163" s="69">
        <v>0</v>
      </c>
      <c r="BZ163" s="69">
        <v>0</v>
      </c>
      <c r="CA163" s="69">
        <f t="shared" si="285"/>
        <v>0</v>
      </c>
      <c r="CB163" s="69">
        <v>0</v>
      </c>
      <c r="CC163" s="69">
        <f t="shared" si="286"/>
        <v>0</v>
      </c>
      <c r="CD163" s="70">
        <v>0</v>
      </c>
      <c r="CE163" s="71">
        <f t="shared" si="276"/>
        <v>0</v>
      </c>
      <c r="CF163" s="32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</row>
    <row r="164" spans="2:99" s="2" customFormat="1" ht="14.25" hidden="1" customHeight="1" outlineLevel="1">
      <c r="B164" s="2" t="str">
        <f t="shared" si="261"/>
        <v>Hide</v>
      </c>
      <c r="C164" s="2">
        <v>1</v>
      </c>
      <c r="D164" s="66" t="s">
        <v>148</v>
      </c>
      <c r="E164" s="122">
        <v>0</v>
      </c>
      <c r="F164" s="69">
        <v>0</v>
      </c>
      <c r="G164" s="69">
        <f t="shared" si="262"/>
        <v>0</v>
      </c>
      <c r="H164" s="69">
        <v>0</v>
      </c>
      <c r="I164" s="69">
        <f t="shared" si="287"/>
        <v>0</v>
      </c>
      <c r="J164" s="70">
        <v>0</v>
      </c>
      <c r="K164" s="70">
        <f t="shared" si="263"/>
        <v>0</v>
      </c>
      <c r="L164" s="35"/>
      <c r="M164" s="69">
        <v>0</v>
      </c>
      <c r="N164" s="69">
        <v>0</v>
      </c>
      <c r="O164" s="69">
        <f t="shared" si="277"/>
        <v>0</v>
      </c>
      <c r="P164" s="69">
        <v>0</v>
      </c>
      <c r="Q164" s="69">
        <f t="shared" si="278"/>
        <v>0</v>
      </c>
      <c r="R164" s="70">
        <v>0</v>
      </c>
      <c r="S164" s="71">
        <f t="shared" si="264"/>
        <v>0</v>
      </c>
      <c r="T164" s="32"/>
      <c r="U164" s="122">
        <v>0</v>
      </c>
      <c r="V164" s="69">
        <v>0</v>
      </c>
      <c r="W164" s="69">
        <f t="shared" si="265"/>
        <v>0</v>
      </c>
      <c r="X164" s="69">
        <v>0</v>
      </c>
      <c r="Y164" s="69">
        <f t="shared" si="288"/>
        <v>0</v>
      </c>
      <c r="Z164" s="70">
        <v>0</v>
      </c>
      <c r="AA164" s="70">
        <f t="shared" si="266"/>
        <v>0</v>
      </c>
      <c r="AB164" s="35"/>
      <c r="AC164" s="69">
        <v>0</v>
      </c>
      <c r="AD164" s="69">
        <v>0</v>
      </c>
      <c r="AE164" s="69">
        <f t="shared" si="279"/>
        <v>0</v>
      </c>
      <c r="AF164" s="69">
        <v>0</v>
      </c>
      <c r="AG164" s="69">
        <f t="shared" si="280"/>
        <v>0</v>
      </c>
      <c r="AH164" s="70">
        <v>0</v>
      </c>
      <c r="AI164" s="71">
        <f t="shared" si="267"/>
        <v>0</v>
      </c>
      <c r="AJ164" s="32"/>
      <c r="AK164" s="122">
        <v>0</v>
      </c>
      <c r="AL164" s="69">
        <v>0</v>
      </c>
      <c r="AM164" s="69">
        <f t="shared" si="268"/>
        <v>0</v>
      </c>
      <c r="AN164" s="69">
        <v>0</v>
      </c>
      <c r="AO164" s="69">
        <f t="shared" si="289"/>
        <v>0</v>
      </c>
      <c r="AP164" s="70">
        <v>0</v>
      </c>
      <c r="AQ164" s="70">
        <f t="shared" si="269"/>
        <v>0</v>
      </c>
      <c r="AR164" s="35"/>
      <c r="AS164" s="69">
        <v>0</v>
      </c>
      <c r="AT164" s="69">
        <v>0</v>
      </c>
      <c r="AU164" s="69">
        <f t="shared" si="281"/>
        <v>0</v>
      </c>
      <c r="AV164" s="69">
        <v>0</v>
      </c>
      <c r="AW164" s="69">
        <f t="shared" si="282"/>
        <v>0</v>
      </c>
      <c r="AX164" s="70">
        <v>0</v>
      </c>
      <c r="AY164" s="71">
        <f t="shared" si="270"/>
        <v>0</v>
      </c>
      <c r="AZ164" s="32"/>
      <c r="BA164" s="122">
        <v>0</v>
      </c>
      <c r="BB164" s="69">
        <v>0</v>
      </c>
      <c r="BC164" s="69">
        <f t="shared" si="271"/>
        <v>0</v>
      </c>
      <c r="BD164" s="69">
        <v>0</v>
      </c>
      <c r="BE164" s="69">
        <f t="shared" si="290"/>
        <v>0</v>
      </c>
      <c r="BF164" s="70">
        <v>0</v>
      </c>
      <c r="BG164" s="70">
        <f t="shared" si="272"/>
        <v>0</v>
      </c>
      <c r="BH164" s="35"/>
      <c r="BI164" s="69">
        <v>0</v>
      </c>
      <c r="BJ164" s="69">
        <v>0</v>
      </c>
      <c r="BK164" s="69">
        <f t="shared" si="283"/>
        <v>0</v>
      </c>
      <c r="BL164" s="69">
        <v>0</v>
      </c>
      <c r="BM164" s="69">
        <f t="shared" si="284"/>
        <v>0</v>
      </c>
      <c r="BN164" s="70">
        <v>0</v>
      </c>
      <c r="BO164" s="71">
        <f t="shared" si="273"/>
        <v>0</v>
      </c>
      <c r="BP164" s="32"/>
      <c r="BQ164" s="122">
        <v>0</v>
      </c>
      <c r="BR164" s="69">
        <v>0</v>
      </c>
      <c r="BS164" s="69">
        <f t="shared" si="274"/>
        <v>0</v>
      </c>
      <c r="BT164" s="69">
        <v>0</v>
      </c>
      <c r="BU164" s="69">
        <f t="shared" si="291"/>
        <v>0</v>
      </c>
      <c r="BV164" s="70">
        <v>0</v>
      </c>
      <c r="BW164" s="70">
        <f t="shared" si="275"/>
        <v>0</v>
      </c>
      <c r="BX164" s="35"/>
      <c r="BY164" s="69">
        <v>0</v>
      </c>
      <c r="BZ164" s="69">
        <v>0</v>
      </c>
      <c r="CA164" s="69">
        <f t="shared" si="285"/>
        <v>0</v>
      </c>
      <c r="CB164" s="69">
        <v>0</v>
      </c>
      <c r="CC164" s="69">
        <f t="shared" si="286"/>
        <v>0</v>
      </c>
      <c r="CD164" s="70">
        <v>0</v>
      </c>
      <c r="CE164" s="71">
        <f t="shared" si="276"/>
        <v>0</v>
      </c>
      <c r="CF164" s="32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</row>
    <row r="165" spans="2:99" s="2" customFormat="1" ht="14.25" hidden="1" customHeight="1" outlineLevel="1">
      <c r="B165" s="2" t="str">
        <f t="shared" ref="B165:B168" si="292">IF(SUM(T165:T165)&lt;&gt;0,"Show","Hide")</f>
        <v>Hide</v>
      </c>
      <c r="C165" s="2">
        <v>1</v>
      </c>
      <c r="D165" s="66" t="s">
        <v>592</v>
      </c>
      <c r="E165" s="122">
        <v>0</v>
      </c>
      <c r="F165" s="69">
        <v>0</v>
      </c>
      <c r="G165" s="69">
        <f t="shared" ref="G165:G168" si="293">+E165-F165</f>
        <v>0</v>
      </c>
      <c r="H165" s="69">
        <v>0</v>
      </c>
      <c r="I165" s="69">
        <f t="shared" ref="I165:I168" si="294">+E165-H165</f>
        <v>0</v>
      </c>
      <c r="J165" s="70">
        <v>0</v>
      </c>
      <c r="K165" s="70">
        <f t="shared" ref="K165:K168" si="295">+E165-J165</f>
        <v>0</v>
      </c>
      <c r="L165" s="35"/>
      <c r="M165" s="69">
        <v>0</v>
      </c>
      <c r="N165" s="69">
        <v>0</v>
      </c>
      <c r="O165" s="69">
        <f t="shared" ref="O165:O168" si="296">+M165-N165</f>
        <v>0</v>
      </c>
      <c r="P165" s="69">
        <v>0</v>
      </c>
      <c r="Q165" s="69">
        <f t="shared" ref="Q165:Q168" si="297">+M165-P165</f>
        <v>0</v>
      </c>
      <c r="R165" s="70">
        <v>0</v>
      </c>
      <c r="S165" s="71">
        <f t="shared" ref="S165:S168" si="298">+M165-R165</f>
        <v>0</v>
      </c>
      <c r="T165" s="32"/>
      <c r="U165" s="122">
        <v>0</v>
      </c>
      <c r="V165" s="69">
        <v>0</v>
      </c>
      <c r="W165" s="69">
        <f t="shared" ref="W165:W168" si="299">+U165-V165</f>
        <v>0</v>
      </c>
      <c r="X165" s="69">
        <v>0</v>
      </c>
      <c r="Y165" s="69">
        <f t="shared" ref="Y165:Y168" si="300">+U165-X165</f>
        <v>0</v>
      </c>
      <c r="Z165" s="70">
        <v>0</v>
      </c>
      <c r="AA165" s="70">
        <f t="shared" ref="AA165:AA168" si="301">+U165-Z165</f>
        <v>0</v>
      </c>
      <c r="AB165" s="35"/>
      <c r="AC165" s="69">
        <v>0</v>
      </c>
      <c r="AD165" s="69">
        <v>0</v>
      </c>
      <c r="AE165" s="69">
        <f t="shared" ref="AE165:AE168" si="302">+AC165-AD165</f>
        <v>0</v>
      </c>
      <c r="AF165" s="69">
        <v>0</v>
      </c>
      <c r="AG165" s="69">
        <f t="shared" ref="AG165:AG168" si="303">+AC165-AF165</f>
        <v>0</v>
      </c>
      <c r="AH165" s="70">
        <v>0</v>
      </c>
      <c r="AI165" s="71">
        <f t="shared" ref="AI165:AI168" si="304">+AC165-AH165</f>
        <v>0</v>
      </c>
      <c r="AJ165" s="32"/>
      <c r="AK165" s="122">
        <v>0</v>
      </c>
      <c r="AL165" s="69">
        <v>0</v>
      </c>
      <c r="AM165" s="69">
        <f t="shared" ref="AM165:AM168" si="305">+AK165-AL165</f>
        <v>0</v>
      </c>
      <c r="AN165" s="69">
        <v>0</v>
      </c>
      <c r="AO165" s="69">
        <f t="shared" ref="AO165:AO168" si="306">+AK165-AN165</f>
        <v>0</v>
      </c>
      <c r="AP165" s="70">
        <v>0</v>
      </c>
      <c r="AQ165" s="70">
        <f t="shared" ref="AQ165:AQ168" si="307">+AK165-AP165</f>
        <v>0</v>
      </c>
      <c r="AR165" s="35"/>
      <c r="AS165" s="69">
        <v>0</v>
      </c>
      <c r="AT165" s="69">
        <v>0</v>
      </c>
      <c r="AU165" s="69">
        <f t="shared" ref="AU165:AU168" si="308">+AS165-AT165</f>
        <v>0</v>
      </c>
      <c r="AV165" s="69">
        <v>0</v>
      </c>
      <c r="AW165" s="69">
        <f t="shared" ref="AW165:AW168" si="309">+AS165-AV165</f>
        <v>0</v>
      </c>
      <c r="AX165" s="70">
        <v>0</v>
      </c>
      <c r="AY165" s="71">
        <f t="shared" ref="AY165:AY168" si="310">+AS165-AX165</f>
        <v>0</v>
      </c>
      <c r="AZ165" s="32"/>
      <c r="BA165" s="122">
        <v>0</v>
      </c>
      <c r="BB165" s="69">
        <v>0</v>
      </c>
      <c r="BC165" s="69">
        <f t="shared" ref="BC165:BC168" si="311">+BA165-BB165</f>
        <v>0</v>
      </c>
      <c r="BD165" s="69">
        <v>0</v>
      </c>
      <c r="BE165" s="69">
        <f t="shared" ref="BE165:BE168" si="312">+BA165-BD165</f>
        <v>0</v>
      </c>
      <c r="BF165" s="70">
        <v>0</v>
      </c>
      <c r="BG165" s="70">
        <f t="shared" ref="BG165:BG168" si="313">+BA165-BF165</f>
        <v>0</v>
      </c>
      <c r="BH165" s="35"/>
      <c r="BI165" s="69">
        <v>0</v>
      </c>
      <c r="BJ165" s="69">
        <v>0</v>
      </c>
      <c r="BK165" s="69">
        <f t="shared" ref="BK165:BK168" si="314">+BI165-BJ165</f>
        <v>0</v>
      </c>
      <c r="BL165" s="69">
        <v>0</v>
      </c>
      <c r="BM165" s="69">
        <f t="shared" ref="BM165:BM168" si="315">+BI165-BL165</f>
        <v>0</v>
      </c>
      <c r="BN165" s="70">
        <v>0</v>
      </c>
      <c r="BO165" s="71">
        <f t="shared" ref="BO165:BO168" si="316">+BI165-BN165</f>
        <v>0</v>
      </c>
      <c r="BP165" s="32"/>
      <c r="BQ165" s="122">
        <v>0</v>
      </c>
      <c r="BR165" s="69">
        <v>0</v>
      </c>
      <c r="BS165" s="69">
        <f t="shared" ref="BS165:BS168" si="317">+BQ165-BR165</f>
        <v>0</v>
      </c>
      <c r="BT165" s="69">
        <v>0</v>
      </c>
      <c r="BU165" s="69">
        <f t="shared" ref="BU165:BU168" si="318">+BQ165-BT165</f>
        <v>0</v>
      </c>
      <c r="BV165" s="70">
        <v>0</v>
      </c>
      <c r="BW165" s="70">
        <f t="shared" ref="BW165:BW168" si="319">+BQ165-BV165</f>
        <v>0</v>
      </c>
      <c r="BX165" s="35"/>
      <c r="BY165" s="69">
        <v>0</v>
      </c>
      <c r="BZ165" s="69">
        <v>0</v>
      </c>
      <c r="CA165" s="69">
        <f t="shared" ref="CA165:CA168" si="320">+BY165-BZ165</f>
        <v>0</v>
      </c>
      <c r="CB165" s="69">
        <v>0</v>
      </c>
      <c r="CC165" s="69">
        <f t="shared" ref="CC165:CC168" si="321">+BY165-CB165</f>
        <v>0</v>
      </c>
      <c r="CD165" s="70">
        <v>0</v>
      </c>
      <c r="CE165" s="71">
        <f t="shared" ref="CE165:CE168" si="322">+BY165-CD165</f>
        <v>0</v>
      </c>
      <c r="CF165" s="32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</row>
    <row r="166" spans="2:99" s="2" customFormat="1" ht="14.25" hidden="1" customHeight="1" outlineLevel="1">
      <c r="B166" s="2" t="str">
        <f t="shared" ref="B166" si="323">IF(SUM(T166:T166)&lt;&gt;0,"Show","Hide")</f>
        <v>Hide</v>
      </c>
      <c r="C166" s="2">
        <v>1</v>
      </c>
      <c r="D166" s="66" t="s">
        <v>603</v>
      </c>
      <c r="E166" s="122">
        <v>0</v>
      </c>
      <c r="F166" s="69">
        <v>0</v>
      </c>
      <c r="G166" s="69">
        <f t="shared" ref="G166" si="324">+E166-F166</f>
        <v>0</v>
      </c>
      <c r="H166" s="69">
        <v>0</v>
      </c>
      <c r="I166" s="69">
        <f t="shared" ref="I166" si="325">+E166-H166</f>
        <v>0</v>
      </c>
      <c r="J166" s="70">
        <v>0</v>
      </c>
      <c r="K166" s="70">
        <f t="shared" ref="K166" si="326">+E166-J166</f>
        <v>0</v>
      </c>
      <c r="L166" s="35"/>
      <c r="M166" s="69">
        <v>0</v>
      </c>
      <c r="N166" s="69">
        <v>0</v>
      </c>
      <c r="O166" s="69">
        <f t="shared" ref="O166" si="327">+M166-N166</f>
        <v>0</v>
      </c>
      <c r="P166" s="69">
        <v>0</v>
      </c>
      <c r="Q166" s="69">
        <f t="shared" ref="Q166" si="328">+M166-P166</f>
        <v>0</v>
      </c>
      <c r="R166" s="70">
        <v>0</v>
      </c>
      <c r="S166" s="71">
        <f t="shared" ref="S166" si="329">+M166-R166</f>
        <v>0</v>
      </c>
      <c r="T166" s="32"/>
      <c r="U166" s="122">
        <v>0</v>
      </c>
      <c r="V166" s="69">
        <v>0</v>
      </c>
      <c r="W166" s="69">
        <f t="shared" ref="W166" si="330">+U166-V166</f>
        <v>0</v>
      </c>
      <c r="X166" s="69">
        <v>0</v>
      </c>
      <c r="Y166" s="69">
        <f t="shared" ref="Y166" si="331">+U166-X166</f>
        <v>0</v>
      </c>
      <c r="Z166" s="70">
        <v>0</v>
      </c>
      <c r="AA166" s="70">
        <f t="shared" ref="AA166" si="332">+U166-Z166</f>
        <v>0</v>
      </c>
      <c r="AB166" s="35"/>
      <c r="AC166" s="69">
        <v>0</v>
      </c>
      <c r="AD166" s="69">
        <v>0</v>
      </c>
      <c r="AE166" s="69">
        <f t="shared" ref="AE166" si="333">+AC166-AD166</f>
        <v>0</v>
      </c>
      <c r="AF166" s="69">
        <v>0</v>
      </c>
      <c r="AG166" s="69">
        <f t="shared" ref="AG166" si="334">+AC166-AF166</f>
        <v>0</v>
      </c>
      <c r="AH166" s="70">
        <v>0</v>
      </c>
      <c r="AI166" s="71">
        <f t="shared" ref="AI166" si="335">+AC166-AH166</f>
        <v>0</v>
      </c>
      <c r="AJ166" s="32"/>
      <c r="AK166" s="122">
        <v>0</v>
      </c>
      <c r="AL166" s="69">
        <v>0</v>
      </c>
      <c r="AM166" s="69">
        <f t="shared" ref="AM166" si="336">+AK166-AL166</f>
        <v>0</v>
      </c>
      <c r="AN166" s="69">
        <v>0</v>
      </c>
      <c r="AO166" s="69">
        <f t="shared" ref="AO166" si="337">+AK166-AN166</f>
        <v>0</v>
      </c>
      <c r="AP166" s="70">
        <v>0</v>
      </c>
      <c r="AQ166" s="70">
        <f t="shared" ref="AQ166" si="338">+AK166-AP166</f>
        <v>0</v>
      </c>
      <c r="AR166" s="35"/>
      <c r="AS166" s="69">
        <v>0</v>
      </c>
      <c r="AT166" s="69">
        <v>0</v>
      </c>
      <c r="AU166" s="69">
        <f t="shared" ref="AU166" si="339">+AS166-AT166</f>
        <v>0</v>
      </c>
      <c r="AV166" s="69">
        <v>0</v>
      </c>
      <c r="AW166" s="69">
        <f t="shared" ref="AW166" si="340">+AS166-AV166</f>
        <v>0</v>
      </c>
      <c r="AX166" s="70">
        <v>0</v>
      </c>
      <c r="AY166" s="71">
        <f t="shared" ref="AY166" si="341">+AS166-AX166</f>
        <v>0</v>
      </c>
      <c r="AZ166" s="32"/>
      <c r="BA166" s="122">
        <v>0</v>
      </c>
      <c r="BB166" s="69">
        <v>0</v>
      </c>
      <c r="BC166" s="69">
        <f t="shared" ref="BC166" si="342">+BA166-BB166</f>
        <v>0</v>
      </c>
      <c r="BD166" s="69">
        <v>0</v>
      </c>
      <c r="BE166" s="69">
        <f t="shared" ref="BE166" si="343">+BA166-BD166</f>
        <v>0</v>
      </c>
      <c r="BF166" s="70">
        <v>0</v>
      </c>
      <c r="BG166" s="70">
        <f t="shared" ref="BG166" si="344">+BA166-BF166</f>
        <v>0</v>
      </c>
      <c r="BH166" s="35"/>
      <c r="BI166" s="69">
        <v>0</v>
      </c>
      <c r="BJ166" s="69">
        <v>0</v>
      </c>
      <c r="BK166" s="69">
        <f t="shared" ref="BK166" si="345">+BI166-BJ166</f>
        <v>0</v>
      </c>
      <c r="BL166" s="69">
        <v>0</v>
      </c>
      <c r="BM166" s="69">
        <f t="shared" ref="BM166" si="346">+BI166-BL166</f>
        <v>0</v>
      </c>
      <c r="BN166" s="70">
        <v>0</v>
      </c>
      <c r="BO166" s="71">
        <f t="shared" ref="BO166" si="347">+BI166-BN166</f>
        <v>0</v>
      </c>
      <c r="BP166" s="32"/>
      <c r="BQ166" s="122">
        <v>0</v>
      </c>
      <c r="BR166" s="69">
        <v>0</v>
      </c>
      <c r="BS166" s="69">
        <f t="shared" ref="BS166" si="348">+BQ166-BR166</f>
        <v>0</v>
      </c>
      <c r="BT166" s="69">
        <v>0</v>
      </c>
      <c r="BU166" s="69">
        <f t="shared" ref="BU166" si="349">+BQ166-BT166</f>
        <v>0</v>
      </c>
      <c r="BV166" s="70">
        <v>0</v>
      </c>
      <c r="BW166" s="70">
        <f t="shared" ref="BW166" si="350">+BQ166-BV166</f>
        <v>0</v>
      </c>
      <c r="BX166" s="35"/>
      <c r="BY166" s="69">
        <v>0</v>
      </c>
      <c r="BZ166" s="69">
        <v>0</v>
      </c>
      <c r="CA166" s="69">
        <f t="shared" ref="CA166" si="351">+BY166-BZ166</f>
        <v>0</v>
      </c>
      <c r="CB166" s="69">
        <v>0</v>
      </c>
      <c r="CC166" s="69">
        <f t="shared" ref="CC166" si="352">+BY166-CB166</f>
        <v>0</v>
      </c>
      <c r="CD166" s="70">
        <v>0</v>
      </c>
      <c r="CE166" s="71">
        <f t="shared" ref="CE166" si="353">+BY166-CD166</f>
        <v>0</v>
      </c>
      <c r="CF166" s="32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</row>
    <row r="167" spans="2:99" s="2" customFormat="1" ht="14.25" hidden="1" customHeight="1" outlineLevel="1">
      <c r="B167" s="2" t="str">
        <f t="shared" si="292"/>
        <v>Hide</v>
      </c>
      <c r="C167" s="2">
        <v>1</v>
      </c>
      <c r="D167" s="66" t="s">
        <v>593</v>
      </c>
      <c r="E167" s="122">
        <v>0</v>
      </c>
      <c r="F167" s="69">
        <v>0</v>
      </c>
      <c r="G167" s="69">
        <f t="shared" si="293"/>
        <v>0</v>
      </c>
      <c r="H167" s="69">
        <v>0</v>
      </c>
      <c r="I167" s="69">
        <f t="shared" si="294"/>
        <v>0</v>
      </c>
      <c r="J167" s="70">
        <v>0</v>
      </c>
      <c r="K167" s="70">
        <f t="shared" si="295"/>
        <v>0</v>
      </c>
      <c r="L167" s="35"/>
      <c r="M167" s="69">
        <v>0</v>
      </c>
      <c r="N167" s="69">
        <v>0</v>
      </c>
      <c r="O167" s="69">
        <f t="shared" si="296"/>
        <v>0</v>
      </c>
      <c r="P167" s="69">
        <v>0</v>
      </c>
      <c r="Q167" s="69">
        <f t="shared" si="297"/>
        <v>0</v>
      </c>
      <c r="R167" s="70">
        <v>0</v>
      </c>
      <c r="S167" s="71">
        <f t="shared" si="298"/>
        <v>0</v>
      </c>
      <c r="T167" s="32"/>
      <c r="U167" s="122">
        <v>0</v>
      </c>
      <c r="V167" s="69">
        <v>0</v>
      </c>
      <c r="W167" s="69">
        <f t="shared" si="299"/>
        <v>0</v>
      </c>
      <c r="X167" s="69">
        <v>0</v>
      </c>
      <c r="Y167" s="69">
        <f t="shared" si="300"/>
        <v>0</v>
      </c>
      <c r="Z167" s="70">
        <v>0</v>
      </c>
      <c r="AA167" s="70">
        <f t="shared" si="301"/>
        <v>0</v>
      </c>
      <c r="AB167" s="35"/>
      <c r="AC167" s="69">
        <v>0</v>
      </c>
      <c r="AD167" s="69">
        <v>0</v>
      </c>
      <c r="AE167" s="69">
        <f t="shared" si="302"/>
        <v>0</v>
      </c>
      <c r="AF167" s="69">
        <v>0</v>
      </c>
      <c r="AG167" s="69">
        <f t="shared" si="303"/>
        <v>0</v>
      </c>
      <c r="AH167" s="70">
        <v>0</v>
      </c>
      <c r="AI167" s="71">
        <f t="shared" si="304"/>
        <v>0</v>
      </c>
      <c r="AJ167" s="32"/>
      <c r="AK167" s="122">
        <v>0</v>
      </c>
      <c r="AL167" s="69">
        <v>0</v>
      </c>
      <c r="AM167" s="69">
        <f t="shared" si="305"/>
        <v>0</v>
      </c>
      <c r="AN167" s="69">
        <v>0</v>
      </c>
      <c r="AO167" s="69">
        <f t="shared" si="306"/>
        <v>0</v>
      </c>
      <c r="AP167" s="70">
        <v>0</v>
      </c>
      <c r="AQ167" s="70">
        <f t="shared" si="307"/>
        <v>0</v>
      </c>
      <c r="AR167" s="35"/>
      <c r="AS167" s="69">
        <v>0</v>
      </c>
      <c r="AT167" s="69">
        <v>0</v>
      </c>
      <c r="AU167" s="69">
        <f t="shared" si="308"/>
        <v>0</v>
      </c>
      <c r="AV167" s="69">
        <v>0</v>
      </c>
      <c r="AW167" s="69">
        <f t="shared" si="309"/>
        <v>0</v>
      </c>
      <c r="AX167" s="70">
        <v>0</v>
      </c>
      <c r="AY167" s="71">
        <f t="shared" si="310"/>
        <v>0</v>
      </c>
      <c r="AZ167" s="32"/>
      <c r="BA167" s="122">
        <v>0</v>
      </c>
      <c r="BB167" s="69">
        <v>0</v>
      </c>
      <c r="BC167" s="69">
        <f t="shared" si="311"/>
        <v>0</v>
      </c>
      <c r="BD167" s="69">
        <v>0</v>
      </c>
      <c r="BE167" s="69">
        <f t="shared" si="312"/>
        <v>0</v>
      </c>
      <c r="BF167" s="70">
        <v>0</v>
      </c>
      <c r="BG167" s="70">
        <f t="shared" si="313"/>
        <v>0</v>
      </c>
      <c r="BH167" s="35"/>
      <c r="BI167" s="69">
        <v>0</v>
      </c>
      <c r="BJ167" s="69">
        <v>0</v>
      </c>
      <c r="BK167" s="69">
        <f t="shared" si="314"/>
        <v>0</v>
      </c>
      <c r="BL167" s="69">
        <v>0</v>
      </c>
      <c r="BM167" s="69">
        <f t="shared" si="315"/>
        <v>0</v>
      </c>
      <c r="BN167" s="70">
        <v>0</v>
      </c>
      <c r="BO167" s="71">
        <f t="shared" si="316"/>
        <v>0</v>
      </c>
      <c r="BP167" s="32"/>
      <c r="BQ167" s="122">
        <v>0</v>
      </c>
      <c r="BR167" s="69">
        <v>0</v>
      </c>
      <c r="BS167" s="69">
        <f t="shared" si="317"/>
        <v>0</v>
      </c>
      <c r="BT167" s="69">
        <v>0</v>
      </c>
      <c r="BU167" s="69">
        <f t="shared" si="318"/>
        <v>0</v>
      </c>
      <c r="BV167" s="70">
        <v>0</v>
      </c>
      <c r="BW167" s="70">
        <f t="shared" si="319"/>
        <v>0</v>
      </c>
      <c r="BX167" s="35"/>
      <c r="BY167" s="69">
        <v>0</v>
      </c>
      <c r="BZ167" s="69">
        <v>0</v>
      </c>
      <c r="CA167" s="69">
        <f t="shared" si="320"/>
        <v>0</v>
      </c>
      <c r="CB167" s="69">
        <v>0</v>
      </c>
      <c r="CC167" s="69">
        <f t="shared" si="321"/>
        <v>0</v>
      </c>
      <c r="CD167" s="70">
        <v>0</v>
      </c>
      <c r="CE167" s="71">
        <f t="shared" si="322"/>
        <v>0</v>
      </c>
      <c r="CF167" s="32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</row>
    <row r="168" spans="2:99" s="2" customFormat="1" ht="14.25" hidden="1" customHeight="1" outlineLevel="1">
      <c r="B168" s="2" t="str">
        <f t="shared" si="292"/>
        <v>Hide</v>
      </c>
      <c r="C168" s="2">
        <v>1</v>
      </c>
      <c r="D168" s="66" t="s">
        <v>594</v>
      </c>
      <c r="E168" s="122">
        <v>0</v>
      </c>
      <c r="F168" s="69">
        <v>0</v>
      </c>
      <c r="G168" s="69">
        <f t="shared" si="293"/>
        <v>0</v>
      </c>
      <c r="H168" s="69">
        <v>0</v>
      </c>
      <c r="I168" s="69">
        <f t="shared" si="294"/>
        <v>0</v>
      </c>
      <c r="J168" s="70">
        <v>0</v>
      </c>
      <c r="K168" s="70">
        <f t="shared" si="295"/>
        <v>0</v>
      </c>
      <c r="L168" s="35"/>
      <c r="M168" s="69">
        <v>0</v>
      </c>
      <c r="N168" s="69">
        <v>0</v>
      </c>
      <c r="O168" s="69">
        <f t="shared" si="296"/>
        <v>0</v>
      </c>
      <c r="P168" s="69">
        <v>0</v>
      </c>
      <c r="Q168" s="69">
        <f t="shared" si="297"/>
        <v>0</v>
      </c>
      <c r="R168" s="70">
        <v>0</v>
      </c>
      <c r="S168" s="71">
        <f t="shared" si="298"/>
        <v>0</v>
      </c>
      <c r="T168" s="32"/>
      <c r="U168" s="122">
        <v>0</v>
      </c>
      <c r="V168" s="69">
        <v>0</v>
      </c>
      <c r="W168" s="69">
        <f t="shared" si="299"/>
        <v>0</v>
      </c>
      <c r="X168" s="69">
        <v>0</v>
      </c>
      <c r="Y168" s="69">
        <f t="shared" si="300"/>
        <v>0</v>
      </c>
      <c r="Z168" s="70">
        <v>0</v>
      </c>
      <c r="AA168" s="70">
        <f t="shared" si="301"/>
        <v>0</v>
      </c>
      <c r="AB168" s="35"/>
      <c r="AC168" s="69">
        <v>0</v>
      </c>
      <c r="AD168" s="69">
        <v>0</v>
      </c>
      <c r="AE168" s="69">
        <f t="shared" si="302"/>
        <v>0</v>
      </c>
      <c r="AF168" s="69">
        <v>0</v>
      </c>
      <c r="AG168" s="69">
        <f t="shared" si="303"/>
        <v>0</v>
      </c>
      <c r="AH168" s="70">
        <v>0</v>
      </c>
      <c r="AI168" s="71">
        <f t="shared" si="304"/>
        <v>0</v>
      </c>
      <c r="AJ168" s="32"/>
      <c r="AK168" s="122">
        <v>0</v>
      </c>
      <c r="AL168" s="69">
        <v>0</v>
      </c>
      <c r="AM168" s="69">
        <f t="shared" si="305"/>
        <v>0</v>
      </c>
      <c r="AN168" s="69">
        <v>0</v>
      </c>
      <c r="AO168" s="69">
        <f t="shared" si="306"/>
        <v>0</v>
      </c>
      <c r="AP168" s="70">
        <v>0</v>
      </c>
      <c r="AQ168" s="70">
        <f t="shared" si="307"/>
        <v>0</v>
      </c>
      <c r="AR168" s="35"/>
      <c r="AS168" s="69">
        <v>0</v>
      </c>
      <c r="AT168" s="69">
        <v>0</v>
      </c>
      <c r="AU168" s="69">
        <f t="shared" si="308"/>
        <v>0</v>
      </c>
      <c r="AV168" s="69">
        <v>0</v>
      </c>
      <c r="AW168" s="69">
        <f t="shared" si="309"/>
        <v>0</v>
      </c>
      <c r="AX168" s="70">
        <v>0</v>
      </c>
      <c r="AY168" s="71">
        <f t="shared" si="310"/>
        <v>0</v>
      </c>
      <c r="AZ168" s="32"/>
      <c r="BA168" s="122">
        <v>0</v>
      </c>
      <c r="BB168" s="69">
        <v>0</v>
      </c>
      <c r="BC168" s="69">
        <f t="shared" si="311"/>
        <v>0</v>
      </c>
      <c r="BD168" s="69">
        <v>0</v>
      </c>
      <c r="BE168" s="69">
        <f t="shared" si="312"/>
        <v>0</v>
      </c>
      <c r="BF168" s="70">
        <v>0</v>
      </c>
      <c r="BG168" s="70">
        <f t="shared" si="313"/>
        <v>0</v>
      </c>
      <c r="BH168" s="35"/>
      <c r="BI168" s="69">
        <v>0</v>
      </c>
      <c r="BJ168" s="69">
        <v>0</v>
      </c>
      <c r="BK168" s="69">
        <f t="shared" si="314"/>
        <v>0</v>
      </c>
      <c r="BL168" s="69">
        <v>0</v>
      </c>
      <c r="BM168" s="69">
        <f t="shared" si="315"/>
        <v>0</v>
      </c>
      <c r="BN168" s="70">
        <v>0</v>
      </c>
      <c r="BO168" s="71">
        <f t="shared" si="316"/>
        <v>0</v>
      </c>
      <c r="BP168" s="32"/>
      <c r="BQ168" s="122">
        <v>0</v>
      </c>
      <c r="BR168" s="69">
        <v>0</v>
      </c>
      <c r="BS168" s="69">
        <f t="shared" si="317"/>
        <v>0</v>
      </c>
      <c r="BT168" s="69">
        <v>0</v>
      </c>
      <c r="BU168" s="69">
        <f t="shared" si="318"/>
        <v>0</v>
      </c>
      <c r="BV168" s="70">
        <v>0</v>
      </c>
      <c r="BW168" s="70">
        <f t="shared" si="319"/>
        <v>0</v>
      </c>
      <c r="BX168" s="35"/>
      <c r="BY168" s="69">
        <v>0</v>
      </c>
      <c r="BZ168" s="69">
        <v>0</v>
      </c>
      <c r="CA168" s="69">
        <f t="shared" si="320"/>
        <v>0</v>
      </c>
      <c r="CB168" s="69">
        <v>0</v>
      </c>
      <c r="CC168" s="69">
        <f t="shared" si="321"/>
        <v>0</v>
      </c>
      <c r="CD168" s="70">
        <v>0</v>
      </c>
      <c r="CE168" s="71">
        <f t="shared" si="322"/>
        <v>0</v>
      </c>
      <c r="CF168" s="32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</row>
    <row r="169" spans="2:99" s="2" customFormat="1" ht="14.25" hidden="1" customHeight="1" outlineLevel="1">
      <c r="B169" s="2" t="str">
        <f t="shared" si="261"/>
        <v>Hide</v>
      </c>
      <c r="C169" s="2">
        <v>1</v>
      </c>
      <c r="D169" s="66" t="s">
        <v>149</v>
      </c>
      <c r="E169" s="122">
        <v>0</v>
      </c>
      <c r="F169" s="69">
        <v>0</v>
      </c>
      <c r="G169" s="69">
        <f t="shared" si="262"/>
        <v>0</v>
      </c>
      <c r="H169" s="69">
        <v>0</v>
      </c>
      <c r="I169" s="69">
        <f t="shared" si="287"/>
        <v>0</v>
      </c>
      <c r="J169" s="70">
        <v>0</v>
      </c>
      <c r="K169" s="70">
        <f t="shared" si="263"/>
        <v>0</v>
      </c>
      <c r="L169" s="35"/>
      <c r="M169" s="69">
        <v>0</v>
      </c>
      <c r="N169" s="69">
        <v>0</v>
      </c>
      <c r="O169" s="69">
        <f t="shared" si="277"/>
        <v>0</v>
      </c>
      <c r="P169" s="69">
        <v>0</v>
      </c>
      <c r="Q169" s="69">
        <f t="shared" si="278"/>
        <v>0</v>
      </c>
      <c r="R169" s="70">
        <v>0</v>
      </c>
      <c r="S169" s="71">
        <f t="shared" si="264"/>
        <v>0</v>
      </c>
      <c r="T169" s="32"/>
      <c r="U169" s="122">
        <v>0</v>
      </c>
      <c r="V169" s="69">
        <v>0</v>
      </c>
      <c r="W169" s="69">
        <f t="shared" si="265"/>
        <v>0</v>
      </c>
      <c r="X169" s="69">
        <v>0</v>
      </c>
      <c r="Y169" s="69">
        <f t="shared" si="288"/>
        <v>0</v>
      </c>
      <c r="Z169" s="70">
        <v>0</v>
      </c>
      <c r="AA169" s="70">
        <f t="shared" si="266"/>
        <v>0</v>
      </c>
      <c r="AB169" s="35"/>
      <c r="AC169" s="69">
        <v>0</v>
      </c>
      <c r="AD169" s="69">
        <v>0</v>
      </c>
      <c r="AE169" s="69">
        <f t="shared" si="279"/>
        <v>0</v>
      </c>
      <c r="AF169" s="69">
        <v>0</v>
      </c>
      <c r="AG169" s="69">
        <f t="shared" si="280"/>
        <v>0</v>
      </c>
      <c r="AH169" s="70">
        <v>0</v>
      </c>
      <c r="AI169" s="71">
        <f t="shared" si="267"/>
        <v>0</v>
      </c>
      <c r="AJ169" s="32"/>
      <c r="AK169" s="122">
        <v>0</v>
      </c>
      <c r="AL169" s="69">
        <v>0</v>
      </c>
      <c r="AM169" s="69">
        <f t="shared" si="268"/>
        <v>0</v>
      </c>
      <c r="AN169" s="69">
        <v>0</v>
      </c>
      <c r="AO169" s="69">
        <f t="shared" si="289"/>
        <v>0</v>
      </c>
      <c r="AP169" s="70">
        <v>0</v>
      </c>
      <c r="AQ169" s="70">
        <f t="shared" si="269"/>
        <v>0</v>
      </c>
      <c r="AR169" s="35"/>
      <c r="AS169" s="69">
        <v>0</v>
      </c>
      <c r="AT169" s="69">
        <v>0</v>
      </c>
      <c r="AU169" s="69">
        <f t="shared" si="281"/>
        <v>0</v>
      </c>
      <c r="AV169" s="69">
        <v>0</v>
      </c>
      <c r="AW169" s="69">
        <f t="shared" si="282"/>
        <v>0</v>
      </c>
      <c r="AX169" s="70">
        <v>0</v>
      </c>
      <c r="AY169" s="71">
        <f t="shared" si="270"/>
        <v>0</v>
      </c>
      <c r="AZ169" s="32"/>
      <c r="BA169" s="122">
        <v>0</v>
      </c>
      <c r="BB169" s="69">
        <v>0</v>
      </c>
      <c r="BC169" s="69">
        <f t="shared" si="271"/>
        <v>0</v>
      </c>
      <c r="BD169" s="69">
        <v>0</v>
      </c>
      <c r="BE169" s="69">
        <f t="shared" si="290"/>
        <v>0</v>
      </c>
      <c r="BF169" s="70">
        <v>0</v>
      </c>
      <c r="BG169" s="70">
        <f t="shared" si="272"/>
        <v>0</v>
      </c>
      <c r="BH169" s="35"/>
      <c r="BI169" s="69">
        <v>0</v>
      </c>
      <c r="BJ169" s="69">
        <v>0</v>
      </c>
      <c r="BK169" s="69">
        <f t="shared" si="283"/>
        <v>0</v>
      </c>
      <c r="BL169" s="69">
        <v>0</v>
      </c>
      <c r="BM169" s="69">
        <f t="shared" si="284"/>
        <v>0</v>
      </c>
      <c r="BN169" s="70">
        <v>0</v>
      </c>
      <c r="BO169" s="71">
        <f t="shared" si="273"/>
        <v>0</v>
      </c>
      <c r="BP169" s="32"/>
      <c r="BQ169" s="122">
        <v>0</v>
      </c>
      <c r="BR169" s="69">
        <v>0</v>
      </c>
      <c r="BS169" s="69">
        <f t="shared" si="274"/>
        <v>0</v>
      </c>
      <c r="BT169" s="69">
        <v>0</v>
      </c>
      <c r="BU169" s="69">
        <f t="shared" si="291"/>
        <v>0</v>
      </c>
      <c r="BV169" s="70">
        <v>0</v>
      </c>
      <c r="BW169" s="70">
        <f t="shared" si="275"/>
        <v>0</v>
      </c>
      <c r="BX169" s="35"/>
      <c r="BY169" s="69">
        <v>0</v>
      </c>
      <c r="BZ169" s="69">
        <v>0</v>
      </c>
      <c r="CA169" s="69">
        <f t="shared" si="285"/>
        <v>0</v>
      </c>
      <c r="CB169" s="69">
        <v>0</v>
      </c>
      <c r="CC169" s="69">
        <f t="shared" si="286"/>
        <v>0</v>
      </c>
      <c r="CD169" s="70">
        <v>0</v>
      </c>
      <c r="CE169" s="71">
        <f t="shared" si="276"/>
        <v>0</v>
      </c>
      <c r="CF169" s="32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</row>
    <row r="170" spans="2:99" s="2" customFormat="1" ht="14.25" hidden="1" customHeight="1" outlineLevel="1">
      <c r="B170" s="2" t="str">
        <f t="shared" si="261"/>
        <v>Hide</v>
      </c>
      <c r="C170" s="2">
        <v>1</v>
      </c>
      <c r="D170" s="66" t="s">
        <v>150</v>
      </c>
      <c r="E170" s="122">
        <v>0</v>
      </c>
      <c r="F170" s="69">
        <v>0</v>
      </c>
      <c r="G170" s="69">
        <f t="shared" si="262"/>
        <v>0</v>
      </c>
      <c r="H170" s="69">
        <v>0</v>
      </c>
      <c r="I170" s="69">
        <f t="shared" si="287"/>
        <v>0</v>
      </c>
      <c r="J170" s="70">
        <v>0</v>
      </c>
      <c r="K170" s="70">
        <f t="shared" si="263"/>
        <v>0</v>
      </c>
      <c r="L170" s="35"/>
      <c r="M170" s="69">
        <v>0</v>
      </c>
      <c r="N170" s="69">
        <v>0</v>
      </c>
      <c r="O170" s="69">
        <f t="shared" si="277"/>
        <v>0</v>
      </c>
      <c r="P170" s="69">
        <v>0</v>
      </c>
      <c r="Q170" s="69">
        <f t="shared" si="278"/>
        <v>0</v>
      </c>
      <c r="R170" s="70">
        <v>0</v>
      </c>
      <c r="S170" s="71">
        <f t="shared" si="264"/>
        <v>0</v>
      </c>
      <c r="T170" s="32"/>
      <c r="U170" s="122">
        <v>0</v>
      </c>
      <c r="V170" s="69">
        <v>0</v>
      </c>
      <c r="W170" s="69">
        <f t="shared" si="265"/>
        <v>0</v>
      </c>
      <c r="X170" s="69">
        <v>0</v>
      </c>
      <c r="Y170" s="69">
        <f t="shared" si="288"/>
        <v>0</v>
      </c>
      <c r="Z170" s="70">
        <v>0</v>
      </c>
      <c r="AA170" s="70">
        <f t="shared" si="266"/>
        <v>0</v>
      </c>
      <c r="AB170" s="35"/>
      <c r="AC170" s="69">
        <v>0</v>
      </c>
      <c r="AD170" s="69">
        <v>0</v>
      </c>
      <c r="AE170" s="69">
        <f t="shared" si="279"/>
        <v>0</v>
      </c>
      <c r="AF170" s="69">
        <v>0</v>
      </c>
      <c r="AG170" s="69">
        <f t="shared" si="280"/>
        <v>0</v>
      </c>
      <c r="AH170" s="70">
        <v>0</v>
      </c>
      <c r="AI170" s="71">
        <f t="shared" si="267"/>
        <v>0</v>
      </c>
      <c r="AJ170" s="32"/>
      <c r="AK170" s="122">
        <v>0</v>
      </c>
      <c r="AL170" s="69">
        <v>0</v>
      </c>
      <c r="AM170" s="69">
        <f t="shared" si="268"/>
        <v>0</v>
      </c>
      <c r="AN170" s="69">
        <v>0</v>
      </c>
      <c r="AO170" s="69">
        <f t="shared" si="289"/>
        <v>0</v>
      </c>
      <c r="AP170" s="70">
        <v>0</v>
      </c>
      <c r="AQ170" s="70">
        <f t="shared" si="269"/>
        <v>0</v>
      </c>
      <c r="AR170" s="35"/>
      <c r="AS170" s="69">
        <v>0</v>
      </c>
      <c r="AT170" s="69">
        <v>0</v>
      </c>
      <c r="AU170" s="69">
        <f t="shared" si="281"/>
        <v>0</v>
      </c>
      <c r="AV170" s="69">
        <v>0</v>
      </c>
      <c r="AW170" s="69">
        <f t="shared" si="282"/>
        <v>0</v>
      </c>
      <c r="AX170" s="70">
        <v>0</v>
      </c>
      <c r="AY170" s="71">
        <f t="shared" si="270"/>
        <v>0</v>
      </c>
      <c r="AZ170" s="32"/>
      <c r="BA170" s="122">
        <v>0</v>
      </c>
      <c r="BB170" s="69">
        <v>0</v>
      </c>
      <c r="BC170" s="69">
        <f t="shared" si="271"/>
        <v>0</v>
      </c>
      <c r="BD170" s="69">
        <v>0</v>
      </c>
      <c r="BE170" s="69">
        <f t="shared" si="290"/>
        <v>0</v>
      </c>
      <c r="BF170" s="70">
        <v>0</v>
      </c>
      <c r="BG170" s="70">
        <f t="shared" si="272"/>
        <v>0</v>
      </c>
      <c r="BH170" s="35"/>
      <c r="BI170" s="69">
        <v>0</v>
      </c>
      <c r="BJ170" s="69">
        <v>0</v>
      </c>
      <c r="BK170" s="69">
        <f t="shared" si="283"/>
        <v>0</v>
      </c>
      <c r="BL170" s="69">
        <v>0</v>
      </c>
      <c r="BM170" s="69">
        <f t="shared" si="284"/>
        <v>0</v>
      </c>
      <c r="BN170" s="70">
        <v>0</v>
      </c>
      <c r="BO170" s="71">
        <f t="shared" si="273"/>
        <v>0</v>
      </c>
      <c r="BP170" s="32"/>
      <c r="BQ170" s="122">
        <v>0</v>
      </c>
      <c r="BR170" s="69">
        <v>0</v>
      </c>
      <c r="BS170" s="69">
        <f t="shared" si="274"/>
        <v>0</v>
      </c>
      <c r="BT170" s="69">
        <v>0</v>
      </c>
      <c r="BU170" s="69">
        <f t="shared" si="291"/>
        <v>0</v>
      </c>
      <c r="BV170" s="70">
        <v>0</v>
      </c>
      <c r="BW170" s="70">
        <f t="shared" si="275"/>
        <v>0</v>
      </c>
      <c r="BX170" s="35"/>
      <c r="BY170" s="69">
        <v>0</v>
      </c>
      <c r="BZ170" s="69">
        <v>0</v>
      </c>
      <c r="CA170" s="69">
        <f t="shared" si="285"/>
        <v>0</v>
      </c>
      <c r="CB170" s="69">
        <v>0</v>
      </c>
      <c r="CC170" s="69">
        <f t="shared" si="286"/>
        <v>0</v>
      </c>
      <c r="CD170" s="70">
        <v>0</v>
      </c>
      <c r="CE170" s="71">
        <f t="shared" si="276"/>
        <v>0</v>
      </c>
      <c r="CF170" s="32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</row>
    <row r="171" spans="2:99" s="2" customFormat="1" ht="14.25" hidden="1" customHeight="1" outlineLevel="1">
      <c r="B171" s="2" t="str">
        <f t="shared" si="261"/>
        <v>Hide</v>
      </c>
      <c r="C171" s="2">
        <v>1</v>
      </c>
      <c r="D171" s="66" t="s">
        <v>151</v>
      </c>
      <c r="E171" s="122">
        <v>0</v>
      </c>
      <c r="F171" s="69">
        <v>0</v>
      </c>
      <c r="G171" s="69">
        <f t="shared" si="262"/>
        <v>0</v>
      </c>
      <c r="H171" s="69">
        <v>0</v>
      </c>
      <c r="I171" s="69">
        <f t="shared" si="287"/>
        <v>0</v>
      </c>
      <c r="J171" s="70">
        <v>0</v>
      </c>
      <c r="K171" s="70">
        <f t="shared" si="263"/>
        <v>0</v>
      </c>
      <c r="L171" s="35"/>
      <c r="M171" s="69">
        <v>0</v>
      </c>
      <c r="N171" s="69">
        <v>0</v>
      </c>
      <c r="O171" s="69">
        <f t="shared" si="277"/>
        <v>0</v>
      </c>
      <c r="P171" s="69">
        <v>0</v>
      </c>
      <c r="Q171" s="69">
        <f t="shared" si="278"/>
        <v>0</v>
      </c>
      <c r="R171" s="70">
        <v>0</v>
      </c>
      <c r="S171" s="71">
        <f t="shared" si="264"/>
        <v>0</v>
      </c>
      <c r="T171" s="32"/>
      <c r="U171" s="122">
        <v>0</v>
      </c>
      <c r="V171" s="69">
        <v>0</v>
      </c>
      <c r="W171" s="69">
        <f t="shared" si="265"/>
        <v>0</v>
      </c>
      <c r="X171" s="69">
        <v>0</v>
      </c>
      <c r="Y171" s="69">
        <f t="shared" si="288"/>
        <v>0</v>
      </c>
      <c r="Z171" s="70">
        <v>0</v>
      </c>
      <c r="AA171" s="70">
        <f t="shared" si="266"/>
        <v>0</v>
      </c>
      <c r="AB171" s="35"/>
      <c r="AC171" s="69">
        <v>0</v>
      </c>
      <c r="AD171" s="69">
        <v>0</v>
      </c>
      <c r="AE171" s="69">
        <f t="shared" si="279"/>
        <v>0</v>
      </c>
      <c r="AF171" s="69">
        <v>0</v>
      </c>
      <c r="AG171" s="69">
        <f t="shared" si="280"/>
        <v>0</v>
      </c>
      <c r="AH171" s="70">
        <v>0</v>
      </c>
      <c r="AI171" s="71">
        <f t="shared" si="267"/>
        <v>0</v>
      </c>
      <c r="AJ171" s="32"/>
      <c r="AK171" s="122">
        <v>0</v>
      </c>
      <c r="AL171" s="69">
        <v>0</v>
      </c>
      <c r="AM171" s="69">
        <f t="shared" si="268"/>
        <v>0</v>
      </c>
      <c r="AN171" s="69">
        <v>0</v>
      </c>
      <c r="AO171" s="69">
        <f t="shared" si="289"/>
        <v>0</v>
      </c>
      <c r="AP171" s="70">
        <v>0</v>
      </c>
      <c r="AQ171" s="70">
        <f t="shared" si="269"/>
        <v>0</v>
      </c>
      <c r="AR171" s="35"/>
      <c r="AS171" s="69">
        <v>0</v>
      </c>
      <c r="AT171" s="69">
        <v>0</v>
      </c>
      <c r="AU171" s="69">
        <f t="shared" si="281"/>
        <v>0</v>
      </c>
      <c r="AV171" s="69">
        <v>0</v>
      </c>
      <c r="AW171" s="69">
        <f t="shared" si="282"/>
        <v>0</v>
      </c>
      <c r="AX171" s="70">
        <v>0</v>
      </c>
      <c r="AY171" s="71">
        <f t="shared" si="270"/>
        <v>0</v>
      </c>
      <c r="AZ171" s="32"/>
      <c r="BA171" s="122">
        <v>0</v>
      </c>
      <c r="BB171" s="69">
        <v>0</v>
      </c>
      <c r="BC171" s="69">
        <f t="shared" si="271"/>
        <v>0</v>
      </c>
      <c r="BD171" s="69">
        <v>0</v>
      </c>
      <c r="BE171" s="69">
        <f t="shared" si="290"/>
        <v>0</v>
      </c>
      <c r="BF171" s="70">
        <v>0</v>
      </c>
      <c r="BG171" s="70">
        <f t="shared" si="272"/>
        <v>0</v>
      </c>
      <c r="BH171" s="35"/>
      <c r="BI171" s="69">
        <v>0</v>
      </c>
      <c r="BJ171" s="69">
        <v>0</v>
      </c>
      <c r="BK171" s="69">
        <f t="shared" si="283"/>
        <v>0</v>
      </c>
      <c r="BL171" s="69">
        <v>0</v>
      </c>
      <c r="BM171" s="69">
        <f t="shared" si="284"/>
        <v>0</v>
      </c>
      <c r="BN171" s="70">
        <v>0</v>
      </c>
      <c r="BO171" s="71">
        <f t="shared" si="273"/>
        <v>0</v>
      </c>
      <c r="BP171" s="32"/>
      <c r="BQ171" s="122">
        <v>0</v>
      </c>
      <c r="BR171" s="69">
        <v>0</v>
      </c>
      <c r="BS171" s="69">
        <f t="shared" si="274"/>
        <v>0</v>
      </c>
      <c r="BT171" s="69">
        <v>0</v>
      </c>
      <c r="BU171" s="69">
        <f t="shared" si="291"/>
        <v>0</v>
      </c>
      <c r="BV171" s="70">
        <v>0</v>
      </c>
      <c r="BW171" s="70">
        <f t="shared" si="275"/>
        <v>0</v>
      </c>
      <c r="BX171" s="35"/>
      <c r="BY171" s="69">
        <v>0</v>
      </c>
      <c r="BZ171" s="69">
        <v>0</v>
      </c>
      <c r="CA171" s="69">
        <f t="shared" si="285"/>
        <v>0</v>
      </c>
      <c r="CB171" s="69">
        <v>0</v>
      </c>
      <c r="CC171" s="69">
        <f t="shared" si="286"/>
        <v>0</v>
      </c>
      <c r="CD171" s="70">
        <v>0</v>
      </c>
      <c r="CE171" s="71">
        <f t="shared" si="276"/>
        <v>0</v>
      </c>
      <c r="CF171" s="32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</row>
    <row r="172" spans="2:99" s="2" customFormat="1" ht="14.25" hidden="1" customHeight="1" outlineLevel="1">
      <c r="B172" s="2" t="str">
        <f t="shared" si="261"/>
        <v>Hide</v>
      </c>
      <c r="C172" s="2">
        <v>1</v>
      </c>
      <c r="D172" s="66" t="s">
        <v>152</v>
      </c>
      <c r="E172" s="122">
        <v>0</v>
      </c>
      <c r="F172" s="69">
        <v>0</v>
      </c>
      <c r="G172" s="69">
        <f t="shared" si="262"/>
        <v>0</v>
      </c>
      <c r="H172" s="69">
        <v>0</v>
      </c>
      <c r="I172" s="69">
        <f t="shared" si="287"/>
        <v>0</v>
      </c>
      <c r="J172" s="70">
        <v>0</v>
      </c>
      <c r="K172" s="70">
        <f t="shared" si="263"/>
        <v>0</v>
      </c>
      <c r="L172" s="35"/>
      <c r="M172" s="69">
        <v>0</v>
      </c>
      <c r="N172" s="69">
        <v>0</v>
      </c>
      <c r="O172" s="69">
        <f t="shared" si="277"/>
        <v>0</v>
      </c>
      <c r="P172" s="69">
        <v>0</v>
      </c>
      <c r="Q172" s="69">
        <f t="shared" si="278"/>
        <v>0</v>
      </c>
      <c r="R172" s="70">
        <v>0</v>
      </c>
      <c r="S172" s="71">
        <f t="shared" si="264"/>
        <v>0</v>
      </c>
      <c r="T172" s="32"/>
      <c r="U172" s="122">
        <v>0</v>
      </c>
      <c r="V172" s="69">
        <v>0</v>
      </c>
      <c r="W172" s="69">
        <f t="shared" si="265"/>
        <v>0</v>
      </c>
      <c r="X172" s="69">
        <v>0</v>
      </c>
      <c r="Y172" s="69">
        <f t="shared" si="288"/>
        <v>0</v>
      </c>
      <c r="Z172" s="70">
        <v>0</v>
      </c>
      <c r="AA172" s="70">
        <f t="shared" si="266"/>
        <v>0</v>
      </c>
      <c r="AB172" s="35"/>
      <c r="AC172" s="69">
        <v>0</v>
      </c>
      <c r="AD172" s="69">
        <v>0</v>
      </c>
      <c r="AE172" s="69">
        <f t="shared" si="279"/>
        <v>0</v>
      </c>
      <c r="AF172" s="69">
        <v>0</v>
      </c>
      <c r="AG172" s="69">
        <f t="shared" si="280"/>
        <v>0</v>
      </c>
      <c r="AH172" s="70">
        <v>0</v>
      </c>
      <c r="AI172" s="71">
        <f t="shared" si="267"/>
        <v>0</v>
      </c>
      <c r="AJ172" s="32"/>
      <c r="AK172" s="122">
        <v>0</v>
      </c>
      <c r="AL172" s="69">
        <v>0</v>
      </c>
      <c r="AM172" s="69">
        <f t="shared" si="268"/>
        <v>0</v>
      </c>
      <c r="AN172" s="69">
        <v>0</v>
      </c>
      <c r="AO172" s="69">
        <f t="shared" si="289"/>
        <v>0</v>
      </c>
      <c r="AP172" s="70">
        <v>0</v>
      </c>
      <c r="AQ172" s="70">
        <f t="shared" si="269"/>
        <v>0</v>
      </c>
      <c r="AR172" s="35"/>
      <c r="AS172" s="69">
        <v>0</v>
      </c>
      <c r="AT172" s="69">
        <v>0</v>
      </c>
      <c r="AU172" s="69">
        <f t="shared" si="281"/>
        <v>0</v>
      </c>
      <c r="AV172" s="69">
        <v>0</v>
      </c>
      <c r="AW172" s="69">
        <f t="shared" si="282"/>
        <v>0</v>
      </c>
      <c r="AX172" s="70">
        <v>0</v>
      </c>
      <c r="AY172" s="71">
        <f t="shared" si="270"/>
        <v>0</v>
      </c>
      <c r="AZ172" s="32"/>
      <c r="BA172" s="122">
        <v>0</v>
      </c>
      <c r="BB172" s="69">
        <v>0</v>
      </c>
      <c r="BC172" s="69">
        <f t="shared" si="271"/>
        <v>0</v>
      </c>
      <c r="BD172" s="69">
        <v>0</v>
      </c>
      <c r="BE172" s="69">
        <f t="shared" si="290"/>
        <v>0</v>
      </c>
      <c r="BF172" s="70">
        <v>0</v>
      </c>
      <c r="BG172" s="70">
        <f t="shared" si="272"/>
        <v>0</v>
      </c>
      <c r="BH172" s="35"/>
      <c r="BI172" s="69">
        <v>0</v>
      </c>
      <c r="BJ172" s="69">
        <v>0</v>
      </c>
      <c r="BK172" s="69">
        <f t="shared" si="283"/>
        <v>0</v>
      </c>
      <c r="BL172" s="69">
        <v>0</v>
      </c>
      <c r="BM172" s="69">
        <f t="shared" si="284"/>
        <v>0</v>
      </c>
      <c r="BN172" s="70">
        <v>0</v>
      </c>
      <c r="BO172" s="71">
        <f t="shared" si="273"/>
        <v>0</v>
      </c>
      <c r="BP172" s="32"/>
      <c r="BQ172" s="122">
        <v>0</v>
      </c>
      <c r="BR172" s="69">
        <v>0</v>
      </c>
      <c r="BS172" s="69">
        <f t="shared" si="274"/>
        <v>0</v>
      </c>
      <c r="BT172" s="69">
        <v>0</v>
      </c>
      <c r="BU172" s="69">
        <f t="shared" si="291"/>
        <v>0</v>
      </c>
      <c r="BV172" s="70">
        <v>0</v>
      </c>
      <c r="BW172" s="70">
        <f t="shared" si="275"/>
        <v>0</v>
      </c>
      <c r="BX172" s="35"/>
      <c r="BY172" s="69">
        <v>0</v>
      </c>
      <c r="BZ172" s="69">
        <v>0</v>
      </c>
      <c r="CA172" s="69">
        <f t="shared" si="285"/>
        <v>0</v>
      </c>
      <c r="CB172" s="69">
        <v>0</v>
      </c>
      <c r="CC172" s="69">
        <f t="shared" si="286"/>
        <v>0</v>
      </c>
      <c r="CD172" s="70">
        <v>0</v>
      </c>
      <c r="CE172" s="71">
        <f t="shared" si="276"/>
        <v>0</v>
      </c>
      <c r="CF172" s="3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</row>
    <row r="173" spans="2:99" s="2" customFormat="1" ht="14.25" hidden="1" customHeight="1" outlineLevel="1">
      <c r="B173" s="2" t="str">
        <f t="shared" si="261"/>
        <v>Hide</v>
      </c>
      <c r="C173" s="2">
        <v>1</v>
      </c>
      <c r="D173" s="66" t="s">
        <v>153</v>
      </c>
      <c r="E173" s="122">
        <v>0</v>
      </c>
      <c r="F173" s="69">
        <v>0</v>
      </c>
      <c r="G173" s="69">
        <f t="shared" si="262"/>
        <v>0</v>
      </c>
      <c r="H173" s="69">
        <v>0</v>
      </c>
      <c r="I173" s="69">
        <f t="shared" si="287"/>
        <v>0</v>
      </c>
      <c r="J173" s="70">
        <v>0</v>
      </c>
      <c r="K173" s="70">
        <f t="shared" si="263"/>
        <v>0</v>
      </c>
      <c r="L173" s="35"/>
      <c r="M173" s="69">
        <v>0</v>
      </c>
      <c r="N173" s="69">
        <v>0</v>
      </c>
      <c r="O173" s="69">
        <f t="shared" si="277"/>
        <v>0</v>
      </c>
      <c r="P173" s="69">
        <v>0</v>
      </c>
      <c r="Q173" s="69">
        <f t="shared" si="278"/>
        <v>0</v>
      </c>
      <c r="R173" s="70">
        <v>0</v>
      </c>
      <c r="S173" s="71">
        <f t="shared" si="264"/>
        <v>0</v>
      </c>
      <c r="T173" s="32"/>
      <c r="U173" s="122">
        <v>0</v>
      </c>
      <c r="V173" s="69">
        <v>0</v>
      </c>
      <c r="W173" s="69">
        <f t="shared" si="265"/>
        <v>0</v>
      </c>
      <c r="X173" s="69">
        <v>0</v>
      </c>
      <c r="Y173" s="69">
        <f t="shared" si="288"/>
        <v>0</v>
      </c>
      <c r="Z173" s="70">
        <v>0</v>
      </c>
      <c r="AA173" s="70">
        <f t="shared" si="266"/>
        <v>0</v>
      </c>
      <c r="AB173" s="35"/>
      <c r="AC173" s="69">
        <v>0</v>
      </c>
      <c r="AD173" s="69">
        <v>0</v>
      </c>
      <c r="AE173" s="69">
        <f t="shared" si="279"/>
        <v>0</v>
      </c>
      <c r="AF173" s="69">
        <v>0</v>
      </c>
      <c r="AG173" s="69">
        <f t="shared" si="280"/>
        <v>0</v>
      </c>
      <c r="AH173" s="70">
        <v>0</v>
      </c>
      <c r="AI173" s="71">
        <f t="shared" si="267"/>
        <v>0</v>
      </c>
      <c r="AJ173" s="32"/>
      <c r="AK173" s="122">
        <v>0</v>
      </c>
      <c r="AL173" s="69">
        <v>0</v>
      </c>
      <c r="AM173" s="69">
        <f t="shared" si="268"/>
        <v>0</v>
      </c>
      <c r="AN173" s="69">
        <v>0</v>
      </c>
      <c r="AO173" s="69">
        <f t="shared" si="289"/>
        <v>0</v>
      </c>
      <c r="AP173" s="70">
        <v>0</v>
      </c>
      <c r="AQ173" s="70">
        <f t="shared" si="269"/>
        <v>0</v>
      </c>
      <c r="AR173" s="35"/>
      <c r="AS173" s="69">
        <v>0</v>
      </c>
      <c r="AT173" s="69">
        <v>0</v>
      </c>
      <c r="AU173" s="69">
        <f t="shared" si="281"/>
        <v>0</v>
      </c>
      <c r="AV173" s="69">
        <v>0</v>
      </c>
      <c r="AW173" s="69">
        <f t="shared" si="282"/>
        <v>0</v>
      </c>
      <c r="AX173" s="70">
        <v>0</v>
      </c>
      <c r="AY173" s="71">
        <f t="shared" si="270"/>
        <v>0</v>
      </c>
      <c r="AZ173" s="32"/>
      <c r="BA173" s="122">
        <v>0</v>
      </c>
      <c r="BB173" s="69">
        <v>0</v>
      </c>
      <c r="BC173" s="69">
        <f t="shared" si="271"/>
        <v>0</v>
      </c>
      <c r="BD173" s="69">
        <v>0</v>
      </c>
      <c r="BE173" s="69">
        <f t="shared" si="290"/>
        <v>0</v>
      </c>
      <c r="BF173" s="70">
        <v>0</v>
      </c>
      <c r="BG173" s="70">
        <f t="shared" si="272"/>
        <v>0</v>
      </c>
      <c r="BH173" s="35"/>
      <c r="BI173" s="69">
        <v>0</v>
      </c>
      <c r="BJ173" s="69">
        <v>0</v>
      </c>
      <c r="BK173" s="69">
        <f t="shared" si="283"/>
        <v>0</v>
      </c>
      <c r="BL173" s="69">
        <v>0</v>
      </c>
      <c r="BM173" s="69">
        <f t="shared" si="284"/>
        <v>0</v>
      </c>
      <c r="BN173" s="70">
        <v>0</v>
      </c>
      <c r="BO173" s="71">
        <f t="shared" si="273"/>
        <v>0</v>
      </c>
      <c r="BP173" s="32"/>
      <c r="BQ173" s="122">
        <v>0</v>
      </c>
      <c r="BR173" s="69">
        <v>0</v>
      </c>
      <c r="BS173" s="69">
        <f t="shared" si="274"/>
        <v>0</v>
      </c>
      <c r="BT173" s="69">
        <v>0</v>
      </c>
      <c r="BU173" s="69">
        <f t="shared" si="291"/>
        <v>0</v>
      </c>
      <c r="BV173" s="70">
        <v>0</v>
      </c>
      <c r="BW173" s="70">
        <f t="shared" si="275"/>
        <v>0</v>
      </c>
      <c r="BX173" s="35"/>
      <c r="BY173" s="69">
        <v>0</v>
      </c>
      <c r="BZ173" s="69">
        <v>0</v>
      </c>
      <c r="CA173" s="69">
        <f t="shared" si="285"/>
        <v>0</v>
      </c>
      <c r="CB173" s="69">
        <v>0</v>
      </c>
      <c r="CC173" s="69">
        <f t="shared" si="286"/>
        <v>0</v>
      </c>
      <c r="CD173" s="70">
        <v>0</v>
      </c>
      <c r="CE173" s="71">
        <f t="shared" si="276"/>
        <v>0</v>
      </c>
      <c r="CF173" s="32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</row>
    <row r="174" spans="2:99" s="2" customFormat="1" ht="14.25" hidden="1" customHeight="1" outlineLevel="1">
      <c r="B174" s="2" t="str">
        <f t="shared" si="261"/>
        <v>Hide</v>
      </c>
      <c r="C174" s="2">
        <v>1</v>
      </c>
      <c r="D174" s="66" t="s">
        <v>154</v>
      </c>
      <c r="E174" s="122">
        <v>0</v>
      </c>
      <c r="F174" s="69">
        <v>0</v>
      </c>
      <c r="G174" s="69">
        <f t="shared" si="262"/>
        <v>0</v>
      </c>
      <c r="H174" s="69">
        <v>0</v>
      </c>
      <c r="I174" s="69">
        <f t="shared" si="287"/>
        <v>0</v>
      </c>
      <c r="J174" s="70">
        <v>0</v>
      </c>
      <c r="K174" s="70">
        <f t="shared" si="263"/>
        <v>0</v>
      </c>
      <c r="L174" s="35"/>
      <c r="M174" s="69">
        <v>0</v>
      </c>
      <c r="N174" s="69">
        <v>0</v>
      </c>
      <c r="O174" s="69">
        <f t="shared" si="277"/>
        <v>0</v>
      </c>
      <c r="P174" s="69">
        <v>0</v>
      </c>
      <c r="Q174" s="69">
        <f t="shared" si="278"/>
        <v>0</v>
      </c>
      <c r="R174" s="70">
        <v>0</v>
      </c>
      <c r="S174" s="71">
        <f t="shared" si="264"/>
        <v>0</v>
      </c>
      <c r="T174" s="32"/>
      <c r="U174" s="122">
        <v>0</v>
      </c>
      <c r="V174" s="69">
        <v>0</v>
      </c>
      <c r="W174" s="69">
        <f t="shared" si="265"/>
        <v>0</v>
      </c>
      <c r="X174" s="69">
        <v>0</v>
      </c>
      <c r="Y174" s="69">
        <f t="shared" si="288"/>
        <v>0</v>
      </c>
      <c r="Z174" s="70">
        <v>0</v>
      </c>
      <c r="AA174" s="70">
        <f t="shared" si="266"/>
        <v>0</v>
      </c>
      <c r="AB174" s="35"/>
      <c r="AC174" s="69">
        <v>0</v>
      </c>
      <c r="AD174" s="69">
        <v>0</v>
      </c>
      <c r="AE174" s="69">
        <f t="shared" si="279"/>
        <v>0</v>
      </c>
      <c r="AF174" s="69">
        <v>0</v>
      </c>
      <c r="AG174" s="69">
        <f t="shared" si="280"/>
        <v>0</v>
      </c>
      <c r="AH174" s="70">
        <v>0</v>
      </c>
      <c r="AI174" s="71">
        <f t="shared" si="267"/>
        <v>0</v>
      </c>
      <c r="AJ174" s="32"/>
      <c r="AK174" s="122">
        <v>0</v>
      </c>
      <c r="AL174" s="69">
        <v>0</v>
      </c>
      <c r="AM174" s="69">
        <f t="shared" si="268"/>
        <v>0</v>
      </c>
      <c r="AN174" s="69">
        <v>0</v>
      </c>
      <c r="AO174" s="69">
        <f t="shared" si="289"/>
        <v>0</v>
      </c>
      <c r="AP174" s="70">
        <v>0</v>
      </c>
      <c r="AQ174" s="70">
        <f t="shared" si="269"/>
        <v>0</v>
      </c>
      <c r="AR174" s="35"/>
      <c r="AS174" s="69">
        <v>0</v>
      </c>
      <c r="AT174" s="69">
        <v>0</v>
      </c>
      <c r="AU174" s="69">
        <f t="shared" si="281"/>
        <v>0</v>
      </c>
      <c r="AV174" s="69">
        <v>0</v>
      </c>
      <c r="AW174" s="69">
        <f t="shared" si="282"/>
        <v>0</v>
      </c>
      <c r="AX174" s="70">
        <v>0</v>
      </c>
      <c r="AY174" s="71">
        <f t="shared" si="270"/>
        <v>0</v>
      </c>
      <c r="AZ174" s="32"/>
      <c r="BA174" s="122">
        <v>0</v>
      </c>
      <c r="BB174" s="69">
        <v>0</v>
      </c>
      <c r="BC174" s="69">
        <f t="shared" si="271"/>
        <v>0</v>
      </c>
      <c r="BD174" s="69">
        <v>0</v>
      </c>
      <c r="BE174" s="69">
        <f t="shared" si="290"/>
        <v>0</v>
      </c>
      <c r="BF174" s="70">
        <v>0</v>
      </c>
      <c r="BG174" s="70">
        <f t="shared" si="272"/>
        <v>0</v>
      </c>
      <c r="BH174" s="35"/>
      <c r="BI174" s="69">
        <v>0</v>
      </c>
      <c r="BJ174" s="69">
        <v>0</v>
      </c>
      <c r="BK174" s="69">
        <f t="shared" si="283"/>
        <v>0</v>
      </c>
      <c r="BL174" s="69">
        <v>0</v>
      </c>
      <c r="BM174" s="69">
        <f t="shared" si="284"/>
        <v>0</v>
      </c>
      <c r="BN174" s="70">
        <v>0</v>
      </c>
      <c r="BO174" s="71">
        <f t="shared" si="273"/>
        <v>0</v>
      </c>
      <c r="BP174" s="32"/>
      <c r="BQ174" s="122">
        <v>0</v>
      </c>
      <c r="BR174" s="69">
        <v>0</v>
      </c>
      <c r="BS174" s="69">
        <f t="shared" si="274"/>
        <v>0</v>
      </c>
      <c r="BT174" s="69">
        <v>0</v>
      </c>
      <c r="BU174" s="69">
        <f t="shared" si="291"/>
        <v>0</v>
      </c>
      <c r="BV174" s="70">
        <v>0</v>
      </c>
      <c r="BW174" s="70">
        <f t="shared" si="275"/>
        <v>0</v>
      </c>
      <c r="BX174" s="35"/>
      <c r="BY174" s="69">
        <v>0</v>
      </c>
      <c r="BZ174" s="69">
        <v>0</v>
      </c>
      <c r="CA174" s="69">
        <f t="shared" si="285"/>
        <v>0</v>
      </c>
      <c r="CB174" s="69">
        <v>0</v>
      </c>
      <c r="CC174" s="69">
        <f t="shared" si="286"/>
        <v>0</v>
      </c>
      <c r="CD174" s="70">
        <v>0</v>
      </c>
      <c r="CE174" s="71">
        <f t="shared" si="276"/>
        <v>0</v>
      </c>
      <c r="CF174" s="32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</row>
    <row r="175" spans="2:99" s="2" customFormat="1" ht="14.25" hidden="1" customHeight="1" outlineLevel="1">
      <c r="B175" s="2" t="str">
        <f t="shared" si="261"/>
        <v>Hide</v>
      </c>
      <c r="C175" s="2">
        <v>1</v>
      </c>
      <c r="D175" s="66" t="s">
        <v>155</v>
      </c>
      <c r="E175" s="122">
        <v>0</v>
      </c>
      <c r="F175" s="69">
        <v>0</v>
      </c>
      <c r="G175" s="69">
        <f t="shared" si="262"/>
        <v>0</v>
      </c>
      <c r="H175" s="69">
        <v>0</v>
      </c>
      <c r="I175" s="69">
        <f t="shared" si="287"/>
        <v>0</v>
      </c>
      <c r="J175" s="70">
        <v>0</v>
      </c>
      <c r="K175" s="70">
        <f t="shared" si="263"/>
        <v>0</v>
      </c>
      <c r="L175" s="35"/>
      <c r="M175" s="69">
        <v>0</v>
      </c>
      <c r="N175" s="69">
        <v>0</v>
      </c>
      <c r="O175" s="69">
        <f t="shared" si="277"/>
        <v>0</v>
      </c>
      <c r="P175" s="69">
        <v>0</v>
      </c>
      <c r="Q175" s="69">
        <f t="shared" si="278"/>
        <v>0</v>
      </c>
      <c r="R175" s="70">
        <v>0</v>
      </c>
      <c r="S175" s="71">
        <f t="shared" si="264"/>
        <v>0</v>
      </c>
      <c r="T175" s="32"/>
      <c r="U175" s="122">
        <v>0</v>
      </c>
      <c r="V175" s="69">
        <v>0</v>
      </c>
      <c r="W175" s="69">
        <f t="shared" si="265"/>
        <v>0</v>
      </c>
      <c r="X175" s="69">
        <v>0</v>
      </c>
      <c r="Y175" s="69">
        <f t="shared" si="288"/>
        <v>0</v>
      </c>
      <c r="Z175" s="70">
        <v>0</v>
      </c>
      <c r="AA175" s="70">
        <f t="shared" si="266"/>
        <v>0</v>
      </c>
      <c r="AB175" s="35"/>
      <c r="AC175" s="69">
        <v>0</v>
      </c>
      <c r="AD175" s="69">
        <v>0</v>
      </c>
      <c r="AE175" s="69">
        <f t="shared" si="279"/>
        <v>0</v>
      </c>
      <c r="AF175" s="69">
        <v>0</v>
      </c>
      <c r="AG175" s="69">
        <f t="shared" si="280"/>
        <v>0</v>
      </c>
      <c r="AH175" s="70">
        <v>0</v>
      </c>
      <c r="AI175" s="71">
        <f t="shared" si="267"/>
        <v>0</v>
      </c>
      <c r="AJ175" s="32"/>
      <c r="AK175" s="122">
        <v>0</v>
      </c>
      <c r="AL175" s="69">
        <v>0</v>
      </c>
      <c r="AM175" s="69">
        <f t="shared" si="268"/>
        <v>0</v>
      </c>
      <c r="AN175" s="69">
        <v>0</v>
      </c>
      <c r="AO175" s="69">
        <f t="shared" si="289"/>
        <v>0</v>
      </c>
      <c r="AP175" s="70">
        <v>0</v>
      </c>
      <c r="AQ175" s="70">
        <f t="shared" si="269"/>
        <v>0</v>
      </c>
      <c r="AR175" s="35"/>
      <c r="AS175" s="69">
        <v>0</v>
      </c>
      <c r="AT175" s="69">
        <v>0</v>
      </c>
      <c r="AU175" s="69">
        <f t="shared" si="281"/>
        <v>0</v>
      </c>
      <c r="AV175" s="69">
        <v>0</v>
      </c>
      <c r="AW175" s="69">
        <f t="shared" si="282"/>
        <v>0</v>
      </c>
      <c r="AX175" s="70">
        <v>0</v>
      </c>
      <c r="AY175" s="71">
        <f t="shared" si="270"/>
        <v>0</v>
      </c>
      <c r="AZ175" s="32"/>
      <c r="BA175" s="122">
        <v>0</v>
      </c>
      <c r="BB175" s="69">
        <v>0</v>
      </c>
      <c r="BC175" s="69">
        <f t="shared" si="271"/>
        <v>0</v>
      </c>
      <c r="BD175" s="69">
        <v>0</v>
      </c>
      <c r="BE175" s="69">
        <f t="shared" si="290"/>
        <v>0</v>
      </c>
      <c r="BF175" s="70">
        <v>0</v>
      </c>
      <c r="BG175" s="70">
        <f t="shared" si="272"/>
        <v>0</v>
      </c>
      <c r="BH175" s="35"/>
      <c r="BI175" s="69">
        <v>0</v>
      </c>
      <c r="BJ175" s="69">
        <v>0</v>
      </c>
      <c r="BK175" s="69">
        <f t="shared" si="283"/>
        <v>0</v>
      </c>
      <c r="BL175" s="69">
        <v>0</v>
      </c>
      <c r="BM175" s="69">
        <f t="shared" si="284"/>
        <v>0</v>
      </c>
      <c r="BN175" s="70">
        <v>0</v>
      </c>
      <c r="BO175" s="71">
        <f t="shared" si="273"/>
        <v>0</v>
      </c>
      <c r="BP175" s="32"/>
      <c r="BQ175" s="122">
        <v>0</v>
      </c>
      <c r="BR175" s="69">
        <v>0</v>
      </c>
      <c r="BS175" s="69">
        <f t="shared" si="274"/>
        <v>0</v>
      </c>
      <c r="BT175" s="69">
        <v>0</v>
      </c>
      <c r="BU175" s="69">
        <f t="shared" si="291"/>
        <v>0</v>
      </c>
      <c r="BV175" s="70">
        <v>0</v>
      </c>
      <c r="BW175" s="70">
        <f t="shared" si="275"/>
        <v>0</v>
      </c>
      <c r="BX175" s="35"/>
      <c r="BY175" s="69">
        <v>0</v>
      </c>
      <c r="BZ175" s="69">
        <v>0</v>
      </c>
      <c r="CA175" s="69">
        <f t="shared" si="285"/>
        <v>0</v>
      </c>
      <c r="CB175" s="69">
        <v>0</v>
      </c>
      <c r="CC175" s="69">
        <f t="shared" si="286"/>
        <v>0</v>
      </c>
      <c r="CD175" s="70">
        <v>0</v>
      </c>
      <c r="CE175" s="71">
        <f t="shared" si="276"/>
        <v>0</v>
      </c>
      <c r="CF175" s="32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</row>
    <row r="176" spans="2:99" s="2" customFormat="1" ht="14.25" hidden="1" customHeight="1" outlineLevel="1">
      <c r="B176" s="2" t="str">
        <f t="shared" si="261"/>
        <v>Hide</v>
      </c>
      <c r="C176" s="2">
        <v>1</v>
      </c>
      <c r="D176" s="66" t="s">
        <v>156</v>
      </c>
      <c r="E176" s="122">
        <v>0</v>
      </c>
      <c r="F176" s="69">
        <v>0</v>
      </c>
      <c r="G176" s="69">
        <f t="shared" si="262"/>
        <v>0</v>
      </c>
      <c r="H176" s="69">
        <v>0</v>
      </c>
      <c r="I176" s="69">
        <f t="shared" si="287"/>
        <v>0</v>
      </c>
      <c r="J176" s="70">
        <v>0</v>
      </c>
      <c r="K176" s="70">
        <f t="shared" si="263"/>
        <v>0</v>
      </c>
      <c r="L176" s="35"/>
      <c r="M176" s="69">
        <v>0</v>
      </c>
      <c r="N176" s="69">
        <v>0</v>
      </c>
      <c r="O176" s="69">
        <f t="shared" si="277"/>
        <v>0</v>
      </c>
      <c r="P176" s="69">
        <v>0</v>
      </c>
      <c r="Q176" s="69">
        <f t="shared" si="278"/>
        <v>0</v>
      </c>
      <c r="R176" s="70">
        <v>0</v>
      </c>
      <c r="S176" s="71">
        <f t="shared" si="264"/>
        <v>0</v>
      </c>
      <c r="T176" s="32"/>
      <c r="U176" s="122">
        <v>0</v>
      </c>
      <c r="V176" s="69">
        <v>0</v>
      </c>
      <c r="W176" s="69">
        <f t="shared" si="265"/>
        <v>0</v>
      </c>
      <c r="X176" s="69">
        <v>0</v>
      </c>
      <c r="Y176" s="69">
        <f t="shared" si="288"/>
        <v>0</v>
      </c>
      <c r="Z176" s="70">
        <v>0</v>
      </c>
      <c r="AA176" s="70">
        <f t="shared" si="266"/>
        <v>0</v>
      </c>
      <c r="AB176" s="35"/>
      <c r="AC176" s="69">
        <v>0</v>
      </c>
      <c r="AD176" s="69">
        <v>0</v>
      </c>
      <c r="AE176" s="69">
        <f t="shared" si="279"/>
        <v>0</v>
      </c>
      <c r="AF176" s="69">
        <v>0</v>
      </c>
      <c r="AG176" s="69">
        <f t="shared" si="280"/>
        <v>0</v>
      </c>
      <c r="AH176" s="70">
        <v>0</v>
      </c>
      <c r="AI176" s="71">
        <f t="shared" si="267"/>
        <v>0</v>
      </c>
      <c r="AJ176" s="32"/>
      <c r="AK176" s="122">
        <v>0</v>
      </c>
      <c r="AL176" s="69">
        <v>0</v>
      </c>
      <c r="AM176" s="69">
        <f t="shared" si="268"/>
        <v>0</v>
      </c>
      <c r="AN176" s="69">
        <v>0</v>
      </c>
      <c r="AO176" s="69">
        <f t="shared" si="289"/>
        <v>0</v>
      </c>
      <c r="AP176" s="70">
        <v>0</v>
      </c>
      <c r="AQ176" s="70">
        <f t="shared" si="269"/>
        <v>0</v>
      </c>
      <c r="AR176" s="35"/>
      <c r="AS176" s="69">
        <v>0</v>
      </c>
      <c r="AT176" s="69">
        <v>0</v>
      </c>
      <c r="AU176" s="69">
        <f t="shared" si="281"/>
        <v>0</v>
      </c>
      <c r="AV176" s="69">
        <v>0</v>
      </c>
      <c r="AW176" s="69">
        <f t="shared" si="282"/>
        <v>0</v>
      </c>
      <c r="AX176" s="70">
        <v>0</v>
      </c>
      <c r="AY176" s="71">
        <f t="shared" si="270"/>
        <v>0</v>
      </c>
      <c r="AZ176" s="32"/>
      <c r="BA176" s="122">
        <v>0</v>
      </c>
      <c r="BB176" s="69">
        <v>0</v>
      </c>
      <c r="BC176" s="69">
        <f t="shared" si="271"/>
        <v>0</v>
      </c>
      <c r="BD176" s="69">
        <v>0</v>
      </c>
      <c r="BE176" s="69">
        <f t="shared" si="290"/>
        <v>0</v>
      </c>
      <c r="BF176" s="70">
        <v>0</v>
      </c>
      <c r="BG176" s="70">
        <f t="shared" si="272"/>
        <v>0</v>
      </c>
      <c r="BH176" s="35"/>
      <c r="BI176" s="69">
        <v>0</v>
      </c>
      <c r="BJ176" s="69">
        <v>0</v>
      </c>
      <c r="BK176" s="69">
        <f t="shared" si="283"/>
        <v>0</v>
      </c>
      <c r="BL176" s="69">
        <v>0</v>
      </c>
      <c r="BM176" s="69">
        <f t="shared" si="284"/>
        <v>0</v>
      </c>
      <c r="BN176" s="70">
        <v>0</v>
      </c>
      <c r="BO176" s="71">
        <f t="shared" si="273"/>
        <v>0</v>
      </c>
      <c r="BP176" s="32"/>
      <c r="BQ176" s="122">
        <v>0</v>
      </c>
      <c r="BR176" s="69">
        <v>0</v>
      </c>
      <c r="BS176" s="69">
        <f t="shared" si="274"/>
        <v>0</v>
      </c>
      <c r="BT176" s="69">
        <v>0</v>
      </c>
      <c r="BU176" s="69">
        <f t="shared" si="291"/>
        <v>0</v>
      </c>
      <c r="BV176" s="70">
        <v>0</v>
      </c>
      <c r="BW176" s="70">
        <f t="shared" si="275"/>
        <v>0</v>
      </c>
      <c r="BX176" s="35"/>
      <c r="BY176" s="69">
        <v>0</v>
      </c>
      <c r="BZ176" s="69">
        <v>0</v>
      </c>
      <c r="CA176" s="69">
        <f t="shared" si="285"/>
        <v>0</v>
      </c>
      <c r="CB176" s="69">
        <v>0</v>
      </c>
      <c r="CC176" s="69">
        <f t="shared" si="286"/>
        <v>0</v>
      </c>
      <c r="CD176" s="70">
        <v>0</v>
      </c>
      <c r="CE176" s="71">
        <f t="shared" si="276"/>
        <v>0</v>
      </c>
      <c r="CF176" s="32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</row>
    <row r="177" spans="2:99" s="2" customFormat="1" ht="14.25" hidden="1" customHeight="1" outlineLevel="1">
      <c r="B177" s="2" t="str">
        <f t="shared" si="261"/>
        <v>Hide</v>
      </c>
      <c r="C177" s="2">
        <v>1</v>
      </c>
      <c r="D177" s="66" t="s">
        <v>157</v>
      </c>
      <c r="E177" s="122">
        <v>0</v>
      </c>
      <c r="F177" s="69">
        <v>0</v>
      </c>
      <c r="G177" s="69">
        <f t="shared" si="262"/>
        <v>0</v>
      </c>
      <c r="H177" s="69">
        <v>0</v>
      </c>
      <c r="I177" s="69">
        <f t="shared" si="287"/>
        <v>0</v>
      </c>
      <c r="J177" s="70">
        <v>0</v>
      </c>
      <c r="K177" s="70">
        <f t="shared" si="263"/>
        <v>0</v>
      </c>
      <c r="L177" s="35"/>
      <c r="M177" s="69">
        <v>0</v>
      </c>
      <c r="N177" s="69">
        <v>0</v>
      </c>
      <c r="O177" s="69">
        <f t="shared" si="277"/>
        <v>0</v>
      </c>
      <c r="P177" s="69">
        <v>0</v>
      </c>
      <c r="Q177" s="69">
        <f t="shared" si="278"/>
        <v>0</v>
      </c>
      <c r="R177" s="70">
        <v>0</v>
      </c>
      <c r="S177" s="71">
        <f t="shared" si="264"/>
        <v>0</v>
      </c>
      <c r="T177" s="32"/>
      <c r="U177" s="122">
        <v>0</v>
      </c>
      <c r="V177" s="69">
        <v>0</v>
      </c>
      <c r="W177" s="69">
        <f t="shared" si="265"/>
        <v>0</v>
      </c>
      <c r="X177" s="69">
        <v>0</v>
      </c>
      <c r="Y177" s="69">
        <f t="shared" si="288"/>
        <v>0</v>
      </c>
      <c r="Z177" s="70">
        <v>0</v>
      </c>
      <c r="AA177" s="70">
        <f t="shared" si="266"/>
        <v>0</v>
      </c>
      <c r="AB177" s="35"/>
      <c r="AC177" s="69">
        <v>0</v>
      </c>
      <c r="AD177" s="69">
        <v>0</v>
      </c>
      <c r="AE177" s="69">
        <f t="shared" si="279"/>
        <v>0</v>
      </c>
      <c r="AF177" s="69">
        <v>0</v>
      </c>
      <c r="AG177" s="69">
        <f t="shared" si="280"/>
        <v>0</v>
      </c>
      <c r="AH177" s="70">
        <v>0</v>
      </c>
      <c r="AI177" s="71">
        <f t="shared" si="267"/>
        <v>0</v>
      </c>
      <c r="AJ177" s="32"/>
      <c r="AK177" s="122">
        <v>0</v>
      </c>
      <c r="AL177" s="69">
        <v>0</v>
      </c>
      <c r="AM177" s="69">
        <f t="shared" si="268"/>
        <v>0</v>
      </c>
      <c r="AN177" s="69">
        <v>0</v>
      </c>
      <c r="AO177" s="69">
        <f t="shared" si="289"/>
        <v>0</v>
      </c>
      <c r="AP177" s="70">
        <v>0</v>
      </c>
      <c r="AQ177" s="70">
        <f t="shared" si="269"/>
        <v>0</v>
      </c>
      <c r="AR177" s="35"/>
      <c r="AS177" s="69">
        <v>0</v>
      </c>
      <c r="AT177" s="69">
        <v>0</v>
      </c>
      <c r="AU177" s="69">
        <f t="shared" si="281"/>
        <v>0</v>
      </c>
      <c r="AV177" s="69">
        <v>0</v>
      </c>
      <c r="AW177" s="69">
        <f t="shared" si="282"/>
        <v>0</v>
      </c>
      <c r="AX177" s="70">
        <v>0</v>
      </c>
      <c r="AY177" s="71">
        <f t="shared" si="270"/>
        <v>0</v>
      </c>
      <c r="AZ177" s="32"/>
      <c r="BA177" s="122">
        <v>0</v>
      </c>
      <c r="BB177" s="69">
        <v>0</v>
      </c>
      <c r="BC177" s="69">
        <f t="shared" si="271"/>
        <v>0</v>
      </c>
      <c r="BD177" s="69">
        <v>0</v>
      </c>
      <c r="BE177" s="69">
        <f t="shared" si="290"/>
        <v>0</v>
      </c>
      <c r="BF177" s="70">
        <v>0</v>
      </c>
      <c r="BG177" s="70">
        <f t="shared" si="272"/>
        <v>0</v>
      </c>
      <c r="BH177" s="35"/>
      <c r="BI177" s="69">
        <v>0</v>
      </c>
      <c r="BJ177" s="69">
        <v>0</v>
      </c>
      <c r="BK177" s="69">
        <f t="shared" si="283"/>
        <v>0</v>
      </c>
      <c r="BL177" s="69">
        <v>0</v>
      </c>
      <c r="BM177" s="69">
        <f t="shared" si="284"/>
        <v>0</v>
      </c>
      <c r="BN177" s="70">
        <v>0</v>
      </c>
      <c r="BO177" s="71">
        <f t="shared" si="273"/>
        <v>0</v>
      </c>
      <c r="BP177" s="32"/>
      <c r="BQ177" s="122">
        <v>0</v>
      </c>
      <c r="BR177" s="69">
        <v>0</v>
      </c>
      <c r="BS177" s="69">
        <f t="shared" si="274"/>
        <v>0</v>
      </c>
      <c r="BT177" s="69">
        <v>0</v>
      </c>
      <c r="BU177" s="69">
        <f t="shared" si="291"/>
        <v>0</v>
      </c>
      <c r="BV177" s="70">
        <v>0</v>
      </c>
      <c r="BW177" s="70">
        <f t="shared" si="275"/>
        <v>0</v>
      </c>
      <c r="BX177" s="35"/>
      <c r="BY177" s="69">
        <v>0</v>
      </c>
      <c r="BZ177" s="69">
        <v>0</v>
      </c>
      <c r="CA177" s="69">
        <f t="shared" si="285"/>
        <v>0</v>
      </c>
      <c r="CB177" s="69">
        <v>0</v>
      </c>
      <c r="CC177" s="69">
        <f t="shared" si="286"/>
        <v>0</v>
      </c>
      <c r="CD177" s="70">
        <v>0</v>
      </c>
      <c r="CE177" s="71">
        <f t="shared" si="276"/>
        <v>0</v>
      </c>
      <c r="CF177" s="32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</row>
    <row r="178" spans="2:99" s="2" customFormat="1" ht="14.25" hidden="1" customHeight="1" outlineLevel="1">
      <c r="B178" s="2" t="str">
        <f t="shared" si="261"/>
        <v>Hide</v>
      </c>
      <c r="C178" s="2">
        <v>1</v>
      </c>
      <c r="D178" s="66" t="s">
        <v>158</v>
      </c>
      <c r="E178" s="122">
        <v>0</v>
      </c>
      <c r="F178" s="69">
        <v>0</v>
      </c>
      <c r="G178" s="69">
        <f t="shared" si="262"/>
        <v>0</v>
      </c>
      <c r="H178" s="69">
        <v>0</v>
      </c>
      <c r="I178" s="69">
        <f t="shared" si="287"/>
        <v>0</v>
      </c>
      <c r="J178" s="70">
        <v>0</v>
      </c>
      <c r="K178" s="70">
        <f t="shared" si="263"/>
        <v>0</v>
      </c>
      <c r="L178" s="35"/>
      <c r="M178" s="69">
        <v>0</v>
      </c>
      <c r="N178" s="69">
        <v>0</v>
      </c>
      <c r="O178" s="69">
        <f t="shared" si="277"/>
        <v>0</v>
      </c>
      <c r="P178" s="69">
        <v>0</v>
      </c>
      <c r="Q178" s="69">
        <f t="shared" si="278"/>
        <v>0</v>
      </c>
      <c r="R178" s="70">
        <v>0</v>
      </c>
      <c r="S178" s="71">
        <f t="shared" si="264"/>
        <v>0</v>
      </c>
      <c r="T178" s="32"/>
      <c r="U178" s="122">
        <v>0</v>
      </c>
      <c r="V178" s="69">
        <v>0</v>
      </c>
      <c r="W178" s="69">
        <f t="shared" si="265"/>
        <v>0</v>
      </c>
      <c r="X178" s="69">
        <v>0</v>
      </c>
      <c r="Y178" s="69">
        <f t="shared" si="288"/>
        <v>0</v>
      </c>
      <c r="Z178" s="70">
        <v>0</v>
      </c>
      <c r="AA178" s="70">
        <f t="shared" si="266"/>
        <v>0</v>
      </c>
      <c r="AB178" s="35"/>
      <c r="AC178" s="69">
        <v>0</v>
      </c>
      <c r="AD178" s="69">
        <v>0</v>
      </c>
      <c r="AE178" s="69">
        <f t="shared" si="279"/>
        <v>0</v>
      </c>
      <c r="AF178" s="69">
        <v>0</v>
      </c>
      <c r="AG178" s="69">
        <f t="shared" si="280"/>
        <v>0</v>
      </c>
      <c r="AH178" s="70">
        <v>0</v>
      </c>
      <c r="AI178" s="71">
        <f t="shared" si="267"/>
        <v>0</v>
      </c>
      <c r="AJ178" s="32"/>
      <c r="AK178" s="122">
        <v>0</v>
      </c>
      <c r="AL178" s="69">
        <v>0</v>
      </c>
      <c r="AM178" s="69">
        <f t="shared" si="268"/>
        <v>0</v>
      </c>
      <c r="AN178" s="69">
        <v>0</v>
      </c>
      <c r="AO178" s="69">
        <f t="shared" si="289"/>
        <v>0</v>
      </c>
      <c r="AP178" s="70">
        <v>0</v>
      </c>
      <c r="AQ178" s="70">
        <f t="shared" si="269"/>
        <v>0</v>
      </c>
      <c r="AR178" s="35"/>
      <c r="AS178" s="69">
        <v>0</v>
      </c>
      <c r="AT178" s="69">
        <v>0</v>
      </c>
      <c r="AU178" s="69">
        <f t="shared" si="281"/>
        <v>0</v>
      </c>
      <c r="AV178" s="69">
        <v>0</v>
      </c>
      <c r="AW178" s="69">
        <f t="shared" si="282"/>
        <v>0</v>
      </c>
      <c r="AX178" s="70">
        <v>0</v>
      </c>
      <c r="AY178" s="71">
        <f t="shared" si="270"/>
        <v>0</v>
      </c>
      <c r="AZ178" s="32"/>
      <c r="BA178" s="122">
        <v>0</v>
      </c>
      <c r="BB178" s="69">
        <v>0</v>
      </c>
      <c r="BC178" s="69">
        <f t="shared" si="271"/>
        <v>0</v>
      </c>
      <c r="BD178" s="69">
        <v>0</v>
      </c>
      <c r="BE178" s="69">
        <f t="shared" si="290"/>
        <v>0</v>
      </c>
      <c r="BF178" s="70">
        <v>0</v>
      </c>
      <c r="BG178" s="70">
        <f t="shared" si="272"/>
        <v>0</v>
      </c>
      <c r="BH178" s="35"/>
      <c r="BI178" s="69">
        <v>0</v>
      </c>
      <c r="BJ178" s="69">
        <v>0</v>
      </c>
      <c r="BK178" s="69">
        <f t="shared" si="283"/>
        <v>0</v>
      </c>
      <c r="BL178" s="69">
        <v>0</v>
      </c>
      <c r="BM178" s="69">
        <f t="shared" si="284"/>
        <v>0</v>
      </c>
      <c r="BN178" s="70">
        <v>0</v>
      </c>
      <c r="BO178" s="71">
        <f t="shared" si="273"/>
        <v>0</v>
      </c>
      <c r="BP178" s="32"/>
      <c r="BQ178" s="122">
        <v>0</v>
      </c>
      <c r="BR178" s="69">
        <v>0</v>
      </c>
      <c r="BS178" s="69">
        <f t="shared" si="274"/>
        <v>0</v>
      </c>
      <c r="BT178" s="69">
        <v>0</v>
      </c>
      <c r="BU178" s="69">
        <f t="shared" si="291"/>
        <v>0</v>
      </c>
      <c r="BV178" s="70">
        <v>0</v>
      </c>
      <c r="BW178" s="70">
        <f t="shared" si="275"/>
        <v>0</v>
      </c>
      <c r="BX178" s="35"/>
      <c r="BY178" s="69">
        <v>0</v>
      </c>
      <c r="BZ178" s="69">
        <v>0</v>
      </c>
      <c r="CA178" s="69">
        <f t="shared" si="285"/>
        <v>0</v>
      </c>
      <c r="CB178" s="69">
        <v>0</v>
      </c>
      <c r="CC178" s="69">
        <f t="shared" si="286"/>
        <v>0</v>
      </c>
      <c r="CD178" s="70">
        <v>0</v>
      </c>
      <c r="CE178" s="71">
        <f t="shared" si="276"/>
        <v>0</v>
      </c>
      <c r="CF178" s="32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</row>
    <row r="179" spans="2:99" s="2" customFormat="1" ht="14.25" hidden="1" customHeight="1" outlineLevel="1">
      <c r="B179" s="2" t="str">
        <f t="shared" si="261"/>
        <v>Hide</v>
      </c>
      <c r="C179" s="2">
        <v>1</v>
      </c>
      <c r="D179" s="66" t="s">
        <v>159</v>
      </c>
      <c r="E179" s="122">
        <v>0</v>
      </c>
      <c r="F179" s="69">
        <v>0</v>
      </c>
      <c r="G179" s="69">
        <f t="shared" si="262"/>
        <v>0</v>
      </c>
      <c r="H179" s="69">
        <v>0</v>
      </c>
      <c r="I179" s="69">
        <f t="shared" si="287"/>
        <v>0</v>
      </c>
      <c r="J179" s="70">
        <v>0</v>
      </c>
      <c r="K179" s="70">
        <f t="shared" si="263"/>
        <v>0</v>
      </c>
      <c r="L179" s="35"/>
      <c r="M179" s="69">
        <v>0</v>
      </c>
      <c r="N179" s="69">
        <v>0</v>
      </c>
      <c r="O179" s="69">
        <f t="shared" si="277"/>
        <v>0</v>
      </c>
      <c r="P179" s="69">
        <v>0</v>
      </c>
      <c r="Q179" s="69">
        <f t="shared" si="278"/>
        <v>0</v>
      </c>
      <c r="R179" s="70">
        <v>0</v>
      </c>
      <c r="S179" s="71">
        <f t="shared" si="264"/>
        <v>0</v>
      </c>
      <c r="T179" s="32"/>
      <c r="U179" s="122">
        <v>0</v>
      </c>
      <c r="V179" s="69">
        <v>0</v>
      </c>
      <c r="W179" s="69">
        <f t="shared" si="265"/>
        <v>0</v>
      </c>
      <c r="X179" s="69">
        <v>0</v>
      </c>
      <c r="Y179" s="69">
        <f t="shared" si="288"/>
        <v>0</v>
      </c>
      <c r="Z179" s="70">
        <v>0</v>
      </c>
      <c r="AA179" s="70">
        <f t="shared" si="266"/>
        <v>0</v>
      </c>
      <c r="AB179" s="35"/>
      <c r="AC179" s="69">
        <v>0</v>
      </c>
      <c r="AD179" s="69">
        <v>0</v>
      </c>
      <c r="AE179" s="69">
        <f t="shared" si="279"/>
        <v>0</v>
      </c>
      <c r="AF179" s="69">
        <v>0</v>
      </c>
      <c r="AG179" s="69">
        <f t="shared" si="280"/>
        <v>0</v>
      </c>
      <c r="AH179" s="70">
        <v>0</v>
      </c>
      <c r="AI179" s="71">
        <f t="shared" si="267"/>
        <v>0</v>
      </c>
      <c r="AJ179" s="32"/>
      <c r="AK179" s="122">
        <v>0</v>
      </c>
      <c r="AL179" s="69">
        <v>0</v>
      </c>
      <c r="AM179" s="69">
        <f t="shared" si="268"/>
        <v>0</v>
      </c>
      <c r="AN179" s="69">
        <v>0</v>
      </c>
      <c r="AO179" s="69">
        <f t="shared" si="289"/>
        <v>0</v>
      </c>
      <c r="AP179" s="70">
        <v>0</v>
      </c>
      <c r="AQ179" s="70">
        <f t="shared" si="269"/>
        <v>0</v>
      </c>
      <c r="AR179" s="35"/>
      <c r="AS179" s="69">
        <v>0</v>
      </c>
      <c r="AT179" s="69">
        <v>0</v>
      </c>
      <c r="AU179" s="69">
        <f t="shared" si="281"/>
        <v>0</v>
      </c>
      <c r="AV179" s="69">
        <v>0</v>
      </c>
      <c r="AW179" s="69">
        <f t="shared" si="282"/>
        <v>0</v>
      </c>
      <c r="AX179" s="70">
        <v>0</v>
      </c>
      <c r="AY179" s="71">
        <f t="shared" si="270"/>
        <v>0</v>
      </c>
      <c r="AZ179" s="32"/>
      <c r="BA179" s="122">
        <v>0</v>
      </c>
      <c r="BB179" s="69">
        <v>0</v>
      </c>
      <c r="BC179" s="69">
        <f t="shared" si="271"/>
        <v>0</v>
      </c>
      <c r="BD179" s="69">
        <v>0</v>
      </c>
      <c r="BE179" s="69">
        <f t="shared" si="290"/>
        <v>0</v>
      </c>
      <c r="BF179" s="70">
        <v>0</v>
      </c>
      <c r="BG179" s="70">
        <f t="shared" si="272"/>
        <v>0</v>
      </c>
      <c r="BH179" s="35"/>
      <c r="BI179" s="69">
        <v>0</v>
      </c>
      <c r="BJ179" s="69">
        <v>0</v>
      </c>
      <c r="BK179" s="69">
        <f t="shared" si="283"/>
        <v>0</v>
      </c>
      <c r="BL179" s="69">
        <v>0</v>
      </c>
      <c r="BM179" s="69">
        <f t="shared" si="284"/>
        <v>0</v>
      </c>
      <c r="BN179" s="70">
        <v>0</v>
      </c>
      <c r="BO179" s="71">
        <f t="shared" si="273"/>
        <v>0</v>
      </c>
      <c r="BP179" s="32"/>
      <c r="BQ179" s="122">
        <v>0</v>
      </c>
      <c r="BR179" s="69">
        <v>0</v>
      </c>
      <c r="BS179" s="69">
        <f t="shared" si="274"/>
        <v>0</v>
      </c>
      <c r="BT179" s="69">
        <v>0</v>
      </c>
      <c r="BU179" s="69">
        <f t="shared" si="291"/>
        <v>0</v>
      </c>
      <c r="BV179" s="70">
        <v>0</v>
      </c>
      <c r="BW179" s="70">
        <f t="shared" si="275"/>
        <v>0</v>
      </c>
      <c r="BX179" s="35"/>
      <c r="BY179" s="69">
        <v>0</v>
      </c>
      <c r="BZ179" s="69">
        <v>0</v>
      </c>
      <c r="CA179" s="69">
        <f t="shared" si="285"/>
        <v>0</v>
      </c>
      <c r="CB179" s="69">
        <v>0</v>
      </c>
      <c r="CC179" s="69">
        <f t="shared" si="286"/>
        <v>0</v>
      </c>
      <c r="CD179" s="70">
        <v>0</v>
      </c>
      <c r="CE179" s="71">
        <f t="shared" si="276"/>
        <v>0</v>
      </c>
      <c r="CF179" s="32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</row>
    <row r="180" spans="2:99" s="2" customFormat="1" collapsed="1">
      <c r="B180" s="2" t="str">
        <f t="shared" si="261"/>
        <v>Hide</v>
      </c>
      <c r="C180" s="2">
        <v>1</v>
      </c>
      <c r="D180" s="66" t="s">
        <v>160</v>
      </c>
      <c r="E180" s="116">
        <v>0</v>
      </c>
      <c r="F180" s="38">
        <v>0</v>
      </c>
      <c r="G180" s="38">
        <f t="shared" si="262"/>
        <v>0</v>
      </c>
      <c r="H180" s="38">
        <v>0</v>
      </c>
      <c r="I180" s="38">
        <f t="shared" si="287"/>
        <v>0</v>
      </c>
      <c r="J180" s="39">
        <v>0</v>
      </c>
      <c r="K180" s="39">
        <f t="shared" si="263"/>
        <v>0</v>
      </c>
      <c r="L180" s="35"/>
      <c r="M180" s="38">
        <v>0</v>
      </c>
      <c r="N180" s="38">
        <v>0</v>
      </c>
      <c r="O180" s="38">
        <f t="shared" si="277"/>
        <v>0</v>
      </c>
      <c r="P180" s="38">
        <v>0</v>
      </c>
      <c r="Q180" s="38">
        <f t="shared" si="278"/>
        <v>0</v>
      </c>
      <c r="R180" s="39">
        <v>0</v>
      </c>
      <c r="S180" s="40">
        <f t="shared" si="264"/>
        <v>0</v>
      </c>
      <c r="T180" s="32"/>
      <c r="U180" s="116">
        <v>0</v>
      </c>
      <c r="V180" s="38">
        <v>0</v>
      </c>
      <c r="W180" s="38">
        <f t="shared" si="265"/>
        <v>0</v>
      </c>
      <c r="X180" s="38">
        <v>0</v>
      </c>
      <c r="Y180" s="38">
        <f t="shared" si="288"/>
        <v>0</v>
      </c>
      <c r="Z180" s="39">
        <v>0</v>
      </c>
      <c r="AA180" s="39">
        <f t="shared" si="266"/>
        <v>0</v>
      </c>
      <c r="AB180" s="35"/>
      <c r="AC180" s="38">
        <v>0</v>
      </c>
      <c r="AD180" s="38">
        <v>0</v>
      </c>
      <c r="AE180" s="38">
        <f t="shared" si="279"/>
        <v>0</v>
      </c>
      <c r="AF180" s="38">
        <v>0</v>
      </c>
      <c r="AG180" s="38">
        <f t="shared" si="280"/>
        <v>0</v>
      </c>
      <c r="AH180" s="39">
        <v>0</v>
      </c>
      <c r="AI180" s="40">
        <f t="shared" si="267"/>
        <v>0</v>
      </c>
      <c r="AJ180" s="32"/>
      <c r="AK180" s="116">
        <v>0</v>
      </c>
      <c r="AL180" s="38">
        <v>0</v>
      </c>
      <c r="AM180" s="38">
        <f t="shared" si="268"/>
        <v>0</v>
      </c>
      <c r="AN180" s="38">
        <v>0</v>
      </c>
      <c r="AO180" s="38">
        <f t="shared" si="289"/>
        <v>0</v>
      </c>
      <c r="AP180" s="39">
        <v>0</v>
      </c>
      <c r="AQ180" s="39">
        <f t="shared" si="269"/>
        <v>0</v>
      </c>
      <c r="AR180" s="35"/>
      <c r="AS180" s="38">
        <v>0</v>
      </c>
      <c r="AT180" s="38">
        <v>0</v>
      </c>
      <c r="AU180" s="38">
        <f t="shared" si="281"/>
        <v>0</v>
      </c>
      <c r="AV180" s="38">
        <v>0</v>
      </c>
      <c r="AW180" s="38">
        <f t="shared" si="282"/>
        <v>0</v>
      </c>
      <c r="AX180" s="39">
        <v>0</v>
      </c>
      <c r="AY180" s="40">
        <f t="shared" si="270"/>
        <v>0</v>
      </c>
      <c r="AZ180" s="32"/>
      <c r="BA180" s="116">
        <v>0</v>
      </c>
      <c r="BB180" s="38">
        <v>0</v>
      </c>
      <c r="BC180" s="38">
        <f t="shared" si="271"/>
        <v>0</v>
      </c>
      <c r="BD180" s="38">
        <v>0</v>
      </c>
      <c r="BE180" s="38">
        <f t="shared" si="290"/>
        <v>0</v>
      </c>
      <c r="BF180" s="39">
        <v>0</v>
      </c>
      <c r="BG180" s="39">
        <f t="shared" si="272"/>
        <v>0</v>
      </c>
      <c r="BH180" s="35"/>
      <c r="BI180" s="38">
        <v>0</v>
      </c>
      <c r="BJ180" s="38">
        <v>0</v>
      </c>
      <c r="BK180" s="38">
        <f t="shared" si="283"/>
        <v>0</v>
      </c>
      <c r="BL180" s="38">
        <v>0</v>
      </c>
      <c r="BM180" s="38">
        <f t="shared" si="284"/>
        <v>0</v>
      </c>
      <c r="BN180" s="39">
        <v>0</v>
      </c>
      <c r="BO180" s="40">
        <f t="shared" si="273"/>
        <v>0</v>
      </c>
      <c r="BP180" s="32"/>
      <c r="BQ180" s="116">
        <v>0</v>
      </c>
      <c r="BR180" s="38">
        <v>0</v>
      </c>
      <c r="BS180" s="38">
        <f t="shared" si="274"/>
        <v>0</v>
      </c>
      <c r="BT180" s="38">
        <v>0</v>
      </c>
      <c r="BU180" s="38">
        <f t="shared" si="291"/>
        <v>0</v>
      </c>
      <c r="BV180" s="39">
        <v>0</v>
      </c>
      <c r="BW180" s="39">
        <f t="shared" si="275"/>
        <v>0</v>
      </c>
      <c r="BX180" s="35"/>
      <c r="BY180" s="38">
        <v>0</v>
      </c>
      <c r="BZ180" s="38">
        <v>0</v>
      </c>
      <c r="CA180" s="38">
        <f t="shared" si="285"/>
        <v>0</v>
      </c>
      <c r="CB180" s="38">
        <v>0</v>
      </c>
      <c r="CC180" s="38">
        <f t="shared" si="286"/>
        <v>0</v>
      </c>
      <c r="CD180" s="39">
        <v>0</v>
      </c>
      <c r="CE180" s="40">
        <f t="shared" si="276"/>
        <v>0</v>
      </c>
      <c r="CF180" s="32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</row>
    <row r="181" spans="2:99" s="2" customFormat="1" ht="14.25" hidden="1" customHeight="1" outlineLevel="1">
      <c r="B181" s="2" t="str">
        <f t="shared" si="261"/>
        <v>Hide</v>
      </c>
      <c r="C181" s="2">
        <v>1</v>
      </c>
      <c r="D181" s="66" t="s">
        <v>161</v>
      </c>
      <c r="E181" s="122">
        <v>-1992.85</v>
      </c>
      <c r="F181" s="69">
        <v>0</v>
      </c>
      <c r="G181" s="69">
        <f t="shared" si="262"/>
        <v>-1992.85</v>
      </c>
      <c r="H181" s="69">
        <v>0</v>
      </c>
      <c r="I181" s="69">
        <f t="shared" si="287"/>
        <v>-1992.85</v>
      </c>
      <c r="J181" s="70">
        <v>0</v>
      </c>
      <c r="K181" s="70">
        <f t="shared" si="263"/>
        <v>-1992.85</v>
      </c>
      <c r="L181" s="35"/>
      <c r="M181" s="69">
        <v>-1992.85</v>
      </c>
      <c r="N181" s="69">
        <v>0</v>
      </c>
      <c r="O181" s="69">
        <f t="shared" si="277"/>
        <v>-1992.85</v>
      </c>
      <c r="P181" s="69">
        <v>0</v>
      </c>
      <c r="Q181" s="69">
        <f t="shared" si="278"/>
        <v>-1992.85</v>
      </c>
      <c r="R181" s="70">
        <v>0</v>
      </c>
      <c r="S181" s="71">
        <f t="shared" si="264"/>
        <v>-1992.85</v>
      </c>
      <c r="T181" s="32"/>
      <c r="U181" s="122">
        <v>0</v>
      </c>
      <c r="V181" s="69">
        <v>0</v>
      </c>
      <c r="W181" s="69">
        <f t="shared" si="265"/>
        <v>0</v>
      </c>
      <c r="X181" s="69">
        <v>0</v>
      </c>
      <c r="Y181" s="69">
        <f t="shared" si="288"/>
        <v>0</v>
      </c>
      <c r="Z181" s="70">
        <v>0</v>
      </c>
      <c r="AA181" s="70">
        <f t="shared" si="266"/>
        <v>0</v>
      </c>
      <c r="AB181" s="35"/>
      <c r="AC181" s="69">
        <v>0</v>
      </c>
      <c r="AD181" s="69">
        <v>0</v>
      </c>
      <c r="AE181" s="69">
        <f t="shared" si="279"/>
        <v>0</v>
      </c>
      <c r="AF181" s="69">
        <v>0</v>
      </c>
      <c r="AG181" s="69">
        <f t="shared" si="280"/>
        <v>0</v>
      </c>
      <c r="AH181" s="70">
        <v>0</v>
      </c>
      <c r="AI181" s="71">
        <f t="shared" si="267"/>
        <v>0</v>
      </c>
      <c r="AJ181" s="32"/>
      <c r="AK181" s="122">
        <v>0</v>
      </c>
      <c r="AL181" s="69">
        <v>0</v>
      </c>
      <c r="AM181" s="69">
        <f t="shared" si="268"/>
        <v>0</v>
      </c>
      <c r="AN181" s="69">
        <v>0</v>
      </c>
      <c r="AO181" s="69">
        <f t="shared" si="289"/>
        <v>0</v>
      </c>
      <c r="AP181" s="70">
        <v>0</v>
      </c>
      <c r="AQ181" s="70">
        <f t="shared" si="269"/>
        <v>0</v>
      </c>
      <c r="AR181" s="35"/>
      <c r="AS181" s="69">
        <v>0</v>
      </c>
      <c r="AT181" s="69">
        <v>0</v>
      </c>
      <c r="AU181" s="69">
        <f t="shared" si="281"/>
        <v>0</v>
      </c>
      <c r="AV181" s="69">
        <v>0</v>
      </c>
      <c r="AW181" s="69">
        <f t="shared" si="282"/>
        <v>0</v>
      </c>
      <c r="AX181" s="70">
        <v>0</v>
      </c>
      <c r="AY181" s="71">
        <f t="shared" si="270"/>
        <v>0</v>
      </c>
      <c r="AZ181" s="32"/>
      <c r="BA181" s="122">
        <v>-1992.85</v>
      </c>
      <c r="BB181" s="69">
        <v>0</v>
      </c>
      <c r="BC181" s="69">
        <f t="shared" si="271"/>
        <v>-1992.85</v>
      </c>
      <c r="BD181" s="69">
        <v>0</v>
      </c>
      <c r="BE181" s="69">
        <f t="shared" si="290"/>
        <v>-1992.85</v>
      </c>
      <c r="BF181" s="70">
        <v>0</v>
      </c>
      <c r="BG181" s="70">
        <f t="shared" si="272"/>
        <v>-1992.85</v>
      </c>
      <c r="BH181" s="35"/>
      <c r="BI181" s="69">
        <v>-1992.85</v>
      </c>
      <c r="BJ181" s="69">
        <v>0</v>
      </c>
      <c r="BK181" s="69">
        <f t="shared" si="283"/>
        <v>-1992.85</v>
      </c>
      <c r="BL181" s="69">
        <v>0</v>
      </c>
      <c r="BM181" s="69">
        <f t="shared" si="284"/>
        <v>-1992.85</v>
      </c>
      <c r="BN181" s="70">
        <v>0</v>
      </c>
      <c r="BO181" s="71">
        <f t="shared" si="273"/>
        <v>-1992.85</v>
      </c>
      <c r="BP181" s="32"/>
      <c r="BQ181" s="122">
        <v>0</v>
      </c>
      <c r="BR181" s="69">
        <v>0</v>
      </c>
      <c r="BS181" s="69">
        <f t="shared" si="274"/>
        <v>0</v>
      </c>
      <c r="BT181" s="69">
        <v>0</v>
      </c>
      <c r="BU181" s="69">
        <f t="shared" si="291"/>
        <v>0</v>
      </c>
      <c r="BV181" s="70">
        <v>0</v>
      </c>
      <c r="BW181" s="70">
        <f t="shared" si="275"/>
        <v>0</v>
      </c>
      <c r="BX181" s="35"/>
      <c r="BY181" s="69">
        <v>0</v>
      </c>
      <c r="BZ181" s="69">
        <v>0</v>
      </c>
      <c r="CA181" s="69">
        <f t="shared" si="285"/>
        <v>0</v>
      </c>
      <c r="CB181" s="69">
        <v>0</v>
      </c>
      <c r="CC181" s="69">
        <f t="shared" si="286"/>
        <v>0</v>
      </c>
      <c r="CD181" s="70">
        <v>0</v>
      </c>
      <c r="CE181" s="71">
        <f t="shared" si="276"/>
        <v>0</v>
      </c>
      <c r="CF181" s="32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</row>
    <row r="182" spans="2:99" s="2" customFormat="1" ht="14.25" hidden="1" customHeight="1" outlineLevel="1">
      <c r="B182" s="2" t="str">
        <f t="shared" si="261"/>
        <v>Hide</v>
      </c>
      <c r="C182" s="2">
        <v>1</v>
      </c>
      <c r="D182" s="66" t="s">
        <v>162</v>
      </c>
      <c r="E182" s="122">
        <v>0</v>
      </c>
      <c r="F182" s="69">
        <v>0</v>
      </c>
      <c r="G182" s="69">
        <f t="shared" si="262"/>
        <v>0</v>
      </c>
      <c r="H182" s="69">
        <v>0</v>
      </c>
      <c r="I182" s="69">
        <f t="shared" si="287"/>
        <v>0</v>
      </c>
      <c r="J182" s="70">
        <v>0</v>
      </c>
      <c r="K182" s="70">
        <f t="shared" si="263"/>
        <v>0</v>
      </c>
      <c r="L182" s="35"/>
      <c r="M182" s="69">
        <v>0</v>
      </c>
      <c r="N182" s="69">
        <v>0</v>
      </c>
      <c r="O182" s="69">
        <f t="shared" si="277"/>
        <v>0</v>
      </c>
      <c r="P182" s="69">
        <v>0</v>
      </c>
      <c r="Q182" s="69">
        <f t="shared" si="278"/>
        <v>0</v>
      </c>
      <c r="R182" s="70">
        <v>0</v>
      </c>
      <c r="S182" s="71">
        <f t="shared" si="264"/>
        <v>0</v>
      </c>
      <c r="T182" s="32"/>
      <c r="U182" s="122">
        <v>0</v>
      </c>
      <c r="V182" s="69">
        <v>0</v>
      </c>
      <c r="W182" s="69">
        <f t="shared" si="265"/>
        <v>0</v>
      </c>
      <c r="X182" s="69">
        <v>0</v>
      </c>
      <c r="Y182" s="69">
        <f t="shared" si="288"/>
        <v>0</v>
      </c>
      <c r="Z182" s="70">
        <v>0</v>
      </c>
      <c r="AA182" s="70">
        <f t="shared" si="266"/>
        <v>0</v>
      </c>
      <c r="AB182" s="35"/>
      <c r="AC182" s="69">
        <v>0</v>
      </c>
      <c r="AD182" s="69">
        <v>0</v>
      </c>
      <c r="AE182" s="69">
        <f t="shared" si="279"/>
        <v>0</v>
      </c>
      <c r="AF182" s="69">
        <v>0</v>
      </c>
      <c r="AG182" s="69">
        <f t="shared" si="280"/>
        <v>0</v>
      </c>
      <c r="AH182" s="70">
        <v>0</v>
      </c>
      <c r="AI182" s="71">
        <f t="shared" si="267"/>
        <v>0</v>
      </c>
      <c r="AJ182" s="32"/>
      <c r="AK182" s="122">
        <v>0</v>
      </c>
      <c r="AL182" s="69">
        <v>0</v>
      </c>
      <c r="AM182" s="69">
        <f t="shared" si="268"/>
        <v>0</v>
      </c>
      <c r="AN182" s="69">
        <v>0</v>
      </c>
      <c r="AO182" s="69">
        <f t="shared" si="289"/>
        <v>0</v>
      </c>
      <c r="AP182" s="70">
        <v>0</v>
      </c>
      <c r="AQ182" s="70">
        <f t="shared" si="269"/>
        <v>0</v>
      </c>
      <c r="AR182" s="35"/>
      <c r="AS182" s="69">
        <v>0</v>
      </c>
      <c r="AT182" s="69">
        <v>0</v>
      </c>
      <c r="AU182" s="69">
        <f t="shared" si="281"/>
        <v>0</v>
      </c>
      <c r="AV182" s="69">
        <v>0</v>
      </c>
      <c r="AW182" s="69">
        <f t="shared" si="282"/>
        <v>0</v>
      </c>
      <c r="AX182" s="70">
        <v>0</v>
      </c>
      <c r="AY182" s="71">
        <f t="shared" si="270"/>
        <v>0</v>
      </c>
      <c r="AZ182" s="32"/>
      <c r="BA182" s="122">
        <v>0</v>
      </c>
      <c r="BB182" s="69">
        <v>0</v>
      </c>
      <c r="BC182" s="69">
        <f t="shared" si="271"/>
        <v>0</v>
      </c>
      <c r="BD182" s="69">
        <v>0</v>
      </c>
      <c r="BE182" s="69">
        <f t="shared" si="290"/>
        <v>0</v>
      </c>
      <c r="BF182" s="70">
        <v>0</v>
      </c>
      <c r="BG182" s="70">
        <f t="shared" si="272"/>
        <v>0</v>
      </c>
      <c r="BH182" s="35"/>
      <c r="BI182" s="69">
        <v>0</v>
      </c>
      <c r="BJ182" s="69">
        <v>0</v>
      </c>
      <c r="BK182" s="69">
        <f t="shared" si="283"/>
        <v>0</v>
      </c>
      <c r="BL182" s="69">
        <v>0</v>
      </c>
      <c r="BM182" s="69">
        <f t="shared" si="284"/>
        <v>0</v>
      </c>
      <c r="BN182" s="70">
        <v>0</v>
      </c>
      <c r="BO182" s="71">
        <f t="shared" si="273"/>
        <v>0</v>
      </c>
      <c r="BP182" s="32"/>
      <c r="BQ182" s="122">
        <v>0</v>
      </c>
      <c r="BR182" s="69">
        <v>0</v>
      </c>
      <c r="BS182" s="69">
        <f t="shared" si="274"/>
        <v>0</v>
      </c>
      <c r="BT182" s="69">
        <v>0</v>
      </c>
      <c r="BU182" s="69">
        <f t="shared" si="291"/>
        <v>0</v>
      </c>
      <c r="BV182" s="70">
        <v>0</v>
      </c>
      <c r="BW182" s="70">
        <f t="shared" si="275"/>
        <v>0</v>
      </c>
      <c r="BX182" s="35"/>
      <c r="BY182" s="69">
        <v>0</v>
      </c>
      <c r="BZ182" s="69">
        <v>0</v>
      </c>
      <c r="CA182" s="69">
        <f t="shared" si="285"/>
        <v>0</v>
      </c>
      <c r="CB182" s="69">
        <v>0</v>
      </c>
      <c r="CC182" s="69">
        <f t="shared" si="286"/>
        <v>0</v>
      </c>
      <c r="CD182" s="70">
        <v>0</v>
      </c>
      <c r="CE182" s="71">
        <f t="shared" si="276"/>
        <v>0</v>
      </c>
      <c r="CF182" s="3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</row>
    <row r="183" spans="2:99" s="2" customFormat="1" ht="14.25" hidden="1" customHeight="1" outlineLevel="1">
      <c r="B183" s="2" t="str">
        <f t="shared" si="261"/>
        <v>Hide</v>
      </c>
      <c r="C183" s="2">
        <v>1</v>
      </c>
      <c r="D183" s="66" t="s" vm="2">
        <v>163</v>
      </c>
      <c r="E183" s="122">
        <v>0</v>
      </c>
      <c r="F183" s="69">
        <v>0</v>
      </c>
      <c r="G183" s="69">
        <f t="shared" si="262"/>
        <v>0</v>
      </c>
      <c r="H183" s="69">
        <v>0</v>
      </c>
      <c r="I183" s="69">
        <f t="shared" si="287"/>
        <v>0</v>
      </c>
      <c r="J183" s="70">
        <v>0</v>
      </c>
      <c r="K183" s="70">
        <f t="shared" si="263"/>
        <v>0</v>
      </c>
      <c r="L183" s="35"/>
      <c r="M183" s="69">
        <v>0</v>
      </c>
      <c r="N183" s="69">
        <v>0</v>
      </c>
      <c r="O183" s="69">
        <f t="shared" si="277"/>
        <v>0</v>
      </c>
      <c r="P183" s="69">
        <v>0</v>
      </c>
      <c r="Q183" s="69">
        <f t="shared" si="278"/>
        <v>0</v>
      </c>
      <c r="R183" s="70">
        <v>0</v>
      </c>
      <c r="S183" s="71">
        <f t="shared" si="264"/>
        <v>0</v>
      </c>
      <c r="T183" s="32"/>
      <c r="U183" s="122">
        <v>0</v>
      </c>
      <c r="V183" s="69">
        <v>0</v>
      </c>
      <c r="W183" s="69">
        <f t="shared" si="265"/>
        <v>0</v>
      </c>
      <c r="X183" s="69">
        <v>0</v>
      </c>
      <c r="Y183" s="69">
        <f t="shared" si="288"/>
        <v>0</v>
      </c>
      <c r="Z183" s="70">
        <v>0</v>
      </c>
      <c r="AA183" s="70">
        <f t="shared" si="266"/>
        <v>0</v>
      </c>
      <c r="AB183" s="35"/>
      <c r="AC183" s="69">
        <v>0</v>
      </c>
      <c r="AD183" s="69">
        <v>0</v>
      </c>
      <c r="AE183" s="69">
        <f t="shared" si="279"/>
        <v>0</v>
      </c>
      <c r="AF183" s="69">
        <v>0</v>
      </c>
      <c r="AG183" s="69">
        <f t="shared" si="280"/>
        <v>0</v>
      </c>
      <c r="AH183" s="70">
        <v>0</v>
      </c>
      <c r="AI183" s="71">
        <f t="shared" si="267"/>
        <v>0</v>
      </c>
      <c r="AJ183" s="32"/>
      <c r="AK183" s="122">
        <v>0</v>
      </c>
      <c r="AL183" s="69">
        <v>0</v>
      </c>
      <c r="AM183" s="69">
        <f t="shared" si="268"/>
        <v>0</v>
      </c>
      <c r="AN183" s="69">
        <v>0</v>
      </c>
      <c r="AO183" s="69">
        <f t="shared" si="289"/>
        <v>0</v>
      </c>
      <c r="AP183" s="70">
        <v>0</v>
      </c>
      <c r="AQ183" s="70">
        <f t="shared" si="269"/>
        <v>0</v>
      </c>
      <c r="AR183" s="35"/>
      <c r="AS183" s="69">
        <v>0</v>
      </c>
      <c r="AT183" s="69">
        <v>0</v>
      </c>
      <c r="AU183" s="69">
        <f t="shared" si="281"/>
        <v>0</v>
      </c>
      <c r="AV183" s="69">
        <v>0</v>
      </c>
      <c r="AW183" s="69">
        <f t="shared" si="282"/>
        <v>0</v>
      </c>
      <c r="AX183" s="70">
        <v>0</v>
      </c>
      <c r="AY183" s="71">
        <f t="shared" si="270"/>
        <v>0</v>
      </c>
      <c r="AZ183" s="32"/>
      <c r="BA183" s="122">
        <v>0</v>
      </c>
      <c r="BB183" s="69">
        <v>0</v>
      </c>
      <c r="BC183" s="69">
        <f t="shared" si="271"/>
        <v>0</v>
      </c>
      <c r="BD183" s="69">
        <v>0</v>
      </c>
      <c r="BE183" s="69">
        <f t="shared" si="290"/>
        <v>0</v>
      </c>
      <c r="BF183" s="70">
        <v>0</v>
      </c>
      <c r="BG183" s="70">
        <f t="shared" si="272"/>
        <v>0</v>
      </c>
      <c r="BH183" s="35"/>
      <c r="BI183" s="69">
        <v>0</v>
      </c>
      <c r="BJ183" s="69">
        <v>0</v>
      </c>
      <c r="BK183" s="69">
        <f t="shared" si="283"/>
        <v>0</v>
      </c>
      <c r="BL183" s="69">
        <v>0</v>
      </c>
      <c r="BM183" s="69">
        <f t="shared" si="284"/>
        <v>0</v>
      </c>
      <c r="BN183" s="70">
        <v>0</v>
      </c>
      <c r="BO183" s="71">
        <f t="shared" si="273"/>
        <v>0</v>
      </c>
      <c r="BP183" s="32"/>
      <c r="BQ183" s="122">
        <v>0</v>
      </c>
      <c r="BR183" s="69">
        <v>0</v>
      </c>
      <c r="BS183" s="69">
        <f t="shared" si="274"/>
        <v>0</v>
      </c>
      <c r="BT183" s="69">
        <v>0</v>
      </c>
      <c r="BU183" s="69">
        <f t="shared" si="291"/>
        <v>0</v>
      </c>
      <c r="BV183" s="70">
        <v>0</v>
      </c>
      <c r="BW183" s="70">
        <f t="shared" si="275"/>
        <v>0</v>
      </c>
      <c r="BX183" s="35"/>
      <c r="BY183" s="69">
        <v>0</v>
      </c>
      <c r="BZ183" s="69">
        <v>0</v>
      </c>
      <c r="CA183" s="69">
        <f t="shared" si="285"/>
        <v>0</v>
      </c>
      <c r="CB183" s="69">
        <v>0</v>
      </c>
      <c r="CC183" s="69">
        <f t="shared" si="286"/>
        <v>0</v>
      </c>
      <c r="CD183" s="70">
        <v>0</v>
      </c>
      <c r="CE183" s="71">
        <f t="shared" si="276"/>
        <v>0</v>
      </c>
      <c r="CF183" s="32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</row>
    <row r="184" spans="2:99" s="2" customFormat="1" ht="14.25" hidden="1" customHeight="1" outlineLevel="1">
      <c r="B184" s="2" t="str">
        <f t="shared" si="261"/>
        <v>Hide</v>
      </c>
      <c r="C184" s="2">
        <v>1</v>
      </c>
      <c r="D184" s="66" t="s">
        <v>164</v>
      </c>
      <c r="E184" s="122">
        <v>0</v>
      </c>
      <c r="F184" s="69">
        <v>2.4246073781050104</v>
      </c>
      <c r="G184" s="69">
        <f t="shared" si="262"/>
        <v>-2.4246073781050104</v>
      </c>
      <c r="H184" s="69">
        <v>0</v>
      </c>
      <c r="I184" s="69">
        <f t="shared" si="287"/>
        <v>0</v>
      </c>
      <c r="J184" s="70">
        <v>0</v>
      </c>
      <c r="K184" s="70">
        <f t="shared" si="263"/>
        <v>0</v>
      </c>
      <c r="L184" s="35"/>
      <c r="M184" s="69">
        <v>0</v>
      </c>
      <c r="N184" s="69">
        <v>2.4246073781050104</v>
      </c>
      <c r="O184" s="69">
        <f t="shared" si="277"/>
        <v>-2.4246073781050104</v>
      </c>
      <c r="P184" s="69">
        <v>0</v>
      </c>
      <c r="Q184" s="69">
        <f t="shared" si="278"/>
        <v>0</v>
      </c>
      <c r="R184" s="70">
        <v>0</v>
      </c>
      <c r="S184" s="71">
        <f t="shared" si="264"/>
        <v>0</v>
      </c>
      <c r="T184" s="32"/>
      <c r="U184" s="122">
        <v>0</v>
      </c>
      <c r="V184" s="69">
        <v>-4.0404643531145226</v>
      </c>
      <c r="W184" s="69">
        <f t="shared" si="265"/>
        <v>4.0404643531145226</v>
      </c>
      <c r="X184" s="69">
        <v>0</v>
      </c>
      <c r="Y184" s="69">
        <f t="shared" si="288"/>
        <v>0</v>
      </c>
      <c r="Z184" s="70">
        <v>0</v>
      </c>
      <c r="AA184" s="70">
        <f t="shared" si="266"/>
        <v>0</v>
      </c>
      <c r="AB184" s="35"/>
      <c r="AC184" s="69">
        <v>0</v>
      </c>
      <c r="AD184" s="69">
        <v>-4.0404643531145226</v>
      </c>
      <c r="AE184" s="69">
        <f t="shared" si="279"/>
        <v>4.0404643531145226</v>
      </c>
      <c r="AF184" s="69">
        <v>0</v>
      </c>
      <c r="AG184" s="69">
        <f t="shared" si="280"/>
        <v>0</v>
      </c>
      <c r="AH184" s="70">
        <v>0</v>
      </c>
      <c r="AI184" s="71">
        <f t="shared" si="267"/>
        <v>0</v>
      </c>
      <c r="AJ184" s="32"/>
      <c r="AK184" s="122">
        <v>0</v>
      </c>
      <c r="AL184" s="69">
        <v>6.4650717312195329</v>
      </c>
      <c r="AM184" s="69">
        <f t="shared" si="268"/>
        <v>-6.4650717312195329</v>
      </c>
      <c r="AN184" s="69">
        <v>0</v>
      </c>
      <c r="AO184" s="69">
        <f t="shared" si="289"/>
        <v>0</v>
      </c>
      <c r="AP184" s="70">
        <v>0</v>
      </c>
      <c r="AQ184" s="70">
        <f t="shared" si="269"/>
        <v>0</v>
      </c>
      <c r="AR184" s="35"/>
      <c r="AS184" s="69">
        <v>0</v>
      </c>
      <c r="AT184" s="69">
        <v>6.4650717312195329</v>
      </c>
      <c r="AU184" s="69">
        <f t="shared" si="281"/>
        <v>-6.4650717312195329</v>
      </c>
      <c r="AV184" s="69">
        <v>0</v>
      </c>
      <c r="AW184" s="69">
        <f t="shared" si="282"/>
        <v>0</v>
      </c>
      <c r="AX184" s="70">
        <v>0</v>
      </c>
      <c r="AY184" s="71">
        <f t="shared" si="270"/>
        <v>0</v>
      </c>
      <c r="AZ184" s="32"/>
      <c r="BA184" s="122">
        <v>0</v>
      </c>
      <c r="BB184" s="69">
        <v>0</v>
      </c>
      <c r="BC184" s="69">
        <f t="shared" si="271"/>
        <v>0</v>
      </c>
      <c r="BD184" s="69">
        <v>0</v>
      </c>
      <c r="BE184" s="69">
        <f t="shared" si="290"/>
        <v>0</v>
      </c>
      <c r="BF184" s="70">
        <v>0</v>
      </c>
      <c r="BG184" s="70">
        <f t="shared" si="272"/>
        <v>0</v>
      </c>
      <c r="BH184" s="35"/>
      <c r="BI184" s="69">
        <v>0</v>
      </c>
      <c r="BJ184" s="69">
        <v>0</v>
      </c>
      <c r="BK184" s="69">
        <f t="shared" si="283"/>
        <v>0</v>
      </c>
      <c r="BL184" s="69">
        <v>0</v>
      </c>
      <c r="BM184" s="69">
        <f t="shared" si="284"/>
        <v>0</v>
      </c>
      <c r="BN184" s="70">
        <v>0</v>
      </c>
      <c r="BO184" s="71">
        <f t="shared" si="273"/>
        <v>0</v>
      </c>
      <c r="BP184" s="32"/>
      <c r="BQ184" s="122">
        <v>0</v>
      </c>
      <c r="BR184" s="69">
        <v>0</v>
      </c>
      <c r="BS184" s="69">
        <f t="shared" si="274"/>
        <v>0</v>
      </c>
      <c r="BT184" s="69">
        <v>0</v>
      </c>
      <c r="BU184" s="69">
        <f t="shared" si="291"/>
        <v>0</v>
      </c>
      <c r="BV184" s="70">
        <v>0</v>
      </c>
      <c r="BW184" s="70">
        <f t="shared" si="275"/>
        <v>0</v>
      </c>
      <c r="BX184" s="35"/>
      <c r="BY184" s="69">
        <v>0</v>
      </c>
      <c r="BZ184" s="69">
        <v>0</v>
      </c>
      <c r="CA184" s="69">
        <f t="shared" si="285"/>
        <v>0</v>
      </c>
      <c r="CB184" s="69">
        <v>0</v>
      </c>
      <c r="CC184" s="69">
        <f t="shared" si="286"/>
        <v>0</v>
      </c>
      <c r="CD184" s="70">
        <v>0</v>
      </c>
      <c r="CE184" s="71">
        <f t="shared" si="276"/>
        <v>0</v>
      </c>
      <c r="CF184" s="32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</row>
    <row r="185" spans="2:99" s="2" customFormat="1" collapsed="1">
      <c r="B185" s="2" t="str">
        <f t="shared" si="261"/>
        <v>Hide</v>
      </c>
      <c r="C185" s="2">
        <v>1</v>
      </c>
      <c r="D185" s="66" t="s">
        <v>165</v>
      </c>
      <c r="E185" s="116">
        <v>-1992.85</v>
      </c>
      <c r="F185" s="38">
        <v>2.4246073781050104</v>
      </c>
      <c r="G185" s="38">
        <f t="shared" si="262"/>
        <v>-1995.274607378105</v>
      </c>
      <c r="H185" s="38">
        <v>0</v>
      </c>
      <c r="I185" s="38">
        <f t="shared" si="287"/>
        <v>-1992.85</v>
      </c>
      <c r="J185" s="39">
        <v>0</v>
      </c>
      <c r="K185" s="39">
        <f t="shared" si="263"/>
        <v>-1992.85</v>
      </c>
      <c r="L185" s="35"/>
      <c r="M185" s="38">
        <v>-1992.85</v>
      </c>
      <c r="N185" s="38">
        <v>2.4246073781050104</v>
      </c>
      <c r="O185" s="38">
        <f t="shared" si="277"/>
        <v>-1995.274607378105</v>
      </c>
      <c r="P185" s="38">
        <v>0</v>
      </c>
      <c r="Q185" s="38">
        <f t="shared" si="278"/>
        <v>-1992.85</v>
      </c>
      <c r="R185" s="39">
        <v>0</v>
      </c>
      <c r="S185" s="40">
        <f t="shared" si="264"/>
        <v>-1992.85</v>
      </c>
      <c r="T185" s="32"/>
      <c r="U185" s="116">
        <v>0</v>
      </c>
      <c r="V185" s="38">
        <v>-4.0404643531145226</v>
      </c>
      <c r="W185" s="38">
        <f t="shared" si="265"/>
        <v>4.0404643531145226</v>
      </c>
      <c r="X185" s="38">
        <v>0</v>
      </c>
      <c r="Y185" s="38">
        <f t="shared" si="288"/>
        <v>0</v>
      </c>
      <c r="Z185" s="39">
        <v>0</v>
      </c>
      <c r="AA185" s="39">
        <f t="shared" si="266"/>
        <v>0</v>
      </c>
      <c r="AB185" s="35"/>
      <c r="AC185" s="38">
        <v>0</v>
      </c>
      <c r="AD185" s="38">
        <v>-4.0404643531145226</v>
      </c>
      <c r="AE185" s="38">
        <f t="shared" si="279"/>
        <v>4.0404643531145226</v>
      </c>
      <c r="AF185" s="38">
        <v>0</v>
      </c>
      <c r="AG185" s="38">
        <f t="shared" si="280"/>
        <v>0</v>
      </c>
      <c r="AH185" s="39">
        <v>0</v>
      </c>
      <c r="AI185" s="40">
        <f t="shared" si="267"/>
        <v>0</v>
      </c>
      <c r="AJ185" s="32"/>
      <c r="AK185" s="116">
        <v>0</v>
      </c>
      <c r="AL185" s="38">
        <v>6.4650717312195329</v>
      </c>
      <c r="AM185" s="38">
        <f t="shared" si="268"/>
        <v>-6.4650717312195329</v>
      </c>
      <c r="AN185" s="38">
        <v>0</v>
      </c>
      <c r="AO185" s="38">
        <f t="shared" si="289"/>
        <v>0</v>
      </c>
      <c r="AP185" s="39">
        <v>0</v>
      </c>
      <c r="AQ185" s="39">
        <f t="shared" si="269"/>
        <v>0</v>
      </c>
      <c r="AR185" s="35"/>
      <c r="AS185" s="38">
        <v>0</v>
      </c>
      <c r="AT185" s="38">
        <v>6.4650717312195329</v>
      </c>
      <c r="AU185" s="38">
        <f t="shared" si="281"/>
        <v>-6.4650717312195329</v>
      </c>
      <c r="AV185" s="38">
        <v>0</v>
      </c>
      <c r="AW185" s="38">
        <f t="shared" si="282"/>
        <v>0</v>
      </c>
      <c r="AX185" s="39">
        <v>0</v>
      </c>
      <c r="AY185" s="40">
        <f t="shared" si="270"/>
        <v>0</v>
      </c>
      <c r="AZ185" s="32"/>
      <c r="BA185" s="116">
        <v>-1992.85</v>
      </c>
      <c r="BB185" s="38">
        <v>0</v>
      </c>
      <c r="BC185" s="38">
        <f t="shared" si="271"/>
        <v>-1992.85</v>
      </c>
      <c r="BD185" s="38">
        <v>0</v>
      </c>
      <c r="BE185" s="38">
        <f t="shared" si="290"/>
        <v>-1992.85</v>
      </c>
      <c r="BF185" s="39">
        <v>0</v>
      </c>
      <c r="BG185" s="39">
        <f t="shared" si="272"/>
        <v>-1992.85</v>
      </c>
      <c r="BH185" s="35"/>
      <c r="BI185" s="38">
        <v>-1992.85</v>
      </c>
      <c r="BJ185" s="38">
        <v>0</v>
      </c>
      <c r="BK185" s="38">
        <f t="shared" si="283"/>
        <v>-1992.85</v>
      </c>
      <c r="BL185" s="38">
        <v>0</v>
      </c>
      <c r="BM185" s="38">
        <f t="shared" si="284"/>
        <v>-1992.85</v>
      </c>
      <c r="BN185" s="39">
        <v>0</v>
      </c>
      <c r="BO185" s="40">
        <f t="shared" si="273"/>
        <v>-1992.85</v>
      </c>
      <c r="BP185" s="32"/>
      <c r="BQ185" s="116">
        <v>0</v>
      </c>
      <c r="BR185" s="38">
        <v>0</v>
      </c>
      <c r="BS185" s="38">
        <f t="shared" si="274"/>
        <v>0</v>
      </c>
      <c r="BT185" s="38">
        <v>0</v>
      </c>
      <c r="BU185" s="38">
        <f t="shared" si="291"/>
        <v>0</v>
      </c>
      <c r="BV185" s="39">
        <v>0</v>
      </c>
      <c r="BW185" s="39">
        <f t="shared" si="275"/>
        <v>0</v>
      </c>
      <c r="BX185" s="35"/>
      <c r="BY185" s="38">
        <v>0</v>
      </c>
      <c r="BZ185" s="38">
        <v>0</v>
      </c>
      <c r="CA185" s="38">
        <f t="shared" si="285"/>
        <v>0</v>
      </c>
      <c r="CB185" s="38">
        <v>0</v>
      </c>
      <c r="CC185" s="38">
        <f t="shared" si="286"/>
        <v>0</v>
      </c>
      <c r="CD185" s="39">
        <v>0</v>
      </c>
      <c r="CE185" s="40">
        <f t="shared" si="276"/>
        <v>0</v>
      </c>
      <c r="CF185" s="32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</row>
    <row r="186" spans="2:99" s="2" customFormat="1" ht="14.25" hidden="1" customHeight="1" outlineLevel="1">
      <c r="B186" s="2" t="str">
        <f t="shared" si="261"/>
        <v>Hide</v>
      </c>
      <c r="C186" s="2">
        <v>1</v>
      </c>
      <c r="D186" s="66" t="s">
        <v>166</v>
      </c>
      <c r="E186" s="122">
        <v>5215.2999999999993</v>
      </c>
      <c r="F186" s="69">
        <v>0</v>
      </c>
      <c r="G186" s="69">
        <f t="shared" si="262"/>
        <v>5215.2999999999993</v>
      </c>
      <c r="H186" s="69">
        <v>0</v>
      </c>
      <c r="I186" s="69">
        <f t="shared" si="287"/>
        <v>5215.2999999999993</v>
      </c>
      <c r="J186" s="70">
        <v>761.9</v>
      </c>
      <c r="K186" s="70">
        <f t="shared" si="263"/>
        <v>4453.3999999999996</v>
      </c>
      <c r="L186" s="35"/>
      <c r="M186" s="69">
        <v>5215.2999999999993</v>
      </c>
      <c r="N186" s="69">
        <v>0</v>
      </c>
      <c r="O186" s="69">
        <f t="shared" si="277"/>
        <v>5215.2999999999993</v>
      </c>
      <c r="P186" s="69">
        <v>0</v>
      </c>
      <c r="Q186" s="69">
        <f t="shared" si="278"/>
        <v>5215.2999999999993</v>
      </c>
      <c r="R186" s="70">
        <v>761.9</v>
      </c>
      <c r="S186" s="71">
        <f t="shared" si="264"/>
        <v>4453.3999999999996</v>
      </c>
      <c r="T186" s="32"/>
      <c r="U186" s="122">
        <v>2553.6999999999998</v>
      </c>
      <c r="V186" s="69">
        <v>0</v>
      </c>
      <c r="W186" s="69">
        <f t="shared" si="265"/>
        <v>2553.6999999999998</v>
      </c>
      <c r="X186" s="69">
        <v>0</v>
      </c>
      <c r="Y186" s="69">
        <f t="shared" si="288"/>
        <v>2553.6999999999998</v>
      </c>
      <c r="Z186" s="70">
        <v>628.54</v>
      </c>
      <c r="AA186" s="70">
        <f t="shared" si="266"/>
        <v>1925.1599999999999</v>
      </c>
      <c r="AB186" s="35"/>
      <c r="AC186" s="69">
        <v>2553.6999999999998</v>
      </c>
      <c r="AD186" s="69">
        <v>0</v>
      </c>
      <c r="AE186" s="69">
        <f t="shared" si="279"/>
        <v>2553.6999999999998</v>
      </c>
      <c r="AF186" s="69">
        <v>0</v>
      </c>
      <c r="AG186" s="69">
        <f t="shared" si="280"/>
        <v>2553.6999999999998</v>
      </c>
      <c r="AH186" s="70">
        <v>628.54</v>
      </c>
      <c r="AI186" s="71">
        <f t="shared" si="267"/>
        <v>1925.1599999999999</v>
      </c>
      <c r="AJ186" s="32"/>
      <c r="AK186" s="122">
        <v>2661.6</v>
      </c>
      <c r="AL186" s="69">
        <v>0</v>
      </c>
      <c r="AM186" s="69">
        <f t="shared" si="268"/>
        <v>2661.6</v>
      </c>
      <c r="AN186" s="69">
        <v>0</v>
      </c>
      <c r="AO186" s="69">
        <f t="shared" si="289"/>
        <v>2661.6</v>
      </c>
      <c r="AP186" s="70">
        <v>133.36000000000001</v>
      </c>
      <c r="AQ186" s="70">
        <f t="shared" si="269"/>
        <v>2528.2399999999998</v>
      </c>
      <c r="AR186" s="35"/>
      <c r="AS186" s="69">
        <v>2661.6</v>
      </c>
      <c r="AT186" s="69">
        <v>0</v>
      </c>
      <c r="AU186" s="69">
        <f t="shared" si="281"/>
        <v>2661.6</v>
      </c>
      <c r="AV186" s="69">
        <v>0</v>
      </c>
      <c r="AW186" s="69">
        <f t="shared" si="282"/>
        <v>2661.6</v>
      </c>
      <c r="AX186" s="70">
        <v>133.36000000000001</v>
      </c>
      <c r="AY186" s="71">
        <f t="shared" si="270"/>
        <v>2528.2399999999998</v>
      </c>
      <c r="AZ186" s="32"/>
      <c r="BA186" s="122">
        <v>0</v>
      </c>
      <c r="BB186" s="69">
        <v>0</v>
      </c>
      <c r="BC186" s="69">
        <f t="shared" si="271"/>
        <v>0</v>
      </c>
      <c r="BD186" s="69">
        <v>0</v>
      </c>
      <c r="BE186" s="69">
        <f t="shared" si="290"/>
        <v>0</v>
      </c>
      <c r="BF186" s="70">
        <v>0</v>
      </c>
      <c r="BG186" s="70">
        <f t="shared" si="272"/>
        <v>0</v>
      </c>
      <c r="BH186" s="35"/>
      <c r="BI186" s="69">
        <v>0</v>
      </c>
      <c r="BJ186" s="69">
        <v>0</v>
      </c>
      <c r="BK186" s="69">
        <f t="shared" si="283"/>
        <v>0</v>
      </c>
      <c r="BL186" s="69">
        <v>0</v>
      </c>
      <c r="BM186" s="69">
        <f t="shared" si="284"/>
        <v>0</v>
      </c>
      <c r="BN186" s="70">
        <v>0</v>
      </c>
      <c r="BO186" s="71">
        <f t="shared" si="273"/>
        <v>0</v>
      </c>
      <c r="BP186" s="32"/>
      <c r="BQ186" s="122">
        <v>0</v>
      </c>
      <c r="BR186" s="69">
        <v>0</v>
      </c>
      <c r="BS186" s="69">
        <f t="shared" si="274"/>
        <v>0</v>
      </c>
      <c r="BT186" s="69">
        <v>0</v>
      </c>
      <c r="BU186" s="69">
        <f t="shared" si="291"/>
        <v>0</v>
      </c>
      <c r="BV186" s="70">
        <v>0</v>
      </c>
      <c r="BW186" s="70">
        <f t="shared" si="275"/>
        <v>0</v>
      </c>
      <c r="BX186" s="35"/>
      <c r="BY186" s="69">
        <v>0</v>
      </c>
      <c r="BZ186" s="69">
        <v>0</v>
      </c>
      <c r="CA186" s="69">
        <f t="shared" si="285"/>
        <v>0</v>
      </c>
      <c r="CB186" s="69">
        <v>0</v>
      </c>
      <c r="CC186" s="69">
        <f t="shared" si="286"/>
        <v>0</v>
      </c>
      <c r="CD186" s="70">
        <v>0</v>
      </c>
      <c r="CE186" s="71">
        <f t="shared" si="276"/>
        <v>0</v>
      </c>
      <c r="CF186" s="32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</row>
    <row r="187" spans="2:99" s="2" customFormat="1" collapsed="1">
      <c r="B187" s="2" t="str">
        <f t="shared" si="261"/>
        <v>Hide</v>
      </c>
      <c r="C187" s="2">
        <v>1</v>
      </c>
      <c r="D187" s="66" t="s">
        <v>167</v>
      </c>
      <c r="E187" s="116">
        <v>5215.2999999999993</v>
      </c>
      <c r="F187" s="38">
        <v>0</v>
      </c>
      <c r="G187" s="38">
        <f t="shared" si="262"/>
        <v>5215.2999999999993</v>
      </c>
      <c r="H187" s="38">
        <v>0</v>
      </c>
      <c r="I187" s="38">
        <f t="shared" si="287"/>
        <v>5215.2999999999993</v>
      </c>
      <c r="J187" s="39">
        <v>761.9</v>
      </c>
      <c r="K187" s="39">
        <f t="shared" si="263"/>
        <v>4453.3999999999996</v>
      </c>
      <c r="L187" s="35"/>
      <c r="M187" s="38">
        <v>5215.2999999999993</v>
      </c>
      <c r="N187" s="38">
        <v>0</v>
      </c>
      <c r="O187" s="38">
        <f t="shared" si="277"/>
        <v>5215.2999999999993</v>
      </c>
      <c r="P187" s="38">
        <v>0</v>
      </c>
      <c r="Q187" s="38">
        <f t="shared" si="278"/>
        <v>5215.2999999999993</v>
      </c>
      <c r="R187" s="39">
        <v>761.9</v>
      </c>
      <c r="S187" s="40">
        <f t="shared" si="264"/>
        <v>4453.3999999999996</v>
      </c>
      <c r="T187" s="32"/>
      <c r="U187" s="116">
        <v>2553.6999999999998</v>
      </c>
      <c r="V187" s="38">
        <v>0</v>
      </c>
      <c r="W187" s="38">
        <f t="shared" si="265"/>
        <v>2553.6999999999998</v>
      </c>
      <c r="X187" s="38">
        <v>0</v>
      </c>
      <c r="Y187" s="38">
        <f t="shared" si="288"/>
        <v>2553.6999999999998</v>
      </c>
      <c r="Z187" s="39">
        <v>628.54</v>
      </c>
      <c r="AA187" s="39">
        <f t="shared" si="266"/>
        <v>1925.1599999999999</v>
      </c>
      <c r="AB187" s="35"/>
      <c r="AC187" s="38">
        <v>2553.6999999999998</v>
      </c>
      <c r="AD187" s="38">
        <v>0</v>
      </c>
      <c r="AE187" s="38">
        <f t="shared" si="279"/>
        <v>2553.6999999999998</v>
      </c>
      <c r="AF187" s="38">
        <v>0</v>
      </c>
      <c r="AG187" s="38">
        <f t="shared" si="280"/>
        <v>2553.6999999999998</v>
      </c>
      <c r="AH187" s="39">
        <v>628.54</v>
      </c>
      <c r="AI187" s="40">
        <f t="shared" si="267"/>
        <v>1925.1599999999999</v>
      </c>
      <c r="AJ187" s="32"/>
      <c r="AK187" s="116">
        <v>2661.6</v>
      </c>
      <c r="AL187" s="38">
        <v>0</v>
      </c>
      <c r="AM187" s="38">
        <f t="shared" si="268"/>
        <v>2661.6</v>
      </c>
      <c r="AN187" s="38">
        <v>0</v>
      </c>
      <c r="AO187" s="38">
        <f t="shared" si="289"/>
        <v>2661.6</v>
      </c>
      <c r="AP187" s="39">
        <v>133.36000000000001</v>
      </c>
      <c r="AQ187" s="39">
        <f t="shared" si="269"/>
        <v>2528.2399999999998</v>
      </c>
      <c r="AR187" s="35"/>
      <c r="AS187" s="38">
        <v>2661.6</v>
      </c>
      <c r="AT187" s="38">
        <v>0</v>
      </c>
      <c r="AU187" s="38">
        <f t="shared" si="281"/>
        <v>2661.6</v>
      </c>
      <c r="AV187" s="38">
        <v>0</v>
      </c>
      <c r="AW187" s="38">
        <f t="shared" si="282"/>
        <v>2661.6</v>
      </c>
      <c r="AX187" s="39">
        <v>133.36000000000001</v>
      </c>
      <c r="AY187" s="40">
        <f t="shared" si="270"/>
        <v>2528.2399999999998</v>
      </c>
      <c r="AZ187" s="32"/>
      <c r="BA187" s="116">
        <v>0</v>
      </c>
      <c r="BB187" s="38">
        <v>0</v>
      </c>
      <c r="BC187" s="38">
        <f t="shared" si="271"/>
        <v>0</v>
      </c>
      <c r="BD187" s="38">
        <v>0</v>
      </c>
      <c r="BE187" s="38">
        <f t="shared" si="290"/>
        <v>0</v>
      </c>
      <c r="BF187" s="39">
        <v>0</v>
      </c>
      <c r="BG187" s="39">
        <f t="shared" si="272"/>
        <v>0</v>
      </c>
      <c r="BH187" s="35"/>
      <c r="BI187" s="38">
        <v>0</v>
      </c>
      <c r="BJ187" s="38">
        <v>0</v>
      </c>
      <c r="BK187" s="38">
        <f t="shared" si="283"/>
        <v>0</v>
      </c>
      <c r="BL187" s="38">
        <v>0</v>
      </c>
      <c r="BM187" s="38">
        <f t="shared" si="284"/>
        <v>0</v>
      </c>
      <c r="BN187" s="39">
        <v>0</v>
      </c>
      <c r="BO187" s="40">
        <f t="shared" si="273"/>
        <v>0</v>
      </c>
      <c r="BP187" s="32"/>
      <c r="BQ187" s="116">
        <v>0</v>
      </c>
      <c r="BR187" s="38">
        <v>0</v>
      </c>
      <c r="BS187" s="38">
        <f t="shared" si="274"/>
        <v>0</v>
      </c>
      <c r="BT187" s="38">
        <v>0</v>
      </c>
      <c r="BU187" s="38">
        <f t="shared" si="291"/>
        <v>0</v>
      </c>
      <c r="BV187" s="39">
        <v>0</v>
      </c>
      <c r="BW187" s="39">
        <f t="shared" si="275"/>
        <v>0</v>
      </c>
      <c r="BX187" s="35"/>
      <c r="BY187" s="38">
        <v>0</v>
      </c>
      <c r="BZ187" s="38">
        <v>0</v>
      </c>
      <c r="CA187" s="38">
        <f t="shared" si="285"/>
        <v>0</v>
      </c>
      <c r="CB187" s="38">
        <v>0</v>
      </c>
      <c r="CC187" s="38">
        <f t="shared" si="286"/>
        <v>0</v>
      </c>
      <c r="CD187" s="39">
        <v>0</v>
      </c>
      <c r="CE187" s="40">
        <f t="shared" si="276"/>
        <v>0</v>
      </c>
      <c r="CF187" s="32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</row>
    <row r="188" spans="2:99" s="2" customFormat="1">
      <c r="B188" s="2" t="str">
        <f t="shared" si="261"/>
        <v>Hide</v>
      </c>
      <c r="C188" s="2">
        <v>1</v>
      </c>
      <c r="D188" s="66" t="s">
        <v>168</v>
      </c>
      <c r="E188" s="116">
        <v>150100.24000000002</v>
      </c>
      <c r="F188" s="38">
        <v>104709.06643651734</v>
      </c>
      <c r="G188" s="38">
        <f t="shared" si="262"/>
        <v>45391.173563482676</v>
      </c>
      <c r="H188" s="38">
        <v>0</v>
      </c>
      <c r="I188" s="38">
        <f t="shared" si="287"/>
        <v>150100.24000000002</v>
      </c>
      <c r="J188" s="39">
        <v>88634.829999999987</v>
      </c>
      <c r="K188" s="39">
        <f t="shared" si="263"/>
        <v>61465.410000000033</v>
      </c>
      <c r="L188" s="35"/>
      <c r="M188" s="38">
        <v>150100.24000000002</v>
      </c>
      <c r="N188" s="38">
        <v>104709.06643651734</v>
      </c>
      <c r="O188" s="38">
        <f t="shared" si="277"/>
        <v>45391.173563482676</v>
      </c>
      <c r="P188" s="38">
        <v>0</v>
      </c>
      <c r="Q188" s="38">
        <f t="shared" si="278"/>
        <v>150100.24000000002</v>
      </c>
      <c r="R188" s="39">
        <v>88634.829999999987</v>
      </c>
      <c r="S188" s="40">
        <f t="shared" si="264"/>
        <v>61465.410000000033</v>
      </c>
      <c r="T188" s="32"/>
      <c r="U188" s="116">
        <v>30151.089999999997</v>
      </c>
      <c r="V188" s="38">
        <v>65368.538594787802</v>
      </c>
      <c r="W188" s="38">
        <f t="shared" si="265"/>
        <v>-35217.448594787806</v>
      </c>
      <c r="X188" s="38">
        <v>0</v>
      </c>
      <c r="Y188" s="38">
        <f t="shared" si="288"/>
        <v>30151.089999999997</v>
      </c>
      <c r="Z188" s="39">
        <v>40723.599999999999</v>
      </c>
      <c r="AA188" s="39">
        <f t="shared" si="266"/>
        <v>-10572.510000000002</v>
      </c>
      <c r="AB188" s="35"/>
      <c r="AC188" s="38">
        <v>30151.089999999997</v>
      </c>
      <c r="AD188" s="38">
        <v>65368.538594787802</v>
      </c>
      <c r="AE188" s="38">
        <f t="shared" si="279"/>
        <v>-35217.448594787806</v>
      </c>
      <c r="AF188" s="38">
        <v>0</v>
      </c>
      <c r="AG188" s="38">
        <f t="shared" si="280"/>
        <v>30151.089999999997</v>
      </c>
      <c r="AH188" s="39">
        <v>40723.599999999999</v>
      </c>
      <c r="AI188" s="40">
        <f t="shared" si="267"/>
        <v>-10572.510000000002</v>
      </c>
      <c r="AJ188" s="32"/>
      <c r="AK188" s="116">
        <v>73243.930000000008</v>
      </c>
      <c r="AL188" s="38">
        <v>4044.0148724115406</v>
      </c>
      <c r="AM188" s="38">
        <f t="shared" si="268"/>
        <v>69199.915127588465</v>
      </c>
      <c r="AN188" s="38">
        <v>0</v>
      </c>
      <c r="AO188" s="38">
        <f t="shared" si="289"/>
        <v>73243.930000000008</v>
      </c>
      <c r="AP188" s="39">
        <v>5166.3599999999997</v>
      </c>
      <c r="AQ188" s="39">
        <f t="shared" si="269"/>
        <v>68077.570000000007</v>
      </c>
      <c r="AR188" s="35"/>
      <c r="AS188" s="38">
        <v>73243.930000000008</v>
      </c>
      <c r="AT188" s="38">
        <v>4044.0148724115406</v>
      </c>
      <c r="AU188" s="38">
        <f t="shared" si="281"/>
        <v>69199.915127588465</v>
      </c>
      <c r="AV188" s="38">
        <v>0</v>
      </c>
      <c r="AW188" s="38">
        <f t="shared" si="282"/>
        <v>73243.930000000008</v>
      </c>
      <c r="AX188" s="39">
        <v>5166.3599999999997</v>
      </c>
      <c r="AY188" s="40">
        <f t="shared" si="270"/>
        <v>68077.570000000007</v>
      </c>
      <c r="AZ188" s="32"/>
      <c r="BA188" s="116">
        <v>8791.369999999999</v>
      </c>
      <c r="BB188" s="38">
        <v>-228.5800730521332</v>
      </c>
      <c r="BC188" s="38">
        <f t="shared" si="271"/>
        <v>9019.9500730521322</v>
      </c>
      <c r="BD188" s="38">
        <v>0</v>
      </c>
      <c r="BE188" s="38">
        <f t="shared" si="290"/>
        <v>8791.369999999999</v>
      </c>
      <c r="BF188" s="39">
        <v>438</v>
      </c>
      <c r="BG188" s="39">
        <f t="shared" si="272"/>
        <v>8353.369999999999</v>
      </c>
      <c r="BH188" s="35"/>
      <c r="BI188" s="38">
        <v>8791.369999999999</v>
      </c>
      <c r="BJ188" s="38">
        <v>-228.5800730521332</v>
      </c>
      <c r="BK188" s="38">
        <f t="shared" si="283"/>
        <v>9019.9500730521322</v>
      </c>
      <c r="BL188" s="38">
        <v>0</v>
      </c>
      <c r="BM188" s="38">
        <f t="shared" si="284"/>
        <v>8791.369999999999</v>
      </c>
      <c r="BN188" s="39">
        <v>438</v>
      </c>
      <c r="BO188" s="40">
        <f t="shared" si="273"/>
        <v>8353.369999999999</v>
      </c>
      <c r="BP188" s="32"/>
      <c r="BQ188" s="116">
        <v>37913.85</v>
      </c>
      <c r="BR188" s="38">
        <v>35525.093042370128</v>
      </c>
      <c r="BS188" s="38">
        <f t="shared" si="274"/>
        <v>2388.7569576298702</v>
      </c>
      <c r="BT188" s="38">
        <v>0</v>
      </c>
      <c r="BU188" s="38">
        <f t="shared" si="291"/>
        <v>37913.85</v>
      </c>
      <c r="BV188" s="39">
        <v>42306.87</v>
      </c>
      <c r="BW188" s="39">
        <f t="shared" si="275"/>
        <v>-4393.0200000000041</v>
      </c>
      <c r="BX188" s="35"/>
      <c r="BY188" s="38">
        <v>37913.85</v>
      </c>
      <c r="BZ188" s="38">
        <v>35525.093042370128</v>
      </c>
      <c r="CA188" s="38">
        <f t="shared" si="285"/>
        <v>2388.7569576298702</v>
      </c>
      <c r="CB188" s="38">
        <v>0</v>
      </c>
      <c r="CC188" s="38">
        <f t="shared" si="286"/>
        <v>37913.85</v>
      </c>
      <c r="CD188" s="39">
        <v>42306.87</v>
      </c>
      <c r="CE188" s="40">
        <f t="shared" si="276"/>
        <v>-4393.0200000000041</v>
      </c>
      <c r="CF188" s="32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</row>
    <row r="189" spans="2:99" s="2" customFormat="1" ht="14.25" hidden="1" customHeight="1" outlineLevel="1">
      <c r="B189" s="2" t="str">
        <f t="shared" si="261"/>
        <v>Hide</v>
      </c>
      <c r="C189" s="2">
        <v>1</v>
      </c>
      <c r="D189" s="66" t="s">
        <v>169</v>
      </c>
      <c r="E189" s="122">
        <v>96127.240000000063</v>
      </c>
      <c r="F189" s="69">
        <v>134896.21425907395</v>
      </c>
      <c r="G189" s="69">
        <f t="shared" si="262"/>
        <v>-38768.97425907389</v>
      </c>
      <c r="H189" s="69">
        <v>0</v>
      </c>
      <c r="I189" s="69">
        <f t="shared" si="287"/>
        <v>96127.240000000063</v>
      </c>
      <c r="J189" s="70">
        <v>75840.289999999994</v>
      </c>
      <c r="K189" s="70">
        <f t="shared" si="263"/>
        <v>20286.95000000007</v>
      </c>
      <c r="L189" s="35"/>
      <c r="M189" s="69">
        <v>96127.240000000063</v>
      </c>
      <c r="N189" s="69">
        <v>134896.21425907395</v>
      </c>
      <c r="O189" s="69">
        <f t="shared" si="277"/>
        <v>-38768.97425907389</v>
      </c>
      <c r="P189" s="69">
        <v>0</v>
      </c>
      <c r="Q189" s="69">
        <f t="shared" si="278"/>
        <v>96127.240000000063</v>
      </c>
      <c r="R189" s="70">
        <v>75840.289999999994</v>
      </c>
      <c r="S189" s="71">
        <f t="shared" si="264"/>
        <v>20286.95000000007</v>
      </c>
      <c r="T189" s="32"/>
      <c r="U189" s="122">
        <v>83065.010000000053</v>
      </c>
      <c r="V189" s="69">
        <v>125541.5040691811</v>
      </c>
      <c r="W189" s="69">
        <f t="shared" si="265"/>
        <v>-42476.494069181048</v>
      </c>
      <c r="X189" s="69">
        <v>0</v>
      </c>
      <c r="Y189" s="69">
        <f t="shared" si="288"/>
        <v>83065.010000000053</v>
      </c>
      <c r="Z189" s="70">
        <v>68065.649999999994</v>
      </c>
      <c r="AA189" s="70">
        <f t="shared" si="266"/>
        <v>14999.360000000059</v>
      </c>
      <c r="AB189" s="35"/>
      <c r="AC189" s="69">
        <v>83065.010000000053</v>
      </c>
      <c r="AD189" s="69">
        <v>125541.5040691811</v>
      </c>
      <c r="AE189" s="69">
        <f t="shared" si="279"/>
        <v>-42476.494069181048</v>
      </c>
      <c r="AF189" s="69">
        <v>0</v>
      </c>
      <c r="AG189" s="69">
        <f t="shared" si="280"/>
        <v>83065.010000000053</v>
      </c>
      <c r="AH189" s="70">
        <v>68065.649999999994</v>
      </c>
      <c r="AI189" s="71">
        <f t="shared" si="267"/>
        <v>14999.360000000059</v>
      </c>
      <c r="AJ189" s="32"/>
      <c r="AK189" s="122">
        <v>13062.230000000005</v>
      </c>
      <c r="AL189" s="69">
        <v>9354.7101898928595</v>
      </c>
      <c r="AM189" s="69">
        <f t="shared" si="268"/>
        <v>3707.5198101071455</v>
      </c>
      <c r="AN189" s="69">
        <v>0</v>
      </c>
      <c r="AO189" s="69">
        <f t="shared" si="289"/>
        <v>13062.230000000005</v>
      </c>
      <c r="AP189" s="70">
        <v>7489.64</v>
      </c>
      <c r="AQ189" s="70">
        <f t="shared" si="269"/>
        <v>5572.5900000000047</v>
      </c>
      <c r="AR189" s="35"/>
      <c r="AS189" s="69">
        <v>13062.230000000005</v>
      </c>
      <c r="AT189" s="69">
        <v>9354.7101898928595</v>
      </c>
      <c r="AU189" s="69">
        <f t="shared" si="281"/>
        <v>3707.5198101071455</v>
      </c>
      <c r="AV189" s="69">
        <v>0</v>
      </c>
      <c r="AW189" s="69">
        <f t="shared" si="282"/>
        <v>13062.230000000005</v>
      </c>
      <c r="AX189" s="70">
        <v>7489.64</v>
      </c>
      <c r="AY189" s="71">
        <f t="shared" si="270"/>
        <v>5572.5900000000047</v>
      </c>
      <c r="AZ189" s="32"/>
      <c r="BA189" s="122">
        <v>0</v>
      </c>
      <c r="BB189" s="69">
        <v>0</v>
      </c>
      <c r="BC189" s="69">
        <f t="shared" si="271"/>
        <v>0</v>
      </c>
      <c r="BD189" s="69">
        <v>0</v>
      </c>
      <c r="BE189" s="69">
        <f t="shared" si="290"/>
        <v>0</v>
      </c>
      <c r="BF189" s="70">
        <v>285</v>
      </c>
      <c r="BG189" s="70">
        <f t="shared" si="272"/>
        <v>-285</v>
      </c>
      <c r="BH189" s="35"/>
      <c r="BI189" s="69">
        <v>0</v>
      </c>
      <c r="BJ189" s="69">
        <v>0</v>
      </c>
      <c r="BK189" s="69">
        <f t="shared" si="283"/>
        <v>0</v>
      </c>
      <c r="BL189" s="69">
        <v>0</v>
      </c>
      <c r="BM189" s="69">
        <f t="shared" si="284"/>
        <v>0</v>
      </c>
      <c r="BN189" s="70">
        <v>285</v>
      </c>
      <c r="BO189" s="71">
        <f t="shared" si="273"/>
        <v>-285</v>
      </c>
      <c r="BP189" s="32"/>
      <c r="BQ189" s="122">
        <v>0</v>
      </c>
      <c r="BR189" s="69">
        <v>0</v>
      </c>
      <c r="BS189" s="69">
        <f t="shared" si="274"/>
        <v>0</v>
      </c>
      <c r="BT189" s="69">
        <v>0</v>
      </c>
      <c r="BU189" s="69">
        <f t="shared" si="291"/>
        <v>0</v>
      </c>
      <c r="BV189" s="70">
        <v>0</v>
      </c>
      <c r="BW189" s="70">
        <f t="shared" si="275"/>
        <v>0</v>
      </c>
      <c r="BX189" s="35"/>
      <c r="BY189" s="69">
        <v>0</v>
      </c>
      <c r="BZ189" s="69">
        <v>0</v>
      </c>
      <c r="CA189" s="69">
        <f t="shared" si="285"/>
        <v>0</v>
      </c>
      <c r="CB189" s="69">
        <v>0</v>
      </c>
      <c r="CC189" s="69">
        <f t="shared" si="286"/>
        <v>0</v>
      </c>
      <c r="CD189" s="70">
        <v>0</v>
      </c>
      <c r="CE189" s="71">
        <f t="shared" si="276"/>
        <v>0</v>
      </c>
      <c r="CF189" s="32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</row>
    <row r="190" spans="2:99" s="2" customFormat="1" collapsed="1">
      <c r="B190" s="2" t="str">
        <f t="shared" si="261"/>
        <v>Hide</v>
      </c>
      <c r="C190" s="2">
        <v>1</v>
      </c>
      <c r="D190" s="66" t="s">
        <v>170</v>
      </c>
      <c r="E190" s="116">
        <v>96127.240000000063</v>
      </c>
      <c r="F190" s="38">
        <v>134896.21425907395</v>
      </c>
      <c r="G190" s="38">
        <f t="shared" si="262"/>
        <v>-38768.97425907389</v>
      </c>
      <c r="H190" s="38">
        <v>0</v>
      </c>
      <c r="I190" s="38">
        <f t="shared" si="287"/>
        <v>96127.240000000063</v>
      </c>
      <c r="J190" s="39">
        <v>75840.289999999994</v>
      </c>
      <c r="K190" s="39">
        <f t="shared" si="263"/>
        <v>20286.95000000007</v>
      </c>
      <c r="L190" s="35"/>
      <c r="M190" s="38">
        <v>96127.240000000063</v>
      </c>
      <c r="N190" s="38">
        <v>134896.21425907395</v>
      </c>
      <c r="O190" s="38">
        <f t="shared" si="277"/>
        <v>-38768.97425907389</v>
      </c>
      <c r="P190" s="38">
        <v>0</v>
      </c>
      <c r="Q190" s="38">
        <f t="shared" si="278"/>
        <v>96127.240000000063</v>
      </c>
      <c r="R190" s="39">
        <v>75840.289999999994</v>
      </c>
      <c r="S190" s="40">
        <f t="shared" si="264"/>
        <v>20286.95000000007</v>
      </c>
      <c r="T190" s="32"/>
      <c r="U190" s="116">
        <v>83065.010000000053</v>
      </c>
      <c r="V190" s="38">
        <v>125541.5040691811</v>
      </c>
      <c r="W190" s="38">
        <f t="shared" si="265"/>
        <v>-42476.494069181048</v>
      </c>
      <c r="X190" s="38">
        <v>0</v>
      </c>
      <c r="Y190" s="38">
        <f t="shared" si="288"/>
        <v>83065.010000000053</v>
      </c>
      <c r="Z190" s="39">
        <v>68065.649999999994</v>
      </c>
      <c r="AA190" s="39">
        <f t="shared" si="266"/>
        <v>14999.360000000059</v>
      </c>
      <c r="AB190" s="35"/>
      <c r="AC190" s="38">
        <v>83065.010000000053</v>
      </c>
      <c r="AD190" s="38">
        <v>125541.5040691811</v>
      </c>
      <c r="AE190" s="38">
        <f t="shared" si="279"/>
        <v>-42476.494069181048</v>
      </c>
      <c r="AF190" s="38">
        <v>0</v>
      </c>
      <c r="AG190" s="38">
        <f t="shared" si="280"/>
        <v>83065.010000000053</v>
      </c>
      <c r="AH190" s="39">
        <v>68065.649999999994</v>
      </c>
      <c r="AI190" s="40">
        <f t="shared" si="267"/>
        <v>14999.360000000059</v>
      </c>
      <c r="AJ190" s="32"/>
      <c r="AK190" s="116">
        <v>13062.230000000005</v>
      </c>
      <c r="AL190" s="38">
        <v>9354.7101898928595</v>
      </c>
      <c r="AM190" s="38">
        <f t="shared" si="268"/>
        <v>3707.5198101071455</v>
      </c>
      <c r="AN190" s="38">
        <v>0</v>
      </c>
      <c r="AO190" s="38">
        <f t="shared" si="289"/>
        <v>13062.230000000005</v>
      </c>
      <c r="AP190" s="39">
        <v>7489.64</v>
      </c>
      <c r="AQ190" s="39">
        <f t="shared" si="269"/>
        <v>5572.5900000000047</v>
      </c>
      <c r="AR190" s="35"/>
      <c r="AS190" s="38">
        <v>13062.230000000005</v>
      </c>
      <c r="AT190" s="38">
        <v>9354.7101898928595</v>
      </c>
      <c r="AU190" s="38">
        <f t="shared" si="281"/>
        <v>3707.5198101071455</v>
      </c>
      <c r="AV190" s="38">
        <v>0</v>
      </c>
      <c r="AW190" s="38">
        <f t="shared" si="282"/>
        <v>13062.230000000005</v>
      </c>
      <c r="AX190" s="39">
        <v>7489.64</v>
      </c>
      <c r="AY190" s="40">
        <f t="shared" si="270"/>
        <v>5572.5900000000047</v>
      </c>
      <c r="AZ190" s="32"/>
      <c r="BA190" s="116">
        <v>0</v>
      </c>
      <c r="BB190" s="38">
        <v>0</v>
      </c>
      <c r="BC190" s="38">
        <f t="shared" si="271"/>
        <v>0</v>
      </c>
      <c r="BD190" s="38">
        <v>0</v>
      </c>
      <c r="BE190" s="38">
        <f t="shared" si="290"/>
        <v>0</v>
      </c>
      <c r="BF190" s="39">
        <v>285</v>
      </c>
      <c r="BG190" s="39">
        <f t="shared" si="272"/>
        <v>-285</v>
      </c>
      <c r="BH190" s="35"/>
      <c r="BI190" s="38">
        <v>0</v>
      </c>
      <c r="BJ190" s="38">
        <v>0</v>
      </c>
      <c r="BK190" s="38">
        <f t="shared" si="283"/>
        <v>0</v>
      </c>
      <c r="BL190" s="38">
        <v>0</v>
      </c>
      <c r="BM190" s="38">
        <f t="shared" si="284"/>
        <v>0</v>
      </c>
      <c r="BN190" s="39">
        <v>285</v>
      </c>
      <c r="BO190" s="40">
        <f t="shared" si="273"/>
        <v>-285</v>
      </c>
      <c r="BP190" s="32"/>
      <c r="BQ190" s="116">
        <v>0</v>
      </c>
      <c r="BR190" s="38">
        <v>0</v>
      </c>
      <c r="BS190" s="38">
        <f t="shared" si="274"/>
        <v>0</v>
      </c>
      <c r="BT190" s="38">
        <v>0</v>
      </c>
      <c r="BU190" s="38">
        <f t="shared" si="291"/>
        <v>0</v>
      </c>
      <c r="BV190" s="39">
        <v>0</v>
      </c>
      <c r="BW190" s="39">
        <f t="shared" si="275"/>
        <v>0</v>
      </c>
      <c r="BX190" s="35"/>
      <c r="BY190" s="38">
        <v>0</v>
      </c>
      <c r="BZ190" s="38">
        <v>0</v>
      </c>
      <c r="CA190" s="38">
        <f t="shared" si="285"/>
        <v>0</v>
      </c>
      <c r="CB190" s="38">
        <v>0</v>
      </c>
      <c r="CC190" s="38">
        <f t="shared" si="286"/>
        <v>0</v>
      </c>
      <c r="CD190" s="39">
        <v>0</v>
      </c>
      <c r="CE190" s="40">
        <f t="shared" si="276"/>
        <v>0</v>
      </c>
      <c r="CF190" s="32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</row>
    <row r="191" spans="2:99" s="2" customFormat="1" ht="14.25" hidden="1" customHeight="1" outlineLevel="1">
      <c r="B191" s="2" t="str">
        <f t="shared" si="261"/>
        <v>Hide</v>
      </c>
      <c r="C191" s="2">
        <v>1</v>
      </c>
      <c r="D191" s="66" t="s">
        <v>171</v>
      </c>
      <c r="E191" s="122">
        <v>136.07</v>
      </c>
      <c r="F191" s="69">
        <v>2606.1367079252914</v>
      </c>
      <c r="G191" s="69">
        <f t="shared" si="262"/>
        <v>-2470.0667079252912</v>
      </c>
      <c r="H191" s="69">
        <v>0</v>
      </c>
      <c r="I191" s="69">
        <f t="shared" si="287"/>
        <v>136.07</v>
      </c>
      <c r="J191" s="70">
        <v>3416.38</v>
      </c>
      <c r="K191" s="70">
        <f t="shared" si="263"/>
        <v>-3280.31</v>
      </c>
      <c r="L191" s="35"/>
      <c r="M191" s="69">
        <v>136.07</v>
      </c>
      <c r="N191" s="69">
        <v>2606.1367079252914</v>
      </c>
      <c r="O191" s="69">
        <f t="shared" si="277"/>
        <v>-2470.0667079252912</v>
      </c>
      <c r="P191" s="69">
        <v>0</v>
      </c>
      <c r="Q191" s="69">
        <f t="shared" si="278"/>
        <v>136.07</v>
      </c>
      <c r="R191" s="70">
        <v>3416.38</v>
      </c>
      <c r="S191" s="71">
        <f t="shared" si="264"/>
        <v>-3280.31</v>
      </c>
      <c r="T191" s="32"/>
      <c r="U191" s="122">
        <v>136.07</v>
      </c>
      <c r="V191" s="69">
        <v>1693.2762095761971</v>
      </c>
      <c r="W191" s="69">
        <f t="shared" si="265"/>
        <v>-1557.2062095761971</v>
      </c>
      <c r="X191" s="69">
        <v>0</v>
      </c>
      <c r="Y191" s="69">
        <f t="shared" si="288"/>
        <v>136.07</v>
      </c>
      <c r="Z191" s="70">
        <v>0</v>
      </c>
      <c r="AA191" s="70">
        <f t="shared" si="266"/>
        <v>136.07</v>
      </c>
      <c r="AB191" s="35"/>
      <c r="AC191" s="69">
        <v>136.07</v>
      </c>
      <c r="AD191" s="69">
        <v>1693.2762095761971</v>
      </c>
      <c r="AE191" s="69">
        <f t="shared" si="279"/>
        <v>-1557.2062095761971</v>
      </c>
      <c r="AF191" s="69">
        <v>0</v>
      </c>
      <c r="AG191" s="69">
        <f t="shared" si="280"/>
        <v>136.07</v>
      </c>
      <c r="AH191" s="70">
        <v>0</v>
      </c>
      <c r="AI191" s="71">
        <f t="shared" si="267"/>
        <v>136.07</v>
      </c>
      <c r="AJ191" s="32"/>
      <c r="AK191" s="122">
        <v>0</v>
      </c>
      <c r="AL191" s="69">
        <v>0</v>
      </c>
      <c r="AM191" s="69">
        <f t="shared" si="268"/>
        <v>0</v>
      </c>
      <c r="AN191" s="69">
        <v>0</v>
      </c>
      <c r="AO191" s="69">
        <f t="shared" si="289"/>
        <v>0</v>
      </c>
      <c r="AP191" s="70">
        <v>0</v>
      </c>
      <c r="AQ191" s="70">
        <f t="shared" si="269"/>
        <v>0</v>
      </c>
      <c r="AR191" s="35"/>
      <c r="AS191" s="69">
        <v>0</v>
      </c>
      <c r="AT191" s="69">
        <v>0</v>
      </c>
      <c r="AU191" s="69">
        <f t="shared" si="281"/>
        <v>0</v>
      </c>
      <c r="AV191" s="69">
        <v>0</v>
      </c>
      <c r="AW191" s="69">
        <f t="shared" si="282"/>
        <v>0</v>
      </c>
      <c r="AX191" s="70">
        <v>0</v>
      </c>
      <c r="AY191" s="71">
        <f t="shared" si="270"/>
        <v>0</v>
      </c>
      <c r="AZ191" s="32"/>
      <c r="BA191" s="122">
        <v>0</v>
      </c>
      <c r="BB191" s="69">
        <v>0</v>
      </c>
      <c r="BC191" s="69">
        <f t="shared" si="271"/>
        <v>0</v>
      </c>
      <c r="BD191" s="69">
        <v>0</v>
      </c>
      <c r="BE191" s="69">
        <f t="shared" si="290"/>
        <v>0</v>
      </c>
      <c r="BF191" s="70">
        <v>0</v>
      </c>
      <c r="BG191" s="70">
        <f t="shared" si="272"/>
        <v>0</v>
      </c>
      <c r="BH191" s="35"/>
      <c r="BI191" s="69">
        <v>0</v>
      </c>
      <c r="BJ191" s="69">
        <v>0</v>
      </c>
      <c r="BK191" s="69">
        <f t="shared" si="283"/>
        <v>0</v>
      </c>
      <c r="BL191" s="69">
        <v>0</v>
      </c>
      <c r="BM191" s="69">
        <f t="shared" si="284"/>
        <v>0</v>
      </c>
      <c r="BN191" s="70">
        <v>0</v>
      </c>
      <c r="BO191" s="71">
        <f t="shared" si="273"/>
        <v>0</v>
      </c>
      <c r="BP191" s="32"/>
      <c r="BQ191" s="122">
        <v>0</v>
      </c>
      <c r="BR191" s="69">
        <v>912.86049834909431</v>
      </c>
      <c r="BS191" s="69">
        <f t="shared" si="274"/>
        <v>-912.86049834909431</v>
      </c>
      <c r="BT191" s="69">
        <v>0</v>
      </c>
      <c r="BU191" s="69">
        <f t="shared" si="291"/>
        <v>0</v>
      </c>
      <c r="BV191" s="70">
        <v>3416.38</v>
      </c>
      <c r="BW191" s="70">
        <f t="shared" si="275"/>
        <v>-3416.38</v>
      </c>
      <c r="BX191" s="35"/>
      <c r="BY191" s="69">
        <v>0</v>
      </c>
      <c r="BZ191" s="69">
        <v>912.86049834909431</v>
      </c>
      <c r="CA191" s="69">
        <f t="shared" si="285"/>
        <v>-912.86049834909431</v>
      </c>
      <c r="CB191" s="69">
        <v>0</v>
      </c>
      <c r="CC191" s="69">
        <f t="shared" si="286"/>
        <v>0</v>
      </c>
      <c r="CD191" s="70">
        <v>3416.38</v>
      </c>
      <c r="CE191" s="71">
        <f t="shared" si="276"/>
        <v>-3416.38</v>
      </c>
      <c r="CF191" s="32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</row>
    <row r="192" spans="2:99" s="2" customFormat="1" collapsed="1">
      <c r="B192" s="2" t="str">
        <f t="shared" si="261"/>
        <v>Hide</v>
      </c>
      <c r="C192" s="2">
        <v>1</v>
      </c>
      <c r="D192" s="66" t="s">
        <v>172</v>
      </c>
      <c r="E192" s="116">
        <v>136.07</v>
      </c>
      <c r="F192" s="38">
        <v>2606.1367079252914</v>
      </c>
      <c r="G192" s="38">
        <f t="shared" si="262"/>
        <v>-2470.0667079252912</v>
      </c>
      <c r="H192" s="38">
        <v>0</v>
      </c>
      <c r="I192" s="38">
        <f t="shared" si="287"/>
        <v>136.07</v>
      </c>
      <c r="J192" s="39">
        <v>3416.38</v>
      </c>
      <c r="K192" s="39">
        <f t="shared" si="263"/>
        <v>-3280.31</v>
      </c>
      <c r="L192" s="35"/>
      <c r="M192" s="38">
        <v>136.07</v>
      </c>
      <c r="N192" s="38">
        <v>2606.1367079252914</v>
      </c>
      <c r="O192" s="38">
        <f t="shared" si="277"/>
        <v>-2470.0667079252912</v>
      </c>
      <c r="P192" s="38">
        <v>0</v>
      </c>
      <c r="Q192" s="38">
        <f t="shared" si="278"/>
        <v>136.07</v>
      </c>
      <c r="R192" s="39">
        <v>3416.38</v>
      </c>
      <c r="S192" s="40">
        <f t="shared" si="264"/>
        <v>-3280.31</v>
      </c>
      <c r="T192" s="32"/>
      <c r="U192" s="116">
        <v>136.07</v>
      </c>
      <c r="V192" s="38">
        <v>1693.2762095761971</v>
      </c>
      <c r="W192" s="38">
        <f t="shared" si="265"/>
        <v>-1557.2062095761971</v>
      </c>
      <c r="X192" s="38">
        <v>0</v>
      </c>
      <c r="Y192" s="38">
        <f t="shared" si="288"/>
        <v>136.07</v>
      </c>
      <c r="Z192" s="39">
        <v>0</v>
      </c>
      <c r="AA192" s="39">
        <f t="shared" si="266"/>
        <v>136.07</v>
      </c>
      <c r="AB192" s="35"/>
      <c r="AC192" s="38">
        <v>136.07</v>
      </c>
      <c r="AD192" s="38">
        <v>1693.2762095761971</v>
      </c>
      <c r="AE192" s="38">
        <f t="shared" si="279"/>
        <v>-1557.2062095761971</v>
      </c>
      <c r="AF192" s="38">
        <v>0</v>
      </c>
      <c r="AG192" s="38">
        <f t="shared" si="280"/>
        <v>136.07</v>
      </c>
      <c r="AH192" s="39">
        <v>0</v>
      </c>
      <c r="AI192" s="40">
        <f t="shared" si="267"/>
        <v>136.07</v>
      </c>
      <c r="AJ192" s="32"/>
      <c r="AK192" s="116">
        <v>0</v>
      </c>
      <c r="AL192" s="38">
        <v>0</v>
      </c>
      <c r="AM192" s="38">
        <f t="shared" si="268"/>
        <v>0</v>
      </c>
      <c r="AN192" s="38">
        <v>0</v>
      </c>
      <c r="AO192" s="38">
        <f t="shared" si="289"/>
        <v>0</v>
      </c>
      <c r="AP192" s="39">
        <v>0</v>
      </c>
      <c r="AQ192" s="39">
        <f t="shared" si="269"/>
        <v>0</v>
      </c>
      <c r="AR192" s="35"/>
      <c r="AS192" s="38">
        <v>0</v>
      </c>
      <c r="AT192" s="38">
        <v>0</v>
      </c>
      <c r="AU192" s="38">
        <f t="shared" si="281"/>
        <v>0</v>
      </c>
      <c r="AV192" s="38">
        <v>0</v>
      </c>
      <c r="AW192" s="38">
        <f t="shared" si="282"/>
        <v>0</v>
      </c>
      <c r="AX192" s="39">
        <v>0</v>
      </c>
      <c r="AY192" s="40">
        <f t="shared" si="270"/>
        <v>0</v>
      </c>
      <c r="AZ192" s="32"/>
      <c r="BA192" s="116">
        <v>0</v>
      </c>
      <c r="BB192" s="38">
        <v>0</v>
      </c>
      <c r="BC192" s="38">
        <f t="shared" si="271"/>
        <v>0</v>
      </c>
      <c r="BD192" s="38">
        <v>0</v>
      </c>
      <c r="BE192" s="38">
        <f t="shared" si="290"/>
        <v>0</v>
      </c>
      <c r="BF192" s="39">
        <v>0</v>
      </c>
      <c r="BG192" s="39">
        <f t="shared" si="272"/>
        <v>0</v>
      </c>
      <c r="BH192" s="35"/>
      <c r="BI192" s="38">
        <v>0</v>
      </c>
      <c r="BJ192" s="38">
        <v>0</v>
      </c>
      <c r="BK192" s="38">
        <f t="shared" si="283"/>
        <v>0</v>
      </c>
      <c r="BL192" s="38">
        <v>0</v>
      </c>
      <c r="BM192" s="38">
        <f t="shared" si="284"/>
        <v>0</v>
      </c>
      <c r="BN192" s="39">
        <v>0</v>
      </c>
      <c r="BO192" s="40">
        <f t="shared" si="273"/>
        <v>0</v>
      </c>
      <c r="BP192" s="32"/>
      <c r="BQ192" s="116">
        <v>0</v>
      </c>
      <c r="BR192" s="38">
        <v>912.86049834909431</v>
      </c>
      <c r="BS192" s="38">
        <f t="shared" si="274"/>
        <v>-912.86049834909431</v>
      </c>
      <c r="BT192" s="38">
        <v>0</v>
      </c>
      <c r="BU192" s="38">
        <f t="shared" si="291"/>
        <v>0</v>
      </c>
      <c r="BV192" s="39">
        <v>3416.38</v>
      </c>
      <c r="BW192" s="39">
        <f t="shared" si="275"/>
        <v>-3416.38</v>
      </c>
      <c r="BX192" s="35"/>
      <c r="BY192" s="38">
        <v>0</v>
      </c>
      <c r="BZ192" s="38">
        <v>912.86049834909431</v>
      </c>
      <c r="CA192" s="38">
        <f t="shared" si="285"/>
        <v>-912.86049834909431</v>
      </c>
      <c r="CB192" s="38">
        <v>0</v>
      </c>
      <c r="CC192" s="38">
        <f t="shared" si="286"/>
        <v>0</v>
      </c>
      <c r="CD192" s="39">
        <v>3416.38</v>
      </c>
      <c r="CE192" s="40">
        <f t="shared" si="276"/>
        <v>-3416.38</v>
      </c>
      <c r="CF192" s="3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</row>
    <row r="193" spans="2:99" s="2" customFormat="1" ht="14.25" hidden="1" customHeight="1" outlineLevel="1">
      <c r="B193" s="2" t="str">
        <f t="shared" si="261"/>
        <v>Hide</v>
      </c>
      <c r="C193" s="2">
        <v>1</v>
      </c>
      <c r="D193" s="66" t="s">
        <v>173</v>
      </c>
      <c r="E193" s="122">
        <v>379732.23</v>
      </c>
      <c r="F193" s="69">
        <v>581290.97997789911</v>
      </c>
      <c r="G193" s="69">
        <f t="shared" si="262"/>
        <v>-201558.74997789913</v>
      </c>
      <c r="H193" s="69">
        <v>0</v>
      </c>
      <c r="I193" s="69">
        <f t="shared" si="287"/>
        <v>379732.23</v>
      </c>
      <c r="J193" s="70">
        <v>387546.57999999996</v>
      </c>
      <c r="K193" s="70">
        <f t="shared" si="263"/>
        <v>-7814.3499999999767</v>
      </c>
      <c r="L193" s="35"/>
      <c r="M193" s="69">
        <v>379732.23</v>
      </c>
      <c r="N193" s="69">
        <v>581290.97997789911</v>
      </c>
      <c r="O193" s="69">
        <f t="shared" si="277"/>
        <v>-201558.74997789913</v>
      </c>
      <c r="P193" s="69">
        <v>0</v>
      </c>
      <c r="Q193" s="69">
        <f t="shared" si="278"/>
        <v>379732.23</v>
      </c>
      <c r="R193" s="70">
        <v>387546.57999999996</v>
      </c>
      <c r="S193" s="71">
        <f t="shared" si="264"/>
        <v>-7814.3499999999767</v>
      </c>
      <c r="T193" s="32"/>
      <c r="U193" s="122">
        <v>281562.5</v>
      </c>
      <c r="V193" s="69">
        <v>462144.39449734392</v>
      </c>
      <c r="W193" s="69">
        <f t="shared" si="265"/>
        <v>-180581.89449734392</v>
      </c>
      <c r="X193" s="69">
        <v>0</v>
      </c>
      <c r="Y193" s="69">
        <f t="shared" si="288"/>
        <v>281562.5</v>
      </c>
      <c r="Z193" s="70">
        <v>259086.9</v>
      </c>
      <c r="AA193" s="70">
        <f t="shared" si="266"/>
        <v>22475.600000000006</v>
      </c>
      <c r="AB193" s="35"/>
      <c r="AC193" s="69">
        <v>281562.5</v>
      </c>
      <c r="AD193" s="69">
        <v>462144.39449734392</v>
      </c>
      <c r="AE193" s="69">
        <f t="shared" si="279"/>
        <v>-180581.89449734392</v>
      </c>
      <c r="AF193" s="69">
        <v>0</v>
      </c>
      <c r="AG193" s="69">
        <f t="shared" si="280"/>
        <v>281562.5</v>
      </c>
      <c r="AH193" s="70">
        <v>259086.9</v>
      </c>
      <c r="AI193" s="71">
        <f t="shared" si="267"/>
        <v>22475.600000000006</v>
      </c>
      <c r="AJ193" s="32"/>
      <c r="AK193" s="122">
        <v>98169.73</v>
      </c>
      <c r="AL193" s="69">
        <v>119146.58548055519</v>
      </c>
      <c r="AM193" s="69">
        <f t="shared" si="268"/>
        <v>-20976.855480555198</v>
      </c>
      <c r="AN193" s="69">
        <v>0</v>
      </c>
      <c r="AO193" s="69">
        <f t="shared" si="289"/>
        <v>98169.73</v>
      </c>
      <c r="AP193" s="70">
        <v>128459.68</v>
      </c>
      <c r="AQ193" s="70">
        <f t="shared" si="269"/>
        <v>-30289.949999999997</v>
      </c>
      <c r="AR193" s="35"/>
      <c r="AS193" s="69">
        <v>98169.73</v>
      </c>
      <c r="AT193" s="69">
        <v>119146.58548055519</v>
      </c>
      <c r="AU193" s="69">
        <f t="shared" si="281"/>
        <v>-20976.855480555198</v>
      </c>
      <c r="AV193" s="69">
        <v>0</v>
      </c>
      <c r="AW193" s="69">
        <f t="shared" si="282"/>
        <v>98169.73</v>
      </c>
      <c r="AX193" s="70">
        <v>128459.68</v>
      </c>
      <c r="AY193" s="71">
        <f t="shared" si="270"/>
        <v>-30289.949999999997</v>
      </c>
      <c r="AZ193" s="32"/>
      <c r="BA193" s="122">
        <v>0</v>
      </c>
      <c r="BB193" s="69">
        <v>0</v>
      </c>
      <c r="BC193" s="69">
        <f t="shared" si="271"/>
        <v>0</v>
      </c>
      <c r="BD193" s="69">
        <v>0</v>
      </c>
      <c r="BE193" s="69">
        <f t="shared" si="290"/>
        <v>0</v>
      </c>
      <c r="BF193" s="70">
        <v>0</v>
      </c>
      <c r="BG193" s="70">
        <f t="shared" si="272"/>
        <v>0</v>
      </c>
      <c r="BH193" s="35"/>
      <c r="BI193" s="69">
        <v>0</v>
      </c>
      <c r="BJ193" s="69">
        <v>0</v>
      </c>
      <c r="BK193" s="69">
        <f t="shared" si="283"/>
        <v>0</v>
      </c>
      <c r="BL193" s="69">
        <v>0</v>
      </c>
      <c r="BM193" s="69">
        <f t="shared" si="284"/>
        <v>0</v>
      </c>
      <c r="BN193" s="70">
        <v>0</v>
      </c>
      <c r="BO193" s="71">
        <f t="shared" si="273"/>
        <v>0</v>
      </c>
      <c r="BP193" s="32"/>
      <c r="BQ193" s="122">
        <v>0</v>
      </c>
      <c r="BR193" s="69">
        <v>0</v>
      </c>
      <c r="BS193" s="69">
        <f t="shared" si="274"/>
        <v>0</v>
      </c>
      <c r="BT193" s="69">
        <v>0</v>
      </c>
      <c r="BU193" s="69">
        <f t="shared" si="291"/>
        <v>0</v>
      </c>
      <c r="BV193" s="70">
        <v>0</v>
      </c>
      <c r="BW193" s="70">
        <f t="shared" si="275"/>
        <v>0</v>
      </c>
      <c r="BX193" s="35"/>
      <c r="BY193" s="69">
        <v>0</v>
      </c>
      <c r="BZ193" s="69">
        <v>0</v>
      </c>
      <c r="CA193" s="69">
        <f t="shared" si="285"/>
        <v>0</v>
      </c>
      <c r="CB193" s="69">
        <v>0</v>
      </c>
      <c r="CC193" s="69">
        <f t="shared" si="286"/>
        <v>0</v>
      </c>
      <c r="CD193" s="70">
        <v>0</v>
      </c>
      <c r="CE193" s="71">
        <f t="shared" si="276"/>
        <v>0</v>
      </c>
      <c r="CF193" s="32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</row>
    <row r="194" spans="2:99" s="2" customFormat="1" ht="14.25" hidden="1" customHeight="1" outlineLevel="1">
      <c r="B194" s="2" t="str">
        <f t="shared" si="261"/>
        <v>Hide</v>
      </c>
      <c r="C194" s="2">
        <v>1</v>
      </c>
      <c r="D194" s="66" t="s">
        <v>174</v>
      </c>
      <c r="E194" s="122">
        <v>0</v>
      </c>
      <c r="F194" s="69">
        <v>0</v>
      </c>
      <c r="G194" s="69">
        <f t="shared" si="262"/>
        <v>0</v>
      </c>
      <c r="H194" s="69">
        <v>0</v>
      </c>
      <c r="I194" s="69">
        <f t="shared" si="287"/>
        <v>0</v>
      </c>
      <c r="J194" s="70">
        <v>0</v>
      </c>
      <c r="K194" s="70">
        <f t="shared" si="263"/>
        <v>0</v>
      </c>
      <c r="L194" s="35"/>
      <c r="M194" s="69">
        <v>0</v>
      </c>
      <c r="N194" s="69">
        <v>0</v>
      </c>
      <c r="O194" s="69">
        <f t="shared" si="277"/>
        <v>0</v>
      </c>
      <c r="P194" s="69">
        <v>0</v>
      </c>
      <c r="Q194" s="69">
        <f t="shared" si="278"/>
        <v>0</v>
      </c>
      <c r="R194" s="70">
        <v>0</v>
      </c>
      <c r="S194" s="71">
        <f t="shared" si="264"/>
        <v>0</v>
      </c>
      <c r="T194" s="32"/>
      <c r="U194" s="122">
        <v>0</v>
      </c>
      <c r="V194" s="69">
        <v>0</v>
      </c>
      <c r="W194" s="69">
        <f t="shared" si="265"/>
        <v>0</v>
      </c>
      <c r="X194" s="69">
        <v>0</v>
      </c>
      <c r="Y194" s="69">
        <f t="shared" si="288"/>
        <v>0</v>
      </c>
      <c r="Z194" s="70">
        <v>0</v>
      </c>
      <c r="AA194" s="70">
        <f t="shared" si="266"/>
        <v>0</v>
      </c>
      <c r="AB194" s="35"/>
      <c r="AC194" s="69">
        <v>0</v>
      </c>
      <c r="AD194" s="69">
        <v>0</v>
      </c>
      <c r="AE194" s="69">
        <f t="shared" si="279"/>
        <v>0</v>
      </c>
      <c r="AF194" s="69">
        <v>0</v>
      </c>
      <c r="AG194" s="69">
        <f t="shared" si="280"/>
        <v>0</v>
      </c>
      <c r="AH194" s="70">
        <v>0</v>
      </c>
      <c r="AI194" s="71">
        <f t="shared" si="267"/>
        <v>0</v>
      </c>
      <c r="AJ194" s="32"/>
      <c r="AK194" s="122">
        <v>0</v>
      </c>
      <c r="AL194" s="69">
        <v>0</v>
      </c>
      <c r="AM194" s="69">
        <f t="shared" si="268"/>
        <v>0</v>
      </c>
      <c r="AN194" s="69">
        <v>0</v>
      </c>
      <c r="AO194" s="69">
        <f t="shared" si="289"/>
        <v>0</v>
      </c>
      <c r="AP194" s="70">
        <v>0</v>
      </c>
      <c r="AQ194" s="70">
        <f t="shared" si="269"/>
        <v>0</v>
      </c>
      <c r="AR194" s="35"/>
      <c r="AS194" s="69">
        <v>0</v>
      </c>
      <c r="AT194" s="69">
        <v>0</v>
      </c>
      <c r="AU194" s="69">
        <f t="shared" si="281"/>
        <v>0</v>
      </c>
      <c r="AV194" s="69">
        <v>0</v>
      </c>
      <c r="AW194" s="69">
        <f t="shared" si="282"/>
        <v>0</v>
      </c>
      <c r="AX194" s="70">
        <v>0</v>
      </c>
      <c r="AY194" s="71">
        <f t="shared" si="270"/>
        <v>0</v>
      </c>
      <c r="AZ194" s="32"/>
      <c r="BA194" s="122">
        <v>0</v>
      </c>
      <c r="BB194" s="69">
        <v>0</v>
      </c>
      <c r="BC194" s="69">
        <f t="shared" si="271"/>
        <v>0</v>
      </c>
      <c r="BD194" s="69">
        <v>0</v>
      </c>
      <c r="BE194" s="69">
        <f t="shared" si="290"/>
        <v>0</v>
      </c>
      <c r="BF194" s="70">
        <v>0</v>
      </c>
      <c r="BG194" s="70">
        <f t="shared" si="272"/>
        <v>0</v>
      </c>
      <c r="BH194" s="35"/>
      <c r="BI194" s="69">
        <v>0</v>
      </c>
      <c r="BJ194" s="69">
        <v>0</v>
      </c>
      <c r="BK194" s="69">
        <f t="shared" si="283"/>
        <v>0</v>
      </c>
      <c r="BL194" s="69">
        <v>0</v>
      </c>
      <c r="BM194" s="69">
        <f t="shared" si="284"/>
        <v>0</v>
      </c>
      <c r="BN194" s="70">
        <v>0</v>
      </c>
      <c r="BO194" s="71">
        <f t="shared" si="273"/>
        <v>0</v>
      </c>
      <c r="BP194" s="32"/>
      <c r="BQ194" s="122">
        <v>0</v>
      </c>
      <c r="BR194" s="69">
        <v>0</v>
      </c>
      <c r="BS194" s="69">
        <f t="shared" si="274"/>
        <v>0</v>
      </c>
      <c r="BT194" s="69">
        <v>0</v>
      </c>
      <c r="BU194" s="69">
        <f t="shared" si="291"/>
        <v>0</v>
      </c>
      <c r="BV194" s="70">
        <v>0</v>
      </c>
      <c r="BW194" s="70">
        <f t="shared" si="275"/>
        <v>0</v>
      </c>
      <c r="BX194" s="35"/>
      <c r="BY194" s="69">
        <v>0</v>
      </c>
      <c r="BZ194" s="69">
        <v>0</v>
      </c>
      <c r="CA194" s="69">
        <f t="shared" si="285"/>
        <v>0</v>
      </c>
      <c r="CB194" s="69">
        <v>0</v>
      </c>
      <c r="CC194" s="69">
        <f t="shared" si="286"/>
        <v>0</v>
      </c>
      <c r="CD194" s="70">
        <v>0</v>
      </c>
      <c r="CE194" s="71">
        <f t="shared" si="276"/>
        <v>0</v>
      </c>
      <c r="CF194" s="32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</row>
    <row r="195" spans="2:99" s="2" customFormat="1" collapsed="1">
      <c r="B195" s="2" t="str">
        <f t="shared" si="261"/>
        <v>Hide</v>
      </c>
      <c r="C195" s="2">
        <v>1</v>
      </c>
      <c r="D195" s="66" t="s">
        <v>175</v>
      </c>
      <c r="E195" s="116">
        <v>379732.23</v>
      </c>
      <c r="F195" s="38">
        <v>581290.97997789911</v>
      </c>
      <c r="G195" s="38">
        <f t="shared" si="262"/>
        <v>-201558.74997789913</v>
      </c>
      <c r="H195" s="38">
        <v>0</v>
      </c>
      <c r="I195" s="38">
        <f t="shared" si="287"/>
        <v>379732.23</v>
      </c>
      <c r="J195" s="39">
        <v>387546.57999999996</v>
      </c>
      <c r="K195" s="39">
        <f t="shared" si="263"/>
        <v>-7814.3499999999767</v>
      </c>
      <c r="L195" s="35"/>
      <c r="M195" s="38">
        <v>379732.23</v>
      </c>
      <c r="N195" s="38">
        <v>581290.97997789911</v>
      </c>
      <c r="O195" s="38">
        <f t="shared" si="277"/>
        <v>-201558.74997789913</v>
      </c>
      <c r="P195" s="38">
        <v>0</v>
      </c>
      <c r="Q195" s="38">
        <f t="shared" si="278"/>
        <v>379732.23</v>
      </c>
      <c r="R195" s="39">
        <v>387546.57999999996</v>
      </c>
      <c r="S195" s="40">
        <f t="shared" si="264"/>
        <v>-7814.3499999999767</v>
      </c>
      <c r="T195" s="32"/>
      <c r="U195" s="116">
        <v>281562.5</v>
      </c>
      <c r="V195" s="38">
        <v>462144.39449734392</v>
      </c>
      <c r="W195" s="38">
        <f t="shared" si="265"/>
        <v>-180581.89449734392</v>
      </c>
      <c r="X195" s="38">
        <v>0</v>
      </c>
      <c r="Y195" s="38">
        <f t="shared" si="288"/>
        <v>281562.5</v>
      </c>
      <c r="Z195" s="39">
        <v>259086.9</v>
      </c>
      <c r="AA195" s="39">
        <f t="shared" si="266"/>
        <v>22475.600000000006</v>
      </c>
      <c r="AB195" s="35"/>
      <c r="AC195" s="38">
        <v>281562.5</v>
      </c>
      <c r="AD195" s="38">
        <v>462144.39449734392</v>
      </c>
      <c r="AE195" s="38">
        <f t="shared" si="279"/>
        <v>-180581.89449734392</v>
      </c>
      <c r="AF195" s="38">
        <v>0</v>
      </c>
      <c r="AG195" s="38">
        <f t="shared" si="280"/>
        <v>281562.5</v>
      </c>
      <c r="AH195" s="39">
        <v>259086.9</v>
      </c>
      <c r="AI195" s="40">
        <f t="shared" si="267"/>
        <v>22475.600000000006</v>
      </c>
      <c r="AJ195" s="32"/>
      <c r="AK195" s="116">
        <v>98169.73</v>
      </c>
      <c r="AL195" s="38">
        <v>119146.58548055519</v>
      </c>
      <c r="AM195" s="38">
        <f t="shared" si="268"/>
        <v>-20976.855480555198</v>
      </c>
      <c r="AN195" s="38">
        <v>0</v>
      </c>
      <c r="AO195" s="38">
        <f t="shared" si="289"/>
        <v>98169.73</v>
      </c>
      <c r="AP195" s="39">
        <v>128459.68</v>
      </c>
      <c r="AQ195" s="39">
        <f t="shared" si="269"/>
        <v>-30289.949999999997</v>
      </c>
      <c r="AR195" s="35"/>
      <c r="AS195" s="38">
        <v>98169.73</v>
      </c>
      <c r="AT195" s="38">
        <v>119146.58548055519</v>
      </c>
      <c r="AU195" s="38">
        <f t="shared" si="281"/>
        <v>-20976.855480555198</v>
      </c>
      <c r="AV195" s="38">
        <v>0</v>
      </c>
      <c r="AW195" s="38">
        <f t="shared" si="282"/>
        <v>98169.73</v>
      </c>
      <c r="AX195" s="39">
        <v>128459.68</v>
      </c>
      <c r="AY195" s="40">
        <f t="shared" si="270"/>
        <v>-30289.949999999997</v>
      </c>
      <c r="AZ195" s="32"/>
      <c r="BA195" s="116">
        <v>0</v>
      </c>
      <c r="BB195" s="38">
        <v>0</v>
      </c>
      <c r="BC195" s="38">
        <f t="shared" si="271"/>
        <v>0</v>
      </c>
      <c r="BD195" s="38">
        <v>0</v>
      </c>
      <c r="BE195" s="38">
        <f t="shared" si="290"/>
        <v>0</v>
      </c>
      <c r="BF195" s="39">
        <v>0</v>
      </c>
      <c r="BG195" s="39">
        <f t="shared" si="272"/>
        <v>0</v>
      </c>
      <c r="BH195" s="35"/>
      <c r="BI195" s="38">
        <v>0</v>
      </c>
      <c r="BJ195" s="38">
        <v>0</v>
      </c>
      <c r="BK195" s="38">
        <f t="shared" si="283"/>
        <v>0</v>
      </c>
      <c r="BL195" s="38">
        <v>0</v>
      </c>
      <c r="BM195" s="38">
        <f t="shared" si="284"/>
        <v>0</v>
      </c>
      <c r="BN195" s="39">
        <v>0</v>
      </c>
      <c r="BO195" s="40">
        <f t="shared" si="273"/>
        <v>0</v>
      </c>
      <c r="BP195" s="32"/>
      <c r="BQ195" s="116">
        <v>0</v>
      </c>
      <c r="BR195" s="38">
        <v>0</v>
      </c>
      <c r="BS195" s="38">
        <f t="shared" si="274"/>
        <v>0</v>
      </c>
      <c r="BT195" s="38">
        <v>0</v>
      </c>
      <c r="BU195" s="38">
        <f t="shared" si="291"/>
        <v>0</v>
      </c>
      <c r="BV195" s="39">
        <v>0</v>
      </c>
      <c r="BW195" s="39">
        <f t="shared" si="275"/>
        <v>0</v>
      </c>
      <c r="BX195" s="35"/>
      <c r="BY195" s="38">
        <v>0</v>
      </c>
      <c r="BZ195" s="38">
        <v>0</v>
      </c>
      <c r="CA195" s="38">
        <f t="shared" si="285"/>
        <v>0</v>
      </c>
      <c r="CB195" s="38">
        <v>0</v>
      </c>
      <c r="CC195" s="38">
        <f t="shared" si="286"/>
        <v>0</v>
      </c>
      <c r="CD195" s="39">
        <v>0</v>
      </c>
      <c r="CE195" s="40">
        <f t="shared" si="276"/>
        <v>0</v>
      </c>
      <c r="CF195" s="32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</row>
    <row r="196" spans="2:99" s="2" customFormat="1" ht="14.25" hidden="1" customHeight="1" outlineLevel="1">
      <c r="B196" s="2" t="str">
        <f t="shared" ref="B196:B235" si="354">IF(SUM(T196:T196)&lt;&gt;0,"Show","Hide")</f>
        <v>Hide</v>
      </c>
      <c r="C196" s="2">
        <v>1</v>
      </c>
      <c r="D196" s="66" t="s">
        <v>176</v>
      </c>
      <c r="E196" s="122">
        <v>39075.75</v>
      </c>
      <c r="F196" s="69">
        <v>17371.000980030018</v>
      </c>
      <c r="G196" s="69">
        <f t="shared" si="262"/>
        <v>21704.749019969982</v>
      </c>
      <c r="H196" s="69">
        <v>0</v>
      </c>
      <c r="I196" s="69">
        <f t="shared" si="287"/>
        <v>39075.75</v>
      </c>
      <c r="J196" s="70">
        <v>10863.26</v>
      </c>
      <c r="K196" s="70">
        <f t="shared" si="263"/>
        <v>28212.489999999998</v>
      </c>
      <c r="L196" s="35"/>
      <c r="M196" s="69">
        <v>39075.75</v>
      </c>
      <c r="N196" s="69">
        <v>17371.000980030018</v>
      </c>
      <c r="O196" s="69">
        <f t="shared" si="277"/>
        <v>21704.749019969982</v>
      </c>
      <c r="P196" s="69">
        <v>0</v>
      </c>
      <c r="Q196" s="69">
        <f t="shared" si="278"/>
        <v>39075.75</v>
      </c>
      <c r="R196" s="70">
        <v>10863.26</v>
      </c>
      <c r="S196" s="71">
        <f t="shared" si="264"/>
        <v>28212.489999999998</v>
      </c>
      <c r="T196" s="32"/>
      <c r="U196" s="122">
        <v>3494.2200000000003</v>
      </c>
      <c r="V196" s="69">
        <v>16072.48158895009</v>
      </c>
      <c r="W196" s="69">
        <f t="shared" si="265"/>
        <v>-12578.261588950088</v>
      </c>
      <c r="X196" s="69">
        <v>0</v>
      </c>
      <c r="Y196" s="69">
        <f t="shared" si="288"/>
        <v>3494.2200000000003</v>
      </c>
      <c r="Z196" s="70">
        <v>5287.27</v>
      </c>
      <c r="AA196" s="70">
        <f t="shared" si="266"/>
        <v>-1793.0500000000002</v>
      </c>
      <c r="AB196" s="35"/>
      <c r="AC196" s="69">
        <v>3494.2200000000003</v>
      </c>
      <c r="AD196" s="69">
        <v>16072.48158895009</v>
      </c>
      <c r="AE196" s="69">
        <f t="shared" si="279"/>
        <v>-12578.261588950088</v>
      </c>
      <c r="AF196" s="69">
        <v>0</v>
      </c>
      <c r="AG196" s="69">
        <f t="shared" si="280"/>
        <v>3494.2200000000003</v>
      </c>
      <c r="AH196" s="70">
        <v>5287.27</v>
      </c>
      <c r="AI196" s="71">
        <f t="shared" si="267"/>
        <v>-1793.0500000000002</v>
      </c>
      <c r="AJ196" s="32"/>
      <c r="AK196" s="122">
        <v>4.0000000000873115E-2</v>
      </c>
      <c r="AL196" s="69">
        <v>0</v>
      </c>
      <c r="AM196" s="69">
        <f t="shared" si="268"/>
        <v>4.0000000000873115E-2</v>
      </c>
      <c r="AN196" s="69">
        <v>0</v>
      </c>
      <c r="AO196" s="69">
        <f t="shared" si="289"/>
        <v>4.0000000000873115E-2</v>
      </c>
      <c r="AP196" s="70">
        <v>0.16</v>
      </c>
      <c r="AQ196" s="70">
        <f t="shared" si="269"/>
        <v>-0.11999999999912689</v>
      </c>
      <c r="AR196" s="35"/>
      <c r="AS196" s="69">
        <v>4.0000000000873115E-2</v>
      </c>
      <c r="AT196" s="69">
        <v>0</v>
      </c>
      <c r="AU196" s="69">
        <f t="shared" si="281"/>
        <v>4.0000000000873115E-2</v>
      </c>
      <c r="AV196" s="69">
        <v>0</v>
      </c>
      <c r="AW196" s="69">
        <f t="shared" si="282"/>
        <v>4.0000000000873115E-2</v>
      </c>
      <c r="AX196" s="70">
        <v>0.16</v>
      </c>
      <c r="AY196" s="71">
        <f t="shared" si="270"/>
        <v>-0.11999999999912689</v>
      </c>
      <c r="AZ196" s="32"/>
      <c r="BA196" s="122">
        <v>27062.240000000002</v>
      </c>
      <c r="BB196" s="69">
        <v>355.32779416489012</v>
      </c>
      <c r="BC196" s="69">
        <f t="shared" si="271"/>
        <v>26706.912205835113</v>
      </c>
      <c r="BD196" s="69">
        <v>0</v>
      </c>
      <c r="BE196" s="69">
        <f t="shared" si="290"/>
        <v>27062.240000000002</v>
      </c>
      <c r="BF196" s="70">
        <v>2182.3200000000002</v>
      </c>
      <c r="BG196" s="70">
        <f t="shared" si="272"/>
        <v>24879.920000000002</v>
      </c>
      <c r="BH196" s="35"/>
      <c r="BI196" s="69">
        <v>27062.240000000002</v>
      </c>
      <c r="BJ196" s="69">
        <v>355.32779416489012</v>
      </c>
      <c r="BK196" s="69">
        <f t="shared" si="283"/>
        <v>26706.912205835113</v>
      </c>
      <c r="BL196" s="69">
        <v>0</v>
      </c>
      <c r="BM196" s="69">
        <f t="shared" si="284"/>
        <v>27062.240000000002</v>
      </c>
      <c r="BN196" s="70">
        <v>2182.3200000000002</v>
      </c>
      <c r="BO196" s="71">
        <f t="shared" si="273"/>
        <v>24879.920000000002</v>
      </c>
      <c r="BP196" s="32"/>
      <c r="BQ196" s="122">
        <v>8519.25</v>
      </c>
      <c r="BR196" s="69">
        <v>943.19159691503648</v>
      </c>
      <c r="BS196" s="69">
        <f t="shared" si="274"/>
        <v>7576.0584030849632</v>
      </c>
      <c r="BT196" s="69">
        <v>0</v>
      </c>
      <c r="BU196" s="69">
        <f t="shared" si="291"/>
        <v>8519.25</v>
      </c>
      <c r="BV196" s="70">
        <v>3393.51</v>
      </c>
      <c r="BW196" s="70">
        <f t="shared" si="275"/>
        <v>5125.74</v>
      </c>
      <c r="BX196" s="35"/>
      <c r="BY196" s="69">
        <v>8519.25</v>
      </c>
      <c r="BZ196" s="69">
        <v>943.19159691503648</v>
      </c>
      <c r="CA196" s="69">
        <f t="shared" si="285"/>
        <v>7576.0584030849632</v>
      </c>
      <c r="CB196" s="69">
        <v>0</v>
      </c>
      <c r="CC196" s="69">
        <f t="shared" si="286"/>
        <v>8519.25</v>
      </c>
      <c r="CD196" s="70">
        <v>3393.51</v>
      </c>
      <c r="CE196" s="71">
        <f t="shared" si="276"/>
        <v>5125.74</v>
      </c>
      <c r="CF196" s="32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</row>
    <row r="197" spans="2:99" s="2" customFormat="1" collapsed="1">
      <c r="B197" s="2" t="str">
        <f t="shared" si="354"/>
        <v>Hide</v>
      </c>
      <c r="C197" s="2">
        <v>1</v>
      </c>
      <c r="D197" s="66" t="s">
        <v>177</v>
      </c>
      <c r="E197" s="116">
        <v>39075.75</v>
      </c>
      <c r="F197" s="38">
        <v>17371.000980030018</v>
      </c>
      <c r="G197" s="38">
        <f t="shared" si="262"/>
        <v>21704.749019969982</v>
      </c>
      <c r="H197" s="38">
        <v>0</v>
      </c>
      <c r="I197" s="38">
        <f t="shared" si="287"/>
        <v>39075.75</v>
      </c>
      <c r="J197" s="39">
        <v>10863.26</v>
      </c>
      <c r="K197" s="39">
        <f t="shared" si="263"/>
        <v>28212.489999999998</v>
      </c>
      <c r="L197" s="35"/>
      <c r="M197" s="38">
        <v>39075.75</v>
      </c>
      <c r="N197" s="38">
        <v>17371.000980030018</v>
      </c>
      <c r="O197" s="38">
        <f t="shared" si="277"/>
        <v>21704.749019969982</v>
      </c>
      <c r="P197" s="38">
        <v>0</v>
      </c>
      <c r="Q197" s="38">
        <f t="shared" si="278"/>
        <v>39075.75</v>
      </c>
      <c r="R197" s="39">
        <v>10863.26</v>
      </c>
      <c r="S197" s="40">
        <f t="shared" si="264"/>
        <v>28212.489999999998</v>
      </c>
      <c r="T197" s="32"/>
      <c r="U197" s="116">
        <v>3494.2200000000003</v>
      </c>
      <c r="V197" s="38">
        <v>16072.48158895009</v>
      </c>
      <c r="W197" s="38">
        <f t="shared" si="265"/>
        <v>-12578.261588950088</v>
      </c>
      <c r="X197" s="38">
        <v>0</v>
      </c>
      <c r="Y197" s="38">
        <f t="shared" si="288"/>
        <v>3494.2200000000003</v>
      </c>
      <c r="Z197" s="39">
        <v>5287.27</v>
      </c>
      <c r="AA197" s="39">
        <f t="shared" si="266"/>
        <v>-1793.0500000000002</v>
      </c>
      <c r="AB197" s="35"/>
      <c r="AC197" s="38">
        <v>3494.2200000000003</v>
      </c>
      <c r="AD197" s="38">
        <v>16072.48158895009</v>
      </c>
      <c r="AE197" s="38">
        <f t="shared" si="279"/>
        <v>-12578.261588950088</v>
      </c>
      <c r="AF197" s="38">
        <v>0</v>
      </c>
      <c r="AG197" s="38">
        <f t="shared" si="280"/>
        <v>3494.2200000000003</v>
      </c>
      <c r="AH197" s="39">
        <v>5287.27</v>
      </c>
      <c r="AI197" s="40">
        <f t="shared" si="267"/>
        <v>-1793.0500000000002</v>
      </c>
      <c r="AJ197" s="32"/>
      <c r="AK197" s="116">
        <v>4.0000000000873115E-2</v>
      </c>
      <c r="AL197" s="38">
        <v>0</v>
      </c>
      <c r="AM197" s="38">
        <f t="shared" si="268"/>
        <v>4.0000000000873115E-2</v>
      </c>
      <c r="AN197" s="38">
        <v>0</v>
      </c>
      <c r="AO197" s="38">
        <f t="shared" si="289"/>
        <v>4.0000000000873115E-2</v>
      </c>
      <c r="AP197" s="39">
        <v>0.16</v>
      </c>
      <c r="AQ197" s="39">
        <f t="shared" si="269"/>
        <v>-0.11999999999912689</v>
      </c>
      <c r="AR197" s="35"/>
      <c r="AS197" s="38">
        <v>4.0000000000873115E-2</v>
      </c>
      <c r="AT197" s="38">
        <v>0</v>
      </c>
      <c r="AU197" s="38">
        <f t="shared" si="281"/>
        <v>4.0000000000873115E-2</v>
      </c>
      <c r="AV197" s="38">
        <v>0</v>
      </c>
      <c r="AW197" s="38">
        <f t="shared" si="282"/>
        <v>4.0000000000873115E-2</v>
      </c>
      <c r="AX197" s="39">
        <v>0.16</v>
      </c>
      <c r="AY197" s="40">
        <f t="shared" si="270"/>
        <v>-0.11999999999912689</v>
      </c>
      <c r="AZ197" s="32"/>
      <c r="BA197" s="116">
        <v>27062.240000000002</v>
      </c>
      <c r="BB197" s="38">
        <v>355.32779416489012</v>
      </c>
      <c r="BC197" s="38">
        <f t="shared" si="271"/>
        <v>26706.912205835113</v>
      </c>
      <c r="BD197" s="38">
        <v>0</v>
      </c>
      <c r="BE197" s="38">
        <f t="shared" si="290"/>
        <v>27062.240000000002</v>
      </c>
      <c r="BF197" s="39">
        <v>2182.3200000000002</v>
      </c>
      <c r="BG197" s="39">
        <f t="shared" si="272"/>
        <v>24879.920000000002</v>
      </c>
      <c r="BH197" s="35"/>
      <c r="BI197" s="38">
        <v>27062.240000000002</v>
      </c>
      <c r="BJ197" s="38">
        <v>355.32779416489012</v>
      </c>
      <c r="BK197" s="38">
        <f t="shared" si="283"/>
        <v>26706.912205835113</v>
      </c>
      <c r="BL197" s="38">
        <v>0</v>
      </c>
      <c r="BM197" s="38">
        <f t="shared" si="284"/>
        <v>27062.240000000002</v>
      </c>
      <c r="BN197" s="39">
        <v>2182.3200000000002</v>
      </c>
      <c r="BO197" s="40">
        <f t="shared" si="273"/>
        <v>24879.920000000002</v>
      </c>
      <c r="BP197" s="32"/>
      <c r="BQ197" s="116">
        <v>8519.25</v>
      </c>
      <c r="BR197" s="38">
        <v>943.19159691503648</v>
      </c>
      <c r="BS197" s="38">
        <f t="shared" si="274"/>
        <v>7576.0584030849632</v>
      </c>
      <c r="BT197" s="38">
        <v>0</v>
      </c>
      <c r="BU197" s="38">
        <f t="shared" si="291"/>
        <v>8519.25</v>
      </c>
      <c r="BV197" s="39">
        <v>3393.51</v>
      </c>
      <c r="BW197" s="39">
        <f t="shared" si="275"/>
        <v>5125.74</v>
      </c>
      <c r="BX197" s="35"/>
      <c r="BY197" s="38">
        <v>8519.25</v>
      </c>
      <c r="BZ197" s="38">
        <v>943.19159691503648</v>
      </c>
      <c r="CA197" s="38">
        <f t="shared" si="285"/>
        <v>7576.0584030849632</v>
      </c>
      <c r="CB197" s="38">
        <v>0</v>
      </c>
      <c r="CC197" s="38">
        <f t="shared" si="286"/>
        <v>8519.25</v>
      </c>
      <c r="CD197" s="39">
        <v>3393.51</v>
      </c>
      <c r="CE197" s="40">
        <f t="shared" si="276"/>
        <v>5125.74</v>
      </c>
      <c r="CF197" s="32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</row>
    <row r="198" spans="2:99" s="2" customFormat="1" ht="14.25" hidden="1" customHeight="1" outlineLevel="1">
      <c r="B198" s="2" t="str">
        <f t="shared" si="354"/>
        <v>Hide</v>
      </c>
      <c r="C198" s="2">
        <v>1</v>
      </c>
      <c r="D198" s="66" t="s">
        <v>178</v>
      </c>
      <c r="E198" s="122">
        <v>0</v>
      </c>
      <c r="F198" s="69">
        <v>0</v>
      </c>
      <c r="G198" s="69">
        <f t="shared" si="262"/>
        <v>0</v>
      </c>
      <c r="H198" s="69">
        <v>0</v>
      </c>
      <c r="I198" s="69">
        <f t="shared" si="287"/>
        <v>0</v>
      </c>
      <c r="J198" s="70">
        <v>0</v>
      </c>
      <c r="K198" s="70">
        <f t="shared" si="263"/>
        <v>0</v>
      </c>
      <c r="L198" s="35"/>
      <c r="M198" s="69">
        <v>0</v>
      </c>
      <c r="N198" s="69">
        <v>0</v>
      </c>
      <c r="O198" s="69">
        <f t="shared" si="277"/>
        <v>0</v>
      </c>
      <c r="P198" s="69">
        <v>0</v>
      </c>
      <c r="Q198" s="69">
        <f t="shared" si="278"/>
        <v>0</v>
      </c>
      <c r="R198" s="70">
        <v>0</v>
      </c>
      <c r="S198" s="71">
        <f t="shared" si="264"/>
        <v>0</v>
      </c>
      <c r="T198" s="32"/>
      <c r="U198" s="122">
        <v>0</v>
      </c>
      <c r="V198" s="69">
        <v>0</v>
      </c>
      <c r="W198" s="69">
        <f t="shared" si="265"/>
        <v>0</v>
      </c>
      <c r="X198" s="69">
        <v>0</v>
      </c>
      <c r="Y198" s="69">
        <f t="shared" si="288"/>
        <v>0</v>
      </c>
      <c r="Z198" s="70">
        <v>0</v>
      </c>
      <c r="AA198" s="70">
        <f t="shared" si="266"/>
        <v>0</v>
      </c>
      <c r="AB198" s="35"/>
      <c r="AC198" s="69">
        <v>0</v>
      </c>
      <c r="AD198" s="69">
        <v>0</v>
      </c>
      <c r="AE198" s="69">
        <f t="shared" si="279"/>
        <v>0</v>
      </c>
      <c r="AF198" s="69">
        <v>0</v>
      </c>
      <c r="AG198" s="69">
        <f t="shared" si="280"/>
        <v>0</v>
      </c>
      <c r="AH198" s="70">
        <v>0</v>
      </c>
      <c r="AI198" s="71">
        <f t="shared" si="267"/>
        <v>0</v>
      </c>
      <c r="AJ198" s="32"/>
      <c r="AK198" s="122">
        <v>0</v>
      </c>
      <c r="AL198" s="69">
        <v>0</v>
      </c>
      <c r="AM198" s="69">
        <f t="shared" si="268"/>
        <v>0</v>
      </c>
      <c r="AN198" s="69">
        <v>0</v>
      </c>
      <c r="AO198" s="69">
        <f t="shared" si="289"/>
        <v>0</v>
      </c>
      <c r="AP198" s="70">
        <v>0</v>
      </c>
      <c r="AQ198" s="70">
        <f t="shared" si="269"/>
        <v>0</v>
      </c>
      <c r="AR198" s="35"/>
      <c r="AS198" s="69">
        <v>0</v>
      </c>
      <c r="AT198" s="69">
        <v>0</v>
      </c>
      <c r="AU198" s="69">
        <f t="shared" si="281"/>
        <v>0</v>
      </c>
      <c r="AV198" s="69">
        <v>0</v>
      </c>
      <c r="AW198" s="69">
        <f t="shared" si="282"/>
        <v>0</v>
      </c>
      <c r="AX198" s="70">
        <v>0</v>
      </c>
      <c r="AY198" s="71">
        <f t="shared" si="270"/>
        <v>0</v>
      </c>
      <c r="AZ198" s="32"/>
      <c r="BA198" s="122">
        <v>0</v>
      </c>
      <c r="BB198" s="69">
        <v>0</v>
      </c>
      <c r="BC198" s="69">
        <f t="shared" si="271"/>
        <v>0</v>
      </c>
      <c r="BD198" s="69">
        <v>0</v>
      </c>
      <c r="BE198" s="69">
        <f t="shared" si="290"/>
        <v>0</v>
      </c>
      <c r="BF198" s="70">
        <v>0</v>
      </c>
      <c r="BG198" s="70">
        <f t="shared" si="272"/>
        <v>0</v>
      </c>
      <c r="BH198" s="35"/>
      <c r="BI198" s="69">
        <v>0</v>
      </c>
      <c r="BJ198" s="69">
        <v>0</v>
      </c>
      <c r="BK198" s="69">
        <f t="shared" si="283"/>
        <v>0</v>
      </c>
      <c r="BL198" s="69">
        <v>0</v>
      </c>
      <c r="BM198" s="69">
        <f t="shared" si="284"/>
        <v>0</v>
      </c>
      <c r="BN198" s="70">
        <v>0</v>
      </c>
      <c r="BO198" s="71">
        <f t="shared" si="273"/>
        <v>0</v>
      </c>
      <c r="BP198" s="32"/>
      <c r="BQ198" s="122">
        <v>0</v>
      </c>
      <c r="BR198" s="69">
        <v>0</v>
      </c>
      <c r="BS198" s="69">
        <f t="shared" si="274"/>
        <v>0</v>
      </c>
      <c r="BT198" s="69">
        <v>0</v>
      </c>
      <c r="BU198" s="69">
        <f t="shared" si="291"/>
        <v>0</v>
      </c>
      <c r="BV198" s="70">
        <v>0</v>
      </c>
      <c r="BW198" s="70">
        <f t="shared" si="275"/>
        <v>0</v>
      </c>
      <c r="BX198" s="35"/>
      <c r="BY198" s="69">
        <v>0</v>
      </c>
      <c r="BZ198" s="69">
        <v>0</v>
      </c>
      <c r="CA198" s="69">
        <f t="shared" si="285"/>
        <v>0</v>
      </c>
      <c r="CB198" s="69">
        <v>0</v>
      </c>
      <c r="CC198" s="69">
        <f t="shared" si="286"/>
        <v>0</v>
      </c>
      <c r="CD198" s="70">
        <v>0</v>
      </c>
      <c r="CE198" s="71">
        <f t="shared" si="276"/>
        <v>0</v>
      </c>
      <c r="CF198" s="32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</row>
    <row r="199" spans="2:99" s="2" customFormat="1" ht="14.25" hidden="1" customHeight="1" outlineLevel="1">
      <c r="B199" s="2" t="str">
        <f t="shared" si="354"/>
        <v>Hide</v>
      </c>
      <c r="C199" s="2">
        <v>1</v>
      </c>
      <c r="D199" s="66" t="s">
        <v>179</v>
      </c>
      <c r="E199" s="122">
        <v>0</v>
      </c>
      <c r="F199" s="69">
        <v>0</v>
      </c>
      <c r="G199" s="69">
        <f t="shared" si="262"/>
        <v>0</v>
      </c>
      <c r="H199" s="69">
        <v>0</v>
      </c>
      <c r="I199" s="69">
        <f t="shared" si="287"/>
        <v>0</v>
      </c>
      <c r="J199" s="70">
        <v>0</v>
      </c>
      <c r="K199" s="70">
        <f t="shared" si="263"/>
        <v>0</v>
      </c>
      <c r="L199" s="35"/>
      <c r="M199" s="69">
        <v>0</v>
      </c>
      <c r="N199" s="69">
        <v>0</v>
      </c>
      <c r="O199" s="69">
        <f t="shared" si="277"/>
        <v>0</v>
      </c>
      <c r="P199" s="69">
        <v>0</v>
      </c>
      <c r="Q199" s="69">
        <f t="shared" si="278"/>
        <v>0</v>
      </c>
      <c r="R199" s="70">
        <v>0</v>
      </c>
      <c r="S199" s="71">
        <f t="shared" si="264"/>
        <v>0</v>
      </c>
      <c r="T199" s="32"/>
      <c r="U199" s="122">
        <v>0</v>
      </c>
      <c r="V199" s="69">
        <v>0</v>
      </c>
      <c r="W199" s="69">
        <f t="shared" si="265"/>
        <v>0</v>
      </c>
      <c r="X199" s="69">
        <v>0</v>
      </c>
      <c r="Y199" s="69">
        <f t="shared" si="288"/>
        <v>0</v>
      </c>
      <c r="Z199" s="70">
        <v>0</v>
      </c>
      <c r="AA199" s="70">
        <f t="shared" si="266"/>
        <v>0</v>
      </c>
      <c r="AB199" s="35"/>
      <c r="AC199" s="69">
        <v>0</v>
      </c>
      <c r="AD199" s="69">
        <v>0</v>
      </c>
      <c r="AE199" s="69">
        <f t="shared" si="279"/>
        <v>0</v>
      </c>
      <c r="AF199" s="69">
        <v>0</v>
      </c>
      <c r="AG199" s="69">
        <f t="shared" si="280"/>
        <v>0</v>
      </c>
      <c r="AH199" s="70">
        <v>0</v>
      </c>
      <c r="AI199" s="71">
        <f t="shared" si="267"/>
        <v>0</v>
      </c>
      <c r="AJ199" s="32"/>
      <c r="AK199" s="122">
        <v>0</v>
      </c>
      <c r="AL199" s="69">
        <v>0</v>
      </c>
      <c r="AM199" s="69">
        <f t="shared" si="268"/>
        <v>0</v>
      </c>
      <c r="AN199" s="69">
        <v>0</v>
      </c>
      <c r="AO199" s="69">
        <f t="shared" si="289"/>
        <v>0</v>
      </c>
      <c r="AP199" s="70">
        <v>0</v>
      </c>
      <c r="AQ199" s="70">
        <f t="shared" si="269"/>
        <v>0</v>
      </c>
      <c r="AR199" s="35"/>
      <c r="AS199" s="69">
        <v>0</v>
      </c>
      <c r="AT199" s="69">
        <v>0</v>
      </c>
      <c r="AU199" s="69">
        <f t="shared" si="281"/>
        <v>0</v>
      </c>
      <c r="AV199" s="69">
        <v>0</v>
      </c>
      <c r="AW199" s="69">
        <f t="shared" si="282"/>
        <v>0</v>
      </c>
      <c r="AX199" s="70">
        <v>0</v>
      </c>
      <c r="AY199" s="71">
        <f t="shared" si="270"/>
        <v>0</v>
      </c>
      <c r="AZ199" s="32"/>
      <c r="BA199" s="122">
        <v>0</v>
      </c>
      <c r="BB199" s="69">
        <v>0</v>
      </c>
      <c r="BC199" s="69">
        <f t="shared" si="271"/>
        <v>0</v>
      </c>
      <c r="BD199" s="69">
        <v>0</v>
      </c>
      <c r="BE199" s="69">
        <f t="shared" si="290"/>
        <v>0</v>
      </c>
      <c r="BF199" s="70">
        <v>0</v>
      </c>
      <c r="BG199" s="70">
        <f t="shared" si="272"/>
        <v>0</v>
      </c>
      <c r="BH199" s="35"/>
      <c r="BI199" s="69">
        <v>0</v>
      </c>
      <c r="BJ199" s="69">
        <v>0</v>
      </c>
      <c r="BK199" s="69">
        <f t="shared" si="283"/>
        <v>0</v>
      </c>
      <c r="BL199" s="69">
        <v>0</v>
      </c>
      <c r="BM199" s="69">
        <f t="shared" si="284"/>
        <v>0</v>
      </c>
      <c r="BN199" s="70">
        <v>0</v>
      </c>
      <c r="BO199" s="71">
        <f t="shared" si="273"/>
        <v>0</v>
      </c>
      <c r="BP199" s="32"/>
      <c r="BQ199" s="122">
        <v>0</v>
      </c>
      <c r="BR199" s="69">
        <v>0</v>
      </c>
      <c r="BS199" s="69">
        <f t="shared" si="274"/>
        <v>0</v>
      </c>
      <c r="BT199" s="69">
        <v>0</v>
      </c>
      <c r="BU199" s="69">
        <f t="shared" si="291"/>
        <v>0</v>
      </c>
      <c r="BV199" s="70">
        <v>0</v>
      </c>
      <c r="BW199" s="70">
        <f t="shared" si="275"/>
        <v>0</v>
      </c>
      <c r="BX199" s="35"/>
      <c r="BY199" s="69">
        <v>0</v>
      </c>
      <c r="BZ199" s="69">
        <v>0</v>
      </c>
      <c r="CA199" s="69">
        <f t="shared" si="285"/>
        <v>0</v>
      </c>
      <c r="CB199" s="69">
        <v>0</v>
      </c>
      <c r="CC199" s="69">
        <f t="shared" si="286"/>
        <v>0</v>
      </c>
      <c r="CD199" s="70">
        <v>0</v>
      </c>
      <c r="CE199" s="71">
        <f t="shared" si="276"/>
        <v>0</v>
      </c>
      <c r="CF199" s="32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</row>
    <row r="200" spans="2:99" s="2" customFormat="1" ht="14.25" hidden="1" customHeight="1" outlineLevel="1">
      <c r="B200" s="2" t="str">
        <f t="shared" si="354"/>
        <v>Hide</v>
      </c>
      <c r="C200" s="2">
        <v>1</v>
      </c>
      <c r="D200" s="66" t="s">
        <v>180</v>
      </c>
      <c r="E200" s="122">
        <v>0</v>
      </c>
      <c r="F200" s="69">
        <v>0</v>
      </c>
      <c r="G200" s="69">
        <f t="shared" si="262"/>
        <v>0</v>
      </c>
      <c r="H200" s="69">
        <v>0</v>
      </c>
      <c r="I200" s="69">
        <f t="shared" si="287"/>
        <v>0</v>
      </c>
      <c r="J200" s="70">
        <v>0</v>
      </c>
      <c r="K200" s="70">
        <f t="shared" si="263"/>
        <v>0</v>
      </c>
      <c r="L200" s="35"/>
      <c r="M200" s="69">
        <v>0</v>
      </c>
      <c r="N200" s="69">
        <v>0</v>
      </c>
      <c r="O200" s="69">
        <f t="shared" si="277"/>
        <v>0</v>
      </c>
      <c r="P200" s="69">
        <v>0</v>
      </c>
      <c r="Q200" s="69">
        <f t="shared" si="278"/>
        <v>0</v>
      </c>
      <c r="R200" s="70">
        <v>0</v>
      </c>
      <c r="S200" s="71">
        <f t="shared" si="264"/>
        <v>0</v>
      </c>
      <c r="T200" s="32"/>
      <c r="U200" s="122">
        <v>0</v>
      </c>
      <c r="V200" s="69">
        <v>0</v>
      </c>
      <c r="W200" s="69">
        <f t="shared" si="265"/>
        <v>0</v>
      </c>
      <c r="X200" s="69">
        <v>0</v>
      </c>
      <c r="Y200" s="69">
        <f t="shared" si="288"/>
        <v>0</v>
      </c>
      <c r="Z200" s="70">
        <v>0</v>
      </c>
      <c r="AA200" s="70">
        <f t="shared" si="266"/>
        <v>0</v>
      </c>
      <c r="AB200" s="35"/>
      <c r="AC200" s="69">
        <v>0</v>
      </c>
      <c r="AD200" s="69">
        <v>0</v>
      </c>
      <c r="AE200" s="69">
        <f t="shared" si="279"/>
        <v>0</v>
      </c>
      <c r="AF200" s="69">
        <v>0</v>
      </c>
      <c r="AG200" s="69">
        <f t="shared" si="280"/>
        <v>0</v>
      </c>
      <c r="AH200" s="70">
        <v>0</v>
      </c>
      <c r="AI200" s="71">
        <f t="shared" si="267"/>
        <v>0</v>
      </c>
      <c r="AJ200" s="32"/>
      <c r="AK200" s="122">
        <v>0</v>
      </c>
      <c r="AL200" s="69">
        <v>0</v>
      </c>
      <c r="AM200" s="69">
        <f t="shared" si="268"/>
        <v>0</v>
      </c>
      <c r="AN200" s="69">
        <v>0</v>
      </c>
      <c r="AO200" s="69">
        <f t="shared" si="289"/>
        <v>0</v>
      </c>
      <c r="AP200" s="70">
        <v>0</v>
      </c>
      <c r="AQ200" s="70">
        <f t="shared" si="269"/>
        <v>0</v>
      </c>
      <c r="AR200" s="35"/>
      <c r="AS200" s="69">
        <v>0</v>
      </c>
      <c r="AT200" s="69">
        <v>0</v>
      </c>
      <c r="AU200" s="69">
        <f t="shared" si="281"/>
        <v>0</v>
      </c>
      <c r="AV200" s="69">
        <v>0</v>
      </c>
      <c r="AW200" s="69">
        <f t="shared" si="282"/>
        <v>0</v>
      </c>
      <c r="AX200" s="70">
        <v>0</v>
      </c>
      <c r="AY200" s="71">
        <f t="shared" si="270"/>
        <v>0</v>
      </c>
      <c r="AZ200" s="32"/>
      <c r="BA200" s="122">
        <v>0</v>
      </c>
      <c r="BB200" s="69">
        <v>0</v>
      </c>
      <c r="BC200" s="69">
        <f t="shared" si="271"/>
        <v>0</v>
      </c>
      <c r="BD200" s="69">
        <v>0</v>
      </c>
      <c r="BE200" s="69">
        <f t="shared" si="290"/>
        <v>0</v>
      </c>
      <c r="BF200" s="70">
        <v>0</v>
      </c>
      <c r="BG200" s="70">
        <f t="shared" si="272"/>
        <v>0</v>
      </c>
      <c r="BH200" s="35"/>
      <c r="BI200" s="69">
        <v>0</v>
      </c>
      <c r="BJ200" s="69">
        <v>0</v>
      </c>
      <c r="BK200" s="69">
        <f t="shared" si="283"/>
        <v>0</v>
      </c>
      <c r="BL200" s="69">
        <v>0</v>
      </c>
      <c r="BM200" s="69">
        <f t="shared" si="284"/>
        <v>0</v>
      </c>
      <c r="BN200" s="70">
        <v>0</v>
      </c>
      <c r="BO200" s="71">
        <f t="shared" si="273"/>
        <v>0</v>
      </c>
      <c r="BP200" s="32"/>
      <c r="BQ200" s="122">
        <v>0</v>
      </c>
      <c r="BR200" s="69">
        <v>0</v>
      </c>
      <c r="BS200" s="69">
        <f t="shared" si="274"/>
        <v>0</v>
      </c>
      <c r="BT200" s="69">
        <v>0</v>
      </c>
      <c r="BU200" s="69">
        <f t="shared" si="291"/>
        <v>0</v>
      </c>
      <c r="BV200" s="70">
        <v>0</v>
      </c>
      <c r="BW200" s="70">
        <f t="shared" si="275"/>
        <v>0</v>
      </c>
      <c r="BX200" s="35"/>
      <c r="BY200" s="69">
        <v>0</v>
      </c>
      <c r="BZ200" s="69">
        <v>0</v>
      </c>
      <c r="CA200" s="69">
        <f t="shared" si="285"/>
        <v>0</v>
      </c>
      <c r="CB200" s="69">
        <v>0</v>
      </c>
      <c r="CC200" s="69">
        <f t="shared" si="286"/>
        <v>0</v>
      </c>
      <c r="CD200" s="70">
        <v>0</v>
      </c>
      <c r="CE200" s="71">
        <f t="shared" si="276"/>
        <v>0</v>
      </c>
      <c r="CF200" s="32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</row>
    <row r="201" spans="2:99" s="2" customFormat="1" ht="14.25" hidden="1" customHeight="1" outlineLevel="1">
      <c r="B201" s="2" t="str">
        <f t="shared" si="354"/>
        <v>Hide</v>
      </c>
      <c r="C201" s="2">
        <v>1</v>
      </c>
      <c r="D201" s="66" t="s">
        <v>181</v>
      </c>
      <c r="E201" s="122">
        <v>0</v>
      </c>
      <c r="F201" s="69">
        <v>0</v>
      </c>
      <c r="G201" s="69">
        <f t="shared" si="262"/>
        <v>0</v>
      </c>
      <c r="H201" s="69">
        <v>0</v>
      </c>
      <c r="I201" s="69">
        <f t="shared" si="287"/>
        <v>0</v>
      </c>
      <c r="J201" s="70">
        <v>0</v>
      </c>
      <c r="K201" s="70">
        <f t="shared" si="263"/>
        <v>0</v>
      </c>
      <c r="L201" s="35"/>
      <c r="M201" s="69">
        <v>0</v>
      </c>
      <c r="N201" s="69">
        <v>0</v>
      </c>
      <c r="O201" s="69">
        <f t="shared" si="277"/>
        <v>0</v>
      </c>
      <c r="P201" s="69">
        <v>0</v>
      </c>
      <c r="Q201" s="69">
        <f t="shared" si="278"/>
        <v>0</v>
      </c>
      <c r="R201" s="70">
        <v>0</v>
      </c>
      <c r="S201" s="71">
        <f t="shared" si="264"/>
        <v>0</v>
      </c>
      <c r="T201" s="32"/>
      <c r="U201" s="122">
        <v>0</v>
      </c>
      <c r="V201" s="69">
        <v>0</v>
      </c>
      <c r="W201" s="69">
        <f t="shared" si="265"/>
        <v>0</v>
      </c>
      <c r="X201" s="69">
        <v>0</v>
      </c>
      <c r="Y201" s="69">
        <f t="shared" si="288"/>
        <v>0</v>
      </c>
      <c r="Z201" s="70">
        <v>0</v>
      </c>
      <c r="AA201" s="70">
        <f t="shared" si="266"/>
        <v>0</v>
      </c>
      <c r="AB201" s="35"/>
      <c r="AC201" s="69">
        <v>0</v>
      </c>
      <c r="AD201" s="69">
        <v>0</v>
      </c>
      <c r="AE201" s="69">
        <f t="shared" si="279"/>
        <v>0</v>
      </c>
      <c r="AF201" s="69">
        <v>0</v>
      </c>
      <c r="AG201" s="69">
        <f t="shared" si="280"/>
        <v>0</v>
      </c>
      <c r="AH201" s="70">
        <v>0</v>
      </c>
      <c r="AI201" s="71">
        <f t="shared" si="267"/>
        <v>0</v>
      </c>
      <c r="AJ201" s="32"/>
      <c r="AK201" s="122">
        <v>0</v>
      </c>
      <c r="AL201" s="69">
        <v>0</v>
      </c>
      <c r="AM201" s="69">
        <f t="shared" si="268"/>
        <v>0</v>
      </c>
      <c r="AN201" s="69">
        <v>0</v>
      </c>
      <c r="AO201" s="69">
        <f t="shared" si="289"/>
        <v>0</v>
      </c>
      <c r="AP201" s="70">
        <v>0</v>
      </c>
      <c r="AQ201" s="70">
        <f t="shared" si="269"/>
        <v>0</v>
      </c>
      <c r="AR201" s="35"/>
      <c r="AS201" s="69">
        <v>0</v>
      </c>
      <c r="AT201" s="69">
        <v>0</v>
      </c>
      <c r="AU201" s="69">
        <f t="shared" si="281"/>
        <v>0</v>
      </c>
      <c r="AV201" s="69">
        <v>0</v>
      </c>
      <c r="AW201" s="69">
        <f t="shared" si="282"/>
        <v>0</v>
      </c>
      <c r="AX201" s="70">
        <v>0</v>
      </c>
      <c r="AY201" s="71">
        <f t="shared" si="270"/>
        <v>0</v>
      </c>
      <c r="AZ201" s="32"/>
      <c r="BA201" s="122">
        <v>0</v>
      </c>
      <c r="BB201" s="69">
        <v>0</v>
      </c>
      <c r="BC201" s="69">
        <f t="shared" si="271"/>
        <v>0</v>
      </c>
      <c r="BD201" s="69">
        <v>0</v>
      </c>
      <c r="BE201" s="69">
        <f t="shared" si="290"/>
        <v>0</v>
      </c>
      <c r="BF201" s="70">
        <v>0</v>
      </c>
      <c r="BG201" s="70">
        <f t="shared" si="272"/>
        <v>0</v>
      </c>
      <c r="BH201" s="35"/>
      <c r="BI201" s="69">
        <v>0</v>
      </c>
      <c r="BJ201" s="69">
        <v>0</v>
      </c>
      <c r="BK201" s="69">
        <f t="shared" si="283"/>
        <v>0</v>
      </c>
      <c r="BL201" s="69">
        <v>0</v>
      </c>
      <c r="BM201" s="69">
        <f t="shared" si="284"/>
        <v>0</v>
      </c>
      <c r="BN201" s="70">
        <v>0</v>
      </c>
      <c r="BO201" s="71">
        <f t="shared" si="273"/>
        <v>0</v>
      </c>
      <c r="BP201" s="32"/>
      <c r="BQ201" s="122">
        <v>0</v>
      </c>
      <c r="BR201" s="69">
        <v>0</v>
      </c>
      <c r="BS201" s="69">
        <f t="shared" si="274"/>
        <v>0</v>
      </c>
      <c r="BT201" s="69">
        <v>0</v>
      </c>
      <c r="BU201" s="69">
        <f t="shared" si="291"/>
        <v>0</v>
      </c>
      <c r="BV201" s="70">
        <v>0</v>
      </c>
      <c r="BW201" s="70">
        <f t="shared" si="275"/>
        <v>0</v>
      </c>
      <c r="BX201" s="35"/>
      <c r="BY201" s="69">
        <v>0</v>
      </c>
      <c r="BZ201" s="69">
        <v>0</v>
      </c>
      <c r="CA201" s="69">
        <f t="shared" si="285"/>
        <v>0</v>
      </c>
      <c r="CB201" s="69">
        <v>0</v>
      </c>
      <c r="CC201" s="69">
        <f t="shared" si="286"/>
        <v>0</v>
      </c>
      <c r="CD201" s="70">
        <v>0</v>
      </c>
      <c r="CE201" s="71">
        <f t="shared" si="276"/>
        <v>0</v>
      </c>
      <c r="CF201" s="32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</row>
    <row r="202" spans="2:99" s="2" customFormat="1" ht="14.25" hidden="1" customHeight="1" outlineLevel="1">
      <c r="B202" s="2" t="str">
        <f t="shared" si="354"/>
        <v>Hide</v>
      </c>
      <c r="C202" s="2">
        <v>1</v>
      </c>
      <c r="D202" s="66" t="s">
        <v>182</v>
      </c>
      <c r="E202" s="122">
        <v>0</v>
      </c>
      <c r="F202" s="69">
        <v>0</v>
      </c>
      <c r="G202" s="69">
        <f t="shared" si="262"/>
        <v>0</v>
      </c>
      <c r="H202" s="69">
        <v>0</v>
      </c>
      <c r="I202" s="69">
        <f t="shared" si="287"/>
        <v>0</v>
      </c>
      <c r="J202" s="70">
        <v>0</v>
      </c>
      <c r="K202" s="70">
        <f t="shared" si="263"/>
        <v>0</v>
      </c>
      <c r="L202" s="35"/>
      <c r="M202" s="69">
        <v>0</v>
      </c>
      <c r="N202" s="69">
        <v>0</v>
      </c>
      <c r="O202" s="69">
        <f t="shared" si="277"/>
        <v>0</v>
      </c>
      <c r="P202" s="69">
        <v>0</v>
      </c>
      <c r="Q202" s="69">
        <f t="shared" si="278"/>
        <v>0</v>
      </c>
      <c r="R202" s="70">
        <v>0</v>
      </c>
      <c r="S202" s="71">
        <f t="shared" si="264"/>
        <v>0</v>
      </c>
      <c r="T202" s="32"/>
      <c r="U202" s="122">
        <v>0</v>
      </c>
      <c r="V202" s="69">
        <v>0</v>
      </c>
      <c r="W202" s="69">
        <f t="shared" si="265"/>
        <v>0</v>
      </c>
      <c r="X202" s="69">
        <v>0</v>
      </c>
      <c r="Y202" s="69">
        <f t="shared" si="288"/>
        <v>0</v>
      </c>
      <c r="Z202" s="70">
        <v>0</v>
      </c>
      <c r="AA202" s="70">
        <f t="shared" si="266"/>
        <v>0</v>
      </c>
      <c r="AB202" s="35"/>
      <c r="AC202" s="69">
        <v>0</v>
      </c>
      <c r="AD202" s="69">
        <v>0</v>
      </c>
      <c r="AE202" s="69">
        <f t="shared" si="279"/>
        <v>0</v>
      </c>
      <c r="AF202" s="69">
        <v>0</v>
      </c>
      <c r="AG202" s="69">
        <f t="shared" si="280"/>
        <v>0</v>
      </c>
      <c r="AH202" s="70">
        <v>0</v>
      </c>
      <c r="AI202" s="71">
        <f t="shared" si="267"/>
        <v>0</v>
      </c>
      <c r="AJ202" s="32"/>
      <c r="AK202" s="122">
        <v>0</v>
      </c>
      <c r="AL202" s="69">
        <v>0</v>
      </c>
      <c r="AM202" s="69">
        <f t="shared" si="268"/>
        <v>0</v>
      </c>
      <c r="AN202" s="69">
        <v>0</v>
      </c>
      <c r="AO202" s="69">
        <f t="shared" si="289"/>
        <v>0</v>
      </c>
      <c r="AP202" s="70">
        <v>0</v>
      </c>
      <c r="AQ202" s="70">
        <f t="shared" si="269"/>
        <v>0</v>
      </c>
      <c r="AR202" s="35"/>
      <c r="AS202" s="69">
        <v>0</v>
      </c>
      <c r="AT202" s="69">
        <v>0</v>
      </c>
      <c r="AU202" s="69">
        <f t="shared" si="281"/>
        <v>0</v>
      </c>
      <c r="AV202" s="69">
        <v>0</v>
      </c>
      <c r="AW202" s="69">
        <f t="shared" si="282"/>
        <v>0</v>
      </c>
      <c r="AX202" s="70">
        <v>0</v>
      </c>
      <c r="AY202" s="71">
        <f t="shared" si="270"/>
        <v>0</v>
      </c>
      <c r="AZ202" s="32"/>
      <c r="BA202" s="122">
        <v>0</v>
      </c>
      <c r="BB202" s="69">
        <v>0</v>
      </c>
      <c r="BC202" s="69">
        <f t="shared" si="271"/>
        <v>0</v>
      </c>
      <c r="BD202" s="69">
        <v>0</v>
      </c>
      <c r="BE202" s="69">
        <f t="shared" si="290"/>
        <v>0</v>
      </c>
      <c r="BF202" s="70">
        <v>0</v>
      </c>
      <c r="BG202" s="70">
        <f t="shared" si="272"/>
        <v>0</v>
      </c>
      <c r="BH202" s="35"/>
      <c r="BI202" s="69">
        <v>0</v>
      </c>
      <c r="BJ202" s="69">
        <v>0</v>
      </c>
      <c r="BK202" s="69">
        <f t="shared" si="283"/>
        <v>0</v>
      </c>
      <c r="BL202" s="69">
        <v>0</v>
      </c>
      <c r="BM202" s="69">
        <f t="shared" si="284"/>
        <v>0</v>
      </c>
      <c r="BN202" s="70">
        <v>0</v>
      </c>
      <c r="BO202" s="71">
        <f t="shared" si="273"/>
        <v>0</v>
      </c>
      <c r="BP202" s="32"/>
      <c r="BQ202" s="122">
        <v>0</v>
      </c>
      <c r="BR202" s="69">
        <v>0</v>
      </c>
      <c r="BS202" s="69">
        <f t="shared" si="274"/>
        <v>0</v>
      </c>
      <c r="BT202" s="69">
        <v>0</v>
      </c>
      <c r="BU202" s="69">
        <f t="shared" si="291"/>
        <v>0</v>
      </c>
      <c r="BV202" s="70">
        <v>0</v>
      </c>
      <c r="BW202" s="70">
        <f t="shared" si="275"/>
        <v>0</v>
      </c>
      <c r="BX202" s="35"/>
      <c r="BY202" s="69">
        <v>0</v>
      </c>
      <c r="BZ202" s="69">
        <v>0</v>
      </c>
      <c r="CA202" s="69">
        <f t="shared" si="285"/>
        <v>0</v>
      </c>
      <c r="CB202" s="69">
        <v>0</v>
      </c>
      <c r="CC202" s="69">
        <f t="shared" si="286"/>
        <v>0</v>
      </c>
      <c r="CD202" s="70">
        <v>0</v>
      </c>
      <c r="CE202" s="71">
        <f t="shared" si="276"/>
        <v>0</v>
      </c>
      <c r="CF202" s="3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</row>
    <row r="203" spans="2:99" s="2" customFormat="1" ht="14.25" hidden="1" customHeight="1" outlineLevel="1">
      <c r="B203" s="2" t="str">
        <f t="shared" si="354"/>
        <v>Hide</v>
      </c>
      <c r="C203" s="2">
        <v>1</v>
      </c>
      <c r="D203" s="66" t="s">
        <v>183</v>
      </c>
      <c r="E203" s="122">
        <v>0</v>
      </c>
      <c r="F203" s="69">
        <v>0</v>
      </c>
      <c r="G203" s="69">
        <f t="shared" si="262"/>
        <v>0</v>
      </c>
      <c r="H203" s="69">
        <v>0</v>
      </c>
      <c r="I203" s="69">
        <f t="shared" si="287"/>
        <v>0</v>
      </c>
      <c r="J203" s="70">
        <v>0</v>
      </c>
      <c r="K203" s="70">
        <f t="shared" si="263"/>
        <v>0</v>
      </c>
      <c r="L203" s="35"/>
      <c r="M203" s="69">
        <v>0</v>
      </c>
      <c r="N203" s="69">
        <v>0</v>
      </c>
      <c r="O203" s="69">
        <f t="shared" si="277"/>
        <v>0</v>
      </c>
      <c r="P203" s="69">
        <v>0</v>
      </c>
      <c r="Q203" s="69">
        <f t="shared" si="278"/>
        <v>0</v>
      </c>
      <c r="R203" s="70">
        <v>0</v>
      </c>
      <c r="S203" s="71">
        <f t="shared" si="264"/>
        <v>0</v>
      </c>
      <c r="T203" s="32"/>
      <c r="U203" s="122">
        <v>0</v>
      </c>
      <c r="V203" s="69">
        <v>0</v>
      </c>
      <c r="W203" s="69">
        <f t="shared" si="265"/>
        <v>0</v>
      </c>
      <c r="X203" s="69">
        <v>0</v>
      </c>
      <c r="Y203" s="69">
        <f t="shared" si="288"/>
        <v>0</v>
      </c>
      <c r="Z203" s="70">
        <v>0</v>
      </c>
      <c r="AA203" s="70">
        <f t="shared" si="266"/>
        <v>0</v>
      </c>
      <c r="AB203" s="35"/>
      <c r="AC203" s="69">
        <v>0</v>
      </c>
      <c r="AD203" s="69">
        <v>0</v>
      </c>
      <c r="AE203" s="69">
        <f t="shared" si="279"/>
        <v>0</v>
      </c>
      <c r="AF203" s="69">
        <v>0</v>
      </c>
      <c r="AG203" s="69">
        <f t="shared" si="280"/>
        <v>0</v>
      </c>
      <c r="AH203" s="70">
        <v>0</v>
      </c>
      <c r="AI203" s="71">
        <f t="shared" si="267"/>
        <v>0</v>
      </c>
      <c r="AJ203" s="32"/>
      <c r="AK203" s="122">
        <v>0</v>
      </c>
      <c r="AL203" s="69">
        <v>0</v>
      </c>
      <c r="AM203" s="69">
        <f t="shared" si="268"/>
        <v>0</v>
      </c>
      <c r="AN203" s="69">
        <v>0</v>
      </c>
      <c r="AO203" s="69">
        <f t="shared" si="289"/>
        <v>0</v>
      </c>
      <c r="AP203" s="70">
        <v>0</v>
      </c>
      <c r="AQ203" s="70">
        <f t="shared" si="269"/>
        <v>0</v>
      </c>
      <c r="AR203" s="35"/>
      <c r="AS203" s="69">
        <v>0</v>
      </c>
      <c r="AT203" s="69">
        <v>0</v>
      </c>
      <c r="AU203" s="69">
        <f t="shared" si="281"/>
        <v>0</v>
      </c>
      <c r="AV203" s="69">
        <v>0</v>
      </c>
      <c r="AW203" s="69">
        <f t="shared" si="282"/>
        <v>0</v>
      </c>
      <c r="AX203" s="70">
        <v>0</v>
      </c>
      <c r="AY203" s="71">
        <f t="shared" si="270"/>
        <v>0</v>
      </c>
      <c r="AZ203" s="32"/>
      <c r="BA203" s="122">
        <v>0</v>
      </c>
      <c r="BB203" s="69">
        <v>0</v>
      </c>
      <c r="BC203" s="69">
        <f t="shared" si="271"/>
        <v>0</v>
      </c>
      <c r="BD203" s="69">
        <v>0</v>
      </c>
      <c r="BE203" s="69">
        <f t="shared" si="290"/>
        <v>0</v>
      </c>
      <c r="BF203" s="70">
        <v>0</v>
      </c>
      <c r="BG203" s="70">
        <f t="shared" si="272"/>
        <v>0</v>
      </c>
      <c r="BH203" s="35"/>
      <c r="BI203" s="69">
        <v>0</v>
      </c>
      <c r="BJ203" s="69">
        <v>0</v>
      </c>
      <c r="BK203" s="69">
        <f t="shared" si="283"/>
        <v>0</v>
      </c>
      <c r="BL203" s="69">
        <v>0</v>
      </c>
      <c r="BM203" s="69">
        <f t="shared" si="284"/>
        <v>0</v>
      </c>
      <c r="BN203" s="70">
        <v>0</v>
      </c>
      <c r="BO203" s="71">
        <f t="shared" si="273"/>
        <v>0</v>
      </c>
      <c r="BP203" s="32"/>
      <c r="BQ203" s="122">
        <v>0</v>
      </c>
      <c r="BR203" s="69">
        <v>0</v>
      </c>
      <c r="BS203" s="69">
        <f t="shared" si="274"/>
        <v>0</v>
      </c>
      <c r="BT203" s="69">
        <v>0</v>
      </c>
      <c r="BU203" s="69">
        <f t="shared" si="291"/>
        <v>0</v>
      </c>
      <c r="BV203" s="70">
        <v>0</v>
      </c>
      <c r="BW203" s="70">
        <f t="shared" si="275"/>
        <v>0</v>
      </c>
      <c r="BX203" s="35"/>
      <c r="BY203" s="69">
        <v>0</v>
      </c>
      <c r="BZ203" s="69">
        <v>0</v>
      </c>
      <c r="CA203" s="69">
        <f t="shared" si="285"/>
        <v>0</v>
      </c>
      <c r="CB203" s="69">
        <v>0</v>
      </c>
      <c r="CC203" s="69">
        <f t="shared" si="286"/>
        <v>0</v>
      </c>
      <c r="CD203" s="70">
        <v>0</v>
      </c>
      <c r="CE203" s="71">
        <f t="shared" si="276"/>
        <v>0</v>
      </c>
      <c r="CF203" s="32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</row>
    <row r="204" spans="2:99" s="2" customFormat="1" collapsed="1">
      <c r="B204" s="2" t="str">
        <f t="shared" si="354"/>
        <v>Hide</v>
      </c>
      <c r="C204" s="2">
        <v>1</v>
      </c>
      <c r="D204" s="66" t="s">
        <v>184</v>
      </c>
      <c r="E204" s="116">
        <v>0</v>
      </c>
      <c r="F204" s="38">
        <v>0</v>
      </c>
      <c r="G204" s="38">
        <f t="shared" si="262"/>
        <v>0</v>
      </c>
      <c r="H204" s="38">
        <v>0</v>
      </c>
      <c r="I204" s="38">
        <f t="shared" si="287"/>
        <v>0</v>
      </c>
      <c r="J204" s="39">
        <v>0</v>
      </c>
      <c r="K204" s="39">
        <f t="shared" si="263"/>
        <v>0</v>
      </c>
      <c r="L204" s="35"/>
      <c r="M204" s="38">
        <v>0</v>
      </c>
      <c r="N204" s="38">
        <v>0</v>
      </c>
      <c r="O204" s="38">
        <f t="shared" si="277"/>
        <v>0</v>
      </c>
      <c r="P204" s="38">
        <v>0</v>
      </c>
      <c r="Q204" s="38">
        <f t="shared" si="278"/>
        <v>0</v>
      </c>
      <c r="R204" s="39">
        <v>0</v>
      </c>
      <c r="S204" s="40">
        <f t="shared" si="264"/>
        <v>0</v>
      </c>
      <c r="T204" s="32"/>
      <c r="U204" s="116">
        <v>0</v>
      </c>
      <c r="V204" s="38">
        <v>0</v>
      </c>
      <c r="W204" s="38">
        <f t="shared" si="265"/>
        <v>0</v>
      </c>
      <c r="X204" s="38">
        <v>0</v>
      </c>
      <c r="Y204" s="38">
        <f t="shared" si="288"/>
        <v>0</v>
      </c>
      <c r="Z204" s="39">
        <v>0</v>
      </c>
      <c r="AA204" s="39">
        <f t="shared" si="266"/>
        <v>0</v>
      </c>
      <c r="AB204" s="35"/>
      <c r="AC204" s="38">
        <v>0</v>
      </c>
      <c r="AD204" s="38">
        <v>0</v>
      </c>
      <c r="AE204" s="38">
        <f t="shared" si="279"/>
        <v>0</v>
      </c>
      <c r="AF204" s="38">
        <v>0</v>
      </c>
      <c r="AG204" s="38">
        <f t="shared" si="280"/>
        <v>0</v>
      </c>
      <c r="AH204" s="39">
        <v>0</v>
      </c>
      <c r="AI204" s="40">
        <f t="shared" si="267"/>
        <v>0</v>
      </c>
      <c r="AJ204" s="32"/>
      <c r="AK204" s="116">
        <v>0</v>
      </c>
      <c r="AL204" s="38">
        <v>0</v>
      </c>
      <c r="AM204" s="38">
        <f t="shared" si="268"/>
        <v>0</v>
      </c>
      <c r="AN204" s="38">
        <v>0</v>
      </c>
      <c r="AO204" s="38">
        <f t="shared" si="289"/>
        <v>0</v>
      </c>
      <c r="AP204" s="39">
        <v>0</v>
      </c>
      <c r="AQ204" s="39">
        <f t="shared" si="269"/>
        <v>0</v>
      </c>
      <c r="AR204" s="35"/>
      <c r="AS204" s="38">
        <v>0</v>
      </c>
      <c r="AT204" s="38">
        <v>0</v>
      </c>
      <c r="AU204" s="38">
        <f t="shared" si="281"/>
        <v>0</v>
      </c>
      <c r="AV204" s="38">
        <v>0</v>
      </c>
      <c r="AW204" s="38">
        <f t="shared" si="282"/>
        <v>0</v>
      </c>
      <c r="AX204" s="39">
        <v>0</v>
      </c>
      <c r="AY204" s="40">
        <f t="shared" si="270"/>
        <v>0</v>
      </c>
      <c r="AZ204" s="32"/>
      <c r="BA204" s="116">
        <v>0</v>
      </c>
      <c r="BB204" s="38">
        <v>0</v>
      </c>
      <c r="BC204" s="38">
        <f t="shared" si="271"/>
        <v>0</v>
      </c>
      <c r="BD204" s="38">
        <v>0</v>
      </c>
      <c r="BE204" s="38">
        <f t="shared" si="290"/>
        <v>0</v>
      </c>
      <c r="BF204" s="39">
        <v>0</v>
      </c>
      <c r="BG204" s="39">
        <f t="shared" si="272"/>
        <v>0</v>
      </c>
      <c r="BH204" s="35"/>
      <c r="BI204" s="38">
        <v>0</v>
      </c>
      <c r="BJ204" s="38">
        <v>0</v>
      </c>
      <c r="BK204" s="38">
        <f t="shared" si="283"/>
        <v>0</v>
      </c>
      <c r="BL204" s="38">
        <v>0</v>
      </c>
      <c r="BM204" s="38">
        <f t="shared" si="284"/>
        <v>0</v>
      </c>
      <c r="BN204" s="39">
        <v>0</v>
      </c>
      <c r="BO204" s="40">
        <f t="shared" si="273"/>
        <v>0</v>
      </c>
      <c r="BP204" s="32"/>
      <c r="BQ204" s="116">
        <v>0</v>
      </c>
      <c r="BR204" s="38">
        <v>0</v>
      </c>
      <c r="BS204" s="38">
        <f t="shared" si="274"/>
        <v>0</v>
      </c>
      <c r="BT204" s="38">
        <v>0</v>
      </c>
      <c r="BU204" s="38">
        <f t="shared" si="291"/>
        <v>0</v>
      </c>
      <c r="BV204" s="39">
        <v>0</v>
      </c>
      <c r="BW204" s="39">
        <f t="shared" si="275"/>
        <v>0</v>
      </c>
      <c r="BX204" s="35"/>
      <c r="BY204" s="38">
        <v>0</v>
      </c>
      <c r="BZ204" s="38">
        <v>0</v>
      </c>
      <c r="CA204" s="38">
        <f t="shared" si="285"/>
        <v>0</v>
      </c>
      <c r="CB204" s="38">
        <v>0</v>
      </c>
      <c r="CC204" s="38">
        <f t="shared" si="286"/>
        <v>0</v>
      </c>
      <c r="CD204" s="39">
        <v>0</v>
      </c>
      <c r="CE204" s="40">
        <f t="shared" si="276"/>
        <v>0</v>
      </c>
      <c r="CF204" s="32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</row>
    <row r="205" spans="2:99" s="2" customFormat="1">
      <c r="B205" s="2" t="str">
        <f t="shared" si="354"/>
        <v>Hide</v>
      </c>
      <c r="C205" s="2">
        <v>1</v>
      </c>
      <c r="D205" s="72" t="s">
        <v>185</v>
      </c>
      <c r="E205" s="123">
        <v>665171.53</v>
      </c>
      <c r="F205" s="73">
        <v>840873.39836144564</v>
      </c>
      <c r="G205" s="73">
        <f t="shared" si="262"/>
        <v>-175701.86836144561</v>
      </c>
      <c r="H205" s="73">
        <v>0</v>
      </c>
      <c r="I205" s="73">
        <f t="shared" si="287"/>
        <v>665171.53</v>
      </c>
      <c r="J205" s="74">
        <v>566301.34000000008</v>
      </c>
      <c r="K205" s="74">
        <f t="shared" si="263"/>
        <v>98870.189999999944</v>
      </c>
      <c r="L205" s="35"/>
      <c r="M205" s="73">
        <v>665171.53</v>
      </c>
      <c r="N205" s="73">
        <v>840873.39836144564</v>
      </c>
      <c r="O205" s="73">
        <f t="shared" si="277"/>
        <v>-175701.86836144561</v>
      </c>
      <c r="P205" s="73">
        <v>0</v>
      </c>
      <c r="Q205" s="73">
        <f t="shared" si="278"/>
        <v>665171.53</v>
      </c>
      <c r="R205" s="74">
        <v>566301.34000000008</v>
      </c>
      <c r="S205" s="75">
        <f t="shared" si="264"/>
        <v>98870.189999999944</v>
      </c>
      <c r="T205" s="32"/>
      <c r="U205" s="123">
        <v>398408.89</v>
      </c>
      <c r="V205" s="73">
        <v>670820.19495983911</v>
      </c>
      <c r="W205" s="73">
        <f t="shared" si="265"/>
        <v>-272411.30495983909</v>
      </c>
      <c r="X205" s="73">
        <v>0</v>
      </c>
      <c r="Y205" s="73">
        <f t="shared" si="288"/>
        <v>398408.89</v>
      </c>
      <c r="Z205" s="74">
        <v>373163.42</v>
      </c>
      <c r="AA205" s="74">
        <f t="shared" si="266"/>
        <v>25245.47000000003</v>
      </c>
      <c r="AB205" s="35"/>
      <c r="AC205" s="73">
        <v>398408.89</v>
      </c>
      <c r="AD205" s="73">
        <v>670820.19495983911</v>
      </c>
      <c r="AE205" s="73">
        <f t="shared" si="279"/>
        <v>-272411.30495983909</v>
      </c>
      <c r="AF205" s="73">
        <v>0</v>
      </c>
      <c r="AG205" s="73">
        <f t="shared" si="280"/>
        <v>398408.89</v>
      </c>
      <c r="AH205" s="74">
        <v>373163.42</v>
      </c>
      <c r="AI205" s="75">
        <f t="shared" si="267"/>
        <v>25245.47000000003</v>
      </c>
      <c r="AJ205" s="32"/>
      <c r="AK205" s="123">
        <v>184475.93</v>
      </c>
      <c r="AL205" s="73">
        <v>132545.3105428596</v>
      </c>
      <c r="AM205" s="73">
        <f t="shared" si="268"/>
        <v>51930.61945714039</v>
      </c>
      <c r="AN205" s="73">
        <v>0</v>
      </c>
      <c r="AO205" s="73">
        <f t="shared" si="289"/>
        <v>184475.93</v>
      </c>
      <c r="AP205" s="74">
        <v>141115.84</v>
      </c>
      <c r="AQ205" s="74">
        <f t="shared" si="269"/>
        <v>43360.09</v>
      </c>
      <c r="AR205" s="35"/>
      <c r="AS205" s="73">
        <v>184475.93</v>
      </c>
      <c r="AT205" s="73">
        <v>132545.3105428596</v>
      </c>
      <c r="AU205" s="73">
        <f t="shared" si="281"/>
        <v>51930.61945714039</v>
      </c>
      <c r="AV205" s="73">
        <v>0</v>
      </c>
      <c r="AW205" s="73">
        <f t="shared" si="282"/>
        <v>184475.93</v>
      </c>
      <c r="AX205" s="74">
        <v>141115.84</v>
      </c>
      <c r="AY205" s="75">
        <f t="shared" si="270"/>
        <v>43360.09</v>
      </c>
      <c r="AZ205" s="32"/>
      <c r="BA205" s="123">
        <v>35853.61</v>
      </c>
      <c r="BB205" s="73">
        <v>126.74772111275692</v>
      </c>
      <c r="BC205" s="73">
        <f t="shared" si="271"/>
        <v>35726.862278887245</v>
      </c>
      <c r="BD205" s="73">
        <v>0</v>
      </c>
      <c r="BE205" s="73">
        <f t="shared" si="290"/>
        <v>35853.61</v>
      </c>
      <c r="BF205" s="74">
        <v>2905.32</v>
      </c>
      <c r="BG205" s="74">
        <f t="shared" si="272"/>
        <v>32948.29</v>
      </c>
      <c r="BH205" s="35"/>
      <c r="BI205" s="73">
        <v>35853.61</v>
      </c>
      <c r="BJ205" s="73">
        <v>126.74772111275692</v>
      </c>
      <c r="BK205" s="73">
        <f t="shared" si="283"/>
        <v>35726.862278887245</v>
      </c>
      <c r="BL205" s="73">
        <v>0</v>
      </c>
      <c r="BM205" s="73">
        <f t="shared" si="284"/>
        <v>35853.61</v>
      </c>
      <c r="BN205" s="74">
        <v>2905.32</v>
      </c>
      <c r="BO205" s="75">
        <f t="shared" si="273"/>
        <v>32948.29</v>
      </c>
      <c r="BP205" s="32"/>
      <c r="BQ205" s="123">
        <v>46433.1</v>
      </c>
      <c r="BR205" s="73">
        <v>37381.145137634259</v>
      </c>
      <c r="BS205" s="73">
        <f t="shared" si="274"/>
        <v>9051.9548623657392</v>
      </c>
      <c r="BT205" s="73">
        <v>0</v>
      </c>
      <c r="BU205" s="73">
        <f t="shared" si="291"/>
        <v>46433.1</v>
      </c>
      <c r="BV205" s="74">
        <v>49116.76</v>
      </c>
      <c r="BW205" s="74">
        <f t="shared" si="275"/>
        <v>-2683.6600000000035</v>
      </c>
      <c r="BX205" s="35"/>
      <c r="BY205" s="73">
        <v>46433.1</v>
      </c>
      <c r="BZ205" s="73">
        <v>37381.145137634259</v>
      </c>
      <c r="CA205" s="73">
        <f t="shared" si="285"/>
        <v>9051.9548623657392</v>
      </c>
      <c r="CB205" s="73">
        <v>0</v>
      </c>
      <c r="CC205" s="73">
        <f t="shared" si="286"/>
        <v>46433.1</v>
      </c>
      <c r="CD205" s="74">
        <v>49116.76</v>
      </c>
      <c r="CE205" s="75">
        <f t="shared" si="276"/>
        <v>-2683.6600000000035</v>
      </c>
      <c r="CF205" s="32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</row>
    <row r="206" spans="2:99" s="2" customFormat="1" ht="14.25" hidden="1" customHeight="1" outlineLevel="1">
      <c r="B206" s="2" t="str">
        <f t="shared" si="354"/>
        <v>Hide</v>
      </c>
      <c r="C206" s="2">
        <v>1</v>
      </c>
      <c r="D206" s="72" t="s">
        <v>186</v>
      </c>
      <c r="E206" s="124">
        <v>4796.6200000000008</v>
      </c>
      <c r="F206" s="76">
        <v>21615.044698165926</v>
      </c>
      <c r="G206" s="76">
        <f t="shared" si="262"/>
        <v>-16818.424698165923</v>
      </c>
      <c r="H206" s="76">
        <v>0</v>
      </c>
      <c r="I206" s="76">
        <f t="shared" si="287"/>
        <v>4796.6200000000008</v>
      </c>
      <c r="J206" s="77">
        <v>14008.619999999999</v>
      </c>
      <c r="K206" s="77">
        <f t="shared" si="263"/>
        <v>-9211.9999999999982</v>
      </c>
      <c r="L206" s="8"/>
      <c r="M206" s="76">
        <v>4796.6200000000008</v>
      </c>
      <c r="N206" s="76">
        <v>21615.044698165926</v>
      </c>
      <c r="O206" s="76">
        <f t="shared" si="277"/>
        <v>-16818.424698165923</v>
      </c>
      <c r="P206" s="76">
        <v>0</v>
      </c>
      <c r="Q206" s="76">
        <f t="shared" si="278"/>
        <v>4796.6200000000008</v>
      </c>
      <c r="R206" s="77">
        <v>14008.619999999999</v>
      </c>
      <c r="S206" s="78">
        <f t="shared" si="264"/>
        <v>-9211.9999999999982</v>
      </c>
      <c r="T206" s="32"/>
      <c r="U206" s="124">
        <v>0</v>
      </c>
      <c r="V206" s="76">
        <v>13193.49828083106</v>
      </c>
      <c r="W206" s="76">
        <f t="shared" si="265"/>
        <v>-13193.49828083106</v>
      </c>
      <c r="X206" s="76">
        <v>0</v>
      </c>
      <c r="Y206" s="76">
        <f t="shared" si="288"/>
        <v>0</v>
      </c>
      <c r="Z206" s="77">
        <v>5048.1899999999996</v>
      </c>
      <c r="AA206" s="77">
        <f t="shared" si="266"/>
        <v>-5048.1899999999996</v>
      </c>
      <c r="AB206" s="8"/>
      <c r="AC206" s="76">
        <v>0</v>
      </c>
      <c r="AD206" s="76">
        <v>13193.49828083106</v>
      </c>
      <c r="AE206" s="76">
        <f t="shared" si="279"/>
        <v>-13193.49828083106</v>
      </c>
      <c r="AF206" s="76">
        <v>0</v>
      </c>
      <c r="AG206" s="76">
        <f t="shared" si="280"/>
        <v>0</v>
      </c>
      <c r="AH206" s="77">
        <v>5048.1899999999996</v>
      </c>
      <c r="AI206" s="78">
        <f t="shared" si="267"/>
        <v>-5048.1899999999996</v>
      </c>
      <c r="AJ206" s="32"/>
      <c r="AK206" s="124">
        <v>4796.6200000000008</v>
      </c>
      <c r="AL206" s="76">
        <v>8421.5464173348646</v>
      </c>
      <c r="AM206" s="76">
        <f t="shared" si="268"/>
        <v>-3624.9264173348638</v>
      </c>
      <c r="AN206" s="76">
        <v>0</v>
      </c>
      <c r="AO206" s="76">
        <f t="shared" si="289"/>
        <v>4796.6200000000008</v>
      </c>
      <c r="AP206" s="77">
        <v>7100.43</v>
      </c>
      <c r="AQ206" s="77">
        <f t="shared" si="269"/>
        <v>-2303.8099999999995</v>
      </c>
      <c r="AR206" s="8"/>
      <c r="AS206" s="76">
        <v>4796.6200000000008</v>
      </c>
      <c r="AT206" s="76">
        <v>8421.5464173348646</v>
      </c>
      <c r="AU206" s="76">
        <f t="shared" si="281"/>
        <v>-3624.9264173348638</v>
      </c>
      <c r="AV206" s="76">
        <v>0</v>
      </c>
      <c r="AW206" s="76">
        <f t="shared" si="282"/>
        <v>4796.6200000000008</v>
      </c>
      <c r="AX206" s="77">
        <v>7100.43</v>
      </c>
      <c r="AY206" s="78">
        <f t="shared" si="270"/>
        <v>-2303.8099999999995</v>
      </c>
      <c r="AZ206" s="32"/>
      <c r="BA206" s="124">
        <v>0</v>
      </c>
      <c r="BB206" s="76">
        <v>0</v>
      </c>
      <c r="BC206" s="76">
        <f t="shared" si="271"/>
        <v>0</v>
      </c>
      <c r="BD206" s="76">
        <v>0</v>
      </c>
      <c r="BE206" s="76">
        <f t="shared" si="290"/>
        <v>0</v>
      </c>
      <c r="BF206" s="77">
        <v>0</v>
      </c>
      <c r="BG206" s="77">
        <f t="shared" si="272"/>
        <v>0</v>
      </c>
      <c r="BH206" s="8"/>
      <c r="BI206" s="76">
        <v>0</v>
      </c>
      <c r="BJ206" s="76">
        <v>0</v>
      </c>
      <c r="BK206" s="76">
        <f t="shared" si="283"/>
        <v>0</v>
      </c>
      <c r="BL206" s="76">
        <v>0</v>
      </c>
      <c r="BM206" s="76">
        <f t="shared" si="284"/>
        <v>0</v>
      </c>
      <c r="BN206" s="77">
        <v>0</v>
      </c>
      <c r="BO206" s="78">
        <f t="shared" si="273"/>
        <v>0</v>
      </c>
      <c r="BP206" s="32"/>
      <c r="BQ206" s="124">
        <v>0</v>
      </c>
      <c r="BR206" s="76">
        <v>0</v>
      </c>
      <c r="BS206" s="76">
        <f t="shared" si="274"/>
        <v>0</v>
      </c>
      <c r="BT206" s="76">
        <v>0</v>
      </c>
      <c r="BU206" s="76">
        <f t="shared" si="291"/>
        <v>0</v>
      </c>
      <c r="BV206" s="77">
        <v>1860</v>
      </c>
      <c r="BW206" s="77">
        <f t="shared" si="275"/>
        <v>-1860</v>
      </c>
      <c r="BX206" s="8"/>
      <c r="BY206" s="76">
        <v>0</v>
      </c>
      <c r="BZ206" s="76">
        <v>0</v>
      </c>
      <c r="CA206" s="76">
        <f t="shared" si="285"/>
        <v>0</v>
      </c>
      <c r="CB206" s="76">
        <v>0</v>
      </c>
      <c r="CC206" s="76">
        <f t="shared" si="286"/>
        <v>0</v>
      </c>
      <c r="CD206" s="77">
        <v>1860</v>
      </c>
      <c r="CE206" s="78">
        <f t="shared" si="276"/>
        <v>-1860</v>
      </c>
      <c r="CF206" s="32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</row>
    <row r="207" spans="2:99" s="2" customFormat="1" ht="14.25" hidden="1" customHeight="1" outlineLevel="1">
      <c r="B207" s="2" t="str">
        <f t="shared" si="354"/>
        <v>Hide</v>
      </c>
      <c r="C207" s="2">
        <v>1</v>
      </c>
      <c r="D207" s="72" t="s">
        <v>187</v>
      </c>
      <c r="E207" s="124">
        <v>382.5</v>
      </c>
      <c r="F207" s="76">
        <v>0</v>
      </c>
      <c r="G207" s="76">
        <f t="shared" si="262"/>
        <v>382.5</v>
      </c>
      <c r="H207" s="76">
        <v>0</v>
      </c>
      <c r="I207" s="76">
        <f t="shared" si="287"/>
        <v>382.5</v>
      </c>
      <c r="J207" s="77">
        <v>425</v>
      </c>
      <c r="K207" s="77">
        <f t="shared" si="263"/>
        <v>-42.5</v>
      </c>
      <c r="L207" s="8"/>
      <c r="M207" s="76">
        <v>382.5</v>
      </c>
      <c r="N207" s="76">
        <v>0</v>
      </c>
      <c r="O207" s="76">
        <f t="shared" si="277"/>
        <v>382.5</v>
      </c>
      <c r="P207" s="76">
        <v>0</v>
      </c>
      <c r="Q207" s="76">
        <f t="shared" si="278"/>
        <v>382.5</v>
      </c>
      <c r="R207" s="77">
        <v>425</v>
      </c>
      <c r="S207" s="78">
        <f t="shared" si="264"/>
        <v>-42.5</v>
      </c>
      <c r="T207" s="32"/>
      <c r="U207" s="124">
        <v>0</v>
      </c>
      <c r="V207" s="76">
        <v>0</v>
      </c>
      <c r="W207" s="76">
        <f t="shared" si="265"/>
        <v>0</v>
      </c>
      <c r="X207" s="76">
        <v>0</v>
      </c>
      <c r="Y207" s="76">
        <f t="shared" si="288"/>
        <v>0</v>
      </c>
      <c r="Z207" s="77">
        <v>0</v>
      </c>
      <c r="AA207" s="77">
        <f t="shared" si="266"/>
        <v>0</v>
      </c>
      <c r="AB207" s="8"/>
      <c r="AC207" s="76">
        <v>0</v>
      </c>
      <c r="AD207" s="76">
        <v>0</v>
      </c>
      <c r="AE207" s="76">
        <f t="shared" si="279"/>
        <v>0</v>
      </c>
      <c r="AF207" s="76">
        <v>0</v>
      </c>
      <c r="AG207" s="76">
        <f t="shared" si="280"/>
        <v>0</v>
      </c>
      <c r="AH207" s="77">
        <v>0</v>
      </c>
      <c r="AI207" s="78">
        <f t="shared" si="267"/>
        <v>0</v>
      </c>
      <c r="AJ207" s="32"/>
      <c r="AK207" s="124">
        <v>0</v>
      </c>
      <c r="AL207" s="76">
        <v>0</v>
      </c>
      <c r="AM207" s="76">
        <f t="shared" si="268"/>
        <v>0</v>
      </c>
      <c r="AN207" s="76">
        <v>0</v>
      </c>
      <c r="AO207" s="76">
        <f t="shared" si="289"/>
        <v>0</v>
      </c>
      <c r="AP207" s="77">
        <v>0</v>
      </c>
      <c r="AQ207" s="77">
        <f t="shared" si="269"/>
        <v>0</v>
      </c>
      <c r="AR207" s="8"/>
      <c r="AS207" s="76">
        <v>0</v>
      </c>
      <c r="AT207" s="76">
        <v>0</v>
      </c>
      <c r="AU207" s="76">
        <f t="shared" si="281"/>
        <v>0</v>
      </c>
      <c r="AV207" s="76">
        <v>0</v>
      </c>
      <c r="AW207" s="76">
        <f t="shared" si="282"/>
        <v>0</v>
      </c>
      <c r="AX207" s="77">
        <v>0</v>
      </c>
      <c r="AY207" s="78">
        <f t="shared" si="270"/>
        <v>0</v>
      </c>
      <c r="AZ207" s="32"/>
      <c r="BA207" s="124">
        <v>0</v>
      </c>
      <c r="BB207" s="76">
        <v>0</v>
      </c>
      <c r="BC207" s="76">
        <f t="shared" si="271"/>
        <v>0</v>
      </c>
      <c r="BD207" s="76">
        <v>0</v>
      </c>
      <c r="BE207" s="76">
        <f t="shared" si="290"/>
        <v>0</v>
      </c>
      <c r="BF207" s="77">
        <v>0</v>
      </c>
      <c r="BG207" s="77">
        <f t="shared" si="272"/>
        <v>0</v>
      </c>
      <c r="BH207" s="8"/>
      <c r="BI207" s="76">
        <v>0</v>
      </c>
      <c r="BJ207" s="76">
        <v>0</v>
      </c>
      <c r="BK207" s="76">
        <f t="shared" si="283"/>
        <v>0</v>
      </c>
      <c r="BL207" s="76">
        <v>0</v>
      </c>
      <c r="BM207" s="76">
        <f t="shared" si="284"/>
        <v>0</v>
      </c>
      <c r="BN207" s="77">
        <v>0</v>
      </c>
      <c r="BO207" s="78">
        <f t="shared" si="273"/>
        <v>0</v>
      </c>
      <c r="BP207" s="32"/>
      <c r="BQ207" s="124">
        <v>382.5</v>
      </c>
      <c r="BR207" s="76">
        <v>0</v>
      </c>
      <c r="BS207" s="76">
        <f t="shared" si="274"/>
        <v>382.5</v>
      </c>
      <c r="BT207" s="76">
        <v>0</v>
      </c>
      <c r="BU207" s="76">
        <f t="shared" si="291"/>
        <v>382.5</v>
      </c>
      <c r="BV207" s="77">
        <v>425</v>
      </c>
      <c r="BW207" s="77">
        <f t="shared" si="275"/>
        <v>-42.5</v>
      </c>
      <c r="BX207" s="8"/>
      <c r="BY207" s="76">
        <v>382.5</v>
      </c>
      <c r="BZ207" s="76">
        <v>0</v>
      </c>
      <c r="CA207" s="76">
        <f t="shared" si="285"/>
        <v>382.5</v>
      </c>
      <c r="CB207" s="76">
        <v>0</v>
      </c>
      <c r="CC207" s="76">
        <f t="shared" si="286"/>
        <v>382.5</v>
      </c>
      <c r="CD207" s="77">
        <v>425</v>
      </c>
      <c r="CE207" s="78">
        <f t="shared" si="276"/>
        <v>-42.5</v>
      </c>
      <c r="CF207" s="32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</row>
    <row r="208" spans="2:99" s="2" customFormat="1" collapsed="1">
      <c r="B208" s="2" t="str">
        <f t="shared" si="354"/>
        <v>Hide</v>
      </c>
      <c r="C208" s="2">
        <v>1</v>
      </c>
      <c r="D208" s="72" t="s">
        <v>188</v>
      </c>
      <c r="E208" s="123">
        <v>5179.1200000000008</v>
      </c>
      <c r="F208" s="73">
        <v>21615.044698165926</v>
      </c>
      <c r="G208" s="73">
        <f t="shared" si="262"/>
        <v>-16435.924698165923</v>
      </c>
      <c r="H208" s="73">
        <v>0</v>
      </c>
      <c r="I208" s="73">
        <f t="shared" si="287"/>
        <v>5179.1200000000008</v>
      </c>
      <c r="J208" s="74">
        <v>14433.619999999999</v>
      </c>
      <c r="K208" s="74">
        <f t="shared" si="263"/>
        <v>-9254.4999999999982</v>
      </c>
      <c r="L208" s="35"/>
      <c r="M208" s="73">
        <v>5179.1200000000008</v>
      </c>
      <c r="N208" s="73">
        <v>21615.044698165926</v>
      </c>
      <c r="O208" s="73">
        <f t="shared" si="277"/>
        <v>-16435.924698165923</v>
      </c>
      <c r="P208" s="73">
        <v>0</v>
      </c>
      <c r="Q208" s="73">
        <f t="shared" si="278"/>
        <v>5179.1200000000008</v>
      </c>
      <c r="R208" s="74">
        <v>14433.619999999999</v>
      </c>
      <c r="S208" s="75">
        <f t="shared" si="264"/>
        <v>-9254.4999999999982</v>
      </c>
      <c r="T208" s="32"/>
      <c r="U208" s="123">
        <v>0</v>
      </c>
      <c r="V208" s="73">
        <v>13193.49828083106</v>
      </c>
      <c r="W208" s="73">
        <f t="shared" si="265"/>
        <v>-13193.49828083106</v>
      </c>
      <c r="X208" s="73">
        <v>0</v>
      </c>
      <c r="Y208" s="73">
        <f t="shared" si="288"/>
        <v>0</v>
      </c>
      <c r="Z208" s="74">
        <v>5048.1899999999996</v>
      </c>
      <c r="AA208" s="74">
        <f t="shared" si="266"/>
        <v>-5048.1899999999996</v>
      </c>
      <c r="AB208" s="35"/>
      <c r="AC208" s="73">
        <v>0</v>
      </c>
      <c r="AD208" s="73">
        <v>13193.49828083106</v>
      </c>
      <c r="AE208" s="73">
        <f t="shared" si="279"/>
        <v>-13193.49828083106</v>
      </c>
      <c r="AF208" s="73">
        <v>0</v>
      </c>
      <c r="AG208" s="73">
        <f t="shared" si="280"/>
        <v>0</v>
      </c>
      <c r="AH208" s="74">
        <v>5048.1899999999996</v>
      </c>
      <c r="AI208" s="75">
        <f t="shared" si="267"/>
        <v>-5048.1899999999996</v>
      </c>
      <c r="AJ208" s="32"/>
      <c r="AK208" s="123">
        <v>4796.6200000000008</v>
      </c>
      <c r="AL208" s="73">
        <v>8421.5464173348646</v>
      </c>
      <c r="AM208" s="73">
        <f t="shared" si="268"/>
        <v>-3624.9264173348638</v>
      </c>
      <c r="AN208" s="73">
        <v>0</v>
      </c>
      <c r="AO208" s="73">
        <f t="shared" si="289"/>
        <v>4796.6200000000008</v>
      </c>
      <c r="AP208" s="74">
        <v>7100.43</v>
      </c>
      <c r="AQ208" s="74">
        <f t="shared" si="269"/>
        <v>-2303.8099999999995</v>
      </c>
      <c r="AR208" s="35"/>
      <c r="AS208" s="73">
        <v>4796.6200000000008</v>
      </c>
      <c r="AT208" s="73">
        <v>8421.5464173348646</v>
      </c>
      <c r="AU208" s="73">
        <f t="shared" si="281"/>
        <v>-3624.9264173348638</v>
      </c>
      <c r="AV208" s="73">
        <v>0</v>
      </c>
      <c r="AW208" s="73">
        <f t="shared" si="282"/>
        <v>4796.6200000000008</v>
      </c>
      <c r="AX208" s="74">
        <v>7100.43</v>
      </c>
      <c r="AY208" s="75">
        <f t="shared" si="270"/>
        <v>-2303.8099999999995</v>
      </c>
      <c r="AZ208" s="32"/>
      <c r="BA208" s="123">
        <v>0</v>
      </c>
      <c r="BB208" s="73">
        <v>0</v>
      </c>
      <c r="BC208" s="73">
        <f t="shared" si="271"/>
        <v>0</v>
      </c>
      <c r="BD208" s="73">
        <v>0</v>
      </c>
      <c r="BE208" s="73">
        <f t="shared" si="290"/>
        <v>0</v>
      </c>
      <c r="BF208" s="74">
        <v>0</v>
      </c>
      <c r="BG208" s="74">
        <f t="shared" si="272"/>
        <v>0</v>
      </c>
      <c r="BH208" s="35"/>
      <c r="BI208" s="73">
        <v>0</v>
      </c>
      <c r="BJ208" s="73">
        <v>0</v>
      </c>
      <c r="BK208" s="73">
        <f t="shared" si="283"/>
        <v>0</v>
      </c>
      <c r="BL208" s="73">
        <v>0</v>
      </c>
      <c r="BM208" s="73">
        <f t="shared" si="284"/>
        <v>0</v>
      </c>
      <c r="BN208" s="74">
        <v>0</v>
      </c>
      <c r="BO208" s="75">
        <f t="shared" si="273"/>
        <v>0</v>
      </c>
      <c r="BP208" s="32"/>
      <c r="BQ208" s="123">
        <v>382.5</v>
      </c>
      <c r="BR208" s="73">
        <v>0</v>
      </c>
      <c r="BS208" s="73">
        <f t="shared" si="274"/>
        <v>382.5</v>
      </c>
      <c r="BT208" s="73">
        <v>0</v>
      </c>
      <c r="BU208" s="73">
        <f t="shared" si="291"/>
        <v>382.5</v>
      </c>
      <c r="BV208" s="74">
        <v>2285</v>
      </c>
      <c r="BW208" s="74">
        <f t="shared" si="275"/>
        <v>-1902.5</v>
      </c>
      <c r="BX208" s="35"/>
      <c r="BY208" s="73">
        <v>382.5</v>
      </c>
      <c r="BZ208" s="73">
        <v>0</v>
      </c>
      <c r="CA208" s="73">
        <f t="shared" si="285"/>
        <v>382.5</v>
      </c>
      <c r="CB208" s="73">
        <v>0</v>
      </c>
      <c r="CC208" s="73">
        <f t="shared" si="286"/>
        <v>382.5</v>
      </c>
      <c r="CD208" s="74">
        <v>2285</v>
      </c>
      <c r="CE208" s="75">
        <f t="shared" si="276"/>
        <v>-1902.5</v>
      </c>
      <c r="CF208" s="32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</row>
    <row r="209" spans="2:99" s="2" customFormat="1" ht="14.25" hidden="1" customHeight="1" outlineLevel="1">
      <c r="B209" s="2" t="str">
        <f t="shared" si="354"/>
        <v>Hide</v>
      </c>
      <c r="C209" s="2">
        <v>1</v>
      </c>
      <c r="D209" s="72" t="s">
        <v>189</v>
      </c>
      <c r="E209" s="124">
        <v>0</v>
      </c>
      <c r="F209" s="76">
        <v>0</v>
      </c>
      <c r="G209" s="76">
        <f t="shared" si="262"/>
        <v>0</v>
      </c>
      <c r="H209" s="76">
        <v>0</v>
      </c>
      <c r="I209" s="76">
        <f t="shared" si="287"/>
        <v>0</v>
      </c>
      <c r="J209" s="77">
        <v>0</v>
      </c>
      <c r="K209" s="77">
        <f t="shared" si="263"/>
        <v>0</v>
      </c>
      <c r="L209" s="8"/>
      <c r="M209" s="76">
        <v>0</v>
      </c>
      <c r="N209" s="76">
        <v>0</v>
      </c>
      <c r="O209" s="76">
        <f t="shared" si="277"/>
        <v>0</v>
      </c>
      <c r="P209" s="76">
        <v>0</v>
      </c>
      <c r="Q209" s="76">
        <f t="shared" si="278"/>
        <v>0</v>
      </c>
      <c r="R209" s="77">
        <v>0</v>
      </c>
      <c r="S209" s="78">
        <f t="shared" si="264"/>
        <v>0</v>
      </c>
      <c r="T209" s="32"/>
      <c r="U209" s="124">
        <v>0</v>
      </c>
      <c r="V209" s="76">
        <v>0</v>
      </c>
      <c r="W209" s="76">
        <f t="shared" si="265"/>
        <v>0</v>
      </c>
      <c r="X209" s="76">
        <v>0</v>
      </c>
      <c r="Y209" s="76">
        <f t="shared" si="288"/>
        <v>0</v>
      </c>
      <c r="Z209" s="77">
        <v>0</v>
      </c>
      <c r="AA209" s="77">
        <f t="shared" si="266"/>
        <v>0</v>
      </c>
      <c r="AB209" s="8"/>
      <c r="AC209" s="76">
        <v>0</v>
      </c>
      <c r="AD209" s="76">
        <v>0</v>
      </c>
      <c r="AE209" s="76">
        <f t="shared" si="279"/>
        <v>0</v>
      </c>
      <c r="AF209" s="76">
        <v>0</v>
      </c>
      <c r="AG209" s="76">
        <f t="shared" si="280"/>
        <v>0</v>
      </c>
      <c r="AH209" s="77">
        <v>0</v>
      </c>
      <c r="AI209" s="78">
        <f t="shared" si="267"/>
        <v>0</v>
      </c>
      <c r="AJ209" s="32"/>
      <c r="AK209" s="124">
        <v>0</v>
      </c>
      <c r="AL209" s="76">
        <v>0</v>
      </c>
      <c r="AM209" s="76">
        <f t="shared" si="268"/>
        <v>0</v>
      </c>
      <c r="AN209" s="76">
        <v>0</v>
      </c>
      <c r="AO209" s="76">
        <f t="shared" si="289"/>
        <v>0</v>
      </c>
      <c r="AP209" s="77">
        <v>0</v>
      </c>
      <c r="AQ209" s="77">
        <f t="shared" si="269"/>
        <v>0</v>
      </c>
      <c r="AR209" s="8"/>
      <c r="AS209" s="76">
        <v>0</v>
      </c>
      <c r="AT209" s="76">
        <v>0</v>
      </c>
      <c r="AU209" s="76">
        <f t="shared" si="281"/>
        <v>0</v>
      </c>
      <c r="AV209" s="76">
        <v>0</v>
      </c>
      <c r="AW209" s="76">
        <f t="shared" si="282"/>
        <v>0</v>
      </c>
      <c r="AX209" s="77">
        <v>0</v>
      </c>
      <c r="AY209" s="78">
        <f t="shared" si="270"/>
        <v>0</v>
      </c>
      <c r="AZ209" s="32"/>
      <c r="BA209" s="124">
        <v>0</v>
      </c>
      <c r="BB209" s="76">
        <v>0</v>
      </c>
      <c r="BC209" s="76">
        <f t="shared" si="271"/>
        <v>0</v>
      </c>
      <c r="BD209" s="76">
        <v>0</v>
      </c>
      <c r="BE209" s="76">
        <f t="shared" si="290"/>
        <v>0</v>
      </c>
      <c r="BF209" s="77">
        <v>0</v>
      </c>
      <c r="BG209" s="77">
        <f t="shared" si="272"/>
        <v>0</v>
      </c>
      <c r="BH209" s="8"/>
      <c r="BI209" s="76">
        <v>0</v>
      </c>
      <c r="BJ209" s="76">
        <v>0</v>
      </c>
      <c r="BK209" s="76">
        <f t="shared" si="283"/>
        <v>0</v>
      </c>
      <c r="BL209" s="76">
        <v>0</v>
      </c>
      <c r="BM209" s="76">
        <f t="shared" si="284"/>
        <v>0</v>
      </c>
      <c r="BN209" s="77">
        <v>0</v>
      </c>
      <c r="BO209" s="78">
        <f t="shared" si="273"/>
        <v>0</v>
      </c>
      <c r="BP209" s="32"/>
      <c r="BQ209" s="124">
        <v>0</v>
      </c>
      <c r="BR209" s="76">
        <v>0</v>
      </c>
      <c r="BS209" s="76">
        <f t="shared" si="274"/>
        <v>0</v>
      </c>
      <c r="BT209" s="76">
        <v>0</v>
      </c>
      <c r="BU209" s="76">
        <f t="shared" si="291"/>
        <v>0</v>
      </c>
      <c r="BV209" s="77">
        <v>0</v>
      </c>
      <c r="BW209" s="77">
        <f t="shared" si="275"/>
        <v>0</v>
      </c>
      <c r="BX209" s="8"/>
      <c r="BY209" s="76">
        <v>0</v>
      </c>
      <c r="BZ209" s="76">
        <v>0</v>
      </c>
      <c r="CA209" s="76">
        <f t="shared" si="285"/>
        <v>0</v>
      </c>
      <c r="CB209" s="76">
        <v>0</v>
      </c>
      <c r="CC209" s="76">
        <f t="shared" si="286"/>
        <v>0</v>
      </c>
      <c r="CD209" s="77">
        <v>0</v>
      </c>
      <c r="CE209" s="78">
        <f t="shared" si="276"/>
        <v>0</v>
      </c>
      <c r="CF209" s="32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</row>
    <row r="210" spans="2:99" s="2" customFormat="1" ht="14.25" hidden="1" customHeight="1" outlineLevel="1">
      <c r="B210" s="2" t="str">
        <f t="shared" si="354"/>
        <v>Hide</v>
      </c>
      <c r="C210" s="2">
        <v>1</v>
      </c>
      <c r="D210" s="72" t="s">
        <v>190</v>
      </c>
      <c r="E210" s="124">
        <v>0</v>
      </c>
      <c r="F210" s="76">
        <v>0</v>
      </c>
      <c r="G210" s="76">
        <f t="shared" si="262"/>
        <v>0</v>
      </c>
      <c r="H210" s="76">
        <v>0</v>
      </c>
      <c r="I210" s="76">
        <f t="shared" si="287"/>
        <v>0</v>
      </c>
      <c r="J210" s="77">
        <v>0</v>
      </c>
      <c r="K210" s="77">
        <f t="shared" si="263"/>
        <v>0</v>
      </c>
      <c r="L210" s="8"/>
      <c r="M210" s="76">
        <v>0</v>
      </c>
      <c r="N210" s="76">
        <v>0</v>
      </c>
      <c r="O210" s="76">
        <f t="shared" si="277"/>
        <v>0</v>
      </c>
      <c r="P210" s="76">
        <v>0</v>
      </c>
      <c r="Q210" s="76">
        <f t="shared" si="278"/>
        <v>0</v>
      </c>
      <c r="R210" s="77">
        <v>0</v>
      </c>
      <c r="S210" s="78">
        <f t="shared" si="264"/>
        <v>0</v>
      </c>
      <c r="T210" s="32"/>
      <c r="U210" s="124">
        <v>0</v>
      </c>
      <c r="V210" s="76">
        <v>0</v>
      </c>
      <c r="W210" s="76">
        <f t="shared" si="265"/>
        <v>0</v>
      </c>
      <c r="X210" s="76">
        <v>0</v>
      </c>
      <c r="Y210" s="76">
        <f t="shared" si="288"/>
        <v>0</v>
      </c>
      <c r="Z210" s="77">
        <v>0</v>
      </c>
      <c r="AA210" s="77">
        <f t="shared" si="266"/>
        <v>0</v>
      </c>
      <c r="AB210" s="8"/>
      <c r="AC210" s="76">
        <v>0</v>
      </c>
      <c r="AD210" s="76">
        <v>0</v>
      </c>
      <c r="AE210" s="76">
        <f t="shared" si="279"/>
        <v>0</v>
      </c>
      <c r="AF210" s="76">
        <v>0</v>
      </c>
      <c r="AG210" s="76">
        <f t="shared" si="280"/>
        <v>0</v>
      </c>
      <c r="AH210" s="77">
        <v>0</v>
      </c>
      <c r="AI210" s="78">
        <f t="shared" si="267"/>
        <v>0</v>
      </c>
      <c r="AJ210" s="32"/>
      <c r="AK210" s="124">
        <v>0</v>
      </c>
      <c r="AL210" s="76">
        <v>0</v>
      </c>
      <c r="AM210" s="76">
        <f t="shared" si="268"/>
        <v>0</v>
      </c>
      <c r="AN210" s="76">
        <v>0</v>
      </c>
      <c r="AO210" s="76">
        <f t="shared" si="289"/>
        <v>0</v>
      </c>
      <c r="AP210" s="77">
        <v>0</v>
      </c>
      <c r="AQ210" s="77">
        <f t="shared" si="269"/>
        <v>0</v>
      </c>
      <c r="AR210" s="8"/>
      <c r="AS210" s="76">
        <v>0</v>
      </c>
      <c r="AT210" s="76">
        <v>0</v>
      </c>
      <c r="AU210" s="76">
        <f t="shared" si="281"/>
        <v>0</v>
      </c>
      <c r="AV210" s="76">
        <v>0</v>
      </c>
      <c r="AW210" s="76">
        <f t="shared" si="282"/>
        <v>0</v>
      </c>
      <c r="AX210" s="77">
        <v>0</v>
      </c>
      <c r="AY210" s="78">
        <f t="shared" si="270"/>
        <v>0</v>
      </c>
      <c r="AZ210" s="32"/>
      <c r="BA210" s="124">
        <v>0</v>
      </c>
      <c r="BB210" s="76">
        <v>0</v>
      </c>
      <c r="BC210" s="76">
        <f t="shared" si="271"/>
        <v>0</v>
      </c>
      <c r="BD210" s="76">
        <v>0</v>
      </c>
      <c r="BE210" s="76">
        <f t="shared" si="290"/>
        <v>0</v>
      </c>
      <c r="BF210" s="77">
        <v>0</v>
      </c>
      <c r="BG210" s="77">
        <f t="shared" si="272"/>
        <v>0</v>
      </c>
      <c r="BH210" s="8"/>
      <c r="BI210" s="76">
        <v>0</v>
      </c>
      <c r="BJ210" s="76">
        <v>0</v>
      </c>
      <c r="BK210" s="76">
        <f t="shared" si="283"/>
        <v>0</v>
      </c>
      <c r="BL210" s="76">
        <v>0</v>
      </c>
      <c r="BM210" s="76">
        <f t="shared" si="284"/>
        <v>0</v>
      </c>
      <c r="BN210" s="77">
        <v>0</v>
      </c>
      <c r="BO210" s="78">
        <f t="shared" si="273"/>
        <v>0</v>
      </c>
      <c r="BP210" s="32"/>
      <c r="BQ210" s="124">
        <v>0</v>
      </c>
      <c r="BR210" s="76">
        <v>0</v>
      </c>
      <c r="BS210" s="76">
        <f t="shared" si="274"/>
        <v>0</v>
      </c>
      <c r="BT210" s="76">
        <v>0</v>
      </c>
      <c r="BU210" s="76">
        <f t="shared" si="291"/>
        <v>0</v>
      </c>
      <c r="BV210" s="77">
        <v>0</v>
      </c>
      <c r="BW210" s="77">
        <f t="shared" si="275"/>
        <v>0</v>
      </c>
      <c r="BX210" s="8"/>
      <c r="BY210" s="76">
        <v>0</v>
      </c>
      <c r="BZ210" s="76">
        <v>0</v>
      </c>
      <c r="CA210" s="76">
        <f t="shared" si="285"/>
        <v>0</v>
      </c>
      <c r="CB210" s="76">
        <v>0</v>
      </c>
      <c r="CC210" s="76">
        <f t="shared" si="286"/>
        <v>0</v>
      </c>
      <c r="CD210" s="77">
        <v>0</v>
      </c>
      <c r="CE210" s="78">
        <f t="shared" si="276"/>
        <v>0</v>
      </c>
      <c r="CF210" s="32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</row>
    <row r="211" spans="2:99" s="2" customFormat="1" collapsed="1">
      <c r="B211" s="2" t="str">
        <f t="shared" si="354"/>
        <v>Hide</v>
      </c>
      <c r="C211" s="2">
        <v>1</v>
      </c>
      <c r="D211" s="72" t="s">
        <v>191</v>
      </c>
      <c r="E211" s="123">
        <v>0</v>
      </c>
      <c r="F211" s="73">
        <v>0</v>
      </c>
      <c r="G211" s="73">
        <f t="shared" si="262"/>
        <v>0</v>
      </c>
      <c r="H211" s="73">
        <v>0</v>
      </c>
      <c r="I211" s="73">
        <f t="shared" si="287"/>
        <v>0</v>
      </c>
      <c r="J211" s="74">
        <v>0</v>
      </c>
      <c r="K211" s="74">
        <f t="shared" si="263"/>
        <v>0</v>
      </c>
      <c r="L211" s="35"/>
      <c r="M211" s="73">
        <v>0</v>
      </c>
      <c r="N211" s="73">
        <v>0</v>
      </c>
      <c r="O211" s="73">
        <f t="shared" si="277"/>
        <v>0</v>
      </c>
      <c r="P211" s="73">
        <v>0</v>
      </c>
      <c r="Q211" s="73">
        <f t="shared" si="278"/>
        <v>0</v>
      </c>
      <c r="R211" s="74">
        <v>0</v>
      </c>
      <c r="S211" s="75">
        <f t="shared" si="264"/>
        <v>0</v>
      </c>
      <c r="T211" s="32"/>
      <c r="U211" s="123">
        <v>0</v>
      </c>
      <c r="V211" s="73">
        <v>0</v>
      </c>
      <c r="W211" s="73">
        <f t="shared" si="265"/>
        <v>0</v>
      </c>
      <c r="X211" s="73">
        <v>0</v>
      </c>
      <c r="Y211" s="73">
        <f t="shared" si="288"/>
        <v>0</v>
      </c>
      <c r="Z211" s="74">
        <v>0</v>
      </c>
      <c r="AA211" s="74">
        <f t="shared" si="266"/>
        <v>0</v>
      </c>
      <c r="AB211" s="35"/>
      <c r="AC211" s="73">
        <v>0</v>
      </c>
      <c r="AD211" s="73">
        <v>0</v>
      </c>
      <c r="AE211" s="73">
        <f t="shared" si="279"/>
        <v>0</v>
      </c>
      <c r="AF211" s="73">
        <v>0</v>
      </c>
      <c r="AG211" s="73">
        <f t="shared" si="280"/>
        <v>0</v>
      </c>
      <c r="AH211" s="74">
        <v>0</v>
      </c>
      <c r="AI211" s="75">
        <f t="shared" si="267"/>
        <v>0</v>
      </c>
      <c r="AJ211" s="32"/>
      <c r="AK211" s="123">
        <v>0</v>
      </c>
      <c r="AL211" s="73">
        <v>0</v>
      </c>
      <c r="AM211" s="73">
        <f t="shared" si="268"/>
        <v>0</v>
      </c>
      <c r="AN211" s="73">
        <v>0</v>
      </c>
      <c r="AO211" s="73">
        <f t="shared" si="289"/>
        <v>0</v>
      </c>
      <c r="AP211" s="74">
        <v>0</v>
      </c>
      <c r="AQ211" s="74">
        <f t="shared" si="269"/>
        <v>0</v>
      </c>
      <c r="AR211" s="35"/>
      <c r="AS211" s="73">
        <v>0</v>
      </c>
      <c r="AT211" s="73">
        <v>0</v>
      </c>
      <c r="AU211" s="73">
        <f t="shared" si="281"/>
        <v>0</v>
      </c>
      <c r="AV211" s="73">
        <v>0</v>
      </c>
      <c r="AW211" s="73">
        <f t="shared" si="282"/>
        <v>0</v>
      </c>
      <c r="AX211" s="74">
        <v>0</v>
      </c>
      <c r="AY211" s="75">
        <f t="shared" si="270"/>
        <v>0</v>
      </c>
      <c r="AZ211" s="32"/>
      <c r="BA211" s="123">
        <v>0</v>
      </c>
      <c r="BB211" s="73">
        <v>0</v>
      </c>
      <c r="BC211" s="73">
        <f t="shared" si="271"/>
        <v>0</v>
      </c>
      <c r="BD211" s="73">
        <v>0</v>
      </c>
      <c r="BE211" s="73">
        <f t="shared" si="290"/>
        <v>0</v>
      </c>
      <c r="BF211" s="74">
        <v>0</v>
      </c>
      <c r="BG211" s="74">
        <f t="shared" si="272"/>
        <v>0</v>
      </c>
      <c r="BH211" s="35"/>
      <c r="BI211" s="73">
        <v>0</v>
      </c>
      <c r="BJ211" s="73">
        <v>0</v>
      </c>
      <c r="BK211" s="73">
        <f t="shared" si="283"/>
        <v>0</v>
      </c>
      <c r="BL211" s="73">
        <v>0</v>
      </c>
      <c r="BM211" s="73">
        <f t="shared" si="284"/>
        <v>0</v>
      </c>
      <c r="BN211" s="74">
        <v>0</v>
      </c>
      <c r="BO211" s="75">
        <f t="shared" si="273"/>
        <v>0</v>
      </c>
      <c r="BP211" s="32"/>
      <c r="BQ211" s="123">
        <v>0</v>
      </c>
      <c r="BR211" s="73">
        <v>0</v>
      </c>
      <c r="BS211" s="73">
        <f t="shared" si="274"/>
        <v>0</v>
      </c>
      <c r="BT211" s="73">
        <v>0</v>
      </c>
      <c r="BU211" s="73">
        <f t="shared" si="291"/>
        <v>0</v>
      </c>
      <c r="BV211" s="74">
        <v>0</v>
      </c>
      <c r="BW211" s="74">
        <f t="shared" si="275"/>
        <v>0</v>
      </c>
      <c r="BX211" s="35"/>
      <c r="BY211" s="73">
        <v>0</v>
      </c>
      <c r="BZ211" s="73">
        <v>0</v>
      </c>
      <c r="CA211" s="73">
        <f t="shared" si="285"/>
        <v>0</v>
      </c>
      <c r="CB211" s="73">
        <v>0</v>
      </c>
      <c r="CC211" s="73">
        <f t="shared" si="286"/>
        <v>0</v>
      </c>
      <c r="CD211" s="74">
        <v>0</v>
      </c>
      <c r="CE211" s="75">
        <f t="shared" si="276"/>
        <v>0</v>
      </c>
      <c r="CF211" s="32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</row>
    <row r="212" spans="2:99" s="2" customFormat="1" ht="14.25" hidden="1" customHeight="1" outlineLevel="1">
      <c r="B212" s="2" t="str">
        <f t="shared" si="354"/>
        <v>Hide</v>
      </c>
      <c r="C212" s="2">
        <v>1</v>
      </c>
      <c r="D212" s="72" t="s">
        <v>192</v>
      </c>
      <c r="E212" s="124">
        <v>0</v>
      </c>
      <c r="F212" s="76">
        <v>0</v>
      </c>
      <c r="G212" s="76">
        <f t="shared" si="262"/>
        <v>0</v>
      </c>
      <c r="H212" s="76">
        <v>0</v>
      </c>
      <c r="I212" s="76">
        <f t="shared" si="287"/>
        <v>0</v>
      </c>
      <c r="J212" s="77">
        <v>0</v>
      </c>
      <c r="K212" s="77">
        <f t="shared" si="263"/>
        <v>0</v>
      </c>
      <c r="L212" s="8"/>
      <c r="M212" s="76">
        <v>0</v>
      </c>
      <c r="N212" s="76">
        <v>0</v>
      </c>
      <c r="O212" s="76">
        <f t="shared" si="277"/>
        <v>0</v>
      </c>
      <c r="P212" s="76">
        <v>0</v>
      </c>
      <c r="Q212" s="76">
        <f t="shared" si="278"/>
        <v>0</v>
      </c>
      <c r="R212" s="77">
        <v>0</v>
      </c>
      <c r="S212" s="78">
        <f t="shared" si="264"/>
        <v>0</v>
      </c>
      <c r="T212" s="32"/>
      <c r="U212" s="124">
        <v>0</v>
      </c>
      <c r="V212" s="76">
        <v>0</v>
      </c>
      <c r="W212" s="76">
        <f t="shared" si="265"/>
        <v>0</v>
      </c>
      <c r="X212" s="76">
        <v>0</v>
      </c>
      <c r="Y212" s="76">
        <f t="shared" si="288"/>
        <v>0</v>
      </c>
      <c r="Z212" s="77">
        <v>0</v>
      </c>
      <c r="AA212" s="77">
        <f t="shared" si="266"/>
        <v>0</v>
      </c>
      <c r="AB212" s="8"/>
      <c r="AC212" s="76">
        <v>0</v>
      </c>
      <c r="AD212" s="76">
        <v>0</v>
      </c>
      <c r="AE212" s="76">
        <f t="shared" si="279"/>
        <v>0</v>
      </c>
      <c r="AF212" s="76">
        <v>0</v>
      </c>
      <c r="AG212" s="76">
        <f t="shared" si="280"/>
        <v>0</v>
      </c>
      <c r="AH212" s="77">
        <v>0</v>
      </c>
      <c r="AI212" s="78">
        <f t="shared" si="267"/>
        <v>0</v>
      </c>
      <c r="AJ212" s="32"/>
      <c r="AK212" s="124">
        <v>0</v>
      </c>
      <c r="AL212" s="76">
        <v>0</v>
      </c>
      <c r="AM212" s="76">
        <f t="shared" si="268"/>
        <v>0</v>
      </c>
      <c r="AN212" s="76">
        <v>0</v>
      </c>
      <c r="AO212" s="76">
        <f t="shared" si="289"/>
        <v>0</v>
      </c>
      <c r="AP212" s="77">
        <v>0</v>
      </c>
      <c r="AQ212" s="77">
        <f t="shared" si="269"/>
        <v>0</v>
      </c>
      <c r="AR212" s="8"/>
      <c r="AS212" s="76">
        <v>0</v>
      </c>
      <c r="AT212" s="76">
        <v>0</v>
      </c>
      <c r="AU212" s="76">
        <f t="shared" si="281"/>
        <v>0</v>
      </c>
      <c r="AV212" s="76">
        <v>0</v>
      </c>
      <c r="AW212" s="76">
        <f t="shared" si="282"/>
        <v>0</v>
      </c>
      <c r="AX212" s="77">
        <v>0</v>
      </c>
      <c r="AY212" s="78">
        <f t="shared" si="270"/>
        <v>0</v>
      </c>
      <c r="AZ212" s="32"/>
      <c r="BA212" s="124">
        <v>0</v>
      </c>
      <c r="BB212" s="76">
        <v>0</v>
      </c>
      <c r="BC212" s="76">
        <f t="shared" si="271"/>
        <v>0</v>
      </c>
      <c r="BD212" s="76">
        <v>0</v>
      </c>
      <c r="BE212" s="76">
        <f t="shared" si="290"/>
        <v>0</v>
      </c>
      <c r="BF212" s="77">
        <v>0</v>
      </c>
      <c r="BG212" s="77">
        <f t="shared" si="272"/>
        <v>0</v>
      </c>
      <c r="BH212" s="8"/>
      <c r="BI212" s="76">
        <v>0</v>
      </c>
      <c r="BJ212" s="76">
        <v>0</v>
      </c>
      <c r="BK212" s="76">
        <f t="shared" si="283"/>
        <v>0</v>
      </c>
      <c r="BL212" s="76">
        <v>0</v>
      </c>
      <c r="BM212" s="76">
        <f t="shared" si="284"/>
        <v>0</v>
      </c>
      <c r="BN212" s="77">
        <v>0</v>
      </c>
      <c r="BO212" s="78">
        <f t="shared" si="273"/>
        <v>0</v>
      </c>
      <c r="BP212" s="32"/>
      <c r="BQ212" s="124">
        <v>0</v>
      </c>
      <c r="BR212" s="76">
        <v>0</v>
      </c>
      <c r="BS212" s="76">
        <f t="shared" si="274"/>
        <v>0</v>
      </c>
      <c r="BT212" s="76">
        <v>0</v>
      </c>
      <c r="BU212" s="76">
        <f t="shared" si="291"/>
        <v>0</v>
      </c>
      <c r="BV212" s="77">
        <v>0</v>
      </c>
      <c r="BW212" s="77">
        <f t="shared" si="275"/>
        <v>0</v>
      </c>
      <c r="BX212" s="8"/>
      <c r="BY212" s="76">
        <v>0</v>
      </c>
      <c r="BZ212" s="76">
        <v>0</v>
      </c>
      <c r="CA212" s="76">
        <f t="shared" si="285"/>
        <v>0</v>
      </c>
      <c r="CB212" s="76">
        <v>0</v>
      </c>
      <c r="CC212" s="76">
        <f t="shared" si="286"/>
        <v>0</v>
      </c>
      <c r="CD212" s="77">
        <v>0</v>
      </c>
      <c r="CE212" s="78">
        <f t="shared" si="276"/>
        <v>0</v>
      </c>
      <c r="CF212" s="3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</row>
    <row r="213" spans="2:99" s="2" customFormat="1" ht="14.25" hidden="1" customHeight="1" outlineLevel="1">
      <c r="B213" s="2" t="str">
        <f t="shared" si="354"/>
        <v>Hide</v>
      </c>
      <c r="C213" s="2">
        <v>1</v>
      </c>
      <c r="D213" s="72" t="s">
        <v>193</v>
      </c>
      <c r="E213" s="124">
        <v>1437.9299999999998</v>
      </c>
      <c r="F213" s="76">
        <v>0</v>
      </c>
      <c r="G213" s="76">
        <f t="shared" si="262"/>
        <v>1437.9299999999998</v>
      </c>
      <c r="H213" s="76">
        <v>0</v>
      </c>
      <c r="I213" s="76">
        <f t="shared" si="287"/>
        <v>1437.9299999999998</v>
      </c>
      <c r="J213" s="77">
        <v>0</v>
      </c>
      <c r="K213" s="77">
        <f t="shared" si="263"/>
        <v>1437.9299999999998</v>
      </c>
      <c r="L213" s="8"/>
      <c r="M213" s="76">
        <v>1437.9299999999998</v>
      </c>
      <c r="N213" s="76">
        <v>0</v>
      </c>
      <c r="O213" s="76">
        <f t="shared" si="277"/>
        <v>1437.9299999999998</v>
      </c>
      <c r="P213" s="76">
        <v>0</v>
      </c>
      <c r="Q213" s="76">
        <f t="shared" si="278"/>
        <v>1437.9299999999998</v>
      </c>
      <c r="R213" s="77">
        <v>0</v>
      </c>
      <c r="S213" s="78">
        <f t="shared" si="264"/>
        <v>1437.9299999999998</v>
      </c>
      <c r="T213" s="32"/>
      <c r="U213" s="124">
        <v>612.6</v>
      </c>
      <c r="V213" s="76">
        <v>0</v>
      </c>
      <c r="W213" s="76">
        <f t="shared" si="265"/>
        <v>612.6</v>
      </c>
      <c r="X213" s="76">
        <v>0</v>
      </c>
      <c r="Y213" s="76">
        <f t="shared" si="288"/>
        <v>612.6</v>
      </c>
      <c r="Z213" s="77">
        <v>0</v>
      </c>
      <c r="AA213" s="77">
        <f t="shared" si="266"/>
        <v>612.6</v>
      </c>
      <c r="AB213" s="8"/>
      <c r="AC213" s="76">
        <v>612.6</v>
      </c>
      <c r="AD213" s="76">
        <v>0</v>
      </c>
      <c r="AE213" s="76">
        <f t="shared" si="279"/>
        <v>612.6</v>
      </c>
      <c r="AF213" s="76">
        <v>0</v>
      </c>
      <c r="AG213" s="76">
        <f t="shared" si="280"/>
        <v>612.6</v>
      </c>
      <c r="AH213" s="77">
        <v>0</v>
      </c>
      <c r="AI213" s="78">
        <f t="shared" si="267"/>
        <v>612.6</v>
      </c>
      <c r="AJ213" s="32"/>
      <c r="AK213" s="124">
        <v>0</v>
      </c>
      <c r="AL213" s="76">
        <v>0</v>
      </c>
      <c r="AM213" s="76">
        <f t="shared" si="268"/>
        <v>0</v>
      </c>
      <c r="AN213" s="76">
        <v>0</v>
      </c>
      <c r="AO213" s="76">
        <f t="shared" si="289"/>
        <v>0</v>
      </c>
      <c r="AP213" s="77">
        <v>0</v>
      </c>
      <c r="AQ213" s="77">
        <f t="shared" si="269"/>
        <v>0</v>
      </c>
      <c r="AR213" s="8"/>
      <c r="AS213" s="76">
        <v>0</v>
      </c>
      <c r="AT213" s="76">
        <v>0</v>
      </c>
      <c r="AU213" s="76">
        <f t="shared" si="281"/>
        <v>0</v>
      </c>
      <c r="AV213" s="76">
        <v>0</v>
      </c>
      <c r="AW213" s="76">
        <f t="shared" si="282"/>
        <v>0</v>
      </c>
      <c r="AX213" s="77">
        <v>0</v>
      </c>
      <c r="AY213" s="78">
        <f t="shared" si="270"/>
        <v>0</v>
      </c>
      <c r="AZ213" s="32"/>
      <c r="BA213" s="124">
        <v>751.89</v>
      </c>
      <c r="BB213" s="76">
        <v>0</v>
      </c>
      <c r="BC213" s="76">
        <f t="shared" si="271"/>
        <v>751.89</v>
      </c>
      <c r="BD213" s="76">
        <v>0</v>
      </c>
      <c r="BE213" s="76">
        <f t="shared" si="290"/>
        <v>751.89</v>
      </c>
      <c r="BF213" s="77">
        <v>0</v>
      </c>
      <c r="BG213" s="77">
        <f t="shared" si="272"/>
        <v>751.89</v>
      </c>
      <c r="BH213" s="8"/>
      <c r="BI213" s="76">
        <v>751.89</v>
      </c>
      <c r="BJ213" s="76">
        <v>0</v>
      </c>
      <c r="BK213" s="76">
        <f t="shared" si="283"/>
        <v>751.89</v>
      </c>
      <c r="BL213" s="76">
        <v>0</v>
      </c>
      <c r="BM213" s="76">
        <f t="shared" si="284"/>
        <v>751.89</v>
      </c>
      <c r="BN213" s="77">
        <v>0</v>
      </c>
      <c r="BO213" s="78">
        <f t="shared" si="273"/>
        <v>751.89</v>
      </c>
      <c r="BP213" s="32"/>
      <c r="BQ213" s="124">
        <v>73.44</v>
      </c>
      <c r="BR213" s="76">
        <v>0</v>
      </c>
      <c r="BS213" s="76">
        <f t="shared" si="274"/>
        <v>73.44</v>
      </c>
      <c r="BT213" s="76">
        <v>0</v>
      </c>
      <c r="BU213" s="76">
        <f t="shared" si="291"/>
        <v>73.44</v>
      </c>
      <c r="BV213" s="77">
        <v>0</v>
      </c>
      <c r="BW213" s="77">
        <f t="shared" si="275"/>
        <v>73.44</v>
      </c>
      <c r="BX213" s="8"/>
      <c r="BY213" s="76">
        <v>73.44</v>
      </c>
      <c r="BZ213" s="76">
        <v>0</v>
      </c>
      <c r="CA213" s="76">
        <f t="shared" si="285"/>
        <v>73.44</v>
      </c>
      <c r="CB213" s="76">
        <v>0</v>
      </c>
      <c r="CC213" s="76">
        <f t="shared" si="286"/>
        <v>73.44</v>
      </c>
      <c r="CD213" s="77">
        <v>0</v>
      </c>
      <c r="CE213" s="78">
        <f t="shared" si="276"/>
        <v>73.44</v>
      </c>
      <c r="CF213" s="32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</row>
    <row r="214" spans="2:99" s="2" customFormat="1" ht="14.25" hidden="1" customHeight="1" outlineLevel="1">
      <c r="B214" s="2" t="str">
        <f t="shared" si="354"/>
        <v>Hide</v>
      </c>
      <c r="C214" s="2">
        <v>1</v>
      </c>
      <c r="D214" s="72" t="s">
        <v>194</v>
      </c>
      <c r="E214" s="124">
        <v>4176.3999999999996</v>
      </c>
      <c r="F214" s="76">
        <v>2168.54</v>
      </c>
      <c r="G214" s="76">
        <f t="shared" si="262"/>
        <v>2007.8599999999997</v>
      </c>
      <c r="H214" s="76">
        <v>0</v>
      </c>
      <c r="I214" s="76">
        <f t="shared" si="287"/>
        <v>4176.3999999999996</v>
      </c>
      <c r="J214" s="77">
        <v>3757.2400000000002</v>
      </c>
      <c r="K214" s="77">
        <f t="shared" si="263"/>
        <v>419.1599999999994</v>
      </c>
      <c r="L214" s="8"/>
      <c r="M214" s="76">
        <v>4176.3999999999996</v>
      </c>
      <c r="N214" s="76">
        <v>2168.54</v>
      </c>
      <c r="O214" s="76">
        <f t="shared" si="277"/>
        <v>2007.8599999999997</v>
      </c>
      <c r="P214" s="76">
        <v>0</v>
      </c>
      <c r="Q214" s="76">
        <f t="shared" si="278"/>
        <v>4176.3999999999996</v>
      </c>
      <c r="R214" s="77">
        <v>3757.2400000000002</v>
      </c>
      <c r="S214" s="78">
        <f t="shared" si="264"/>
        <v>419.1599999999994</v>
      </c>
      <c r="T214" s="32"/>
      <c r="U214" s="124">
        <v>1217.8699999999999</v>
      </c>
      <c r="V214" s="76">
        <v>0</v>
      </c>
      <c r="W214" s="76">
        <f t="shared" si="265"/>
        <v>1217.8699999999999</v>
      </c>
      <c r="X214" s="76">
        <v>0</v>
      </c>
      <c r="Y214" s="76">
        <f t="shared" si="288"/>
        <v>1217.8699999999999</v>
      </c>
      <c r="Z214" s="77">
        <v>0</v>
      </c>
      <c r="AA214" s="77">
        <f t="shared" si="266"/>
        <v>1217.8699999999999</v>
      </c>
      <c r="AB214" s="8"/>
      <c r="AC214" s="76">
        <v>1217.8699999999999</v>
      </c>
      <c r="AD214" s="76">
        <v>0</v>
      </c>
      <c r="AE214" s="76">
        <f t="shared" si="279"/>
        <v>1217.8699999999999</v>
      </c>
      <c r="AF214" s="76">
        <v>0</v>
      </c>
      <c r="AG214" s="76">
        <f t="shared" si="280"/>
        <v>1217.8699999999999</v>
      </c>
      <c r="AH214" s="77">
        <v>0</v>
      </c>
      <c r="AI214" s="78">
        <f t="shared" si="267"/>
        <v>1217.8699999999999</v>
      </c>
      <c r="AJ214" s="32"/>
      <c r="AK214" s="124">
        <v>594.24</v>
      </c>
      <c r="AL214" s="76">
        <v>594.24</v>
      </c>
      <c r="AM214" s="76">
        <f t="shared" si="268"/>
        <v>0</v>
      </c>
      <c r="AN214" s="76">
        <v>0</v>
      </c>
      <c r="AO214" s="76">
        <f t="shared" si="289"/>
        <v>594.24</v>
      </c>
      <c r="AP214" s="77">
        <v>594.24</v>
      </c>
      <c r="AQ214" s="77">
        <f t="shared" si="269"/>
        <v>0</v>
      </c>
      <c r="AR214" s="8"/>
      <c r="AS214" s="76">
        <v>594.24</v>
      </c>
      <c r="AT214" s="76">
        <v>594.24</v>
      </c>
      <c r="AU214" s="76">
        <f t="shared" si="281"/>
        <v>0</v>
      </c>
      <c r="AV214" s="76">
        <v>0</v>
      </c>
      <c r="AW214" s="76">
        <f t="shared" si="282"/>
        <v>594.24</v>
      </c>
      <c r="AX214" s="77">
        <v>594.24</v>
      </c>
      <c r="AY214" s="78">
        <f t="shared" si="270"/>
        <v>0</v>
      </c>
      <c r="AZ214" s="32"/>
      <c r="BA214" s="124">
        <v>1564.8</v>
      </c>
      <c r="BB214" s="76">
        <v>1564.8</v>
      </c>
      <c r="BC214" s="76">
        <f t="shared" si="271"/>
        <v>0</v>
      </c>
      <c r="BD214" s="76">
        <v>0</v>
      </c>
      <c r="BE214" s="76">
        <f t="shared" si="290"/>
        <v>1564.8</v>
      </c>
      <c r="BF214" s="77">
        <v>1601.02</v>
      </c>
      <c r="BG214" s="77">
        <f t="shared" si="272"/>
        <v>-36.220000000000027</v>
      </c>
      <c r="BH214" s="8"/>
      <c r="BI214" s="76">
        <v>1564.8</v>
      </c>
      <c r="BJ214" s="76">
        <v>1564.8</v>
      </c>
      <c r="BK214" s="76">
        <f t="shared" si="283"/>
        <v>0</v>
      </c>
      <c r="BL214" s="76">
        <v>0</v>
      </c>
      <c r="BM214" s="76">
        <f t="shared" si="284"/>
        <v>1564.8</v>
      </c>
      <c r="BN214" s="77">
        <v>1601.02</v>
      </c>
      <c r="BO214" s="78">
        <f t="shared" si="273"/>
        <v>-36.220000000000027</v>
      </c>
      <c r="BP214" s="32"/>
      <c r="BQ214" s="124">
        <v>799.49</v>
      </c>
      <c r="BR214" s="76">
        <v>9.5</v>
      </c>
      <c r="BS214" s="76">
        <f t="shared" si="274"/>
        <v>789.99</v>
      </c>
      <c r="BT214" s="76">
        <v>0</v>
      </c>
      <c r="BU214" s="76">
        <f t="shared" si="291"/>
        <v>799.49</v>
      </c>
      <c r="BV214" s="77">
        <v>1561.98</v>
      </c>
      <c r="BW214" s="77">
        <f t="shared" si="275"/>
        <v>-762.49</v>
      </c>
      <c r="BX214" s="8"/>
      <c r="BY214" s="76">
        <v>799.49</v>
      </c>
      <c r="BZ214" s="76">
        <v>9.5</v>
      </c>
      <c r="CA214" s="76">
        <f t="shared" si="285"/>
        <v>789.99</v>
      </c>
      <c r="CB214" s="76">
        <v>0</v>
      </c>
      <c r="CC214" s="76">
        <f t="shared" si="286"/>
        <v>799.49</v>
      </c>
      <c r="CD214" s="77">
        <v>1561.98</v>
      </c>
      <c r="CE214" s="78">
        <f t="shared" si="276"/>
        <v>-762.49</v>
      </c>
      <c r="CF214" s="32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</row>
    <row r="215" spans="2:99" s="2" customFormat="1" ht="14.25" hidden="1" customHeight="1" outlineLevel="1">
      <c r="B215" s="2" t="str">
        <f t="shared" si="354"/>
        <v>Hide</v>
      </c>
      <c r="C215" s="2">
        <v>1</v>
      </c>
      <c r="D215" s="72" t="s" vm="3">
        <v>195</v>
      </c>
      <c r="E215" s="124">
        <v>0</v>
      </c>
      <c r="F215" s="76">
        <v>0</v>
      </c>
      <c r="G215" s="76">
        <f t="shared" si="262"/>
        <v>0</v>
      </c>
      <c r="H215" s="76">
        <v>0</v>
      </c>
      <c r="I215" s="76">
        <f t="shared" si="287"/>
        <v>0</v>
      </c>
      <c r="J215" s="77">
        <v>0</v>
      </c>
      <c r="K215" s="77">
        <f t="shared" si="263"/>
        <v>0</v>
      </c>
      <c r="L215" s="8"/>
      <c r="M215" s="76">
        <v>0</v>
      </c>
      <c r="N215" s="76">
        <v>0</v>
      </c>
      <c r="O215" s="76">
        <f t="shared" si="277"/>
        <v>0</v>
      </c>
      <c r="P215" s="76">
        <v>0</v>
      </c>
      <c r="Q215" s="76">
        <f t="shared" si="278"/>
        <v>0</v>
      </c>
      <c r="R215" s="77">
        <v>0</v>
      </c>
      <c r="S215" s="78">
        <f t="shared" si="264"/>
        <v>0</v>
      </c>
      <c r="T215" s="32"/>
      <c r="U215" s="124">
        <v>0</v>
      </c>
      <c r="V215" s="76">
        <v>0</v>
      </c>
      <c r="W215" s="76">
        <f t="shared" si="265"/>
        <v>0</v>
      </c>
      <c r="X215" s="76">
        <v>0</v>
      </c>
      <c r="Y215" s="76">
        <f t="shared" si="288"/>
        <v>0</v>
      </c>
      <c r="Z215" s="77">
        <v>0</v>
      </c>
      <c r="AA215" s="77">
        <f t="shared" si="266"/>
        <v>0</v>
      </c>
      <c r="AB215" s="8"/>
      <c r="AC215" s="76">
        <v>0</v>
      </c>
      <c r="AD215" s="76">
        <v>0</v>
      </c>
      <c r="AE215" s="76">
        <f t="shared" si="279"/>
        <v>0</v>
      </c>
      <c r="AF215" s="76">
        <v>0</v>
      </c>
      <c r="AG215" s="76">
        <f t="shared" si="280"/>
        <v>0</v>
      </c>
      <c r="AH215" s="77">
        <v>0</v>
      </c>
      <c r="AI215" s="78">
        <f t="shared" si="267"/>
        <v>0</v>
      </c>
      <c r="AJ215" s="32"/>
      <c r="AK215" s="124">
        <v>0</v>
      </c>
      <c r="AL215" s="76">
        <v>0</v>
      </c>
      <c r="AM215" s="76">
        <f t="shared" si="268"/>
        <v>0</v>
      </c>
      <c r="AN215" s="76">
        <v>0</v>
      </c>
      <c r="AO215" s="76">
        <f t="shared" si="289"/>
        <v>0</v>
      </c>
      <c r="AP215" s="77">
        <v>0</v>
      </c>
      <c r="AQ215" s="77">
        <f t="shared" si="269"/>
        <v>0</v>
      </c>
      <c r="AR215" s="8"/>
      <c r="AS215" s="76">
        <v>0</v>
      </c>
      <c r="AT215" s="76">
        <v>0</v>
      </c>
      <c r="AU215" s="76">
        <f t="shared" si="281"/>
        <v>0</v>
      </c>
      <c r="AV215" s="76">
        <v>0</v>
      </c>
      <c r="AW215" s="76">
        <f t="shared" si="282"/>
        <v>0</v>
      </c>
      <c r="AX215" s="77">
        <v>0</v>
      </c>
      <c r="AY215" s="78">
        <f t="shared" si="270"/>
        <v>0</v>
      </c>
      <c r="AZ215" s="32"/>
      <c r="BA215" s="124">
        <v>0</v>
      </c>
      <c r="BB215" s="76">
        <v>0</v>
      </c>
      <c r="BC215" s="76">
        <f t="shared" si="271"/>
        <v>0</v>
      </c>
      <c r="BD215" s="76">
        <v>0</v>
      </c>
      <c r="BE215" s="76">
        <f t="shared" si="290"/>
        <v>0</v>
      </c>
      <c r="BF215" s="77">
        <v>0</v>
      </c>
      <c r="BG215" s="77">
        <f t="shared" si="272"/>
        <v>0</v>
      </c>
      <c r="BH215" s="8"/>
      <c r="BI215" s="76">
        <v>0</v>
      </c>
      <c r="BJ215" s="76">
        <v>0</v>
      </c>
      <c r="BK215" s="76">
        <f t="shared" si="283"/>
        <v>0</v>
      </c>
      <c r="BL215" s="76">
        <v>0</v>
      </c>
      <c r="BM215" s="76">
        <f t="shared" si="284"/>
        <v>0</v>
      </c>
      <c r="BN215" s="77">
        <v>0</v>
      </c>
      <c r="BO215" s="78">
        <f t="shared" si="273"/>
        <v>0</v>
      </c>
      <c r="BP215" s="32"/>
      <c r="BQ215" s="124">
        <v>0</v>
      </c>
      <c r="BR215" s="76">
        <v>0</v>
      </c>
      <c r="BS215" s="76">
        <f t="shared" si="274"/>
        <v>0</v>
      </c>
      <c r="BT215" s="76">
        <v>0</v>
      </c>
      <c r="BU215" s="76">
        <f t="shared" si="291"/>
        <v>0</v>
      </c>
      <c r="BV215" s="77">
        <v>0</v>
      </c>
      <c r="BW215" s="77">
        <f t="shared" si="275"/>
        <v>0</v>
      </c>
      <c r="BX215" s="8"/>
      <c r="BY215" s="76">
        <v>0</v>
      </c>
      <c r="BZ215" s="76">
        <v>0</v>
      </c>
      <c r="CA215" s="76">
        <f t="shared" si="285"/>
        <v>0</v>
      </c>
      <c r="CB215" s="76">
        <v>0</v>
      </c>
      <c r="CC215" s="76">
        <f t="shared" si="286"/>
        <v>0</v>
      </c>
      <c r="CD215" s="77">
        <v>0</v>
      </c>
      <c r="CE215" s="78">
        <f t="shared" si="276"/>
        <v>0</v>
      </c>
      <c r="CF215" s="32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</row>
    <row r="216" spans="2:99" s="2" customFormat="1" ht="14.25" hidden="1" customHeight="1" outlineLevel="1">
      <c r="B216" s="2" t="str">
        <f t="shared" si="354"/>
        <v>Hide</v>
      </c>
      <c r="C216" s="2">
        <v>1</v>
      </c>
      <c r="D216" s="72" t="s">
        <v>196</v>
      </c>
      <c r="E216" s="124">
        <v>0</v>
      </c>
      <c r="F216" s="76">
        <v>0</v>
      </c>
      <c r="G216" s="76">
        <f t="shared" si="262"/>
        <v>0</v>
      </c>
      <c r="H216" s="76">
        <v>0</v>
      </c>
      <c r="I216" s="76">
        <f t="shared" si="287"/>
        <v>0</v>
      </c>
      <c r="J216" s="77">
        <v>0</v>
      </c>
      <c r="K216" s="77">
        <f t="shared" si="263"/>
        <v>0</v>
      </c>
      <c r="L216" s="8"/>
      <c r="M216" s="76">
        <v>0</v>
      </c>
      <c r="N216" s="76">
        <v>0</v>
      </c>
      <c r="O216" s="76">
        <f t="shared" si="277"/>
        <v>0</v>
      </c>
      <c r="P216" s="76">
        <v>0</v>
      </c>
      <c r="Q216" s="76">
        <f t="shared" si="278"/>
        <v>0</v>
      </c>
      <c r="R216" s="77">
        <v>0</v>
      </c>
      <c r="S216" s="78">
        <f t="shared" si="264"/>
        <v>0</v>
      </c>
      <c r="T216" s="32"/>
      <c r="U216" s="124">
        <v>0</v>
      </c>
      <c r="V216" s="76">
        <v>0</v>
      </c>
      <c r="W216" s="76">
        <f t="shared" si="265"/>
        <v>0</v>
      </c>
      <c r="X216" s="76">
        <v>0</v>
      </c>
      <c r="Y216" s="76">
        <f t="shared" si="288"/>
        <v>0</v>
      </c>
      <c r="Z216" s="77">
        <v>0</v>
      </c>
      <c r="AA216" s="77">
        <f t="shared" si="266"/>
        <v>0</v>
      </c>
      <c r="AB216" s="8"/>
      <c r="AC216" s="76">
        <v>0</v>
      </c>
      <c r="AD216" s="76">
        <v>0</v>
      </c>
      <c r="AE216" s="76">
        <f t="shared" si="279"/>
        <v>0</v>
      </c>
      <c r="AF216" s="76">
        <v>0</v>
      </c>
      <c r="AG216" s="76">
        <f t="shared" si="280"/>
        <v>0</v>
      </c>
      <c r="AH216" s="77">
        <v>0</v>
      </c>
      <c r="AI216" s="78">
        <f t="shared" si="267"/>
        <v>0</v>
      </c>
      <c r="AJ216" s="32"/>
      <c r="AK216" s="124">
        <v>0</v>
      </c>
      <c r="AL216" s="76">
        <v>0</v>
      </c>
      <c r="AM216" s="76">
        <f t="shared" si="268"/>
        <v>0</v>
      </c>
      <c r="AN216" s="76">
        <v>0</v>
      </c>
      <c r="AO216" s="76">
        <f t="shared" si="289"/>
        <v>0</v>
      </c>
      <c r="AP216" s="77">
        <v>0</v>
      </c>
      <c r="AQ216" s="77">
        <f t="shared" si="269"/>
        <v>0</v>
      </c>
      <c r="AR216" s="8"/>
      <c r="AS216" s="76">
        <v>0</v>
      </c>
      <c r="AT216" s="76">
        <v>0</v>
      </c>
      <c r="AU216" s="76">
        <f t="shared" si="281"/>
        <v>0</v>
      </c>
      <c r="AV216" s="76">
        <v>0</v>
      </c>
      <c r="AW216" s="76">
        <f t="shared" si="282"/>
        <v>0</v>
      </c>
      <c r="AX216" s="77">
        <v>0</v>
      </c>
      <c r="AY216" s="78">
        <f t="shared" si="270"/>
        <v>0</v>
      </c>
      <c r="AZ216" s="32"/>
      <c r="BA216" s="124">
        <v>0</v>
      </c>
      <c r="BB216" s="76">
        <v>0</v>
      </c>
      <c r="BC216" s="76">
        <f t="shared" si="271"/>
        <v>0</v>
      </c>
      <c r="BD216" s="76">
        <v>0</v>
      </c>
      <c r="BE216" s="76">
        <f t="shared" si="290"/>
        <v>0</v>
      </c>
      <c r="BF216" s="77">
        <v>0</v>
      </c>
      <c r="BG216" s="77">
        <f t="shared" si="272"/>
        <v>0</v>
      </c>
      <c r="BH216" s="8"/>
      <c r="BI216" s="76">
        <v>0</v>
      </c>
      <c r="BJ216" s="76">
        <v>0</v>
      </c>
      <c r="BK216" s="76">
        <f t="shared" si="283"/>
        <v>0</v>
      </c>
      <c r="BL216" s="76">
        <v>0</v>
      </c>
      <c r="BM216" s="76">
        <f t="shared" si="284"/>
        <v>0</v>
      </c>
      <c r="BN216" s="77">
        <v>0</v>
      </c>
      <c r="BO216" s="78">
        <f t="shared" si="273"/>
        <v>0</v>
      </c>
      <c r="BP216" s="32"/>
      <c r="BQ216" s="124">
        <v>0</v>
      </c>
      <c r="BR216" s="76">
        <v>0</v>
      </c>
      <c r="BS216" s="76">
        <f t="shared" si="274"/>
        <v>0</v>
      </c>
      <c r="BT216" s="76">
        <v>0</v>
      </c>
      <c r="BU216" s="76">
        <f t="shared" si="291"/>
        <v>0</v>
      </c>
      <c r="BV216" s="77">
        <v>0</v>
      </c>
      <c r="BW216" s="77">
        <f t="shared" si="275"/>
        <v>0</v>
      </c>
      <c r="BX216" s="8"/>
      <c r="BY216" s="76">
        <v>0</v>
      </c>
      <c r="BZ216" s="76">
        <v>0</v>
      </c>
      <c r="CA216" s="76">
        <f t="shared" si="285"/>
        <v>0</v>
      </c>
      <c r="CB216" s="76">
        <v>0</v>
      </c>
      <c r="CC216" s="76">
        <f t="shared" si="286"/>
        <v>0</v>
      </c>
      <c r="CD216" s="77">
        <v>0</v>
      </c>
      <c r="CE216" s="78">
        <f t="shared" si="276"/>
        <v>0</v>
      </c>
      <c r="CF216" s="32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</row>
    <row r="217" spans="2:99" s="2" customFormat="1" ht="14.25" hidden="1" customHeight="1" outlineLevel="1">
      <c r="B217" s="2" t="str">
        <f t="shared" si="354"/>
        <v>Hide</v>
      </c>
      <c r="C217" s="2">
        <v>1</v>
      </c>
      <c r="D217" s="72" t="s">
        <v>197</v>
      </c>
      <c r="E217" s="124">
        <v>0</v>
      </c>
      <c r="F217" s="76">
        <v>0</v>
      </c>
      <c r="G217" s="76">
        <f t="shared" ref="G217:G285" si="355">+E217-F217</f>
        <v>0</v>
      </c>
      <c r="H217" s="76">
        <v>0</v>
      </c>
      <c r="I217" s="76">
        <f t="shared" si="287"/>
        <v>0</v>
      </c>
      <c r="J217" s="77">
        <v>0</v>
      </c>
      <c r="K217" s="77">
        <f t="shared" ref="K217:K285" si="356">+E217-J217</f>
        <v>0</v>
      </c>
      <c r="L217" s="8"/>
      <c r="M217" s="76">
        <v>0</v>
      </c>
      <c r="N217" s="76">
        <v>0</v>
      </c>
      <c r="O217" s="76">
        <f t="shared" si="277"/>
        <v>0</v>
      </c>
      <c r="P217" s="76">
        <v>0</v>
      </c>
      <c r="Q217" s="76">
        <f t="shared" si="278"/>
        <v>0</v>
      </c>
      <c r="R217" s="77">
        <v>0</v>
      </c>
      <c r="S217" s="78">
        <f t="shared" ref="S217:S285" si="357">+M217-R217</f>
        <v>0</v>
      </c>
      <c r="T217" s="32"/>
      <c r="U217" s="124">
        <v>0</v>
      </c>
      <c r="V217" s="76">
        <v>0</v>
      </c>
      <c r="W217" s="76">
        <f t="shared" ref="W217:W285" si="358">+U217-V217</f>
        <v>0</v>
      </c>
      <c r="X217" s="76">
        <v>0</v>
      </c>
      <c r="Y217" s="76">
        <f t="shared" si="288"/>
        <v>0</v>
      </c>
      <c r="Z217" s="77">
        <v>0</v>
      </c>
      <c r="AA217" s="77">
        <f t="shared" ref="AA217:AA285" si="359">+U217-Z217</f>
        <v>0</v>
      </c>
      <c r="AB217" s="8"/>
      <c r="AC217" s="76">
        <v>0</v>
      </c>
      <c r="AD217" s="76">
        <v>0</v>
      </c>
      <c r="AE217" s="76">
        <f t="shared" si="279"/>
        <v>0</v>
      </c>
      <c r="AF217" s="76">
        <v>0</v>
      </c>
      <c r="AG217" s="76">
        <f t="shared" si="280"/>
        <v>0</v>
      </c>
      <c r="AH217" s="77">
        <v>0</v>
      </c>
      <c r="AI217" s="78">
        <f t="shared" ref="AI217:AI285" si="360">+AC217-AH217</f>
        <v>0</v>
      </c>
      <c r="AJ217" s="32"/>
      <c r="AK217" s="124">
        <v>0</v>
      </c>
      <c r="AL217" s="76">
        <v>0</v>
      </c>
      <c r="AM217" s="76">
        <f t="shared" ref="AM217:AM285" si="361">+AK217-AL217</f>
        <v>0</v>
      </c>
      <c r="AN217" s="76">
        <v>0</v>
      </c>
      <c r="AO217" s="76">
        <f t="shared" si="289"/>
        <v>0</v>
      </c>
      <c r="AP217" s="77">
        <v>0</v>
      </c>
      <c r="AQ217" s="77">
        <f t="shared" ref="AQ217:AQ285" si="362">+AK217-AP217</f>
        <v>0</v>
      </c>
      <c r="AR217" s="8"/>
      <c r="AS217" s="76">
        <v>0</v>
      </c>
      <c r="AT217" s="76">
        <v>0</v>
      </c>
      <c r="AU217" s="76">
        <f t="shared" si="281"/>
        <v>0</v>
      </c>
      <c r="AV217" s="76">
        <v>0</v>
      </c>
      <c r="AW217" s="76">
        <f t="shared" si="282"/>
        <v>0</v>
      </c>
      <c r="AX217" s="77">
        <v>0</v>
      </c>
      <c r="AY217" s="78">
        <f t="shared" ref="AY217:AY285" si="363">+AS217-AX217</f>
        <v>0</v>
      </c>
      <c r="AZ217" s="32"/>
      <c r="BA217" s="124">
        <v>0</v>
      </c>
      <c r="BB217" s="76">
        <v>0</v>
      </c>
      <c r="BC217" s="76">
        <f t="shared" ref="BC217:BC285" si="364">+BA217-BB217</f>
        <v>0</v>
      </c>
      <c r="BD217" s="76">
        <v>0</v>
      </c>
      <c r="BE217" s="76">
        <f t="shared" si="290"/>
        <v>0</v>
      </c>
      <c r="BF217" s="77">
        <v>0</v>
      </c>
      <c r="BG217" s="77">
        <f t="shared" ref="BG217:BG285" si="365">+BA217-BF217</f>
        <v>0</v>
      </c>
      <c r="BH217" s="8"/>
      <c r="BI217" s="76">
        <v>0</v>
      </c>
      <c r="BJ217" s="76">
        <v>0</v>
      </c>
      <c r="BK217" s="76">
        <f t="shared" si="283"/>
        <v>0</v>
      </c>
      <c r="BL217" s="76">
        <v>0</v>
      </c>
      <c r="BM217" s="76">
        <f t="shared" si="284"/>
        <v>0</v>
      </c>
      <c r="BN217" s="77">
        <v>0</v>
      </c>
      <c r="BO217" s="78">
        <f t="shared" ref="BO217:BO285" si="366">+BI217-BN217</f>
        <v>0</v>
      </c>
      <c r="BP217" s="32"/>
      <c r="BQ217" s="124">
        <v>0</v>
      </c>
      <c r="BR217" s="76">
        <v>0</v>
      </c>
      <c r="BS217" s="76">
        <f t="shared" ref="BS217:BS285" si="367">+BQ217-BR217</f>
        <v>0</v>
      </c>
      <c r="BT217" s="76">
        <v>0</v>
      </c>
      <c r="BU217" s="76">
        <f t="shared" si="291"/>
        <v>0</v>
      </c>
      <c r="BV217" s="77">
        <v>0</v>
      </c>
      <c r="BW217" s="77">
        <f t="shared" ref="BW217:BW285" si="368">+BQ217-BV217</f>
        <v>0</v>
      </c>
      <c r="BX217" s="8"/>
      <c r="BY217" s="76">
        <v>0</v>
      </c>
      <c r="BZ217" s="76">
        <v>0</v>
      </c>
      <c r="CA217" s="76">
        <f t="shared" si="285"/>
        <v>0</v>
      </c>
      <c r="CB217" s="76">
        <v>0</v>
      </c>
      <c r="CC217" s="76">
        <f t="shared" si="286"/>
        <v>0</v>
      </c>
      <c r="CD217" s="77">
        <v>0</v>
      </c>
      <c r="CE217" s="78">
        <f t="shared" ref="CE217:CE285" si="369">+BY217-CD217</f>
        <v>0</v>
      </c>
      <c r="CF217" s="32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</row>
    <row r="218" spans="2:99" s="2" customFormat="1" ht="14.25" hidden="1" customHeight="1" outlineLevel="1">
      <c r="B218" s="2" t="str">
        <f t="shared" si="354"/>
        <v>Hide</v>
      </c>
      <c r="C218" s="2">
        <v>1</v>
      </c>
      <c r="D218" s="72" t="s">
        <v>198</v>
      </c>
      <c r="E218" s="124">
        <v>0</v>
      </c>
      <c r="F218" s="76">
        <v>0</v>
      </c>
      <c r="G218" s="76">
        <f t="shared" si="355"/>
        <v>0</v>
      </c>
      <c r="H218" s="76">
        <v>0</v>
      </c>
      <c r="I218" s="76">
        <f t="shared" si="287"/>
        <v>0</v>
      </c>
      <c r="J218" s="77">
        <v>0</v>
      </c>
      <c r="K218" s="77">
        <f t="shared" si="356"/>
        <v>0</v>
      </c>
      <c r="L218" s="8"/>
      <c r="M218" s="76">
        <v>0</v>
      </c>
      <c r="N218" s="76">
        <v>0</v>
      </c>
      <c r="O218" s="76">
        <f t="shared" si="277"/>
        <v>0</v>
      </c>
      <c r="P218" s="76">
        <v>0</v>
      </c>
      <c r="Q218" s="76">
        <f t="shared" si="278"/>
        <v>0</v>
      </c>
      <c r="R218" s="77">
        <v>0</v>
      </c>
      <c r="S218" s="78">
        <f t="shared" si="357"/>
        <v>0</v>
      </c>
      <c r="T218" s="32"/>
      <c r="U218" s="124">
        <v>0</v>
      </c>
      <c r="V218" s="76">
        <v>0</v>
      </c>
      <c r="W218" s="76">
        <f t="shared" si="358"/>
        <v>0</v>
      </c>
      <c r="X218" s="76">
        <v>0</v>
      </c>
      <c r="Y218" s="76">
        <f t="shared" si="288"/>
        <v>0</v>
      </c>
      <c r="Z218" s="77">
        <v>0</v>
      </c>
      <c r="AA218" s="77">
        <f t="shared" si="359"/>
        <v>0</v>
      </c>
      <c r="AB218" s="8"/>
      <c r="AC218" s="76">
        <v>0</v>
      </c>
      <c r="AD218" s="76">
        <v>0</v>
      </c>
      <c r="AE218" s="76">
        <f t="shared" si="279"/>
        <v>0</v>
      </c>
      <c r="AF218" s="76">
        <v>0</v>
      </c>
      <c r="AG218" s="76">
        <f t="shared" si="280"/>
        <v>0</v>
      </c>
      <c r="AH218" s="77">
        <v>0</v>
      </c>
      <c r="AI218" s="78">
        <f t="shared" si="360"/>
        <v>0</v>
      </c>
      <c r="AJ218" s="32"/>
      <c r="AK218" s="124">
        <v>0</v>
      </c>
      <c r="AL218" s="76">
        <v>0</v>
      </c>
      <c r="AM218" s="76">
        <f t="shared" si="361"/>
        <v>0</v>
      </c>
      <c r="AN218" s="76">
        <v>0</v>
      </c>
      <c r="AO218" s="76">
        <f t="shared" si="289"/>
        <v>0</v>
      </c>
      <c r="AP218" s="77">
        <v>0</v>
      </c>
      <c r="AQ218" s="77">
        <f t="shared" si="362"/>
        <v>0</v>
      </c>
      <c r="AR218" s="8"/>
      <c r="AS218" s="76">
        <v>0</v>
      </c>
      <c r="AT218" s="76">
        <v>0</v>
      </c>
      <c r="AU218" s="76">
        <f t="shared" si="281"/>
        <v>0</v>
      </c>
      <c r="AV218" s="76">
        <v>0</v>
      </c>
      <c r="AW218" s="76">
        <f t="shared" si="282"/>
        <v>0</v>
      </c>
      <c r="AX218" s="77">
        <v>0</v>
      </c>
      <c r="AY218" s="78">
        <f t="shared" si="363"/>
        <v>0</v>
      </c>
      <c r="AZ218" s="32"/>
      <c r="BA218" s="124">
        <v>0</v>
      </c>
      <c r="BB218" s="76">
        <v>0</v>
      </c>
      <c r="BC218" s="76">
        <f t="shared" si="364"/>
        <v>0</v>
      </c>
      <c r="BD218" s="76">
        <v>0</v>
      </c>
      <c r="BE218" s="76">
        <f t="shared" si="290"/>
        <v>0</v>
      </c>
      <c r="BF218" s="77">
        <v>0</v>
      </c>
      <c r="BG218" s="77">
        <f t="shared" si="365"/>
        <v>0</v>
      </c>
      <c r="BH218" s="8"/>
      <c r="BI218" s="76">
        <v>0</v>
      </c>
      <c r="BJ218" s="76">
        <v>0</v>
      </c>
      <c r="BK218" s="76">
        <f t="shared" si="283"/>
        <v>0</v>
      </c>
      <c r="BL218" s="76">
        <v>0</v>
      </c>
      <c r="BM218" s="76">
        <f t="shared" si="284"/>
        <v>0</v>
      </c>
      <c r="BN218" s="77">
        <v>0</v>
      </c>
      <c r="BO218" s="78">
        <f t="shared" si="366"/>
        <v>0</v>
      </c>
      <c r="BP218" s="32"/>
      <c r="BQ218" s="124">
        <v>0</v>
      </c>
      <c r="BR218" s="76">
        <v>0</v>
      </c>
      <c r="BS218" s="76">
        <f t="shared" si="367"/>
        <v>0</v>
      </c>
      <c r="BT218" s="76">
        <v>0</v>
      </c>
      <c r="BU218" s="76">
        <f t="shared" si="291"/>
        <v>0</v>
      </c>
      <c r="BV218" s="77">
        <v>0</v>
      </c>
      <c r="BW218" s="77">
        <f t="shared" si="368"/>
        <v>0</v>
      </c>
      <c r="BX218" s="8"/>
      <c r="BY218" s="76">
        <v>0</v>
      </c>
      <c r="BZ218" s="76">
        <v>0</v>
      </c>
      <c r="CA218" s="76">
        <f t="shared" si="285"/>
        <v>0</v>
      </c>
      <c r="CB218" s="76">
        <v>0</v>
      </c>
      <c r="CC218" s="76">
        <f t="shared" si="286"/>
        <v>0</v>
      </c>
      <c r="CD218" s="77">
        <v>0</v>
      </c>
      <c r="CE218" s="78">
        <f t="shared" si="369"/>
        <v>0</v>
      </c>
      <c r="CF218" s="32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</row>
    <row r="219" spans="2:99" s="2" customFormat="1" collapsed="1">
      <c r="B219" s="2" t="str">
        <f t="shared" si="354"/>
        <v>Hide</v>
      </c>
      <c r="C219" s="2">
        <v>1</v>
      </c>
      <c r="D219" s="72" t="s">
        <v>199</v>
      </c>
      <c r="E219" s="123">
        <v>5614.3300000000008</v>
      </c>
      <c r="F219" s="73">
        <v>2168.54</v>
      </c>
      <c r="G219" s="73">
        <f t="shared" si="355"/>
        <v>3445.7900000000009</v>
      </c>
      <c r="H219" s="73">
        <v>0</v>
      </c>
      <c r="I219" s="73">
        <f t="shared" si="287"/>
        <v>5614.3300000000008</v>
      </c>
      <c r="J219" s="74">
        <v>3757.2400000000002</v>
      </c>
      <c r="K219" s="74">
        <f t="shared" si="356"/>
        <v>1857.0900000000006</v>
      </c>
      <c r="L219" s="35"/>
      <c r="M219" s="73">
        <v>5614.3300000000008</v>
      </c>
      <c r="N219" s="73">
        <v>2168.54</v>
      </c>
      <c r="O219" s="73">
        <f t="shared" si="277"/>
        <v>3445.7900000000009</v>
      </c>
      <c r="P219" s="73">
        <v>0</v>
      </c>
      <c r="Q219" s="73">
        <f t="shared" si="278"/>
        <v>5614.3300000000008</v>
      </c>
      <c r="R219" s="74">
        <v>3757.2400000000002</v>
      </c>
      <c r="S219" s="75">
        <f t="shared" si="357"/>
        <v>1857.0900000000006</v>
      </c>
      <c r="T219" s="32"/>
      <c r="U219" s="123">
        <v>1830.4699999999998</v>
      </c>
      <c r="V219" s="73">
        <v>0</v>
      </c>
      <c r="W219" s="73">
        <f t="shared" si="358"/>
        <v>1830.4699999999998</v>
      </c>
      <c r="X219" s="73">
        <v>0</v>
      </c>
      <c r="Y219" s="73">
        <f t="shared" si="288"/>
        <v>1830.4699999999998</v>
      </c>
      <c r="Z219" s="74">
        <v>0</v>
      </c>
      <c r="AA219" s="74">
        <f t="shared" si="359"/>
        <v>1830.4699999999998</v>
      </c>
      <c r="AB219" s="35"/>
      <c r="AC219" s="73">
        <v>1830.4699999999998</v>
      </c>
      <c r="AD219" s="73">
        <v>0</v>
      </c>
      <c r="AE219" s="73">
        <f t="shared" si="279"/>
        <v>1830.4699999999998</v>
      </c>
      <c r="AF219" s="73">
        <v>0</v>
      </c>
      <c r="AG219" s="73">
        <f t="shared" si="280"/>
        <v>1830.4699999999998</v>
      </c>
      <c r="AH219" s="74">
        <v>0</v>
      </c>
      <c r="AI219" s="75">
        <f t="shared" si="360"/>
        <v>1830.4699999999998</v>
      </c>
      <c r="AJ219" s="32"/>
      <c r="AK219" s="123">
        <v>594.24</v>
      </c>
      <c r="AL219" s="73">
        <v>594.24</v>
      </c>
      <c r="AM219" s="73">
        <f t="shared" si="361"/>
        <v>0</v>
      </c>
      <c r="AN219" s="73">
        <v>0</v>
      </c>
      <c r="AO219" s="73">
        <f t="shared" si="289"/>
        <v>594.24</v>
      </c>
      <c r="AP219" s="74">
        <v>594.24</v>
      </c>
      <c r="AQ219" s="74">
        <f t="shared" si="362"/>
        <v>0</v>
      </c>
      <c r="AR219" s="35"/>
      <c r="AS219" s="73">
        <v>594.24</v>
      </c>
      <c r="AT219" s="73">
        <v>594.24</v>
      </c>
      <c r="AU219" s="73">
        <f t="shared" si="281"/>
        <v>0</v>
      </c>
      <c r="AV219" s="73">
        <v>0</v>
      </c>
      <c r="AW219" s="73">
        <f t="shared" si="282"/>
        <v>594.24</v>
      </c>
      <c r="AX219" s="74">
        <v>594.24</v>
      </c>
      <c r="AY219" s="75">
        <f t="shared" si="363"/>
        <v>0</v>
      </c>
      <c r="AZ219" s="32"/>
      <c r="BA219" s="123">
        <v>2316.69</v>
      </c>
      <c r="BB219" s="73">
        <v>1564.8</v>
      </c>
      <c r="BC219" s="73">
        <f t="shared" si="364"/>
        <v>751.8900000000001</v>
      </c>
      <c r="BD219" s="73">
        <v>0</v>
      </c>
      <c r="BE219" s="73">
        <f t="shared" si="290"/>
        <v>2316.69</v>
      </c>
      <c r="BF219" s="74">
        <v>1601.02</v>
      </c>
      <c r="BG219" s="74">
        <f t="shared" si="365"/>
        <v>715.67000000000007</v>
      </c>
      <c r="BH219" s="35"/>
      <c r="BI219" s="73">
        <v>2316.69</v>
      </c>
      <c r="BJ219" s="73">
        <v>1564.8</v>
      </c>
      <c r="BK219" s="73">
        <f t="shared" si="283"/>
        <v>751.8900000000001</v>
      </c>
      <c r="BL219" s="73">
        <v>0</v>
      </c>
      <c r="BM219" s="73">
        <f t="shared" si="284"/>
        <v>2316.69</v>
      </c>
      <c r="BN219" s="74">
        <v>1601.02</v>
      </c>
      <c r="BO219" s="75">
        <f t="shared" si="366"/>
        <v>715.67000000000007</v>
      </c>
      <c r="BP219" s="32"/>
      <c r="BQ219" s="123">
        <v>872.93000000000006</v>
      </c>
      <c r="BR219" s="73">
        <v>9.5</v>
      </c>
      <c r="BS219" s="73">
        <f t="shared" si="367"/>
        <v>863.43000000000006</v>
      </c>
      <c r="BT219" s="73">
        <v>0</v>
      </c>
      <c r="BU219" s="73">
        <f t="shared" si="291"/>
        <v>872.93000000000006</v>
      </c>
      <c r="BV219" s="74">
        <v>1561.98</v>
      </c>
      <c r="BW219" s="74">
        <f t="shared" si="368"/>
        <v>-689.05</v>
      </c>
      <c r="BX219" s="35"/>
      <c r="BY219" s="73">
        <v>872.93000000000006</v>
      </c>
      <c r="BZ219" s="73">
        <v>9.5</v>
      </c>
      <c r="CA219" s="73">
        <f t="shared" si="285"/>
        <v>863.43000000000006</v>
      </c>
      <c r="CB219" s="73">
        <v>0</v>
      </c>
      <c r="CC219" s="73">
        <f t="shared" si="286"/>
        <v>872.93000000000006</v>
      </c>
      <c r="CD219" s="74">
        <v>1561.98</v>
      </c>
      <c r="CE219" s="75">
        <f t="shared" si="369"/>
        <v>-689.05</v>
      </c>
      <c r="CF219" s="32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</row>
    <row r="220" spans="2:99" s="2" customFormat="1" ht="14.25" hidden="1" customHeight="1" outlineLevel="1">
      <c r="B220" s="2" t="str">
        <f t="shared" si="354"/>
        <v>Hide</v>
      </c>
      <c r="C220" s="2">
        <v>1</v>
      </c>
      <c r="D220" s="72" t="s">
        <v>200</v>
      </c>
      <c r="E220" s="124">
        <v>0</v>
      </c>
      <c r="F220" s="76">
        <v>0</v>
      </c>
      <c r="G220" s="76">
        <f t="shared" si="355"/>
        <v>0</v>
      </c>
      <c r="H220" s="76">
        <v>0</v>
      </c>
      <c r="I220" s="76">
        <f t="shared" si="287"/>
        <v>0</v>
      </c>
      <c r="J220" s="77">
        <v>0</v>
      </c>
      <c r="K220" s="77">
        <f t="shared" si="356"/>
        <v>0</v>
      </c>
      <c r="L220" s="8"/>
      <c r="M220" s="76">
        <v>0</v>
      </c>
      <c r="N220" s="76">
        <v>0</v>
      </c>
      <c r="O220" s="76">
        <f t="shared" si="277"/>
        <v>0</v>
      </c>
      <c r="P220" s="76">
        <v>0</v>
      </c>
      <c r="Q220" s="76">
        <f t="shared" si="278"/>
        <v>0</v>
      </c>
      <c r="R220" s="77">
        <v>0</v>
      </c>
      <c r="S220" s="78">
        <f t="shared" si="357"/>
        <v>0</v>
      </c>
      <c r="T220" s="32"/>
      <c r="U220" s="124">
        <v>0</v>
      </c>
      <c r="V220" s="76">
        <v>0</v>
      </c>
      <c r="W220" s="76">
        <f t="shared" si="358"/>
        <v>0</v>
      </c>
      <c r="X220" s="76">
        <v>0</v>
      </c>
      <c r="Y220" s="76">
        <f t="shared" si="288"/>
        <v>0</v>
      </c>
      <c r="Z220" s="77">
        <v>0</v>
      </c>
      <c r="AA220" s="77">
        <f t="shared" si="359"/>
        <v>0</v>
      </c>
      <c r="AB220" s="8"/>
      <c r="AC220" s="76">
        <v>0</v>
      </c>
      <c r="AD220" s="76">
        <v>0</v>
      </c>
      <c r="AE220" s="76">
        <f t="shared" si="279"/>
        <v>0</v>
      </c>
      <c r="AF220" s="76">
        <v>0</v>
      </c>
      <c r="AG220" s="76">
        <f t="shared" si="280"/>
        <v>0</v>
      </c>
      <c r="AH220" s="77">
        <v>0</v>
      </c>
      <c r="AI220" s="78">
        <f t="shared" si="360"/>
        <v>0</v>
      </c>
      <c r="AJ220" s="32"/>
      <c r="AK220" s="124">
        <v>0</v>
      </c>
      <c r="AL220" s="76">
        <v>0</v>
      </c>
      <c r="AM220" s="76">
        <f t="shared" si="361"/>
        <v>0</v>
      </c>
      <c r="AN220" s="76">
        <v>0</v>
      </c>
      <c r="AO220" s="76">
        <f t="shared" si="289"/>
        <v>0</v>
      </c>
      <c r="AP220" s="77">
        <v>0</v>
      </c>
      <c r="AQ220" s="77">
        <f t="shared" si="362"/>
        <v>0</v>
      </c>
      <c r="AR220" s="8"/>
      <c r="AS220" s="76">
        <v>0</v>
      </c>
      <c r="AT220" s="76">
        <v>0</v>
      </c>
      <c r="AU220" s="76">
        <f t="shared" si="281"/>
        <v>0</v>
      </c>
      <c r="AV220" s="76">
        <v>0</v>
      </c>
      <c r="AW220" s="76">
        <f t="shared" si="282"/>
        <v>0</v>
      </c>
      <c r="AX220" s="77">
        <v>0</v>
      </c>
      <c r="AY220" s="78">
        <f t="shared" si="363"/>
        <v>0</v>
      </c>
      <c r="AZ220" s="32"/>
      <c r="BA220" s="124">
        <v>0</v>
      </c>
      <c r="BB220" s="76">
        <v>0</v>
      </c>
      <c r="BC220" s="76">
        <f t="shared" si="364"/>
        <v>0</v>
      </c>
      <c r="BD220" s="76">
        <v>0</v>
      </c>
      <c r="BE220" s="76">
        <f t="shared" si="290"/>
        <v>0</v>
      </c>
      <c r="BF220" s="77">
        <v>0</v>
      </c>
      <c r="BG220" s="77">
        <f t="shared" si="365"/>
        <v>0</v>
      </c>
      <c r="BH220" s="8"/>
      <c r="BI220" s="76">
        <v>0</v>
      </c>
      <c r="BJ220" s="76">
        <v>0</v>
      </c>
      <c r="BK220" s="76">
        <f t="shared" si="283"/>
        <v>0</v>
      </c>
      <c r="BL220" s="76">
        <v>0</v>
      </c>
      <c r="BM220" s="76">
        <f t="shared" si="284"/>
        <v>0</v>
      </c>
      <c r="BN220" s="77">
        <v>0</v>
      </c>
      <c r="BO220" s="78">
        <f t="shared" si="366"/>
        <v>0</v>
      </c>
      <c r="BP220" s="32"/>
      <c r="BQ220" s="124">
        <v>0</v>
      </c>
      <c r="BR220" s="76">
        <v>0</v>
      </c>
      <c r="BS220" s="76">
        <f t="shared" si="367"/>
        <v>0</v>
      </c>
      <c r="BT220" s="76">
        <v>0</v>
      </c>
      <c r="BU220" s="76">
        <f t="shared" si="291"/>
        <v>0</v>
      </c>
      <c r="BV220" s="77">
        <v>0</v>
      </c>
      <c r="BW220" s="77">
        <f t="shared" si="368"/>
        <v>0</v>
      </c>
      <c r="BX220" s="8"/>
      <c r="BY220" s="76">
        <v>0</v>
      </c>
      <c r="BZ220" s="76">
        <v>0</v>
      </c>
      <c r="CA220" s="76">
        <f t="shared" si="285"/>
        <v>0</v>
      </c>
      <c r="CB220" s="76">
        <v>0</v>
      </c>
      <c r="CC220" s="76">
        <f t="shared" si="286"/>
        <v>0</v>
      </c>
      <c r="CD220" s="77">
        <v>0</v>
      </c>
      <c r="CE220" s="78">
        <f t="shared" si="369"/>
        <v>0</v>
      </c>
      <c r="CF220" s="32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</row>
    <row r="221" spans="2:99" s="2" customFormat="1" ht="14.25" hidden="1" customHeight="1" outlineLevel="1">
      <c r="B221" s="2" t="str">
        <f t="shared" si="354"/>
        <v>Hide</v>
      </c>
      <c r="C221" s="2">
        <v>1</v>
      </c>
      <c r="D221" s="72" t="s">
        <v>201</v>
      </c>
      <c r="E221" s="124">
        <v>0</v>
      </c>
      <c r="F221" s="76">
        <v>0</v>
      </c>
      <c r="G221" s="76">
        <f t="shared" si="355"/>
        <v>0</v>
      </c>
      <c r="H221" s="76">
        <v>0</v>
      </c>
      <c r="I221" s="76">
        <f t="shared" si="287"/>
        <v>0</v>
      </c>
      <c r="J221" s="77">
        <v>0</v>
      </c>
      <c r="K221" s="77">
        <f t="shared" si="356"/>
        <v>0</v>
      </c>
      <c r="L221" s="8"/>
      <c r="M221" s="76">
        <v>0</v>
      </c>
      <c r="N221" s="76">
        <v>0</v>
      </c>
      <c r="O221" s="76">
        <f t="shared" ref="O221:O289" si="370">+M221-N221</f>
        <v>0</v>
      </c>
      <c r="P221" s="76">
        <v>0</v>
      </c>
      <c r="Q221" s="76">
        <f t="shared" ref="Q221:Q289" si="371">+M221-P221</f>
        <v>0</v>
      </c>
      <c r="R221" s="77">
        <v>0</v>
      </c>
      <c r="S221" s="78">
        <f t="shared" si="357"/>
        <v>0</v>
      </c>
      <c r="T221" s="32"/>
      <c r="U221" s="124">
        <v>0</v>
      </c>
      <c r="V221" s="76">
        <v>0</v>
      </c>
      <c r="W221" s="76">
        <f t="shared" si="358"/>
        <v>0</v>
      </c>
      <c r="X221" s="76">
        <v>0</v>
      </c>
      <c r="Y221" s="76">
        <f t="shared" si="288"/>
        <v>0</v>
      </c>
      <c r="Z221" s="77">
        <v>0</v>
      </c>
      <c r="AA221" s="77">
        <f t="shared" si="359"/>
        <v>0</v>
      </c>
      <c r="AB221" s="8"/>
      <c r="AC221" s="76">
        <v>0</v>
      </c>
      <c r="AD221" s="76">
        <v>0</v>
      </c>
      <c r="AE221" s="76">
        <f t="shared" ref="AE221:AE289" si="372">+AC221-AD221</f>
        <v>0</v>
      </c>
      <c r="AF221" s="76">
        <v>0</v>
      </c>
      <c r="AG221" s="76">
        <f t="shared" ref="AG221:AG289" si="373">+AC221-AF221</f>
        <v>0</v>
      </c>
      <c r="AH221" s="77">
        <v>0</v>
      </c>
      <c r="AI221" s="78">
        <f t="shared" si="360"/>
        <v>0</v>
      </c>
      <c r="AJ221" s="32"/>
      <c r="AK221" s="124">
        <v>0</v>
      </c>
      <c r="AL221" s="76">
        <v>0</v>
      </c>
      <c r="AM221" s="76">
        <f t="shared" si="361"/>
        <v>0</v>
      </c>
      <c r="AN221" s="76">
        <v>0</v>
      </c>
      <c r="AO221" s="76">
        <f t="shared" si="289"/>
        <v>0</v>
      </c>
      <c r="AP221" s="77">
        <v>0</v>
      </c>
      <c r="AQ221" s="77">
        <f t="shared" si="362"/>
        <v>0</v>
      </c>
      <c r="AR221" s="8"/>
      <c r="AS221" s="76">
        <v>0</v>
      </c>
      <c r="AT221" s="76">
        <v>0</v>
      </c>
      <c r="AU221" s="76">
        <f t="shared" ref="AU221:AU289" si="374">+AS221-AT221</f>
        <v>0</v>
      </c>
      <c r="AV221" s="76">
        <v>0</v>
      </c>
      <c r="AW221" s="76">
        <f t="shared" ref="AW221:AW289" si="375">+AS221-AV221</f>
        <v>0</v>
      </c>
      <c r="AX221" s="77">
        <v>0</v>
      </c>
      <c r="AY221" s="78">
        <f t="shared" si="363"/>
        <v>0</v>
      </c>
      <c r="AZ221" s="32"/>
      <c r="BA221" s="124">
        <v>0</v>
      </c>
      <c r="BB221" s="76">
        <v>0</v>
      </c>
      <c r="BC221" s="76">
        <f t="shared" si="364"/>
        <v>0</v>
      </c>
      <c r="BD221" s="76">
        <v>0</v>
      </c>
      <c r="BE221" s="76">
        <f t="shared" si="290"/>
        <v>0</v>
      </c>
      <c r="BF221" s="77">
        <v>0</v>
      </c>
      <c r="BG221" s="77">
        <f t="shared" si="365"/>
        <v>0</v>
      </c>
      <c r="BH221" s="8"/>
      <c r="BI221" s="76">
        <v>0</v>
      </c>
      <c r="BJ221" s="76">
        <v>0</v>
      </c>
      <c r="BK221" s="76">
        <f t="shared" ref="BK221:BK289" si="376">+BI221-BJ221</f>
        <v>0</v>
      </c>
      <c r="BL221" s="76">
        <v>0</v>
      </c>
      <c r="BM221" s="76">
        <f t="shared" ref="BM221:BM289" si="377">+BI221-BL221</f>
        <v>0</v>
      </c>
      <c r="BN221" s="77">
        <v>0</v>
      </c>
      <c r="BO221" s="78">
        <f t="shared" si="366"/>
        <v>0</v>
      </c>
      <c r="BP221" s="32"/>
      <c r="BQ221" s="124">
        <v>0</v>
      </c>
      <c r="BR221" s="76">
        <v>0</v>
      </c>
      <c r="BS221" s="76">
        <f t="shared" si="367"/>
        <v>0</v>
      </c>
      <c r="BT221" s="76">
        <v>0</v>
      </c>
      <c r="BU221" s="76">
        <f t="shared" si="291"/>
        <v>0</v>
      </c>
      <c r="BV221" s="77">
        <v>0</v>
      </c>
      <c r="BW221" s="77">
        <f t="shared" si="368"/>
        <v>0</v>
      </c>
      <c r="BX221" s="8"/>
      <c r="BY221" s="76">
        <v>0</v>
      </c>
      <c r="BZ221" s="76">
        <v>0</v>
      </c>
      <c r="CA221" s="76">
        <f t="shared" ref="CA221:CA289" si="378">+BY221-BZ221</f>
        <v>0</v>
      </c>
      <c r="CB221" s="76">
        <v>0</v>
      </c>
      <c r="CC221" s="76">
        <f t="shared" ref="CC221:CC289" si="379">+BY221-CB221</f>
        <v>0</v>
      </c>
      <c r="CD221" s="77">
        <v>0</v>
      </c>
      <c r="CE221" s="78">
        <f t="shared" si="369"/>
        <v>0</v>
      </c>
      <c r="CF221" s="32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</row>
    <row r="222" spans="2:99" s="2" customFormat="1" ht="14.25" hidden="1" customHeight="1" outlineLevel="1">
      <c r="B222" s="2" t="str">
        <f t="shared" ref="B222" si="380">IF(SUM(T222:T222)&lt;&gt;0,"Show","Hide")</f>
        <v>Hide</v>
      </c>
      <c r="C222" s="2">
        <v>1</v>
      </c>
      <c r="D222" s="72" t="s">
        <v>595</v>
      </c>
      <c r="E222" s="124">
        <v>0</v>
      </c>
      <c r="F222" s="76">
        <v>0</v>
      </c>
      <c r="G222" s="76">
        <f t="shared" ref="G222" si="381">+E222-F222</f>
        <v>0</v>
      </c>
      <c r="H222" s="76">
        <v>0</v>
      </c>
      <c r="I222" s="76">
        <f t="shared" ref="I222" si="382">+E222-H222</f>
        <v>0</v>
      </c>
      <c r="J222" s="77">
        <v>0</v>
      </c>
      <c r="K222" s="77">
        <f t="shared" ref="K222" si="383">+E222-J222</f>
        <v>0</v>
      </c>
      <c r="L222" s="8"/>
      <c r="M222" s="76">
        <v>0</v>
      </c>
      <c r="N222" s="76">
        <v>0</v>
      </c>
      <c r="O222" s="76">
        <f t="shared" ref="O222" si="384">+M222-N222</f>
        <v>0</v>
      </c>
      <c r="P222" s="76">
        <v>0</v>
      </c>
      <c r="Q222" s="76">
        <f t="shared" ref="Q222" si="385">+M222-P222</f>
        <v>0</v>
      </c>
      <c r="R222" s="77">
        <v>0</v>
      </c>
      <c r="S222" s="78">
        <f t="shared" ref="S222" si="386">+M222-R222</f>
        <v>0</v>
      </c>
      <c r="T222" s="32"/>
      <c r="U222" s="124">
        <v>0</v>
      </c>
      <c r="V222" s="76">
        <v>0</v>
      </c>
      <c r="W222" s="76">
        <f t="shared" ref="W222" si="387">+U222-V222</f>
        <v>0</v>
      </c>
      <c r="X222" s="76">
        <v>0</v>
      </c>
      <c r="Y222" s="76">
        <f t="shared" ref="Y222" si="388">+U222-X222</f>
        <v>0</v>
      </c>
      <c r="Z222" s="77">
        <v>0</v>
      </c>
      <c r="AA222" s="77">
        <f t="shared" ref="AA222" si="389">+U222-Z222</f>
        <v>0</v>
      </c>
      <c r="AB222" s="8"/>
      <c r="AC222" s="76">
        <v>0</v>
      </c>
      <c r="AD222" s="76">
        <v>0</v>
      </c>
      <c r="AE222" s="76">
        <f t="shared" ref="AE222" si="390">+AC222-AD222</f>
        <v>0</v>
      </c>
      <c r="AF222" s="76">
        <v>0</v>
      </c>
      <c r="AG222" s="76">
        <f t="shared" ref="AG222" si="391">+AC222-AF222</f>
        <v>0</v>
      </c>
      <c r="AH222" s="77">
        <v>0</v>
      </c>
      <c r="AI222" s="78">
        <f t="shared" ref="AI222" si="392">+AC222-AH222</f>
        <v>0</v>
      </c>
      <c r="AJ222" s="32"/>
      <c r="AK222" s="124">
        <v>0</v>
      </c>
      <c r="AL222" s="76">
        <v>0</v>
      </c>
      <c r="AM222" s="76">
        <f t="shared" ref="AM222" si="393">+AK222-AL222</f>
        <v>0</v>
      </c>
      <c r="AN222" s="76">
        <v>0</v>
      </c>
      <c r="AO222" s="76">
        <f t="shared" ref="AO222" si="394">+AK222-AN222</f>
        <v>0</v>
      </c>
      <c r="AP222" s="77">
        <v>0</v>
      </c>
      <c r="AQ222" s="77">
        <f t="shared" ref="AQ222" si="395">+AK222-AP222</f>
        <v>0</v>
      </c>
      <c r="AR222" s="8"/>
      <c r="AS222" s="76">
        <v>0</v>
      </c>
      <c r="AT222" s="76">
        <v>0</v>
      </c>
      <c r="AU222" s="76">
        <f t="shared" ref="AU222" si="396">+AS222-AT222</f>
        <v>0</v>
      </c>
      <c r="AV222" s="76">
        <v>0</v>
      </c>
      <c r="AW222" s="76">
        <f t="shared" ref="AW222" si="397">+AS222-AV222</f>
        <v>0</v>
      </c>
      <c r="AX222" s="77">
        <v>0</v>
      </c>
      <c r="AY222" s="78">
        <f t="shared" ref="AY222" si="398">+AS222-AX222</f>
        <v>0</v>
      </c>
      <c r="AZ222" s="32"/>
      <c r="BA222" s="124">
        <v>0</v>
      </c>
      <c r="BB222" s="76">
        <v>0</v>
      </c>
      <c r="BC222" s="76">
        <f t="shared" ref="BC222" si="399">+BA222-BB222</f>
        <v>0</v>
      </c>
      <c r="BD222" s="76">
        <v>0</v>
      </c>
      <c r="BE222" s="76">
        <f t="shared" ref="BE222" si="400">+BA222-BD222</f>
        <v>0</v>
      </c>
      <c r="BF222" s="77">
        <v>0</v>
      </c>
      <c r="BG222" s="77">
        <f t="shared" ref="BG222" si="401">+BA222-BF222</f>
        <v>0</v>
      </c>
      <c r="BH222" s="8"/>
      <c r="BI222" s="76">
        <v>0</v>
      </c>
      <c r="BJ222" s="76">
        <v>0</v>
      </c>
      <c r="BK222" s="76">
        <f t="shared" ref="BK222" si="402">+BI222-BJ222</f>
        <v>0</v>
      </c>
      <c r="BL222" s="76">
        <v>0</v>
      </c>
      <c r="BM222" s="76">
        <f t="shared" ref="BM222" si="403">+BI222-BL222</f>
        <v>0</v>
      </c>
      <c r="BN222" s="77">
        <v>0</v>
      </c>
      <c r="BO222" s="78">
        <f t="shared" ref="BO222" si="404">+BI222-BN222</f>
        <v>0</v>
      </c>
      <c r="BP222" s="32"/>
      <c r="BQ222" s="124">
        <v>0</v>
      </c>
      <c r="BR222" s="76">
        <v>0</v>
      </c>
      <c r="BS222" s="76">
        <f t="shared" ref="BS222" si="405">+BQ222-BR222</f>
        <v>0</v>
      </c>
      <c r="BT222" s="76">
        <v>0</v>
      </c>
      <c r="BU222" s="76">
        <f t="shared" ref="BU222" si="406">+BQ222-BT222</f>
        <v>0</v>
      </c>
      <c r="BV222" s="77">
        <v>0</v>
      </c>
      <c r="BW222" s="77">
        <f t="shared" ref="BW222" si="407">+BQ222-BV222</f>
        <v>0</v>
      </c>
      <c r="BX222" s="8"/>
      <c r="BY222" s="76">
        <v>0</v>
      </c>
      <c r="BZ222" s="76">
        <v>0</v>
      </c>
      <c r="CA222" s="76">
        <f t="shared" ref="CA222" si="408">+BY222-BZ222</f>
        <v>0</v>
      </c>
      <c r="CB222" s="76">
        <v>0</v>
      </c>
      <c r="CC222" s="76">
        <f t="shared" ref="CC222" si="409">+BY222-CB222</f>
        <v>0</v>
      </c>
      <c r="CD222" s="77">
        <v>0</v>
      </c>
      <c r="CE222" s="78">
        <f t="shared" ref="CE222" si="410">+BY222-CD222</f>
        <v>0</v>
      </c>
      <c r="CF222" s="3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</row>
    <row r="223" spans="2:99" s="2" customFormat="1" ht="14.25" hidden="1" customHeight="1" outlineLevel="1">
      <c r="B223" s="2" t="str">
        <f t="shared" si="354"/>
        <v>Hide</v>
      </c>
      <c r="C223" s="2">
        <v>1</v>
      </c>
      <c r="D223" s="72" t="s">
        <v>202</v>
      </c>
      <c r="E223" s="124">
        <v>-567.55000000000007</v>
      </c>
      <c r="F223" s="76">
        <v>0</v>
      </c>
      <c r="G223" s="76">
        <f t="shared" si="355"/>
        <v>-567.55000000000007</v>
      </c>
      <c r="H223" s="76">
        <v>0</v>
      </c>
      <c r="I223" s="76">
        <f t="shared" si="287"/>
        <v>-567.55000000000007</v>
      </c>
      <c r="J223" s="77">
        <v>0</v>
      </c>
      <c r="K223" s="77">
        <f t="shared" si="356"/>
        <v>-567.55000000000007</v>
      </c>
      <c r="L223" s="8"/>
      <c r="M223" s="76">
        <v>-567.55000000000007</v>
      </c>
      <c r="N223" s="76">
        <v>0</v>
      </c>
      <c r="O223" s="76">
        <f t="shared" si="370"/>
        <v>-567.55000000000007</v>
      </c>
      <c r="P223" s="76">
        <v>0</v>
      </c>
      <c r="Q223" s="76">
        <f t="shared" si="371"/>
        <v>-567.55000000000007</v>
      </c>
      <c r="R223" s="77">
        <v>0</v>
      </c>
      <c r="S223" s="78">
        <f t="shared" si="357"/>
        <v>-567.55000000000007</v>
      </c>
      <c r="T223" s="32"/>
      <c r="U223" s="124">
        <v>-567.55000000000007</v>
      </c>
      <c r="V223" s="76">
        <v>0</v>
      </c>
      <c r="W223" s="76">
        <f t="shared" si="358"/>
        <v>-567.55000000000007</v>
      </c>
      <c r="X223" s="76">
        <v>0</v>
      </c>
      <c r="Y223" s="76">
        <f t="shared" si="288"/>
        <v>-567.55000000000007</v>
      </c>
      <c r="Z223" s="77">
        <v>0</v>
      </c>
      <c r="AA223" s="77">
        <f t="shared" si="359"/>
        <v>-567.55000000000007</v>
      </c>
      <c r="AB223" s="8"/>
      <c r="AC223" s="76">
        <v>-567.55000000000007</v>
      </c>
      <c r="AD223" s="76">
        <v>0</v>
      </c>
      <c r="AE223" s="76">
        <f t="shared" si="372"/>
        <v>-567.55000000000007</v>
      </c>
      <c r="AF223" s="76">
        <v>0</v>
      </c>
      <c r="AG223" s="76">
        <f t="shared" si="373"/>
        <v>-567.55000000000007</v>
      </c>
      <c r="AH223" s="77">
        <v>0</v>
      </c>
      <c r="AI223" s="78">
        <f t="shared" si="360"/>
        <v>-567.55000000000007</v>
      </c>
      <c r="AJ223" s="32"/>
      <c r="AK223" s="124">
        <v>0</v>
      </c>
      <c r="AL223" s="76">
        <v>0</v>
      </c>
      <c r="AM223" s="76">
        <f t="shared" si="361"/>
        <v>0</v>
      </c>
      <c r="AN223" s="76">
        <v>0</v>
      </c>
      <c r="AO223" s="76">
        <f t="shared" si="289"/>
        <v>0</v>
      </c>
      <c r="AP223" s="77">
        <v>0</v>
      </c>
      <c r="AQ223" s="77">
        <f t="shared" si="362"/>
        <v>0</v>
      </c>
      <c r="AR223" s="8"/>
      <c r="AS223" s="76">
        <v>0</v>
      </c>
      <c r="AT223" s="76">
        <v>0</v>
      </c>
      <c r="AU223" s="76">
        <f t="shared" si="374"/>
        <v>0</v>
      </c>
      <c r="AV223" s="76">
        <v>0</v>
      </c>
      <c r="AW223" s="76">
        <f t="shared" si="375"/>
        <v>0</v>
      </c>
      <c r="AX223" s="77">
        <v>0</v>
      </c>
      <c r="AY223" s="78">
        <f t="shared" si="363"/>
        <v>0</v>
      </c>
      <c r="AZ223" s="32"/>
      <c r="BA223" s="124">
        <v>0</v>
      </c>
      <c r="BB223" s="76">
        <v>0</v>
      </c>
      <c r="BC223" s="76">
        <f t="shared" si="364"/>
        <v>0</v>
      </c>
      <c r="BD223" s="76">
        <v>0</v>
      </c>
      <c r="BE223" s="76">
        <f t="shared" si="290"/>
        <v>0</v>
      </c>
      <c r="BF223" s="77">
        <v>0</v>
      </c>
      <c r="BG223" s="77">
        <f t="shared" si="365"/>
        <v>0</v>
      </c>
      <c r="BH223" s="8"/>
      <c r="BI223" s="76">
        <v>0</v>
      </c>
      <c r="BJ223" s="76">
        <v>0</v>
      </c>
      <c r="BK223" s="76">
        <f t="shared" si="376"/>
        <v>0</v>
      </c>
      <c r="BL223" s="76">
        <v>0</v>
      </c>
      <c r="BM223" s="76">
        <f t="shared" si="377"/>
        <v>0</v>
      </c>
      <c r="BN223" s="77">
        <v>0</v>
      </c>
      <c r="BO223" s="78">
        <f t="shared" si="366"/>
        <v>0</v>
      </c>
      <c r="BP223" s="32"/>
      <c r="BQ223" s="124">
        <v>0</v>
      </c>
      <c r="BR223" s="76">
        <v>0</v>
      </c>
      <c r="BS223" s="76">
        <f t="shared" si="367"/>
        <v>0</v>
      </c>
      <c r="BT223" s="76">
        <v>0</v>
      </c>
      <c r="BU223" s="76">
        <f t="shared" si="291"/>
        <v>0</v>
      </c>
      <c r="BV223" s="77">
        <v>0</v>
      </c>
      <c r="BW223" s="77">
        <f t="shared" si="368"/>
        <v>0</v>
      </c>
      <c r="BX223" s="8"/>
      <c r="BY223" s="76">
        <v>0</v>
      </c>
      <c r="BZ223" s="76">
        <v>0</v>
      </c>
      <c r="CA223" s="76">
        <f t="shared" si="378"/>
        <v>0</v>
      </c>
      <c r="CB223" s="76">
        <v>0</v>
      </c>
      <c r="CC223" s="76">
        <f t="shared" si="379"/>
        <v>0</v>
      </c>
      <c r="CD223" s="77">
        <v>0</v>
      </c>
      <c r="CE223" s="78">
        <f t="shared" si="369"/>
        <v>0</v>
      </c>
      <c r="CF223" s="32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</row>
    <row r="224" spans="2:99" s="2" customFormat="1" ht="14.25" hidden="1" customHeight="1" outlineLevel="1">
      <c r="B224" s="2" t="str">
        <f t="shared" si="354"/>
        <v>Hide</v>
      </c>
      <c r="C224" s="2">
        <v>1</v>
      </c>
      <c r="D224" s="72" t="s">
        <v>203</v>
      </c>
      <c r="E224" s="124">
        <v>0</v>
      </c>
      <c r="F224" s="76">
        <v>0</v>
      </c>
      <c r="G224" s="76">
        <f t="shared" si="355"/>
        <v>0</v>
      </c>
      <c r="H224" s="76">
        <v>0</v>
      </c>
      <c r="I224" s="76">
        <f t="shared" ref="I224:I291" si="411">+E224-H224</f>
        <v>0</v>
      </c>
      <c r="J224" s="77">
        <v>0</v>
      </c>
      <c r="K224" s="77">
        <f t="shared" si="356"/>
        <v>0</v>
      </c>
      <c r="L224" s="8"/>
      <c r="M224" s="76">
        <v>0</v>
      </c>
      <c r="N224" s="76">
        <v>0</v>
      </c>
      <c r="O224" s="76">
        <f t="shared" si="370"/>
        <v>0</v>
      </c>
      <c r="P224" s="76">
        <v>0</v>
      </c>
      <c r="Q224" s="76">
        <f t="shared" si="371"/>
        <v>0</v>
      </c>
      <c r="R224" s="77">
        <v>0</v>
      </c>
      <c r="S224" s="78">
        <f t="shared" si="357"/>
        <v>0</v>
      </c>
      <c r="T224" s="32"/>
      <c r="U224" s="124">
        <v>0</v>
      </c>
      <c r="V224" s="76">
        <v>0</v>
      </c>
      <c r="W224" s="76">
        <f t="shared" si="358"/>
        <v>0</v>
      </c>
      <c r="X224" s="76">
        <v>0</v>
      </c>
      <c r="Y224" s="76">
        <f t="shared" ref="Y224:Y291" si="412">+U224-X224</f>
        <v>0</v>
      </c>
      <c r="Z224" s="77">
        <v>0</v>
      </c>
      <c r="AA224" s="77">
        <f t="shared" si="359"/>
        <v>0</v>
      </c>
      <c r="AB224" s="8"/>
      <c r="AC224" s="76">
        <v>0</v>
      </c>
      <c r="AD224" s="76">
        <v>0</v>
      </c>
      <c r="AE224" s="76">
        <f t="shared" si="372"/>
        <v>0</v>
      </c>
      <c r="AF224" s="76">
        <v>0</v>
      </c>
      <c r="AG224" s="76">
        <f t="shared" si="373"/>
        <v>0</v>
      </c>
      <c r="AH224" s="77">
        <v>0</v>
      </c>
      <c r="AI224" s="78">
        <f t="shared" si="360"/>
        <v>0</v>
      </c>
      <c r="AJ224" s="32"/>
      <c r="AK224" s="124">
        <v>0</v>
      </c>
      <c r="AL224" s="76">
        <v>0</v>
      </c>
      <c r="AM224" s="76">
        <f t="shared" si="361"/>
        <v>0</v>
      </c>
      <c r="AN224" s="76">
        <v>0</v>
      </c>
      <c r="AO224" s="76">
        <f t="shared" ref="AO224:AO291" si="413">+AK224-AN224</f>
        <v>0</v>
      </c>
      <c r="AP224" s="77">
        <v>0</v>
      </c>
      <c r="AQ224" s="77">
        <f t="shared" si="362"/>
        <v>0</v>
      </c>
      <c r="AR224" s="8"/>
      <c r="AS224" s="76">
        <v>0</v>
      </c>
      <c r="AT224" s="76">
        <v>0</v>
      </c>
      <c r="AU224" s="76">
        <f t="shared" si="374"/>
        <v>0</v>
      </c>
      <c r="AV224" s="76">
        <v>0</v>
      </c>
      <c r="AW224" s="76">
        <f t="shared" si="375"/>
        <v>0</v>
      </c>
      <c r="AX224" s="77">
        <v>0</v>
      </c>
      <c r="AY224" s="78">
        <f t="shared" si="363"/>
        <v>0</v>
      </c>
      <c r="AZ224" s="32"/>
      <c r="BA224" s="124">
        <v>0</v>
      </c>
      <c r="BB224" s="76">
        <v>0</v>
      </c>
      <c r="BC224" s="76">
        <f t="shared" si="364"/>
        <v>0</v>
      </c>
      <c r="BD224" s="76">
        <v>0</v>
      </c>
      <c r="BE224" s="76">
        <f t="shared" ref="BE224:BE291" si="414">+BA224-BD224</f>
        <v>0</v>
      </c>
      <c r="BF224" s="77">
        <v>0</v>
      </c>
      <c r="BG224" s="77">
        <f t="shared" si="365"/>
        <v>0</v>
      </c>
      <c r="BH224" s="8"/>
      <c r="BI224" s="76">
        <v>0</v>
      </c>
      <c r="BJ224" s="76">
        <v>0</v>
      </c>
      <c r="BK224" s="76">
        <f t="shared" si="376"/>
        <v>0</v>
      </c>
      <c r="BL224" s="76">
        <v>0</v>
      </c>
      <c r="BM224" s="76">
        <f t="shared" si="377"/>
        <v>0</v>
      </c>
      <c r="BN224" s="77">
        <v>0</v>
      </c>
      <c r="BO224" s="78">
        <f t="shared" si="366"/>
        <v>0</v>
      </c>
      <c r="BP224" s="32"/>
      <c r="BQ224" s="124">
        <v>0</v>
      </c>
      <c r="BR224" s="76">
        <v>0</v>
      </c>
      <c r="BS224" s="76">
        <f t="shared" si="367"/>
        <v>0</v>
      </c>
      <c r="BT224" s="76">
        <v>0</v>
      </c>
      <c r="BU224" s="76">
        <f t="shared" ref="BU224:BU291" si="415">+BQ224-BT224</f>
        <v>0</v>
      </c>
      <c r="BV224" s="77">
        <v>0</v>
      </c>
      <c r="BW224" s="77">
        <f t="shared" si="368"/>
        <v>0</v>
      </c>
      <c r="BX224" s="8"/>
      <c r="BY224" s="76">
        <v>0</v>
      </c>
      <c r="BZ224" s="76">
        <v>0</v>
      </c>
      <c r="CA224" s="76">
        <f t="shared" si="378"/>
        <v>0</v>
      </c>
      <c r="CB224" s="76">
        <v>0</v>
      </c>
      <c r="CC224" s="76">
        <f t="shared" si="379"/>
        <v>0</v>
      </c>
      <c r="CD224" s="77">
        <v>0</v>
      </c>
      <c r="CE224" s="78">
        <f t="shared" si="369"/>
        <v>0</v>
      </c>
      <c r="CF224" s="32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</row>
    <row r="225" spans="2:99" s="2" customFormat="1" ht="14.25" hidden="1" customHeight="1" outlineLevel="1">
      <c r="B225" s="2" t="str">
        <f t="shared" si="354"/>
        <v>Hide</v>
      </c>
      <c r="C225" s="2">
        <v>1</v>
      </c>
      <c r="D225" s="72" t="s">
        <v>204</v>
      </c>
      <c r="E225" s="124">
        <v>9.9999999999999645E-2</v>
      </c>
      <c r="F225" s="76">
        <v>-71.19</v>
      </c>
      <c r="G225" s="76">
        <f t="shared" si="355"/>
        <v>71.289999999999992</v>
      </c>
      <c r="H225" s="76">
        <v>0</v>
      </c>
      <c r="I225" s="76">
        <f t="shared" si="411"/>
        <v>9.9999999999999645E-2</v>
      </c>
      <c r="J225" s="77">
        <v>-71.19</v>
      </c>
      <c r="K225" s="77">
        <f t="shared" si="356"/>
        <v>71.289999999999992</v>
      </c>
      <c r="L225" s="8"/>
      <c r="M225" s="76">
        <v>9.9999999999999645E-2</v>
      </c>
      <c r="N225" s="76">
        <v>-71.19</v>
      </c>
      <c r="O225" s="76">
        <f t="shared" si="370"/>
        <v>71.289999999999992</v>
      </c>
      <c r="P225" s="76">
        <v>0</v>
      </c>
      <c r="Q225" s="76">
        <f t="shared" si="371"/>
        <v>9.9999999999999645E-2</v>
      </c>
      <c r="R225" s="77">
        <v>-71.19</v>
      </c>
      <c r="S225" s="78">
        <f t="shared" si="357"/>
        <v>71.289999999999992</v>
      </c>
      <c r="T225" s="32"/>
      <c r="U225" s="124">
        <v>0</v>
      </c>
      <c r="V225" s="76">
        <v>0</v>
      </c>
      <c r="W225" s="76">
        <f t="shared" si="358"/>
        <v>0</v>
      </c>
      <c r="X225" s="76">
        <v>0</v>
      </c>
      <c r="Y225" s="76">
        <f t="shared" si="412"/>
        <v>0</v>
      </c>
      <c r="Z225" s="77">
        <v>0</v>
      </c>
      <c r="AA225" s="77">
        <f t="shared" si="359"/>
        <v>0</v>
      </c>
      <c r="AB225" s="8"/>
      <c r="AC225" s="76">
        <v>0</v>
      </c>
      <c r="AD225" s="76">
        <v>0</v>
      </c>
      <c r="AE225" s="76">
        <f t="shared" si="372"/>
        <v>0</v>
      </c>
      <c r="AF225" s="76">
        <v>0</v>
      </c>
      <c r="AG225" s="76">
        <f t="shared" si="373"/>
        <v>0</v>
      </c>
      <c r="AH225" s="77">
        <v>0</v>
      </c>
      <c r="AI225" s="78">
        <f t="shared" si="360"/>
        <v>0</v>
      </c>
      <c r="AJ225" s="32"/>
      <c r="AK225" s="124">
        <v>0</v>
      </c>
      <c r="AL225" s="76">
        <v>0</v>
      </c>
      <c r="AM225" s="76">
        <f t="shared" si="361"/>
        <v>0</v>
      </c>
      <c r="AN225" s="76">
        <v>0</v>
      </c>
      <c r="AO225" s="76">
        <f t="shared" si="413"/>
        <v>0</v>
      </c>
      <c r="AP225" s="77">
        <v>0</v>
      </c>
      <c r="AQ225" s="77">
        <f t="shared" si="362"/>
        <v>0</v>
      </c>
      <c r="AR225" s="8"/>
      <c r="AS225" s="76">
        <v>0</v>
      </c>
      <c r="AT225" s="76">
        <v>0</v>
      </c>
      <c r="AU225" s="76">
        <f t="shared" si="374"/>
        <v>0</v>
      </c>
      <c r="AV225" s="76">
        <v>0</v>
      </c>
      <c r="AW225" s="76">
        <f t="shared" si="375"/>
        <v>0</v>
      </c>
      <c r="AX225" s="77">
        <v>0</v>
      </c>
      <c r="AY225" s="78">
        <f t="shared" si="363"/>
        <v>0</v>
      </c>
      <c r="AZ225" s="32"/>
      <c r="BA225" s="124">
        <v>9.9999999999999645E-2</v>
      </c>
      <c r="BB225" s="76">
        <v>-71.19</v>
      </c>
      <c r="BC225" s="76">
        <f t="shared" si="364"/>
        <v>71.289999999999992</v>
      </c>
      <c r="BD225" s="76">
        <v>0</v>
      </c>
      <c r="BE225" s="76">
        <f t="shared" si="414"/>
        <v>9.9999999999999645E-2</v>
      </c>
      <c r="BF225" s="77">
        <v>-71.19</v>
      </c>
      <c r="BG225" s="77">
        <f t="shared" si="365"/>
        <v>71.289999999999992</v>
      </c>
      <c r="BH225" s="8"/>
      <c r="BI225" s="76">
        <v>9.9999999999999645E-2</v>
      </c>
      <c r="BJ225" s="76">
        <v>-71.19</v>
      </c>
      <c r="BK225" s="76">
        <f t="shared" si="376"/>
        <v>71.289999999999992</v>
      </c>
      <c r="BL225" s="76">
        <v>0</v>
      </c>
      <c r="BM225" s="76">
        <f t="shared" si="377"/>
        <v>9.9999999999999645E-2</v>
      </c>
      <c r="BN225" s="77">
        <v>-71.19</v>
      </c>
      <c r="BO225" s="78">
        <f t="shared" si="366"/>
        <v>71.289999999999992</v>
      </c>
      <c r="BP225" s="32"/>
      <c r="BQ225" s="124">
        <v>0</v>
      </c>
      <c r="BR225" s="76">
        <v>0</v>
      </c>
      <c r="BS225" s="76">
        <f t="shared" si="367"/>
        <v>0</v>
      </c>
      <c r="BT225" s="76">
        <v>0</v>
      </c>
      <c r="BU225" s="76">
        <f t="shared" si="415"/>
        <v>0</v>
      </c>
      <c r="BV225" s="77">
        <v>0</v>
      </c>
      <c r="BW225" s="77">
        <f t="shared" si="368"/>
        <v>0</v>
      </c>
      <c r="BX225" s="8"/>
      <c r="BY225" s="76">
        <v>0</v>
      </c>
      <c r="BZ225" s="76">
        <v>0</v>
      </c>
      <c r="CA225" s="76">
        <f t="shared" si="378"/>
        <v>0</v>
      </c>
      <c r="CB225" s="76">
        <v>0</v>
      </c>
      <c r="CC225" s="76">
        <f t="shared" si="379"/>
        <v>0</v>
      </c>
      <c r="CD225" s="77">
        <v>0</v>
      </c>
      <c r="CE225" s="78">
        <f t="shared" si="369"/>
        <v>0</v>
      </c>
      <c r="CF225" s="32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</row>
    <row r="226" spans="2:99" s="2" customFormat="1" ht="14.25" hidden="1" customHeight="1" outlineLevel="1">
      <c r="B226" s="2" t="str">
        <f t="shared" si="354"/>
        <v>Hide</v>
      </c>
      <c r="C226" s="2">
        <v>1</v>
      </c>
      <c r="D226" s="72" t="s">
        <v>205</v>
      </c>
      <c r="E226" s="124">
        <v>0</v>
      </c>
      <c r="F226" s="76">
        <v>0</v>
      </c>
      <c r="G226" s="76">
        <f t="shared" si="355"/>
        <v>0</v>
      </c>
      <c r="H226" s="76">
        <v>0</v>
      </c>
      <c r="I226" s="76">
        <f t="shared" si="411"/>
        <v>0</v>
      </c>
      <c r="J226" s="77">
        <v>0</v>
      </c>
      <c r="K226" s="77">
        <f t="shared" si="356"/>
        <v>0</v>
      </c>
      <c r="L226" s="8"/>
      <c r="M226" s="76">
        <v>0</v>
      </c>
      <c r="N226" s="76">
        <v>0</v>
      </c>
      <c r="O226" s="76">
        <f t="shared" si="370"/>
        <v>0</v>
      </c>
      <c r="P226" s="76">
        <v>0</v>
      </c>
      <c r="Q226" s="76">
        <f t="shared" si="371"/>
        <v>0</v>
      </c>
      <c r="R226" s="77">
        <v>0</v>
      </c>
      <c r="S226" s="78">
        <f t="shared" si="357"/>
        <v>0</v>
      </c>
      <c r="T226" s="32"/>
      <c r="U226" s="124">
        <v>0</v>
      </c>
      <c r="V226" s="76">
        <v>0</v>
      </c>
      <c r="W226" s="76">
        <f t="shared" si="358"/>
        <v>0</v>
      </c>
      <c r="X226" s="76">
        <v>0</v>
      </c>
      <c r="Y226" s="76">
        <f t="shared" si="412"/>
        <v>0</v>
      </c>
      <c r="Z226" s="77">
        <v>0</v>
      </c>
      <c r="AA226" s="77">
        <f t="shared" si="359"/>
        <v>0</v>
      </c>
      <c r="AB226" s="8"/>
      <c r="AC226" s="76">
        <v>0</v>
      </c>
      <c r="AD226" s="76">
        <v>0</v>
      </c>
      <c r="AE226" s="76">
        <f t="shared" si="372"/>
        <v>0</v>
      </c>
      <c r="AF226" s="76">
        <v>0</v>
      </c>
      <c r="AG226" s="76">
        <f t="shared" si="373"/>
        <v>0</v>
      </c>
      <c r="AH226" s="77">
        <v>0</v>
      </c>
      <c r="AI226" s="78">
        <f t="shared" si="360"/>
        <v>0</v>
      </c>
      <c r="AJ226" s="32"/>
      <c r="AK226" s="124">
        <v>0</v>
      </c>
      <c r="AL226" s="76">
        <v>0</v>
      </c>
      <c r="AM226" s="76">
        <f t="shared" si="361"/>
        <v>0</v>
      </c>
      <c r="AN226" s="76">
        <v>0</v>
      </c>
      <c r="AO226" s="76">
        <f t="shared" si="413"/>
        <v>0</v>
      </c>
      <c r="AP226" s="77">
        <v>0</v>
      </c>
      <c r="AQ226" s="77">
        <f t="shared" si="362"/>
        <v>0</v>
      </c>
      <c r="AR226" s="8"/>
      <c r="AS226" s="76">
        <v>0</v>
      </c>
      <c r="AT226" s="76">
        <v>0</v>
      </c>
      <c r="AU226" s="76">
        <f t="shared" si="374"/>
        <v>0</v>
      </c>
      <c r="AV226" s="76">
        <v>0</v>
      </c>
      <c r="AW226" s="76">
        <f t="shared" si="375"/>
        <v>0</v>
      </c>
      <c r="AX226" s="77">
        <v>0</v>
      </c>
      <c r="AY226" s="78">
        <f t="shared" si="363"/>
        <v>0</v>
      </c>
      <c r="AZ226" s="32"/>
      <c r="BA226" s="124">
        <v>0</v>
      </c>
      <c r="BB226" s="76">
        <v>0</v>
      </c>
      <c r="BC226" s="76">
        <f t="shared" si="364"/>
        <v>0</v>
      </c>
      <c r="BD226" s="76">
        <v>0</v>
      </c>
      <c r="BE226" s="76">
        <f t="shared" si="414"/>
        <v>0</v>
      </c>
      <c r="BF226" s="77">
        <v>0</v>
      </c>
      <c r="BG226" s="77">
        <f t="shared" si="365"/>
        <v>0</v>
      </c>
      <c r="BH226" s="8"/>
      <c r="BI226" s="76">
        <v>0</v>
      </c>
      <c r="BJ226" s="76">
        <v>0</v>
      </c>
      <c r="BK226" s="76">
        <f t="shared" si="376"/>
        <v>0</v>
      </c>
      <c r="BL226" s="76">
        <v>0</v>
      </c>
      <c r="BM226" s="76">
        <f t="shared" si="377"/>
        <v>0</v>
      </c>
      <c r="BN226" s="77">
        <v>0</v>
      </c>
      <c r="BO226" s="78">
        <f t="shared" si="366"/>
        <v>0</v>
      </c>
      <c r="BP226" s="32"/>
      <c r="BQ226" s="124">
        <v>0</v>
      </c>
      <c r="BR226" s="76">
        <v>0</v>
      </c>
      <c r="BS226" s="76">
        <f t="shared" si="367"/>
        <v>0</v>
      </c>
      <c r="BT226" s="76">
        <v>0</v>
      </c>
      <c r="BU226" s="76">
        <f t="shared" si="415"/>
        <v>0</v>
      </c>
      <c r="BV226" s="77">
        <v>0</v>
      </c>
      <c r="BW226" s="77">
        <f t="shared" si="368"/>
        <v>0</v>
      </c>
      <c r="BX226" s="8"/>
      <c r="BY226" s="76">
        <v>0</v>
      </c>
      <c r="BZ226" s="76">
        <v>0</v>
      </c>
      <c r="CA226" s="76">
        <f t="shared" si="378"/>
        <v>0</v>
      </c>
      <c r="CB226" s="76">
        <v>0</v>
      </c>
      <c r="CC226" s="76">
        <f t="shared" si="379"/>
        <v>0</v>
      </c>
      <c r="CD226" s="77">
        <v>0</v>
      </c>
      <c r="CE226" s="78">
        <f t="shared" si="369"/>
        <v>0</v>
      </c>
      <c r="CF226" s="32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</row>
    <row r="227" spans="2:99" s="2" customFormat="1" ht="14.25" hidden="1" customHeight="1" outlineLevel="1">
      <c r="B227" s="2" t="str">
        <f t="shared" si="354"/>
        <v>Hide</v>
      </c>
      <c r="C227" s="2">
        <v>1</v>
      </c>
      <c r="D227" s="72" t="s">
        <v>206</v>
      </c>
      <c r="E227" s="124">
        <v>0</v>
      </c>
      <c r="F227" s="76">
        <v>0</v>
      </c>
      <c r="G227" s="76">
        <f t="shared" si="355"/>
        <v>0</v>
      </c>
      <c r="H227" s="76">
        <v>0</v>
      </c>
      <c r="I227" s="76">
        <f t="shared" si="411"/>
        <v>0</v>
      </c>
      <c r="J227" s="77">
        <v>0</v>
      </c>
      <c r="K227" s="77">
        <f t="shared" si="356"/>
        <v>0</v>
      </c>
      <c r="L227" s="8"/>
      <c r="M227" s="76">
        <v>0</v>
      </c>
      <c r="N227" s="76">
        <v>0</v>
      </c>
      <c r="O227" s="76">
        <f t="shared" si="370"/>
        <v>0</v>
      </c>
      <c r="P227" s="76">
        <v>0</v>
      </c>
      <c r="Q227" s="76">
        <f t="shared" si="371"/>
        <v>0</v>
      </c>
      <c r="R227" s="77">
        <v>0</v>
      </c>
      <c r="S227" s="78">
        <f t="shared" si="357"/>
        <v>0</v>
      </c>
      <c r="T227" s="32"/>
      <c r="U227" s="124">
        <v>0</v>
      </c>
      <c r="V227" s="76">
        <v>0</v>
      </c>
      <c r="W227" s="76">
        <f t="shared" si="358"/>
        <v>0</v>
      </c>
      <c r="X227" s="76">
        <v>0</v>
      </c>
      <c r="Y227" s="76">
        <f t="shared" si="412"/>
        <v>0</v>
      </c>
      <c r="Z227" s="77">
        <v>0</v>
      </c>
      <c r="AA227" s="77">
        <f t="shared" si="359"/>
        <v>0</v>
      </c>
      <c r="AB227" s="8"/>
      <c r="AC227" s="76">
        <v>0</v>
      </c>
      <c r="AD227" s="76">
        <v>0</v>
      </c>
      <c r="AE227" s="76">
        <f t="shared" si="372"/>
        <v>0</v>
      </c>
      <c r="AF227" s="76">
        <v>0</v>
      </c>
      <c r="AG227" s="76">
        <f t="shared" si="373"/>
        <v>0</v>
      </c>
      <c r="AH227" s="77">
        <v>0</v>
      </c>
      <c r="AI227" s="78">
        <f t="shared" si="360"/>
        <v>0</v>
      </c>
      <c r="AJ227" s="32"/>
      <c r="AK227" s="124">
        <v>0</v>
      </c>
      <c r="AL227" s="76">
        <v>0</v>
      </c>
      <c r="AM227" s="76">
        <f t="shared" si="361"/>
        <v>0</v>
      </c>
      <c r="AN227" s="76">
        <v>0</v>
      </c>
      <c r="AO227" s="76">
        <f t="shared" si="413"/>
        <v>0</v>
      </c>
      <c r="AP227" s="77">
        <v>0</v>
      </c>
      <c r="AQ227" s="77">
        <f t="shared" si="362"/>
        <v>0</v>
      </c>
      <c r="AR227" s="8"/>
      <c r="AS227" s="76">
        <v>0</v>
      </c>
      <c r="AT227" s="76">
        <v>0</v>
      </c>
      <c r="AU227" s="76">
        <f t="shared" si="374"/>
        <v>0</v>
      </c>
      <c r="AV227" s="76">
        <v>0</v>
      </c>
      <c r="AW227" s="76">
        <f t="shared" si="375"/>
        <v>0</v>
      </c>
      <c r="AX227" s="77">
        <v>0</v>
      </c>
      <c r="AY227" s="78">
        <f t="shared" si="363"/>
        <v>0</v>
      </c>
      <c r="AZ227" s="32"/>
      <c r="BA227" s="124">
        <v>0</v>
      </c>
      <c r="BB227" s="76">
        <v>0</v>
      </c>
      <c r="BC227" s="76">
        <f t="shared" si="364"/>
        <v>0</v>
      </c>
      <c r="BD227" s="76">
        <v>0</v>
      </c>
      <c r="BE227" s="76">
        <f t="shared" si="414"/>
        <v>0</v>
      </c>
      <c r="BF227" s="77">
        <v>0</v>
      </c>
      <c r="BG227" s="77">
        <f t="shared" si="365"/>
        <v>0</v>
      </c>
      <c r="BH227" s="8"/>
      <c r="BI227" s="76">
        <v>0</v>
      </c>
      <c r="BJ227" s="76">
        <v>0</v>
      </c>
      <c r="BK227" s="76">
        <f t="shared" si="376"/>
        <v>0</v>
      </c>
      <c r="BL227" s="76">
        <v>0</v>
      </c>
      <c r="BM227" s="76">
        <f t="shared" si="377"/>
        <v>0</v>
      </c>
      <c r="BN227" s="77">
        <v>0</v>
      </c>
      <c r="BO227" s="78">
        <f t="shared" si="366"/>
        <v>0</v>
      </c>
      <c r="BP227" s="32"/>
      <c r="BQ227" s="124">
        <v>0</v>
      </c>
      <c r="BR227" s="76">
        <v>0</v>
      </c>
      <c r="BS227" s="76">
        <f t="shared" si="367"/>
        <v>0</v>
      </c>
      <c r="BT227" s="76">
        <v>0</v>
      </c>
      <c r="BU227" s="76">
        <f t="shared" si="415"/>
        <v>0</v>
      </c>
      <c r="BV227" s="77">
        <v>0</v>
      </c>
      <c r="BW227" s="77">
        <f t="shared" si="368"/>
        <v>0</v>
      </c>
      <c r="BX227" s="8"/>
      <c r="BY227" s="76">
        <v>0</v>
      </c>
      <c r="BZ227" s="76">
        <v>0</v>
      </c>
      <c r="CA227" s="76">
        <f t="shared" si="378"/>
        <v>0</v>
      </c>
      <c r="CB227" s="76">
        <v>0</v>
      </c>
      <c r="CC227" s="76">
        <f t="shared" si="379"/>
        <v>0</v>
      </c>
      <c r="CD227" s="77">
        <v>0</v>
      </c>
      <c r="CE227" s="78">
        <f t="shared" si="369"/>
        <v>0</v>
      </c>
      <c r="CF227" s="32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</row>
    <row r="228" spans="2:99" s="2" customFormat="1" ht="14.25" hidden="1" customHeight="1" outlineLevel="1">
      <c r="B228" s="2" t="str">
        <f t="shared" si="354"/>
        <v>Hide</v>
      </c>
      <c r="C228" s="2">
        <v>1</v>
      </c>
      <c r="D228" s="72" t="s">
        <v>207</v>
      </c>
      <c r="E228" s="124">
        <v>0</v>
      </c>
      <c r="F228" s="76">
        <v>0</v>
      </c>
      <c r="G228" s="76">
        <f t="shared" si="355"/>
        <v>0</v>
      </c>
      <c r="H228" s="76">
        <v>0</v>
      </c>
      <c r="I228" s="76">
        <f t="shared" si="411"/>
        <v>0</v>
      </c>
      <c r="J228" s="77">
        <v>0</v>
      </c>
      <c r="K228" s="77">
        <f t="shared" si="356"/>
        <v>0</v>
      </c>
      <c r="L228" s="8"/>
      <c r="M228" s="76">
        <v>0</v>
      </c>
      <c r="N228" s="76">
        <v>0</v>
      </c>
      <c r="O228" s="76">
        <f t="shared" si="370"/>
        <v>0</v>
      </c>
      <c r="P228" s="76">
        <v>0</v>
      </c>
      <c r="Q228" s="76">
        <f t="shared" si="371"/>
        <v>0</v>
      </c>
      <c r="R228" s="77">
        <v>0</v>
      </c>
      <c r="S228" s="78">
        <f t="shared" si="357"/>
        <v>0</v>
      </c>
      <c r="T228" s="32"/>
      <c r="U228" s="124">
        <v>0</v>
      </c>
      <c r="V228" s="76">
        <v>0</v>
      </c>
      <c r="W228" s="76">
        <f t="shared" si="358"/>
        <v>0</v>
      </c>
      <c r="X228" s="76">
        <v>0</v>
      </c>
      <c r="Y228" s="76">
        <f t="shared" si="412"/>
        <v>0</v>
      </c>
      <c r="Z228" s="77">
        <v>0</v>
      </c>
      <c r="AA228" s="77">
        <f t="shared" si="359"/>
        <v>0</v>
      </c>
      <c r="AB228" s="8"/>
      <c r="AC228" s="76">
        <v>0</v>
      </c>
      <c r="AD228" s="76">
        <v>0</v>
      </c>
      <c r="AE228" s="76">
        <f t="shared" si="372"/>
        <v>0</v>
      </c>
      <c r="AF228" s="76">
        <v>0</v>
      </c>
      <c r="AG228" s="76">
        <f t="shared" si="373"/>
        <v>0</v>
      </c>
      <c r="AH228" s="77">
        <v>0</v>
      </c>
      <c r="AI228" s="78">
        <f t="shared" si="360"/>
        <v>0</v>
      </c>
      <c r="AJ228" s="32"/>
      <c r="AK228" s="124">
        <v>0</v>
      </c>
      <c r="AL228" s="76">
        <v>0</v>
      </c>
      <c r="AM228" s="76">
        <f t="shared" si="361"/>
        <v>0</v>
      </c>
      <c r="AN228" s="76">
        <v>0</v>
      </c>
      <c r="AO228" s="76">
        <f t="shared" si="413"/>
        <v>0</v>
      </c>
      <c r="AP228" s="77">
        <v>0</v>
      </c>
      <c r="AQ228" s="77">
        <f t="shared" si="362"/>
        <v>0</v>
      </c>
      <c r="AR228" s="8"/>
      <c r="AS228" s="76">
        <v>0</v>
      </c>
      <c r="AT228" s="76">
        <v>0</v>
      </c>
      <c r="AU228" s="76">
        <f t="shared" si="374"/>
        <v>0</v>
      </c>
      <c r="AV228" s="76">
        <v>0</v>
      </c>
      <c r="AW228" s="76">
        <f t="shared" si="375"/>
        <v>0</v>
      </c>
      <c r="AX228" s="77">
        <v>0</v>
      </c>
      <c r="AY228" s="78">
        <f t="shared" si="363"/>
        <v>0</v>
      </c>
      <c r="AZ228" s="32"/>
      <c r="BA228" s="124">
        <v>0</v>
      </c>
      <c r="BB228" s="76">
        <v>0</v>
      </c>
      <c r="BC228" s="76">
        <f t="shared" si="364"/>
        <v>0</v>
      </c>
      <c r="BD228" s="76">
        <v>0</v>
      </c>
      <c r="BE228" s="76">
        <f t="shared" si="414"/>
        <v>0</v>
      </c>
      <c r="BF228" s="77">
        <v>0</v>
      </c>
      <c r="BG228" s="77">
        <f t="shared" si="365"/>
        <v>0</v>
      </c>
      <c r="BH228" s="8"/>
      <c r="BI228" s="76">
        <v>0</v>
      </c>
      <c r="BJ228" s="76">
        <v>0</v>
      </c>
      <c r="BK228" s="76">
        <f t="shared" si="376"/>
        <v>0</v>
      </c>
      <c r="BL228" s="76">
        <v>0</v>
      </c>
      <c r="BM228" s="76">
        <f t="shared" si="377"/>
        <v>0</v>
      </c>
      <c r="BN228" s="77">
        <v>0</v>
      </c>
      <c r="BO228" s="78">
        <f t="shared" si="366"/>
        <v>0</v>
      </c>
      <c r="BP228" s="32"/>
      <c r="BQ228" s="124">
        <v>0</v>
      </c>
      <c r="BR228" s="76">
        <v>0</v>
      </c>
      <c r="BS228" s="76">
        <f t="shared" si="367"/>
        <v>0</v>
      </c>
      <c r="BT228" s="76">
        <v>0</v>
      </c>
      <c r="BU228" s="76">
        <f t="shared" si="415"/>
        <v>0</v>
      </c>
      <c r="BV228" s="77">
        <v>0</v>
      </c>
      <c r="BW228" s="77">
        <f t="shared" si="368"/>
        <v>0</v>
      </c>
      <c r="BX228" s="8"/>
      <c r="BY228" s="76">
        <v>0</v>
      </c>
      <c r="BZ228" s="76">
        <v>0</v>
      </c>
      <c r="CA228" s="76">
        <f t="shared" si="378"/>
        <v>0</v>
      </c>
      <c r="CB228" s="76">
        <v>0</v>
      </c>
      <c r="CC228" s="76">
        <f t="shared" si="379"/>
        <v>0</v>
      </c>
      <c r="CD228" s="77">
        <v>0</v>
      </c>
      <c r="CE228" s="78">
        <f t="shared" si="369"/>
        <v>0</v>
      </c>
      <c r="CF228" s="32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</row>
    <row r="229" spans="2:99" s="2" customFormat="1" collapsed="1">
      <c r="B229" s="2" t="str">
        <f t="shared" si="354"/>
        <v>Hide</v>
      </c>
      <c r="C229" s="2">
        <v>1</v>
      </c>
      <c r="D229" s="72" t="s">
        <v>208</v>
      </c>
      <c r="E229" s="123">
        <v>-567.45000000000005</v>
      </c>
      <c r="F229" s="73">
        <v>-71.19</v>
      </c>
      <c r="G229" s="73">
        <f t="shared" si="355"/>
        <v>-496.26000000000005</v>
      </c>
      <c r="H229" s="73">
        <v>0</v>
      </c>
      <c r="I229" s="73">
        <f t="shared" si="411"/>
        <v>-567.45000000000005</v>
      </c>
      <c r="J229" s="74">
        <v>-71.19</v>
      </c>
      <c r="K229" s="74">
        <f t="shared" si="356"/>
        <v>-496.26000000000005</v>
      </c>
      <c r="L229" s="35"/>
      <c r="M229" s="73">
        <v>-567.45000000000005</v>
      </c>
      <c r="N229" s="73">
        <v>-71.19</v>
      </c>
      <c r="O229" s="73">
        <f t="shared" si="370"/>
        <v>-496.26000000000005</v>
      </c>
      <c r="P229" s="73">
        <v>0</v>
      </c>
      <c r="Q229" s="73">
        <f t="shared" si="371"/>
        <v>-567.45000000000005</v>
      </c>
      <c r="R229" s="74">
        <v>-71.19</v>
      </c>
      <c r="S229" s="75">
        <f t="shared" si="357"/>
        <v>-496.26000000000005</v>
      </c>
      <c r="T229" s="32"/>
      <c r="U229" s="123">
        <v>-567.55000000000007</v>
      </c>
      <c r="V229" s="73">
        <v>0</v>
      </c>
      <c r="W229" s="73">
        <f t="shared" si="358"/>
        <v>-567.55000000000007</v>
      </c>
      <c r="X229" s="73">
        <v>0</v>
      </c>
      <c r="Y229" s="73">
        <f t="shared" si="412"/>
        <v>-567.55000000000007</v>
      </c>
      <c r="Z229" s="74">
        <v>0</v>
      </c>
      <c r="AA229" s="74">
        <f t="shared" si="359"/>
        <v>-567.55000000000007</v>
      </c>
      <c r="AB229" s="35"/>
      <c r="AC229" s="73">
        <v>-567.55000000000007</v>
      </c>
      <c r="AD229" s="73">
        <v>0</v>
      </c>
      <c r="AE229" s="73">
        <f t="shared" si="372"/>
        <v>-567.55000000000007</v>
      </c>
      <c r="AF229" s="73">
        <v>0</v>
      </c>
      <c r="AG229" s="73">
        <f t="shared" si="373"/>
        <v>-567.55000000000007</v>
      </c>
      <c r="AH229" s="74">
        <v>0</v>
      </c>
      <c r="AI229" s="75">
        <f t="shared" si="360"/>
        <v>-567.55000000000007</v>
      </c>
      <c r="AJ229" s="32"/>
      <c r="AK229" s="123">
        <v>0</v>
      </c>
      <c r="AL229" s="73">
        <v>0</v>
      </c>
      <c r="AM229" s="73">
        <f t="shared" si="361"/>
        <v>0</v>
      </c>
      <c r="AN229" s="73">
        <v>0</v>
      </c>
      <c r="AO229" s="73">
        <f t="shared" si="413"/>
        <v>0</v>
      </c>
      <c r="AP229" s="74">
        <v>0</v>
      </c>
      <c r="AQ229" s="74">
        <f t="shared" si="362"/>
        <v>0</v>
      </c>
      <c r="AR229" s="35"/>
      <c r="AS229" s="73">
        <v>0</v>
      </c>
      <c r="AT229" s="73">
        <v>0</v>
      </c>
      <c r="AU229" s="73">
        <f t="shared" si="374"/>
        <v>0</v>
      </c>
      <c r="AV229" s="73">
        <v>0</v>
      </c>
      <c r="AW229" s="73">
        <f t="shared" si="375"/>
        <v>0</v>
      </c>
      <c r="AX229" s="74">
        <v>0</v>
      </c>
      <c r="AY229" s="75">
        <f t="shared" si="363"/>
        <v>0</v>
      </c>
      <c r="AZ229" s="32"/>
      <c r="BA229" s="123">
        <v>9.9999999999999645E-2</v>
      </c>
      <c r="BB229" s="73">
        <v>-71.19</v>
      </c>
      <c r="BC229" s="73">
        <f t="shared" si="364"/>
        <v>71.289999999999992</v>
      </c>
      <c r="BD229" s="73">
        <v>0</v>
      </c>
      <c r="BE229" s="73">
        <f t="shared" si="414"/>
        <v>9.9999999999999645E-2</v>
      </c>
      <c r="BF229" s="74">
        <v>-71.19</v>
      </c>
      <c r="BG229" s="74">
        <f t="shared" si="365"/>
        <v>71.289999999999992</v>
      </c>
      <c r="BH229" s="35"/>
      <c r="BI229" s="73">
        <v>9.9999999999999645E-2</v>
      </c>
      <c r="BJ229" s="73">
        <v>-71.19</v>
      </c>
      <c r="BK229" s="73">
        <f t="shared" si="376"/>
        <v>71.289999999999992</v>
      </c>
      <c r="BL229" s="73">
        <v>0</v>
      </c>
      <c r="BM229" s="73">
        <f t="shared" si="377"/>
        <v>9.9999999999999645E-2</v>
      </c>
      <c r="BN229" s="74">
        <v>-71.19</v>
      </c>
      <c r="BO229" s="75">
        <f t="shared" si="366"/>
        <v>71.289999999999992</v>
      </c>
      <c r="BP229" s="32"/>
      <c r="BQ229" s="123">
        <v>0</v>
      </c>
      <c r="BR229" s="73">
        <v>0</v>
      </c>
      <c r="BS229" s="73">
        <f t="shared" si="367"/>
        <v>0</v>
      </c>
      <c r="BT229" s="73">
        <v>0</v>
      </c>
      <c r="BU229" s="73">
        <f t="shared" si="415"/>
        <v>0</v>
      </c>
      <c r="BV229" s="74">
        <v>0</v>
      </c>
      <c r="BW229" s="74">
        <f t="shared" si="368"/>
        <v>0</v>
      </c>
      <c r="BX229" s="35"/>
      <c r="BY229" s="73">
        <v>0</v>
      </c>
      <c r="BZ229" s="73">
        <v>0</v>
      </c>
      <c r="CA229" s="73">
        <f t="shared" si="378"/>
        <v>0</v>
      </c>
      <c r="CB229" s="73">
        <v>0</v>
      </c>
      <c r="CC229" s="73">
        <f t="shared" si="379"/>
        <v>0</v>
      </c>
      <c r="CD229" s="74">
        <v>0</v>
      </c>
      <c r="CE229" s="75">
        <f t="shared" si="369"/>
        <v>0</v>
      </c>
      <c r="CF229" s="32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</row>
    <row r="230" spans="2:99" s="2" customFormat="1">
      <c r="B230" s="2" t="str">
        <f t="shared" si="354"/>
        <v>Hide</v>
      </c>
      <c r="C230" s="2">
        <v>1</v>
      </c>
      <c r="D230" s="80" t="s">
        <v>209</v>
      </c>
      <c r="E230" s="125">
        <v>1620732.9800000004</v>
      </c>
      <c r="F230" s="81">
        <v>1458081.0828363709</v>
      </c>
      <c r="G230" s="81">
        <f t="shared" si="355"/>
        <v>162651.89716362953</v>
      </c>
      <c r="H230" s="81">
        <v>0</v>
      </c>
      <c r="I230" s="81">
        <f t="shared" si="411"/>
        <v>1620732.9800000004</v>
      </c>
      <c r="J230" s="82">
        <v>1076931.3399999996</v>
      </c>
      <c r="K230" s="82">
        <f t="shared" si="356"/>
        <v>543801.64000000083</v>
      </c>
      <c r="L230" s="45"/>
      <c r="M230" s="81">
        <v>1620732.9800000004</v>
      </c>
      <c r="N230" s="81">
        <v>1458081.0828363709</v>
      </c>
      <c r="O230" s="81">
        <f t="shared" si="370"/>
        <v>162651.89716362953</v>
      </c>
      <c r="P230" s="81">
        <v>0</v>
      </c>
      <c r="Q230" s="81">
        <f t="shared" si="371"/>
        <v>1620732.9800000004</v>
      </c>
      <c r="R230" s="82">
        <v>1076931.3399999996</v>
      </c>
      <c r="S230" s="83">
        <f t="shared" si="357"/>
        <v>543801.64000000083</v>
      </c>
      <c r="T230" s="32"/>
      <c r="U230" s="125">
        <v>938045.98999999941</v>
      </c>
      <c r="V230" s="81">
        <v>844213.62470471812</v>
      </c>
      <c r="W230" s="81">
        <f t="shared" si="358"/>
        <v>93832.365295281284</v>
      </c>
      <c r="X230" s="81">
        <v>0</v>
      </c>
      <c r="Y230" s="81">
        <f t="shared" si="412"/>
        <v>938045.98999999941</v>
      </c>
      <c r="Z230" s="82">
        <v>503786.49</v>
      </c>
      <c r="AA230" s="82">
        <f t="shared" si="359"/>
        <v>434259.49999999942</v>
      </c>
      <c r="AB230" s="45"/>
      <c r="AC230" s="81">
        <v>938045.98999999941</v>
      </c>
      <c r="AD230" s="81">
        <v>844213.62470471812</v>
      </c>
      <c r="AE230" s="81">
        <f t="shared" si="372"/>
        <v>93832.365295281284</v>
      </c>
      <c r="AF230" s="81">
        <v>0</v>
      </c>
      <c r="AG230" s="81">
        <f t="shared" si="373"/>
        <v>938045.98999999941</v>
      </c>
      <c r="AH230" s="82">
        <v>503786.49</v>
      </c>
      <c r="AI230" s="83">
        <f t="shared" si="360"/>
        <v>434259.49999999942</v>
      </c>
      <c r="AJ230" s="32"/>
      <c r="AK230" s="125">
        <v>364482.72999999992</v>
      </c>
      <c r="AL230" s="81">
        <v>309448.81086185062</v>
      </c>
      <c r="AM230" s="81">
        <f t="shared" si="361"/>
        <v>55033.9191381493</v>
      </c>
      <c r="AN230" s="81">
        <v>0</v>
      </c>
      <c r="AO230" s="81">
        <f t="shared" si="413"/>
        <v>364482.72999999992</v>
      </c>
      <c r="AP230" s="82">
        <v>250351.72999999998</v>
      </c>
      <c r="AQ230" s="82">
        <f t="shared" si="362"/>
        <v>114130.99999999994</v>
      </c>
      <c r="AR230" s="45"/>
      <c r="AS230" s="81">
        <v>364482.72999999992</v>
      </c>
      <c r="AT230" s="81">
        <v>309448.81086185062</v>
      </c>
      <c r="AU230" s="81">
        <f t="shared" si="374"/>
        <v>55033.9191381493</v>
      </c>
      <c r="AV230" s="81">
        <v>0</v>
      </c>
      <c r="AW230" s="81">
        <f t="shared" si="375"/>
        <v>364482.72999999992</v>
      </c>
      <c r="AX230" s="82">
        <v>250351.72999999998</v>
      </c>
      <c r="AY230" s="83">
        <f t="shared" si="363"/>
        <v>114130.99999999994</v>
      </c>
      <c r="AZ230" s="32"/>
      <c r="BA230" s="125">
        <v>184763.28000000012</v>
      </c>
      <c r="BB230" s="81">
        <v>216012.65229764362</v>
      </c>
      <c r="BC230" s="81">
        <f t="shared" si="364"/>
        <v>-31249.372297643509</v>
      </c>
      <c r="BD230" s="81">
        <v>0</v>
      </c>
      <c r="BE230" s="81">
        <f t="shared" si="414"/>
        <v>184763.28000000012</v>
      </c>
      <c r="BF230" s="82">
        <v>244042.26000000004</v>
      </c>
      <c r="BG230" s="82">
        <f t="shared" si="365"/>
        <v>-59278.979999999923</v>
      </c>
      <c r="BH230" s="45"/>
      <c r="BI230" s="81">
        <v>184763.28000000012</v>
      </c>
      <c r="BJ230" s="81">
        <v>216012.65229764362</v>
      </c>
      <c r="BK230" s="81">
        <f t="shared" si="376"/>
        <v>-31249.372297643509</v>
      </c>
      <c r="BL230" s="81">
        <v>0</v>
      </c>
      <c r="BM230" s="81">
        <f t="shared" si="377"/>
        <v>184763.28000000012</v>
      </c>
      <c r="BN230" s="82">
        <v>244042.26000000004</v>
      </c>
      <c r="BO230" s="83">
        <f t="shared" si="366"/>
        <v>-59278.979999999923</v>
      </c>
      <c r="BP230" s="32"/>
      <c r="BQ230" s="125">
        <v>133440.97999999998</v>
      </c>
      <c r="BR230" s="81">
        <v>88405.994972158893</v>
      </c>
      <c r="BS230" s="81">
        <f t="shared" si="367"/>
        <v>45034.985027841089</v>
      </c>
      <c r="BT230" s="81">
        <v>0</v>
      </c>
      <c r="BU230" s="81">
        <f t="shared" si="415"/>
        <v>133440.97999999998</v>
      </c>
      <c r="BV230" s="82">
        <v>78750.859999999986</v>
      </c>
      <c r="BW230" s="82">
        <f t="shared" si="368"/>
        <v>54690.119999999995</v>
      </c>
      <c r="BX230" s="45"/>
      <c r="BY230" s="81">
        <v>133440.97999999998</v>
      </c>
      <c r="BZ230" s="81">
        <v>88405.994972158893</v>
      </c>
      <c r="CA230" s="81">
        <f t="shared" si="378"/>
        <v>45034.985027841089</v>
      </c>
      <c r="CB230" s="81">
        <v>0</v>
      </c>
      <c r="CC230" s="81">
        <f t="shared" si="379"/>
        <v>133440.97999999998</v>
      </c>
      <c r="CD230" s="82">
        <v>78750.859999999986</v>
      </c>
      <c r="CE230" s="83">
        <f t="shared" si="369"/>
        <v>54690.119999999995</v>
      </c>
      <c r="CF230" s="32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</row>
    <row r="231" spans="2:99" s="2" customFormat="1" ht="14.25" hidden="1" customHeight="1" outlineLevel="1">
      <c r="B231" s="2" t="str">
        <f t="shared" si="354"/>
        <v>Hide</v>
      </c>
      <c r="C231" s="2">
        <v>1</v>
      </c>
      <c r="D231" s="80" t="s">
        <v>210</v>
      </c>
      <c r="E231" s="126">
        <v>31725.920000000002</v>
      </c>
      <c r="F231" s="84">
        <v>16580.93</v>
      </c>
      <c r="G231" s="84">
        <f t="shared" si="355"/>
        <v>15144.990000000002</v>
      </c>
      <c r="H231" s="84">
        <v>0</v>
      </c>
      <c r="I231" s="84">
        <f t="shared" si="411"/>
        <v>31725.920000000002</v>
      </c>
      <c r="J231" s="85">
        <v>4140.4800000000005</v>
      </c>
      <c r="K231" s="85">
        <f t="shared" si="356"/>
        <v>27585.440000000002</v>
      </c>
      <c r="L231" s="86"/>
      <c r="M231" s="84">
        <v>31725.920000000002</v>
      </c>
      <c r="N231" s="84">
        <v>16580.93</v>
      </c>
      <c r="O231" s="84">
        <f t="shared" si="370"/>
        <v>15144.990000000002</v>
      </c>
      <c r="P231" s="84">
        <v>0</v>
      </c>
      <c r="Q231" s="84">
        <f t="shared" si="371"/>
        <v>31725.920000000002</v>
      </c>
      <c r="R231" s="85">
        <v>4140.4800000000005</v>
      </c>
      <c r="S231" s="87">
        <f t="shared" si="357"/>
        <v>27585.440000000002</v>
      </c>
      <c r="T231" s="32"/>
      <c r="U231" s="126">
        <v>15708.11</v>
      </c>
      <c r="V231" s="84">
        <v>7526.21</v>
      </c>
      <c r="W231" s="84">
        <f t="shared" si="358"/>
        <v>8181.9000000000005</v>
      </c>
      <c r="X231" s="84">
        <v>0</v>
      </c>
      <c r="Y231" s="84">
        <f t="shared" si="412"/>
        <v>15708.11</v>
      </c>
      <c r="Z231" s="85">
        <v>695.78</v>
      </c>
      <c r="AA231" s="85">
        <f t="shared" si="359"/>
        <v>15012.33</v>
      </c>
      <c r="AB231" s="86"/>
      <c r="AC231" s="84">
        <v>15708.11</v>
      </c>
      <c r="AD231" s="84">
        <v>7526.21</v>
      </c>
      <c r="AE231" s="84">
        <f t="shared" si="372"/>
        <v>8181.9000000000005</v>
      </c>
      <c r="AF231" s="84">
        <v>0</v>
      </c>
      <c r="AG231" s="84">
        <f t="shared" si="373"/>
        <v>15708.11</v>
      </c>
      <c r="AH231" s="85">
        <v>695.78</v>
      </c>
      <c r="AI231" s="87">
        <f t="shared" si="360"/>
        <v>15012.33</v>
      </c>
      <c r="AJ231" s="32"/>
      <c r="AK231" s="126">
        <v>5480.76</v>
      </c>
      <c r="AL231" s="84">
        <v>2625.99</v>
      </c>
      <c r="AM231" s="84">
        <f t="shared" si="361"/>
        <v>2854.7700000000004</v>
      </c>
      <c r="AN231" s="84">
        <v>0</v>
      </c>
      <c r="AO231" s="84">
        <f t="shared" si="413"/>
        <v>5480.76</v>
      </c>
      <c r="AP231" s="85">
        <v>409.19</v>
      </c>
      <c r="AQ231" s="85">
        <f t="shared" si="362"/>
        <v>5071.5700000000006</v>
      </c>
      <c r="AR231" s="86"/>
      <c r="AS231" s="84">
        <v>5480.76</v>
      </c>
      <c r="AT231" s="84">
        <v>2625.99</v>
      </c>
      <c r="AU231" s="84">
        <f t="shared" si="374"/>
        <v>2854.7700000000004</v>
      </c>
      <c r="AV231" s="84">
        <v>0</v>
      </c>
      <c r="AW231" s="84">
        <f t="shared" si="375"/>
        <v>5480.76</v>
      </c>
      <c r="AX231" s="85">
        <v>409.19</v>
      </c>
      <c r="AY231" s="87">
        <f t="shared" si="363"/>
        <v>5071.5700000000006</v>
      </c>
      <c r="AZ231" s="32"/>
      <c r="BA231" s="126">
        <v>5952.05</v>
      </c>
      <c r="BB231" s="84">
        <v>4623.3900000000003</v>
      </c>
      <c r="BC231" s="84">
        <f t="shared" si="364"/>
        <v>1328.6599999999999</v>
      </c>
      <c r="BD231" s="84">
        <v>0</v>
      </c>
      <c r="BE231" s="84">
        <f t="shared" si="414"/>
        <v>5952.05</v>
      </c>
      <c r="BF231" s="85">
        <v>2067.38</v>
      </c>
      <c r="BG231" s="85">
        <f t="shared" si="365"/>
        <v>3884.67</v>
      </c>
      <c r="BH231" s="86"/>
      <c r="BI231" s="84">
        <v>5952.05</v>
      </c>
      <c r="BJ231" s="84">
        <v>4623.3900000000003</v>
      </c>
      <c r="BK231" s="84">
        <f t="shared" si="376"/>
        <v>1328.6599999999999</v>
      </c>
      <c r="BL231" s="84">
        <v>0</v>
      </c>
      <c r="BM231" s="84">
        <f t="shared" si="377"/>
        <v>5952.05</v>
      </c>
      <c r="BN231" s="85">
        <v>2067.38</v>
      </c>
      <c r="BO231" s="87">
        <f t="shared" si="366"/>
        <v>3884.67</v>
      </c>
      <c r="BP231" s="32"/>
      <c r="BQ231" s="126">
        <v>4585</v>
      </c>
      <c r="BR231" s="84">
        <v>1805.34</v>
      </c>
      <c r="BS231" s="84">
        <f t="shared" si="367"/>
        <v>2779.66</v>
      </c>
      <c r="BT231" s="84">
        <v>0</v>
      </c>
      <c r="BU231" s="84">
        <f t="shared" si="415"/>
        <v>4585</v>
      </c>
      <c r="BV231" s="85">
        <v>968.13</v>
      </c>
      <c r="BW231" s="85">
        <f t="shared" si="368"/>
        <v>3616.87</v>
      </c>
      <c r="BX231" s="86"/>
      <c r="BY231" s="84">
        <v>4585</v>
      </c>
      <c r="BZ231" s="84">
        <v>1805.34</v>
      </c>
      <c r="CA231" s="84">
        <f t="shared" si="378"/>
        <v>2779.66</v>
      </c>
      <c r="CB231" s="84">
        <v>0</v>
      </c>
      <c r="CC231" s="84">
        <f t="shared" si="379"/>
        <v>4585</v>
      </c>
      <c r="CD231" s="85">
        <v>968.13</v>
      </c>
      <c r="CE231" s="87">
        <f t="shared" si="369"/>
        <v>3616.87</v>
      </c>
      <c r="CF231" s="32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</row>
    <row r="232" spans="2:99" s="2" customFormat="1" collapsed="1">
      <c r="B232" s="2" t="str">
        <f t="shared" si="354"/>
        <v>Hide</v>
      </c>
      <c r="C232" s="2">
        <v>1</v>
      </c>
      <c r="D232" s="80" t="s">
        <v>211</v>
      </c>
      <c r="E232" s="125">
        <v>31725.920000000002</v>
      </c>
      <c r="F232" s="81">
        <v>16580.93</v>
      </c>
      <c r="G232" s="81">
        <f t="shared" si="355"/>
        <v>15144.990000000002</v>
      </c>
      <c r="H232" s="81">
        <v>0</v>
      </c>
      <c r="I232" s="81">
        <f t="shared" si="411"/>
        <v>31725.920000000002</v>
      </c>
      <c r="J232" s="82">
        <v>4140.4800000000005</v>
      </c>
      <c r="K232" s="82">
        <f t="shared" si="356"/>
        <v>27585.440000000002</v>
      </c>
      <c r="L232" s="45"/>
      <c r="M232" s="81">
        <v>31725.920000000002</v>
      </c>
      <c r="N232" s="81">
        <v>16580.93</v>
      </c>
      <c r="O232" s="81">
        <f t="shared" si="370"/>
        <v>15144.990000000002</v>
      </c>
      <c r="P232" s="81">
        <v>0</v>
      </c>
      <c r="Q232" s="81">
        <f t="shared" si="371"/>
        <v>31725.920000000002</v>
      </c>
      <c r="R232" s="82">
        <v>4140.4800000000005</v>
      </c>
      <c r="S232" s="83">
        <f t="shared" si="357"/>
        <v>27585.440000000002</v>
      </c>
      <c r="T232" s="32"/>
      <c r="U232" s="125">
        <v>15708.11</v>
      </c>
      <c r="V232" s="81">
        <v>7526.21</v>
      </c>
      <c r="W232" s="81">
        <f t="shared" si="358"/>
        <v>8181.9000000000005</v>
      </c>
      <c r="X232" s="81">
        <v>0</v>
      </c>
      <c r="Y232" s="81">
        <f t="shared" si="412"/>
        <v>15708.11</v>
      </c>
      <c r="Z232" s="82">
        <v>695.78</v>
      </c>
      <c r="AA232" s="82">
        <f t="shared" si="359"/>
        <v>15012.33</v>
      </c>
      <c r="AB232" s="45"/>
      <c r="AC232" s="81">
        <v>15708.11</v>
      </c>
      <c r="AD232" s="81">
        <v>7526.21</v>
      </c>
      <c r="AE232" s="81">
        <f t="shared" si="372"/>
        <v>8181.9000000000005</v>
      </c>
      <c r="AF232" s="81">
        <v>0</v>
      </c>
      <c r="AG232" s="81">
        <f t="shared" si="373"/>
        <v>15708.11</v>
      </c>
      <c r="AH232" s="82">
        <v>695.78</v>
      </c>
      <c r="AI232" s="83">
        <f t="shared" si="360"/>
        <v>15012.33</v>
      </c>
      <c r="AJ232" s="32"/>
      <c r="AK232" s="125">
        <v>5480.76</v>
      </c>
      <c r="AL232" s="81">
        <v>2625.99</v>
      </c>
      <c r="AM232" s="81">
        <f t="shared" si="361"/>
        <v>2854.7700000000004</v>
      </c>
      <c r="AN232" s="81">
        <v>0</v>
      </c>
      <c r="AO232" s="81">
        <f t="shared" si="413"/>
        <v>5480.76</v>
      </c>
      <c r="AP232" s="82">
        <v>409.19</v>
      </c>
      <c r="AQ232" s="82">
        <f t="shared" si="362"/>
        <v>5071.5700000000006</v>
      </c>
      <c r="AR232" s="45"/>
      <c r="AS232" s="81">
        <v>5480.76</v>
      </c>
      <c r="AT232" s="81">
        <v>2625.99</v>
      </c>
      <c r="AU232" s="81">
        <f t="shared" si="374"/>
        <v>2854.7700000000004</v>
      </c>
      <c r="AV232" s="81">
        <v>0</v>
      </c>
      <c r="AW232" s="81">
        <f t="shared" si="375"/>
        <v>5480.76</v>
      </c>
      <c r="AX232" s="82">
        <v>409.19</v>
      </c>
      <c r="AY232" s="83">
        <f t="shared" si="363"/>
        <v>5071.5700000000006</v>
      </c>
      <c r="AZ232" s="32"/>
      <c r="BA232" s="125">
        <v>5952.05</v>
      </c>
      <c r="BB232" s="81">
        <v>4623.3900000000003</v>
      </c>
      <c r="BC232" s="81">
        <f t="shared" si="364"/>
        <v>1328.6599999999999</v>
      </c>
      <c r="BD232" s="81">
        <v>0</v>
      </c>
      <c r="BE232" s="81">
        <f t="shared" si="414"/>
        <v>5952.05</v>
      </c>
      <c r="BF232" s="82">
        <v>2067.38</v>
      </c>
      <c r="BG232" s="82">
        <f t="shared" si="365"/>
        <v>3884.67</v>
      </c>
      <c r="BH232" s="45"/>
      <c r="BI232" s="81">
        <v>5952.05</v>
      </c>
      <c r="BJ232" s="81">
        <v>4623.3900000000003</v>
      </c>
      <c r="BK232" s="81">
        <f t="shared" si="376"/>
        <v>1328.6599999999999</v>
      </c>
      <c r="BL232" s="81">
        <v>0</v>
      </c>
      <c r="BM232" s="81">
        <f t="shared" si="377"/>
        <v>5952.05</v>
      </c>
      <c r="BN232" s="82">
        <v>2067.38</v>
      </c>
      <c r="BO232" s="83">
        <f t="shared" si="366"/>
        <v>3884.67</v>
      </c>
      <c r="BP232" s="32"/>
      <c r="BQ232" s="125">
        <v>4585</v>
      </c>
      <c r="BR232" s="81">
        <v>1805.34</v>
      </c>
      <c r="BS232" s="81">
        <f t="shared" si="367"/>
        <v>2779.66</v>
      </c>
      <c r="BT232" s="81">
        <v>0</v>
      </c>
      <c r="BU232" s="81">
        <f t="shared" si="415"/>
        <v>4585</v>
      </c>
      <c r="BV232" s="82">
        <v>968.13</v>
      </c>
      <c r="BW232" s="82">
        <f t="shared" si="368"/>
        <v>3616.87</v>
      </c>
      <c r="BX232" s="45"/>
      <c r="BY232" s="81">
        <v>4585</v>
      </c>
      <c r="BZ232" s="81">
        <v>1805.34</v>
      </c>
      <c r="CA232" s="81">
        <f t="shared" si="378"/>
        <v>2779.66</v>
      </c>
      <c r="CB232" s="81">
        <v>0</v>
      </c>
      <c r="CC232" s="81">
        <f t="shared" si="379"/>
        <v>4585</v>
      </c>
      <c r="CD232" s="82">
        <v>968.13</v>
      </c>
      <c r="CE232" s="83">
        <f t="shared" si="369"/>
        <v>3616.87</v>
      </c>
      <c r="CF232" s="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</row>
    <row r="233" spans="2:99" s="67" customFormat="1">
      <c r="B233" s="67" t="str">
        <f t="shared" si="354"/>
        <v>Hide</v>
      </c>
      <c r="C233" s="67">
        <v>1</v>
      </c>
      <c r="D233" s="68" t="s">
        <v>212</v>
      </c>
      <c r="E233" s="120">
        <v>1652458.9000000006</v>
      </c>
      <c r="F233" s="57">
        <v>1474662.0128363711</v>
      </c>
      <c r="G233" s="57">
        <f t="shared" si="355"/>
        <v>177796.88716362952</v>
      </c>
      <c r="H233" s="57">
        <v>0</v>
      </c>
      <c r="I233" s="57">
        <f t="shared" si="411"/>
        <v>1652458.9000000006</v>
      </c>
      <c r="J233" s="58">
        <v>1081071.8199999996</v>
      </c>
      <c r="K233" s="58">
        <f t="shared" si="356"/>
        <v>571387.08000000101</v>
      </c>
      <c r="L233" s="45"/>
      <c r="M233" s="57">
        <v>1652458.9000000006</v>
      </c>
      <c r="N233" s="57">
        <v>1474662.0128363711</v>
      </c>
      <c r="O233" s="57">
        <f t="shared" si="370"/>
        <v>177796.88716362952</v>
      </c>
      <c r="P233" s="57">
        <v>0</v>
      </c>
      <c r="Q233" s="57">
        <f t="shared" si="371"/>
        <v>1652458.9000000006</v>
      </c>
      <c r="R233" s="58">
        <v>1081071.8199999996</v>
      </c>
      <c r="S233" s="59">
        <f t="shared" si="357"/>
        <v>571387.08000000101</v>
      </c>
      <c r="T233" s="32"/>
      <c r="U233" s="120">
        <v>953754.09999999939</v>
      </c>
      <c r="V233" s="57">
        <v>851739.83470471809</v>
      </c>
      <c r="W233" s="57">
        <f t="shared" si="358"/>
        <v>102014.26529528131</v>
      </c>
      <c r="X233" s="57">
        <v>0</v>
      </c>
      <c r="Y233" s="57">
        <f t="shared" si="412"/>
        <v>953754.09999999939</v>
      </c>
      <c r="Z233" s="58">
        <v>504482.27</v>
      </c>
      <c r="AA233" s="58">
        <f t="shared" si="359"/>
        <v>449271.82999999938</v>
      </c>
      <c r="AB233" s="45"/>
      <c r="AC233" s="57">
        <v>953754.09999999939</v>
      </c>
      <c r="AD233" s="57">
        <v>851739.83470471809</v>
      </c>
      <c r="AE233" s="57">
        <f t="shared" si="372"/>
        <v>102014.26529528131</v>
      </c>
      <c r="AF233" s="57">
        <v>0</v>
      </c>
      <c r="AG233" s="57">
        <f t="shared" si="373"/>
        <v>953754.09999999939</v>
      </c>
      <c r="AH233" s="58">
        <v>504482.27</v>
      </c>
      <c r="AI233" s="59">
        <f t="shared" si="360"/>
        <v>449271.82999999938</v>
      </c>
      <c r="AJ233" s="32"/>
      <c r="AK233" s="120">
        <v>369963.48999999993</v>
      </c>
      <c r="AL233" s="57">
        <v>312074.80086185061</v>
      </c>
      <c r="AM233" s="57">
        <f t="shared" si="361"/>
        <v>57888.689138149319</v>
      </c>
      <c r="AN233" s="57">
        <v>0</v>
      </c>
      <c r="AO233" s="57">
        <f t="shared" si="413"/>
        <v>369963.48999999993</v>
      </c>
      <c r="AP233" s="58">
        <v>250760.91999999998</v>
      </c>
      <c r="AQ233" s="58">
        <f t="shared" si="362"/>
        <v>119202.56999999995</v>
      </c>
      <c r="AR233" s="45"/>
      <c r="AS233" s="57">
        <v>369963.48999999993</v>
      </c>
      <c r="AT233" s="57">
        <v>312074.80086185061</v>
      </c>
      <c r="AU233" s="57">
        <f t="shared" si="374"/>
        <v>57888.689138149319</v>
      </c>
      <c r="AV233" s="57">
        <v>0</v>
      </c>
      <c r="AW233" s="57">
        <f t="shared" si="375"/>
        <v>369963.48999999993</v>
      </c>
      <c r="AX233" s="58">
        <v>250760.91999999998</v>
      </c>
      <c r="AY233" s="59">
        <f t="shared" si="363"/>
        <v>119202.56999999995</v>
      </c>
      <c r="AZ233" s="32"/>
      <c r="BA233" s="120">
        <v>190715.3300000001</v>
      </c>
      <c r="BB233" s="57">
        <v>220636.04229764364</v>
      </c>
      <c r="BC233" s="57">
        <f t="shared" si="364"/>
        <v>-29920.712297643535</v>
      </c>
      <c r="BD233" s="57">
        <v>0</v>
      </c>
      <c r="BE233" s="57">
        <f t="shared" si="414"/>
        <v>190715.3300000001</v>
      </c>
      <c r="BF233" s="58">
        <v>246109.64000000004</v>
      </c>
      <c r="BG233" s="58">
        <f t="shared" si="365"/>
        <v>-55394.309999999939</v>
      </c>
      <c r="BH233" s="45"/>
      <c r="BI233" s="57">
        <v>190715.3300000001</v>
      </c>
      <c r="BJ233" s="57">
        <v>220636.04229764364</v>
      </c>
      <c r="BK233" s="57">
        <f t="shared" si="376"/>
        <v>-29920.712297643535</v>
      </c>
      <c r="BL233" s="57">
        <v>0</v>
      </c>
      <c r="BM233" s="57">
        <f t="shared" si="377"/>
        <v>190715.3300000001</v>
      </c>
      <c r="BN233" s="58">
        <v>246109.64000000004</v>
      </c>
      <c r="BO233" s="59">
        <f t="shared" si="366"/>
        <v>-55394.309999999939</v>
      </c>
      <c r="BP233" s="32"/>
      <c r="BQ233" s="120">
        <v>138025.97999999998</v>
      </c>
      <c r="BR233" s="57">
        <v>90211.334972158889</v>
      </c>
      <c r="BS233" s="57">
        <f t="shared" si="367"/>
        <v>47814.645027841092</v>
      </c>
      <c r="BT233" s="57">
        <v>0</v>
      </c>
      <c r="BU233" s="57">
        <f t="shared" si="415"/>
        <v>138025.97999999998</v>
      </c>
      <c r="BV233" s="58">
        <v>79718.989999999991</v>
      </c>
      <c r="BW233" s="58">
        <f t="shared" si="368"/>
        <v>58306.989999999991</v>
      </c>
      <c r="BX233" s="45"/>
      <c r="BY233" s="57">
        <v>138025.97999999998</v>
      </c>
      <c r="BZ233" s="57">
        <v>90211.334972158889</v>
      </c>
      <c r="CA233" s="57">
        <f t="shared" si="378"/>
        <v>47814.645027841092</v>
      </c>
      <c r="CB233" s="57">
        <v>0</v>
      </c>
      <c r="CC233" s="57">
        <f t="shared" si="379"/>
        <v>138025.97999999998</v>
      </c>
      <c r="CD233" s="58">
        <v>79718.989999999991</v>
      </c>
      <c r="CE233" s="59">
        <f t="shared" si="369"/>
        <v>58306.989999999991</v>
      </c>
      <c r="CF233" s="32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</row>
    <row r="234" spans="2:99" s="2" customFormat="1" ht="14.25" hidden="1" customHeight="1" outlineLevel="1">
      <c r="B234" s="2" t="str">
        <f t="shared" si="354"/>
        <v>Hide</v>
      </c>
      <c r="C234" s="2">
        <v>-1</v>
      </c>
      <c r="D234" s="88" t="s">
        <v>213</v>
      </c>
      <c r="E234" s="127">
        <v>1316447.2700000003</v>
      </c>
      <c r="F234" s="89">
        <v>1424002.9171636286</v>
      </c>
      <c r="G234" s="89">
        <f t="shared" si="355"/>
        <v>-107555.64716362837</v>
      </c>
      <c r="H234" s="89">
        <v>0</v>
      </c>
      <c r="I234" s="89">
        <f t="shared" si="411"/>
        <v>1316447.2700000003</v>
      </c>
      <c r="J234" s="90">
        <v>912131.27999999991</v>
      </c>
      <c r="K234" s="90">
        <f t="shared" si="356"/>
        <v>404315.99000000034</v>
      </c>
      <c r="L234" s="35"/>
      <c r="M234" s="89">
        <v>1316447.2700000003</v>
      </c>
      <c r="N234" s="89">
        <v>1424002.9171636286</v>
      </c>
      <c r="O234" s="89">
        <f t="shared" si="370"/>
        <v>-107555.64716362837</v>
      </c>
      <c r="P234" s="89">
        <v>0</v>
      </c>
      <c r="Q234" s="89">
        <f t="shared" si="371"/>
        <v>1316447.2700000003</v>
      </c>
      <c r="R234" s="90">
        <v>912131.27999999991</v>
      </c>
      <c r="S234" s="91">
        <f t="shared" si="357"/>
        <v>404315.99000000034</v>
      </c>
      <c r="T234" s="32"/>
      <c r="U234" s="127">
        <v>572717.02999999956</v>
      </c>
      <c r="V234" s="89">
        <v>707435.37529528129</v>
      </c>
      <c r="W234" s="89">
        <f t="shared" si="358"/>
        <v>-134718.34529528173</v>
      </c>
      <c r="X234" s="89">
        <v>0</v>
      </c>
      <c r="Y234" s="89">
        <f t="shared" si="412"/>
        <v>572717.02999999956</v>
      </c>
      <c r="Z234" s="90">
        <v>348967.24000000022</v>
      </c>
      <c r="AA234" s="90">
        <f t="shared" si="359"/>
        <v>223749.78999999934</v>
      </c>
      <c r="AB234" s="35"/>
      <c r="AC234" s="89">
        <v>572717.02999999956</v>
      </c>
      <c r="AD234" s="89">
        <v>707435.37529528129</v>
      </c>
      <c r="AE234" s="89">
        <f t="shared" si="372"/>
        <v>-134718.34529528173</v>
      </c>
      <c r="AF234" s="89">
        <v>0</v>
      </c>
      <c r="AG234" s="89">
        <f t="shared" si="373"/>
        <v>572717.02999999956</v>
      </c>
      <c r="AH234" s="90">
        <v>348967.24000000022</v>
      </c>
      <c r="AI234" s="91">
        <f t="shared" si="360"/>
        <v>223749.78999999934</v>
      </c>
      <c r="AJ234" s="32"/>
      <c r="AK234" s="127">
        <v>344991.01000000024</v>
      </c>
      <c r="AL234" s="89">
        <v>243986.18913814949</v>
      </c>
      <c r="AM234" s="89">
        <f t="shared" si="361"/>
        <v>101004.82086185075</v>
      </c>
      <c r="AN234" s="89">
        <v>0</v>
      </c>
      <c r="AO234" s="89">
        <f t="shared" si="413"/>
        <v>344991.01000000024</v>
      </c>
      <c r="AP234" s="90">
        <v>201123.38000000006</v>
      </c>
      <c r="AQ234" s="90">
        <f t="shared" si="362"/>
        <v>143867.63000000018</v>
      </c>
      <c r="AR234" s="35"/>
      <c r="AS234" s="89">
        <v>344991.01000000024</v>
      </c>
      <c r="AT234" s="89">
        <v>243986.18913814949</v>
      </c>
      <c r="AU234" s="89">
        <f t="shared" si="374"/>
        <v>101004.82086185075</v>
      </c>
      <c r="AV234" s="89">
        <v>0</v>
      </c>
      <c r="AW234" s="89">
        <f t="shared" si="375"/>
        <v>344991.01000000024</v>
      </c>
      <c r="AX234" s="90">
        <v>201123.38000000006</v>
      </c>
      <c r="AY234" s="91">
        <f t="shared" si="363"/>
        <v>143867.63000000018</v>
      </c>
      <c r="AZ234" s="32"/>
      <c r="BA234" s="127">
        <v>232604.97000000067</v>
      </c>
      <c r="BB234" s="89">
        <v>198987.34770235643</v>
      </c>
      <c r="BC234" s="89">
        <f t="shared" si="364"/>
        <v>33617.622297644237</v>
      </c>
      <c r="BD234" s="89">
        <v>0</v>
      </c>
      <c r="BE234" s="89">
        <f t="shared" si="414"/>
        <v>232604.97000000067</v>
      </c>
      <c r="BF234" s="90">
        <v>114862.85000000002</v>
      </c>
      <c r="BG234" s="90">
        <f t="shared" si="365"/>
        <v>117742.12000000065</v>
      </c>
      <c r="BH234" s="35"/>
      <c r="BI234" s="89">
        <v>232604.97000000067</v>
      </c>
      <c r="BJ234" s="89">
        <v>198987.34770235643</v>
      </c>
      <c r="BK234" s="89">
        <f t="shared" si="376"/>
        <v>33617.622297644237</v>
      </c>
      <c r="BL234" s="89">
        <v>0</v>
      </c>
      <c r="BM234" s="89">
        <f t="shared" si="377"/>
        <v>232604.97000000067</v>
      </c>
      <c r="BN234" s="90">
        <v>114862.85000000002</v>
      </c>
      <c r="BO234" s="91">
        <f t="shared" si="366"/>
        <v>117742.12000000065</v>
      </c>
      <c r="BP234" s="32"/>
      <c r="BQ234" s="127">
        <v>166134.25999999992</v>
      </c>
      <c r="BR234" s="89">
        <v>273594.00502784125</v>
      </c>
      <c r="BS234" s="89">
        <f t="shared" si="367"/>
        <v>-107459.74502784133</v>
      </c>
      <c r="BT234" s="89">
        <v>0</v>
      </c>
      <c r="BU234" s="89">
        <f t="shared" si="415"/>
        <v>166134.25999999992</v>
      </c>
      <c r="BV234" s="90">
        <v>247177.81</v>
      </c>
      <c r="BW234" s="90">
        <f t="shared" si="368"/>
        <v>-81043.550000000076</v>
      </c>
      <c r="BX234" s="35"/>
      <c r="BY234" s="89">
        <v>166134.25999999992</v>
      </c>
      <c r="BZ234" s="89">
        <v>273594.00502784125</v>
      </c>
      <c r="CA234" s="89">
        <f t="shared" si="378"/>
        <v>-107459.74502784133</v>
      </c>
      <c r="CB234" s="89">
        <v>0</v>
      </c>
      <c r="CC234" s="89">
        <f t="shared" si="379"/>
        <v>166134.25999999992</v>
      </c>
      <c r="CD234" s="90">
        <v>247177.81</v>
      </c>
      <c r="CE234" s="91">
        <f t="shared" si="369"/>
        <v>-81043.550000000076</v>
      </c>
      <c r="CF234" s="32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</row>
    <row r="235" spans="2:99" s="67" customFormat="1" collapsed="1">
      <c r="B235" s="67" t="str">
        <f t="shared" si="354"/>
        <v>Hide</v>
      </c>
      <c r="C235" s="67">
        <v>-1</v>
      </c>
      <c r="D235" s="68" t="s">
        <v>214</v>
      </c>
      <c r="E235" s="120">
        <v>1284721.3500000001</v>
      </c>
      <c r="F235" s="57">
        <v>1407421.9871636289</v>
      </c>
      <c r="G235" s="57">
        <f t="shared" si="355"/>
        <v>-122700.63716362882</v>
      </c>
      <c r="H235" s="57">
        <v>0</v>
      </c>
      <c r="I235" s="57">
        <f t="shared" si="411"/>
        <v>1284721.3500000001</v>
      </c>
      <c r="J235" s="58">
        <v>907990.79999999993</v>
      </c>
      <c r="K235" s="58">
        <f t="shared" si="356"/>
        <v>376730.55000000016</v>
      </c>
      <c r="L235" s="45"/>
      <c r="M235" s="57">
        <v>1284721.3500000001</v>
      </c>
      <c r="N235" s="57">
        <v>1407421.9871636289</v>
      </c>
      <c r="O235" s="57">
        <f t="shared" si="370"/>
        <v>-122700.63716362882</v>
      </c>
      <c r="P235" s="57">
        <v>0</v>
      </c>
      <c r="Q235" s="57">
        <f t="shared" si="371"/>
        <v>1284721.3500000001</v>
      </c>
      <c r="R235" s="58">
        <v>907990.79999999993</v>
      </c>
      <c r="S235" s="59">
        <f t="shared" si="357"/>
        <v>376730.55000000016</v>
      </c>
      <c r="T235" s="32"/>
      <c r="U235" s="120">
        <v>557008.91999999958</v>
      </c>
      <c r="V235" s="57">
        <v>699909.16529528133</v>
      </c>
      <c r="W235" s="57">
        <f t="shared" si="358"/>
        <v>-142900.24529528175</v>
      </c>
      <c r="X235" s="57">
        <v>0</v>
      </c>
      <c r="Y235" s="57">
        <f t="shared" si="412"/>
        <v>557008.91999999958</v>
      </c>
      <c r="Z235" s="58">
        <v>348271.4600000002</v>
      </c>
      <c r="AA235" s="58">
        <f t="shared" si="359"/>
        <v>208737.45999999938</v>
      </c>
      <c r="AB235" s="45"/>
      <c r="AC235" s="57">
        <v>557008.91999999958</v>
      </c>
      <c r="AD235" s="57">
        <v>699909.16529528133</v>
      </c>
      <c r="AE235" s="57">
        <f t="shared" si="372"/>
        <v>-142900.24529528175</v>
      </c>
      <c r="AF235" s="57">
        <v>0</v>
      </c>
      <c r="AG235" s="57">
        <f t="shared" si="373"/>
        <v>557008.91999999958</v>
      </c>
      <c r="AH235" s="58">
        <v>348271.4600000002</v>
      </c>
      <c r="AI235" s="59">
        <f t="shared" si="360"/>
        <v>208737.45999999938</v>
      </c>
      <c r="AJ235" s="32"/>
      <c r="AK235" s="120">
        <v>339510.25000000023</v>
      </c>
      <c r="AL235" s="57">
        <v>241360.1991381495</v>
      </c>
      <c r="AM235" s="57">
        <f t="shared" si="361"/>
        <v>98150.05086185073</v>
      </c>
      <c r="AN235" s="57">
        <v>0</v>
      </c>
      <c r="AO235" s="57">
        <f t="shared" si="413"/>
        <v>339510.25000000023</v>
      </c>
      <c r="AP235" s="58">
        <v>200714.19000000006</v>
      </c>
      <c r="AQ235" s="58">
        <f t="shared" si="362"/>
        <v>138796.06000000017</v>
      </c>
      <c r="AR235" s="45"/>
      <c r="AS235" s="57">
        <v>339510.25000000023</v>
      </c>
      <c r="AT235" s="57">
        <v>241360.1991381495</v>
      </c>
      <c r="AU235" s="57">
        <f t="shared" si="374"/>
        <v>98150.05086185073</v>
      </c>
      <c r="AV235" s="57">
        <v>0</v>
      </c>
      <c r="AW235" s="57">
        <f t="shared" si="375"/>
        <v>339510.25000000023</v>
      </c>
      <c r="AX235" s="58">
        <v>200714.19000000006</v>
      </c>
      <c r="AY235" s="59">
        <f t="shared" si="363"/>
        <v>138796.06000000017</v>
      </c>
      <c r="AZ235" s="32"/>
      <c r="BA235" s="120">
        <v>226652.92000000068</v>
      </c>
      <c r="BB235" s="57">
        <v>194363.95770235642</v>
      </c>
      <c r="BC235" s="57">
        <f t="shared" si="364"/>
        <v>32288.962297644262</v>
      </c>
      <c r="BD235" s="57">
        <v>0</v>
      </c>
      <c r="BE235" s="57">
        <f t="shared" si="414"/>
        <v>226652.92000000068</v>
      </c>
      <c r="BF235" s="58">
        <v>112795.47000000002</v>
      </c>
      <c r="BG235" s="58">
        <f t="shared" si="365"/>
        <v>113857.45000000067</v>
      </c>
      <c r="BH235" s="45"/>
      <c r="BI235" s="57">
        <v>226652.92000000068</v>
      </c>
      <c r="BJ235" s="57">
        <v>194363.95770235642</v>
      </c>
      <c r="BK235" s="57">
        <f t="shared" si="376"/>
        <v>32288.962297644262</v>
      </c>
      <c r="BL235" s="57">
        <v>0</v>
      </c>
      <c r="BM235" s="57">
        <f t="shared" si="377"/>
        <v>226652.92000000068</v>
      </c>
      <c r="BN235" s="58">
        <v>112795.47000000002</v>
      </c>
      <c r="BO235" s="59">
        <f t="shared" si="366"/>
        <v>113857.45000000067</v>
      </c>
      <c r="BP235" s="32"/>
      <c r="BQ235" s="120">
        <v>161549.25999999992</v>
      </c>
      <c r="BR235" s="57">
        <v>271788.66502784123</v>
      </c>
      <c r="BS235" s="57">
        <f t="shared" si="367"/>
        <v>-110239.40502784131</v>
      </c>
      <c r="BT235" s="57">
        <v>0</v>
      </c>
      <c r="BU235" s="57">
        <f t="shared" si="415"/>
        <v>161549.25999999992</v>
      </c>
      <c r="BV235" s="58">
        <v>246209.68</v>
      </c>
      <c r="BW235" s="58">
        <f t="shared" si="368"/>
        <v>-84660.420000000071</v>
      </c>
      <c r="BX235" s="45"/>
      <c r="BY235" s="57">
        <v>161549.25999999992</v>
      </c>
      <c r="BZ235" s="57">
        <v>271788.66502784123</v>
      </c>
      <c r="CA235" s="57">
        <f t="shared" si="378"/>
        <v>-110239.40502784131</v>
      </c>
      <c r="CB235" s="57">
        <v>0</v>
      </c>
      <c r="CC235" s="57">
        <f t="shared" si="379"/>
        <v>161549.25999999992</v>
      </c>
      <c r="CD235" s="58">
        <v>246209.68</v>
      </c>
      <c r="CE235" s="59">
        <f t="shared" si="369"/>
        <v>-84660.420000000071</v>
      </c>
      <c r="CF235" s="32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</row>
    <row r="236" spans="2:99" s="2" customFormat="1" ht="14.25" hidden="1" customHeight="1" outlineLevel="1">
      <c r="B236" s="2" t="s">
        <v>404</v>
      </c>
      <c r="D236" s="62" t="s">
        <v>215</v>
      </c>
      <c r="E236" s="115">
        <v>0</v>
      </c>
      <c r="F236" s="28">
        <v>0</v>
      </c>
      <c r="G236" s="28">
        <f t="shared" si="355"/>
        <v>0</v>
      </c>
      <c r="H236" s="28">
        <v>0</v>
      </c>
      <c r="I236" s="28">
        <f t="shared" si="411"/>
        <v>0</v>
      </c>
      <c r="J236" s="34">
        <v>0</v>
      </c>
      <c r="K236" s="34">
        <f t="shared" si="356"/>
        <v>0</v>
      </c>
      <c r="L236" s="35"/>
      <c r="M236" s="28">
        <v>0</v>
      </c>
      <c r="N236" s="28">
        <v>0</v>
      </c>
      <c r="O236" s="28">
        <f t="shared" si="370"/>
        <v>0</v>
      </c>
      <c r="P236" s="28">
        <v>0</v>
      </c>
      <c r="Q236" s="28">
        <f t="shared" si="371"/>
        <v>0</v>
      </c>
      <c r="R236" s="34">
        <v>0</v>
      </c>
      <c r="S236" s="36">
        <f t="shared" si="357"/>
        <v>0</v>
      </c>
      <c r="T236" s="32"/>
      <c r="U236" s="115">
        <v>0</v>
      </c>
      <c r="V236" s="28">
        <v>0</v>
      </c>
      <c r="W236" s="28">
        <f t="shared" si="358"/>
        <v>0</v>
      </c>
      <c r="X236" s="28">
        <v>0</v>
      </c>
      <c r="Y236" s="28">
        <f t="shared" si="412"/>
        <v>0</v>
      </c>
      <c r="Z236" s="34">
        <v>0</v>
      </c>
      <c r="AA236" s="34">
        <f t="shared" si="359"/>
        <v>0</v>
      </c>
      <c r="AB236" s="35"/>
      <c r="AC236" s="28">
        <v>0</v>
      </c>
      <c r="AD236" s="28">
        <v>0</v>
      </c>
      <c r="AE236" s="28">
        <f t="shared" si="372"/>
        <v>0</v>
      </c>
      <c r="AF236" s="28">
        <v>0</v>
      </c>
      <c r="AG236" s="28">
        <f t="shared" si="373"/>
        <v>0</v>
      </c>
      <c r="AH236" s="34">
        <v>0</v>
      </c>
      <c r="AI236" s="36">
        <f t="shared" si="360"/>
        <v>0</v>
      </c>
      <c r="AJ236" s="32"/>
      <c r="AK236" s="115">
        <v>0</v>
      </c>
      <c r="AL236" s="28">
        <v>0</v>
      </c>
      <c r="AM236" s="28">
        <f t="shared" si="361"/>
        <v>0</v>
      </c>
      <c r="AN236" s="28">
        <v>0</v>
      </c>
      <c r="AO236" s="28">
        <f t="shared" si="413"/>
        <v>0</v>
      </c>
      <c r="AP236" s="34">
        <v>0</v>
      </c>
      <c r="AQ236" s="34">
        <f t="shared" si="362"/>
        <v>0</v>
      </c>
      <c r="AR236" s="35"/>
      <c r="AS236" s="28">
        <v>0</v>
      </c>
      <c r="AT236" s="28">
        <v>0</v>
      </c>
      <c r="AU236" s="28">
        <f t="shared" si="374"/>
        <v>0</v>
      </c>
      <c r="AV236" s="28">
        <v>0</v>
      </c>
      <c r="AW236" s="28">
        <f t="shared" si="375"/>
        <v>0</v>
      </c>
      <c r="AX236" s="34">
        <v>0</v>
      </c>
      <c r="AY236" s="36">
        <f t="shared" si="363"/>
        <v>0</v>
      </c>
      <c r="AZ236" s="32"/>
      <c r="BA236" s="115">
        <v>0</v>
      </c>
      <c r="BB236" s="28">
        <v>0</v>
      </c>
      <c r="BC236" s="28">
        <f t="shared" si="364"/>
        <v>0</v>
      </c>
      <c r="BD236" s="28">
        <v>0</v>
      </c>
      <c r="BE236" s="28">
        <f t="shared" si="414"/>
        <v>0</v>
      </c>
      <c r="BF236" s="34">
        <v>0</v>
      </c>
      <c r="BG236" s="34">
        <f t="shared" si="365"/>
        <v>0</v>
      </c>
      <c r="BH236" s="35"/>
      <c r="BI236" s="28">
        <v>0</v>
      </c>
      <c r="BJ236" s="28">
        <v>0</v>
      </c>
      <c r="BK236" s="28">
        <f t="shared" si="376"/>
        <v>0</v>
      </c>
      <c r="BL236" s="28">
        <v>0</v>
      </c>
      <c r="BM236" s="28">
        <f t="shared" si="377"/>
        <v>0</v>
      </c>
      <c r="BN236" s="34">
        <v>0</v>
      </c>
      <c r="BO236" s="36">
        <f t="shared" si="366"/>
        <v>0</v>
      </c>
      <c r="BP236" s="32"/>
      <c r="BQ236" s="115">
        <v>0</v>
      </c>
      <c r="BR236" s="28">
        <v>0</v>
      </c>
      <c r="BS236" s="28">
        <f t="shared" si="367"/>
        <v>0</v>
      </c>
      <c r="BT236" s="28">
        <v>0</v>
      </c>
      <c r="BU236" s="28">
        <f t="shared" si="415"/>
        <v>0</v>
      </c>
      <c r="BV236" s="34">
        <v>0</v>
      </c>
      <c r="BW236" s="34">
        <f t="shared" si="368"/>
        <v>0</v>
      </c>
      <c r="BX236" s="35"/>
      <c r="BY236" s="28">
        <v>0</v>
      </c>
      <c r="BZ236" s="28">
        <v>0</v>
      </c>
      <c r="CA236" s="28">
        <f t="shared" si="378"/>
        <v>0</v>
      </c>
      <c r="CB236" s="28">
        <v>0</v>
      </c>
      <c r="CC236" s="28">
        <f t="shared" si="379"/>
        <v>0</v>
      </c>
      <c r="CD236" s="34">
        <v>0</v>
      </c>
      <c r="CE236" s="36">
        <f t="shared" si="369"/>
        <v>0</v>
      </c>
      <c r="CF236" s="32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</row>
    <row r="237" spans="2:99" s="2" customFormat="1" ht="14.25" hidden="1" customHeight="1" outlineLevel="1">
      <c r="B237" s="2" t="str">
        <f t="shared" ref="B237:B304" si="416">IF(SUM(T237:T237)&lt;&gt;0,"Show","Hide")</f>
        <v>Hide</v>
      </c>
      <c r="C237" s="2">
        <v>1</v>
      </c>
      <c r="D237" s="62" t="s">
        <v>216</v>
      </c>
      <c r="E237" s="121">
        <v>43266.75</v>
      </c>
      <c r="F237" s="63">
        <v>32941.75</v>
      </c>
      <c r="G237" s="63">
        <f t="shared" si="355"/>
        <v>10325</v>
      </c>
      <c r="H237" s="63">
        <v>0</v>
      </c>
      <c r="I237" s="63">
        <f t="shared" si="411"/>
        <v>43266.75</v>
      </c>
      <c r="J237" s="64">
        <v>30000</v>
      </c>
      <c r="K237" s="64">
        <f t="shared" si="356"/>
        <v>13266.75</v>
      </c>
      <c r="L237" s="8"/>
      <c r="M237" s="63">
        <v>43266.75</v>
      </c>
      <c r="N237" s="63">
        <v>32941.75</v>
      </c>
      <c r="O237" s="63">
        <f t="shared" si="370"/>
        <v>10325</v>
      </c>
      <c r="P237" s="63">
        <v>0</v>
      </c>
      <c r="Q237" s="63">
        <f t="shared" si="371"/>
        <v>43266.75</v>
      </c>
      <c r="R237" s="64">
        <v>30000</v>
      </c>
      <c r="S237" s="65">
        <f t="shared" si="357"/>
        <v>13266.75</v>
      </c>
      <c r="T237" s="32"/>
      <c r="U237" s="121">
        <v>20785</v>
      </c>
      <c r="V237" s="63">
        <v>10460</v>
      </c>
      <c r="W237" s="63">
        <f t="shared" si="358"/>
        <v>10325</v>
      </c>
      <c r="X237" s="63">
        <v>0</v>
      </c>
      <c r="Y237" s="63">
        <f t="shared" si="412"/>
        <v>20785</v>
      </c>
      <c r="Z237" s="64">
        <v>10000</v>
      </c>
      <c r="AA237" s="64">
        <f t="shared" si="359"/>
        <v>10785</v>
      </c>
      <c r="AB237" s="8"/>
      <c r="AC237" s="63">
        <v>20785</v>
      </c>
      <c r="AD237" s="63">
        <v>10460</v>
      </c>
      <c r="AE237" s="63">
        <f t="shared" si="372"/>
        <v>10325</v>
      </c>
      <c r="AF237" s="63">
        <v>0</v>
      </c>
      <c r="AG237" s="63">
        <f t="shared" si="373"/>
        <v>20785</v>
      </c>
      <c r="AH237" s="64">
        <v>10000</v>
      </c>
      <c r="AI237" s="65">
        <f t="shared" si="360"/>
        <v>10785</v>
      </c>
      <c r="AJ237" s="32"/>
      <c r="AK237" s="121">
        <v>0</v>
      </c>
      <c r="AL237" s="63">
        <v>0</v>
      </c>
      <c r="AM237" s="63">
        <f t="shared" si="361"/>
        <v>0</v>
      </c>
      <c r="AN237" s="63">
        <v>0</v>
      </c>
      <c r="AO237" s="63">
        <f t="shared" si="413"/>
        <v>0</v>
      </c>
      <c r="AP237" s="64">
        <v>0</v>
      </c>
      <c r="AQ237" s="64">
        <f t="shared" si="362"/>
        <v>0</v>
      </c>
      <c r="AR237" s="8"/>
      <c r="AS237" s="63">
        <v>0</v>
      </c>
      <c r="AT237" s="63">
        <v>0</v>
      </c>
      <c r="AU237" s="63">
        <f t="shared" si="374"/>
        <v>0</v>
      </c>
      <c r="AV237" s="63">
        <v>0</v>
      </c>
      <c r="AW237" s="63">
        <f t="shared" si="375"/>
        <v>0</v>
      </c>
      <c r="AX237" s="64">
        <v>0</v>
      </c>
      <c r="AY237" s="65">
        <f t="shared" si="363"/>
        <v>0</v>
      </c>
      <c r="AZ237" s="32"/>
      <c r="BA237" s="121">
        <v>0</v>
      </c>
      <c r="BB237" s="63">
        <v>0</v>
      </c>
      <c r="BC237" s="63">
        <f t="shared" si="364"/>
        <v>0</v>
      </c>
      <c r="BD237" s="63">
        <v>0</v>
      </c>
      <c r="BE237" s="63">
        <f t="shared" si="414"/>
        <v>0</v>
      </c>
      <c r="BF237" s="64">
        <v>0</v>
      </c>
      <c r="BG237" s="64">
        <f t="shared" si="365"/>
        <v>0</v>
      </c>
      <c r="BH237" s="8"/>
      <c r="BI237" s="63">
        <v>0</v>
      </c>
      <c r="BJ237" s="63">
        <v>0</v>
      </c>
      <c r="BK237" s="63">
        <f t="shared" si="376"/>
        <v>0</v>
      </c>
      <c r="BL237" s="63">
        <v>0</v>
      </c>
      <c r="BM237" s="63">
        <f t="shared" si="377"/>
        <v>0</v>
      </c>
      <c r="BN237" s="64">
        <v>0</v>
      </c>
      <c r="BO237" s="65">
        <f t="shared" si="366"/>
        <v>0</v>
      </c>
      <c r="BP237" s="32"/>
      <c r="BQ237" s="121">
        <v>22481.75</v>
      </c>
      <c r="BR237" s="63">
        <v>22481.75</v>
      </c>
      <c r="BS237" s="63">
        <f t="shared" si="367"/>
        <v>0</v>
      </c>
      <c r="BT237" s="63">
        <v>0</v>
      </c>
      <c r="BU237" s="63">
        <f t="shared" si="415"/>
        <v>22481.75</v>
      </c>
      <c r="BV237" s="64">
        <v>20000</v>
      </c>
      <c r="BW237" s="64">
        <f t="shared" si="368"/>
        <v>2481.75</v>
      </c>
      <c r="BX237" s="8"/>
      <c r="BY237" s="63">
        <v>22481.75</v>
      </c>
      <c r="BZ237" s="63">
        <v>22481.75</v>
      </c>
      <c r="CA237" s="63">
        <f t="shared" si="378"/>
        <v>0</v>
      </c>
      <c r="CB237" s="63">
        <v>0</v>
      </c>
      <c r="CC237" s="63">
        <f t="shared" si="379"/>
        <v>22481.75</v>
      </c>
      <c r="CD237" s="64">
        <v>20000</v>
      </c>
      <c r="CE237" s="65">
        <f t="shared" si="369"/>
        <v>2481.75</v>
      </c>
      <c r="CF237" s="32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</row>
    <row r="238" spans="2:99" s="2" customFormat="1" ht="14.25" hidden="1" customHeight="1" outlineLevel="1">
      <c r="B238" s="2" t="str">
        <f t="shared" si="416"/>
        <v>Hide</v>
      </c>
      <c r="C238" s="2">
        <v>1</v>
      </c>
      <c r="D238" s="92" t="s" vm="4">
        <v>217</v>
      </c>
      <c r="E238" s="121">
        <v>0</v>
      </c>
      <c r="F238" s="63">
        <v>0</v>
      </c>
      <c r="G238" s="63">
        <f t="shared" si="355"/>
        <v>0</v>
      </c>
      <c r="H238" s="63">
        <v>0</v>
      </c>
      <c r="I238" s="63">
        <f t="shared" si="411"/>
        <v>0</v>
      </c>
      <c r="J238" s="64">
        <v>0</v>
      </c>
      <c r="K238" s="64">
        <f t="shared" si="356"/>
        <v>0</v>
      </c>
      <c r="L238" s="8"/>
      <c r="M238" s="63">
        <v>0</v>
      </c>
      <c r="N238" s="63">
        <v>0</v>
      </c>
      <c r="O238" s="63">
        <f t="shared" si="370"/>
        <v>0</v>
      </c>
      <c r="P238" s="63">
        <v>0</v>
      </c>
      <c r="Q238" s="63">
        <f t="shared" si="371"/>
        <v>0</v>
      </c>
      <c r="R238" s="64">
        <v>0</v>
      </c>
      <c r="S238" s="65">
        <f t="shared" si="357"/>
        <v>0</v>
      </c>
      <c r="T238" s="32"/>
      <c r="U238" s="121">
        <v>0</v>
      </c>
      <c r="V238" s="63">
        <v>0</v>
      </c>
      <c r="W238" s="63">
        <f t="shared" si="358"/>
        <v>0</v>
      </c>
      <c r="X238" s="63">
        <v>0</v>
      </c>
      <c r="Y238" s="63">
        <f t="shared" si="412"/>
        <v>0</v>
      </c>
      <c r="Z238" s="64">
        <v>0</v>
      </c>
      <c r="AA238" s="64">
        <f t="shared" si="359"/>
        <v>0</v>
      </c>
      <c r="AB238" s="8"/>
      <c r="AC238" s="63">
        <v>0</v>
      </c>
      <c r="AD238" s="63">
        <v>0</v>
      </c>
      <c r="AE238" s="63">
        <f t="shared" si="372"/>
        <v>0</v>
      </c>
      <c r="AF238" s="63">
        <v>0</v>
      </c>
      <c r="AG238" s="63">
        <f t="shared" si="373"/>
        <v>0</v>
      </c>
      <c r="AH238" s="64">
        <v>0</v>
      </c>
      <c r="AI238" s="65">
        <f t="shared" si="360"/>
        <v>0</v>
      </c>
      <c r="AJ238" s="32"/>
      <c r="AK238" s="121">
        <v>0</v>
      </c>
      <c r="AL238" s="63">
        <v>0</v>
      </c>
      <c r="AM238" s="63">
        <f t="shared" si="361"/>
        <v>0</v>
      </c>
      <c r="AN238" s="63">
        <v>0</v>
      </c>
      <c r="AO238" s="63">
        <f t="shared" si="413"/>
        <v>0</v>
      </c>
      <c r="AP238" s="64">
        <v>0</v>
      </c>
      <c r="AQ238" s="64">
        <f t="shared" si="362"/>
        <v>0</v>
      </c>
      <c r="AR238" s="8"/>
      <c r="AS238" s="63">
        <v>0</v>
      </c>
      <c r="AT238" s="63">
        <v>0</v>
      </c>
      <c r="AU238" s="63">
        <f t="shared" si="374"/>
        <v>0</v>
      </c>
      <c r="AV238" s="63">
        <v>0</v>
      </c>
      <c r="AW238" s="63">
        <f t="shared" si="375"/>
        <v>0</v>
      </c>
      <c r="AX238" s="64">
        <v>0</v>
      </c>
      <c r="AY238" s="65">
        <f t="shared" si="363"/>
        <v>0</v>
      </c>
      <c r="AZ238" s="32"/>
      <c r="BA238" s="121">
        <v>0</v>
      </c>
      <c r="BB238" s="63">
        <v>0</v>
      </c>
      <c r="BC238" s="63">
        <f t="shared" si="364"/>
        <v>0</v>
      </c>
      <c r="BD238" s="63">
        <v>0</v>
      </c>
      <c r="BE238" s="63">
        <f t="shared" si="414"/>
        <v>0</v>
      </c>
      <c r="BF238" s="64">
        <v>0</v>
      </c>
      <c r="BG238" s="64">
        <f t="shared" si="365"/>
        <v>0</v>
      </c>
      <c r="BH238" s="8"/>
      <c r="BI238" s="63">
        <v>0</v>
      </c>
      <c r="BJ238" s="63">
        <v>0</v>
      </c>
      <c r="BK238" s="63">
        <f t="shared" si="376"/>
        <v>0</v>
      </c>
      <c r="BL238" s="63">
        <v>0</v>
      </c>
      <c r="BM238" s="63">
        <f t="shared" si="377"/>
        <v>0</v>
      </c>
      <c r="BN238" s="64">
        <v>0</v>
      </c>
      <c r="BO238" s="65">
        <f t="shared" si="366"/>
        <v>0</v>
      </c>
      <c r="BP238" s="32"/>
      <c r="BQ238" s="121">
        <v>0</v>
      </c>
      <c r="BR238" s="63">
        <v>0</v>
      </c>
      <c r="BS238" s="63">
        <f t="shared" si="367"/>
        <v>0</v>
      </c>
      <c r="BT238" s="63">
        <v>0</v>
      </c>
      <c r="BU238" s="63">
        <f t="shared" si="415"/>
        <v>0</v>
      </c>
      <c r="BV238" s="64">
        <v>0</v>
      </c>
      <c r="BW238" s="64">
        <f t="shared" si="368"/>
        <v>0</v>
      </c>
      <c r="BX238" s="8"/>
      <c r="BY238" s="63">
        <v>0</v>
      </c>
      <c r="BZ238" s="63">
        <v>0</v>
      </c>
      <c r="CA238" s="63">
        <f t="shared" si="378"/>
        <v>0</v>
      </c>
      <c r="CB238" s="63">
        <v>0</v>
      </c>
      <c r="CC238" s="63">
        <f t="shared" si="379"/>
        <v>0</v>
      </c>
      <c r="CD238" s="64">
        <v>0</v>
      </c>
      <c r="CE238" s="65">
        <f t="shared" si="369"/>
        <v>0</v>
      </c>
      <c r="CF238" s="32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</row>
    <row r="239" spans="2:99" s="2" customFormat="1" ht="14.25" hidden="1" customHeight="1" outlineLevel="1">
      <c r="B239" s="2" t="str">
        <f t="shared" si="416"/>
        <v>Hide</v>
      </c>
      <c r="C239" s="2">
        <v>1</v>
      </c>
      <c r="D239" s="62" t="s">
        <v>218</v>
      </c>
      <c r="E239" s="121">
        <v>0</v>
      </c>
      <c r="F239" s="63">
        <v>0</v>
      </c>
      <c r="G239" s="63">
        <f t="shared" si="355"/>
        <v>0</v>
      </c>
      <c r="H239" s="63">
        <v>0</v>
      </c>
      <c r="I239" s="63">
        <f t="shared" si="411"/>
        <v>0</v>
      </c>
      <c r="J239" s="64">
        <v>0</v>
      </c>
      <c r="K239" s="64">
        <f t="shared" si="356"/>
        <v>0</v>
      </c>
      <c r="L239" s="8"/>
      <c r="M239" s="63">
        <v>0</v>
      </c>
      <c r="N239" s="63">
        <v>0</v>
      </c>
      <c r="O239" s="63">
        <f t="shared" si="370"/>
        <v>0</v>
      </c>
      <c r="P239" s="63">
        <v>0</v>
      </c>
      <c r="Q239" s="63">
        <f t="shared" si="371"/>
        <v>0</v>
      </c>
      <c r="R239" s="64">
        <v>0</v>
      </c>
      <c r="S239" s="65">
        <f t="shared" si="357"/>
        <v>0</v>
      </c>
      <c r="T239" s="32"/>
      <c r="U239" s="121">
        <v>0</v>
      </c>
      <c r="V239" s="63">
        <v>0</v>
      </c>
      <c r="W239" s="63">
        <f t="shared" si="358"/>
        <v>0</v>
      </c>
      <c r="X239" s="63">
        <v>0</v>
      </c>
      <c r="Y239" s="63">
        <f t="shared" si="412"/>
        <v>0</v>
      </c>
      <c r="Z239" s="64">
        <v>0</v>
      </c>
      <c r="AA239" s="64">
        <f t="shared" si="359"/>
        <v>0</v>
      </c>
      <c r="AB239" s="8"/>
      <c r="AC239" s="63">
        <v>0</v>
      </c>
      <c r="AD239" s="63">
        <v>0</v>
      </c>
      <c r="AE239" s="63">
        <f t="shared" si="372"/>
        <v>0</v>
      </c>
      <c r="AF239" s="63">
        <v>0</v>
      </c>
      <c r="AG239" s="63">
        <f t="shared" si="373"/>
        <v>0</v>
      </c>
      <c r="AH239" s="64">
        <v>0</v>
      </c>
      <c r="AI239" s="65">
        <f t="shared" si="360"/>
        <v>0</v>
      </c>
      <c r="AJ239" s="32"/>
      <c r="AK239" s="121">
        <v>0</v>
      </c>
      <c r="AL239" s="63">
        <v>0</v>
      </c>
      <c r="AM239" s="63">
        <f t="shared" si="361"/>
        <v>0</v>
      </c>
      <c r="AN239" s="63">
        <v>0</v>
      </c>
      <c r="AO239" s="63">
        <f t="shared" si="413"/>
        <v>0</v>
      </c>
      <c r="AP239" s="64">
        <v>0</v>
      </c>
      <c r="AQ239" s="64">
        <f t="shared" si="362"/>
        <v>0</v>
      </c>
      <c r="AR239" s="8"/>
      <c r="AS239" s="63">
        <v>0</v>
      </c>
      <c r="AT239" s="63">
        <v>0</v>
      </c>
      <c r="AU239" s="63">
        <f t="shared" si="374"/>
        <v>0</v>
      </c>
      <c r="AV239" s="63">
        <v>0</v>
      </c>
      <c r="AW239" s="63">
        <f t="shared" si="375"/>
        <v>0</v>
      </c>
      <c r="AX239" s="64">
        <v>0</v>
      </c>
      <c r="AY239" s="65">
        <f t="shared" si="363"/>
        <v>0</v>
      </c>
      <c r="AZ239" s="32"/>
      <c r="BA239" s="121">
        <v>0</v>
      </c>
      <c r="BB239" s="63">
        <v>0</v>
      </c>
      <c r="BC239" s="63">
        <f t="shared" si="364"/>
        <v>0</v>
      </c>
      <c r="BD239" s="63">
        <v>0</v>
      </c>
      <c r="BE239" s="63">
        <f t="shared" si="414"/>
        <v>0</v>
      </c>
      <c r="BF239" s="64">
        <v>0</v>
      </c>
      <c r="BG239" s="64">
        <f t="shared" si="365"/>
        <v>0</v>
      </c>
      <c r="BH239" s="8"/>
      <c r="BI239" s="63">
        <v>0</v>
      </c>
      <c r="BJ239" s="63">
        <v>0</v>
      </c>
      <c r="BK239" s="63">
        <f t="shared" si="376"/>
        <v>0</v>
      </c>
      <c r="BL239" s="63">
        <v>0</v>
      </c>
      <c r="BM239" s="63">
        <f t="shared" si="377"/>
        <v>0</v>
      </c>
      <c r="BN239" s="64">
        <v>0</v>
      </c>
      <c r="BO239" s="65">
        <f t="shared" si="366"/>
        <v>0</v>
      </c>
      <c r="BP239" s="32"/>
      <c r="BQ239" s="121">
        <v>0</v>
      </c>
      <c r="BR239" s="63">
        <v>0</v>
      </c>
      <c r="BS239" s="63">
        <f t="shared" si="367"/>
        <v>0</v>
      </c>
      <c r="BT239" s="63">
        <v>0</v>
      </c>
      <c r="BU239" s="63">
        <f t="shared" si="415"/>
        <v>0</v>
      </c>
      <c r="BV239" s="64">
        <v>0</v>
      </c>
      <c r="BW239" s="64">
        <f t="shared" si="368"/>
        <v>0</v>
      </c>
      <c r="BX239" s="8"/>
      <c r="BY239" s="63">
        <v>0</v>
      </c>
      <c r="BZ239" s="63">
        <v>0</v>
      </c>
      <c r="CA239" s="63">
        <f t="shared" si="378"/>
        <v>0</v>
      </c>
      <c r="CB239" s="63">
        <v>0</v>
      </c>
      <c r="CC239" s="63">
        <f t="shared" si="379"/>
        <v>0</v>
      </c>
      <c r="CD239" s="64">
        <v>0</v>
      </c>
      <c r="CE239" s="65">
        <f t="shared" si="369"/>
        <v>0</v>
      </c>
      <c r="CF239" s="32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</row>
    <row r="240" spans="2:99" s="2" customFormat="1" ht="14.25" hidden="1" customHeight="1" outlineLevel="1">
      <c r="B240" s="2" t="str">
        <f t="shared" si="416"/>
        <v>Hide</v>
      </c>
      <c r="C240" s="2">
        <v>1</v>
      </c>
      <c r="D240" s="62" t="s">
        <v>219</v>
      </c>
      <c r="E240" s="121">
        <v>1588.76</v>
      </c>
      <c r="F240" s="63">
        <v>2361.8431575</v>
      </c>
      <c r="G240" s="63">
        <f t="shared" si="355"/>
        <v>-773.08315749999997</v>
      </c>
      <c r="H240" s="63">
        <v>0</v>
      </c>
      <c r="I240" s="63">
        <f t="shared" si="411"/>
        <v>1588.76</v>
      </c>
      <c r="J240" s="64">
        <v>2727.22</v>
      </c>
      <c r="K240" s="64">
        <f t="shared" si="356"/>
        <v>-1138.4599999999998</v>
      </c>
      <c r="L240" s="8"/>
      <c r="M240" s="63">
        <v>1588.76</v>
      </c>
      <c r="N240" s="63">
        <v>2361.8431575</v>
      </c>
      <c r="O240" s="63">
        <f t="shared" si="370"/>
        <v>-773.08315749999997</v>
      </c>
      <c r="P240" s="63">
        <v>0</v>
      </c>
      <c r="Q240" s="63">
        <f t="shared" si="371"/>
        <v>1588.76</v>
      </c>
      <c r="R240" s="64">
        <v>2727.22</v>
      </c>
      <c r="S240" s="65">
        <f t="shared" si="357"/>
        <v>-1138.4599999999998</v>
      </c>
      <c r="T240" s="32"/>
      <c r="U240" s="121">
        <v>0</v>
      </c>
      <c r="V240" s="63">
        <v>0</v>
      </c>
      <c r="W240" s="63">
        <f t="shared" si="358"/>
        <v>0</v>
      </c>
      <c r="X240" s="63">
        <v>0</v>
      </c>
      <c r="Y240" s="63">
        <f t="shared" si="412"/>
        <v>0</v>
      </c>
      <c r="Z240" s="64">
        <v>0</v>
      </c>
      <c r="AA240" s="64">
        <f t="shared" si="359"/>
        <v>0</v>
      </c>
      <c r="AB240" s="8"/>
      <c r="AC240" s="63">
        <v>0</v>
      </c>
      <c r="AD240" s="63">
        <v>0</v>
      </c>
      <c r="AE240" s="63">
        <f t="shared" si="372"/>
        <v>0</v>
      </c>
      <c r="AF240" s="63">
        <v>0</v>
      </c>
      <c r="AG240" s="63">
        <f t="shared" si="373"/>
        <v>0</v>
      </c>
      <c r="AH240" s="64">
        <v>0</v>
      </c>
      <c r="AI240" s="65">
        <f t="shared" si="360"/>
        <v>0</v>
      </c>
      <c r="AJ240" s="32"/>
      <c r="AK240" s="121">
        <v>0</v>
      </c>
      <c r="AL240" s="63">
        <v>0</v>
      </c>
      <c r="AM240" s="63">
        <f t="shared" si="361"/>
        <v>0</v>
      </c>
      <c r="AN240" s="63">
        <v>0</v>
      </c>
      <c r="AO240" s="63">
        <f t="shared" si="413"/>
        <v>0</v>
      </c>
      <c r="AP240" s="64">
        <v>0</v>
      </c>
      <c r="AQ240" s="64">
        <f t="shared" si="362"/>
        <v>0</v>
      </c>
      <c r="AR240" s="8"/>
      <c r="AS240" s="63">
        <v>0</v>
      </c>
      <c r="AT240" s="63">
        <v>0</v>
      </c>
      <c r="AU240" s="63">
        <f t="shared" si="374"/>
        <v>0</v>
      </c>
      <c r="AV240" s="63">
        <v>0</v>
      </c>
      <c r="AW240" s="63">
        <f t="shared" si="375"/>
        <v>0</v>
      </c>
      <c r="AX240" s="64">
        <v>0</v>
      </c>
      <c r="AY240" s="65">
        <f t="shared" si="363"/>
        <v>0</v>
      </c>
      <c r="AZ240" s="32"/>
      <c r="BA240" s="121">
        <v>0</v>
      </c>
      <c r="BB240" s="63">
        <v>0</v>
      </c>
      <c r="BC240" s="63">
        <f t="shared" si="364"/>
        <v>0</v>
      </c>
      <c r="BD240" s="63">
        <v>0</v>
      </c>
      <c r="BE240" s="63">
        <f t="shared" si="414"/>
        <v>0</v>
      </c>
      <c r="BF240" s="64">
        <v>0</v>
      </c>
      <c r="BG240" s="64">
        <f t="shared" si="365"/>
        <v>0</v>
      </c>
      <c r="BH240" s="8"/>
      <c r="BI240" s="63">
        <v>0</v>
      </c>
      <c r="BJ240" s="63">
        <v>0</v>
      </c>
      <c r="BK240" s="63">
        <f t="shared" si="376"/>
        <v>0</v>
      </c>
      <c r="BL240" s="63">
        <v>0</v>
      </c>
      <c r="BM240" s="63">
        <f t="shared" si="377"/>
        <v>0</v>
      </c>
      <c r="BN240" s="64">
        <v>0</v>
      </c>
      <c r="BO240" s="65">
        <f t="shared" si="366"/>
        <v>0</v>
      </c>
      <c r="BP240" s="32"/>
      <c r="BQ240" s="121">
        <v>1588.76</v>
      </c>
      <c r="BR240" s="63">
        <v>2361.8431575</v>
      </c>
      <c r="BS240" s="63">
        <f t="shared" si="367"/>
        <v>-773.08315749999997</v>
      </c>
      <c r="BT240" s="63">
        <v>0</v>
      </c>
      <c r="BU240" s="63">
        <f t="shared" si="415"/>
        <v>1588.76</v>
      </c>
      <c r="BV240" s="64">
        <v>2727.22</v>
      </c>
      <c r="BW240" s="64">
        <f t="shared" si="368"/>
        <v>-1138.4599999999998</v>
      </c>
      <c r="BX240" s="8"/>
      <c r="BY240" s="63">
        <v>1588.76</v>
      </c>
      <c r="BZ240" s="63">
        <v>2361.8431575</v>
      </c>
      <c r="CA240" s="63">
        <f t="shared" si="378"/>
        <v>-773.08315749999997</v>
      </c>
      <c r="CB240" s="63">
        <v>0</v>
      </c>
      <c r="CC240" s="63">
        <f t="shared" si="379"/>
        <v>1588.76</v>
      </c>
      <c r="CD240" s="64">
        <v>2727.22</v>
      </c>
      <c r="CE240" s="65">
        <f t="shared" si="369"/>
        <v>-1138.4599999999998</v>
      </c>
      <c r="CF240" s="32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</row>
    <row r="241" spans="2:99" s="2" customFormat="1" ht="14.25" hidden="1" customHeight="1" outlineLevel="1">
      <c r="B241" s="2" t="str">
        <f t="shared" si="416"/>
        <v>Hide</v>
      </c>
      <c r="C241" s="2">
        <v>1</v>
      </c>
      <c r="D241" s="62" t="s">
        <v>220</v>
      </c>
      <c r="E241" s="121">
        <v>6485.41</v>
      </c>
      <c r="F241" s="63">
        <v>4084.1833333333329</v>
      </c>
      <c r="G241" s="63">
        <f t="shared" si="355"/>
        <v>2401.2266666666669</v>
      </c>
      <c r="H241" s="63">
        <v>0</v>
      </c>
      <c r="I241" s="63">
        <f t="shared" si="411"/>
        <v>6485.41</v>
      </c>
      <c r="J241" s="64">
        <v>0</v>
      </c>
      <c r="K241" s="64">
        <f t="shared" si="356"/>
        <v>6485.41</v>
      </c>
      <c r="L241" s="8"/>
      <c r="M241" s="63">
        <v>6485.41</v>
      </c>
      <c r="N241" s="63">
        <v>4084.1833333333329</v>
      </c>
      <c r="O241" s="63">
        <f t="shared" si="370"/>
        <v>2401.2266666666669</v>
      </c>
      <c r="P241" s="63">
        <v>0</v>
      </c>
      <c r="Q241" s="63">
        <f t="shared" si="371"/>
        <v>6485.41</v>
      </c>
      <c r="R241" s="64">
        <v>0</v>
      </c>
      <c r="S241" s="65">
        <f t="shared" si="357"/>
        <v>6485.41</v>
      </c>
      <c r="T241" s="32"/>
      <c r="U241" s="121">
        <v>6485.41</v>
      </c>
      <c r="V241" s="63">
        <v>3413</v>
      </c>
      <c r="W241" s="63">
        <f t="shared" si="358"/>
        <v>3072.41</v>
      </c>
      <c r="X241" s="63">
        <v>0</v>
      </c>
      <c r="Y241" s="63">
        <f t="shared" si="412"/>
        <v>6485.41</v>
      </c>
      <c r="Z241" s="64">
        <v>0</v>
      </c>
      <c r="AA241" s="64">
        <f t="shared" si="359"/>
        <v>6485.41</v>
      </c>
      <c r="AB241" s="8"/>
      <c r="AC241" s="63">
        <v>6485.41</v>
      </c>
      <c r="AD241" s="63">
        <v>3413</v>
      </c>
      <c r="AE241" s="63">
        <f t="shared" si="372"/>
        <v>3072.41</v>
      </c>
      <c r="AF241" s="63">
        <v>0</v>
      </c>
      <c r="AG241" s="63">
        <f t="shared" si="373"/>
        <v>6485.41</v>
      </c>
      <c r="AH241" s="64">
        <v>0</v>
      </c>
      <c r="AI241" s="65">
        <f t="shared" si="360"/>
        <v>6485.41</v>
      </c>
      <c r="AJ241" s="32"/>
      <c r="AK241" s="121">
        <v>0</v>
      </c>
      <c r="AL241" s="63">
        <v>0</v>
      </c>
      <c r="AM241" s="63">
        <f t="shared" si="361"/>
        <v>0</v>
      </c>
      <c r="AN241" s="63">
        <v>0</v>
      </c>
      <c r="AO241" s="63">
        <f t="shared" si="413"/>
        <v>0</v>
      </c>
      <c r="AP241" s="64">
        <v>0</v>
      </c>
      <c r="AQ241" s="64">
        <f t="shared" si="362"/>
        <v>0</v>
      </c>
      <c r="AR241" s="8"/>
      <c r="AS241" s="63">
        <v>0</v>
      </c>
      <c r="AT241" s="63">
        <v>0</v>
      </c>
      <c r="AU241" s="63">
        <f t="shared" si="374"/>
        <v>0</v>
      </c>
      <c r="AV241" s="63">
        <v>0</v>
      </c>
      <c r="AW241" s="63">
        <f t="shared" si="375"/>
        <v>0</v>
      </c>
      <c r="AX241" s="64">
        <v>0</v>
      </c>
      <c r="AY241" s="65">
        <f t="shared" si="363"/>
        <v>0</v>
      </c>
      <c r="AZ241" s="32"/>
      <c r="BA241" s="121">
        <v>0</v>
      </c>
      <c r="BB241" s="63">
        <v>0</v>
      </c>
      <c r="BC241" s="63">
        <f t="shared" si="364"/>
        <v>0</v>
      </c>
      <c r="BD241" s="63">
        <v>0</v>
      </c>
      <c r="BE241" s="63">
        <f t="shared" si="414"/>
        <v>0</v>
      </c>
      <c r="BF241" s="64">
        <v>0</v>
      </c>
      <c r="BG241" s="64">
        <f t="shared" si="365"/>
        <v>0</v>
      </c>
      <c r="BH241" s="8"/>
      <c r="BI241" s="63">
        <v>0</v>
      </c>
      <c r="BJ241" s="63">
        <v>0</v>
      </c>
      <c r="BK241" s="63">
        <f t="shared" si="376"/>
        <v>0</v>
      </c>
      <c r="BL241" s="63">
        <v>0</v>
      </c>
      <c r="BM241" s="63">
        <f t="shared" si="377"/>
        <v>0</v>
      </c>
      <c r="BN241" s="64">
        <v>0</v>
      </c>
      <c r="BO241" s="65">
        <f t="shared" si="366"/>
        <v>0</v>
      </c>
      <c r="BP241" s="32"/>
      <c r="BQ241" s="121">
        <v>0</v>
      </c>
      <c r="BR241" s="63">
        <v>671.18333333333305</v>
      </c>
      <c r="BS241" s="63">
        <f t="shared" si="367"/>
        <v>-671.18333333333305</v>
      </c>
      <c r="BT241" s="63">
        <v>0</v>
      </c>
      <c r="BU241" s="63">
        <f t="shared" si="415"/>
        <v>0</v>
      </c>
      <c r="BV241" s="64">
        <v>0</v>
      </c>
      <c r="BW241" s="64">
        <f t="shared" si="368"/>
        <v>0</v>
      </c>
      <c r="BX241" s="8"/>
      <c r="BY241" s="63">
        <v>0</v>
      </c>
      <c r="BZ241" s="63">
        <v>671.18333333333305</v>
      </c>
      <c r="CA241" s="63">
        <f t="shared" si="378"/>
        <v>-671.18333333333305</v>
      </c>
      <c r="CB241" s="63">
        <v>0</v>
      </c>
      <c r="CC241" s="63">
        <f t="shared" si="379"/>
        <v>0</v>
      </c>
      <c r="CD241" s="64">
        <v>0</v>
      </c>
      <c r="CE241" s="65">
        <f t="shared" si="369"/>
        <v>0</v>
      </c>
      <c r="CF241" s="32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</row>
    <row r="242" spans="2:99" s="2" customFormat="1" ht="14.25" hidden="1" customHeight="1" outlineLevel="1">
      <c r="B242" s="2" t="str">
        <f t="shared" si="416"/>
        <v>Hide</v>
      </c>
      <c r="C242" s="2">
        <v>1</v>
      </c>
      <c r="D242" s="62" t="s">
        <v>221</v>
      </c>
      <c r="E242" s="121">
        <v>195</v>
      </c>
      <c r="F242" s="63">
        <v>326.61117555555563</v>
      </c>
      <c r="G242" s="63">
        <f t="shared" si="355"/>
        <v>-131.61117555555563</v>
      </c>
      <c r="H242" s="63">
        <v>0</v>
      </c>
      <c r="I242" s="63">
        <f t="shared" si="411"/>
        <v>195</v>
      </c>
      <c r="J242" s="64">
        <v>0</v>
      </c>
      <c r="K242" s="64">
        <f t="shared" si="356"/>
        <v>195</v>
      </c>
      <c r="L242" s="8"/>
      <c r="M242" s="63">
        <v>195</v>
      </c>
      <c r="N242" s="63">
        <v>326.61117555555563</v>
      </c>
      <c r="O242" s="63">
        <f t="shared" si="370"/>
        <v>-131.61117555555563</v>
      </c>
      <c r="P242" s="63">
        <v>0</v>
      </c>
      <c r="Q242" s="63">
        <f t="shared" si="371"/>
        <v>195</v>
      </c>
      <c r="R242" s="64">
        <v>0</v>
      </c>
      <c r="S242" s="65">
        <f t="shared" si="357"/>
        <v>195</v>
      </c>
      <c r="T242" s="32"/>
      <c r="U242" s="121">
        <v>0</v>
      </c>
      <c r="V242" s="63">
        <v>40.996226666666701</v>
      </c>
      <c r="W242" s="63">
        <f t="shared" si="358"/>
        <v>-40.996226666666701</v>
      </c>
      <c r="X242" s="63">
        <v>0</v>
      </c>
      <c r="Y242" s="63">
        <f t="shared" si="412"/>
        <v>0</v>
      </c>
      <c r="Z242" s="64">
        <v>0</v>
      </c>
      <c r="AA242" s="64">
        <f t="shared" si="359"/>
        <v>0</v>
      </c>
      <c r="AB242" s="8"/>
      <c r="AC242" s="63">
        <v>0</v>
      </c>
      <c r="AD242" s="63">
        <v>40.996226666666701</v>
      </c>
      <c r="AE242" s="63">
        <f t="shared" si="372"/>
        <v>-40.996226666666701</v>
      </c>
      <c r="AF242" s="63">
        <v>0</v>
      </c>
      <c r="AG242" s="63">
        <f t="shared" si="373"/>
        <v>0</v>
      </c>
      <c r="AH242" s="64">
        <v>0</v>
      </c>
      <c r="AI242" s="65">
        <f t="shared" si="360"/>
        <v>0</v>
      </c>
      <c r="AJ242" s="32"/>
      <c r="AK242" s="121">
        <v>0</v>
      </c>
      <c r="AL242" s="63">
        <v>0</v>
      </c>
      <c r="AM242" s="63">
        <f t="shared" si="361"/>
        <v>0</v>
      </c>
      <c r="AN242" s="63">
        <v>0</v>
      </c>
      <c r="AO242" s="63">
        <f t="shared" si="413"/>
        <v>0</v>
      </c>
      <c r="AP242" s="64">
        <v>0</v>
      </c>
      <c r="AQ242" s="64">
        <f t="shared" si="362"/>
        <v>0</v>
      </c>
      <c r="AR242" s="8"/>
      <c r="AS242" s="63">
        <v>0</v>
      </c>
      <c r="AT242" s="63">
        <v>0</v>
      </c>
      <c r="AU242" s="63">
        <f t="shared" si="374"/>
        <v>0</v>
      </c>
      <c r="AV242" s="63">
        <v>0</v>
      </c>
      <c r="AW242" s="63">
        <f t="shared" si="375"/>
        <v>0</v>
      </c>
      <c r="AX242" s="64">
        <v>0</v>
      </c>
      <c r="AY242" s="65">
        <f t="shared" si="363"/>
        <v>0</v>
      </c>
      <c r="AZ242" s="32"/>
      <c r="BA242" s="121">
        <v>0</v>
      </c>
      <c r="BB242" s="63">
        <v>17.221808888888901</v>
      </c>
      <c r="BC242" s="63">
        <f t="shared" si="364"/>
        <v>-17.221808888888901</v>
      </c>
      <c r="BD242" s="63">
        <v>0</v>
      </c>
      <c r="BE242" s="63">
        <f t="shared" si="414"/>
        <v>0</v>
      </c>
      <c r="BF242" s="64">
        <v>0</v>
      </c>
      <c r="BG242" s="64">
        <f t="shared" si="365"/>
        <v>0</v>
      </c>
      <c r="BH242" s="8"/>
      <c r="BI242" s="63">
        <v>0</v>
      </c>
      <c r="BJ242" s="63">
        <v>17.221808888888901</v>
      </c>
      <c r="BK242" s="63">
        <f t="shared" si="376"/>
        <v>-17.221808888888901</v>
      </c>
      <c r="BL242" s="63">
        <v>0</v>
      </c>
      <c r="BM242" s="63">
        <f t="shared" si="377"/>
        <v>0</v>
      </c>
      <c r="BN242" s="64">
        <v>0</v>
      </c>
      <c r="BO242" s="65">
        <f t="shared" si="366"/>
        <v>0</v>
      </c>
      <c r="BP242" s="32"/>
      <c r="BQ242" s="121">
        <v>195</v>
      </c>
      <c r="BR242" s="63">
        <v>268.39314000000002</v>
      </c>
      <c r="BS242" s="63">
        <f t="shared" si="367"/>
        <v>-73.393140000000017</v>
      </c>
      <c r="BT242" s="63">
        <v>0</v>
      </c>
      <c r="BU242" s="63">
        <f t="shared" si="415"/>
        <v>195</v>
      </c>
      <c r="BV242" s="64">
        <v>0</v>
      </c>
      <c r="BW242" s="64">
        <f t="shared" si="368"/>
        <v>195</v>
      </c>
      <c r="BX242" s="8"/>
      <c r="BY242" s="63">
        <v>195</v>
      </c>
      <c r="BZ242" s="63">
        <v>268.39314000000002</v>
      </c>
      <c r="CA242" s="63">
        <f t="shared" si="378"/>
        <v>-73.393140000000017</v>
      </c>
      <c r="CB242" s="63">
        <v>0</v>
      </c>
      <c r="CC242" s="63">
        <f t="shared" si="379"/>
        <v>195</v>
      </c>
      <c r="CD242" s="64">
        <v>0</v>
      </c>
      <c r="CE242" s="65">
        <f t="shared" si="369"/>
        <v>195</v>
      </c>
      <c r="CF242" s="3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</row>
    <row r="243" spans="2:99" s="2" customFormat="1" ht="14.25" hidden="1" customHeight="1" outlineLevel="1">
      <c r="B243" s="2" t="str">
        <f t="shared" si="416"/>
        <v>Hide</v>
      </c>
      <c r="C243" s="2">
        <v>1</v>
      </c>
      <c r="D243" s="62" t="s">
        <v>222</v>
      </c>
      <c r="E243" s="121">
        <v>-130</v>
      </c>
      <c r="F243" s="63">
        <v>0</v>
      </c>
      <c r="G243" s="63">
        <f t="shared" si="355"/>
        <v>-130</v>
      </c>
      <c r="H243" s="63">
        <v>0</v>
      </c>
      <c r="I243" s="63">
        <f t="shared" si="411"/>
        <v>-130</v>
      </c>
      <c r="J243" s="64">
        <v>195</v>
      </c>
      <c r="K243" s="64">
        <f t="shared" si="356"/>
        <v>-325</v>
      </c>
      <c r="L243" s="8"/>
      <c r="M243" s="63">
        <v>-130</v>
      </c>
      <c r="N243" s="63">
        <v>0</v>
      </c>
      <c r="O243" s="63">
        <f t="shared" si="370"/>
        <v>-130</v>
      </c>
      <c r="P243" s="63">
        <v>0</v>
      </c>
      <c r="Q243" s="63">
        <f t="shared" si="371"/>
        <v>-130</v>
      </c>
      <c r="R243" s="64">
        <v>195</v>
      </c>
      <c r="S243" s="65">
        <f t="shared" si="357"/>
        <v>-325</v>
      </c>
      <c r="T243" s="32"/>
      <c r="U243" s="121">
        <v>0</v>
      </c>
      <c r="V243" s="63">
        <v>0</v>
      </c>
      <c r="W243" s="63">
        <f t="shared" si="358"/>
        <v>0</v>
      </c>
      <c r="X243" s="63">
        <v>0</v>
      </c>
      <c r="Y243" s="63">
        <f t="shared" si="412"/>
        <v>0</v>
      </c>
      <c r="Z243" s="64">
        <v>0</v>
      </c>
      <c r="AA243" s="64">
        <f t="shared" si="359"/>
        <v>0</v>
      </c>
      <c r="AB243" s="8"/>
      <c r="AC243" s="63">
        <v>0</v>
      </c>
      <c r="AD243" s="63">
        <v>0</v>
      </c>
      <c r="AE243" s="63">
        <f t="shared" si="372"/>
        <v>0</v>
      </c>
      <c r="AF243" s="63">
        <v>0</v>
      </c>
      <c r="AG243" s="63">
        <f t="shared" si="373"/>
        <v>0</v>
      </c>
      <c r="AH243" s="64">
        <v>0</v>
      </c>
      <c r="AI243" s="65">
        <f t="shared" si="360"/>
        <v>0</v>
      </c>
      <c r="AJ243" s="32"/>
      <c r="AK243" s="121">
        <v>0</v>
      </c>
      <c r="AL243" s="63">
        <v>0</v>
      </c>
      <c r="AM243" s="63">
        <f t="shared" si="361"/>
        <v>0</v>
      </c>
      <c r="AN243" s="63">
        <v>0</v>
      </c>
      <c r="AO243" s="63">
        <f t="shared" si="413"/>
        <v>0</v>
      </c>
      <c r="AP243" s="64">
        <v>0</v>
      </c>
      <c r="AQ243" s="64">
        <f t="shared" si="362"/>
        <v>0</v>
      </c>
      <c r="AR243" s="8"/>
      <c r="AS243" s="63">
        <v>0</v>
      </c>
      <c r="AT243" s="63">
        <v>0</v>
      </c>
      <c r="AU243" s="63">
        <f t="shared" si="374"/>
        <v>0</v>
      </c>
      <c r="AV243" s="63">
        <v>0</v>
      </c>
      <c r="AW243" s="63">
        <f t="shared" si="375"/>
        <v>0</v>
      </c>
      <c r="AX243" s="64">
        <v>0</v>
      </c>
      <c r="AY243" s="65">
        <f t="shared" si="363"/>
        <v>0</v>
      </c>
      <c r="AZ243" s="32"/>
      <c r="BA243" s="121">
        <v>0</v>
      </c>
      <c r="BB243" s="63">
        <v>0</v>
      </c>
      <c r="BC243" s="63">
        <f t="shared" si="364"/>
        <v>0</v>
      </c>
      <c r="BD243" s="63">
        <v>0</v>
      </c>
      <c r="BE243" s="63">
        <f t="shared" si="414"/>
        <v>0</v>
      </c>
      <c r="BF243" s="64">
        <v>0</v>
      </c>
      <c r="BG243" s="64">
        <f t="shared" si="365"/>
        <v>0</v>
      </c>
      <c r="BH243" s="8"/>
      <c r="BI243" s="63">
        <v>0</v>
      </c>
      <c r="BJ243" s="63">
        <v>0</v>
      </c>
      <c r="BK243" s="63">
        <f t="shared" si="376"/>
        <v>0</v>
      </c>
      <c r="BL243" s="63">
        <v>0</v>
      </c>
      <c r="BM243" s="63">
        <f t="shared" si="377"/>
        <v>0</v>
      </c>
      <c r="BN243" s="64">
        <v>0</v>
      </c>
      <c r="BO243" s="65">
        <f t="shared" si="366"/>
        <v>0</v>
      </c>
      <c r="BP243" s="32"/>
      <c r="BQ243" s="121">
        <v>-130</v>
      </c>
      <c r="BR243" s="63">
        <v>0</v>
      </c>
      <c r="BS243" s="63">
        <f t="shared" si="367"/>
        <v>-130</v>
      </c>
      <c r="BT243" s="63">
        <v>0</v>
      </c>
      <c r="BU243" s="63">
        <f t="shared" si="415"/>
        <v>-130</v>
      </c>
      <c r="BV243" s="64">
        <v>195</v>
      </c>
      <c r="BW243" s="64">
        <f t="shared" si="368"/>
        <v>-325</v>
      </c>
      <c r="BX243" s="8"/>
      <c r="BY243" s="63">
        <v>-130</v>
      </c>
      <c r="BZ243" s="63">
        <v>0</v>
      </c>
      <c r="CA243" s="63">
        <f t="shared" si="378"/>
        <v>-130</v>
      </c>
      <c r="CB243" s="63">
        <v>0</v>
      </c>
      <c r="CC243" s="63">
        <f t="shared" si="379"/>
        <v>-130</v>
      </c>
      <c r="CD243" s="64">
        <v>195</v>
      </c>
      <c r="CE243" s="65">
        <f t="shared" si="369"/>
        <v>-325</v>
      </c>
      <c r="CF243" s="32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</row>
    <row r="244" spans="2:99" s="2" customFormat="1" ht="14.25" hidden="1" customHeight="1" outlineLevel="1">
      <c r="B244" s="2" t="str">
        <f t="shared" si="416"/>
        <v>Hide</v>
      </c>
      <c r="C244" s="2">
        <v>1</v>
      </c>
      <c r="D244" s="62" t="s">
        <v>223</v>
      </c>
      <c r="E244" s="121">
        <v>38.79</v>
      </c>
      <c r="F244" s="63">
        <v>34.866666666666703</v>
      </c>
      <c r="G244" s="63">
        <f t="shared" si="355"/>
        <v>3.9233333333332965</v>
      </c>
      <c r="H244" s="63">
        <v>0</v>
      </c>
      <c r="I244" s="63">
        <f t="shared" si="411"/>
        <v>38.79</v>
      </c>
      <c r="J244" s="64">
        <v>0</v>
      </c>
      <c r="K244" s="64">
        <f t="shared" si="356"/>
        <v>38.79</v>
      </c>
      <c r="L244" s="8"/>
      <c r="M244" s="63">
        <v>38.79</v>
      </c>
      <c r="N244" s="63">
        <v>34.866666666666703</v>
      </c>
      <c r="O244" s="63">
        <f t="shared" si="370"/>
        <v>3.9233333333332965</v>
      </c>
      <c r="P244" s="63">
        <v>0</v>
      </c>
      <c r="Q244" s="63">
        <f t="shared" si="371"/>
        <v>38.79</v>
      </c>
      <c r="R244" s="64">
        <v>0</v>
      </c>
      <c r="S244" s="65">
        <f t="shared" si="357"/>
        <v>38.79</v>
      </c>
      <c r="T244" s="32"/>
      <c r="U244" s="121">
        <v>38.79</v>
      </c>
      <c r="V244" s="63">
        <v>34.866666666666703</v>
      </c>
      <c r="W244" s="63">
        <f t="shared" si="358"/>
        <v>3.9233333333332965</v>
      </c>
      <c r="X244" s="63">
        <v>0</v>
      </c>
      <c r="Y244" s="63">
        <f t="shared" si="412"/>
        <v>38.79</v>
      </c>
      <c r="Z244" s="64">
        <v>0</v>
      </c>
      <c r="AA244" s="64">
        <f t="shared" si="359"/>
        <v>38.79</v>
      </c>
      <c r="AB244" s="8"/>
      <c r="AC244" s="63">
        <v>38.79</v>
      </c>
      <c r="AD244" s="63">
        <v>34.866666666666703</v>
      </c>
      <c r="AE244" s="63">
        <f t="shared" si="372"/>
        <v>3.9233333333332965</v>
      </c>
      <c r="AF244" s="63">
        <v>0</v>
      </c>
      <c r="AG244" s="63">
        <f t="shared" si="373"/>
        <v>38.79</v>
      </c>
      <c r="AH244" s="64">
        <v>0</v>
      </c>
      <c r="AI244" s="65">
        <f t="shared" si="360"/>
        <v>38.79</v>
      </c>
      <c r="AJ244" s="32"/>
      <c r="AK244" s="121">
        <v>0</v>
      </c>
      <c r="AL244" s="63">
        <v>0</v>
      </c>
      <c r="AM244" s="63">
        <f t="shared" si="361"/>
        <v>0</v>
      </c>
      <c r="AN244" s="63">
        <v>0</v>
      </c>
      <c r="AO244" s="63">
        <f t="shared" si="413"/>
        <v>0</v>
      </c>
      <c r="AP244" s="64">
        <v>0</v>
      </c>
      <c r="AQ244" s="64">
        <f t="shared" si="362"/>
        <v>0</v>
      </c>
      <c r="AR244" s="8"/>
      <c r="AS244" s="63">
        <v>0</v>
      </c>
      <c r="AT244" s="63">
        <v>0</v>
      </c>
      <c r="AU244" s="63">
        <f t="shared" si="374"/>
        <v>0</v>
      </c>
      <c r="AV244" s="63">
        <v>0</v>
      </c>
      <c r="AW244" s="63">
        <f t="shared" si="375"/>
        <v>0</v>
      </c>
      <c r="AX244" s="64">
        <v>0</v>
      </c>
      <c r="AY244" s="65">
        <f t="shared" si="363"/>
        <v>0</v>
      </c>
      <c r="AZ244" s="32"/>
      <c r="BA244" s="121">
        <v>0</v>
      </c>
      <c r="BB244" s="63">
        <v>0</v>
      </c>
      <c r="BC244" s="63">
        <f t="shared" si="364"/>
        <v>0</v>
      </c>
      <c r="BD244" s="63">
        <v>0</v>
      </c>
      <c r="BE244" s="63">
        <f t="shared" si="414"/>
        <v>0</v>
      </c>
      <c r="BF244" s="64">
        <v>0</v>
      </c>
      <c r="BG244" s="64">
        <f t="shared" si="365"/>
        <v>0</v>
      </c>
      <c r="BH244" s="8"/>
      <c r="BI244" s="63">
        <v>0</v>
      </c>
      <c r="BJ244" s="63">
        <v>0</v>
      </c>
      <c r="BK244" s="63">
        <f t="shared" si="376"/>
        <v>0</v>
      </c>
      <c r="BL244" s="63">
        <v>0</v>
      </c>
      <c r="BM244" s="63">
        <f t="shared" si="377"/>
        <v>0</v>
      </c>
      <c r="BN244" s="64">
        <v>0</v>
      </c>
      <c r="BO244" s="65">
        <f t="shared" si="366"/>
        <v>0</v>
      </c>
      <c r="BP244" s="32"/>
      <c r="BQ244" s="121">
        <v>0</v>
      </c>
      <c r="BR244" s="63">
        <v>0</v>
      </c>
      <c r="BS244" s="63">
        <f t="shared" si="367"/>
        <v>0</v>
      </c>
      <c r="BT244" s="63">
        <v>0</v>
      </c>
      <c r="BU244" s="63">
        <f t="shared" si="415"/>
        <v>0</v>
      </c>
      <c r="BV244" s="64">
        <v>0</v>
      </c>
      <c r="BW244" s="64">
        <f t="shared" si="368"/>
        <v>0</v>
      </c>
      <c r="BX244" s="8"/>
      <c r="BY244" s="63">
        <v>0</v>
      </c>
      <c r="BZ244" s="63">
        <v>0</v>
      </c>
      <c r="CA244" s="63">
        <f t="shared" si="378"/>
        <v>0</v>
      </c>
      <c r="CB244" s="63">
        <v>0</v>
      </c>
      <c r="CC244" s="63">
        <f t="shared" si="379"/>
        <v>0</v>
      </c>
      <c r="CD244" s="64">
        <v>0</v>
      </c>
      <c r="CE244" s="65">
        <f t="shared" si="369"/>
        <v>0</v>
      </c>
      <c r="CF244" s="32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</row>
    <row r="245" spans="2:99" s="2" customFormat="1" ht="14.25" hidden="1" customHeight="1" outlineLevel="1">
      <c r="B245" s="2" t="str">
        <f t="shared" si="416"/>
        <v>Hide</v>
      </c>
      <c r="C245" s="2">
        <v>1</v>
      </c>
      <c r="D245" s="62" t="s">
        <v>224</v>
      </c>
      <c r="E245" s="121">
        <v>869.15999999999985</v>
      </c>
      <c r="F245" s="63">
        <v>703.48613777777803</v>
      </c>
      <c r="G245" s="63">
        <f t="shared" si="355"/>
        <v>165.67386222222183</v>
      </c>
      <c r="H245" s="63">
        <v>0</v>
      </c>
      <c r="I245" s="63">
        <f t="shared" si="411"/>
        <v>869.15999999999985</v>
      </c>
      <c r="J245" s="64">
        <v>316.27999999999997</v>
      </c>
      <c r="K245" s="64">
        <f t="shared" si="356"/>
        <v>552.87999999999988</v>
      </c>
      <c r="L245" s="8"/>
      <c r="M245" s="63">
        <v>869.15999999999985</v>
      </c>
      <c r="N245" s="63">
        <v>703.48613777777803</v>
      </c>
      <c r="O245" s="63">
        <f t="shared" si="370"/>
        <v>165.67386222222183</v>
      </c>
      <c r="P245" s="63">
        <v>0</v>
      </c>
      <c r="Q245" s="63">
        <f t="shared" si="371"/>
        <v>869.15999999999985</v>
      </c>
      <c r="R245" s="64">
        <v>316.27999999999997</v>
      </c>
      <c r="S245" s="65">
        <f t="shared" si="357"/>
        <v>552.87999999999988</v>
      </c>
      <c r="T245" s="32"/>
      <c r="U245" s="121">
        <v>719.26</v>
      </c>
      <c r="V245" s="63">
        <v>0</v>
      </c>
      <c r="W245" s="63">
        <f t="shared" si="358"/>
        <v>719.26</v>
      </c>
      <c r="X245" s="63">
        <v>0</v>
      </c>
      <c r="Y245" s="63">
        <f t="shared" si="412"/>
        <v>719.26</v>
      </c>
      <c r="Z245" s="64">
        <v>0</v>
      </c>
      <c r="AA245" s="64">
        <f t="shared" si="359"/>
        <v>719.26</v>
      </c>
      <c r="AB245" s="8"/>
      <c r="AC245" s="63">
        <v>719.26</v>
      </c>
      <c r="AD245" s="63">
        <v>0</v>
      </c>
      <c r="AE245" s="63">
        <f t="shared" si="372"/>
        <v>719.26</v>
      </c>
      <c r="AF245" s="63">
        <v>0</v>
      </c>
      <c r="AG245" s="63">
        <f t="shared" si="373"/>
        <v>719.26</v>
      </c>
      <c r="AH245" s="64">
        <v>0</v>
      </c>
      <c r="AI245" s="65">
        <f t="shared" si="360"/>
        <v>719.26</v>
      </c>
      <c r="AJ245" s="32"/>
      <c r="AK245" s="121">
        <v>0</v>
      </c>
      <c r="AL245" s="63">
        <v>0</v>
      </c>
      <c r="AM245" s="63">
        <f t="shared" si="361"/>
        <v>0</v>
      </c>
      <c r="AN245" s="63">
        <v>0</v>
      </c>
      <c r="AO245" s="63">
        <f t="shared" si="413"/>
        <v>0</v>
      </c>
      <c r="AP245" s="64">
        <v>0</v>
      </c>
      <c r="AQ245" s="64">
        <f t="shared" si="362"/>
        <v>0</v>
      </c>
      <c r="AR245" s="8"/>
      <c r="AS245" s="63">
        <v>0</v>
      </c>
      <c r="AT245" s="63">
        <v>0</v>
      </c>
      <c r="AU245" s="63">
        <f t="shared" si="374"/>
        <v>0</v>
      </c>
      <c r="AV245" s="63">
        <v>0</v>
      </c>
      <c r="AW245" s="63">
        <f t="shared" si="375"/>
        <v>0</v>
      </c>
      <c r="AX245" s="64">
        <v>0</v>
      </c>
      <c r="AY245" s="65">
        <f t="shared" si="363"/>
        <v>0</v>
      </c>
      <c r="AZ245" s="32"/>
      <c r="BA245" s="121">
        <v>0</v>
      </c>
      <c r="BB245" s="63">
        <v>0</v>
      </c>
      <c r="BC245" s="63">
        <f t="shared" si="364"/>
        <v>0</v>
      </c>
      <c r="BD245" s="63">
        <v>0</v>
      </c>
      <c r="BE245" s="63">
        <f t="shared" si="414"/>
        <v>0</v>
      </c>
      <c r="BF245" s="64">
        <v>0</v>
      </c>
      <c r="BG245" s="64">
        <f t="shared" si="365"/>
        <v>0</v>
      </c>
      <c r="BH245" s="8"/>
      <c r="BI245" s="63">
        <v>0</v>
      </c>
      <c r="BJ245" s="63">
        <v>0</v>
      </c>
      <c r="BK245" s="63">
        <f t="shared" si="376"/>
        <v>0</v>
      </c>
      <c r="BL245" s="63">
        <v>0</v>
      </c>
      <c r="BM245" s="63">
        <f t="shared" si="377"/>
        <v>0</v>
      </c>
      <c r="BN245" s="64">
        <v>0</v>
      </c>
      <c r="BO245" s="65">
        <f t="shared" si="366"/>
        <v>0</v>
      </c>
      <c r="BP245" s="32"/>
      <c r="BQ245" s="121">
        <v>149.89999999999992</v>
      </c>
      <c r="BR245" s="63">
        <v>703.48613777777803</v>
      </c>
      <c r="BS245" s="63">
        <f t="shared" si="367"/>
        <v>-553.58613777777805</v>
      </c>
      <c r="BT245" s="63">
        <v>0</v>
      </c>
      <c r="BU245" s="63">
        <f t="shared" si="415"/>
        <v>149.89999999999992</v>
      </c>
      <c r="BV245" s="64">
        <v>316.27999999999997</v>
      </c>
      <c r="BW245" s="64">
        <f t="shared" si="368"/>
        <v>-166.38000000000005</v>
      </c>
      <c r="BX245" s="8"/>
      <c r="BY245" s="63">
        <v>149.89999999999992</v>
      </c>
      <c r="BZ245" s="63">
        <v>703.48613777777803</v>
      </c>
      <c r="CA245" s="63">
        <f t="shared" si="378"/>
        <v>-553.58613777777805</v>
      </c>
      <c r="CB245" s="63">
        <v>0</v>
      </c>
      <c r="CC245" s="63">
        <f t="shared" si="379"/>
        <v>149.89999999999992</v>
      </c>
      <c r="CD245" s="64">
        <v>316.27999999999997</v>
      </c>
      <c r="CE245" s="65">
        <f t="shared" si="369"/>
        <v>-166.38000000000005</v>
      </c>
      <c r="CF245" s="32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</row>
    <row r="246" spans="2:99" s="2" customFormat="1" ht="14.25" customHeight="1" collapsed="1">
      <c r="B246" s="2" t="str">
        <f t="shared" si="416"/>
        <v>Hide</v>
      </c>
      <c r="C246" s="2">
        <v>1</v>
      </c>
      <c r="D246" s="72" t="s">
        <v>225</v>
      </c>
      <c r="E246" s="123">
        <v>52313.87000000001</v>
      </c>
      <c r="F246" s="73">
        <v>40452.740470833334</v>
      </c>
      <c r="G246" s="73">
        <f t="shared" si="355"/>
        <v>11861.129529166676</v>
      </c>
      <c r="H246" s="73">
        <v>0</v>
      </c>
      <c r="I246" s="73">
        <f t="shared" si="411"/>
        <v>52313.87000000001</v>
      </c>
      <c r="J246" s="74">
        <v>33238.5</v>
      </c>
      <c r="K246" s="74">
        <f t="shared" si="356"/>
        <v>19075.37000000001</v>
      </c>
      <c r="L246" s="35"/>
      <c r="M246" s="73">
        <v>52313.87000000001</v>
      </c>
      <c r="N246" s="73">
        <v>40452.740470833334</v>
      </c>
      <c r="O246" s="73">
        <f t="shared" si="370"/>
        <v>11861.129529166676</v>
      </c>
      <c r="P246" s="73">
        <v>0</v>
      </c>
      <c r="Q246" s="73">
        <f t="shared" si="371"/>
        <v>52313.87000000001</v>
      </c>
      <c r="R246" s="74">
        <v>33238.5</v>
      </c>
      <c r="S246" s="75">
        <f t="shared" si="357"/>
        <v>19075.37000000001</v>
      </c>
      <c r="T246" s="60"/>
      <c r="U246" s="123">
        <v>28028.46</v>
      </c>
      <c r="V246" s="73">
        <v>13948.862893333333</v>
      </c>
      <c r="W246" s="73">
        <f t="shared" si="358"/>
        <v>14079.597106666666</v>
      </c>
      <c r="X246" s="73">
        <v>0</v>
      </c>
      <c r="Y246" s="73">
        <f t="shared" si="412"/>
        <v>28028.46</v>
      </c>
      <c r="Z246" s="74">
        <v>10000</v>
      </c>
      <c r="AA246" s="74">
        <f t="shared" si="359"/>
        <v>18028.46</v>
      </c>
      <c r="AB246" s="35"/>
      <c r="AC246" s="73">
        <v>28028.46</v>
      </c>
      <c r="AD246" s="73">
        <v>13948.862893333333</v>
      </c>
      <c r="AE246" s="73">
        <f t="shared" si="372"/>
        <v>14079.597106666666</v>
      </c>
      <c r="AF246" s="73">
        <v>0</v>
      </c>
      <c r="AG246" s="73">
        <f t="shared" si="373"/>
        <v>28028.46</v>
      </c>
      <c r="AH246" s="74">
        <v>10000</v>
      </c>
      <c r="AI246" s="75">
        <f t="shared" si="360"/>
        <v>18028.46</v>
      </c>
      <c r="AJ246" s="60"/>
      <c r="AK246" s="123">
        <v>0</v>
      </c>
      <c r="AL246" s="73">
        <v>0</v>
      </c>
      <c r="AM246" s="73">
        <f t="shared" si="361"/>
        <v>0</v>
      </c>
      <c r="AN246" s="73">
        <v>0</v>
      </c>
      <c r="AO246" s="73">
        <f t="shared" si="413"/>
        <v>0</v>
      </c>
      <c r="AP246" s="74">
        <v>0</v>
      </c>
      <c r="AQ246" s="74">
        <f t="shared" si="362"/>
        <v>0</v>
      </c>
      <c r="AR246" s="35"/>
      <c r="AS246" s="73">
        <v>0</v>
      </c>
      <c r="AT246" s="73">
        <v>0</v>
      </c>
      <c r="AU246" s="73">
        <f t="shared" si="374"/>
        <v>0</v>
      </c>
      <c r="AV246" s="73">
        <v>0</v>
      </c>
      <c r="AW246" s="73">
        <f t="shared" si="375"/>
        <v>0</v>
      </c>
      <c r="AX246" s="74">
        <v>0</v>
      </c>
      <c r="AY246" s="75">
        <f t="shared" si="363"/>
        <v>0</v>
      </c>
      <c r="AZ246" s="60"/>
      <c r="BA246" s="123">
        <v>0</v>
      </c>
      <c r="BB246" s="73">
        <v>17.221808888888901</v>
      </c>
      <c r="BC246" s="73">
        <f t="shared" si="364"/>
        <v>-17.221808888888901</v>
      </c>
      <c r="BD246" s="73">
        <v>0</v>
      </c>
      <c r="BE246" s="73">
        <f t="shared" si="414"/>
        <v>0</v>
      </c>
      <c r="BF246" s="74">
        <v>0</v>
      </c>
      <c r="BG246" s="74">
        <f t="shared" si="365"/>
        <v>0</v>
      </c>
      <c r="BH246" s="35"/>
      <c r="BI246" s="73">
        <v>0</v>
      </c>
      <c r="BJ246" s="73">
        <v>17.221808888888901</v>
      </c>
      <c r="BK246" s="73">
        <f t="shared" si="376"/>
        <v>-17.221808888888901</v>
      </c>
      <c r="BL246" s="73">
        <v>0</v>
      </c>
      <c r="BM246" s="73">
        <f t="shared" si="377"/>
        <v>0</v>
      </c>
      <c r="BN246" s="74">
        <v>0</v>
      </c>
      <c r="BO246" s="75">
        <f t="shared" si="366"/>
        <v>0</v>
      </c>
      <c r="BP246" s="60"/>
      <c r="BQ246" s="123">
        <v>24285.41</v>
      </c>
      <c r="BR246" s="73">
        <v>26486.655768611112</v>
      </c>
      <c r="BS246" s="73">
        <f t="shared" si="367"/>
        <v>-2201.245768611112</v>
      </c>
      <c r="BT246" s="73">
        <v>0</v>
      </c>
      <c r="BU246" s="73">
        <f t="shared" si="415"/>
        <v>24285.41</v>
      </c>
      <c r="BV246" s="74">
        <v>23238.5</v>
      </c>
      <c r="BW246" s="74">
        <f t="shared" si="368"/>
        <v>1046.9099999999999</v>
      </c>
      <c r="BX246" s="35"/>
      <c r="BY246" s="73">
        <v>24285.41</v>
      </c>
      <c r="BZ246" s="73">
        <v>26486.655768611112</v>
      </c>
      <c r="CA246" s="73">
        <f t="shared" si="378"/>
        <v>-2201.245768611112</v>
      </c>
      <c r="CB246" s="73">
        <v>0</v>
      </c>
      <c r="CC246" s="73">
        <f t="shared" si="379"/>
        <v>24285.41</v>
      </c>
      <c r="CD246" s="74">
        <v>23238.5</v>
      </c>
      <c r="CE246" s="75">
        <f t="shared" si="369"/>
        <v>1046.9099999999999</v>
      </c>
      <c r="CF246" s="60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</row>
    <row r="247" spans="2:99" s="2" customFormat="1" ht="14.25" hidden="1" customHeight="1" outlineLevel="1">
      <c r="B247" s="2" t="str">
        <f t="shared" si="416"/>
        <v>Hide</v>
      </c>
      <c r="C247" s="2">
        <v>1</v>
      </c>
      <c r="D247" s="72" t="s">
        <v>226</v>
      </c>
      <c r="E247" s="124">
        <v>109691.69</v>
      </c>
      <c r="F247" s="76">
        <v>119789.35249999999</v>
      </c>
      <c r="G247" s="76">
        <f t="shared" si="355"/>
        <v>-10097.662499999991</v>
      </c>
      <c r="H247" s="76">
        <v>0</v>
      </c>
      <c r="I247" s="76">
        <f t="shared" si="411"/>
        <v>109691.69</v>
      </c>
      <c r="J247" s="77">
        <v>99599.69</v>
      </c>
      <c r="K247" s="77">
        <f t="shared" si="356"/>
        <v>10092</v>
      </c>
      <c r="L247" s="8"/>
      <c r="M247" s="76">
        <v>109691.69</v>
      </c>
      <c r="N247" s="76">
        <v>119789.35249999999</v>
      </c>
      <c r="O247" s="76">
        <f t="shared" si="370"/>
        <v>-10097.662499999991</v>
      </c>
      <c r="P247" s="76">
        <v>0</v>
      </c>
      <c r="Q247" s="76">
        <f t="shared" si="371"/>
        <v>109691.69</v>
      </c>
      <c r="R247" s="77">
        <v>99599.69</v>
      </c>
      <c r="S247" s="78">
        <f t="shared" si="357"/>
        <v>10092</v>
      </c>
      <c r="T247" s="32"/>
      <c r="U247" s="124">
        <v>94067.74</v>
      </c>
      <c r="V247" s="76">
        <v>90165.395833333328</v>
      </c>
      <c r="W247" s="76">
        <f t="shared" si="358"/>
        <v>3902.3441666666768</v>
      </c>
      <c r="X247" s="76">
        <v>0</v>
      </c>
      <c r="Y247" s="76">
        <f t="shared" si="412"/>
        <v>94067.74</v>
      </c>
      <c r="Z247" s="77">
        <v>68806.14</v>
      </c>
      <c r="AA247" s="77">
        <f t="shared" si="359"/>
        <v>25261.600000000006</v>
      </c>
      <c r="AB247" s="8"/>
      <c r="AC247" s="76">
        <v>94067.74</v>
      </c>
      <c r="AD247" s="76">
        <v>90165.395833333328</v>
      </c>
      <c r="AE247" s="76">
        <f t="shared" si="372"/>
        <v>3902.3441666666768</v>
      </c>
      <c r="AF247" s="76">
        <v>0</v>
      </c>
      <c r="AG247" s="76">
        <f t="shared" si="373"/>
        <v>94067.74</v>
      </c>
      <c r="AH247" s="77">
        <v>68806.14</v>
      </c>
      <c r="AI247" s="78">
        <f t="shared" si="360"/>
        <v>25261.600000000006</v>
      </c>
      <c r="AJ247" s="32"/>
      <c r="AK247" s="124">
        <v>0</v>
      </c>
      <c r="AL247" s="76">
        <v>0</v>
      </c>
      <c r="AM247" s="76">
        <f t="shared" si="361"/>
        <v>0</v>
      </c>
      <c r="AN247" s="76">
        <v>0</v>
      </c>
      <c r="AO247" s="76">
        <f t="shared" si="413"/>
        <v>0</v>
      </c>
      <c r="AP247" s="77">
        <v>0</v>
      </c>
      <c r="AQ247" s="77">
        <f t="shared" si="362"/>
        <v>0</v>
      </c>
      <c r="AR247" s="8"/>
      <c r="AS247" s="76">
        <v>0</v>
      </c>
      <c r="AT247" s="76">
        <v>0</v>
      </c>
      <c r="AU247" s="76">
        <f t="shared" si="374"/>
        <v>0</v>
      </c>
      <c r="AV247" s="76">
        <v>0</v>
      </c>
      <c r="AW247" s="76">
        <f t="shared" si="375"/>
        <v>0</v>
      </c>
      <c r="AX247" s="77">
        <v>0</v>
      </c>
      <c r="AY247" s="78">
        <f t="shared" si="363"/>
        <v>0</v>
      </c>
      <c r="AZ247" s="32"/>
      <c r="BA247" s="124">
        <v>8910.6299999999992</v>
      </c>
      <c r="BB247" s="76">
        <v>22910.633333333331</v>
      </c>
      <c r="BC247" s="76">
        <f t="shared" si="364"/>
        <v>-14000.003333333332</v>
      </c>
      <c r="BD247" s="76">
        <v>0</v>
      </c>
      <c r="BE247" s="76">
        <f t="shared" si="414"/>
        <v>8910.6299999999992</v>
      </c>
      <c r="BF247" s="77">
        <v>24243.97</v>
      </c>
      <c r="BG247" s="77">
        <f t="shared" si="365"/>
        <v>-15333.340000000002</v>
      </c>
      <c r="BH247" s="8"/>
      <c r="BI247" s="76">
        <v>8910.6299999999992</v>
      </c>
      <c r="BJ247" s="76">
        <v>22910.633333333331</v>
      </c>
      <c r="BK247" s="76">
        <f t="shared" si="376"/>
        <v>-14000.003333333332</v>
      </c>
      <c r="BL247" s="76">
        <v>0</v>
      </c>
      <c r="BM247" s="76">
        <f t="shared" si="377"/>
        <v>8910.6299999999992</v>
      </c>
      <c r="BN247" s="77">
        <v>24243.97</v>
      </c>
      <c r="BO247" s="78">
        <f t="shared" si="366"/>
        <v>-15333.340000000002</v>
      </c>
      <c r="BP247" s="32"/>
      <c r="BQ247" s="124">
        <v>6713.32</v>
      </c>
      <c r="BR247" s="76">
        <v>6713.3233333333337</v>
      </c>
      <c r="BS247" s="76">
        <f t="shared" si="367"/>
        <v>-3.3333333340124227E-3</v>
      </c>
      <c r="BT247" s="76">
        <v>0</v>
      </c>
      <c r="BU247" s="76">
        <f t="shared" si="415"/>
        <v>6713.32</v>
      </c>
      <c r="BV247" s="77">
        <v>6549.58</v>
      </c>
      <c r="BW247" s="77">
        <f t="shared" si="368"/>
        <v>163.73999999999978</v>
      </c>
      <c r="BX247" s="8"/>
      <c r="BY247" s="76">
        <v>6713.32</v>
      </c>
      <c r="BZ247" s="76">
        <v>6713.3233333333337</v>
      </c>
      <c r="CA247" s="76">
        <f t="shared" si="378"/>
        <v>-3.3333333340124227E-3</v>
      </c>
      <c r="CB247" s="76">
        <v>0</v>
      </c>
      <c r="CC247" s="76">
        <f t="shared" si="379"/>
        <v>6713.32</v>
      </c>
      <c r="CD247" s="77">
        <v>6549.58</v>
      </c>
      <c r="CE247" s="78">
        <f t="shared" si="369"/>
        <v>163.73999999999978</v>
      </c>
      <c r="CF247" s="32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</row>
    <row r="248" spans="2:99" s="2" customFormat="1" ht="14.25" hidden="1" customHeight="1" outlineLevel="1">
      <c r="B248" s="2" t="str">
        <f t="shared" si="416"/>
        <v>Hide</v>
      </c>
      <c r="C248" s="2">
        <v>1</v>
      </c>
      <c r="D248" s="72" t="s">
        <v>227</v>
      </c>
      <c r="E248" s="124">
        <v>0</v>
      </c>
      <c r="F248" s="76">
        <v>0</v>
      </c>
      <c r="G248" s="76">
        <f t="shared" si="355"/>
        <v>0</v>
      </c>
      <c r="H248" s="76">
        <v>0</v>
      </c>
      <c r="I248" s="76">
        <f t="shared" si="411"/>
        <v>0</v>
      </c>
      <c r="J248" s="77">
        <v>0</v>
      </c>
      <c r="K248" s="77">
        <f t="shared" si="356"/>
        <v>0</v>
      </c>
      <c r="L248" s="8"/>
      <c r="M248" s="76">
        <v>0</v>
      </c>
      <c r="N248" s="76">
        <v>0</v>
      </c>
      <c r="O248" s="76">
        <f t="shared" si="370"/>
        <v>0</v>
      </c>
      <c r="P248" s="76">
        <v>0</v>
      </c>
      <c r="Q248" s="76">
        <f t="shared" si="371"/>
        <v>0</v>
      </c>
      <c r="R248" s="77">
        <v>0</v>
      </c>
      <c r="S248" s="78">
        <f t="shared" si="357"/>
        <v>0</v>
      </c>
      <c r="T248" s="32"/>
      <c r="U248" s="124">
        <v>0</v>
      </c>
      <c r="V248" s="76">
        <v>0</v>
      </c>
      <c r="W248" s="76">
        <f t="shared" si="358"/>
        <v>0</v>
      </c>
      <c r="X248" s="76">
        <v>0</v>
      </c>
      <c r="Y248" s="76">
        <f t="shared" si="412"/>
        <v>0</v>
      </c>
      <c r="Z248" s="77">
        <v>0</v>
      </c>
      <c r="AA248" s="77">
        <f t="shared" si="359"/>
        <v>0</v>
      </c>
      <c r="AB248" s="8"/>
      <c r="AC248" s="76">
        <v>0</v>
      </c>
      <c r="AD248" s="76">
        <v>0</v>
      </c>
      <c r="AE248" s="76">
        <f t="shared" si="372"/>
        <v>0</v>
      </c>
      <c r="AF248" s="76">
        <v>0</v>
      </c>
      <c r="AG248" s="76">
        <f t="shared" si="373"/>
        <v>0</v>
      </c>
      <c r="AH248" s="77">
        <v>0</v>
      </c>
      <c r="AI248" s="78">
        <f t="shared" si="360"/>
        <v>0</v>
      </c>
      <c r="AJ248" s="32"/>
      <c r="AK248" s="124">
        <v>0</v>
      </c>
      <c r="AL248" s="76">
        <v>0</v>
      </c>
      <c r="AM248" s="76">
        <f t="shared" si="361"/>
        <v>0</v>
      </c>
      <c r="AN248" s="76">
        <v>0</v>
      </c>
      <c r="AO248" s="76">
        <f t="shared" si="413"/>
        <v>0</v>
      </c>
      <c r="AP248" s="77">
        <v>0</v>
      </c>
      <c r="AQ248" s="77">
        <f t="shared" si="362"/>
        <v>0</v>
      </c>
      <c r="AR248" s="8"/>
      <c r="AS248" s="76">
        <v>0</v>
      </c>
      <c r="AT248" s="76">
        <v>0</v>
      </c>
      <c r="AU248" s="76">
        <f t="shared" si="374"/>
        <v>0</v>
      </c>
      <c r="AV248" s="76">
        <v>0</v>
      </c>
      <c r="AW248" s="76">
        <f t="shared" si="375"/>
        <v>0</v>
      </c>
      <c r="AX248" s="77">
        <v>0</v>
      </c>
      <c r="AY248" s="78">
        <f t="shared" si="363"/>
        <v>0</v>
      </c>
      <c r="AZ248" s="32"/>
      <c r="BA248" s="124">
        <v>0</v>
      </c>
      <c r="BB248" s="76">
        <v>0</v>
      </c>
      <c r="BC248" s="76">
        <f t="shared" si="364"/>
        <v>0</v>
      </c>
      <c r="BD248" s="76">
        <v>0</v>
      </c>
      <c r="BE248" s="76">
        <f t="shared" si="414"/>
        <v>0</v>
      </c>
      <c r="BF248" s="77">
        <v>0</v>
      </c>
      <c r="BG248" s="77">
        <f t="shared" si="365"/>
        <v>0</v>
      </c>
      <c r="BH248" s="8"/>
      <c r="BI248" s="76">
        <v>0</v>
      </c>
      <c r="BJ248" s="76">
        <v>0</v>
      </c>
      <c r="BK248" s="76">
        <f t="shared" si="376"/>
        <v>0</v>
      </c>
      <c r="BL248" s="76">
        <v>0</v>
      </c>
      <c r="BM248" s="76">
        <f t="shared" si="377"/>
        <v>0</v>
      </c>
      <c r="BN248" s="77">
        <v>0</v>
      </c>
      <c r="BO248" s="78">
        <f t="shared" si="366"/>
        <v>0</v>
      </c>
      <c r="BP248" s="32"/>
      <c r="BQ248" s="124">
        <v>0</v>
      </c>
      <c r="BR248" s="76">
        <v>0</v>
      </c>
      <c r="BS248" s="76">
        <f t="shared" si="367"/>
        <v>0</v>
      </c>
      <c r="BT248" s="76">
        <v>0</v>
      </c>
      <c r="BU248" s="76">
        <f t="shared" si="415"/>
        <v>0</v>
      </c>
      <c r="BV248" s="77">
        <v>0</v>
      </c>
      <c r="BW248" s="77">
        <f t="shared" si="368"/>
        <v>0</v>
      </c>
      <c r="BX248" s="8"/>
      <c r="BY248" s="76">
        <v>0</v>
      </c>
      <c r="BZ248" s="76">
        <v>0</v>
      </c>
      <c r="CA248" s="76">
        <f t="shared" si="378"/>
        <v>0</v>
      </c>
      <c r="CB248" s="76">
        <v>0</v>
      </c>
      <c r="CC248" s="76">
        <f t="shared" si="379"/>
        <v>0</v>
      </c>
      <c r="CD248" s="77">
        <v>0</v>
      </c>
      <c r="CE248" s="78">
        <f t="shared" si="369"/>
        <v>0</v>
      </c>
      <c r="CF248" s="32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</row>
    <row r="249" spans="2:99" s="2" customFormat="1" ht="14.25" hidden="1" customHeight="1" outlineLevel="1">
      <c r="B249" s="2" t="str">
        <f t="shared" si="416"/>
        <v>Hide</v>
      </c>
      <c r="C249" s="2">
        <v>1</v>
      </c>
      <c r="D249" s="72" t="s">
        <v>228</v>
      </c>
      <c r="E249" s="124">
        <v>15901</v>
      </c>
      <c r="F249" s="76">
        <v>0</v>
      </c>
      <c r="G249" s="76">
        <f t="shared" si="355"/>
        <v>15901</v>
      </c>
      <c r="H249" s="76">
        <v>0</v>
      </c>
      <c r="I249" s="76">
        <f t="shared" si="411"/>
        <v>15901</v>
      </c>
      <c r="J249" s="77">
        <v>0</v>
      </c>
      <c r="K249" s="77">
        <f t="shared" si="356"/>
        <v>15901</v>
      </c>
      <c r="L249" s="8"/>
      <c r="M249" s="76">
        <v>15901</v>
      </c>
      <c r="N249" s="76">
        <v>0</v>
      </c>
      <c r="O249" s="76">
        <f t="shared" si="370"/>
        <v>15901</v>
      </c>
      <c r="P249" s="76">
        <v>0</v>
      </c>
      <c r="Q249" s="76">
        <f t="shared" si="371"/>
        <v>15901</v>
      </c>
      <c r="R249" s="77">
        <v>0</v>
      </c>
      <c r="S249" s="78">
        <f t="shared" si="357"/>
        <v>15901</v>
      </c>
      <c r="T249" s="32"/>
      <c r="U249" s="124">
        <v>0</v>
      </c>
      <c r="V249" s="76">
        <v>0</v>
      </c>
      <c r="W249" s="76">
        <f t="shared" si="358"/>
        <v>0</v>
      </c>
      <c r="X249" s="76">
        <v>0</v>
      </c>
      <c r="Y249" s="76">
        <f t="shared" si="412"/>
        <v>0</v>
      </c>
      <c r="Z249" s="77">
        <v>0</v>
      </c>
      <c r="AA249" s="77">
        <f t="shared" si="359"/>
        <v>0</v>
      </c>
      <c r="AB249" s="8"/>
      <c r="AC249" s="76">
        <v>0</v>
      </c>
      <c r="AD249" s="76">
        <v>0</v>
      </c>
      <c r="AE249" s="76">
        <f t="shared" si="372"/>
        <v>0</v>
      </c>
      <c r="AF249" s="76">
        <v>0</v>
      </c>
      <c r="AG249" s="76">
        <f t="shared" si="373"/>
        <v>0</v>
      </c>
      <c r="AH249" s="77">
        <v>0</v>
      </c>
      <c r="AI249" s="78">
        <f t="shared" si="360"/>
        <v>0</v>
      </c>
      <c r="AJ249" s="32"/>
      <c r="AK249" s="124">
        <v>0</v>
      </c>
      <c r="AL249" s="76">
        <v>0</v>
      </c>
      <c r="AM249" s="76">
        <f t="shared" si="361"/>
        <v>0</v>
      </c>
      <c r="AN249" s="76">
        <v>0</v>
      </c>
      <c r="AO249" s="76">
        <f t="shared" si="413"/>
        <v>0</v>
      </c>
      <c r="AP249" s="77">
        <v>0</v>
      </c>
      <c r="AQ249" s="77">
        <f t="shared" si="362"/>
        <v>0</v>
      </c>
      <c r="AR249" s="8"/>
      <c r="AS249" s="76">
        <v>0</v>
      </c>
      <c r="AT249" s="76">
        <v>0</v>
      </c>
      <c r="AU249" s="76">
        <f t="shared" si="374"/>
        <v>0</v>
      </c>
      <c r="AV249" s="76">
        <v>0</v>
      </c>
      <c r="AW249" s="76">
        <f t="shared" si="375"/>
        <v>0</v>
      </c>
      <c r="AX249" s="77">
        <v>0</v>
      </c>
      <c r="AY249" s="78">
        <f t="shared" si="363"/>
        <v>0</v>
      </c>
      <c r="AZ249" s="32"/>
      <c r="BA249" s="124">
        <v>15901</v>
      </c>
      <c r="BB249" s="76">
        <v>0</v>
      </c>
      <c r="BC249" s="76">
        <f t="shared" si="364"/>
        <v>15901</v>
      </c>
      <c r="BD249" s="76">
        <v>0</v>
      </c>
      <c r="BE249" s="76">
        <f t="shared" si="414"/>
        <v>15901</v>
      </c>
      <c r="BF249" s="77">
        <v>0</v>
      </c>
      <c r="BG249" s="77">
        <f t="shared" si="365"/>
        <v>15901</v>
      </c>
      <c r="BH249" s="8"/>
      <c r="BI249" s="76">
        <v>15901</v>
      </c>
      <c r="BJ249" s="76">
        <v>0</v>
      </c>
      <c r="BK249" s="76">
        <f t="shared" si="376"/>
        <v>15901</v>
      </c>
      <c r="BL249" s="76">
        <v>0</v>
      </c>
      <c r="BM249" s="76">
        <f t="shared" si="377"/>
        <v>15901</v>
      </c>
      <c r="BN249" s="77">
        <v>0</v>
      </c>
      <c r="BO249" s="78">
        <f t="shared" si="366"/>
        <v>15901</v>
      </c>
      <c r="BP249" s="32"/>
      <c r="BQ249" s="124">
        <v>0</v>
      </c>
      <c r="BR249" s="76">
        <v>0</v>
      </c>
      <c r="BS249" s="76">
        <f t="shared" si="367"/>
        <v>0</v>
      </c>
      <c r="BT249" s="76">
        <v>0</v>
      </c>
      <c r="BU249" s="76">
        <f t="shared" si="415"/>
        <v>0</v>
      </c>
      <c r="BV249" s="77">
        <v>0</v>
      </c>
      <c r="BW249" s="77">
        <f t="shared" si="368"/>
        <v>0</v>
      </c>
      <c r="BX249" s="8"/>
      <c r="BY249" s="76">
        <v>0</v>
      </c>
      <c r="BZ249" s="76">
        <v>0</v>
      </c>
      <c r="CA249" s="76">
        <f t="shared" si="378"/>
        <v>0</v>
      </c>
      <c r="CB249" s="76">
        <v>0</v>
      </c>
      <c r="CC249" s="76">
        <f t="shared" si="379"/>
        <v>0</v>
      </c>
      <c r="CD249" s="77">
        <v>0</v>
      </c>
      <c r="CE249" s="78">
        <f t="shared" si="369"/>
        <v>0</v>
      </c>
      <c r="CF249" s="32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</row>
    <row r="250" spans="2:99" s="2" customFormat="1" ht="14.25" hidden="1" customHeight="1" outlineLevel="1">
      <c r="B250" s="2" t="str">
        <f t="shared" si="416"/>
        <v>Hide</v>
      </c>
      <c r="C250" s="2">
        <v>1</v>
      </c>
      <c r="D250" s="72" t="s">
        <v>229</v>
      </c>
      <c r="E250" s="124">
        <v>0</v>
      </c>
      <c r="F250" s="76">
        <v>0</v>
      </c>
      <c r="G250" s="76">
        <f t="shared" si="355"/>
        <v>0</v>
      </c>
      <c r="H250" s="76">
        <v>0</v>
      </c>
      <c r="I250" s="76">
        <f t="shared" si="411"/>
        <v>0</v>
      </c>
      <c r="J250" s="77">
        <v>0</v>
      </c>
      <c r="K250" s="77">
        <f t="shared" si="356"/>
        <v>0</v>
      </c>
      <c r="L250" s="8"/>
      <c r="M250" s="76">
        <v>0</v>
      </c>
      <c r="N250" s="76">
        <v>0</v>
      </c>
      <c r="O250" s="76">
        <f t="shared" si="370"/>
        <v>0</v>
      </c>
      <c r="P250" s="76">
        <v>0</v>
      </c>
      <c r="Q250" s="76">
        <f t="shared" si="371"/>
        <v>0</v>
      </c>
      <c r="R250" s="77">
        <v>0</v>
      </c>
      <c r="S250" s="78">
        <f t="shared" si="357"/>
        <v>0</v>
      </c>
      <c r="T250" s="32"/>
      <c r="U250" s="124">
        <v>0</v>
      </c>
      <c r="V250" s="76">
        <v>0</v>
      </c>
      <c r="W250" s="76">
        <f t="shared" si="358"/>
        <v>0</v>
      </c>
      <c r="X250" s="76">
        <v>0</v>
      </c>
      <c r="Y250" s="76">
        <f t="shared" si="412"/>
        <v>0</v>
      </c>
      <c r="Z250" s="77">
        <v>0</v>
      </c>
      <c r="AA250" s="77">
        <f t="shared" si="359"/>
        <v>0</v>
      </c>
      <c r="AB250" s="8"/>
      <c r="AC250" s="76">
        <v>0</v>
      </c>
      <c r="AD250" s="76">
        <v>0</v>
      </c>
      <c r="AE250" s="76">
        <f t="shared" si="372"/>
        <v>0</v>
      </c>
      <c r="AF250" s="76">
        <v>0</v>
      </c>
      <c r="AG250" s="76">
        <f t="shared" si="373"/>
        <v>0</v>
      </c>
      <c r="AH250" s="77">
        <v>0</v>
      </c>
      <c r="AI250" s="78">
        <f t="shared" si="360"/>
        <v>0</v>
      </c>
      <c r="AJ250" s="32"/>
      <c r="AK250" s="124">
        <v>0</v>
      </c>
      <c r="AL250" s="76">
        <v>0</v>
      </c>
      <c r="AM250" s="76">
        <f t="shared" si="361"/>
        <v>0</v>
      </c>
      <c r="AN250" s="76">
        <v>0</v>
      </c>
      <c r="AO250" s="76">
        <f t="shared" si="413"/>
        <v>0</v>
      </c>
      <c r="AP250" s="77">
        <v>0</v>
      </c>
      <c r="AQ250" s="77">
        <f t="shared" si="362"/>
        <v>0</v>
      </c>
      <c r="AR250" s="8"/>
      <c r="AS250" s="76">
        <v>0</v>
      </c>
      <c r="AT250" s="76">
        <v>0</v>
      </c>
      <c r="AU250" s="76">
        <f t="shared" si="374"/>
        <v>0</v>
      </c>
      <c r="AV250" s="76">
        <v>0</v>
      </c>
      <c r="AW250" s="76">
        <f t="shared" si="375"/>
        <v>0</v>
      </c>
      <c r="AX250" s="77">
        <v>0</v>
      </c>
      <c r="AY250" s="78">
        <f t="shared" si="363"/>
        <v>0</v>
      </c>
      <c r="AZ250" s="32"/>
      <c r="BA250" s="124">
        <v>0</v>
      </c>
      <c r="BB250" s="76">
        <v>0</v>
      </c>
      <c r="BC250" s="76">
        <f t="shared" si="364"/>
        <v>0</v>
      </c>
      <c r="BD250" s="76">
        <v>0</v>
      </c>
      <c r="BE250" s="76">
        <f t="shared" si="414"/>
        <v>0</v>
      </c>
      <c r="BF250" s="77">
        <v>0</v>
      </c>
      <c r="BG250" s="77">
        <f t="shared" si="365"/>
        <v>0</v>
      </c>
      <c r="BH250" s="8"/>
      <c r="BI250" s="76">
        <v>0</v>
      </c>
      <c r="BJ250" s="76">
        <v>0</v>
      </c>
      <c r="BK250" s="76">
        <f t="shared" si="376"/>
        <v>0</v>
      </c>
      <c r="BL250" s="76">
        <v>0</v>
      </c>
      <c r="BM250" s="76">
        <f t="shared" si="377"/>
        <v>0</v>
      </c>
      <c r="BN250" s="77">
        <v>0</v>
      </c>
      <c r="BO250" s="78">
        <f t="shared" si="366"/>
        <v>0</v>
      </c>
      <c r="BP250" s="32"/>
      <c r="BQ250" s="124">
        <v>0</v>
      </c>
      <c r="BR250" s="76">
        <v>0</v>
      </c>
      <c r="BS250" s="76">
        <f t="shared" si="367"/>
        <v>0</v>
      </c>
      <c r="BT250" s="76">
        <v>0</v>
      </c>
      <c r="BU250" s="76">
        <f t="shared" si="415"/>
        <v>0</v>
      </c>
      <c r="BV250" s="77">
        <v>0</v>
      </c>
      <c r="BW250" s="77">
        <f t="shared" si="368"/>
        <v>0</v>
      </c>
      <c r="BX250" s="8"/>
      <c r="BY250" s="76">
        <v>0</v>
      </c>
      <c r="BZ250" s="76">
        <v>0</v>
      </c>
      <c r="CA250" s="76">
        <f t="shared" si="378"/>
        <v>0</v>
      </c>
      <c r="CB250" s="76">
        <v>0</v>
      </c>
      <c r="CC250" s="76">
        <f t="shared" si="379"/>
        <v>0</v>
      </c>
      <c r="CD250" s="77">
        <v>0</v>
      </c>
      <c r="CE250" s="78">
        <f t="shared" si="369"/>
        <v>0</v>
      </c>
      <c r="CF250" s="32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</row>
    <row r="251" spans="2:99" s="2" customFormat="1" ht="14.25" hidden="1" customHeight="1" outlineLevel="1">
      <c r="B251" s="2" t="str">
        <f t="shared" si="416"/>
        <v>Hide</v>
      </c>
      <c r="C251" s="2">
        <v>1</v>
      </c>
      <c r="D251" s="72" t="s">
        <v>230</v>
      </c>
      <c r="E251" s="124">
        <v>0</v>
      </c>
      <c r="F251" s="76">
        <v>0</v>
      </c>
      <c r="G251" s="76">
        <f t="shared" si="355"/>
        <v>0</v>
      </c>
      <c r="H251" s="76">
        <v>0</v>
      </c>
      <c r="I251" s="76">
        <f t="shared" si="411"/>
        <v>0</v>
      </c>
      <c r="J251" s="77">
        <v>0</v>
      </c>
      <c r="K251" s="77">
        <f t="shared" si="356"/>
        <v>0</v>
      </c>
      <c r="L251" s="8"/>
      <c r="M251" s="76">
        <v>0</v>
      </c>
      <c r="N251" s="76">
        <v>0</v>
      </c>
      <c r="O251" s="76">
        <f t="shared" si="370"/>
        <v>0</v>
      </c>
      <c r="P251" s="76">
        <v>0</v>
      </c>
      <c r="Q251" s="76">
        <f t="shared" si="371"/>
        <v>0</v>
      </c>
      <c r="R251" s="77">
        <v>0</v>
      </c>
      <c r="S251" s="78">
        <f t="shared" si="357"/>
        <v>0</v>
      </c>
      <c r="T251" s="32"/>
      <c r="U251" s="124">
        <v>0</v>
      </c>
      <c r="V251" s="76">
        <v>0</v>
      </c>
      <c r="W251" s="76">
        <f t="shared" si="358"/>
        <v>0</v>
      </c>
      <c r="X251" s="76">
        <v>0</v>
      </c>
      <c r="Y251" s="76">
        <f t="shared" si="412"/>
        <v>0</v>
      </c>
      <c r="Z251" s="77">
        <v>0</v>
      </c>
      <c r="AA251" s="77">
        <f t="shared" si="359"/>
        <v>0</v>
      </c>
      <c r="AB251" s="8"/>
      <c r="AC251" s="76">
        <v>0</v>
      </c>
      <c r="AD251" s="76">
        <v>0</v>
      </c>
      <c r="AE251" s="76">
        <f t="shared" si="372"/>
        <v>0</v>
      </c>
      <c r="AF251" s="76">
        <v>0</v>
      </c>
      <c r="AG251" s="76">
        <f t="shared" si="373"/>
        <v>0</v>
      </c>
      <c r="AH251" s="77">
        <v>0</v>
      </c>
      <c r="AI251" s="78">
        <f t="shared" si="360"/>
        <v>0</v>
      </c>
      <c r="AJ251" s="32"/>
      <c r="AK251" s="124">
        <v>0</v>
      </c>
      <c r="AL251" s="76">
        <v>0</v>
      </c>
      <c r="AM251" s="76">
        <f t="shared" si="361"/>
        <v>0</v>
      </c>
      <c r="AN251" s="76">
        <v>0</v>
      </c>
      <c r="AO251" s="76">
        <f t="shared" si="413"/>
        <v>0</v>
      </c>
      <c r="AP251" s="77">
        <v>0</v>
      </c>
      <c r="AQ251" s="77">
        <f t="shared" si="362"/>
        <v>0</v>
      </c>
      <c r="AR251" s="8"/>
      <c r="AS251" s="76">
        <v>0</v>
      </c>
      <c r="AT251" s="76">
        <v>0</v>
      </c>
      <c r="AU251" s="76">
        <f t="shared" si="374"/>
        <v>0</v>
      </c>
      <c r="AV251" s="76">
        <v>0</v>
      </c>
      <c r="AW251" s="76">
        <f t="shared" si="375"/>
        <v>0</v>
      </c>
      <c r="AX251" s="77">
        <v>0</v>
      </c>
      <c r="AY251" s="78">
        <f t="shared" si="363"/>
        <v>0</v>
      </c>
      <c r="AZ251" s="32"/>
      <c r="BA251" s="124">
        <v>0</v>
      </c>
      <c r="BB251" s="76">
        <v>0</v>
      </c>
      <c r="BC251" s="76">
        <f t="shared" si="364"/>
        <v>0</v>
      </c>
      <c r="BD251" s="76">
        <v>0</v>
      </c>
      <c r="BE251" s="76">
        <f t="shared" si="414"/>
        <v>0</v>
      </c>
      <c r="BF251" s="77">
        <v>0</v>
      </c>
      <c r="BG251" s="77">
        <f t="shared" si="365"/>
        <v>0</v>
      </c>
      <c r="BH251" s="8"/>
      <c r="BI251" s="76">
        <v>0</v>
      </c>
      <c r="BJ251" s="76">
        <v>0</v>
      </c>
      <c r="BK251" s="76">
        <f t="shared" si="376"/>
        <v>0</v>
      </c>
      <c r="BL251" s="76">
        <v>0</v>
      </c>
      <c r="BM251" s="76">
        <f t="shared" si="377"/>
        <v>0</v>
      </c>
      <c r="BN251" s="77">
        <v>0</v>
      </c>
      <c r="BO251" s="78">
        <f t="shared" si="366"/>
        <v>0</v>
      </c>
      <c r="BP251" s="32"/>
      <c r="BQ251" s="124">
        <v>0</v>
      </c>
      <c r="BR251" s="76">
        <v>0</v>
      </c>
      <c r="BS251" s="76">
        <f t="shared" si="367"/>
        <v>0</v>
      </c>
      <c r="BT251" s="76">
        <v>0</v>
      </c>
      <c r="BU251" s="76">
        <f t="shared" si="415"/>
        <v>0</v>
      </c>
      <c r="BV251" s="77">
        <v>0</v>
      </c>
      <c r="BW251" s="77">
        <f t="shared" si="368"/>
        <v>0</v>
      </c>
      <c r="BX251" s="8"/>
      <c r="BY251" s="76">
        <v>0</v>
      </c>
      <c r="BZ251" s="76">
        <v>0</v>
      </c>
      <c r="CA251" s="76">
        <f t="shared" si="378"/>
        <v>0</v>
      </c>
      <c r="CB251" s="76">
        <v>0</v>
      </c>
      <c r="CC251" s="76">
        <f t="shared" si="379"/>
        <v>0</v>
      </c>
      <c r="CD251" s="77">
        <v>0</v>
      </c>
      <c r="CE251" s="78">
        <f t="shared" si="369"/>
        <v>0</v>
      </c>
      <c r="CF251" s="32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</row>
    <row r="252" spans="2:99" s="2" customFormat="1" ht="14.25" hidden="1" customHeight="1" outlineLevel="1">
      <c r="B252" s="2" t="str">
        <f t="shared" si="416"/>
        <v>Hide</v>
      </c>
      <c r="C252" s="2">
        <v>1</v>
      </c>
      <c r="D252" s="72" t="s">
        <v>231</v>
      </c>
      <c r="E252" s="124">
        <v>0</v>
      </c>
      <c r="F252" s="76">
        <v>0</v>
      </c>
      <c r="G252" s="76">
        <f t="shared" si="355"/>
        <v>0</v>
      </c>
      <c r="H252" s="76">
        <v>0</v>
      </c>
      <c r="I252" s="76">
        <f t="shared" si="411"/>
        <v>0</v>
      </c>
      <c r="J252" s="77">
        <v>0</v>
      </c>
      <c r="K252" s="77">
        <f t="shared" si="356"/>
        <v>0</v>
      </c>
      <c r="L252" s="8"/>
      <c r="M252" s="76">
        <v>0</v>
      </c>
      <c r="N252" s="76">
        <v>0</v>
      </c>
      <c r="O252" s="76">
        <f t="shared" si="370"/>
        <v>0</v>
      </c>
      <c r="P252" s="76">
        <v>0</v>
      </c>
      <c r="Q252" s="76">
        <f t="shared" si="371"/>
        <v>0</v>
      </c>
      <c r="R252" s="77">
        <v>0</v>
      </c>
      <c r="S252" s="78">
        <f t="shared" si="357"/>
        <v>0</v>
      </c>
      <c r="T252" s="32"/>
      <c r="U252" s="124">
        <v>0</v>
      </c>
      <c r="V252" s="76">
        <v>0</v>
      </c>
      <c r="W252" s="76">
        <f t="shared" si="358"/>
        <v>0</v>
      </c>
      <c r="X252" s="76">
        <v>0</v>
      </c>
      <c r="Y252" s="76">
        <f t="shared" si="412"/>
        <v>0</v>
      </c>
      <c r="Z252" s="77">
        <v>0</v>
      </c>
      <c r="AA252" s="77">
        <f t="shared" si="359"/>
        <v>0</v>
      </c>
      <c r="AB252" s="8"/>
      <c r="AC252" s="76">
        <v>0</v>
      </c>
      <c r="AD252" s="76">
        <v>0</v>
      </c>
      <c r="AE252" s="76">
        <f t="shared" si="372"/>
        <v>0</v>
      </c>
      <c r="AF252" s="76">
        <v>0</v>
      </c>
      <c r="AG252" s="76">
        <f t="shared" si="373"/>
        <v>0</v>
      </c>
      <c r="AH252" s="77">
        <v>0</v>
      </c>
      <c r="AI252" s="78">
        <f t="shared" si="360"/>
        <v>0</v>
      </c>
      <c r="AJ252" s="32"/>
      <c r="AK252" s="124">
        <v>0</v>
      </c>
      <c r="AL252" s="76">
        <v>0</v>
      </c>
      <c r="AM252" s="76">
        <f t="shared" si="361"/>
        <v>0</v>
      </c>
      <c r="AN252" s="76">
        <v>0</v>
      </c>
      <c r="AO252" s="76">
        <f t="shared" si="413"/>
        <v>0</v>
      </c>
      <c r="AP252" s="77">
        <v>0</v>
      </c>
      <c r="AQ252" s="77">
        <f t="shared" si="362"/>
        <v>0</v>
      </c>
      <c r="AR252" s="8"/>
      <c r="AS252" s="76">
        <v>0</v>
      </c>
      <c r="AT252" s="76">
        <v>0</v>
      </c>
      <c r="AU252" s="76">
        <f t="shared" si="374"/>
        <v>0</v>
      </c>
      <c r="AV252" s="76">
        <v>0</v>
      </c>
      <c r="AW252" s="76">
        <f t="shared" si="375"/>
        <v>0</v>
      </c>
      <c r="AX252" s="77">
        <v>0</v>
      </c>
      <c r="AY252" s="78">
        <f t="shared" si="363"/>
        <v>0</v>
      </c>
      <c r="AZ252" s="32"/>
      <c r="BA252" s="124">
        <v>0</v>
      </c>
      <c r="BB252" s="76">
        <v>0</v>
      </c>
      <c r="BC252" s="76">
        <f t="shared" si="364"/>
        <v>0</v>
      </c>
      <c r="BD252" s="76">
        <v>0</v>
      </c>
      <c r="BE252" s="76">
        <f t="shared" si="414"/>
        <v>0</v>
      </c>
      <c r="BF252" s="77">
        <v>0</v>
      </c>
      <c r="BG252" s="77">
        <f t="shared" si="365"/>
        <v>0</v>
      </c>
      <c r="BH252" s="8"/>
      <c r="BI252" s="76">
        <v>0</v>
      </c>
      <c r="BJ252" s="76">
        <v>0</v>
      </c>
      <c r="BK252" s="76">
        <f t="shared" si="376"/>
        <v>0</v>
      </c>
      <c r="BL252" s="76">
        <v>0</v>
      </c>
      <c r="BM252" s="76">
        <f t="shared" si="377"/>
        <v>0</v>
      </c>
      <c r="BN252" s="77">
        <v>0</v>
      </c>
      <c r="BO252" s="78">
        <f t="shared" si="366"/>
        <v>0</v>
      </c>
      <c r="BP252" s="32"/>
      <c r="BQ252" s="124">
        <v>0</v>
      </c>
      <c r="BR252" s="76">
        <v>0</v>
      </c>
      <c r="BS252" s="76">
        <f t="shared" si="367"/>
        <v>0</v>
      </c>
      <c r="BT252" s="76">
        <v>0</v>
      </c>
      <c r="BU252" s="76">
        <f t="shared" si="415"/>
        <v>0</v>
      </c>
      <c r="BV252" s="77">
        <v>0</v>
      </c>
      <c r="BW252" s="77">
        <f t="shared" si="368"/>
        <v>0</v>
      </c>
      <c r="BX252" s="8"/>
      <c r="BY252" s="76">
        <v>0</v>
      </c>
      <c r="BZ252" s="76">
        <v>0</v>
      </c>
      <c r="CA252" s="76">
        <f t="shared" si="378"/>
        <v>0</v>
      </c>
      <c r="CB252" s="76">
        <v>0</v>
      </c>
      <c r="CC252" s="76">
        <f t="shared" si="379"/>
        <v>0</v>
      </c>
      <c r="CD252" s="77">
        <v>0</v>
      </c>
      <c r="CE252" s="78">
        <f t="shared" si="369"/>
        <v>0</v>
      </c>
      <c r="CF252" s="3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</row>
    <row r="253" spans="2:99" s="2" customFormat="1" ht="14.25" hidden="1" customHeight="1" outlineLevel="1">
      <c r="B253" s="2" t="str">
        <f t="shared" si="416"/>
        <v>Hide</v>
      </c>
      <c r="C253" s="2">
        <v>1</v>
      </c>
      <c r="D253" s="72" t="s">
        <v>232</v>
      </c>
      <c r="E253" s="124">
        <v>0</v>
      </c>
      <c r="F253" s="76">
        <v>0</v>
      </c>
      <c r="G253" s="76">
        <f t="shared" si="355"/>
        <v>0</v>
      </c>
      <c r="H253" s="76">
        <v>0</v>
      </c>
      <c r="I253" s="76">
        <f t="shared" si="411"/>
        <v>0</v>
      </c>
      <c r="J253" s="77">
        <v>0</v>
      </c>
      <c r="K253" s="77">
        <f t="shared" si="356"/>
        <v>0</v>
      </c>
      <c r="L253" s="8"/>
      <c r="M253" s="76">
        <v>0</v>
      </c>
      <c r="N253" s="76">
        <v>0</v>
      </c>
      <c r="O253" s="76">
        <f t="shared" si="370"/>
        <v>0</v>
      </c>
      <c r="P253" s="76">
        <v>0</v>
      </c>
      <c r="Q253" s="76">
        <f t="shared" si="371"/>
        <v>0</v>
      </c>
      <c r="R253" s="77">
        <v>0</v>
      </c>
      <c r="S253" s="78">
        <f t="shared" si="357"/>
        <v>0</v>
      </c>
      <c r="T253" s="32"/>
      <c r="U253" s="124">
        <v>0</v>
      </c>
      <c r="V253" s="76">
        <v>0</v>
      </c>
      <c r="W253" s="76">
        <f t="shared" si="358"/>
        <v>0</v>
      </c>
      <c r="X253" s="76">
        <v>0</v>
      </c>
      <c r="Y253" s="76">
        <f t="shared" si="412"/>
        <v>0</v>
      </c>
      <c r="Z253" s="77">
        <v>0</v>
      </c>
      <c r="AA253" s="77">
        <f t="shared" si="359"/>
        <v>0</v>
      </c>
      <c r="AB253" s="8"/>
      <c r="AC253" s="76">
        <v>0</v>
      </c>
      <c r="AD253" s="76">
        <v>0</v>
      </c>
      <c r="AE253" s="76">
        <f t="shared" si="372"/>
        <v>0</v>
      </c>
      <c r="AF253" s="76">
        <v>0</v>
      </c>
      <c r="AG253" s="76">
        <f t="shared" si="373"/>
        <v>0</v>
      </c>
      <c r="AH253" s="77">
        <v>0</v>
      </c>
      <c r="AI253" s="78">
        <f t="shared" si="360"/>
        <v>0</v>
      </c>
      <c r="AJ253" s="32"/>
      <c r="AK253" s="124">
        <v>0</v>
      </c>
      <c r="AL253" s="76">
        <v>0</v>
      </c>
      <c r="AM253" s="76">
        <f t="shared" si="361"/>
        <v>0</v>
      </c>
      <c r="AN253" s="76">
        <v>0</v>
      </c>
      <c r="AO253" s="76">
        <f t="shared" si="413"/>
        <v>0</v>
      </c>
      <c r="AP253" s="77">
        <v>0</v>
      </c>
      <c r="AQ253" s="77">
        <f t="shared" si="362"/>
        <v>0</v>
      </c>
      <c r="AR253" s="8"/>
      <c r="AS253" s="76">
        <v>0</v>
      </c>
      <c r="AT253" s="76">
        <v>0</v>
      </c>
      <c r="AU253" s="76">
        <f t="shared" si="374"/>
        <v>0</v>
      </c>
      <c r="AV253" s="76">
        <v>0</v>
      </c>
      <c r="AW253" s="76">
        <f t="shared" si="375"/>
        <v>0</v>
      </c>
      <c r="AX253" s="77">
        <v>0</v>
      </c>
      <c r="AY253" s="78">
        <f t="shared" si="363"/>
        <v>0</v>
      </c>
      <c r="AZ253" s="32"/>
      <c r="BA253" s="124">
        <v>0</v>
      </c>
      <c r="BB253" s="76">
        <v>0</v>
      </c>
      <c r="BC253" s="76">
        <f t="shared" si="364"/>
        <v>0</v>
      </c>
      <c r="BD253" s="76">
        <v>0</v>
      </c>
      <c r="BE253" s="76">
        <f t="shared" si="414"/>
        <v>0</v>
      </c>
      <c r="BF253" s="77">
        <v>0</v>
      </c>
      <c r="BG253" s="77">
        <f t="shared" si="365"/>
        <v>0</v>
      </c>
      <c r="BH253" s="8"/>
      <c r="BI253" s="76">
        <v>0</v>
      </c>
      <c r="BJ253" s="76">
        <v>0</v>
      </c>
      <c r="BK253" s="76">
        <f t="shared" si="376"/>
        <v>0</v>
      </c>
      <c r="BL253" s="76">
        <v>0</v>
      </c>
      <c r="BM253" s="76">
        <f t="shared" si="377"/>
        <v>0</v>
      </c>
      <c r="BN253" s="77">
        <v>0</v>
      </c>
      <c r="BO253" s="78">
        <f t="shared" si="366"/>
        <v>0</v>
      </c>
      <c r="BP253" s="32"/>
      <c r="BQ253" s="124">
        <v>0</v>
      </c>
      <c r="BR253" s="76">
        <v>0</v>
      </c>
      <c r="BS253" s="76">
        <f t="shared" si="367"/>
        <v>0</v>
      </c>
      <c r="BT253" s="76">
        <v>0</v>
      </c>
      <c r="BU253" s="76">
        <f t="shared" si="415"/>
        <v>0</v>
      </c>
      <c r="BV253" s="77">
        <v>0</v>
      </c>
      <c r="BW253" s="77">
        <f t="shared" si="368"/>
        <v>0</v>
      </c>
      <c r="BX253" s="8"/>
      <c r="BY253" s="76">
        <v>0</v>
      </c>
      <c r="BZ253" s="76">
        <v>0</v>
      </c>
      <c r="CA253" s="76">
        <f t="shared" si="378"/>
        <v>0</v>
      </c>
      <c r="CB253" s="76">
        <v>0</v>
      </c>
      <c r="CC253" s="76">
        <f t="shared" si="379"/>
        <v>0</v>
      </c>
      <c r="CD253" s="77">
        <v>0</v>
      </c>
      <c r="CE253" s="78">
        <f t="shared" si="369"/>
        <v>0</v>
      </c>
      <c r="CF253" s="32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</row>
    <row r="254" spans="2:99" s="2" customFormat="1" ht="14.25" hidden="1" customHeight="1" outlineLevel="1">
      <c r="B254" s="2" t="str">
        <f t="shared" ref="B254:B257" si="417">IF(SUM(T254:T254)&lt;&gt;0,"Show","Hide")</f>
        <v>Hide</v>
      </c>
      <c r="C254" s="2">
        <v>1</v>
      </c>
      <c r="D254" s="72" t="s">
        <v>596</v>
      </c>
      <c r="E254" s="124">
        <v>700</v>
      </c>
      <c r="F254" s="76">
        <v>1147.78</v>
      </c>
      <c r="G254" s="76">
        <f t="shared" ref="G254:G257" si="418">+E254-F254</f>
        <v>-447.78</v>
      </c>
      <c r="H254" s="76">
        <v>0</v>
      </c>
      <c r="I254" s="76">
        <f t="shared" ref="I254:I257" si="419">+E254-H254</f>
        <v>700</v>
      </c>
      <c r="J254" s="77">
        <v>1080</v>
      </c>
      <c r="K254" s="77">
        <f t="shared" ref="K254:K257" si="420">+E254-J254</f>
        <v>-380</v>
      </c>
      <c r="L254" s="8"/>
      <c r="M254" s="76">
        <v>700</v>
      </c>
      <c r="N254" s="76">
        <v>1147.78</v>
      </c>
      <c r="O254" s="76">
        <f t="shared" ref="O254:O257" si="421">+M254-N254</f>
        <v>-447.78</v>
      </c>
      <c r="P254" s="76">
        <v>0</v>
      </c>
      <c r="Q254" s="76">
        <f t="shared" ref="Q254:Q257" si="422">+M254-P254</f>
        <v>700</v>
      </c>
      <c r="R254" s="77">
        <v>1080</v>
      </c>
      <c r="S254" s="78">
        <f t="shared" ref="S254:S257" si="423">+M254-R254</f>
        <v>-380</v>
      </c>
      <c r="T254" s="32"/>
      <c r="U254" s="124">
        <v>0</v>
      </c>
      <c r="V254" s="76">
        <v>1147.78</v>
      </c>
      <c r="W254" s="76">
        <f t="shared" ref="W254:W257" si="424">+U254-V254</f>
        <v>-1147.78</v>
      </c>
      <c r="X254" s="76">
        <v>0</v>
      </c>
      <c r="Y254" s="76">
        <f t="shared" ref="Y254:Y257" si="425">+U254-X254</f>
        <v>0</v>
      </c>
      <c r="Z254" s="77">
        <v>0</v>
      </c>
      <c r="AA254" s="77">
        <f t="shared" ref="AA254:AA257" si="426">+U254-Z254</f>
        <v>0</v>
      </c>
      <c r="AB254" s="8"/>
      <c r="AC254" s="76">
        <v>0</v>
      </c>
      <c r="AD254" s="76">
        <v>1147.78</v>
      </c>
      <c r="AE254" s="76">
        <f t="shared" ref="AE254:AE257" si="427">+AC254-AD254</f>
        <v>-1147.78</v>
      </c>
      <c r="AF254" s="76">
        <v>0</v>
      </c>
      <c r="AG254" s="76">
        <f t="shared" ref="AG254:AG257" si="428">+AC254-AF254</f>
        <v>0</v>
      </c>
      <c r="AH254" s="77">
        <v>0</v>
      </c>
      <c r="AI254" s="78">
        <f t="shared" ref="AI254:AI257" si="429">+AC254-AH254</f>
        <v>0</v>
      </c>
      <c r="AJ254" s="32"/>
      <c r="AK254" s="124">
        <v>0</v>
      </c>
      <c r="AL254" s="76">
        <v>0</v>
      </c>
      <c r="AM254" s="76">
        <f t="shared" ref="AM254:AM257" si="430">+AK254-AL254</f>
        <v>0</v>
      </c>
      <c r="AN254" s="76">
        <v>0</v>
      </c>
      <c r="AO254" s="76">
        <f t="shared" ref="AO254:AO257" si="431">+AK254-AN254</f>
        <v>0</v>
      </c>
      <c r="AP254" s="77">
        <v>0</v>
      </c>
      <c r="AQ254" s="77">
        <f t="shared" ref="AQ254:AQ257" si="432">+AK254-AP254</f>
        <v>0</v>
      </c>
      <c r="AR254" s="8"/>
      <c r="AS254" s="76">
        <v>0</v>
      </c>
      <c r="AT254" s="76">
        <v>0</v>
      </c>
      <c r="AU254" s="76">
        <f t="shared" ref="AU254:AU257" si="433">+AS254-AT254</f>
        <v>0</v>
      </c>
      <c r="AV254" s="76">
        <v>0</v>
      </c>
      <c r="AW254" s="76">
        <f t="shared" ref="AW254:AW257" si="434">+AS254-AV254</f>
        <v>0</v>
      </c>
      <c r="AX254" s="77">
        <v>0</v>
      </c>
      <c r="AY254" s="78">
        <f t="shared" ref="AY254:AY257" si="435">+AS254-AX254</f>
        <v>0</v>
      </c>
      <c r="AZ254" s="32"/>
      <c r="BA254" s="124">
        <v>0</v>
      </c>
      <c r="BB254" s="76">
        <v>0</v>
      </c>
      <c r="BC254" s="76">
        <f t="shared" ref="BC254:BC257" si="436">+BA254-BB254</f>
        <v>0</v>
      </c>
      <c r="BD254" s="76">
        <v>0</v>
      </c>
      <c r="BE254" s="76">
        <f t="shared" ref="BE254:BE257" si="437">+BA254-BD254</f>
        <v>0</v>
      </c>
      <c r="BF254" s="77">
        <v>0</v>
      </c>
      <c r="BG254" s="77">
        <f t="shared" ref="BG254:BG257" si="438">+BA254-BF254</f>
        <v>0</v>
      </c>
      <c r="BH254" s="8"/>
      <c r="BI254" s="76">
        <v>0</v>
      </c>
      <c r="BJ254" s="76">
        <v>0</v>
      </c>
      <c r="BK254" s="76">
        <f t="shared" ref="BK254:BK257" si="439">+BI254-BJ254</f>
        <v>0</v>
      </c>
      <c r="BL254" s="76">
        <v>0</v>
      </c>
      <c r="BM254" s="76">
        <f t="shared" ref="BM254:BM257" si="440">+BI254-BL254</f>
        <v>0</v>
      </c>
      <c r="BN254" s="77">
        <v>0</v>
      </c>
      <c r="BO254" s="78">
        <f t="shared" ref="BO254:BO257" si="441">+BI254-BN254</f>
        <v>0</v>
      </c>
      <c r="BP254" s="32"/>
      <c r="BQ254" s="124">
        <v>700</v>
      </c>
      <c r="BR254" s="76">
        <v>0</v>
      </c>
      <c r="BS254" s="76">
        <f t="shared" ref="BS254:BS257" si="442">+BQ254-BR254</f>
        <v>700</v>
      </c>
      <c r="BT254" s="76">
        <v>0</v>
      </c>
      <c r="BU254" s="76">
        <f t="shared" ref="BU254:BU257" si="443">+BQ254-BT254</f>
        <v>700</v>
      </c>
      <c r="BV254" s="77">
        <v>1080</v>
      </c>
      <c r="BW254" s="77">
        <f t="shared" ref="BW254:BW257" si="444">+BQ254-BV254</f>
        <v>-380</v>
      </c>
      <c r="BX254" s="8"/>
      <c r="BY254" s="76">
        <v>700</v>
      </c>
      <c r="BZ254" s="76">
        <v>0</v>
      </c>
      <c r="CA254" s="76">
        <f t="shared" ref="CA254:CA257" si="445">+BY254-BZ254</f>
        <v>700</v>
      </c>
      <c r="CB254" s="76">
        <v>0</v>
      </c>
      <c r="CC254" s="76">
        <f t="shared" ref="CC254:CC257" si="446">+BY254-CB254</f>
        <v>700</v>
      </c>
      <c r="CD254" s="77">
        <v>1080</v>
      </c>
      <c r="CE254" s="78">
        <f t="shared" ref="CE254:CE257" si="447">+BY254-CD254</f>
        <v>-380</v>
      </c>
      <c r="CF254" s="32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</row>
    <row r="255" spans="2:99" s="2" customFormat="1" ht="14.25" hidden="1" customHeight="1" outlineLevel="1">
      <c r="B255" s="2" t="str">
        <f t="shared" si="417"/>
        <v>Hide</v>
      </c>
      <c r="C255" s="2">
        <v>1</v>
      </c>
      <c r="D255" s="72" t="s">
        <v>597</v>
      </c>
      <c r="E255" s="124">
        <v>11998.27</v>
      </c>
      <c r="F255" s="76">
        <v>6589.1800005068599</v>
      </c>
      <c r="G255" s="76">
        <f t="shared" si="418"/>
        <v>5409.0899994931406</v>
      </c>
      <c r="H255" s="76">
        <v>0</v>
      </c>
      <c r="I255" s="76">
        <f t="shared" si="419"/>
        <v>11998.27</v>
      </c>
      <c r="J255" s="77">
        <v>9000</v>
      </c>
      <c r="K255" s="77">
        <f t="shared" si="420"/>
        <v>2998.2700000000004</v>
      </c>
      <c r="L255" s="8"/>
      <c r="M255" s="76">
        <v>11998.27</v>
      </c>
      <c r="N255" s="76">
        <v>6589.1800005068599</v>
      </c>
      <c r="O255" s="76">
        <f t="shared" si="421"/>
        <v>5409.0899994931406</v>
      </c>
      <c r="P255" s="76">
        <v>0</v>
      </c>
      <c r="Q255" s="76">
        <f t="shared" si="422"/>
        <v>11998.27</v>
      </c>
      <c r="R255" s="77">
        <v>9000</v>
      </c>
      <c r="S255" s="78">
        <f t="shared" si="423"/>
        <v>2998.2700000000004</v>
      </c>
      <c r="T255" s="32"/>
      <c r="U255" s="124">
        <v>8998.27</v>
      </c>
      <c r="V255" s="76">
        <v>3589.1800002760911</v>
      </c>
      <c r="W255" s="76">
        <f t="shared" si="424"/>
        <v>5409.0899997239094</v>
      </c>
      <c r="X255" s="76">
        <v>0</v>
      </c>
      <c r="Y255" s="76">
        <f t="shared" si="425"/>
        <v>8998.27</v>
      </c>
      <c r="Z255" s="77">
        <v>3500</v>
      </c>
      <c r="AA255" s="77">
        <f t="shared" si="426"/>
        <v>5498.27</v>
      </c>
      <c r="AB255" s="8"/>
      <c r="AC255" s="76">
        <v>8998.27</v>
      </c>
      <c r="AD255" s="76">
        <v>3589.1800002760911</v>
      </c>
      <c r="AE255" s="76">
        <f t="shared" si="427"/>
        <v>5409.0899997239094</v>
      </c>
      <c r="AF255" s="76">
        <v>0</v>
      </c>
      <c r="AG255" s="76">
        <f t="shared" si="428"/>
        <v>8998.27</v>
      </c>
      <c r="AH255" s="77">
        <v>3500</v>
      </c>
      <c r="AI255" s="78">
        <f t="shared" si="429"/>
        <v>5498.27</v>
      </c>
      <c r="AJ255" s="32"/>
      <c r="AK255" s="124">
        <v>0</v>
      </c>
      <c r="AL255" s="76">
        <v>0</v>
      </c>
      <c r="AM255" s="76">
        <f t="shared" si="430"/>
        <v>0</v>
      </c>
      <c r="AN255" s="76">
        <v>0</v>
      </c>
      <c r="AO255" s="76">
        <f t="shared" si="431"/>
        <v>0</v>
      </c>
      <c r="AP255" s="77">
        <v>0</v>
      </c>
      <c r="AQ255" s="77">
        <f t="shared" si="432"/>
        <v>0</v>
      </c>
      <c r="AR255" s="8"/>
      <c r="AS255" s="76">
        <v>0</v>
      </c>
      <c r="AT255" s="76">
        <v>0</v>
      </c>
      <c r="AU255" s="76">
        <f t="shared" si="433"/>
        <v>0</v>
      </c>
      <c r="AV255" s="76">
        <v>0</v>
      </c>
      <c r="AW255" s="76">
        <f t="shared" si="434"/>
        <v>0</v>
      </c>
      <c r="AX255" s="77">
        <v>0</v>
      </c>
      <c r="AY255" s="78">
        <f t="shared" si="435"/>
        <v>0</v>
      </c>
      <c r="AZ255" s="32"/>
      <c r="BA255" s="124">
        <v>2000</v>
      </c>
      <c r="BB255" s="76">
        <v>2000.000000153846</v>
      </c>
      <c r="BC255" s="76">
        <f t="shared" si="436"/>
        <v>-1.5384603102575056E-7</v>
      </c>
      <c r="BD255" s="76">
        <v>0</v>
      </c>
      <c r="BE255" s="76">
        <f t="shared" si="437"/>
        <v>2000</v>
      </c>
      <c r="BF255" s="77">
        <v>4500</v>
      </c>
      <c r="BG255" s="77">
        <f t="shared" si="438"/>
        <v>-2500</v>
      </c>
      <c r="BH255" s="8"/>
      <c r="BI255" s="76">
        <v>2000</v>
      </c>
      <c r="BJ255" s="76">
        <v>2000.000000153846</v>
      </c>
      <c r="BK255" s="76">
        <f t="shared" si="439"/>
        <v>-1.5384603102575056E-7</v>
      </c>
      <c r="BL255" s="76">
        <v>0</v>
      </c>
      <c r="BM255" s="76">
        <f t="shared" si="440"/>
        <v>2000</v>
      </c>
      <c r="BN255" s="77">
        <v>4500</v>
      </c>
      <c r="BO255" s="78">
        <f t="shared" si="441"/>
        <v>-2500</v>
      </c>
      <c r="BP255" s="32"/>
      <c r="BQ255" s="124">
        <v>1000</v>
      </c>
      <c r="BR255" s="76">
        <v>1000.000000076923</v>
      </c>
      <c r="BS255" s="76">
        <f t="shared" si="442"/>
        <v>-7.6923015512875281E-8</v>
      </c>
      <c r="BT255" s="76">
        <v>0</v>
      </c>
      <c r="BU255" s="76">
        <f t="shared" si="443"/>
        <v>1000</v>
      </c>
      <c r="BV255" s="77">
        <v>1000</v>
      </c>
      <c r="BW255" s="77">
        <f t="shared" si="444"/>
        <v>0</v>
      </c>
      <c r="BX255" s="8"/>
      <c r="BY255" s="76">
        <v>1000</v>
      </c>
      <c r="BZ255" s="76">
        <v>1000.000000076923</v>
      </c>
      <c r="CA255" s="76">
        <f t="shared" si="445"/>
        <v>-7.6923015512875281E-8</v>
      </c>
      <c r="CB255" s="76">
        <v>0</v>
      </c>
      <c r="CC255" s="76">
        <f t="shared" si="446"/>
        <v>1000</v>
      </c>
      <c r="CD255" s="77">
        <v>1000</v>
      </c>
      <c r="CE255" s="78">
        <f t="shared" si="447"/>
        <v>0</v>
      </c>
      <c r="CF255" s="32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</row>
    <row r="256" spans="2:99" s="2" customFormat="1" ht="14.25" hidden="1" customHeight="1" outlineLevel="1">
      <c r="B256" s="2" t="str">
        <f t="shared" si="417"/>
        <v>Hide</v>
      </c>
      <c r="C256" s="2">
        <v>1</v>
      </c>
      <c r="D256" s="72" t="s">
        <v>598</v>
      </c>
      <c r="E256" s="124">
        <v>700</v>
      </c>
      <c r="F256" s="76">
        <v>0</v>
      </c>
      <c r="G256" s="76">
        <f t="shared" si="418"/>
        <v>700</v>
      </c>
      <c r="H256" s="76">
        <v>0</v>
      </c>
      <c r="I256" s="76">
        <f t="shared" si="419"/>
        <v>700</v>
      </c>
      <c r="J256" s="77">
        <v>0</v>
      </c>
      <c r="K256" s="77">
        <f t="shared" si="420"/>
        <v>700</v>
      </c>
      <c r="L256" s="8"/>
      <c r="M256" s="76">
        <v>700</v>
      </c>
      <c r="N256" s="76">
        <v>0</v>
      </c>
      <c r="O256" s="76">
        <f t="shared" si="421"/>
        <v>700</v>
      </c>
      <c r="P256" s="76">
        <v>0</v>
      </c>
      <c r="Q256" s="76">
        <f t="shared" si="422"/>
        <v>700</v>
      </c>
      <c r="R256" s="77">
        <v>0</v>
      </c>
      <c r="S256" s="78">
        <f t="shared" si="423"/>
        <v>700</v>
      </c>
      <c r="T256" s="32"/>
      <c r="U256" s="124">
        <v>0</v>
      </c>
      <c r="V256" s="76">
        <v>0</v>
      </c>
      <c r="W256" s="76">
        <f t="shared" si="424"/>
        <v>0</v>
      </c>
      <c r="X256" s="76">
        <v>0</v>
      </c>
      <c r="Y256" s="76">
        <f t="shared" si="425"/>
        <v>0</v>
      </c>
      <c r="Z256" s="77">
        <v>0</v>
      </c>
      <c r="AA256" s="77">
        <f t="shared" si="426"/>
        <v>0</v>
      </c>
      <c r="AB256" s="8"/>
      <c r="AC256" s="76">
        <v>0</v>
      </c>
      <c r="AD256" s="76">
        <v>0</v>
      </c>
      <c r="AE256" s="76">
        <f t="shared" si="427"/>
        <v>0</v>
      </c>
      <c r="AF256" s="76">
        <v>0</v>
      </c>
      <c r="AG256" s="76">
        <f t="shared" si="428"/>
        <v>0</v>
      </c>
      <c r="AH256" s="77">
        <v>0</v>
      </c>
      <c r="AI256" s="78">
        <f t="shared" si="429"/>
        <v>0</v>
      </c>
      <c r="AJ256" s="32"/>
      <c r="AK256" s="124">
        <v>0</v>
      </c>
      <c r="AL256" s="76">
        <v>0</v>
      </c>
      <c r="AM256" s="76">
        <f t="shared" si="430"/>
        <v>0</v>
      </c>
      <c r="AN256" s="76">
        <v>0</v>
      </c>
      <c r="AO256" s="76">
        <f t="shared" si="431"/>
        <v>0</v>
      </c>
      <c r="AP256" s="77">
        <v>0</v>
      </c>
      <c r="AQ256" s="77">
        <f t="shared" si="432"/>
        <v>0</v>
      </c>
      <c r="AR256" s="8"/>
      <c r="AS256" s="76">
        <v>0</v>
      </c>
      <c r="AT256" s="76">
        <v>0</v>
      </c>
      <c r="AU256" s="76">
        <f t="shared" si="433"/>
        <v>0</v>
      </c>
      <c r="AV256" s="76">
        <v>0</v>
      </c>
      <c r="AW256" s="76">
        <f t="shared" si="434"/>
        <v>0</v>
      </c>
      <c r="AX256" s="77">
        <v>0</v>
      </c>
      <c r="AY256" s="78">
        <f t="shared" si="435"/>
        <v>0</v>
      </c>
      <c r="AZ256" s="32"/>
      <c r="BA256" s="124">
        <v>700</v>
      </c>
      <c r="BB256" s="76">
        <v>0</v>
      </c>
      <c r="BC256" s="76">
        <f t="shared" si="436"/>
        <v>700</v>
      </c>
      <c r="BD256" s="76">
        <v>0</v>
      </c>
      <c r="BE256" s="76">
        <f t="shared" si="437"/>
        <v>700</v>
      </c>
      <c r="BF256" s="77">
        <v>0</v>
      </c>
      <c r="BG256" s="77">
        <f t="shared" si="438"/>
        <v>700</v>
      </c>
      <c r="BH256" s="8"/>
      <c r="BI256" s="76">
        <v>700</v>
      </c>
      <c r="BJ256" s="76">
        <v>0</v>
      </c>
      <c r="BK256" s="76">
        <f t="shared" si="439"/>
        <v>700</v>
      </c>
      <c r="BL256" s="76">
        <v>0</v>
      </c>
      <c r="BM256" s="76">
        <f t="shared" si="440"/>
        <v>700</v>
      </c>
      <c r="BN256" s="77">
        <v>0</v>
      </c>
      <c r="BO256" s="78">
        <f t="shared" si="441"/>
        <v>700</v>
      </c>
      <c r="BP256" s="32"/>
      <c r="BQ256" s="124">
        <v>0</v>
      </c>
      <c r="BR256" s="76">
        <v>0</v>
      </c>
      <c r="BS256" s="76">
        <f t="shared" si="442"/>
        <v>0</v>
      </c>
      <c r="BT256" s="76">
        <v>0</v>
      </c>
      <c r="BU256" s="76">
        <f t="shared" si="443"/>
        <v>0</v>
      </c>
      <c r="BV256" s="77">
        <v>0</v>
      </c>
      <c r="BW256" s="77">
        <f t="shared" si="444"/>
        <v>0</v>
      </c>
      <c r="BX256" s="8"/>
      <c r="BY256" s="76">
        <v>0</v>
      </c>
      <c r="BZ256" s="76">
        <v>0</v>
      </c>
      <c r="CA256" s="76">
        <f t="shared" si="445"/>
        <v>0</v>
      </c>
      <c r="CB256" s="76">
        <v>0</v>
      </c>
      <c r="CC256" s="76">
        <f t="shared" si="446"/>
        <v>0</v>
      </c>
      <c r="CD256" s="77">
        <v>0</v>
      </c>
      <c r="CE256" s="78">
        <f t="shared" si="447"/>
        <v>0</v>
      </c>
      <c r="CF256" s="32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</row>
    <row r="257" spans="2:99" s="2" customFormat="1" ht="14.25" hidden="1" customHeight="1" outlineLevel="1">
      <c r="B257" s="2" t="str">
        <f t="shared" si="417"/>
        <v>Hide</v>
      </c>
      <c r="C257" s="2">
        <v>1</v>
      </c>
      <c r="D257" s="72" t="s">
        <v>599</v>
      </c>
      <c r="E257" s="124">
        <v>0</v>
      </c>
      <c r="F257" s="76">
        <v>0</v>
      </c>
      <c r="G257" s="76">
        <f t="shared" si="418"/>
        <v>0</v>
      </c>
      <c r="H257" s="76">
        <v>0</v>
      </c>
      <c r="I257" s="76">
        <f t="shared" si="419"/>
        <v>0</v>
      </c>
      <c r="J257" s="77">
        <v>0</v>
      </c>
      <c r="K257" s="77">
        <f t="shared" si="420"/>
        <v>0</v>
      </c>
      <c r="L257" s="8"/>
      <c r="M257" s="76">
        <v>0</v>
      </c>
      <c r="N257" s="76">
        <v>0</v>
      </c>
      <c r="O257" s="76">
        <f t="shared" si="421"/>
        <v>0</v>
      </c>
      <c r="P257" s="76">
        <v>0</v>
      </c>
      <c r="Q257" s="76">
        <f t="shared" si="422"/>
        <v>0</v>
      </c>
      <c r="R257" s="77">
        <v>0</v>
      </c>
      <c r="S257" s="78">
        <f t="shared" si="423"/>
        <v>0</v>
      </c>
      <c r="T257" s="32"/>
      <c r="U257" s="124">
        <v>0</v>
      </c>
      <c r="V257" s="76">
        <v>0</v>
      </c>
      <c r="W257" s="76">
        <f t="shared" si="424"/>
        <v>0</v>
      </c>
      <c r="X257" s="76">
        <v>0</v>
      </c>
      <c r="Y257" s="76">
        <f t="shared" si="425"/>
        <v>0</v>
      </c>
      <c r="Z257" s="77">
        <v>0</v>
      </c>
      <c r="AA257" s="77">
        <f t="shared" si="426"/>
        <v>0</v>
      </c>
      <c r="AB257" s="8"/>
      <c r="AC257" s="76">
        <v>0</v>
      </c>
      <c r="AD257" s="76">
        <v>0</v>
      </c>
      <c r="AE257" s="76">
        <f t="shared" si="427"/>
        <v>0</v>
      </c>
      <c r="AF257" s="76">
        <v>0</v>
      </c>
      <c r="AG257" s="76">
        <f t="shared" si="428"/>
        <v>0</v>
      </c>
      <c r="AH257" s="77">
        <v>0</v>
      </c>
      <c r="AI257" s="78">
        <f t="shared" si="429"/>
        <v>0</v>
      </c>
      <c r="AJ257" s="32"/>
      <c r="AK257" s="124">
        <v>0</v>
      </c>
      <c r="AL257" s="76">
        <v>0</v>
      </c>
      <c r="AM257" s="76">
        <f t="shared" si="430"/>
        <v>0</v>
      </c>
      <c r="AN257" s="76">
        <v>0</v>
      </c>
      <c r="AO257" s="76">
        <f t="shared" si="431"/>
        <v>0</v>
      </c>
      <c r="AP257" s="77">
        <v>0</v>
      </c>
      <c r="AQ257" s="77">
        <f t="shared" si="432"/>
        <v>0</v>
      </c>
      <c r="AR257" s="8"/>
      <c r="AS257" s="76">
        <v>0</v>
      </c>
      <c r="AT257" s="76">
        <v>0</v>
      </c>
      <c r="AU257" s="76">
        <f t="shared" si="433"/>
        <v>0</v>
      </c>
      <c r="AV257" s="76">
        <v>0</v>
      </c>
      <c r="AW257" s="76">
        <f t="shared" si="434"/>
        <v>0</v>
      </c>
      <c r="AX257" s="77">
        <v>0</v>
      </c>
      <c r="AY257" s="78">
        <f t="shared" si="435"/>
        <v>0</v>
      </c>
      <c r="AZ257" s="32"/>
      <c r="BA257" s="124">
        <v>0</v>
      </c>
      <c r="BB257" s="76">
        <v>0</v>
      </c>
      <c r="BC257" s="76">
        <f t="shared" si="436"/>
        <v>0</v>
      </c>
      <c r="BD257" s="76">
        <v>0</v>
      </c>
      <c r="BE257" s="76">
        <f t="shared" si="437"/>
        <v>0</v>
      </c>
      <c r="BF257" s="77">
        <v>0</v>
      </c>
      <c r="BG257" s="77">
        <f t="shared" si="438"/>
        <v>0</v>
      </c>
      <c r="BH257" s="8"/>
      <c r="BI257" s="76">
        <v>0</v>
      </c>
      <c r="BJ257" s="76">
        <v>0</v>
      </c>
      <c r="BK257" s="76">
        <f t="shared" si="439"/>
        <v>0</v>
      </c>
      <c r="BL257" s="76">
        <v>0</v>
      </c>
      <c r="BM257" s="76">
        <f t="shared" si="440"/>
        <v>0</v>
      </c>
      <c r="BN257" s="77">
        <v>0</v>
      </c>
      <c r="BO257" s="78">
        <f t="shared" si="441"/>
        <v>0</v>
      </c>
      <c r="BP257" s="32"/>
      <c r="BQ257" s="124">
        <v>0</v>
      </c>
      <c r="BR257" s="76">
        <v>0</v>
      </c>
      <c r="BS257" s="76">
        <f t="shared" si="442"/>
        <v>0</v>
      </c>
      <c r="BT257" s="76">
        <v>0</v>
      </c>
      <c r="BU257" s="76">
        <f t="shared" si="443"/>
        <v>0</v>
      </c>
      <c r="BV257" s="77">
        <v>0</v>
      </c>
      <c r="BW257" s="77">
        <f t="shared" si="444"/>
        <v>0</v>
      </c>
      <c r="BX257" s="8"/>
      <c r="BY257" s="76">
        <v>0</v>
      </c>
      <c r="BZ257" s="76">
        <v>0</v>
      </c>
      <c r="CA257" s="76">
        <f t="shared" si="445"/>
        <v>0</v>
      </c>
      <c r="CB257" s="76">
        <v>0</v>
      </c>
      <c r="CC257" s="76">
        <f t="shared" si="446"/>
        <v>0</v>
      </c>
      <c r="CD257" s="77">
        <v>0</v>
      </c>
      <c r="CE257" s="78">
        <f t="shared" si="447"/>
        <v>0</v>
      </c>
      <c r="CF257" s="32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</row>
    <row r="258" spans="2:99" s="2" customFormat="1" ht="14.25" hidden="1" customHeight="1" outlineLevel="1">
      <c r="B258" s="2" t="str">
        <f t="shared" si="416"/>
        <v>Hide</v>
      </c>
      <c r="C258" s="2">
        <v>1</v>
      </c>
      <c r="D258" s="72" t="s">
        <v>233</v>
      </c>
      <c r="E258" s="124">
        <v>2259.69</v>
      </c>
      <c r="F258" s="76">
        <v>1079.1474963657481</v>
      </c>
      <c r="G258" s="76">
        <f t="shared" si="355"/>
        <v>1180.5425036342519</v>
      </c>
      <c r="H258" s="76">
        <v>0</v>
      </c>
      <c r="I258" s="76">
        <f t="shared" si="411"/>
        <v>2259.69</v>
      </c>
      <c r="J258" s="77">
        <v>11533.97</v>
      </c>
      <c r="K258" s="77">
        <f t="shared" si="356"/>
        <v>-9274.2799999999988</v>
      </c>
      <c r="L258" s="8"/>
      <c r="M258" s="76">
        <v>2259.69</v>
      </c>
      <c r="N258" s="76">
        <v>1079.1474963657481</v>
      </c>
      <c r="O258" s="76">
        <f t="shared" si="370"/>
        <v>1180.5425036342519</v>
      </c>
      <c r="P258" s="76">
        <v>0</v>
      </c>
      <c r="Q258" s="76">
        <f t="shared" si="371"/>
        <v>2259.69</v>
      </c>
      <c r="R258" s="77">
        <v>11533.97</v>
      </c>
      <c r="S258" s="78">
        <f t="shared" si="357"/>
        <v>-9274.2799999999988</v>
      </c>
      <c r="T258" s="32"/>
      <c r="U258" s="124">
        <v>3716.94</v>
      </c>
      <c r="V258" s="76">
        <v>878.92543982786174</v>
      </c>
      <c r="W258" s="76">
        <f t="shared" si="358"/>
        <v>2838.0145601721383</v>
      </c>
      <c r="X258" s="76">
        <v>0</v>
      </c>
      <c r="Y258" s="76">
        <f t="shared" si="412"/>
        <v>3716.94</v>
      </c>
      <c r="Z258" s="77">
        <v>1680.09</v>
      </c>
      <c r="AA258" s="77">
        <f t="shared" si="359"/>
        <v>2036.8500000000001</v>
      </c>
      <c r="AB258" s="8"/>
      <c r="AC258" s="76">
        <v>3716.94</v>
      </c>
      <c r="AD258" s="76">
        <v>878.92543982786174</v>
      </c>
      <c r="AE258" s="76">
        <f t="shared" si="372"/>
        <v>2838.0145601721383</v>
      </c>
      <c r="AF258" s="76">
        <v>0</v>
      </c>
      <c r="AG258" s="76">
        <f t="shared" si="373"/>
        <v>3716.94</v>
      </c>
      <c r="AH258" s="77">
        <v>1680.09</v>
      </c>
      <c r="AI258" s="78">
        <f t="shared" si="360"/>
        <v>2036.8500000000001</v>
      </c>
      <c r="AJ258" s="32"/>
      <c r="AK258" s="124">
        <v>0</v>
      </c>
      <c r="AL258" s="76">
        <v>0</v>
      </c>
      <c r="AM258" s="76">
        <f t="shared" si="361"/>
        <v>0</v>
      </c>
      <c r="AN258" s="76">
        <v>0</v>
      </c>
      <c r="AO258" s="76">
        <f t="shared" si="413"/>
        <v>0</v>
      </c>
      <c r="AP258" s="77">
        <v>0</v>
      </c>
      <c r="AQ258" s="77">
        <f t="shared" si="362"/>
        <v>0</v>
      </c>
      <c r="AR258" s="8"/>
      <c r="AS258" s="76">
        <v>0</v>
      </c>
      <c r="AT258" s="76">
        <v>0</v>
      </c>
      <c r="AU258" s="76">
        <f t="shared" si="374"/>
        <v>0</v>
      </c>
      <c r="AV258" s="76">
        <v>0</v>
      </c>
      <c r="AW258" s="76">
        <f t="shared" si="375"/>
        <v>0</v>
      </c>
      <c r="AX258" s="77">
        <v>0</v>
      </c>
      <c r="AY258" s="78">
        <f t="shared" si="363"/>
        <v>0</v>
      </c>
      <c r="AZ258" s="32"/>
      <c r="BA258" s="124">
        <v>-2074.44</v>
      </c>
      <c r="BB258" s="76">
        <v>117.2978160996518</v>
      </c>
      <c r="BC258" s="76">
        <f t="shared" si="364"/>
        <v>-2191.7378160996518</v>
      </c>
      <c r="BD258" s="76">
        <v>0</v>
      </c>
      <c r="BE258" s="76">
        <f t="shared" si="414"/>
        <v>-2074.44</v>
      </c>
      <c r="BF258" s="77">
        <v>9251.73</v>
      </c>
      <c r="BG258" s="77">
        <f t="shared" si="365"/>
        <v>-11326.17</v>
      </c>
      <c r="BH258" s="8"/>
      <c r="BI258" s="76">
        <v>-2074.44</v>
      </c>
      <c r="BJ258" s="76">
        <v>117.2978160996518</v>
      </c>
      <c r="BK258" s="76">
        <f t="shared" si="376"/>
        <v>-2191.7378160996518</v>
      </c>
      <c r="BL258" s="76">
        <v>0</v>
      </c>
      <c r="BM258" s="76">
        <f t="shared" si="377"/>
        <v>-2074.44</v>
      </c>
      <c r="BN258" s="77">
        <v>9251.73</v>
      </c>
      <c r="BO258" s="78">
        <f t="shared" si="366"/>
        <v>-11326.17</v>
      </c>
      <c r="BP258" s="32"/>
      <c r="BQ258" s="124">
        <v>617.19000000000005</v>
      </c>
      <c r="BR258" s="76">
        <v>82.924240438234634</v>
      </c>
      <c r="BS258" s="76">
        <f t="shared" si="367"/>
        <v>534.26575956176544</v>
      </c>
      <c r="BT258" s="76">
        <v>0</v>
      </c>
      <c r="BU258" s="76">
        <f t="shared" si="415"/>
        <v>617.19000000000005</v>
      </c>
      <c r="BV258" s="77">
        <v>602.15</v>
      </c>
      <c r="BW258" s="77">
        <f t="shared" si="368"/>
        <v>15.040000000000077</v>
      </c>
      <c r="BX258" s="8"/>
      <c r="BY258" s="76">
        <v>617.19000000000005</v>
      </c>
      <c r="BZ258" s="76">
        <v>82.924240438234634</v>
      </c>
      <c r="CA258" s="76">
        <f t="shared" si="378"/>
        <v>534.26575956176544</v>
      </c>
      <c r="CB258" s="76">
        <v>0</v>
      </c>
      <c r="CC258" s="76">
        <f t="shared" si="379"/>
        <v>617.19000000000005</v>
      </c>
      <c r="CD258" s="77">
        <v>602.15</v>
      </c>
      <c r="CE258" s="78">
        <f t="shared" si="369"/>
        <v>15.040000000000077</v>
      </c>
      <c r="CF258" s="32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</row>
    <row r="259" spans="2:99" s="2" customFormat="1" ht="14.25" hidden="1" customHeight="1" outlineLevel="1">
      <c r="B259" s="2" t="str">
        <f t="shared" si="416"/>
        <v>Hide</v>
      </c>
      <c r="C259" s="2">
        <v>1</v>
      </c>
      <c r="D259" s="72" t="s">
        <v>234</v>
      </c>
      <c r="E259" s="124">
        <v>-5138.37</v>
      </c>
      <c r="F259" s="76">
        <v>1202.5221157298413</v>
      </c>
      <c r="G259" s="76">
        <f t="shared" si="355"/>
        <v>-6340.892115729841</v>
      </c>
      <c r="H259" s="76">
        <v>0</v>
      </c>
      <c r="I259" s="76">
        <f t="shared" si="411"/>
        <v>-5138.37</v>
      </c>
      <c r="J259" s="77">
        <v>12385.22</v>
      </c>
      <c r="K259" s="77">
        <f t="shared" si="356"/>
        <v>-17523.59</v>
      </c>
      <c r="L259" s="8"/>
      <c r="M259" s="76">
        <v>-5138.37</v>
      </c>
      <c r="N259" s="76">
        <v>1202.5221157298413</v>
      </c>
      <c r="O259" s="76">
        <f t="shared" si="370"/>
        <v>-6340.892115729841</v>
      </c>
      <c r="P259" s="76">
        <v>0</v>
      </c>
      <c r="Q259" s="76">
        <f t="shared" si="371"/>
        <v>-5138.37</v>
      </c>
      <c r="R259" s="77">
        <v>12385.22</v>
      </c>
      <c r="S259" s="78">
        <f t="shared" si="357"/>
        <v>-17523.59</v>
      </c>
      <c r="T259" s="32"/>
      <c r="U259" s="124">
        <v>-5166.58</v>
      </c>
      <c r="V259" s="76">
        <v>1171.6185344011001</v>
      </c>
      <c r="W259" s="76">
        <f t="shared" si="358"/>
        <v>-6338.1985344011</v>
      </c>
      <c r="X259" s="76">
        <v>0</v>
      </c>
      <c r="Y259" s="76">
        <f t="shared" si="412"/>
        <v>-5166.58</v>
      </c>
      <c r="Z259" s="77">
        <v>989.6</v>
      </c>
      <c r="AA259" s="77">
        <f t="shared" si="359"/>
        <v>-6156.18</v>
      </c>
      <c r="AB259" s="8"/>
      <c r="AC259" s="76">
        <v>-5166.58</v>
      </c>
      <c r="AD259" s="76">
        <v>1171.6185344011001</v>
      </c>
      <c r="AE259" s="76">
        <f t="shared" si="372"/>
        <v>-6338.1985344011</v>
      </c>
      <c r="AF259" s="76">
        <v>0</v>
      </c>
      <c r="AG259" s="76">
        <f t="shared" si="373"/>
        <v>-5166.58</v>
      </c>
      <c r="AH259" s="77">
        <v>989.6</v>
      </c>
      <c r="AI259" s="78">
        <f t="shared" si="360"/>
        <v>-6156.18</v>
      </c>
      <c r="AJ259" s="32"/>
      <c r="AK259" s="124">
        <v>0</v>
      </c>
      <c r="AL259" s="76">
        <v>0</v>
      </c>
      <c r="AM259" s="76">
        <f t="shared" si="361"/>
        <v>0</v>
      </c>
      <c r="AN259" s="76">
        <v>0</v>
      </c>
      <c r="AO259" s="76">
        <f t="shared" si="413"/>
        <v>0</v>
      </c>
      <c r="AP259" s="77">
        <v>0</v>
      </c>
      <c r="AQ259" s="77">
        <f t="shared" si="362"/>
        <v>0</v>
      </c>
      <c r="AR259" s="8"/>
      <c r="AS259" s="76">
        <v>0</v>
      </c>
      <c r="AT259" s="76">
        <v>0</v>
      </c>
      <c r="AU259" s="76">
        <f t="shared" si="374"/>
        <v>0</v>
      </c>
      <c r="AV259" s="76">
        <v>0</v>
      </c>
      <c r="AW259" s="76">
        <f t="shared" si="375"/>
        <v>0</v>
      </c>
      <c r="AX259" s="77">
        <v>0</v>
      </c>
      <c r="AY259" s="78">
        <f t="shared" si="363"/>
        <v>0</v>
      </c>
      <c r="AZ259" s="32"/>
      <c r="BA259" s="124">
        <v>11.02</v>
      </c>
      <c r="BB259" s="76">
        <v>18.105711644111501</v>
      </c>
      <c r="BC259" s="76">
        <f t="shared" si="364"/>
        <v>-7.0857116441115018</v>
      </c>
      <c r="BD259" s="76">
        <v>0</v>
      </c>
      <c r="BE259" s="76">
        <f t="shared" si="414"/>
        <v>11.02</v>
      </c>
      <c r="BF259" s="77">
        <v>11383.89</v>
      </c>
      <c r="BG259" s="77">
        <f t="shared" si="365"/>
        <v>-11372.869999999999</v>
      </c>
      <c r="BH259" s="8"/>
      <c r="BI259" s="76">
        <v>11.02</v>
      </c>
      <c r="BJ259" s="76">
        <v>18.105711644111501</v>
      </c>
      <c r="BK259" s="76">
        <f t="shared" si="376"/>
        <v>-7.0857116441115018</v>
      </c>
      <c r="BL259" s="76">
        <v>0</v>
      </c>
      <c r="BM259" s="76">
        <f t="shared" si="377"/>
        <v>11.02</v>
      </c>
      <c r="BN259" s="77">
        <v>11383.89</v>
      </c>
      <c r="BO259" s="78">
        <f t="shared" si="366"/>
        <v>-11372.869999999999</v>
      </c>
      <c r="BP259" s="32"/>
      <c r="BQ259" s="124">
        <v>17.190000000000001</v>
      </c>
      <c r="BR259" s="76">
        <v>12.797869684629701</v>
      </c>
      <c r="BS259" s="76">
        <f t="shared" si="367"/>
        <v>4.3921303153703004</v>
      </c>
      <c r="BT259" s="76">
        <v>0</v>
      </c>
      <c r="BU259" s="76">
        <f t="shared" si="415"/>
        <v>17.190000000000001</v>
      </c>
      <c r="BV259" s="77">
        <v>11.73</v>
      </c>
      <c r="BW259" s="77">
        <f t="shared" si="368"/>
        <v>5.4600000000000009</v>
      </c>
      <c r="BX259" s="8"/>
      <c r="BY259" s="76">
        <v>17.190000000000001</v>
      </c>
      <c r="BZ259" s="76">
        <v>12.797869684629701</v>
      </c>
      <c r="CA259" s="76">
        <f t="shared" si="378"/>
        <v>4.3921303153703004</v>
      </c>
      <c r="CB259" s="76">
        <v>0</v>
      </c>
      <c r="CC259" s="76">
        <f t="shared" si="379"/>
        <v>17.190000000000001</v>
      </c>
      <c r="CD259" s="77">
        <v>11.73</v>
      </c>
      <c r="CE259" s="78">
        <f t="shared" si="369"/>
        <v>5.4600000000000009</v>
      </c>
      <c r="CF259" s="32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</row>
    <row r="260" spans="2:99" s="2" customFormat="1" ht="14.25" hidden="1" customHeight="1" outlineLevel="1">
      <c r="B260" s="2" t="str">
        <f t="shared" si="416"/>
        <v>Hide</v>
      </c>
      <c r="C260" s="2">
        <v>1</v>
      </c>
      <c r="D260" s="72" t="s">
        <v>235</v>
      </c>
      <c r="E260" s="124">
        <v>0</v>
      </c>
      <c r="F260" s="76">
        <v>0</v>
      </c>
      <c r="G260" s="76">
        <f t="shared" si="355"/>
        <v>0</v>
      </c>
      <c r="H260" s="76">
        <v>0</v>
      </c>
      <c r="I260" s="76">
        <f t="shared" si="411"/>
        <v>0</v>
      </c>
      <c r="J260" s="77">
        <v>0</v>
      </c>
      <c r="K260" s="77">
        <f t="shared" si="356"/>
        <v>0</v>
      </c>
      <c r="L260" s="8"/>
      <c r="M260" s="76">
        <v>0</v>
      </c>
      <c r="N260" s="76">
        <v>0</v>
      </c>
      <c r="O260" s="76">
        <f t="shared" si="370"/>
        <v>0</v>
      </c>
      <c r="P260" s="76">
        <v>0</v>
      </c>
      <c r="Q260" s="76">
        <f t="shared" si="371"/>
        <v>0</v>
      </c>
      <c r="R260" s="77">
        <v>0</v>
      </c>
      <c r="S260" s="78">
        <f t="shared" si="357"/>
        <v>0</v>
      </c>
      <c r="T260" s="32"/>
      <c r="U260" s="124">
        <v>0</v>
      </c>
      <c r="V260" s="76">
        <v>0</v>
      </c>
      <c r="W260" s="76">
        <f t="shared" si="358"/>
        <v>0</v>
      </c>
      <c r="X260" s="76">
        <v>0</v>
      </c>
      <c r="Y260" s="76">
        <f t="shared" si="412"/>
        <v>0</v>
      </c>
      <c r="Z260" s="77">
        <v>0</v>
      </c>
      <c r="AA260" s="77">
        <f t="shared" si="359"/>
        <v>0</v>
      </c>
      <c r="AB260" s="8"/>
      <c r="AC260" s="76">
        <v>0</v>
      </c>
      <c r="AD260" s="76">
        <v>0</v>
      </c>
      <c r="AE260" s="76">
        <f t="shared" si="372"/>
        <v>0</v>
      </c>
      <c r="AF260" s="76">
        <v>0</v>
      </c>
      <c r="AG260" s="76">
        <f t="shared" si="373"/>
        <v>0</v>
      </c>
      <c r="AH260" s="77">
        <v>0</v>
      </c>
      <c r="AI260" s="78">
        <f t="shared" si="360"/>
        <v>0</v>
      </c>
      <c r="AJ260" s="32"/>
      <c r="AK260" s="124">
        <v>0</v>
      </c>
      <c r="AL260" s="76">
        <v>0</v>
      </c>
      <c r="AM260" s="76">
        <f t="shared" si="361"/>
        <v>0</v>
      </c>
      <c r="AN260" s="76">
        <v>0</v>
      </c>
      <c r="AO260" s="76">
        <f t="shared" si="413"/>
        <v>0</v>
      </c>
      <c r="AP260" s="77">
        <v>0</v>
      </c>
      <c r="AQ260" s="77">
        <f t="shared" si="362"/>
        <v>0</v>
      </c>
      <c r="AR260" s="8"/>
      <c r="AS260" s="76">
        <v>0</v>
      </c>
      <c r="AT260" s="76">
        <v>0</v>
      </c>
      <c r="AU260" s="76">
        <f t="shared" si="374"/>
        <v>0</v>
      </c>
      <c r="AV260" s="76">
        <v>0</v>
      </c>
      <c r="AW260" s="76">
        <f t="shared" si="375"/>
        <v>0</v>
      </c>
      <c r="AX260" s="77">
        <v>0</v>
      </c>
      <c r="AY260" s="78">
        <f t="shared" si="363"/>
        <v>0</v>
      </c>
      <c r="AZ260" s="32"/>
      <c r="BA260" s="124">
        <v>0</v>
      </c>
      <c r="BB260" s="76">
        <v>0</v>
      </c>
      <c r="BC260" s="76">
        <f t="shared" si="364"/>
        <v>0</v>
      </c>
      <c r="BD260" s="76">
        <v>0</v>
      </c>
      <c r="BE260" s="76">
        <f t="shared" si="414"/>
        <v>0</v>
      </c>
      <c r="BF260" s="77">
        <v>0</v>
      </c>
      <c r="BG260" s="77">
        <f t="shared" si="365"/>
        <v>0</v>
      </c>
      <c r="BH260" s="8"/>
      <c r="BI260" s="76">
        <v>0</v>
      </c>
      <c r="BJ260" s="76">
        <v>0</v>
      </c>
      <c r="BK260" s="76">
        <f t="shared" si="376"/>
        <v>0</v>
      </c>
      <c r="BL260" s="76">
        <v>0</v>
      </c>
      <c r="BM260" s="76">
        <f t="shared" si="377"/>
        <v>0</v>
      </c>
      <c r="BN260" s="77">
        <v>0</v>
      </c>
      <c r="BO260" s="78">
        <f t="shared" si="366"/>
        <v>0</v>
      </c>
      <c r="BP260" s="32"/>
      <c r="BQ260" s="124">
        <v>0</v>
      </c>
      <c r="BR260" s="76">
        <v>0</v>
      </c>
      <c r="BS260" s="76">
        <f t="shared" si="367"/>
        <v>0</v>
      </c>
      <c r="BT260" s="76">
        <v>0</v>
      </c>
      <c r="BU260" s="76">
        <f t="shared" si="415"/>
        <v>0</v>
      </c>
      <c r="BV260" s="77">
        <v>0</v>
      </c>
      <c r="BW260" s="77">
        <f t="shared" si="368"/>
        <v>0</v>
      </c>
      <c r="BX260" s="8"/>
      <c r="BY260" s="76">
        <v>0</v>
      </c>
      <c r="BZ260" s="76">
        <v>0</v>
      </c>
      <c r="CA260" s="76">
        <f t="shared" si="378"/>
        <v>0</v>
      </c>
      <c r="CB260" s="76">
        <v>0</v>
      </c>
      <c r="CC260" s="76">
        <f t="shared" si="379"/>
        <v>0</v>
      </c>
      <c r="CD260" s="77">
        <v>0</v>
      </c>
      <c r="CE260" s="78">
        <f t="shared" si="369"/>
        <v>0</v>
      </c>
      <c r="CF260" s="32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</row>
    <row r="261" spans="2:99" s="2" customFormat="1" ht="14.25" hidden="1" customHeight="1" outlineLevel="1">
      <c r="B261" s="2" t="str">
        <f t="shared" si="416"/>
        <v>Hide</v>
      </c>
      <c r="C261" s="2">
        <v>1</v>
      </c>
      <c r="D261" s="72" t="s">
        <v>236</v>
      </c>
      <c r="E261" s="124">
        <v>0</v>
      </c>
      <c r="F261" s="76">
        <v>0</v>
      </c>
      <c r="G261" s="76">
        <f t="shared" si="355"/>
        <v>0</v>
      </c>
      <c r="H261" s="76">
        <v>0</v>
      </c>
      <c r="I261" s="76">
        <f t="shared" si="411"/>
        <v>0</v>
      </c>
      <c r="J261" s="77">
        <v>0</v>
      </c>
      <c r="K261" s="77">
        <f t="shared" si="356"/>
        <v>0</v>
      </c>
      <c r="L261" s="8"/>
      <c r="M261" s="76">
        <v>0</v>
      </c>
      <c r="N261" s="76">
        <v>0</v>
      </c>
      <c r="O261" s="76">
        <f t="shared" si="370"/>
        <v>0</v>
      </c>
      <c r="P261" s="76">
        <v>0</v>
      </c>
      <c r="Q261" s="76">
        <f t="shared" si="371"/>
        <v>0</v>
      </c>
      <c r="R261" s="77">
        <v>0</v>
      </c>
      <c r="S261" s="78">
        <f t="shared" si="357"/>
        <v>0</v>
      </c>
      <c r="T261" s="32"/>
      <c r="U261" s="124">
        <v>0</v>
      </c>
      <c r="V261" s="76">
        <v>0</v>
      </c>
      <c r="W261" s="76">
        <f t="shared" si="358"/>
        <v>0</v>
      </c>
      <c r="X261" s="76">
        <v>0</v>
      </c>
      <c r="Y261" s="76">
        <f t="shared" si="412"/>
        <v>0</v>
      </c>
      <c r="Z261" s="77">
        <v>0</v>
      </c>
      <c r="AA261" s="77">
        <f t="shared" si="359"/>
        <v>0</v>
      </c>
      <c r="AB261" s="8"/>
      <c r="AC261" s="76">
        <v>0</v>
      </c>
      <c r="AD261" s="76">
        <v>0</v>
      </c>
      <c r="AE261" s="76">
        <f t="shared" si="372"/>
        <v>0</v>
      </c>
      <c r="AF261" s="76">
        <v>0</v>
      </c>
      <c r="AG261" s="76">
        <f t="shared" si="373"/>
        <v>0</v>
      </c>
      <c r="AH261" s="77">
        <v>0</v>
      </c>
      <c r="AI261" s="78">
        <f t="shared" si="360"/>
        <v>0</v>
      </c>
      <c r="AJ261" s="32"/>
      <c r="AK261" s="124">
        <v>0</v>
      </c>
      <c r="AL261" s="76">
        <v>0</v>
      </c>
      <c r="AM261" s="76">
        <f t="shared" si="361"/>
        <v>0</v>
      </c>
      <c r="AN261" s="76">
        <v>0</v>
      </c>
      <c r="AO261" s="76">
        <f t="shared" si="413"/>
        <v>0</v>
      </c>
      <c r="AP261" s="77">
        <v>0</v>
      </c>
      <c r="AQ261" s="77">
        <f t="shared" si="362"/>
        <v>0</v>
      </c>
      <c r="AR261" s="8"/>
      <c r="AS261" s="76">
        <v>0</v>
      </c>
      <c r="AT261" s="76">
        <v>0</v>
      </c>
      <c r="AU261" s="76">
        <f t="shared" si="374"/>
        <v>0</v>
      </c>
      <c r="AV261" s="76">
        <v>0</v>
      </c>
      <c r="AW261" s="76">
        <f t="shared" si="375"/>
        <v>0</v>
      </c>
      <c r="AX261" s="77">
        <v>0</v>
      </c>
      <c r="AY261" s="78">
        <f t="shared" si="363"/>
        <v>0</v>
      </c>
      <c r="AZ261" s="32"/>
      <c r="BA261" s="124">
        <v>0</v>
      </c>
      <c r="BB261" s="76">
        <v>0</v>
      </c>
      <c r="BC261" s="76">
        <f t="shared" si="364"/>
        <v>0</v>
      </c>
      <c r="BD261" s="76">
        <v>0</v>
      </c>
      <c r="BE261" s="76">
        <f t="shared" si="414"/>
        <v>0</v>
      </c>
      <c r="BF261" s="77">
        <v>0</v>
      </c>
      <c r="BG261" s="77">
        <f t="shared" si="365"/>
        <v>0</v>
      </c>
      <c r="BH261" s="8"/>
      <c r="BI261" s="76">
        <v>0</v>
      </c>
      <c r="BJ261" s="76">
        <v>0</v>
      </c>
      <c r="BK261" s="76">
        <f t="shared" si="376"/>
        <v>0</v>
      </c>
      <c r="BL261" s="76">
        <v>0</v>
      </c>
      <c r="BM261" s="76">
        <f t="shared" si="377"/>
        <v>0</v>
      </c>
      <c r="BN261" s="77">
        <v>0</v>
      </c>
      <c r="BO261" s="78">
        <f t="shared" si="366"/>
        <v>0</v>
      </c>
      <c r="BP261" s="32"/>
      <c r="BQ261" s="124">
        <v>0</v>
      </c>
      <c r="BR261" s="76">
        <v>0</v>
      </c>
      <c r="BS261" s="76">
        <f t="shared" si="367"/>
        <v>0</v>
      </c>
      <c r="BT261" s="76">
        <v>0</v>
      </c>
      <c r="BU261" s="76">
        <f t="shared" si="415"/>
        <v>0</v>
      </c>
      <c r="BV261" s="77">
        <v>0</v>
      </c>
      <c r="BW261" s="77">
        <f t="shared" si="368"/>
        <v>0</v>
      </c>
      <c r="BX261" s="8"/>
      <c r="BY261" s="76">
        <v>0</v>
      </c>
      <c r="BZ261" s="76">
        <v>0</v>
      </c>
      <c r="CA261" s="76">
        <f t="shared" si="378"/>
        <v>0</v>
      </c>
      <c r="CB261" s="76">
        <v>0</v>
      </c>
      <c r="CC261" s="76">
        <f t="shared" si="379"/>
        <v>0</v>
      </c>
      <c r="CD261" s="77">
        <v>0</v>
      </c>
      <c r="CE261" s="78">
        <f t="shared" si="369"/>
        <v>0</v>
      </c>
      <c r="CF261" s="32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</row>
    <row r="262" spans="2:99" s="2" customFormat="1" ht="14.25" hidden="1" customHeight="1" outlineLevel="1">
      <c r="B262" s="2" t="str">
        <f t="shared" si="416"/>
        <v>Hide</v>
      </c>
      <c r="C262" s="2">
        <v>1</v>
      </c>
      <c r="D262" s="72" t="s">
        <v>237</v>
      </c>
      <c r="E262" s="124">
        <v>7738.42</v>
      </c>
      <c r="F262" s="76">
        <v>7846.2076020312215</v>
      </c>
      <c r="G262" s="76">
        <f t="shared" si="355"/>
        <v>-107.78760203122147</v>
      </c>
      <c r="H262" s="76">
        <v>0</v>
      </c>
      <c r="I262" s="76">
        <f t="shared" si="411"/>
        <v>7738.42</v>
      </c>
      <c r="J262" s="77">
        <v>6783.79</v>
      </c>
      <c r="K262" s="77">
        <f t="shared" si="356"/>
        <v>954.63000000000011</v>
      </c>
      <c r="L262" s="8"/>
      <c r="M262" s="76">
        <v>7738.42</v>
      </c>
      <c r="N262" s="76">
        <v>7846.2076020312215</v>
      </c>
      <c r="O262" s="76">
        <f t="shared" si="370"/>
        <v>-107.78760203122147</v>
      </c>
      <c r="P262" s="76">
        <v>0</v>
      </c>
      <c r="Q262" s="76">
        <f t="shared" si="371"/>
        <v>7738.42</v>
      </c>
      <c r="R262" s="77">
        <v>6783.79</v>
      </c>
      <c r="S262" s="78">
        <f t="shared" si="357"/>
        <v>954.63000000000011</v>
      </c>
      <c r="T262" s="32"/>
      <c r="U262" s="124">
        <v>6474.84</v>
      </c>
      <c r="V262" s="76">
        <v>5836.5718713503393</v>
      </c>
      <c r="W262" s="76">
        <f t="shared" si="358"/>
        <v>638.26812864966087</v>
      </c>
      <c r="X262" s="76">
        <v>0</v>
      </c>
      <c r="Y262" s="76">
        <f t="shared" si="412"/>
        <v>6474.84</v>
      </c>
      <c r="Z262" s="77">
        <v>4548.26</v>
      </c>
      <c r="AA262" s="77">
        <f t="shared" si="359"/>
        <v>1926.58</v>
      </c>
      <c r="AB262" s="8"/>
      <c r="AC262" s="76">
        <v>6474.84</v>
      </c>
      <c r="AD262" s="76">
        <v>5836.5718713503393</v>
      </c>
      <c r="AE262" s="76">
        <f t="shared" si="372"/>
        <v>638.26812864966087</v>
      </c>
      <c r="AF262" s="76">
        <v>0</v>
      </c>
      <c r="AG262" s="76">
        <f t="shared" si="373"/>
        <v>6474.84</v>
      </c>
      <c r="AH262" s="77">
        <v>4548.26</v>
      </c>
      <c r="AI262" s="78">
        <f t="shared" si="360"/>
        <v>1926.58</v>
      </c>
      <c r="AJ262" s="32"/>
      <c r="AK262" s="124">
        <v>8.4499999999999993</v>
      </c>
      <c r="AL262" s="76">
        <v>0</v>
      </c>
      <c r="AM262" s="76">
        <f t="shared" si="361"/>
        <v>8.4499999999999993</v>
      </c>
      <c r="AN262" s="76">
        <v>0</v>
      </c>
      <c r="AO262" s="76">
        <f t="shared" si="413"/>
        <v>8.4499999999999993</v>
      </c>
      <c r="AP262" s="77">
        <v>8.4499999999999993</v>
      </c>
      <c r="AQ262" s="77">
        <f t="shared" si="362"/>
        <v>0</v>
      </c>
      <c r="AR262" s="8"/>
      <c r="AS262" s="76">
        <v>8.4499999999999993</v>
      </c>
      <c r="AT262" s="76">
        <v>0</v>
      </c>
      <c r="AU262" s="76">
        <f t="shared" si="374"/>
        <v>8.4499999999999993</v>
      </c>
      <c r="AV262" s="76">
        <v>0</v>
      </c>
      <c r="AW262" s="76">
        <f t="shared" si="375"/>
        <v>8.4499999999999993</v>
      </c>
      <c r="AX262" s="77">
        <v>8.4499999999999993</v>
      </c>
      <c r="AY262" s="78">
        <f t="shared" si="363"/>
        <v>0</v>
      </c>
      <c r="AZ262" s="32"/>
      <c r="BA262" s="124">
        <v>730.62</v>
      </c>
      <c r="BB262" s="76">
        <v>1534.4950133428099</v>
      </c>
      <c r="BC262" s="76">
        <f t="shared" si="364"/>
        <v>-803.87501334280989</v>
      </c>
      <c r="BD262" s="76">
        <v>0</v>
      </c>
      <c r="BE262" s="76">
        <f t="shared" si="414"/>
        <v>730.62</v>
      </c>
      <c r="BF262" s="77">
        <v>1692.32</v>
      </c>
      <c r="BG262" s="77">
        <f t="shared" si="365"/>
        <v>-961.69999999999993</v>
      </c>
      <c r="BH262" s="8"/>
      <c r="BI262" s="76">
        <v>730.62</v>
      </c>
      <c r="BJ262" s="76">
        <v>1534.4950133428099</v>
      </c>
      <c r="BK262" s="76">
        <f t="shared" si="376"/>
        <v>-803.87501334280989</v>
      </c>
      <c r="BL262" s="76">
        <v>0</v>
      </c>
      <c r="BM262" s="76">
        <f t="shared" si="377"/>
        <v>730.62</v>
      </c>
      <c r="BN262" s="77">
        <v>1692.32</v>
      </c>
      <c r="BO262" s="78">
        <f t="shared" si="366"/>
        <v>-961.69999999999993</v>
      </c>
      <c r="BP262" s="32"/>
      <c r="BQ262" s="124">
        <v>524.51</v>
      </c>
      <c r="BR262" s="76">
        <v>475.14071733807179</v>
      </c>
      <c r="BS262" s="76">
        <f t="shared" si="367"/>
        <v>49.369282661928196</v>
      </c>
      <c r="BT262" s="76">
        <v>0</v>
      </c>
      <c r="BU262" s="76">
        <f t="shared" si="415"/>
        <v>524.51</v>
      </c>
      <c r="BV262" s="77">
        <v>534.76</v>
      </c>
      <c r="BW262" s="77">
        <f t="shared" si="368"/>
        <v>-10.25</v>
      </c>
      <c r="BX262" s="8"/>
      <c r="BY262" s="76">
        <v>524.51</v>
      </c>
      <c r="BZ262" s="76">
        <v>475.14071733807179</v>
      </c>
      <c r="CA262" s="76">
        <f t="shared" si="378"/>
        <v>49.369282661928196</v>
      </c>
      <c r="CB262" s="76">
        <v>0</v>
      </c>
      <c r="CC262" s="76">
        <f t="shared" si="379"/>
        <v>524.51</v>
      </c>
      <c r="CD262" s="77">
        <v>534.76</v>
      </c>
      <c r="CE262" s="78">
        <f t="shared" si="369"/>
        <v>-10.25</v>
      </c>
      <c r="CF262" s="3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</row>
    <row r="263" spans="2:99" s="2" customFormat="1" ht="14.25" hidden="1" customHeight="1" outlineLevel="1">
      <c r="B263" s="2" t="str">
        <f t="shared" si="416"/>
        <v>Hide</v>
      </c>
      <c r="C263" s="2">
        <v>1</v>
      </c>
      <c r="D263" s="72" t="s">
        <v>238</v>
      </c>
      <c r="E263" s="124">
        <v>990.81</v>
      </c>
      <c r="F263" s="76">
        <v>990.80769480397362</v>
      </c>
      <c r="G263" s="76">
        <f t="shared" si="355"/>
        <v>2.3051960263273941E-3</v>
      </c>
      <c r="H263" s="76">
        <v>0</v>
      </c>
      <c r="I263" s="76">
        <f t="shared" si="411"/>
        <v>990.81</v>
      </c>
      <c r="J263" s="77">
        <v>961.67</v>
      </c>
      <c r="K263" s="77">
        <f t="shared" si="356"/>
        <v>29.139999999999986</v>
      </c>
      <c r="L263" s="8"/>
      <c r="M263" s="76">
        <v>990.81</v>
      </c>
      <c r="N263" s="76">
        <v>990.80769480397362</v>
      </c>
      <c r="O263" s="76">
        <f t="shared" si="370"/>
        <v>2.3051960263273941E-3</v>
      </c>
      <c r="P263" s="76">
        <v>0</v>
      </c>
      <c r="Q263" s="76">
        <f t="shared" si="371"/>
        <v>990.81</v>
      </c>
      <c r="R263" s="77">
        <v>961.67</v>
      </c>
      <c r="S263" s="78">
        <f t="shared" si="357"/>
        <v>29.139999999999986</v>
      </c>
      <c r="T263" s="32"/>
      <c r="U263" s="124">
        <v>735.04</v>
      </c>
      <c r="V263" s="76">
        <v>735.03587453549778</v>
      </c>
      <c r="W263" s="76">
        <f t="shared" si="358"/>
        <v>4.1254645021808756E-3</v>
      </c>
      <c r="X263" s="76">
        <v>0</v>
      </c>
      <c r="Y263" s="76">
        <f t="shared" si="412"/>
        <v>735.04</v>
      </c>
      <c r="Z263" s="77">
        <v>747.15</v>
      </c>
      <c r="AA263" s="77">
        <f t="shared" si="359"/>
        <v>-12.110000000000014</v>
      </c>
      <c r="AB263" s="8"/>
      <c r="AC263" s="76">
        <v>735.04</v>
      </c>
      <c r="AD263" s="76">
        <v>735.03587453549778</v>
      </c>
      <c r="AE263" s="76">
        <f t="shared" si="372"/>
        <v>4.1254645021808756E-3</v>
      </c>
      <c r="AF263" s="76">
        <v>0</v>
      </c>
      <c r="AG263" s="76">
        <f t="shared" si="373"/>
        <v>735.04</v>
      </c>
      <c r="AH263" s="77">
        <v>747.15</v>
      </c>
      <c r="AI263" s="78">
        <f t="shared" si="360"/>
        <v>-12.110000000000014</v>
      </c>
      <c r="AJ263" s="32"/>
      <c r="AK263" s="124">
        <v>0</v>
      </c>
      <c r="AL263" s="76">
        <v>0</v>
      </c>
      <c r="AM263" s="76">
        <f t="shared" si="361"/>
        <v>0</v>
      </c>
      <c r="AN263" s="76">
        <v>0</v>
      </c>
      <c r="AO263" s="76">
        <f t="shared" si="413"/>
        <v>0</v>
      </c>
      <c r="AP263" s="77">
        <v>0</v>
      </c>
      <c r="AQ263" s="77">
        <f t="shared" si="362"/>
        <v>0</v>
      </c>
      <c r="AR263" s="8"/>
      <c r="AS263" s="76">
        <v>0</v>
      </c>
      <c r="AT263" s="76">
        <v>0</v>
      </c>
      <c r="AU263" s="76">
        <f t="shared" si="374"/>
        <v>0</v>
      </c>
      <c r="AV263" s="76">
        <v>0</v>
      </c>
      <c r="AW263" s="76">
        <f t="shared" si="375"/>
        <v>0</v>
      </c>
      <c r="AX263" s="77">
        <v>0</v>
      </c>
      <c r="AY263" s="78">
        <f t="shared" si="363"/>
        <v>0</v>
      </c>
      <c r="AZ263" s="32"/>
      <c r="BA263" s="124">
        <v>195.3</v>
      </c>
      <c r="BB263" s="76">
        <v>195.29936533453949</v>
      </c>
      <c r="BC263" s="76">
        <f t="shared" si="364"/>
        <v>6.3466546052382E-4</v>
      </c>
      <c r="BD263" s="76">
        <v>0</v>
      </c>
      <c r="BE263" s="76">
        <f t="shared" si="414"/>
        <v>195.3</v>
      </c>
      <c r="BF263" s="77">
        <v>153.41999999999999</v>
      </c>
      <c r="BG263" s="77">
        <f t="shared" si="365"/>
        <v>41.880000000000024</v>
      </c>
      <c r="BH263" s="8"/>
      <c r="BI263" s="76">
        <v>195.3</v>
      </c>
      <c r="BJ263" s="76">
        <v>195.29936533453949</v>
      </c>
      <c r="BK263" s="76">
        <f t="shared" si="376"/>
        <v>6.3466546052382E-4</v>
      </c>
      <c r="BL263" s="76">
        <v>0</v>
      </c>
      <c r="BM263" s="76">
        <f t="shared" si="377"/>
        <v>195.3</v>
      </c>
      <c r="BN263" s="77">
        <v>153.41999999999999</v>
      </c>
      <c r="BO263" s="78">
        <f t="shared" si="366"/>
        <v>41.880000000000024</v>
      </c>
      <c r="BP263" s="32"/>
      <c r="BQ263" s="124">
        <v>60.470000000000006</v>
      </c>
      <c r="BR263" s="76">
        <v>60.472454933936412</v>
      </c>
      <c r="BS263" s="76">
        <f t="shared" si="367"/>
        <v>-2.4549339364057232E-3</v>
      </c>
      <c r="BT263" s="76">
        <v>0</v>
      </c>
      <c r="BU263" s="76">
        <f t="shared" si="415"/>
        <v>60.470000000000006</v>
      </c>
      <c r="BV263" s="77">
        <v>61.1</v>
      </c>
      <c r="BW263" s="77">
        <f t="shared" si="368"/>
        <v>-0.62999999999999545</v>
      </c>
      <c r="BX263" s="8"/>
      <c r="BY263" s="76">
        <v>60.470000000000006</v>
      </c>
      <c r="BZ263" s="76">
        <v>60.472454933936412</v>
      </c>
      <c r="CA263" s="76">
        <f t="shared" si="378"/>
        <v>-2.4549339364057232E-3</v>
      </c>
      <c r="CB263" s="76">
        <v>0</v>
      </c>
      <c r="CC263" s="76">
        <f t="shared" si="379"/>
        <v>60.470000000000006</v>
      </c>
      <c r="CD263" s="77">
        <v>61.1</v>
      </c>
      <c r="CE263" s="78">
        <f t="shared" si="369"/>
        <v>-0.62999999999999545</v>
      </c>
      <c r="CF263" s="32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</row>
    <row r="264" spans="2:99" s="2" customFormat="1" ht="14.25" hidden="1" customHeight="1" outlineLevel="1">
      <c r="B264" s="2" t="str">
        <f t="shared" si="416"/>
        <v>Hide</v>
      </c>
      <c r="C264" s="2">
        <v>1</v>
      </c>
      <c r="D264" s="72" t="s">
        <v>239</v>
      </c>
      <c r="E264" s="124">
        <v>0</v>
      </c>
      <c r="F264" s="76">
        <v>0</v>
      </c>
      <c r="G264" s="76">
        <f t="shared" si="355"/>
        <v>0</v>
      </c>
      <c r="H264" s="76">
        <v>0</v>
      </c>
      <c r="I264" s="76">
        <f t="shared" si="411"/>
        <v>0</v>
      </c>
      <c r="J264" s="77">
        <v>0</v>
      </c>
      <c r="K264" s="77">
        <f t="shared" si="356"/>
        <v>0</v>
      </c>
      <c r="L264" s="8"/>
      <c r="M264" s="76">
        <v>0</v>
      </c>
      <c r="N264" s="76">
        <v>0</v>
      </c>
      <c r="O264" s="76">
        <f t="shared" si="370"/>
        <v>0</v>
      </c>
      <c r="P264" s="76">
        <v>0</v>
      </c>
      <c r="Q264" s="76">
        <f t="shared" si="371"/>
        <v>0</v>
      </c>
      <c r="R264" s="77">
        <v>0</v>
      </c>
      <c r="S264" s="78">
        <f t="shared" si="357"/>
        <v>0</v>
      </c>
      <c r="T264" s="32"/>
      <c r="U264" s="124">
        <v>0</v>
      </c>
      <c r="V264" s="76">
        <v>0</v>
      </c>
      <c r="W264" s="76">
        <f t="shared" si="358"/>
        <v>0</v>
      </c>
      <c r="X264" s="76">
        <v>0</v>
      </c>
      <c r="Y264" s="76">
        <f t="shared" si="412"/>
        <v>0</v>
      </c>
      <c r="Z264" s="77">
        <v>0</v>
      </c>
      <c r="AA264" s="77">
        <f t="shared" si="359"/>
        <v>0</v>
      </c>
      <c r="AB264" s="8"/>
      <c r="AC264" s="76">
        <v>0</v>
      </c>
      <c r="AD264" s="76">
        <v>0</v>
      </c>
      <c r="AE264" s="76">
        <f t="shared" si="372"/>
        <v>0</v>
      </c>
      <c r="AF264" s="76">
        <v>0</v>
      </c>
      <c r="AG264" s="76">
        <f t="shared" si="373"/>
        <v>0</v>
      </c>
      <c r="AH264" s="77">
        <v>0</v>
      </c>
      <c r="AI264" s="78">
        <f t="shared" si="360"/>
        <v>0</v>
      </c>
      <c r="AJ264" s="32"/>
      <c r="AK264" s="124">
        <v>0</v>
      </c>
      <c r="AL264" s="76">
        <v>0</v>
      </c>
      <c r="AM264" s="76">
        <f t="shared" si="361"/>
        <v>0</v>
      </c>
      <c r="AN264" s="76">
        <v>0</v>
      </c>
      <c r="AO264" s="76">
        <f t="shared" si="413"/>
        <v>0</v>
      </c>
      <c r="AP264" s="77">
        <v>0</v>
      </c>
      <c r="AQ264" s="77">
        <f t="shared" si="362"/>
        <v>0</v>
      </c>
      <c r="AR264" s="8"/>
      <c r="AS264" s="76">
        <v>0</v>
      </c>
      <c r="AT264" s="76">
        <v>0</v>
      </c>
      <c r="AU264" s="76">
        <f t="shared" si="374"/>
        <v>0</v>
      </c>
      <c r="AV264" s="76">
        <v>0</v>
      </c>
      <c r="AW264" s="76">
        <f t="shared" si="375"/>
        <v>0</v>
      </c>
      <c r="AX264" s="77">
        <v>0</v>
      </c>
      <c r="AY264" s="78">
        <f t="shared" si="363"/>
        <v>0</v>
      </c>
      <c r="AZ264" s="32"/>
      <c r="BA264" s="124">
        <v>0</v>
      </c>
      <c r="BB264" s="76">
        <v>0</v>
      </c>
      <c r="BC264" s="76">
        <f t="shared" si="364"/>
        <v>0</v>
      </c>
      <c r="BD264" s="76">
        <v>0</v>
      </c>
      <c r="BE264" s="76">
        <f t="shared" si="414"/>
        <v>0</v>
      </c>
      <c r="BF264" s="77">
        <v>0</v>
      </c>
      <c r="BG264" s="77">
        <f t="shared" si="365"/>
        <v>0</v>
      </c>
      <c r="BH264" s="8"/>
      <c r="BI264" s="76">
        <v>0</v>
      </c>
      <c r="BJ264" s="76">
        <v>0</v>
      </c>
      <c r="BK264" s="76">
        <f t="shared" si="376"/>
        <v>0</v>
      </c>
      <c r="BL264" s="76">
        <v>0</v>
      </c>
      <c r="BM264" s="76">
        <f t="shared" si="377"/>
        <v>0</v>
      </c>
      <c r="BN264" s="77">
        <v>0</v>
      </c>
      <c r="BO264" s="78">
        <f t="shared" si="366"/>
        <v>0</v>
      </c>
      <c r="BP264" s="32"/>
      <c r="BQ264" s="124">
        <v>0</v>
      </c>
      <c r="BR264" s="76">
        <v>0</v>
      </c>
      <c r="BS264" s="76">
        <f t="shared" si="367"/>
        <v>0</v>
      </c>
      <c r="BT264" s="76">
        <v>0</v>
      </c>
      <c r="BU264" s="76">
        <f t="shared" si="415"/>
        <v>0</v>
      </c>
      <c r="BV264" s="77">
        <v>0</v>
      </c>
      <c r="BW264" s="77">
        <f t="shared" si="368"/>
        <v>0</v>
      </c>
      <c r="BX264" s="8"/>
      <c r="BY264" s="76">
        <v>0</v>
      </c>
      <c r="BZ264" s="76">
        <v>0</v>
      </c>
      <c r="CA264" s="76">
        <f t="shared" si="378"/>
        <v>0</v>
      </c>
      <c r="CB264" s="76">
        <v>0</v>
      </c>
      <c r="CC264" s="76">
        <f t="shared" si="379"/>
        <v>0</v>
      </c>
      <c r="CD264" s="77">
        <v>0</v>
      </c>
      <c r="CE264" s="78">
        <f t="shared" si="369"/>
        <v>0</v>
      </c>
      <c r="CF264" s="32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</row>
    <row r="265" spans="2:99" s="2" customFormat="1" ht="14.25" hidden="1" customHeight="1" outlineLevel="1">
      <c r="B265" s="2" t="str">
        <f t="shared" si="416"/>
        <v>Hide</v>
      </c>
      <c r="C265" s="2">
        <v>1</v>
      </c>
      <c r="D265" s="72" t="s">
        <v>240</v>
      </c>
      <c r="E265" s="124">
        <v>14686.810000000001</v>
      </c>
      <c r="F265" s="76">
        <v>15165.423900060821</v>
      </c>
      <c r="G265" s="76">
        <f t="shared" si="355"/>
        <v>-478.61390006082001</v>
      </c>
      <c r="H265" s="76">
        <v>0</v>
      </c>
      <c r="I265" s="76">
        <f t="shared" si="411"/>
        <v>14686.810000000001</v>
      </c>
      <c r="J265" s="77">
        <v>13031.96</v>
      </c>
      <c r="K265" s="77">
        <f t="shared" si="356"/>
        <v>1654.8500000000022</v>
      </c>
      <c r="L265" s="8"/>
      <c r="M265" s="76">
        <v>14686.810000000001</v>
      </c>
      <c r="N265" s="76">
        <v>15165.423900060821</v>
      </c>
      <c r="O265" s="76">
        <f t="shared" si="370"/>
        <v>-478.61390006082001</v>
      </c>
      <c r="P265" s="76">
        <v>0</v>
      </c>
      <c r="Q265" s="76">
        <f t="shared" si="371"/>
        <v>14686.810000000001</v>
      </c>
      <c r="R265" s="77">
        <v>13031.96</v>
      </c>
      <c r="S265" s="78">
        <f t="shared" si="357"/>
        <v>1654.8500000000022</v>
      </c>
      <c r="T265" s="32"/>
      <c r="U265" s="124">
        <v>12367.93</v>
      </c>
      <c r="V265" s="76">
        <v>11250.549100033129</v>
      </c>
      <c r="W265" s="76">
        <f t="shared" si="358"/>
        <v>1117.3808999668709</v>
      </c>
      <c r="X265" s="76">
        <v>0</v>
      </c>
      <c r="Y265" s="76">
        <f t="shared" si="412"/>
        <v>12367.93</v>
      </c>
      <c r="Z265" s="77">
        <v>8676.73</v>
      </c>
      <c r="AA265" s="77">
        <f t="shared" si="359"/>
        <v>3691.2000000000007</v>
      </c>
      <c r="AB265" s="8"/>
      <c r="AC265" s="76">
        <v>12367.93</v>
      </c>
      <c r="AD265" s="76">
        <v>11250.549100033129</v>
      </c>
      <c r="AE265" s="76">
        <f t="shared" si="372"/>
        <v>1117.3808999668709</v>
      </c>
      <c r="AF265" s="76">
        <v>0</v>
      </c>
      <c r="AG265" s="76">
        <f t="shared" si="373"/>
        <v>12367.93</v>
      </c>
      <c r="AH265" s="77">
        <v>8676.73</v>
      </c>
      <c r="AI265" s="78">
        <f t="shared" si="360"/>
        <v>3691.2000000000007</v>
      </c>
      <c r="AJ265" s="32"/>
      <c r="AK265" s="124">
        <v>0</v>
      </c>
      <c r="AL265" s="76">
        <v>0</v>
      </c>
      <c r="AM265" s="76">
        <f t="shared" si="361"/>
        <v>0</v>
      </c>
      <c r="AN265" s="76">
        <v>0</v>
      </c>
      <c r="AO265" s="76">
        <f t="shared" si="413"/>
        <v>0</v>
      </c>
      <c r="AP265" s="77">
        <v>0</v>
      </c>
      <c r="AQ265" s="77">
        <f t="shared" si="362"/>
        <v>0</v>
      </c>
      <c r="AR265" s="8"/>
      <c r="AS265" s="76">
        <v>0</v>
      </c>
      <c r="AT265" s="76">
        <v>0</v>
      </c>
      <c r="AU265" s="76">
        <f t="shared" si="374"/>
        <v>0</v>
      </c>
      <c r="AV265" s="76">
        <v>0</v>
      </c>
      <c r="AW265" s="76">
        <f t="shared" si="375"/>
        <v>0</v>
      </c>
      <c r="AX265" s="77">
        <v>0</v>
      </c>
      <c r="AY265" s="78">
        <f t="shared" si="363"/>
        <v>0</v>
      </c>
      <c r="AZ265" s="32"/>
      <c r="BA265" s="124">
        <v>1393.28</v>
      </c>
      <c r="BB265" s="76">
        <v>2989.2760000184621</v>
      </c>
      <c r="BC265" s="76">
        <f t="shared" si="364"/>
        <v>-1595.9960000184622</v>
      </c>
      <c r="BD265" s="76">
        <v>0</v>
      </c>
      <c r="BE265" s="76">
        <f t="shared" si="414"/>
        <v>1393.28</v>
      </c>
      <c r="BF265" s="77">
        <v>3449.28</v>
      </c>
      <c r="BG265" s="77">
        <f t="shared" si="365"/>
        <v>-2056</v>
      </c>
      <c r="BH265" s="8"/>
      <c r="BI265" s="76">
        <v>1393.28</v>
      </c>
      <c r="BJ265" s="76">
        <v>2989.2760000184621</v>
      </c>
      <c r="BK265" s="76">
        <f t="shared" si="376"/>
        <v>-1595.9960000184622</v>
      </c>
      <c r="BL265" s="76">
        <v>0</v>
      </c>
      <c r="BM265" s="76">
        <f t="shared" si="377"/>
        <v>1393.28</v>
      </c>
      <c r="BN265" s="77">
        <v>3449.28</v>
      </c>
      <c r="BO265" s="78">
        <f t="shared" si="366"/>
        <v>-2056</v>
      </c>
      <c r="BP265" s="32"/>
      <c r="BQ265" s="124">
        <v>925.6</v>
      </c>
      <c r="BR265" s="76">
        <v>925.59880000923079</v>
      </c>
      <c r="BS265" s="76">
        <f t="shared" si="367"/>
        <v>1.1999907692370471E-3</v>
      </c>
      <c r="BT265" s="76">
        <v>0</v>
      </c>
      <c r="BU265" s="76">
        <f t="shared" si="415"/>
        <v>925.6</v>
      </c>
      <c r="BV265" s="77">
        <v>905.95</v>
      </c>
      <c r="BW265" s="77">
        <f t="shared" si="368"/>
        <v>19.649999999999977</v>
      </c>
      <c r="BX265" s="8"/>
      <c r="BY265" s="76">
        <v>925.6</v>
      </c>
      <c r="BZ265" s="76">
        <v>925.59880000923079</v>
      </c>
      <c r="CA265" s="76">
        <f t="shared" si="378"/>
        <v>1.1999907692370471E-3</v>
      </c>
      <c r="CB265" s="76">
        <v>0</v>
      </c>
      <c r="CC265" s="76">
        <f t="shared" si="379"/>
        <v>925.6</v>
      </c>
      <c r="CD265" s="77">
        <v>905.95</v>
      </c>
      <c r="CE265" s="78">
        <f t="shared" si="369"/>
        <v>19.649999999999977</v>
      </c>
      <c r="CF265" s="32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</row>
    <row r="266" spans="2:99" s="2" customFormat="1" ht="14.25" hidden="1" customHeight="1" outlineLevel="1">
      <c r="B266" s="2" t="str">
        <f t="shared" si="416"/>
        <v>Hide</v>
      </c>
      <c r="C266" s="2">
        <v>1</v>
      </c>
      <c r="D266" s="72" t="s">
        <v>241</v>
      </c>
      <c r="E266" s="124">
        <v>726</v>
      </c>
      <c r="F266" s="76">
        <v>726</v>
      </c>
      <c r="G266" s="76">
        <f t="shared" si="355"/>
        <v>0</v>
      </c>
      <c r="H266" s="76">
        <v>0</v>
      </c>
      <c r="I266" s="76">
        <f t="shared" si="411"/>
        <v>726</v>
      </c>
      <c r="J266" s="77">
        <v>726</v>
      </c>
      <c r="K266" s="77">
        <f t="shared" si="356"/>
        <v>0</v>
      </c>
      <c r="L266" s="8"/>
      <c r="M266" s="76">
        <v>726</v>
      </c>
      <c r="N266" s="76">
        <v>726</v>
      </c>
      <c r="O266" s="76">
        <f t="shared" si="370"/>
        <v>0</v>
      </c>
      <c r="P266" s="76">
        <v>0</v>
      </c>
      <c r="Q266" s="76">
        <f t="shared" si="371"/>
        <v>726</v>
      </c>
      <c r="R266" s="77">
        <v>726</v>
      </c>
      <c r="S266" s="78">
        <f t="shared" si="357"/>
        <v>0</v>
      </c>
      <c r="T266" s="32"/>
      <c r="U266" s="124">
        <v>454</v>
      </c>
      <c r="V266" s="76">
        <v>454</v>
      </c>
      <c r="W266" s="76">
        <f t="shared" si="358"/>
        <v>0</v>
      </c>
      <c r="X266" s="76">
        <v>0</v>
      </c>
      <c r="Y266" s="76">
        <f t="shared" si="412"/>
        <v>454</v>
      </c>
      <c r="Z266" s="77">
        <v>454</v>
      </c>
      <c r="AA266" s="77">
        <f t="shared" si="359"/>
        <v>0</v>
      </c>
      <c r="AB266" s="8"/>
      <c r="AC266" s="76">
        <v>454</v>
      </c>
      <c r="AD266" s="76">
        <v>454</v>
      </c>
      <c r="AE266" s="76">
        <f t="shared" si="372"/>
        <v>0</v>
      </c>
      <c r="AF266" s="76">
        <v>0</v>
      </c>
      <c r="AG266" s="76">
        <f t="shared" si="373"/>
        <v>454</v>
      </c>
      <c r="AH266" s="77">
        <v>454</v>
      </c>
      <c r="AI266" s="78">
        <f t="shared" si="360"/>
        <v>0</v>
      </c>
      <c r="AJ266" s="32"/>
      <c r="AK266" s="124">
        <v>155</v>
      </c>
      <c r="AL266" s="76">
        <v>155</v>
      </c>
      <c r="AM266" s="76">
        <f t="shared" si="361"/>
        <v>0</v>
      </c>
      <c r="AN266" s="76">
        <v>0</v>
      </c>
      <c r="AO266" s="76">
        <f t="shared" si="413"/>
        <v>155</v>
      </c>
      <c r="AP266" s="77">
        <v>155</v>
      </c>
      <c r="AQ266" s="77">
        <f t="shared" si="362"/>
        <v>0</v>
      </c>
      <c r="AR266" s="8"/>
      <c r="AS266" s="76">
        <v>155</v>
      </c>
      <c r="AT266" s="76">
        <v>155</v>
      </c>
      <c r="AU266" s="76">
        <f t="shared" si="374"/>
        <v>0</v>
      </c>
      <c r="AV266" s="76">
        <v>0</v>
      </c>
      <c r="AW266" s="76">
        <f t="shared" si="375"/>
        <v>155</v>
      </c>
      <c r="AX266" s="77">
        <v>155</v>
      </c>
      <c r="AY266" s="78">
        <f t="shared" si="363"/>
        <v>0</v>
      </c>
      <c r="AZ266" s="32"/>
      <c r="BA266" s="124">
        <v>78</v>
      </c>
      <c r="BB266" s="76">
        <v>78</v>
      </c>
      <c r="BC266" s="76">
        <f t="shared" si="364"/>
        <v>0</v>
      </c>
      <c r="BD266" s="76">
        <v>0</v>
      </c>
      <c r="BE266" s="76">
        <f t="shared" si="414"/>
        <v>78</v>
      </c>
      <c r="BF266" s="77">
        <v>78</v>
      </c>
      <c r="BG266" s="77">
        <f t="shared" si="365"/>
        <v>0</v>
      </c>
      <c r="BH266" s="8"/>
      <c r="BI266" s="76">
        <v>78</v>
      </c>
      <c r="BJ266" s="76">
        <v>78</v>
      </c>
      <c r="BK266" s="76">
        <f t="shared" si="376"/>
        <v>0</v>
      </c>
      <c r="BL266" s="76">
        <v>0</v>
      </c>
      <c r="BM266" s="76">
        <f t="shared" si="377"/>
        <v>78</v>
      </c>
      <c r="BN266" s="77">
        <v>78</v>
      </c>
      <c r="BO266" s="78">
        <f t="shared" si="366"/>
        <v>0</v>
      </c>
      <c r="BP266" s="32"/>
      <c r="BQ266" s="124">
        <v>39</v>
      </c>
      <c r="BR266" s="76">
        <v>39</v>
      </c>
      <c r="BS266" s="76">
        <f t="shared" si="367"/>
        <v>0</v>
      </c>
      <c r="BT266" s="76">
        <v>0</v>
      </c>
      <c r="BU266" s="76">
        <f t="shared" si="415"/>
        <v>39</v>
      </c>
      <c r="BV266" s="77">
        <v>39</v>
      </c>
      <c r="BW266" s="77">
        <f t="shared" si="368"/>
        <v>0</v>
      </c>
      <c r="BX266" s="8"/>
      <c r="BY266" s="76">
        <v>39</v>
      </c>
      <c r="BZ266" s="76">
        <v>39</v>
      </c>
      <c r="CA266" s="76">
        <f t="shared" si="378"/>
        <v>0</v>
      </c>
      <c r="CB266" s="76">
        <v>0</v>
      </c>
      <c r="CC266" s="76">
        <f t="shared" si="379"/>
        <v>39</v>
      </c>
      <c r="CD266" s="77">
        <v>39</v>
      </c>
      <c r="CE266" s="78">
        <f t="shared" si="369"/>
        <v>0</v>
      </c>
      <c r="CF266" s="32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</row>
    <row r="267" spans="2:99" s="2" customFormat="1" ht="14.25" hidden="1" customHeight="1" outlineLevel="1">
      <c r="B267" s="2" t="str">
        <f t="shared" si="416"/>
        <v>Hide</v>
      </c>
      <c r="C267" s="2">
        <v>1</v>
      </c>
      <c r="D267" s="72" t="s">
        <v>242</v>
      </c>
      <c r="E267" s="124">
        <v>79.8</v>
      </c>
      <c r="F267" s="76">
        <v>0</v>
      </c>
      <c r="G267" s="76">
        <f t="shared" si="355"/>
        <v>79.8</v>
      </c>
      <c r="H267" s="76">
        <v>0</v>
      </c>
      <c r="I267" s="76">
        <f t="shared" si="411"/>
        <v>79.8</v>
      </c>
      <c r="J267" s="77">
        <v>110.19</v>
      </c>
      <c r="K267" s="77">
        <f t="shared" si="356"/>
        <v>-30.39</v>
      </c>
      <c r="L267" s="8"/>
      <c r="M267" s="76">
        <v>79.8</v>
      </c>
      <c r="N267" s="76">
        <v>0</v>
      </c>
      <c r="O267" s="76">
        <f t="shared" si="370"/>
        <v>79.8</v>
      </c>
      <c r="P267" s="76">
        <v>0</v>
      </c>
      <c r="Q267" s="76">
        <f t="shared" si="371"/>
        <v>79.8</v>
      </c>
      <c r="R267" s="77">
        <v>110.19</v>
      </c>
      <c r="S267" s="78">
        <f t="shared" si="357"/>
        <v>-30.39</v>
      </c>
      <c r="T267" s="32"/>
      <c r="U267" s="124">
        <v>60.07</v>
      </c>
      <c r="V267" s="76">
        <v>0</v>
      </c>
      <c r="W267" s="76">
        <f t="shared" si="358"/>
        <v>60.07</v>
      </c>
      <c r="X267" s="76">
        <v>0</v>
      </c>
      <c r="Y267" s="76">
        <f t="shared" si="412"/>
        <v>60.07</v>
      </c>
      <c r="Z267" s="77">
        <v>87.11</v>
      </c>
      <c r="AA267" s="77">
        <f t="shared" si="359"/>
        <v>-27.04</v>
      </c>
      <c r="AB267" s="8"/>
      <c r="AC267" s="76">
        <v>60.07</v>
      </c>
      <c r="AD267" s="76">
        <v>0</v>
      </c>
      <c r="AE267" s="76">
        <f t="shared" si="372"/>
        <v>60.07</v>
      </c>
      <c r="AF267" s="76">
        <v>0</v>
      </c>
      <c r="AG267" s="76">
        <f t="shared" si="373"/>
        <v>60.07</v>
      </c>
      <c r="AH267" s="77">
        <v>87.11</v>
      </c>
      <c r="AI267" s="78">
        <f t="shared" si="360"/>
        <v>-27.04</v>
      </c>
      <c r="AJ267" s="32"/>
      <c r="AK267" s="124">
        <v>0</v>
      </c>
      <c r="AL267" s="76">
        <v>0</v>
      </c>
      <c r="AM267" s="76">
        <f t="shared" si="361"/>
        <v>0</v>
      </c>
      <c r="AN267" s="76">
        <v>0</v>
      </c>
      <c r="AO267" s="76">
        <f t="shared" si="413"/>
        <v>0</v>
      </c>
      <c r="AP267" s="77">
        <v>0</v>
      </c>
      <c r="AQ267" s="77">
        <f t="shared" si="362"/>
        <v>0</v>
      </c>
      <c r="AR267" s="8"/>
      <c r="AS267" s="76">
        <v>0</v>
      </c>
      <c r="AT267" s="76">
        <v>0</v>
      </c>
      <c r="AU267" s="76">
        <f t="shared" si="374"/>
        <v>0</v>
      </c>
      <c r="AV267" s="76">
        <v>0</v>
      </c>
      <c r="AW267" s="76">
        <f t="shared" si="375"/>
        <v>0</v>
      </c>
      <c r="AX267" s="77">
        <v>0</v>
      </c>
      <c r="AY267" s="78">
        <f t="shared" si="363"/>
        <v>0</v>
      </c>
      <c r="AZ267" s="32"/>
      <c r="BA267" s="124">
        <v>15.26</v>
      </c>
      <c r="BB267" s="76">
        <v>0</v>
      </c>
      <c r="BC267" s="76">
        <f t="shared" si="364"/>
        <v>15.26</v>
      </c>
      <c r="BD267" s="76">
        <v>0</v>
      </c>
      <c r="BE267" s="76">
        <f t="shared" si="414"/>
        <v>15.26</v>
      </c>
      <c r="BF267" s="77">
        <v>16.45</v>
      </c>
      <c r="BG267" s="77">
        <f t="shared" si="365"/>
        <v>-1.1899999999999995</v>
      </c>
      <c r="BH267" s="8"/>
      <c r="BI267" s="76">
        <v>15.26</v>
      </c>
      <c r="BJ267" s="76">
        <v>0</v>
      </c>
      <c r="BK267" s="76">
        <f t="shared" si="376"/>
        <v>15.26</v>
      </c>
      <c r="BL267" s="76">
        <v>0</v>
      </c>
      <c r="BM267" s="76">
        <f t="shared" si="377"/>
        <v>15.26</v>
      </c>
      <c r="BN267" s="77">
        <v>16.45</v>
      </c>
      <c r="BO267" s="78">
        <f t="shared" si="366"/>
        <v>-1.1899999999999995</v>
      </c>
      <c r="BP267" s="32"/>
      <c r="BQ267" s="124">
        <v>4.47</v>
      </c>
      <c r="BR267" s="76">
        <v>0</v>
      </c>
      <c r="BS267" s="76">
        <f t="shared" si="367"/>
        <v>4.47</v>
      </c>
      <c r="BT267" s="76">
        <v>0</v>
      </c>
      <c r="BU267" s="76">
        <f t="shared" si="415"/>
        <v>4.47</v>
      </c>
      <c r="BV267" s="77">
        <v>6.63</v>
      </c>
      <c r="BW267" s="77">
        <f t="shared" si="368"/>
        <v>-2.16</v>
      </c>
      <c r="BX267" s="8"/>
      <c r="BY267" s="76">
        <v>4.47</v>
      </c>
      <c r="BZ267" s="76">
        <v>0</v>
      </c>
      <c r="CA267" s="76">
        <f t="shared" si="378"/>
        <v>4.47</v>
      </c>
      <c r="CB267" s="76">
        <v>0</v>
      </c>
      <c r="CC267" s="76">
        <f t="shared" si="379"/>
        <v>4.47</v>
      </c>
      <c r="CD267" s="77">
        <v>6.63</v>
      </c>
      <c r="CE267" s="78">
        <f t="shared" si="369"/>
        <v>-2.16</v>
      </c>
      <c r="CF267" s="32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</row>
    <row r="268" spans="2:99" s="2" customFormat="1" ht="14.25" hidden="1" customHeight="1" outlineLevel="1">
      <c r="B268" s="2" t="str">
        <f t="shared" si="416"/>
        <v>Hide</v>
      </c>
      <c r="C268" s="2">
        <v>1</v>
      </c>
      <c r="D268" s="72" t="s">
        <v>243</v>
      </c>
      <c r="E268" s="124">
        <v>0</v>
      </c>
      <c r="F268" s="76">
        <v>0</v>
      </c>
      <c r="G268" s="76">
        <f t="shared" si="355"/>
        <v>0</v>
      </c>
      <c r="H268" s="76">
        <v>0</v>
      </c>
      <c r="I268" s="76">
        <f t="shared" si="411"/>
        <v>0</v>
      </c>
      <c r="J268" s="77">
        <v>0</v>
      </c>
      <c r="K268" s="77">
        <f t="shared" si="356"/>
        <v>0</v>
      </c>
      <c r="L268" s="8"/>
      <c r="M268" s="76">
        <v>0</v>
      </c>
      <c r="N268" s="76">
        <v>0</v>
      </c>
      <c r="O268" s="76">
        <f t="shared" si="370"/>
        <v>0</v>
      </c>
      <c r="P268" s="76">
        <v>0</v>
      </c>
      <c r="Q268" s="76">
        <f t="shared" si="371"/>
        <v>0</v>
      </c>
      <c r="R268" s="77">
        <v>0</v>
      </c>
      <c r="S268" s="78">
        <f t="shared" si="357"/>
        <v>0</v>
      </c>
      <c r="T268" s="32"/>
      <c r="U268" s="124">
        <v>0</v>
      </c>
      <c r="V268" s="76">
        <v>0</v>
      </c>
      <c r="W268" s="76">
        <f t="shared" si="358"/>
        <v>0</v>
      </c>
      <c r="X268" s="76">
        <v>0</v>
      </c>
      <c r="Y268" s="76">
        <f t="shared" si="412"/>
        <v>0</v>
      </c>
      <c r="Z268" s="77">
        <v>0</v>
      </c>
      <c r="AA268" s="77">
        <f t="shared" si="359"/>
        <v>0</v>
      </c>
      <c r="AB268" s="8"/>
      <c r="AC268" s="76">
        <v>0</v>
      </c>
      <c r="AD268" s="76">
        <v>0</v>
      </c>
      <c r="AE268" s="76">
        <f t="shared" si="372"/>
        <v>0</v>
      </c>
      <c r="AF268" s="76">
        <v>0</v>
      </c>
      <c r="AG268" s="76">
        <f t="shared" si="373"/>
        <v>0</v>
      </c>
      <c r="AH268" s="77">
        <v>0</v>
      </c>
      <c r="AI268" s="78">
        <f t="shared" si="360"/>
        <v>0</v>
      </c>
      <c r="AJ268" s="32"/>
      <c r="AK268" s="124">
        <v>0</v>
      </c>
      <c r="AL268" s="76">
        <v>0</v>
      </c>
      <c r="AM268" s="76">
        <f t="shared" si="361"/>
        <v>0</v>
      </c>
      <c r="AN268" s="76">
        <v>0</v>
      </c>
      <c r="AO268" s="76">
        <f t="shared" si="413"/>
        <v>0</v>
      </c>
      <c r="AP268" s="77">
        <v>0</v>
      </c>
      <c r="AQ268" s="77">
        <f t="shared" si="362"/>
        <v>0</v>
      </c>
      <c r="AR268" s="8"/>
      <c r="AS268" s="76">
        <v>0</v>
      </c>
      <c r="AT268" s="76">
        <v>0</v>
      </c>
      <c r="AU268" s="76">
        <f t="shared" si="374"/>
        <v>0</v>
      </c>
      <c r="AV268" s="76">
        <v>0</v>
      </c>
      <c r="AW268" s="76">
        <f t="shared" si="375"/>
        <v>0</v>
      </c>
      <c r="AX268" s="77">
        <v>0</v>
      </c>
      <c r="AY268" s="78">
        <f t="shared" si="363"/>
        <v>0</v>
      </c>
      <c r="AZ268" s="32"/>
      <c r="BA268" s="124">
        <v>0</v>
      </c>
      <c r="BB268" s="76">
        <v>0</v>
      </c>
      <c r="BC268" s="76">
        <f t="shared" si="364"/>
        <v>0</v>
      </c>
      <c r="BD268" s="76">
        <v>0</v>
      </c>
      <c r="BE268" s="76">
        <f t="shared" si="414"/>
        <v>0</v>
      </c>
      <c r="BF268" s="77">
        <v>0</v>
      </c>
      <c r="BG268" s="77">
        <f t="shared" si="365"/>
        <v>0</v>
      </c>
      <c r="BH268" s="8"/>
      <c r="BI268" s="76">
        <v>0</v>
      </c>
      <c r="BJ268" s="76">
        <v>0</v>
      </c>
      <c r="BK268" s="76">
        <f t="shared" si="376"/>
        <v>0</v>
      </c>
      <c r="BL268" s="76">
        <v>0</v>
      </c>
      <c r="BM268" s="76">
        <f t="shared" si="377"/>
        <v>0</v>
      </c>
      <c r="BN268" s="77">
        <v>0</v>
      </c>
      <c r="BO268" s="78">
        <f t="shared" si="366"/>
        <v>0</v>
      </c>
      <c r="BP268" s="32"/>
      <c r="BQ268" s="124">
        <v>0</v>
      </c>
      <c r="BR268" s="76">
        <v>0</v>
      </c>
      <c r="BS268" s="76">
        <f t="shared" si="367"/>
        <v>0</v>
      </c>
      <c r="BT268" s="76">
        <v>0</v>
      </c>
      <c r="BU268" s="76">
        <f t="shared" si="415"/>
        <v>0</v>
      </c>
      <c r="BV268" s="77">
        <v>0</v>
      </c>
      <c r="BW268" s="77">
        <f t="shared" si="368"/>
        <v>0</v>
      </c>
      <c r="BX268" s="8"/>
      <c r="BY268" s="76">
        <v>0</v>
      </c>
      <c r="BZ268" s="76">
        <v>0</v>
      </c>
      <c r="CA268" s="76">
        <f t="shared" si="378"/>
        <v>0</v>
      </c>
      <c r="CB268" s="76">
        <v>0</v>
      </c>
      <c r="CC268" s="76">
        <f t="shared" si="379"/>
        <v>0</v>
      </c>
      <c r="CD268" s="77">
        <v>0</v>
      </c>
      <c r="CE268" s="78">
        <f t="shared" si="369"/>
        <v>0</v>
      </c>
      <c r="CF268" s="32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</row>
    <row r="269" spans="2:99" s="2" customFormat="1" ht="14.25" hidden="1" customHeight="1" outlineLevel="1">
      <c r="B269" s="2" t="str">
        <f t="shared" si="416"/>
        <v>Hide</v>
      </c>
      <c r="C269" s="2">
        <v>1</v>
      </c>
      <c r="D269" s="72" t="s">
        <v>244</v>
      </c>
      <c r="E269" s="124">
        <v>0</v>
      </c>
      <c r="F269" s="76">
        <v>0</v>
      </c>
      <c r="G269" s="76">
        <f t="shared" si="355"/>
        <v>0</v>
      </c>
      <c r="H269" s="76">
        <v>0</v>
      </c>
      <c r="I269" s="76">
        <f t="shared" si="411"/>
        <v>0</v>
      </c>
      <c r="J269" s="77">
        <v>0</v>
      </c>
      <c r="K269" s="77">
        <f t="shared" si="356"/>
        <v>0</v>
      </c>
      <c r="L269" s="8"/>
      <c r="M269" s="76">
        <v>0</v>
      </c>
      <c r="N269" s="76">
        <v>0</v>
      </c>
      <c r="O269" s="76">
        <f t="shared" si="370"/>
        <v>0</v>
      </c>
      <c r="P269" s="76">
        <v>0</v>
      </c>
      <c r="Q269" s="76">
        <f t="shared" si="371"/>
        <v>0</v>
      </c>
      <c r="R269" s="77">
        <v>0</v>
      </c>
      <c r="S269" s="78">
        <f t="shared" si="357"/>
        <v>0</v>
      </c>
      <c r="T269" s="32"/>
      <c r="U269" s="124">
        <v>0</v>
      </c>
      <c r="V269" s="76">
        <v>0</v>
      </c>
      <c r="W269" s="76">
        <f t="shared" si="358"/>
        <v>0</v>
      </c>
      <c r="X269" s="76">
        <v>0</v>
      </c>
      <c r="Y269" s="76">
        <f t="shared" si="412"/>
        <v>0</v>
      </c>
      <c r="Z269" s="77">
        <v>0</v>
      </c>
      <c r="AA269" s="77">
        <f t="shared" si="359"/>
        <v>0</v>
      </c>
      <c r="AB269" s="8"/>
      <c r="AC269" s="76">
        <v>0</v>
      </c>
      <c r="AD269" s="76">
        <v>0</v>
      </c>
      <c r="AE269" s="76">
        <f t="shared" si="372"/>
        <v>0</v>
      </c>
      <c r="AF269" s="76">
        <v>0</v>
      </c>
      <c r="AG269" s="76">
        <f t="shared" si="373"/>
        <v>0</v>
      </c>
      <c r="AH269" s="77">
        <v>0</v>
      </c>
      <c r="AI269" s="78">
        <f t="shared" si="360"/>
        <v>0</v>
      </c>
      <c r="AJ269" s="32"/>
      <c r="AK269" s="124">
        <v>0</v>
      </c>
      <c r="AL269" s="76">
        <v>0</v>
      </c>
      <c r="AM269" s="76">
        <f t="shared" si="361"/>
        <v>0</v>
      </c>
      <c r="AN269" s="76">
        <v>0</v>
      </c>
      <c r="AO269" s="76">
        <f t="shared" si="413"/>
        <v>0</v>
      </c>
      <c r="AP269" s="77">
        <v>0</v>
      </c>
      <c r="AQ269" s="77">
        <f t="shared" si="362"/>
        <v>0</v>
      </c>
      <c r="AR269" s="8"/>
      <c r="AS269" s="76">
        <v>0</v>
      </c>
      <c r="AT269" s="76">
        <v>0</v>
      </c>
      <c r="AU269" s="76">
        <f t="shared" si="374"/>
        <v>0</v>
      </c>
      <c r="AV269" s="76">
        <v>0</v>
      </c>
      <c r="AW269" s="76">
        <f t="shared" si="375"/>
        <v>0</v>
      </c>
      <c r="AX269" s="77">
        <v>0</v>
      </c>
      <c r="AY269" s="78">
        <f t="shared" si="363"/>
        <v>0</v>
      </c>
      <c r="AZ269" s="32"/>
      <c r="BA269" s="124">
        <v>0</v>
      </c>
      <c r="BB269" s="76">
        <v>0</v>
      </c>
      <c r="BC269" s="76">
        <f t="shared" si="364"/>
        <v>0</v>
      </c>
      <c r="BD269" s="76">
        <v>0</v>
      </c>
      <c r="BE269" s="76">
        <f t="shared" si="414"/>
        <v>0</v>
      </c>
      <c r="BF269" s="77">
        <v>0</v>
      </c>
      <c r="BG269" s="77">
        <f t="shared" si="365"/>
        <v>0</v>
      </c>
      <c r="BH269" s="8"/>
      <c r="BI269" s="76">
        <v>0</v>
      </c>
      <c r="BJ269" s="76">
        <v>0</v>
      </c>
      <c r="BK269" s="76">
        <f t="shared" si="376"/>
        <v>0</v>
      </c>
      <c r="BL269" s="76">
        <v>0</v>
      </c>
      <c r="BM269" s="76">
        <f t="shared" si="377"/>
        <v>0</v>
      </c>
      <c r="BN269" s="77">
        <v>0</v>
      </c>
      <c r="BO269" s="78">
        <f t="shared" si="366"/>
        <v>0</v>
      </c>
      <c r="BP269" s="32"/>
      <c r="BQ269" s="124">
        <v>0</v>
      </c>
      <c r="BR269" s="76">
        <v>0</v>
      </c>
      <c r="BS269" s="76">
        <f t="shared" si="367"/>
        <v>0</v>
      </c>
      <c r="BT269" s="76">
        <v>0</v>
      </c>
      <c r="BU269" s="76">
        <f t="shared" si="415"/>
        <v>0</v>
      </c>
      <c r="BV269" s="77">
        <v>0</v>
      </c>
      <c r="BW269" s="77">
        <f t="shared" si="368"/>
        <v>0</v>
      </c>
      <c r="BX269" s="8"/>
      <c r="BY269" s="76">
        <v>0</v>
      </c>
      <c r="BZ269" s="76">
        <v>0</v>
      </c>
      <c r="CA269" s="76">
        <f t="shared" si="378"/>
        <v>0</v>
      </c>
      <c r="CB269" s="76">
        <v>0</v>
      </c>
      <c r="CC269" s="76">
        <f t="shared" si="379"/>
        <v>0</v>
      </c>
      <c r="CD269" s="77">
        <v>0</v>
      </c>
      <c r="CE269" s="78">
        <f t="shared" si="369"/>
        <v>0</v>
      </c>
      <c r="CF269" s="32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</row>
    <row r="270" spans="2:99" s="2" customFormat="1" ht="14.25" hidden="1" customHeight="1" outlineLevel="1">
      <c r="B270" s="2" t="str">
        <f t="shared" si="416"/>
        <v>Hide</v>
      </c>
      <c r="C270" s="2">
        <v>1</v>
      </c>
      <c r="D270" s="72" t="s">
        <v>245</v>
      </c>
      <c r="E270" s="124">
        <v>0</v>
      </c>
      <c r="F270" s="76">
        <v>0</v>
      </c>
      <c r="G270" s="76">
        <f t="shared" si="355"/>
        <v>0</v>
      </c>
      <c r="H270" s="76">
        <v>0</v>
      </c>
      <c r="I270" s="76">
        <f t="shared" si="411"/>
        <v>0</v>
      </c>
      <c r="J270" s="77">
        <v>0</v>
      </c>
      <c r="K270" s="77">
        <f t="shared" si="356"/>
        <v>0</v>
      </c>
      <c r="L270" s="8"/>
      <c r="M270" s="76">
        <v>0</v>
      </c>
      <c r="N270" s="76">
        <v>0</v>
      </c>
      <c r="O270" s="76">
        <f t="shared" si="370"/>
        <v>0</v>
      </c>
      <c r="P270" s="76">
        <v>0</v>
      </c>
      <c r="Q270" s="76">
        <f t="shared" si="371"/>
        <v>0</v>
      </c>
      <c r="R270" s="77">
        <v>0</v>
      </c>
      <c r="S270" s="78">
        <f t="shared" si="357"/>
        <v>0</v>
      </c>
      <c r="T270" s="32"/>
      <c r="U270" s="124">
        <v>0</v>
      </c>
      <c r="V270" s="76">
        <v>0</v>
      </c>
      <c r="W270" s="76">
        <f t="shared" si="358"/>
        <v>0</v>
      </c>
      <c r="X270" s="76">
        <v>0</v>
      </c>
      <c r="Y270" s="76">
        <f t="shared" si="412"/>
        <v>0</v>
      </c>
      <c r="Z270" s="77">
        <v>0</v>
      </c>
      <c r="AA270" s="77">
        <f t="shared" si="359"/>
        <v>0</v>
      </c>
      <c r="AB270" s="8"/>
      <c r="AC270" s="76">
        <v>0</v>
      </c>
      <c r="AD270" s="76">
        <v>0</v>
      </c>
      <c r="AE270" s="76">
        <f t="shared" si="372"/>
        <v>0</v>
      </c>
      <c r="AF270" s="76">
        <v>0</v>
      </c>
      <c r="AG270" s="76">
        <f t="shared" si="373"/>
        <v>0</v>
      </c>
      <c r="AH270" s="77">
        <v>0</v>
      </c>
      <c r="AI270" s="78">
        <f t="shared" si="360"/>
        <v>0</v>
      </c>
      <c r="AJ270" s="32"/>
      <c r="AK270" s="124">
        <v>0</v>
      </c>
      <c r="AL270" s="76">
        <v>0</v>
      </c>
      <c r="AM270" s="76">
        <f t="shared" si="361"/>
        <v>0</v>
      </c>
      <c r="AN270" s="76">
        <v>0</v>
      </c>
      <c r="AO270" s="76">
        <f t="shared" si="413"/>
        <v>0</v>
      </c>
      <c r="AP270" s="77">
        <v>0</v>
      </c>
      <c r="AQ270" s="77">
        <f t="shared" si="362"/>
        <v>0</v>
      </c>
      <c r="AR270" s="8"/>
      <c r="AS270" s="76">
        <v>0</v>
      </c>
      <c r="AT270" s="76">
        <v>0</v>
      </c>
      <c r="AU270" s="76">
        <f t="shared" si="374"/>
        <v>0</v>
      </c>
      <c r="AV270" s="76">
        <v>0</v>
      </c>
      <c r="AW270" s="76">
        <f t="shared" si="375"/>
        <v>0</v>
      </c>
      <c r="AX270" s="77">
        <v>0</v>
      </c>
      <c r="AY270" s="78">
        <f t="shared" si="363"/>
        <v>0</v>
      </c>
      <c r="AZ270" s="32"/>
      <c r="BA270" s="124">
        <v>0</v>
      </c>
      <c r="BB270" s="76">
        <v>0</v>
      </c>
      <c r="BC270" s="76">
        <f t="shared" si="364"/>
        <v>0</v>
      </c>
      <c r="BD270" s="76">
        <v>0</v>
      </c>
      <c r="BE270" s="76">
        <f t="shared" si="414"/>
        <v>0</v>
      </c>
      <c r="BF270" s="77">
        <v>0</v>
      </c>
      <c r="BG270" s="77">
        <f t="shared" si="365"/>
        <v>0</v>
      </c>
      <c r="BH270" s="8"/>
      <c r="BI270" s="76">
        <v>0</v>
      </c>
      <c r="BJ270" s="76">
        <v>0</v>
      </c>
      <c r="BK270" s="76">
        <f t="shared" si="376"/>
        <v>0</v>
      </c>
      <c r="BL270" s="76">
        <v>0</v>
      </c>
      <c r="BM270" s="76">
        <f t="shared" si="377"/>
        <v>0</v>
      </c>
      <c r="BN270" s="77">
        <v>0</v>
      </c>
      <c r="BO270" s="78">
        <f t="shared" si="366"/>
        <v>0</v>
      </c>
      <c r="BP270" s="32"/>
      <c r="BQ270" s="124">
        <v>0</v>
      </c>
      <c r="BR270" s="76">
        <v>0</v>
      </c>
      <c r="BS270" s="76">
        <f t="shared" si="367"/>
        <v>0</v>
      </c>
      <c r="BT270" s="76">
        <v>0</v>
      </c>
      <c r="BU270" s="76">
        <f t="shared" si="415"/>
        <v>0</v>
      </c>
      <c r="BV270" s="77">
        <v>0</v>
      </c>
      <c r="BW270" s="77">
        <f t="shared" si="368"/>
        <v>0</v>
      </c>
      <c r="BX270" s="8"/>
      <c r="BY270" s="76">
        <v>0</v>
      </c>
      <c r="BZ270" s="76">
        <v>0</v>
      </c>
      <c r="CA270" s="76">
        <f t="shared" si="378"/>
        <v>0</v>
      </c>
      <c r="CB270" s="76">
        <v>0</v>
      </c>
      <c r="CC270" s="76">
        <f t="shared" si="379"/>
        <v>0</v>
      </c>
      <c r="CD270" s="77">
        <v>0</v>
      </c>
      <c r="CE270" s="78">
        <f t="shared" si="369"/>
        <v>0</v>
      </c>
      <c r="CF270" s="32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</row>
    <row r="271" spans="2:99" s="2" customFormat="1" ht="14.25" hidden="1" customHeight="1" outlineLevel="1">
      <c r="B271" s="2" t="str">
        <f t="shared" si="416"/>
        <v>Hide</v>
      </c>
      <c r="C271" s="2">
        <v>1</v>
      </c>
      <c r="D271" s="72" t="s">
        <v>246</v>
      </c>
      <c r="E271" s="124">
        <v>3336.9900000000002</v>
      </c>
      <c r="F271" s="76">
        <v>6155.7800000000007</v>
      </c>
      <c r="G271" s="76">
        <f t="shared" si="355"/>
        <v>-2818.7900000000004</v>
      </c>
      <c r="H271" s="76">
        <v>0</v>
      </c>
      <c r="I271" s="76">
        <f t="shared" si="411"/>
        <v>3336.9900000000002</v>
      </c>
      <c r="J271" s="77">
        <v>7628.24</v>
      </c>
      <c r="K271" s="77">
        <f t="shared" si="356"/>
        <v>-4291.25</v>
      </c>
      <c r="L271" s="8"/>
      <c r="M271" s="76">
        <v>3336.9900000000002</v>
      </c>
      <c r="N271" s="76">
        <v>6155.7800000000007</v>
      </c>
      <c r="O271" s="76">
        <f t="shared" si="370"/>
        <v>-2818.7900000000004</v>
      </c>
      <c r="P271" s="76">
        <v>0</v>
      </c>
      <c r="Q271" s="76">
        <f t="shared" si="371"/>
        <v>3336.9900000000002</v>
      </c>
      <c r="R271" s="77">
        <v>7628.24</v>
      </c>
      <c r="S271" s="78">
        <f t="shared" si="357"/>
        <v>-4291.25</v>
      </c>
      <c r="T271" s="32"/>
      <c r="U271" s="124">
        <v>2485.1800000000003</v>
      </c>
      <c r="V271" s="76">
        <v>3578.9569999999999</v>
      </c>
      <c r="W271" s="76">
        <f t="shared" si="358"/>
        <v>-1093.7769999999996</v>
      </c>
      <c r="X271" s="76">
        <v>0</v>
      </c>
      <c r="Y271" s="76">
        <f t="shared" si="412"/>
        <v>2485.1800000000003</v>
      </c>
      <c r="Z271" s="77">
        <v>4326.6899999999996</v>
      </c>
      <c r="AA271" s="77">
        <f t="shared" si="359"/>
        <v>-1841.5099999999993</v>
      </c>
      <c r="AB271" s="8"/>
      <c r="AC271" s="76">
        <v>2485.1800000000003</v>
      </c>
      <c r="AD271" s="76">
        <v>3578.9569999999999</v>
      </c>
      <c r="AE271" s="76">
        <f t="shared" si="372"/>
        <v>-1093.7769999999996</v>
      </c>
      <c r="AF271" s="76">
        <v>0</v>
      </c>
      <c r="AG271" s="76">
        <f t="shared" si="373"/>
        <v>2485.1800000000003</v>
      </c>
      <c r="AH271" s="77">
        <v>4326.6899999999996</v>
      </c>
      <c r="AI271" s="78">
        <f t="shared" si="360"/>
        <v>-1841.5099999999993</v>
      </c>
      <c r="AJ271" s="32"/>
      <c r="AK271" s="124">
        <v>0</v>
      </c>
      <c r="AL271" s="76">
        <v>19</v>
      </c>
      <c r="AM271" s="76">
        <f t="shared" si="361"/>
        <v>-19</v>
      </c>
      <c r="AN271" s="76">
        <v>0</v>
      </c>
      <c r="AO271" s="76">
        <f t="shared" si="413"/>
        <v>0</v>
      </c>
      <c r="AP271" s="77">
        <v>1053.01</v>
      </c>
      <c r="AQ271" s="77">
        <f t="shared" si="362"/>
        <v>-1053.01</v>
      </c>
      <c r="AR271" s="8"/>
      <c r="AS271" s="76">
        <v>0</v>
      </c>
      <c r="AT271" s="76">
        <v>19</v>
      </c>
      <c r="AU271" s="76">
        <f t="shared" si="374"/>
        <v>-19</v>
      </c>
      <c r="AV271" s="76">
        <v>0</v>
      </c>
      <c r="AW271" s="76">
        <f t="shared" si="375"/>
        <v>0</v>
      </c>
      <c r="AX271" s="77">
        <v>1053.01</v>
      </c>
      <c r="AY271" s="78">
        <f t="shared" si="363"/>
        <v>-1053.01</v>
      </c>
      <c r="AZ271" s="32"/>
      <c r="BA271" s="124">
        <v>851.81</v>
      </c>
      <c r="BB271" s="76">
        <v>1071.943</v>
      </c>
      <c r="BC271" s="76">
        <f t="shared" si="364"/>
        <v>-220.13300000000004</v>
      </c>
      <c r="BD271" s="76">
        <v>0</v>
      </c>
      <c r="BE271" s="76">
        <f t="shared" si="414"/>
        <v>851.81</v>
      </c>
      <c r="BF271" s="77">
        <v>851.81</v>
      </c>
      <c r="BG271" s="77">
        <f t="shared" si="365"/>
        <v>0</v>
      </c>
      <c r="BH271" s="8"/>
      <c r="BI271" s="76">
        <v>851.81</v>
      </c>
      <c r="BJ271" s="76">
        <v>1071.943</v>
      </c>
      <c r="BK271" s="76">
        <f t="shared" si="376"/>
        <v>-220.13300000000004</v>
      </c>
      <c r="BL271" s="76">
        <v>0</v>
      </c>
      <c r="BM271" s="76">
        <f t="shared" si="377"/>
        <v>851.81</v>
      </c>
      <c r="BN271" s="77">
        <v>851.81</v>
      </c>
      <c r="BO271" s="78">
        <f t="shared" si="366"/>
        <v>0</v>
      </c>
      <c r="BP271" s="32"/>
      <c r="BQ271" s="124">
        <v>0</v>
      </c>
      <c r="BR271" s="76">
        <v>1485.88</v>
      </c>
      <c r="BS271" s="76">
        <f t="shared" si="367"/>
        <v>-1485.88</v>
      </c>
      <c r="BT271" s="76">
        <v>0</v>
      </c>
      <c r="BU271" s="76">
        <f t="shared" si="415"/>
        <v>0</v>
      </c>
      <c r="BV271" s="77">
        <v>1396.73</v>
      </c>
      <c r="BW271" s="77">
        <f t="shared" si="368"/>
        <v>-1396.73</v>
      </c>
      <c r="BX271" s="8"/>
      <c r="BY271" s="76">
        <v>0</v>
      </c>
      <c r="BZ271" s="76">
        <v>1485.88</v>
      </c>
      <c r="CA271" s="76">
        <f t="shared" si="378"/>
        <v>-1485.88</v>
      </c>
      <c r="CB271" s="76">
        <v>0</v>
      </c>
      <c r="CC271" s="76">
        <f t="shared" si="379"/>
        <v>0</v>
      </c>
      <c r="CD271" s="77">
        <v>1396.73</v>
      </c>
      <c r="CE271" s="78">
        <f t="shared" si="369"/>
        <v>-1396.73</v>
      </c>
      <c r="CF271" s="32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</row>
    <row r="272" spans="2:99" s="2" customFormat="1" ht="14.25" hidden="1" customHeight="1" outlineLevel="1">
      <c r="B272" s="2" t="str">
        <f t="shared" si="416"/>
        <v>Hide</v>
      </c>
      <c r="C272" s="2">
        <v>1</v>
      </c>
      <c r="D272" s="72" t="s" vm="5">
        <v>247</v>
      </c>
      <c r="E272" s="124">
        <v>0</v>
      </c>
      <c r="F272" s="76">
        <v>0</v>
      </c>
      <c r="G272" s="76">
        <f t="shared" si="355"/>
        <v>0</v>
      </c>
      <c r="H272" s="76">
        <v>0</v>
      </c>
      <c r="I272" s="76">
        <f t="shared" si="411"/>
        <v>0</v>
      </c>
      <c r="J272" s="77">
        <v>0</v>
      </c>
      <c r="K272" s="77">
        <f t="shared" si="356"/>
        <v>0</v>
      </c>
      <c r="L272" s="8"/>
      <c r="M272" s="76">
        <v>0</v>
      </c>
      <c r="N272" s="76">
        <v>0</v>
      </c>
      <c r="O272" s="76">
        <f t="shared" si="370"/>
        <v>0</v>
      </c>
      <c r="P272" s="76">
        <v>0</v>
      </c>
      <c r="Q272" s="76">
        <f t="shared" si="371"/>
        <v>0</v>
      </c>
      <c r="R272" s="77">
        <v>0</v>
      </c>
      <c r="S272" s="78">
        <f t="shared" si="357"/>
        <v>0</v>
      </c>
      <c r="T272" s="32"/>
      <c r="U272" s="124">
        <v>0</v>
      </c>
      <c r="V272" s="76">
        <v>0</v>
      </c>
      <c r="W272" s="76">
        <f t="shared" si="358"/>
        <v>0</v>
      </c>
      <c r="X272" s="76">
        <v>0</v>
      </c>
      <c r="Y272" s="76">
        <f t="shared" si="412"/>
        <v>0</v>
      </c>
      <c r="Z272" s="77">
        <v>0</v>
      </c>
      <c r="AA272" s="77">
        <f t="shared" si="359"/>
        <v>0</v>
      </c>
      <c r="AB272" s="8"/>
      <c r="AC272" s="76">
        <v>0</v>
      </c>
      <c r="AD272" s="76">
        <v>0</v>
      </c>
      <c r="AE272" s="76">
        <f t="shared" si="372"/>
        <v>0</v>
      </c>
      <c r="AF272" s="76">
        <v>0</v>
      </c>
      <c r="AG272" s="76">
        <f t="shared" si="373"/>
        <v>0</v>
      </c>
      <c r="AH272" s="77">
        <v>0</v>
      </c>
      <c r="AI272" s="78">
        <f t="shared" si="360"/>
        <v>0</v>
      </c>
      <c r="AJ272" s="32"/>
      <c r="AK272" s="124">
        <v>0</v>
      </c>
      <c r="AL272" s="76">
        <v>0</v>
      </c>
      <c r="AM272" s="76">
        <f t="shared" si="361"/>
        <v>0</v>
      </c>
      <c r="AN272" s="76">
        <v>0</v>
      </c>
      <c r="AO272" s="76">
        <f t="shared" si="413"/>
        <v>0</v>
      </c>
      <c r="AP272" s="77">
        <v>0</v>
      </c>
      <c r="AQ272" s="77">
        <f t="shared" si="362"/>
        <v>0</v>
      </c>
      <c r="AR272" s="8"/>
      <c r="AS272" s="76">
        <v>0</v>
      </c>
      <c r="AT272" s="76">
        <v>0</v>
      </c>
      <c r="AU272" s="76">
        <f t="shared" si="374"/>
        <v>0</v>
      </c>
      <c r="AV272" s="76">
        <v>0</v>
      </c>
      <c r="AW272" s="76">
        <f t="shared" si="375"/>
        <v>0</v>
      </c>
      <c r="AX272" s="77">
        <v>0</v>
      </c>
      <c r="AY272" s="78">
        <f t="shared" si="363"/>
        <v>0</v>
      </c>
      <c r="AZ272" s="32"/>
      <c r="BA272" s="124">
        <v>0</v>
      </c>
      <c r="BB272" s="76">
        <v>0</v>
      </c>
      <c r="BC272" s="76">
        <f t="shared" si="364"/>
        <v>0</v>
      </c>
      <c r="BD272" s="76">
        <v>0</v>
      </c>
      <c r="BE272" s="76">
        <f t="shared" si="414"/>
        <v>0</v>
      </c>
      <c r="BF272" s="77">
        <v>0</v>
      </c>
      <c r="BG272" s="77">
        <f t="shared" si="365"/>
        <v>0</v>
      </c>
      <c r="BH272" s="8"/>
      <c r="BI272" s="76">
        <v>0</v>
      </c>
      <c r="BJ272" s="76">
        <v>0</v>
      </c>
      <c r="BK272" s="76">
        <f t="shared" si="376"/>
        <v>0</v>
      </c>
      <c r="BL272" s="76">
        <v>0</v>
      </c>
      <c r="BM272" s="76">
        <f t="shared" si="377"/>
        <v>0</v>
      </c>
      <c r="BN272" s="77">
        <v>0</v>
      </c>
      <c r="BO272" s="78">
        <f t="shared" si="366"/>
        <v>0</v>
      </c>
      <c r="BP272" s="32"/>
      <c r="BQ272" s="124">
        <v>0</v>
      </c>
      <c r="BR272" s="76">
        <v>0</v>
      </c>
      <c r="BS272" s="76">
        <f t="shared" si="367"/>
        <v>0</v>
      </c>
      <c r="BT272" s="76">
        <v>0</v>
      </c>
      <c r="BU272" s="76">
        <f t="shared" si="415"/>
        <v>0</v>
      </c>
      <c r="BV272" s="77">
        <v>0</v>
      </c>
      <c r="BW272" s="77">
        <f t="shared" si="368"/>
        <v>0</v>
      </c>
      <c r="BX272" s="8"/>
      <c r="BY272" s="76">
        <v>0</v>
      </c>
      <c r="BZ272" s="76">
        <v>0</v>
      </c>
      <c r="CA272" s="76">
        <f t="shared" si="378"/>
        <v>0</v>
      </c>
      <c r="CB272" s="76">
        <v>0</v>
      </c>
      <c r="CC272" s="76">
        <f t="shared" si="379"/>
        <v>0</v>
      </c>
      <c r="CD272" s="77">
        <v>0</v>
      </c>
      <c r="CE272" s="78">
        <f t="shared" si="369"/>
        <v>0</v>
      </c>
      <c r="CF272" s="3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</row>
    <row r="273" spans="2:99" s="2" customFormat="1" ht="14.25" hidden="1" customHeight="1" outlineLevel="1">
      <c r="B273" s="2" t="str">
        <f t="shared" si="416"/>
        <v>Hide</v>
      </c>
      <c r="C273" s="2">
        <v>1</v>
      </c>
      <c r="D273" s="72" t="s">
        <v>248</v>
      </c>
      <c r="E273" s="124">
        <v>0</v>
      </c>
      <c r="F273" s="76">
        <v>0</v>
      </c>
      <c r="G273" s="76">
        <f t="shared" si="355"/>
        <v>0</v>
      </c>
      <c r="H273" s="76">
        <v>0</v>
      </c>
      <c r="I273" s="76">
        <f t="shared" si="411"/>
        <v>0</v>
      </c>
      <c r="J273" s="77">
        <v>0</v>
      </c>
      <c r="K273" s="77">
        <f t="shared" si="356"/>
        <v>0</v>
      </c>
      <c r="L273" s="8"/>
      <c r="M273" s="76">
        <v>0</v>
      </c>
      <c r="N273" s="76">
        <v>0</v>
      </c>
      <c r="O273" s="76">
        <f t="shared" si="370"/>
        <v>0</v>
      </c>
      <c r="P273" s="76">
        <v>0</v>
      </c>
      <c r="Q273" s="76">
        <f t="shared" si="371"/>
        <v>0</v>
      </c>
      <c r="R273" s="77">
        <v>0</v>
      </c>
      <c r="S273" s="78">
        <f t="shared" si="357"/>
        <v>0</v>
      </c>
      <c r="T273" s="32"/>
      <c r="U273" s="124">
        <v>0</v>
      </c>
      <c r="V273" s="76">
        <v>0</v>
      </c>
      <c r="W273" s="76">
        <f t="shared" si="358"/>
        <v>0</v>
      </c>
      <c r="X273" s="76">
        <v>0</v>
      </c>
      <c r="Y273" s="76">
        <f t="shared" si="412"/>
        <v>0</v>
      </c>
      <c r="Z273" s="77">
        <v>0</v>
      </c>
      <c r="AA273" s="77">
        <f t="shared" si="359"/>
        <v>0</v>
      </c>
      <c r="AB273" s="8"/>
      <c r="AC273" s="76">
        <v>0</v>
      </c>
      <c r="AD273" s="76">
        <v>0</v>
      </c>
      <c r="AE273" s="76">
        <f t="shared" si="372"/>
        <v>0</v>
      </c>
      <c r="AF273" s="76">
        <v>0</v>
      </c>
      <c r="AG273" s="76">
        <f t="shared" si="373"/>
        <v>0</v>
      </c>
      <c r="AH273" s="77">
        <v>0</v>
      </c>
      <c r="AI273" s="78">
        <f t="shared" si="360"/>
        <v>0</v>
      </c>
      <c r="AJ273" s="32"/>
      <c r="AK273" s="124">
        <v>0</v>
      </c>
      <c r="AL273" s="76">
        <v>0</v>
      </c>
      <c r="AM273" s="76">
        <f t="shared" si="361"/>
        <v>0</v>
      </c>
      <c r="AN273" s="76">
        <v>0</v>
      </c>
      <c r="AO273" s="76">
        <f t="shared" si="413"/>
        <v>0</v>
      </c>
      <c r="AP273" s="77">
        <v>0</v>
      </c>
      <c r="AQ273" s="77">
        <f t="shared" si="362"/>
        <v>0</v>
      </c>
      <c r="AR273" s="8"/>
      <c r="AS273" s="76">
        <v>0</v>
      </c>
      <c r="AT273" s="76">
        <v>0</v>
      </c>
      <c r="AU273" s="76">
        <f t="shared" si="374"/>
        <v>0</v>
      </c>
      <c r="AV273" s="76">
        <v>0</v>
      </c>
      <c r="AW273" s="76">
        <f t="shared" si="375"/>
        <v>0</v>
      </c>
      <c r="AX273" s="77">
        <v>0</v>
      </c>
      <c r="AY273" s="78">
        <f t="shared" si="363"/>
        <v>0</v>
      </c>
      <c r="AZ273" s="32"/>
      <c r="BA273" s="124">
        <v>0</v>
      </c>
      <c r="BB273" s="76">
        <v>0</v>
      </c>
      <c r="BC273" s="76">
        <f t="shared" si="364"/>
        <v>0</v>
      </c>
      <c r="BD273" s="76">
        <v>0</v>
      </c>
      <c r="BE273" s="76">
        <f t="shared" si="414"/>
        <v>0</v>
      </c>
      <c r="BF273" s="77">
        <v>0</v>
      </c>
      <c r="BG273" s="77">
        <f t="shared" si="365"/>
        <v>0</v>
      </c>
      <c r="BH273" s="8"/>
      <c r="BI273" s="76">
        <v>0</v>
      </c>
      <c r="BJ273" s="76">
        <v>0</v>
      </c>
      <c r="BK273" s="76">
        <f t="shared" si="376"/>
        <v>0</v>
      </c>
      <c r="BL273" s="76">
        <v>0</v>
      </c>
      <c r="BM273" s="76">
        <f t="shared" si="377"/>
        <v>0</v>
      </c>
      <c r="BN273" s="77">
        <v>0</v>
      </c>
      <c r="BO273" s="78">
        <f t="shared" si="366"/>
        <v>0</v>
      </c>
      <c r="BP273" s="32"/>
      <c r="BQ273" s="124">
        <v>0</v>
      </c>
      <c r="BR273" s="76">
        <v>0</v>
      </c>
      <c r="BS273" s="76">
        <f t="shared" si="367"/>
        <v>0</v>
      </c>
      <c r="BT273" s="76">
        <v>0</v>
      </c>
      <c r="BU273" s="76">
        <f t="shared" si="415"/>
        <v>0</v>
      </c>
      <c r="BV273" s="77">
        <v>0</v>
      </c>
      <c r="BW273" s="77">
        <f t="shared" si="368"/>
        <v>0</v>
      </c>
      <c r="BX273" s="8"/>
      <c r="BY273" s="76">
        <v>0</v>
      </c>
      <c r="BZ273" s="76">
        <v>0</v>
      </c>
      <c r="CA273" s="76">
        <f t="shared" si="378"/>
        <v>0</v>
      </c>
      <c r="CB273" s="76">
        <v>0</v>
      </c>
      <c r="CC273" s="76">
        <f t="shared" si="379"/>
        <v>0</v>
      </c>
      <c r="CD273" s="77">
        <v>0</v>
      </c>
      <c r="CE273" s="78">
        <f t="shared" si="369"/>
        <v>0</v>
      </c>
      <c r="CF273" s="32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</row>
    <row r="274" spans="2:99" s="2" customFormat="1" ht="14.25" hidden="1" customHeight="1" outlineLevel="1">
      <c r="B274" s="2" t="str">
        <f t="shared" si="416"/>
        <v>Hide</v>
      </c>
      <c r="C274" s="2">
        <v>1</v>
      </c>
      <c r="D274" s="72" t="s">
        <v>249</v>
      </c>
      <c r="E274" s="124">
        <v>-155.66999999999999</v>
      </c>
      <c r="F274" s="76">
        <v>9.473903143468002E-15</v>
      </c>
      <c r="G274" s="76">
        <f t="shared" si="355"/>
        <v>-155.66999999999999</v>
      </c>
      <c r="H274" s="76">
        <v>0</v>
      </c>
      <c r="I274" s="76">
        <f t="shared" si="411"/>
        <v>-155.66999999999999</v>
      </c>
      <c r="J274" s="77">
        <v>0</v>
      </c>
      <c r="K274" s="77">
        <f t="shared" si="356"/>
        <v>-155.66999999999999</v>
      </c>
      <c r="L274" s="8"/>
      <c r="M274" s="76">
        <v>-155.66999999999999</v>
      </c>
      <c r="N274" s="76">
        <v>9.473903143468002E-15</v>
      </c>
      <c r="O274" s="76">
        <f t="shared" si="370"/>
        <v>-155.66999999999999</v>
      </c>
      <c r="P274" s="76">
        <v>0</v>
      </c>
      <c r="Q274" s="76">
        <f t="shared" si="371"/>
        <v>-155.66999999999999</v>
      </c>
      <c r="R274" s="77">
        <v>0</v>
      </c>
      <c r="S274" s="78">
        <f t="shared" si="357"/>
        <v>-155.66999999999999</v>
      </c>
      <c r="T274" s="32"/>
      <c r="U274" s="124">
        <v>0</v>
      </c>
      <c r="V274" s="76">
        <v>0</v>
      </c>
      <c r="W274" s="76">
        <f t="shared" si="358"/>
        <v>0</v>
      </c>
      <c r="X274" s="76">
        <v>0</v>
      </c>
      <c r="Y274" s="76">
        <f t="shared" si="412"/>
        <v>0</v>
      </c>
      <c r="Z274" s="77">
        <v>0</v>
      </c>
      <c r="AA274" s="77">
        <f t="shared" si="359"/>
        <v>0</v>
      </c>
      <c r="AB274" s="8"/>
      <c r="AC274" s="76">
        <v>0</v>
      </c>
      <c r="AD274" s="76">
        <v>0</v>
      </c>
      <c r="AE274" s="76">
        <f t="shared" si="372"/>
        <v>0</v>
      </c>
      <c r="AF274" s="76">
        <v>0</v>
      </c>
      <c r="AG274" s="76">
        <f t="shared" si="373"/>
        <v>0</v>
      </c>
      <c r="AH274" s="77">
        <v>0</v>
      </c>
      <c r="AI274" s="78">
        <f t="shared" si="360"/>
        <v>0</v>
      </c>
      <c r="AJ274" s="32"/>
      <c r="AK274" s="124">
        <v>0</v>
      </c>
      <c r="AL274" s="76">
        <v>0</v>
      </c>
      <c r="AM274" s="76">
        <f t="shared" si="361"/>
        <v>0</v>
      </c>
      <c r="AN274" s="76">
        <v>0</v>
      </c>
      <c r="AO274" s="76">
        <f t="shared" si="413"/>
        <v>0</v>
      </c>
      <c r="AP274" s="77">
        <v>0</v>
      </c>
      <c r="AQ274" s="77">
        <f t="shared" si="362"/>
        <v>0</v>
      </c>
      <c r="AR274" s="8"/>
      <c r="AS274" s="76">
        <v>0</v>
      </c>
      <c r="AT274" s="76">
        <v>0</v>
      </c>
      <c r="AU274" s="76">
        <f t="shared" si="374"/>
        <v>0</v>
      </c>
      <c r="AV274" s="76">
        <v>0</v>
      </c>
      <c r="AW274" s="76">
        <f t="shared" si="375"/>
        <v>0</v>
      </c>
      <c r="AX274" s="77">
        <v>0</v>
      </c>
      <c r="AY274" s="78">
        <f t="shared" si="363"/>
        <v>0</v>
      </c>
      <c r="AZ274" s="32"/>
      <c r="BA274" s="124">
        <v>-155.66999999999999</v>
      </c>
      <c r="BB274" s="76">
        <v>9.473903143468002E-15</v>
      </c>
      <c r="BC274" s="76">
        <f t="shared" si="364"/>
        <v>-155.66999999999999</v>
      </c>
      <c r="BD274" s="76">
        <v>0</v>
      </c>
      <c r="BE274" s="76">
        <f t="shared" si="414"/>
        <v>-155.66999999999999</v>
      </c>
      <c r="BF274" s="77">
        <v>0</v>
      </c>
      <c r="BG274" s="77">
        <f t="shared" si="365"/>
        <v>-155.66999999999999</v>
      </c>
      <c r="BH274" s="8"/>
      <c r="BI274" s="76">
        <v>-155.66999999999999</v>
      </c>
      <c r="BJ274" s="76">
        <v>9.473903143468002E-15</v>
      </c>
      <c r="BK274" s="76">
        <f t="shared" si="376"/>
        <v>-155.66999999999999</v>
      </c>
      <c r="BL274" s="76">
        <v>0</v>
      </c>
      <c r="BM274" s="76">
        <f t="shared" si="377"/>
        <v>-155.66999999999999</v>
      </c>
      <c r="BN274" s="77">
        <v>0</v>
      </c>
      <c r="BO274" s="78">
        <f t="shared" si="366"/>
        <v>-155.66999999999999</v>
      </c>
      <c r="BP274" s="32"/>
      <c r="BQ274" s="124">
        <v>0</v>
      </c>
      <c r="BR274" s="76">
        <v>0</v>
      </c>
      <c r="BS274" s="76">
        <f t="shared" si="367"/>
        <v>0</v>
      </c>
      <c r="BT274" s="76">
        <v>0</v>
      </c>
      <c r="BU274" s="76">
        <f t="shared" si="415"/>
        <v>0</v>
      </c>
      <c r="BV274" s="77">
        <v>0</v>
      </c>
      <c r="BW274" s="77">
        <f t="shared" si="368"/>
        <v>0</v>
      </c>
      <c r="BX274" s="8"/>
      <c r="BY274" s="76">
        <v>0</v>
      </c>
      <c r="BZ274" s="76">
        <v>0</v>
      </c>
      <c r="CA274" s="76">
        <f t="shared" si="378"/>
        <v>0</v>
      </c>
      <c r="CB274" s="76">
        <v>0</v>
      </c>
      <c r="CC274" s="76">
        <f t="shared" si="379"/>
        <v>0</v>
      </c>
      <c r="CD274" s="77">
        <v>0</v>
      </c>
      <c r="CE274" s="78">
        <f t="shared" si="369"/>
        <v>0</v>
      </c>
      <c r="CF274" s="32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</row>
    <row r="275" spans="2:99" s="2" customFormat="1" ht="14.25" hidden="1" customHeight="1" outlineLevel="1">
      <c r="B275" s="2" t="str">
        <f t="shared" si="416"/>
        <v>Hide</v>
      </c>
      <c r="C275" s="2">
        <v>1</v>
      </c>
      <c r="D275" s="72" t="s">
        <v>250</v>
      </c>
      <c r="E275" s="124">
        <v>0</v>
      </c>
      <c r="F275" s="76">
        <v>0</v>
      </c>
      <c r="G275" s="76">
        <f t="shared" si="355"/>
        <v>0</v>
      </c>
      <c r="H275" s="76">
        <v>0</v>
      </c>
      <c r="I275" s="76">
        <f t="shared" si="411"/>
        <v>0</v>
      </c>
      <c r="J275" s="77">
        <v>0</v>
      </c>
      <c r="K275" s="77">
        <f t="shared" si="356"/>
        <v>0</v>
      </c>
      <c r="L275" s="8"/>
      <c r="M275" s="76">
        <v>0</v>
      </c>
      <c r="N275" s="76">
        <v>0</v>
      </c>
      <c r="O275" s="76">
        <f t="shared" si="370"/>
        <v>0</v>
      </c>
      <c r="P275" s="76">
        <v>0</v>
      </c>
      <c r="Q275" s="76">
        <f t="shared" si="371"/>
        <v>0</v>
      </c>
      <c r="R275" s="77">
        <v>0</v>
      </c>
      <c r="S275" s="78">
        <f t="shared" si="357"/>
        <v>0</v>
      </c>
      <c r="T275" s="32"/>
      <c r="U275" s="124">
        <v>0</v>
      </c>
      <c r="V275" s="76">
        <v>0</v>
      </c>
      <c r="W275" s="76">
        <f t="shared" si="358"/>
        <v>0</v>
      </c>
      <c r="X275" s="76">
        <v>0</v>
      </c>
      <c r="Y275" s="76">
        <f t="shared" si="412"/>
        <v>0</v>
      </c>
      <c r="Z275" s="77">
        <v>0</v>
      </c>
      <c r="AA275" s="77">
        <f t="shared" si="359"/>
        <v>0</v>
      </c>
      <c r="AB275" s="8"/>
      <c r="AC275" s="76">
        <v>0</v>
      </c>
      <c r="AD275" s="76">
        <v>0</v>
      </c>
      <c r="AE275" s="76">
        <f t="shared" si="372"/>
        <v>0</v>
      </c>
      <c r="AF275" s="76">
        <v>0</v>
      </c>
      <c r="AG275" s="76">
        <f t="shared" si="373"/>
        <v>0</v>
      </c>
      <c r="AH275" s="77">
        <v>0</v>
      </c>
      <c r="AI275" s="78">
        <f t="shared" si="360"/>
        <v>0</v>
      </c>
      <c r="AJ275" s="32"/>
      <c r="AK275" s="124">
        <v>0</v>
      </c>
      <c r="AL275" s="76">
        <v>0</v>
      </c>
      <c r="AM275" s="76">
        <f t="shared" si="361"/>
        <v>0</v>
      </c>
      <c r="AN275" s="76">
        <v>0</v>
      </c>
      <c r="AO275" s="76">
        <f t="shared" si="413"/>
        <v>0</v>
      </c>
      <c r="AP275" s="77">
        <v>0</v>
      </c>
      <c r="AQ275" s="77">
        <f t="shared" si="362"/>
        <v>0</v>
      </c>
      <c r="AR275" s="8"/>
      <c r="AS275" s="76">
        <v>0</v>
      </c>
      <c r="AT275" s="76">
        <v>0</v>
      </c>
      <c r="AU275" s="76">
        <f t="shared" si="374"/>
        <v>0</v>
      </c>
      <c r="AV275" s="76">
        <v>0</v>
      </c>
      <c r="AW275" s="76">
        <f t="shared" si="375"/>
        <v>0</v>
      </c>
      <c r="AX275" s="77">
        <v>0</v>
      </c>
      <c r="AY275" s="78">
        <f t="shared" si="363"/>
        <v>0</v>
      </c>
      <c r="AZ275" s="32"/>
      <c r="BA275" s="124">
        <v>0</v>
      </c>
      <c r="BB275" s="76">
        <v>0</v>
      </c>
      <c r="BC275" s="76">
        <f t="shared" si="364"/>
        <v>0</v>
      </c>
      <c r="BD275" s="76">
        <v>0</v>
      </c>
      <c r="BE275" s="76">
        <f t="shared" si="414"/>
        <v>0</v>
      </c>
      <c r="BF275" s="77">
        <v>0</v>
      </c>
      <c r="BG275" s="77">
        <f t="shared" si="365"/>
        <v>0</v>
      </c>
      <c r="BH275" s="8"/>
      <c r="BI275" s="76">
        <v>0</v>
      </c>
      <c r="BJ275" s="76">
        <v>0</v>
      </c>
      <c r="BK275" s="76">
        <f t="shared" si="376"/>
        <v>0</v>
      </c>
      <c r="BL275" s="76">
        <v>0</v>
      </c>
      <c r="BM275" s="76">
        <f t="shared" si="377"/>
        <v>0</v>
      </c>
      <c r="BN275" s="77">
        <v>0</v>
      </c>
      <c r="BO275" s="78">
        <f t="shared" si="366"/>
        <v>0</v>
      </c>
      <c r="BP275" s="32"/>
      <c r="BQ275" s="124">
        <v>0</v>
      </c>
      <c r="BR275" s="76">
        <v>0</v>
      </c>
      <c r="BS275" s="76">
        <f t="shared" si="367"/>
        <v>0</v>
      </c>
      <c r="BT275" s="76">
        <v>0</v>
      </c>
      <c r="BU275" s="76">
        <f t="shared" si="415"/>
        <v>0</v>
      </c>
      <c r="BV275" s="77">
        <v>0</v>
      </c>
      <c r="BW275" s="77">
        <f t="shared" si="368"/>
        <v>0</v>
      </c>
      <c r="BX275" s="8"/>
      <c r="BY275" s="76">
        <v>0</v>
      </c>
      <c r="BZ275" s="76">
        <v>0</v>
      </c>
      <c r="CA275" s="76">
        <f t="shared" si="378"/>
        <v>0</v>
      </c>
      <c r="CB275" s="76">
        <v>0</v>
      </c>
      <c r="CC275" s="76">
        <f t="shared" si="379"/>
        <v>0</v>
      </c>
      <c r="CD275" s="77">
        <v>0</v>
      </c>
      <c r="CE275" s="78">
        <f t="shared" si="369"/>
        <v>0</v>
      </c>
      <c r="CF275" s="32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</row>
    <row r="276" spans="2:99" s="2" customFormat="1" ht="14.25" hidden="1" customHeight="1" outlineLevel="1">
      <c r="B276" s="2" t="str">
        <f t="shared" si="416"/>
        <v>Hide</v>
      </c>
      <c r="C276" s="2">
        <v>1</v>
      </c>
      <c r="D276" s="72" t="s">
        <v>251</v>
      </c>
      <c r="E276" s="124">
        <v>0</v>
      </c>
      <c r="F276" s="76">
        <v>0</v>
      </c>
      <c r="G276" s="76">
        <f t="shared" si="355"/>
        <v>0</v>
      </c>
      <c r="H276" s="76">
        <v>0</v>
      </c>
      <c r="I276" s="76">
        <f t="shared" si="411"/>
        <v>0</v>
      </c>
      <c r="J276" s="77">
        <v>0</v>
      </c>
      <c r="K276" s="77">
        <f t="shared" si="356"/>
        <v>0</v>
      </c>
      <c r="L276" s="8"/>
      <c r="M276" s="76">
        <v>0</v>
      </c>
      <c r="N276" s="76">
        <v>0</v>
      </c>
      <c r="O276" s="76">
        <f t="shared" si="370"/>
        <v>0</v>
      </c>
      <c r="P276" s="76">
        <v>0</v>
      </c>
      <c r="Q276" s="76">
        <f t="shared" si="371"/>
        <v>0</v>
      </c>
      <c r="R276" s="77">
        <v>0</v>
      </c>
      <c r="S276" s="78">
        <f t="shared" si="357"/>
        <v>0</v>
      </c>
      <c r="T276" s="32"/>
      <c r="U276" s="124">
        <v>0</v>
      </c>
      <c r="V276" s="76">
        <v>0</v>
      </c>
      <c r="W276" s="76">
        <f t="shared" si="358"/>
        <v>0</v>
      </c>
      <c r="X276" s="76">
        <v>0</v>
      </c>
      <c r="Y276" s="76">
        <f t="shared" si="412"/>
        <v>0</v>
      </c>
      <c r="Z276" s="77">
        <v>0</v>
      </c>
      <c r="AA276" s="77">
        <f t="shared" si="359"/>
        <v>0</v>
      </c>
      <c r="AB276" s="8"/>
      <c r="AC276" s="76">
        <v>0</v>
      </c>
      <c r="AD276" s="76">
        <v>0</v>
      </c>
      <c r="AE276" s="76">
        <f t="shared" si="372"/>
        <v>0</v>
      </c>
      <c r="AF276" s="76">
        <v>0</v>
      </c>
      <c r="AG276" s="76">
        <f t="shared" si="373"/>
        <v>0</v>
      </c>
      <c r="AH276" s="77">
        <v>0</v>
      </c>
      <c r="AI276" s="78">
        <f t="shared" si="360"/>
        <v>0</v>
      </c>
      <c r="AJ276" s="32"/>
      <c r="AK276" s="124">
        <v>0</v>
      </c>
      <c r="AL276" s="76">
        <v>0</v>
      </c>
      <c r="AM276" s="76">
        <f t="shared" si="361"/>
        <v>0</v>
      </c>
      <c r="AN276" s="76">
        <v>0</v>
      </c>
      <c r="AO276" s="76">
        <f t="shared" si="413"/>
        <v>0</v>
      </c>
      <c r="AP276" s="77">
        <v>0</v>
      </c>
      <c r="AQ276" s="77">
        <f t="shared" si="362"/>
        <v>0</v>
      </c>
      <c r="AR276" s="8"/>
      <c r="AS276" s="76">
        <v>0</v>
      </c>
      <c r="AT276" s="76">
        <v>0</v>
      </c>
      <c r="AU276" s="76">
        <f t="shared" si="374"/>
        <v>0</v>
      </c>
      <c r="AV276" s="76">
        <v>0</v>
      </c>
      <c r="AW276" s="76">
        <f t="shared" si="375"/>
        <v>0</v>
      </c>
      <c r="AX276" s="77">
        <v>0</v>
      </c>
      <c r="AY276" s="78">
        <f t="shared" si="363"/>
        <v>0</v>
      </c>
      <c r="AZ276" s="32"/>
      <c r="BA276" s="124">
        <v>0</v>
      </c>
      <c r="BB276" s="76">
        <v>0</v>
      </c>
      <c r="BC276" s="76">
        <f t="shared" si="364"/>
        <v>0</v>
      </c>
      <c r="BD276" s="76">
        <v>0</v>
      </c>
      <c r="BE276" s="76">
        <f t="shared" si="414"/>
        <v>0</v>
      </c>
      <c r="BF276" s="77">
        <v>0</v>
      </c>
      <c r="BG276" s="77">
        <f t="shared" si="365"/>
        <v>0</v>
      </c>
      <c r="BH276" s="8"/>
      <c r="BI276" s="76">
        <v>0</v>
      </c>
      <c r="BJ276" s="76">
        <v>0</v>
      </c>
      <c r="BK276" s="76">
        <f t="shared" si="376"/>
        <v>0</v>
      </c>
      <c r="BL276" s="76">
        <v>0</v>
      </c>
      <c r="BM276" s="76">
        <f t="shared" si="377"/>
        <v>0</v>
      </c>
      <c r="BN276" s="77">
        <v>0</v>
      </c>
      <c r="BO276" s="78">
        <f t="shared" si="366"/>
        <v>0</v>
      </c>
      <c r="BP276" s="32"/>
      <c r="BQ276" s="124">
        <v>0</v>
      </c>
      <c r="BR276" s="76">
        <v>0</v>
      </c>
      <c r="BS276" s="76">
        <f t="shared" si="367"/>
        <v>0</v>
      </c>
      <c r="BT276" s="76">
        <v>0</v>
      </c>
      <c r="BU276" s="76">
        <f t="shared" si="415"/>
        <v>0</v>
      </c>
      <c r="BV276" s="77">
        <v>0</v>
      </c>
      <c r="BW276" s="77">
        <f t="shared" si="368"/>
        <v>0</v>
      </c>
      <c r="BX276" s="8"/>
      <c r="BY276" s="76">
        <v>0</v>
      </c>
      <c r="BZ276" s="76">
        <v>0</v>
      </c>
      <c r="CA276" s="76">
        <f t="shared" si="378"/>
        <v>0</v>
      </c>
      <c r="CB276" s="76">
        <v>0</v>
      </c>
      <c r="CC276" s="76">
        <f t="shared" si="379"/>
        <v>0</v>
      </c>
      <c r="CD276" s="77">
        <v>0</v>
      </c>
      <c r="CE276" s="78">
        <f t="shared" si="369"/>
        <v>0</v>
      </c>
      <c r="CF276" s="32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</row>
    <row r="277" spans="2:99" s="2" customFormat="1" collapsed="1">
      <c r="B277" s="2" t="str">
        <f t="shared" si="416"/>
        <v>Hide</v>
      </c>
      <c r="C277" s="2">
        <v>1</v>
      </c>
      <c r="D277" s="72" t="s">
        <v>252</v>
      </c>
      <c r="E277" s="123">
        <v>163515.44000000003</v>
      </c>
      <c r="F277" s="73">
        <v>160692.20130949846</v>
      </c>
      <c r="G277" s="73">
        <f t="shared" si="355"/>
        <v>2823.2386905015737</v>
      </c>
      <c r="H277" s="73">
        <v>0</v>
      </c>
      <c r="I277" s="73">
        <f t="shared" si="411"/>
        <v>163515.44000000003</v>
      </c>
      <c r="J277" s="74">
        <v>162840.72999999998</v>
      </c>
      <c r="K277" s="74">
        <f t="shared" si="356"/>
        <v>674.71000000005006</v>
      </c>
      <c r="L277" s="35"/>
      <c r="M277" s="73">
        <v>163515.44000000003</v>
      </c>
      <c r="N277" s="73">
        <v>160692.20130949846</v>
      </c>
      <c r="O277" s="73">
        <f t="shared" si="370"/>
        <v>2823.2386905015737</v>
      </c>
      <c r="P277" s="73">
        <v>0</v>
      </c>
      <c r="Q277" s="73">
        <f t="shared" si="371"/>
        <v>163515.44000000003</v>
      </c>
      <c r="R277" s="74">
        <v>162840.72999999998</v>
      </c>
      <c r="S277" s="75">
        <f t="shared" si="357"/>
        <v>674.71000000005006</v>
      </c>
      <c r="T277" s="32"/>
      <c r="U277" s="123">
        <v>124193.43</v>
      </c>
      <c r="V277" s="73">
        <v>118808.01365375734</v>
      </c>
      <c r="W277" s="73">
        <f t="shared" si="358"/>
        <v>5385.4163462426513</v>
      </c>
      <c r="X277" s="73">
        <v>0</v>
      </c>
      <c r="Y277" s="73">
        <f t="shared" si="412"/>
        <v>124193.43</v>
      </c>
      <c r="Z277" s="74">
        <v>93815.76999999999</v>
      </c>
      <c r="AA277" s="74">
        <f t="shared" si="359"/>
        <v>30377.660000000003</v>
      </c>
      <c r="AB277" s="35"/>
      <c r="AC277" s="73">
        <v>124193.43</v>
      </c>
      <c r="AD277" s="73">
        <v>118808.01365375734</v>
      </c>
      <c r="AE277" s="73">
        <f t="shared" si="372"/>
        <v>5385.4163462426513</v>
      </c>
      <c r="AF277" s="73">
        <v>0</v>
      </c>
      <c r="AG277" s="73">
        <f t="shared" si="373"/>
        <v>124193.43</v>
      </c>
      <c r="AH277" s="74">
        <v>93815.76999999999</v>
      </c>
      <c r="AI277" s="75">
        <f t="shared" si="360"/>
        <v>30377.660000000003</v>
      </c>
      <c r="AJ277" s="32"/>
      <c r="AK277" s="123">
        <v>163.44999999999999</v>
      </c>
      <c r="AL277" s="73">
        <v>174</v>
      </c>
      <c r="AM277" s="73">
        <f t="shared" si="361"/>
        <v>-10.550000000000011</v>
      </c>
      <c r="AN277" s="73">
        <v>0</v>
      </c>
      <c r="AO277" s="73">
        <f t="shared" si="413"/>
        <v>163.44999999999999</v>
      </c>
      <c r="AP277" s="74">
        <v>1216.46</v>
      </c>
      <c r="AQ277" s="74">
        <f t="shared" si="362"/>
        <v>-1053.01</v>
      </c>
      <c r="AR277" s="35"/>
      <c r="AS277" s="73">
        <v>163.44999999999999</v>
      </c>
      <c r="AT277" s="73">
        <v>174</v>
      </c>
      <c r="AU277" s="73">
        <f t="shared" si="374"/>
        <v>-10.550000000000011</v>
      </c>
      <c r="AV277" s="73">
        <v>0</v>
      </c>
      <c r="AW277" s="73">
        <f t="shared" si="375"/>
        <v>163.44999999999999</v>
      </c>
      <c r="AX277" s="74">
        <v>1216.46</v>
      </c>
      <c r="AY277" s="75">
        <f t="shared" si="363"/>
        <v>-1053.01</v>
      </c>
      <c r="AZ277" s="32"/>
      <c r="BA277" s="123">
        <v>28556.809999999998</v>
      </c>
      <c r="BB277" s="73">
        <v>30915.050239926753</v>
      </c>
      <c r="BC277" s="73">
        <f t="shared" si="364"/>
        <v>-2358.2402399267557</v>
      </c>
      <c r="BD277" s="73">
        <v>0</v>
      </c>
      <c r="BE277" s="73">
        <f t="shared" si="414"/>
        <v>28556.809999999998</v>
      </c>
      <c r="BF277" s="74">
        <v>55620.869999999988</v>
      </c>
      <c r="BG277" s="74">
        <f t="shared" si="365"/>
        <v>-27064.05999999999</v>
      </c>
      <c r="BH277" s="35"/>
      <c r="BI277" s="73">
        <v>28556.809999999998</v>
      </c>
      <c r="BJ277" s="73">
        <v>30915.050239926753</v>
      </c>
      <c r="BK277" s="73">
        <f t="shared" si="376"/>
        <v>-2358.2402399267557</v>
      </c>
      <c r="BL277" s="73">
        <v>0</v>
      </c>
      <c r="BM277" s="73">
        <f t="shared" si="377"/>
        <v>28556.809999999998</v>
      </c>
      <c r="BN277" s="74">
        <v>55620.869999999988</v>
      </c>
      <c r="BO277" s="75">
        <f t="shared" si="366"/>
        <v>-27064.05999999999</v>
      </c>
      <c r="BP277" s="32"/>
      <c r="BQ277" s="123">
        <v>10601.75</v>
      </c>
      <c r="BR277" s="73">
        <v>10795.137415814363</v>
      </c>
      <c r="BS277" s="73">
        <f t="shared" si="367"/>
        <v>-193.38741581436261</v>
      </c>
      <c r="BT277" s="73">
        <v>0</v>
      </c>
      <c r="BU277" s="73">
        <f t="shared" si="415"/>
        <v>10601.75</v>
      </c>
      <c r="BV277" s="74">
        <v>12187.63</v>
      </c>
      <c r="BW277" s="74">
        <f t="shared" si="368"/>
        <v>-1585.8799999999992</v>
      </c>
      <c r="BX277" s="35"/>
      <c r="BY277" s="73">
        <v>10601.75</v>
      </c>
      <c r="BZ277" s="73">
        <v>10795.137415814363</v>
      </c>
      <c r="CA277" s="73">
        <f t="shared" si="378"/>
        <v>-193.38741581436261</v>
      </c>
      <c r="CB277" s="73">
        <v>0</v>
      </c>
      <c r="CC277" s="73">
        <f t="shared" si="379"/>
        <v>10601.75</v>
      </c>
      <c r="CD277" s="74">
        <v>12187.63</v>
      </c>
      <c r="CE277" s="75">
        <f t="shared" si="369"/>
        <v>-1585.8799999999992</v>
      </c>
      <c r="CF277" s="32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</row>
    <row r="278" spans="2:99" s="2" customFormat="1" ht="14.25" hidden="1" customHeight="1" outlineLevel="1">
      <c r="B278" s="2" t="str">
        <f t="shared" si="416"/>
        <v>Hide</v>
      </c>
      <c r="C278" s="2">
        <v>1</v>
      </c>
      <c r="D278" s="72" t="s">
        <v>253</v>
      </c>
      <c r="E278" s="124">
        <v>0</v>
      </c>
      <c r="F278" s="76">
        <v>0</v>
      </c>
      <c r="G278" s="76">
        <f t="shared" si="355"/>
        <v>0</v>
      </c>
      <c r="H278" s="76">
        <v>0</v>
      </c>
      <c r="I278" s="76">
        <f t="shared" si="411"/>
        <v>0</v>
      </c>
      <c r="J278" s="77">
        <v>0</v>
      </c>
      <c r="K278" s="77">
        <f t="shared" si="356"/>
        <v>0</v>
      </c>
      <c r="L278" s="8"/>
      <c r="M278" s="76">
        <v>0</v>
      </c>
      <c r="N278" s="76">
        <v>0</v>
      </c>
      <c r="O278" s="76">
        <f t="shared" si="370"/>
        <v>0</v>
      </c>
      <c r="P278" s="76">
        <v>0</v>
      </c>
      <c r="Q278" s="76">
        <f t="shared" si="371"/>
        <v>0</v>
      </c>
      <c r="R278" s="77">
        <v>0</v>
      </c>
      <c r="S278" s="78">
        <f t="shared" si="357"/>
        <v>0</v>
      </c>
      <c r="T278" s="32"/>
      <c r="U278" s="124">
        <v>0</v>
      </c>
      <c r="V278" s="76">
        <v>0</v>
      </c>
      <c r="W278" s="76">
        <f t="shared" si="358"/>
        <v>0</v>
      </c>
      <c r="X278" s="76">
        <v>0</v>
      </c>
      <c r="Y278" s="76">
        <f t="shared" si="412"/>
        <v>0</v>
      </c>
      <c r="Z278" s="77">
        <v>0</v>
      </c>
      <c r="AA278" s="77">
        <f t="shared" si="359"/>
        <v>0</v>
      </c>
      <c r="AB278" s="8"/>
      <c r="AC278" s="76">
        <v>0</v>
      </c>
      <c r="AD278" s="76">
        <v>0</v>
      </c>
      <c r="AE278" s="76">
        <f t="shared" si="372"/>
        <v>0</v>
      </c>
      <c r="AF278" s="76">
        <v>0</v>
      </c>
      <c r="AG278" s="76">
        <f t="shared" si="373"/>
        <v>0</v>
      </c>
      <c r="AH278" s="77">
        <v>0</v>
      </c>
      <c r="AI278" s="78">
        <f t="shared" si="360"/>
        <v>0</v>
      </c>
      <c r="AJ278" s="32"/>
      <c r="AK278" s="124">
        <v>0</v>
      </c>
      <c r="AL278" s="76">
        <v>0</v>
      </c>
      <c r="AM278" s="76">
        <f t="shared" si="361"/>
        <v>0</v>
      </c>
      <c r="AN278" s="76">
        <v>0</v>
      </c>
      <c r="AO278" s="76">
        <f t="shared" si="413"/>
        <v>0</v>
      </c>
      <c r="AP278" s="77">
        <v>0</v>
      </c>
      <c r="AQ278" s="77">
        <f t="shared" si="362"/>
        <v>0</v>
      </c>
      <c r="AR278" s="8"/>
      <c r="AS278" s="76">
        <v>0</v>
      </c>
      <c r="AT278" s="76">
        <v>0</v>
      </c>
      <c r="AU278" s="76">
        <f t="shared" si="374"/>
        <v>0</v>
      </c>
      <c r="AV278" s="76">
        <v>0</v>
      </c>
      <c r="AW278" s="76">
        <f t="shared" si="375"/>
        <v>0</v>
      </c>
      <c r="AX278" s="77">
        <v>0</v>
      </c>
      <c r="AY278" s="78">
        <f t="shared" si="363"/>
        <v>0</v>
      </c>
      <c r="AZ278" s="32"/>
      <c r="BA278" s="124">
        <v>0</v>
      </c>
      <c r="BB278" s="76">
        <v>0</v>
      </c>
      <c r="BC278" s="76">
        <f t="shared" si="364"/>
        <v>0</v>
      </c>
      <c r="BD278" s="76">
        <v>0</v>
      </c>
      <c r="BE278" s="76">
        <f t="shared" si="414"/>
        <v>0</v>
      </c>
      <c r="BF278" s="77">
        <v>0</v>
      </c>
      <c r="BG278" s="77">
        <f t="shared" si="365"/>
        <v>0</v>
      </c>
      <c r="BH278" s="8"/>
      <c r="BI278" s="76">
        <v>0</v>
      </c>
      <c r="BJ278" s="76">
        <v>0</v>
      </c>
      <c r="BK278" s="76">
        <f t="shared" si="376"/>
        <v>0</v>
      </c>
      <c r="BL278" s="76">
        <v>0</v>
      </c>
      <c r="BM278" s="76">
        <f t="shared" si="377"/>
        <v>0</v>
      </c>
      <c r="BN278" s="77">
        <v>0</v>
      </c>
      <c r="BO278" s="78">
        <f t="shared" si="366"/>
        <v>0</v>
      </c>
      <c r="BP278" s="32"/>
      <c r="BQ278" s="124">
        <v>0</v>
      </c>
      <c r="BR278" s="76">
        <v>0</v>
      </c>
      <c r="BS278" s="76">
        <f t="shared" si="367"/>
        <v>0</v>
      </c>
      <c r="BT278" s="76">
        <v>0</v>
      </c>
      <c r="BU278" s="76">
        <f t="shared" si="415"/>
        <v>0</v>
      </c>
      <c r="BV278" s="77">
        <v>0</v>
      </c>
      <c r="BW278" s="77">
        <f t="shared" si="368"/>
        <v>0</v>
      </c>
      <c r="BX278" s="8"/>
      <c r="BY278" s="76">
        <v>0</v>
      </c>
      <c r="BZ278" s="76">
        <v>0</v>
      </c>
      <c r="CA278" s="76">
        <f t="shared" si="378"/>
        <v>0</v>
      </c>
      <c r="CB278" s="76">
        <v>0</v>
      </c>
      <c r="CC278" s="76">
        <f t="shared" si="379"/>
        <v>0</v>
      </c>
      <c r="CD278" s="77">
        <v>0</v>
      </c>
      <c r="CE278" s="78">
        <f t="shared" si="369"/>
        <v>0</v>
      </c>
      <c r="CF278" s="32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</row>
    <row r="279" spans="2:99" s="2" customFormat="1" ht="14.25" hidden="1" customHeight="1" outlineLevel="1">
      <c r="B279" s="2" t="str">
        <f t="shared" si="416"/>
        <v>Hide</v>
      </c>
      <c r="C279" s="2">
        <v>1</v>
      </c>
      <c r="D279" s="72" t="s">
        <v>254</v>
      </c>
      <c r="E279" s="124">
        <v>0</v>
      </c>
      <c r="F279" s="76">
        <v>360.75</v>
      </c>
      <c r="G279" s="76">
        <f t="shared" si="355"/>
        <v>-360.75</v>
      </c>
      <c r="H279" s="76">
        <v>0</v>
      </c>
      <c r="I279" s="76">
        <f t="shared" si="411"/>
        <v>0</v>
      </c>
      <c r="J279" s="77">
        <v>395</v>
      </c>
      <c r="K279" s="77">
        <f t="shared" si="356"/>
        <v>-395</v>
      </c>
      <c r="L279" s="8"/>
      <c r="M279" s="76">
        <v>0</v>
      </c>
      <c r="N279" s="76">
        <v>360.75</v>
      </c>
      <c r="O279" s="76">
        <f t="shared" si="370"/>
        <v>-360.75</v>
      </c>
      <c r="P279" s="76">
        <v>0</v>
      </c>
      <c r="Q279" s="76">
        <f t="shared" si="371"/>
        <v>0</v>
      </c>
      <c r="R279" s="77">
        <v>395</v>
      </c>
      <c r="S279" s="78">
        <f t="shared" si="357"/>
        <v>-395</v>
      </c>
      <c r="T279" s="32"/>
      <c r="U279" s="124">
        <v>0</v>
      </c>
      <c r="V279" s="76">
        <v>208.25</v>
      </c>
      <c r="W279" s="76">
        <f t="shared" si="358"/>
        <v>-208.25</v>
      </c>
      <c r="X279" s="76">
        <v>0</v>
      </c>
      <c r="Y279" s="76">
        <f t="shared" si="412"/>
        <v>0</v>
      </c>
      <c r="Z279" s="77">
        <v>0</v>
      </c>
      <c r="AA279" s="77">
        <f t="shared" si="359"/>
        <v>0</v>
      </c>
      <c r="AB279" s="8"/>
      <c r="AC279" s="76">
        <v>0</v>
      </c>
      <c r="AD279" s="76">
        <v>208.25</v>
      </c>
      <c r="AE279" s="76">
        <f t="shared" si="372"/>
        <v>-208.25</v>
      </c>
      <c r="AF279" s="76">
        <v>0</v>
      </c>
      <c r="AG279" s="76">
        <f t="shared" si="373"/>
        <v>0</v>
      </c>
      <c r="AH279" s="77">
        <v>0</v>
      </c>
      <c r="AI279" s="78">
        <f t="shared" si="360"/>
        <v>0</v>
      </c>
      <c r="AJ279" s="32"/>
      <c r="AK279" s="124">
        <v>0</v>
      </c>
      <c r="AL279" s="76">
        <v>0</v>
      </c>
      <c r="AM279" s="76">
        <f t="shared" si="361"/>
        <v>0</v>
      </c>
      <c r="AN279" s="76">
        <v>0</v>
      </c>
      <c r="AO279" s="76">
        <f t="shared" si="413"/>
        <v>0</v>
      </c>
      <c r="AP279" s="77">
        <v>0</v>
      </c>
      <c r="AQ279" s="77">
        <f t="shared" si="362"/>
        <v>0</v>
      </c>
      <c r="AR279" s="8"/>
      <c r="AS279" s="76">
        <v>0</v>
      </c>
      <c r="AT279" s="76">
        <v>0</v>
      </c>
      <c r="AU279" s="76">
        <f t="shared" si="374"/>
        <v>0</v>
      </c>
      <c r="AV279" s="76">
        <v>0</v>
      </c>
      <c r="AW279" s="76">
        <f t="shared" si="375"/>
        <v>0</v>
      </c>
      <c r="AX279" s="77">
        <v>0</v>
      </c>
      <c r="AY279" s="78">
        <f t="shared" si="363"/>
        <v>0</v>
      </c>
      <c r="AZ279" s="32"/>
      <c r="BA279" s="124">
        <v>0</v>
      </c>
      <c r="BB279" s="76">
        <v>152.5</v>
      </c>
      <c r="BC279" s="76">
        <f t="shared" si="364"/>
        <v>-152.5</v>
      </c>
      <c r="BD279" s="76">
        <v>0</v>
      </c>
      <c r="BE279" s="76">
        <f t="shared" si="414"/>
        <v>0</v>
      </c>
      <c r="BF279" s="77">
        <v>395</v>
      </c>
      <c r="BG279" s="77">
        <f t="shared" si="365"/>
        <v>-395</v>
      </c>
      <c r="BH279" s="8"/>
      <c r="BI279" s="76">
        <v>0</v>
      </c>
      <c r="BJ279" s="76">
        <v>152.5</v>
      </c>
      <c r="BK279" s="76">
        <f t="shared" si="376"/>
        <v>-152.5</v>
      </c>
      <c r="BL279" s="76">
        <v>0</v>
      </c>
      <c r="BM279" s="76">
        <f t="shared" si="377"/>
        <v>0</v>
      </c>
      <c r="BN279" s="77">
        <v>395</v>
      </c>
      <c r="BO279" s="78">
        <f t="shared" si="366"/>
        <v>-395</v>
      </c>
      <c r="BP279" s="32"/>
      <c r="BQ279" s="124">
        <v>0</v>
      </c>
      <c r="BR279" s="76">
        <v>0</v>
      </c>
      <c r="BS279" s="76">
        <f t="shared" si="367"/>
        <v>0</v>
      </c>
      <c r="BT279" s="76">
        <v>0</v>
      </c>
      <c r="BU279" s="76">
        <f t="shared" si="415"/>
        <v>0</v>
      </c>
      <c r="BV279" s="77">
        <v>0</v>
      </c>
      <c r="BW279" s="77">
        <f t="shared" si="368"/>
        <v>0</v>
      </c>
      <c r="BX279" s="8"/>
      <c r="BY279" s="76">
        <v>0</v>
      </c>
      <c r="BZ279" s="76">
        <v>0</v>
      </c>
      <c r="CA279" s="76">
        <f t="shared" si="378"/>
        <v>0</v>
      </c>
      <c r="CB279" s="76">
        <v>0</v>
      </c>
      <c r="CC279" s="76">
        <f t="shared" si="379"/>
        <v>0</v>
      </c>
      <c r="CD279" s="77">
        <v>0</v>
      </c>
      <c r="CE279" s="78">
        <f t="shared" si="369"/>
        <v>0</v>
      </c>
      <c r="CF279" s="32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</row>
    <row r="280" spans="2:99" s="2" customFormat="1" ht="14.25" hidden="1" customHeight="1" outlineLevel="1">
      <c r="B280" s="2" t="str">
        <f t="shared" si="416"/>
        <v>Hide</v>
      </c>
      <c r="C280" s="2">
        <v>1</v>
      </c>
      <c r="D280" s="72" t="s">
        <v>255</v>
      </c>
      <c r="E280" s="124">
        <v>0</v>
      </c>
      <c r="F280" s="76">
        <v>0</v>
      </c>
      <c r="G280" s="76">
        <f t="shared" si="355"/>
        <v>0</v>
      </c>
      <c r="H280" s="76">
        <v>0</v>
      </c>
      <c r="I280" s="76">
        <f t="shared" si="411"/>
        <v>0</v>
      </c>
      <c r="J280" s="77">
        <v>0</v>
      </c>
      <c r="K280" s="77">
        <f t="shared" si="356"/>
        <v>0</v>
      </c>
      <c r="L280" s="8"/>
      <c r="M280" s="76">
        <v>0</v>
      </c>
      <c r="N280" s="76">
        <v>0</v>
      </c>
      <c r="O280" s="76">
        <f t="shared" si="370"/>
        <v>0</v>
      </c>
      <c r="P280" s="76">
        <v>0</v>
      </c>
      <c r="Q280" s="76">
        <f t="shared" si="371"/>
        <v>0</v>
      </c>
      <c r="R280" s="77">
        <v>0</v>
      </c>
      <c r="S280" s="78">
        <f t="shared" si="357"/>
        <v>0</v>
      </c>
      <c r="T280" s="32"/>
      <c r="U280" s="124">
        <v>0</v>
      </c>
      <c r="V280" s="76">
        <v>0</v>
      </c>
      <c r="W280" s="76">
        <f t="shared" si="358"/>
        <v>0</v>
      </c>
      <c r="X280" s="76">
        <v>0</v>
      </c>
      <c r="Y280" s="76">
        <f t="shared" si="412"/>
        <v>0</v>
      </c>
      <c r="Z280" s="77">
        <v>0</v>
      </c>
      <c r="AA280" s="77">
        <f t="shared" si="359"/>
        <v>0</v>
      </c>
      <c r="AB280" s="8"/>
      <c r="AC280" s="76">
        <v>0</v>
      </c>
      <c r="AD280" s="76">
        <v>0</v>
      </c>
      <c r="AE280" s="76">
        <f t="shared" si="372"/>
        <v>0</v>
      </c>
      <c r="AF280" s="76">
        <v>0</v>
      </c>
      <c r="AG280" s="76">
        <f t="shared" si="373"/>
        <v>0</v>
      </c>
      <c r="AH280" s="77">
        <v>0</v>
      </c>
      <c r="AI280" s="78">
        <f t="shared" si="360"/>
        <v>0</v>
      </c>
      <c r="AJ280" s="32"/>
      <c r="AK280" s="124">
        <v>0</v>
      </c>
      <c r="AL280" s="76">
        <v>0</v>
      </c>
      <c r="AM280" s="76">
        <f t="shared" si="361"/>
        <v>0</v>
      </c>
      <c r="AN280" s="76">
        <v>0</v>
      </c>
      <c r="AO280" s="76">
        <f t="shared" si="413"/>
        <v>0</v>
      </c>
      <c r="AP280" s="77">
        <v>0</v>
      </c>
      <c r="AQ280" s="77">
        <f t="shared" si="362"/>
        <v>0</v>
      </c>
      <c r="AR280" s="8"/>
      <c r="AS280" s="76">
        <v>0</v>
      </c>
      <c r="AT280" s="76">
        <v>0</v>
      </c>
      <c r="AU280" s="76">
        <f t="shared" si="374"/>
        <v>0</v>
      </c>
      <c r="AV280" s="76">
        <v>0</v>
      </c>
      <c r="AW280" s="76">
        <f t="shared" si="375"/>
        <v>0</v>
      </c>
      <c r="AX280" s="77">
        <v>0</v>
      </c>
      <c r="AY280" s="78">
        <f t="shared" si="363"/>
        <v>0</v>
      </c>
      <c r="AZ280" s="32"/>
      <c r="BA280" s="124">
        <v>0</v>
      </c>
      <c r="BB280" s="76">
        <v>0</v>
      </c>
      <c r="BC280" s="76">
        <f t="shared" si="364"/>
        <v>0</v>
      </c>
      <c r="BD280" s="76">
        <v>0</v>
      </c>
      <c r="BE280" s="76">
        <f t="shared" si="414"/>
        <v>0</v>
      </c>
      <c r="BF280" s="77">
        <v>0</v>
      </c>
      <c r="BG280" s="77">
        <f t="shared" si="365"/>
        <v>0</v>
      </c>
      <c r="BH280" s="8"/>
      <c r="BI280" s="76">
        <v>0</v>
      </c>
      <c r="BJ280" s="76">
        <v>0</v>
      </c>
      <c r="BK280" s="76">
        <f t="shared" si="376"/>
        <v>0</v>
      </c>
      <c r="BL280" s="76">
        <v>0</v>
      </c>
      <c r="BM280" s="76">
        <f t="shared" si="377"/>
        <v>0</v>
      </c>
      <c r="BN280" s="77">
        <v>0</v>
      </c>
      <c r="BO280" s="78">
        <f t="shared" si="366"/>
        <v>0</v>
      </c>
      <c r="BP280" s="32"/>
      <c r="BQ280" s="124">
        <v>0</v>
      </c>
      <c r="BR280" s="76">
        <v>0</v>
      </c>
      <c r="BS280" s="76">
        <f t="shared" si="367"/>
        <v>0</v>
      </c>
      <c r="BT280" s="76">
        <v>0</v>
      </c>
      <c r="BU280" s="76">
        <f t="shared" si="415"/>
        <v>0</v>
      </c>
      <c r="BV280" s="77">
        <v>0</v>
      </c>
      <c r="BW280" s="77">
        <f t="shared" si="368"/>
        <v>0</v>
      </c>
      <c r="BX280" s="8"/>
      <c r="BY280" s="76">
        <v>0</v>
      </c>
      <c r="BZ280" s="76">
        <v>0</v>
      </c>
      <c r="CA280" s="76">
        <f t="shared" si="378"/>
        <v>0</v>
      </c>
      <c r="CB280" s="76">
        <v>0</v>
      </c>
      <c r="CC280" s="76">
        <f t="shared" si="379"/>
        <v>0</v>
      </c>
      <c r="CD280" s="77">
        <v>0</v>
      </c>
      <c r="CE280" s="78">
        <f t="shared" si="369"/>
        <v>0</v>
      </c>
      <c r="CF280" s="32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</row>
    <row r="281" spans="2:99" s="2" customFormat="1" ht="14.25" hidden="1" customHeight="1" outlineLevel="1">
      <c r="B281" s="2" t="str">
        <f t="shared" si="416"/>
        <v>Hide</v>
      </c>
      <c r="C281" s="2">
        <v>1</v>
      </c>
      <c r="D281" s="72" t="s">
        <v>256</v>
      </c>
      <c r="E281" s="124">
        <v>0</v>
      </c>
      <c r="F281" s="76">
        <v>5.9849999999999994</v>
      </c>
      <c r="G281" s="76">
        <f t="shared" si="355"/>
        <v>-5.9849999999999994</v>
      </c>
      <c r="H281" s="76">
        <v>0</v>
      </c>
      <c r="I281" s="76">
        <f t="shared" si="411"/>
        <v>0</v>
      </c>
      <c r="J281" s="77">
        <v>0</v>
      </c>
      <c r="K281" s="77">
        <f t="shared" si="356"/>
        <v>0</v>
      </c>
      <c r="L281" s="8"/>
      <c r="M281" s="76">
        <v>0</v>
      </c>
      <c r="N281" s="76">
        <v>5.9849999999999994</v>
      </c>
      <c r="O281" s="76">
        <f t="shared" si="370"/>
        <v>-5.9849999999999994</v>
      </c>
      <c r="P281" s="76">
        <v>0</v>
      </c>
      <c r="Q281" s="76">
        <f t="shared" si="371"/>
        <v>0</v>
      </c>
      <c r="R281" s="77">
        <v>0</v>
      </c>
      <c r="S281" s="78">
        <f t="shared" si="357"/>
        <v>0</v>
      </c>
      <c r="T281" s="32"/>
      <c r="U281" s="124">
        <v>0</v>
      </c>
      <c r="V281" s="76">
        <v>5.9849999999999994</v>
      </c>
      <c r="W281" s="76">
        <f t="shared" si="358"/>
        <v>-5.9849999999999994</v>
      </c>
      <c r="X281" s="76">
        <v>0</v>
      </c>
      <c r="Y281" s="76">
        <f t="shared" si="412"/>
        <v>0</v>
      </c>
      <c r="Z281" s="77">
        <v>0</v>
      </c>
      <c r="AA281" s="77">
        <f t="shared" si="359"/>
        <v>0</v>
      </c>
      <c r="AB281" s="8"/>
      <c r="AC281" s="76">
        <v>0</v>
      </c>
      <c r="AD281" s="76">
        <v>5.9849999999999994</v>
      </c>
      <c r="AE281" s="76">
        <f t="shared" si="372"/>
        <v>-5.9849999999999994</v>
      </c>
      <c r="AF281" s="76">
        <v>0</v>
      </c>
      <c r="AG281" s="76">
        <f t="shared" si="373"/>
        <v>0</v>
      </c>
      <c r="AH281" s="77">
        <v>0</v>
      </c>
      <c r="AI281" s="78">
        <f t="shared" si="360"/>
        <v>0</v>
      </c>
      <c r="AJ281" s="32"/>
      <c r="AK281" s="124">
        <v>0</v>
      </c>
      <c r="AL281" s="76">
        <v>0</v>
      </c>
      <c r="AM281" s="76">
        <f t="shared" si="361"/>
        <v>0</v>
      </c>
      <c r="AN281" s="76">
        <v>0</v>
      </c>
      <c r="AO281" s="76">
        <f t="shared" si="413"/>
        <v>0</v>
      </c>
      <c r="AP281" s="77">
        <v>0</v>
      </c>
      <c r="AQ281" s="77">
        <f t="shared" si="362"/>
        <v>0</v>
      </c>
      <c r="AR281" s="8"/>
      <c r="AS281" s="76">
        <v>0</v>
      </c>
      <c r="AT281" s="76">
        <v>0</v>
      </c>
      <c r="AU281" s="76">
        <f t="shared" si="374"/>
        <v>0</v>
      </c>
      <c r="AV281" s="76">
        <v>0</v>
      </c>
      <c r="AW281" s="76">
        <f t="shared" si="375"/>
        <v>0</v>
      </c>
      <c r="AX281" s="77">
        <v>0</v>
      </c>
      <c r="AY281" s="78">
        <f t="shared" si="363"/>
        <v>0</v>
      </c>
      <c r="AZ281" s="32"/>
      <c r="BA281" s="124">
        <v>0</v>
      </c>
      <c r="BB281" s="76">
        <v>0</v>
      </c>
      <c r="BC281" s="76">
        <f t="shared" si="364"/>
        <v>0</v>
      </c>
      <c r="BD281" s="76">
        <v>0</v>
      </c>
      <c r="BE281" s="76">
        <f t="shared" si="414"/>
        <v>0</v>
      </c>
      <c r="BF281" s="77">
        <v>0</v>
      </c>
      <c r="BG281" s="77">
        <f t="shared" si="365"/>
        <v>0</v>
      </c>
      <c r="BH281" s="8"/>
      <c r="BI281" s="76">
        <v>0</v>
      </c>
      <c r="BJ281" s="76">
        <v>0</v>
      </c>
      <c r="BK281" s="76">
        <f t="shared" si="376"/>
        <v>0</v>
      </c>
      <c r="BL281" s="76">
        <v>0</v>
      </c>
      <c r="BM281" s="76">
        <f t="shared" si="377"/>
        <v>0</v>
      </c>
      <c r="BN281" s="77">
        <v>0</v>
      </c>
      <c r="BO281" s="78">
        <f t="shared" si="366"/>
        <v>0</v>
      </c>
      <c r="BP281" s="32"/>
      <c r="BQ281" s="124">
        <v>0</v>
      </c>
      <c r="BR281" s="76">
        <v>0</v>
      </c>
      <c r="BS281" s="76">
        <f t="shared" si="367"/>
        <v>0</v>
      </c>
      <c r="BT281" s="76">
        <v>0</v>
      </c>
      <c r="BU281" s="76">
        <f t="shared" si="415"/>
        <v>0</v>
      </c>
      <c r="BV281" s="77">
        <v>0</v>
      </c>
      <c r="BW281" s="77">
        <f t="shared" si="368"/>
        <v>0</v>
      </c>
      <c r="BX281" s="8"/>
      <c r="BY281" s="76">
        <v>0</v>
      </c>
      <c r="BZ281" s="76">
        <v>0</v>
      </c>
      <c r="CA281" s="76">
        <f t="shared" si="378"/>
        <v>0</v>
      </c>
      <c r="CB281" s="76">
        <v>0</v>
      </c>
      <c r="CC281" s="76">
        <f t="shared" si="379"/>
        <v>0</v>
      </c>
      <c r="CD281" s="77">
        <v>0</v>
      </c>
      <c r="CE281" s="78">
        <f t="shared" si="369"/>
        <v>0</v>
      </c>
      <c r="CF281" s="32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</row>
    <row r="282" spans="2:99" s="2" customFormat="1" ht="14.25" hidden="1" customHeight="1" outlineLevel="1">
      <c r="B282" s="2" t="str">
        <f t="shared" si="416"/>
        <v>Hide</v>
      </c>
      <c r="C282" s="2">
        <v>1</v>
      </c>
      <c r="D282" s="72" t="s">
        <v>257</v>
      </c>
      <c r="E282" s="124">
        <v>2640.13</v>
      </c>
      <c r="F282" s="76">
        <v>1535.3241666666665</v>
      </c>
      <c r="G282" s="76">
        <f t="shared" si="355"/>
        <v>1104.8058333333336</v>
      </c>
      <c r="H282" s="76">
        <v>0</v>
      </c>
      <c r="I282" s="76">
        <f t="shared" si="411"/>
        <v>2640.13</v>
      </c>
      <c r="J282" s="77">
        <v>1002.4199999999998</v>
      </c>
      <c r="K282" s="77">
        <f t="shared" si="356"/>
        <v>1637.7100000000003</v>
      </c>
      <c r="L282" s="8"/>
      <c r="M282" s="76">
        <v>2640.13</v>
      </c>
      <c r="N282" s="76">
        <v>1535.3241666666665</v>
      </c>
      <c r="O282" s="76">
        <f t="shared" si="370"/>
        <v>1104.8058333333336</v>
      </c>
      <c r="P282" s="76">
        <v>0</v>
      </c>
      <c r="Q282" s="76">
        <f t="shared" si="371"/>
        <v>2640.13</v>
      </c>
      <c r="R282" s="77">
        <v>1002.4199999999998</v>
      </c>
      <c r="S282" s="78">
        <f t="shared" si="357"/>
        <v>1637.7100000000003</v>
      </c>
      <c r="T282" s="32"/>
      <c r="U282" s="124">
        <v>239.95999999999981</v>
      </c>
      <c r="V282" s="76">
        <v>816.23166666666657</v>
      </c>
      <c r="W282" s="76">
        <f t="shared" si="358"/>
        <v>-576.27166666666676</v>
      </c>
      <c r="X282" s="76">
        <v>0</v>
      </c>
      <c r="Y282" s="76">
        <f t="shared" si="412"/>
        <v>239.95999999999981</v>
      </c>
      <c r="Z282" s="77">
        <v>228.43</v>
      </c>
      <c r="AA282" s="77">
        <f t="shared" si="359"/>
        <v>11.529999999999802</v>
      </c>
      <c r="AB282" s="8"/>
      <c r="AC282" s="76">
        <v>239.95999999999981</v>
      </c>
      <c r="AD282" s="76">
        <v>816.23166666666657</v>
      </c>
      <c r="AE282" s="76">
        <f t="shared" si="372"/>
        <v>-576.27166666666676</v>
      </c>
      <c r="AF282" s="76">
        <v>0</v>
      </c>
      <c r="AG282" s="76">
        <f t="shared" si="373"/>
        <v>239.95999999999981</v>
      </c>
      <c r="AH282" s="77">
        <v>228.43</v>
      </c>
      <c r="AI282" s="78">
        <f t="shared" si="360"/>
        <v>11.529999999999802</v>
      </c>
      <c r="AJ282" s="32"/>
      <c r="AK282" s="124">
        <v>804</v>
      </c>
      <c r="AL282" s="76">
        <v>144.9675</v>
      </c>
      <c r="AM282" s="76">
        <f t="shared" si="361"/>
        <v>659.03250000000003</v>
      </c>
      <c r="AN282" s="76">
        <v>0</v>
      </c>
      <c r="AO282" s="76">
        <f t="shared" si="413"/>
        <v>804</v>
      </c>
      <c r="AP282" s="77">
        <v>3.3</v>
      </c>
      <c r="AQ282" s="77">
        <f t="shared" si="362"/>
        <v>800.7</v>
      </c>
      <c r="AR282" s="8"/>
      <c r="AS282" s="76">
        <v>804</v>
      </c>
      <c r="AT282" s="76">
        <v>144.9675</v>
      </c>
      <c r="AU282" s="76">
        <f t="shared" si="374"/>
        <v>659.03250000000003</v>
      </c>
      <c r="AV282" s="76">
        <v>0</v>
      </c>
      <c r="AW282" s="76">
        <f t="shared" si="375"/>
        <v>804</v>
      </c>
      <c r="AX282" s="77">
        <v>3.3</v>
      </c>
      <c r="AY282" s="78">
        <f t="shared" si="363"/>
        <v>800.7</v>
      </c>
      <c r="AZ282" s="32"/>
      <c r="BA282" s="124">
        <v>74.740000000000009</v>
      </c>
      <c r="BB282" s="76">
        <v>305.89499999999992</v>
      </c>
      <c r="BC282" s="76">
        <f t="shared" si="364"/>
        <v>-231.15499999999992</v>
      </c>
      <c r="BD282" s="76">
        <v>0</v>
      </c>
      <c r="BE282" s="76">
        <f t="shared" si="414"/>
        <v>74.740000000000009</v>
      </c>
      <c r="BF282" s="77">
        <v>1347.85</v>
      </c>
      <c r="BG282" s="77">
        <f t="shared" si="365"/>
        <v>-1273.1099999999999</v>
      </c>
      <c r="BH282" s="8"/>
      <c r="BI282" s="76">
        <v>74.740000000000009</v>
      </c>
      <c r="BJ282" s="76">
        <v>305.89499999999992</v>
      </c>
      <c r="BK282" s="76">
        <f t="shared" si="376"/>
        <v>-231.15499999999992</v>
      </c>
      <c r="BL282" s="76">
        <v>0</v>
      </c>
      <c r="BM282" s="76">
        <f t="shared" si="377"/>
        <v>74.740000000000009</v>
      </c>
      <c r="BN282" s="77">
        <v>1347.85</v>
      </c>
      <c r="BO282" s="78">
        <f t="shared" si="366"/>
        <v>-1273.1099999999999</v>
      </c>
      <c r="BP282" s="32"/>
      <c r="BQ282" s="124">
        <v>1521.4300000000003</v>
      </c>
      <c r="BR282" s="76">
        <v>268.23</v>
      </c>
      <c r="BS282" s="76">
        <f t="shared" si="367"/>
        <v>1253.2000000000003</v>
      </c>
      <c r="BT282" s="76">
        <v>0</v>
      </c>
      <c r="BU282" s="76">
        <f t="shared" si="415"/>
        <v>1521.4300000000003</v>
      </c>
      <c r="BV282" s="77">
        <v>-577.16</v>
      </c>
      <c r="BW282" s="77">
        <f t="shared" si="368"/>
        <v>2098.59</v>
      </c>
      <c r="BX282" s="8"/>
      <c r="BY282" s="76">
        <v>1521.4300000000003</v>
      </c>
      <c r="BZ282" s="76">
        <v>268.23</v>
      </c>
      <c r="CA282" s="76">
        <f t="shared" si="378"/>
        <v>1253.2000000000003</v>
      </c>
      <c r="CB282" s="76">
        <v>0</v>
      </c>
      <c r="CC282" s="76">
        <f t="shared" si="379"/>
        <v>1521.4300000000003</v>
      </c>
      <c r="CD282" s="77">
        <v>-577.16</v>
      </c>
      <c r="CE282" s="78">
        <f t="shared" si="369"/>
        <v>2098.59</v>
      </c>
      <c r="CF282" s="3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</row>
    <row r="283" spans="2:99" s="2" customFormat="1" ht="14.25" hidden="1" customHeight="1" outlineLevel="1">
      <c r="B283" s="2" t="str">
        <f t="shared" si="416"/>
        <v>Hide</v>
      </c>
      <c r="C283" s="2">
        <v>1</v>
      </c>
      <c r="D283" s="72" t="s">
        <v>258</v>
      </c>
      <c r="E283" s="124">
        <v>0</v>
      </c>
      <c r="F283" s="76">
        <v>0</v>
      </c>
      <c r="G283" s="76">
        <f t="shared" si="355"/>
        <v>0</v>
      </c>
      <c r="H283" s="76">
        <v>0</v>
      </c>
      <c r="I283" s="76">
        <f t="shared" si="411"/>
        <v>0</v>
      </c>
      <c r="J283" s="77">
        <v>0</v>
      </c>
      <c r="K283" s="77">
        <f t="shared" si="356"/>
        <v>0</v>
      </c>
      <c r="L283" s="8"/>
      <c r="M283" s="76">
        <v>0</v>
      </c>
      <c r="N283" s="76">
        <v>0</v>
      </c>
      <c r="O283" s="76">
        <f t="shared" si="370"/>
        <v>0</v>
      </c>
      <c r="P283" s="76">
        <v>0</v>
      </c>
      <c r="Q283" s="76">
        <f t="shared" si="371"/>
        <v>0</v>
      </c>
      <c r="R283" s="77">
        <v>0</v>
      </c>
      <c r="S283" s="78">
        <f t="shared" si="357"/>
        <v>0</v>
      </c>
      <c r="T283" s="32"/>
      <c r="U283" s="124">
        <v>0</v>
      </c>
      <c r="V283" s="76">
        <v>0</v>
      </c>
      <c r="W283" s="76">
        <f t="shared" si="358"/>
        <v>0</v>
      </c>
      <c r="X283" s="76">
        <v>0</v>
      </c>
      <c r="Y283" s="76">
        <f t="shared" si="412"/>
        <v>0</v>
      </c>
      <c r="Z283" s="77">
        <v>0</v>
      </c>
      <c r="AA283" s="77">
        <f t="shared" si="359"/>
        <v>0</v>
      </c>
      <c r="AB283" s="8"/>
      <c r="AC283" s="76">
        <v>0</v>
      </c>
      <c r="AD283" s="76">
        <v>0</v>
      </c>
      <c r="AE283" s="76">
        <f t="shared" si="372"/>
        <v>0</v>
      </c>
      <c r="AF283" s="76">
        <v>0</v>
      </c>
      <c r="AG283" s="76">
        <f t="shared" si="373"/>
        <v>0</v>
      </c>
      <c r="AH283" s="77">
        <v>0</v>
      </c>
      <c r="AI283" s="78">
        <f t="shared" si="360"/>
        <v>0</v>
      </c>
      <c r="AJ283" s="32"/>
      <c r="AK283" s="124">
        <v>0</v>
      </c>
      <c r="AL283" s="76">
        <v>0</v>
      </c>
      <c r="AM283" s="76">
        <f t="shared" si="361"/>
        <v>0</v>
      </c>
      <c r="AN283" s="76">
        <v>0</v>
      </c>
      <c r="AO283" s="76">
        <f t="shared" si="413"/>
        <v>0</v>
      </c>
      <c r="AP283" s="77">
        <v>0</v>
      </c>
      <c r="AQ283" s="77">
        <f t="shared" si="362"/>
        <v>0</v>
      </c>
      <c r="AR283" s="8"/>
      <c r="AS283" s="76">
        <v>0</v>
      </c>
      <c r="AT283" s="76">
        <v>0</v>
      </c>
      <c r="AU283" s="76">
        <f t="shared" si="374"/>
        <v>0</v>
      </c>
      <c r="AV283" s="76">
        <v>0</v>
      </c>
      <c r="AW283" s="76">
        <f t="shared" si="375"/>
        <v>0</v>
      </c>
      <c r="AX283" s="77">
        <v>0</v>
      </c>
      <c r="AY283" s="78">
        <f t="shared" si="363"/>
        <v>0</v>
      </c>
      <c r="AZ283" s="32"/>
      <c r="BA283" s="124">
        <v>0</v>
      </c>
      <c r="BB283" s="76">
        <v>0</v>
      </c>
      <c r="BC283" s="76">
        <f t="shared" si="364"/>
        <v>0</v>
      </c>
      <c r="BD283" s="76">
        <v>0</v>
      </c>
      <c r="BE283" s="76">
        <f t="shared" si="414"/>
        <v>0</v>
      </c>
      <c r="BF283" s="77">
        <v>0</v>
      </c>
      <c r="BG283" s="77">
        <f t="shared" si="365"/>
        <v>0</v>
      </c>
      <c r="BH283" s="8"/>
      <c r="BI283" s="76">
        <v>0</v>
      </c>
      <c r="BJ283" s="76">
        <v>0</v>
      </c>
      <c r="BK283" s="76">
        <f t="shared" si="376"/>
        <v>0</v>
      </c>
      <c r="BL283" s="76">
        <v>0</v>
      </c>
      <c r="BM283" s="76">
        <f t="shared" si="377"/>
        <v>0</v>
      </c>
      <c r="BN283" s="77">
        <v>0</v>
      </c>
      <c r="BO283" s="78">
        <f t="shared" si="366"/>
        <v>0</v>
      </c>
      <c r="BP283" s="32"/>
      <c r="BQ283" s="124">
        <v>0</v>
      </c>
      <c r="BR283" s="76">
        <v>0</v>
      </c>
      <c r="BS283" s="76">
        <f t="shared" si="367"/>
        <v>0</v>
      </c>
      <c r="BT283" s="76">
        <v>0</v>
      </c>
      <c r="BU283" s="76">
        <f t="shared" si="415"/>
        <v>0</v>
      </c>
      <c r="BV283" s="77">
        <v>0</v>
      </c>
      <c r="BW283" s="77">
        <f t="shared" si="368"/>
        <v>0</v>
      </c>
      <c r="BX283" s="8"/>
      <c r="BY283" s="76">
        <v>0</v>
      </c>
      <c r="BZ283" s="76">
        <v>0</v>
      </c>
      <c r="CA283" s="76">
        <f t="shared" si="378"/>
        <v>0</v>
      </c>
      <c r="CB283" s="76">
        <v>0</v>
      </c>
      <c r="CC283" s="76">
        <f t="shared" si="379"/>
        <v>0</v>
      </c>
      <c r="CD283" s="77">
        <v>0</v>
      </c>
      <c r="CE283" s="78">
        <f t="shared" si="369"/>
        <v>0</v>
      </c>
      <c r="CF283" s="32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</row>
    <row r="284" spans="2:99" s="2" customFormat="1" ht="14.25" hidden="1" customHeight="1" outlineLevel="1">
      <c r="B284" s="2" t="str">
        <f t="shared" si="416"/>
        <v>Hide</v>
      </c>
      <c r="C284" s="2">
        <v>1</v>
      </c>
      <c r="D284" s="72" t="s">
        <v>259</v>
      </c>
      <c r="E284" s="124">
        <v>707</v>
      </c>
      <c r="F284" s="76">
        <v>1836.114166666667</v>
      </c>
      <c r="G284" s="76">
        <f t="shared" si="355"/>
        <v>-1129.114166666667</v>
      </c>
      <c r="H284" s="76">
        <v>0</v>
      </c>
      <c r="I284" s="76">
        <f t="shared" si="411"/>
        <v>707</v>
      </c>
      <c r="J284" s="77">
        <v>2785.33</v>
      </c>
      <c r="K284" s="77">
        <f t="shared" si="356"/>
        <v>-2078.33</v>
      </c>
      <c r="L284" s="8"/>
      <c r="M284" s="76">
        <v>707</v>
      </c>
      <c r="N284" s="76">
        <v>1836.114166666667</v>
      </c>
      <c r="O284" s="76">
        <f t="shared" si="370"/>
        <v>-1129.114166666667</v>
      </c>
      <c r="P284" s="76">
        <v>0</v>
      </c>
      <c r="Q284" s="76">
        <f t="shared" si="371"/>
        <v>707</v>
      </c>
      <c r="R284" s="77">
        <v>2785.33</v>
      </c>
      <c r="S284" s="78">
        <f t="shared" si="357"/>
        <v>-2078.33</v>
      </c>
      <c r="T284" s="32"/>
      <c r="U284" s="124">
        <v>5</v>
      </c>
      <c r="V284" s="76">
        <v>1322.594166666667</v>
      </c>
      <c r="W284" s="76">
        <f t="shared" si="358"/>
        <v>-1317.594166666667</v>
      </c>
      <c r="X284" s="76">
        <v>0</v>
      </c>
      <c r="Y284" s="76">
        <f t="shared" si="412"/>
        <v>5</v>
      </c>
      <c r="Z284" s="77">
        <v>2785.33</v>
      </c>
      <c r="AA284" s="77">
        <f t="shared" si="359"/>
        <v>-2780.33</v>
      </c>
      <c r="AB284" s="8"/>
      <c r="AC284" s="76">
        <v>5</v>
      </c>
      <c r="AD284" s="76">
        <v>1322.594166666667</v>
      </c>
      <c r="AE284" s="76">
        <f t="shared" si="372"/>
        <v>-1317.594166666667</v>
      </c>
      <c r="AF284" s="76">
        <v>0</v>
      </c>
      <c r="AG284" s="76">
        <f t="shared" si="373"/>
        <v>5</v>
      </c>
      <c r="AH284" s="77">
        <v>2785.33</v>
      </c>
      <c r="AI284" s="78">
        <f t="shared" si="360"/>
        <v>-2780.33</v>
      </c>
      <c r="AJ284" s="32"/>
      <c r="AK284" s="124">
        <v>702</v>
      </c>
      <c r="AL284" s="76">
        <v>97.353333333333325</v>
      </c>
      <c r="AM284" s="76">
        <f t="shared" si="361"/>
        <v>604.64666666666665</v>
      </c>
      <c r="AN284" s="76">
        <v>0</v>
      </c>
      <c r="AO284" s="76">
        <f t="shared" si="413"/>
        <v>702</v>
      </c>
      <c r="AP284" s="77">
        <v>0</v>
      </c>
      <c r="AQ284" s="77">
        <f t="shared" si="362"/>
        <v>702</v>
      </c>
      <c r="AR284" s="8"/>
      <c r="AS284" s="76">
        <v>702</v>
      </c>
      <c r="AT284" s="76">
        <v>97.353333333333325</v>
      </c>
      <c r="AU284" s="76">
        <f t="shared" si="374"/>
        <v>604.64666666666665</v>
      </c>
      <c r="AV284" s="76">
        <v>0</v>
      </c>
      <c r="AW284" s="76">
        <f t="shared" si="375"/>
        <v>702</v>
      </c>
      <c r="AX284" s="77">
        <v>0</v>
      </c>
      <c r="AY284" s="78">
        <f t="shared" si="363"/>
        <v>702</v>
      </c>
      <c r="AZ284" s="32"/>
      <c r="BA284" s="124">
        <v>0</v>
      </c>
      <c r="BB284" s="76">
        <v>136.83333333333329</v>
      </c>
      <c r="BC284" s="76">
        <f t="shared" si="364"/>
        <v>-136.83333333333329</v>
      </c>
      <c r="BD284" s="76">
        <v>0</v>
      </c>
      <c r="BE284" s="76">
        <f t="shared" si="414"/>
        <v>0</v>
      </c>
      <c r="BF284" s="77">
        <v>0</v>
      </c>
      <c r="BG284" s="77">
        <f t="shared" si="365"/>
        <v>0</v>
      </c>
      <c r="BH284" s="8"/>
      <c r="BI284" s="76">
        <v>0</v>
      </c>
      <c r="BJ284" s="76">
        <v>136.83333333333329</v>
      </c>
      <c r="BK284" s="76">
        <f t="shared" si="376"/>
        <v>-136.83333333333329</v>
      </c>
      <c r="BL284" s="76">
        <v>0</v>
      </c>
      <c r="BM284" s="76">
        <f t="shared" si="377"/>
        <v>0</v>
      </c>
      <c r="BN284" s="77">
        <v>0</v>
      </c>
      <c r="BO284" s="78">
        <f t="shared" si="366"/>
        <v>0</v>
      </c>
      <c r="BP284" s="32"/>
      <c r="BQ284" s="124">
        <v>0</v>
      </c>
      <c r="BR284" s="76">
        <v>279.33333333333331</v>
      </c>
      <c r="BS284" s="76">
        <f t="shared" si="367"/>
        <v>-279.33333333333331</v>
      </c>
      <c r="BT284" s="76">
        <v>0</v>
      </c>
      <c r="BU284" s="76">
        <f t="shared" si="415"/>
        <v>0</v>
      </c>
      <c r="BV284" s="77">
        <v>0</v>
      </c>
      <c r="BW284" s="77">
        <f t="shared" si="368"/>
        <v>0</v>
      </c>
      <c r="BX284" s="8"/>
      <c r="BY284" s="76">
        <v>0</v>
      </c>
      <c r="BZ284" s="76">
        <v>279.33333333333331</v>
      </c>
      <c r="CA284" s="76">
        <f t="shared" si="378"/>
        <v>-279.33333333333331</v>
      </c>
      <c r="CB284" s="76">
        <v>0</v>
      </c>
      <c r="CC284" s="76">
        <f t="shared" si="379"/>
        <v>0</v>
      </c>
      <c r="CD284" s="77">
        <v>0</v>
      </c>
      <c r="CE284" s="78">
        <f t="shared" si="369"/>
        <v>0</v>
      </c>
      <c r="CF284" s="32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</row>
    <row r="285" spans="2:99" s="2" customFormat="1" ht="14.25" hidden="1" customHeight="1" outlineLevel="1">
      <c r="B285" s="2" t="str">
        <f t="shared" si="416"/>
        <v>Hide</v>
      </c>
      <c r="C285" s="2">
        <v>1</v>
      </c>
      <c r="D285" s="72" t="s">
        <v>260</v>
      </c>
      <c r="E285" s="124" t="e">
        <v>#NUM!</v>
      </c>
      <c r="F285" s="76" t="e">
        <v>#NUM!</v>
      </c>
      <c r="G285" s="76" t="e">
        <f t="shared" si="355"/>
        <v>#NUM!</v>
      </c>
      <c r="H285" s="76" t="e">
        <v>#NUM!</v>
      </c>
      <c r="I285" s="76" t="e">
        <f t="shared" si="411"/>
        <v>#NUM!</v>
      </c>
      <c r="J285" s="77" t="e">
        <v>#NUM!</v>
      </c>
      <c r="K285" s="77" t="e">
        <f t="shared" si="356"/>
        <v>#NUM!</v>
      </c>
      <c r="L285" s="8"/>
      <c r="M285" s="76" t="e">
        <v>#NUM!</v>
      </c>
      <c r="N285" s="76" t="e">
        <v>#NUM!</v>
      </c>
      <c r="O285" s="76" t="e">
        <f t="shared" si="370"/>
        <v>#NUM!</v>
      </c>
      <c r="P285" s="76" t="e">
        <v>#NUM!</v>
      </c>
      <c r="Q285" s="76" t="e">
        <f t="shared" si="371"/>
        <v>#NUM!</v>
      </c>
      <c r="R285" s="77" t="e">
        <v>#NUM!</v>
      </c>
      <c r="S285" s="78" t="e">
        <f t="shared" si="357"/>
        <v>#NUM!</v>
      </c>
      <c r="T285" s="32"/>
      <c r="U285" s="124" t="e">
        <v>#NUM!</v>
      </c>
      <c r="V285" s="76" t="e">
        <v>#NUM!</v>
      </c>
      <c r="W285" s="76" t="e">
        <f t="shared" si="358"/>
        <v>#NUM!</v>
      </c>
      <c r="X285" s="76" t="e">
        <v>#NUM!</v>
      </c>
      <c r="Y285" s="76" t="e">
        <f t="shared" si="412"/>
        <v>#NUM!</v>
      </c>
      <c r="Z285" s="77" t="e">
        <v>#NUM!</v>
      </c>
      <c r="AA285" s="77" t="e">
        <f t="shared" si="359"/>
        <v>#NUM!</v>
      </c>
      <c r="AB285" s="8"/>
      <c r="AC285" s="76" t="e">
        <v>#NUM!</v>
      </c>
      <c r="AD285" s="76" t="e">
        <v>#NUM!</v>
      </c>
      <c r="AE285" s="76" t="e">
        <f t="shared" si="372"/>
        <v>#NUM!</v>
      </c>
      <c r="AF285" s="76" t="e">
        <v>#NUM!</v>
      </c>
      <c r="AG285" s="76" t="e">
        <f t="shared" si="373"/>
        <v>#NUM!</v>
      </c>
      <c r="AH285" s="77" t="e">
        <v>#NUM!</v>
      </c>
      <c r="AI285" s="78" t="e">
        <f t="shared" si="360"/>
        <v>#NUM!</v>
      </c>
      <c r="AJ285" s="32"/>
      <c r="AK285" s="124" t="e">
        <v>#NUM!</v>
      </c>
      <c r="AL285" s="76" t="e">
        <v>#NUM!</v>
      </c>
      <c r="AM285" s="76" t="e">
        <f t="shared" si="361"/>
        <v>#NUM!</v>
      </c>
      <c r="AN285" s="76" t="e">
        <v>#NUM!</v>
      </c>
      <c r="AO285" s="76" t="e">
        <f t="shared" si="413"/>
        <v>#NUM!</v>
      </c>
      <c r="AP285" s="77" t="e">
        <v>#NUM!</v>
      </c>
      <c r="AQ285" s="77" t="e">
        <f t="shared" si="362"/>
        <v>#NUM!</v>
      </c>
      <c r="AR285" s="8"/>
      <c r="AS285" s="76" t="e">
        <v>#NUM!</v>
      </c>
      <c r="AT285" s="76" t="e">
        <v>#NUM!</v>
      </c>
      <c r="AU285" s="76" t="e">
        <f t="shared" si="374"/>
        <v>#NUM!</v>
      </c>
      <c r="AV285" s="76" t="e">
        <v>#NUM!</v>
      </c>
      <c r="AW285" s="76" t="e">
        <f t="shared" si="375"/>
        <v>#NUM!</v>
      </c>
      <c r="AX285" s="77" t="e">
        <v>#NUM!</v>
      </c>
      <c r="AY285" s="78" t="e">
        <f t="shared" si="363"/>
        <v>#NUM!</v>
      </c>
      <c r="AZ285" s="32"/>
      <c r="BA285" s="124" t="e">
        <v>#NUM!</v>
      </c>
      <c r="BB285" s="76" t="e">
        <v>#NUM!</v>
      </c>
      <c r="BC285" s="76" t="e">
        <f t="shared" si="364"/>
        <v>#NUM!</v>
      </c>
      <c r="BD285" s="76" t="e">
        <v>#NUM!</v>
      </c>
      <c r="BE285" s="76" t="e">
        <f t="shared" si="414"/>
        <v>#NUM!</v>
      </c>
      <c r="BF285" s="77" t="e">
        <v>#NUM!</v>
      </c>
      <c r="BG285" s="77" t="e">
        <f t="shared" si="365"/>
        <v>#NUM!</v>
      </c>
      <c r="BH285" s="8"/>
      <c r="BI285" s="76" t="e">
        <v>#NUM!</v>
      </c>
      <c r="BJ285" s="76" t="e">
        <v>#NUM!</v>
      </c>
      <c r="BK285" s="76" t="e">
        <f t="shared" si="376"/>
        <v>#NUM!</v>
      </c>
      <c r="BL285" s="76" t="e">
        <v>#NUM!</v>
      </c>
      <c r="BM285" s="76" t="e">
        <f t="shared" si="377"/>
        <v>#NUM!</v>
      </c>
      <c r="BN285" s="77" t="e">
        <v>#NUM!</v>
      </c>
      <c r="BO285" s="78" t="e">
        <f t="shared" si="366"/>
        <v>#NUM!</v>
      </c>
      <c r="BP285" s="32"/>
      <c r="BQ285" s="124" t="e">
        <v>#NUM!</v>
      </c>
      <c r="BR285" s="76" t="e">
        <v>#NUM!</v>
      </c>
      <c r="BS285" s="76" t="e">
        <f t="shared" si="367"/>
        <v>#NUM!</v>
      </c>
      <c r="BT285" s="76" t="e">
        <v>#NUM!</v>
      </c>
      <c r="BU285" s="76" t="e">
        <f t="shared" si="415"/>
        <v>#NUM!</v>
      </c>
      <c r="BV285" s="77" t="e">
        <v>#NUM!</v>
      </c>
      <c r="BW285" s="77" t="e">
        <f t="shared" si="368"/>
        <v>#NUM!</v>
      </c>
      <c r="BX285" s="8"/>
      <c r="BY285" s="76" t="e">
        <v>#NUM!</v>
      </c>
      <c r="BZ285" s="76" t="e">
        <v>#NUM!</v>
      </c>
      <c r="CA285" s="76" t="e">
        <f t="shared" si="378"/>
        <v>#NUM!</v>
      </c>
      <c r="CB285" s="76" t="e">
        <v>#NUM!</v>
      </c>
      <c r="CC285" s="76" t="e">
        <f t="shared" si="379"/>
        <v>#NUM!</v>
      </c>
      <c r="CD285" s="77" t="e">
        <v>#NUM!</v>
      </c>
      <c r="CE285" s="78" t="e">
        <f t="shared" si="369"/>
        <v>#NUM!</v>
      </c>
      <c r="CF285" s="32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</row>
    <row r="286" spans="2:99" s="2" customFormat="1" ht="14.25" hidden="1" customHeight="1" outlineLevel="1">
      <c r="B286" s="2" t="str">
        <f t="shared" si="416"/>
        <v>Hide</v>
      </c>
      <c r="C286" s="2">
        <v>1</v>
      </c>
      <c r="D286" s="72" t="s">
        <v>261</v>
      </c>
      <c r="E286" s="124">
        <v>5781.43</v>
      </c>
      <c r="F286" s="76">
        <v>4386.2924999999996</v>
      </c>
      <c r="G286" s="76">
        <f t="shared" ref="G286:G349" si="448">+E286-F286</f>
        <v>1395.1375000000007</v>
      </c>
      <c r="H286" s="76">
        <v>0</v>
      </c>
      <c r="I286" s="76">
        <f t="shared" si="411"/>
        <v>5781.43</v>
      </c>
      <c r="J286" s="77">
        <v>11863.89</v>
      </c>
      <c r="K286" s="77">
        <f t="shared" ref="K286:K349" si="449">+E286-J286</f>
        <v>-6082.4599999999991</v>
      </c>
      <c r="L286" s="8"/>
      <c r="M286" s="76">
        <v>5781.43</v>
      </c>
      <c r="N286" s="76">
        <v>4386.2924999999996</v>
      </c>
      <c r="O286" s="76">
        <f t="shared" si="370"/>
        <v>1395.1375000000007</v>
      </c>
      <c r="P286" s="76">
        <v>0</v>
      </c>
      <c r="Q286" s="76">
        <f t="shared" si="371"/>
        <v>5781.43</v>
      </c>
      <c r="R286" s="77">
        <v>11863.89</v>
      </c>
      <c r="S286" s="78">
        <f t="shared" ref="S286:S349" si="450">+M286-R286</f>
        <v>-6082.4599999999991</v>
      </c>
      <c r="T286" s="32"/>
      <c r="U286" s="124">
        <v>0</v>
      </c>
      <c r="V286" s="76">
        <v>0</v>
      </c>
      <c r="W286" s="76">
        <f t="shared" ref="W286:W349" si="451">+U286-V286</f>
        <v>0</v>
      </c>
      <c r="X286" s="76">
        <v>0</v>
      </c>
      <c r="Y286" s="76">
        <f t="shared" si="412"/>
        <v>0</v>
      </c>
      <c r="Z286" s="77">
        <v>0</v>
      </c>
      <c r="AA286" s="77">
        <f t="shared" ref="AA286:AA349" si="452">+U286-Z286</f>
        <v>0</v>
      </c>
      <c r="AB286" s="8"/>
      <c r="AC286" s="76">
        <v>0</v>
      </c>
      <c r="AD286" s="76">
        <v>0</v>
      </c>
      <c r="AE286" s="76">
        <f t="shared" si="372"/>
        <v>0</v>
      </c>
      <c r="AF286" s="76">
        <v>0</v>
      </c>
      <c r="AG286" s="76">
        <f t="shared" si="373"/>
        <v>0</v>
      </c>
      <c r="AH286" s="77">
        <v>0</v>
      </c>
      <c r="AI286" s="78">
        <f t="shared" ref="AI286:AI349" si="453">+AC286-AH286</f>
        <v>0</v>
      </c>
      <c r="AJ286" s="32"/>
      <c r="AK286" s="124">
        <v>0</v>
      </c>
      <c r="AL286" s="76">
        <v>0</v>
      </c>
      <c r="AM286" s="76">
        <f t="shared" ref="AM286:AM349" si="454">+AK286-AL286</f>
        <v>0</v>
      </c>
      <c r="AN286" s="76">
        <v>0</v>
      </c>
      <c r="AO286" s="76">
        <f t="shared" si="413"/>
        <v>0</v>
      </c>
      <c r="AP286" s="77">
        <v>0</v>
      </c>
      <c r="AQ286" s="77">
        <f t="shared" ref="AQ286:AQ349" si="455">+AK286-AP286</f>
        <v>0</v>
      </c>
      <c r="AR286" s="8"/>
      <c r="AS286" s="76">
        <v>0</v>
      </c>
      <c r="AT286" s="76">
        <v>0</v>
      </c>
      <c r="AU286" s="76">
        <f t="shared" si="374"/>
        <v>0</v>
      </c>
      <c r="AV286" s="76">
        <v>0</v>
      </c>
      <c r="AW286" s="76">
        <f t="shared" si="375"/>
        <v>0</v>
      </c>
      <c r="AX286" s="77">
        <v>0</v>
      </c>
      <c r="AY286" s="78">
        <f t="shared" ref="AY286:AY349" si="456">+AS286-AX286</f>
        <v>0</v>
      </c>
      <c r="AZ286" s="32"/>
      <c r="BA286" s="124">
        <v>0</v>
      </c>
      <c r="BB286" s="76">
        <v>-1089.998333333333</v>
      </c>
      <c r="BC286" s="76">
        <f t="shared" ref="BC286:BC349" si="457">+BA286-BB286</f>
        <v>1089.998333333333</v>
      </c>
      <c r="BD286" s="76">
        <v>0</v>
      </c>
      <c r="BE286" s="76">
        <f t="shared" si="414"/>
        <v>0</v>
      </c>
      <c r="BF286" s="77">
        <v>-1560</v>
      </c>
      <c r="BG286" s="77">
        <f t="shared" ref="BG286:BG349" si="458">+BA286-BF286</f>
        <v>1560</v>
      </c>
      <c r="BH286" s="8"/>
      <c r="BI286" s="76">
        <v>0</v>
      </c>
      <c r="BJ286" s="76">
        <v>-1089.998333333333</v>
      </c>
      <c r="BK286" s="76">
        <f t="shared" si="376"/>
        <v>1089.998333333333</v>
      </c>
      <c r="BL286" s="76">
        <v>0</v>
      </c>
      <c r="BM286" s="76">
        <f t="shared" si="377"/>
        <v>0</v>
      </c>
      <c r="BN286" s="77">
        <v>-1560</v>
      </c>
      <c r="BO286" s="78">
        <f t="shared" ref="BO286:BO349" si="459">+BI286-BN286</f>
        <v>1560</v>
      </c>
      <c r="BP286" s="32"/>
      <c r="BQ286" s="124">
        <v>5781.43</v>
      </c>
      <c r="BR286" s="76">
        <v>5476.2908333333326</v>
      </c>
      <c r="BS286" s="76">
        <f t="shared" ref="BS286:BS349" si="460">+BQ286-BR286</f>
        <v>305.13916666666773</v>
      </c>
      <c r="BT286" s="76">
        <v>0</v>
      </c>
      <c r="BU286" s="76">
        <f t="shared" si="415"/>
        <v>5781.43</v>
      </c>
      <c r="BV286" s="77">
        <v>13423.89</v>
      </c>
      <c r="BW286" s="77">
        <f t="shared" ref="BW286:BW349" si="461">+BQ286-BV286</f>
        <v>-7642.4599999999991</v>
      </c>
      <c r="BX286" s="8"/>
      <c r="BY286" s="76">
        <v>5781.43</v>
      </c>
      <c r="BZ286" s="76">
        <v>5476.2908333333326</v>
      </c>
      <c r="CA286" s="76">
        <f t="shared" si="378"/>
        <v>305.13916666666773</v>
      </c>
      <c r="CB286" s="76">
        <v>0</v>
      </c>
      <c r="CC286" s="76">
        <f t="shared" si="379"/>
        <v>5781.43</v>
      </c>
      <c r="CD286" s="77">
        <v>13423.89</v>
      </c>
      <c r="CE286" s="78">
        <f t="shared" ref="CE286:CE349" si="462">+BY286-CD286</f>
        <v>-7642.4599999999991</v>
      </c>
      <c r="CF286" s="32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</row>
    <row r="287" spans="2:99" s="2" customFormat="1" ht="14.25" hidden="1" customHeight="1" outlineLevel="1">
      <c r="B287" s="2" t="str">
        <f t="shared" si="416"/>
        <v>Hide</v>
      </c>
      <c r="C287" s="2">
        <v>1</v>
      </c>
      <c r="D287" s="72" t="s">
        <v>262</v>
      </c>
      <c r="E287" s="124">
        <v>399.05</v>
      </c>
      <c r="F287" s="76">
        <v>282.56833333333333</v>
      </c>
      <c r="G287" s="76">
        <f t="shared" si="448"/>
        <v>116.48166666666668</v>
      </c>
      <c r="H287" s="76">
        <v>0</v>
      </c>
      <c r="I287" s="76">
        <f t="shared" si="411"/>
        <v>399.05</v>
      </c>
      <c r="J287" s="77">
        <v>274.58999999999997</v>
      </c>
      <c r="K287" s="77">
        <f t="shared" si="449"/>
        <v>124.46000000000004</v>
      </c>
      <c r="L287" s="8"/>
      <c r="M287" s="76">
        <v>399.05</v>
      </c>
      <c r="N287" s="76">
        <v>282.56833333333333</v>
      </c>
      <c r="O287" s="76">
        <f t="shared" si="370"/>
        <v>116.48166666666668</v>
      </c>
      <c r="P287" s="76">
        <v>0</v>
      </c>
      <c r="Q287" s="76">
        <f t="shared" si="371"/>
        <v>399.05</v>
      </c>
      <c r="R287" s="77">
        <v>274.58999999999997</v>
      </c>
      <c r="S287" s="78">
        <f t="shared" si="450"/>
        <v>124.46000000000004</v>
      </c>
      <c r="T287" s="32"/>
      <c r="U287" s="124">
        <v>0</v>
      </c>
      <c r="V287" s="76">
        <v>0</v>
      </c>
      <c r="W287" s="76">
        <f t="shared" si="451"/>
        <v>0</v>
      </c>
      <c r="X287" s="76">
        <v>0</v>
      </c>
      <c r="Y287" s="76">
        <f t="shared" si="412"/>
        <v>0</v>
      </c>
      <c r="Z287" s="77">
        <v>0</v>
      </c>
      <c r="AA287" s="77">
        <f t="shared" si="452"/>
        <v>0</v>
      </c>
      <c r="AB287" s="8"/>
      <c r="AC287" s="76">
        <v>0</v>
      </c>
      <c r="AD287" s="76">
        <v>0</v>
      </c>
      <c r="AE287" s="76">
        <f t="shared" si="372"/>
        <v>0</v>
      </c>
      <c r="AF287" s="76">
        <v>0</v>
      </c>
      <c r="AG287" s="76">
        <f t="shared" si="373"/>
        <v>0</v>
      </c>
      <c r="AH287" s="77">
        <v>0</v>
      </c>
      <c r="AI287" s="78">
        <f t="shared" si="453"/>
        <v>0</v>
      </c>
      <c r="AJ287" s="32"/>
      <c r="AK287" s="124">
        <v>0</v>
      </c>
      <c r="AL287" s="76">
        <v>0</v>
      </c>
      <c r="AM287" s="76">
        <f t="shared" si="454"/>
        <v>0</v>
      </c>
      <c r="AN287" s="76">
        <v>0</v>
      </c>
      <c r="AO287" s="76">
        <f t="shared" si="413"/>
        <v>0</v>
      </c>
      <c r="AP287" s="77">
        <v>0</v>
      </c>
      <c r="AQ287" s="77">
        <f t="shared" si="455"/>
        <v>0</v>
      </c>
      <c r="AR287" s="8"/>
      <c r="AS287" s="76">
        <v>0</v>
      </c>
      <c r="AT287" s="76">
        <v>0</v>
      </c>
      <c r="AU287" s="76">
        <f t="shared" si="374"/>
        <v>0</v>
      </c>
      <c r="AV287" s="76">
        <v>0</v>
      </c>
      <c r="AW287" s="76">
        <f t="shared" si="375"/>
        <v>0</v>
      </c>
      <c r="AX287" s="77">
        <v>0</v>
      </c>
      <c r="AY287" s="78">
        <f t="shared" si="456"/>
        <v>0</v>
      </c>
      <c r="AZ287" s="32"/>
      <c r="BA287" s="124">
        <v>0</v>
      </c>
      <c r="BB287" s="76">
        <v>0</v>
      </c>
      <c r="BC287" s="76">
        <f t="shared" si="457"/>
        <v>0</v>
      </c>
      <c r="BD287" s="76">
        <v>0</v>
      </c>
      <c r="BE287" s="76">
        <f t="shared" si="414"/>
        <v>0</v>
      </c>
      <c r="BF287" s="77">
        <v>0</v>
      </c>
      <c r="BG287" s="77">
        <f t="shared" si="458"/>
        <v>0</v>
      </c>
      <c r="BH287" s="8"/>
      <c r="BI287" s="76">
        <v>0</v>
      </c>
      <c r="BJ287" s="76">
        <v>0</v>
      </c>
      <c r="BK287" s="76">
        <f t="shared" si="376"/>
        <v>0</v>
      </c>
      <c r="BL287" s="76">
        <v>0</v>
      </c>
      <c r="BM287" s="76">
        <f t="shared" si="377"/>
        <v>0</v>
      </c>
      <c r="BN287" s="77">
        <v>0</v>
      </c>
      <c r="BO287" s="78">
        <f t="shared" si="459"/>
        <v>0</v>
      </c>
      <c r="BP287" s="32"/>
      <c r="BQ287" s="124">
        <v>399.05</v>
      </c>
      <c r="BR287" s="76">
        <v>282.56833333333333</v>
      </c>
      <c r="BS287" s="76">
        <f t="shared" si="460"/>
        <v>116.48166666666668</v>
      </c>
      <c r="BT287" s="76">
        <v>0</v>
      </c>
      <c r="BU287" s="76">
        <f t="shared" si="415"/>
        <v>399.05</v>
      </c>
      <c r="BV287" s="77">
        <v>274.58999999999997</v>
      </c>
      <c r="BW287" s="77">
        <f t="shared" si="461"/>
        <v>124.46000000000004</v>
      </c>
      <c r="BX287" s="8"/>
      <c r="BY287" s="76">
        <v>399.05</v>
      </c>
      <c r="BZ287" s="76">
        <v>282.56833333333333</v>
      </c>
      <c r="CA287" s="76">
        <f t="shared" si="378"/>
        <v>116.48166666666668</v>
      </c>
      <c r="CB287" s="76">
        <v>0</v>
      </c>
      <c r="CC287" s="76">
        <f t="shared" si="379"/>
        <v>399.05</v>
      </c>
      <c r="CD287" s="77">
        <v>274.58999999999997</v>
      </c>
      <c r="CE287" s="78">
        <f t="shared" si="462"/>
        <v>124.46000000000004</v>
      </c>
      <c r="CF287" s="32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</row>
    <row r="288" spans="2:99" s="2" customFormat="1" collapsed="1">
      <c r="B288" s="2" t="str">
        <f t="shared" si="416"/>
        <v>Hide</v>
      </c>
      <c r="C288" s="2">
        <v>1</v>
      </c>
      <c r="D288" s="72" t="s">
        <v>263</v>
      </c>
      <c r="E288" s="123">
        <v>9527.6099999999988</v>
      </c>
      <c r="F288" s="73">
        <v>8407.0341666666664</v>
      </c>
      <c r="G288" s="73">
        <f t="shared" si="448"/>
        <v>1120.5758333333324</v>
      </c>
      <c r="H288" s="73">
        <v>0</v>
      </c>
      <c r="I288" s="73">
        <f t="shared" si="411"/>
        <v>9527.6099999999988</v>
      </c>
      <c r="J288" s="74">
        <v>16321.23</v>
      </c>
      <c r="K288" s="74">
        <f t="shared" si="449"/>
        <v>-6793.6200000000008</v>
      </c>
      <c r="L288" s="35"/>
      <c r="M288" s="73">
        <v>9527.6099999999988</v>
      </c>
      <c r="N288" s="73">
        <v>8407.0341666666664</v>
      </c>
      <c r="O288" s="73">
        <f t="shared" si="370"/>
        <v>1120.5758333333324</v>
      </c>
      <c r="P288" s="73">
        <v>0</v>
      </c>
      <c r="Q288" s="73">
        <f t="shared" si="371"/>
        <v>9527.6099999999988</v>
      </c>
      <c r="R288" s="74">
        <v>16321.23</v>
      </c>
      <c r="S288" s="75">
        <f t="shared" si="450"/>
        <v>-6793.6200000000008</v>
      </c>
      <c r="T288" s="32"/>
      <c r="U288" s="123">
        <v>244.95999999999981</v>
      </c>
      <c r="V288" s="73">
        <v>2353.0608333333339</v>
      </c>
      <c r="W288" s="73">
        <f t="shared" si="451"/>
        <v>-2108.1008333333339</v>
      </c>
      <c r="X288" s="73">
        <v>0</v>
      </c>
      <c r="Y288" s="73">
        <f t="shared" si="412"/>
        <v>244.95999999999981</v>
      </c>
      <c r="Z288" s="74">
        <v>3013.7599999999998</v>
      </c>
      <c r="AA288" s="74">
        <f t="shared" si="452"/>
        <v>-2768.8</v>
      </c>
      <c r="AB288" s="35"/>
      <c r="AC288" s="73">
        <v>244.95999999999981</v>
      </c>
      <c r="AD288" s="73">
        <v>2353.0608333333339</v>
      </c>
      <c r="AE288" s="73">
        <f t="shared" si="372"/>
        <v>-2108.1008333333339</v>
      </c>
      <c r="AF288" s="73">
        <v>0</v>
      </c>
      <c r="AG288" s="73">
        <f t="shared" si="373"/>
        <v>244.95999999999981</v>
      </c>
      <c r="AH288" s="74">
        <v>3013.7599999999998</v>
      </c>
      <c r="AI288" s="75">
        <f t="shared" si="453"/>
        <v>-2768.8</v>
      </c>
      <c r="AJ288" s="32"/>
      <c r="AK288" s="123">
        <v>1506</v>
      </c>
      <c r="AL288" s="73">
        <v>242.32083333333333</v>
      </c>
      <c r="AM288" s="73">
        <f t="shared" si="454"/>
        <v>1263.6791666666668</v>
      </c>
      <c r="AN288" s="73">
        <v>0</v>
      </c>
      <c r="AO288" s="73">
        <f t="shared" si="413"/>
        <v>1506</v>
      </c>
      <c r="AP288" s="74">
        <v>3.3</v>
      </c>
      <c r="AQ288" s="74">
        <f t="shared" si="455"/>
        <v>1502.7</v>
      </c>
      <c r="AR288" s="35"/>
      <c r="AS288" s="73">
        <v>1506</v>
      </c>
      <c r="AT288" s="73">
        <v>242.32083333333333</v>
      </c>
      <c r="AU288" s="73">
        <f t="shared" si="374"/>
        <v>1263.6791666666668</v>
      </c>
      <c r="AV288" s="73">
        <v>0</v>
      </c>
      <c r="AW288" s="73">
        <f t="shared" si="375"/>
        <v>1506</v>
      </c>
      <c r="AX288" s="74">
        <v>3.3</v>
      </c>
      <c r="AY288" s="75">
        <f t="shared" si="456"/>
        <v>1502.7</v>
      </c>
      <c r="AZ288" s="32"/>
      <c r="BA288" s="123">
        <v>74.740000000000009</v>
      </c>
      <c r="BB288" s="73">
        <v>-494.76999999999975</v>
      </c>
      <c r="BC288" s="73">
        <f t="shared" si="457"/>
        <v>569.50999999999976</v>
      </c>
      <c r="BD288" s="73">
        <v>0</v>
      </c>
      <c r="BE288" s="73">
        <f t="shared" si="414"/>
        <v>74.740000000000009</v>
      </c>
      <c r="BF288" s="74">
        <v>182.84999999999991</v>
      </c>
      <c r="BG288" s="74">
        <f t="shared" si="458"/>
        <v>-108.1099999999999</v>
      </c>
      <c r="BH288" s="35"/>
      <c r="BI288" s="73">
        <v>74.740000000000009</v>
      </c>
      <c r="BJ288" s="73">
        <v>-494.76999999999975</v>
      </c>
      <c r="BK288" s="73">
        <f t="shared" si="376"/>
        <v>569.50999999999976</v>
      </c>
      <c r="BL288" s="73">
        <v>0</v>
      </c>
      <c r="BM288" s="73">
        <f t="shared" si="377"/>
        <v>74.740000000000009</v>
      </c>
      <c r="BN288" s="74">
        <v>182.84999999999991</v>
      </c>
      <c r="BO288" s="75">
        <f t="shared" si="459"/>
        <v>-108.1099999999999</v>
      </c>
      <c r="BP288" s="32"/>
      <c r="BQ288" s="123">
        <v>7701.9100000000008</v>
      </c>
      <c r="BR288" s="73">
        <v>6306.4224999999988</v>
      </c>
      <c r="BS288" s="73">
        <f t="shared" si="460"/>
        <v>1395.487500000002</v>
      </c>
      <c r="BT288" s="73">
        <v>0</v>
      </c>
      <c r="BU288" s="73">
        <f t="shared" si="415"/>
        <v>7701.9100000000008</v>
      </c>
      <c r="BV288" s="74">
        <v>13121.32</v>
      </c>
      <c r="BW288" s="74">
        <f t="shared" si="461"/>
        <v>-5419.4099999999989</v>
      </c>
      <c r="BX288" s="35"/>
      <c r="BY288" s="73">
        <v>7701.9100000000008</v>
      </c>
      <c r="BZ288" s="73">
        <v>6306.4224999999988</v>
      </c>
      <c r="CA288" s="73">
        <f t="shared" si="378"/>
        <v>1395.487500000002</v>
      </c>
      <c r="CB288" s="73">
        <v>0</v>
      </c>
      <c r="CC288" s="73">
        <f t="shared" si="379"/>
        <v>7701.9100000000008</v>
      </c>
      <c r="CD288" s="74">
        <v>13121.32</v>
      </c>
      <c r="CE288" s="75">
        <f t="shared" si="462"/>
        <v>-5419.4099999999989</v>
      </c>
      <c r="CF288" s="32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</row>
    <row r="289" spans="2:99" s="2" customFormat="1" ht="14.25" hidden="1" customHeight="1" outlineLevel="1">
      <c r="B289" s="2" t="str">
        <f t="shared" si="416"/>
        <v>Hide</v>
      </c>
      <c r="C289" s="2">
        <v>1</v>
      </c>
      <c r="D289" s="72" t="s">
        <v>264</v>
      </c>
      <c r="E289" s="124">
        <v>0</v>
      </c>
      <c r="F289" s="76">
        <v>0</v>
      </c>
      <c r="G289" s="76">
        <f t="shared" si="448"/>
        <v>0</v>
      </c>
      <c r="H289" s="76">
        <v>0</v>
      </c>
      <c r="I289" s="76">
        <f t="shared" si="411"/>
        <v>0</v>
      </c>
      <c r="J289" s="77">
        <v>0</v>
      </c>
      <c r="K289" s="77">
        <f t="shared" si="449"/>
        <v>0</v>
      </c>
      <c r="L289" s="8"/>
      <c r="M289" s="76">
        <v>0</v>
      </c>
      <c r="N289" s="76">
        <v>0</v>
      </c>
      <c r="O289" s="76">
        <f t="shared" si="370"/>
        <v>0</v>
      </c>
      <c r="P289" s="76">
        <v>0</v>
      </c>
      <c r="Q289" s="76">
        <f t="shared" si="371"/>
        <v>0</v>
      </c>
      <c r="R289" s="77">
        <v>0</v>
      </c>
      <c r="S289" s="78">
        <f t="shared" si="450"/>
        <v>0</v>
      </c>
      <c r="T289" s="32"/>
      <c r="U289" s="124">
        <v>0</v>
      </c>
      <c r="V289" s="76">
        <v>0</v>
      </c>
      <c r="W289" s="76">
        <f t="shared" si="451"/>
        <v>0</v>
      </c>
      <c r="X289" s="76">
        <v>0</v>
      </c>
      <c r="Y289" s="76">
        <f t="shared" si="412"/>
        <v>0</v>
      </c>
      <c r="Z289" s="77">
        <v>0</v>
      </c>
      <c r="AA289" s="77">
        <f t="shared" si="452"/>
        <v>0</v>
      </c>
      <c r="AB289" s="8"/>
      <c r="AC289" s="76">
        <v>0</v>
      </c>
      <c r="AD289" s="76">
        <v>0</v>
      </c>
      <c r="AE289" s="76">
        <f t="shared" si="372"/>
        <v>0</v>
      </c>
      <c r="AF289" s="76">
        <v>0</v>
      </c>
      <c r="AG289" s="76">
        <f t="shared" si="373"/>
        <v>0</v>
      </c>
      <c r="AH289" s="77">
        <v>0</v>
      </c>
      <c r="AI289" s="78">
        <f t="shared" si="453"/>
        <v>0</v>
      </c>
      <c r="AJ289" s="32"/>
      <c r="AK289" s="124">
        <v>0</v>
      </c>
      <c r="AL289" s="76">
        <v>0</v>
      </c>
      <c r="AM289" s="76">
        <f t="shared" si="454"/>
        <v>0</v>
      </c>
      <c r="AN289" s="76">
        <v>0</v>
      </c>
      <c r="AO289" s="76">
        <f t="shared" si="413"/>
        <v>0</v>
      </c>
      <c r="AP289" s="77">
        <v>0</v>
      </c>
      <c r="AQ289" s="77">
        <f t="shared" si="455"/>
        <v>0</v>
      </c>
      <c r="AR289" s="8"/>
      <c r="AS289" s="76">
        <v>0</v>
      </c>
      <c r="AT289" s="76">
        <v>0</v>
      </c>
      <c r="AU289" s="76">
        <f t="shared" si="374"/>
        <v>0</v>
      </c>
      <c r="AV289" s="76">
        <v>0</v>
      </c>
      <c r="AW289" s="76">
        <f t="shared" si="375"/>
        <v>0</v>
      </c>
      <c r="AX289" s="77">
        <v>0</v>
      </c>
      <c r="AY289" s="78">
        <f t="shared" si="456"/>
        <v>0</v>
      </c>
      <c r="AZ289" s="32"/>
      <c r="BA289" s="124">
        <v>0</v>
      </c>
      <c r="BB289" s="76">
        <v>0</v>
      </c>
      <c r="BC289" s="76">
        <f t="shared" si="457"/>
        <v>0</v>
      </c>
      <c r="BD289" s="76">
        <v>0</v>
      </c>
      <c r="BE289" s="76">
        <f t="shared" si="414"/>
        <v>0</v>
      </c>
      <c r="BF289" s="77">
        <v>0</v>
      </c>
      <c r="BG289" s="77">
        <f t="shared" si="458"/>
        <v>0</v>
      </c>
      <c r="BH289" s="8"/>
      <c r="BI289" s="76">
        <v>0</v>
      </c>
      <c r="BJ289" s="76">
        <v>0</v>
      </c>
      <c r="BK289" s="76">
        <f t="shared" si="376"/>
        <v>0</v>
      </c>
      <c r="BL289" s="76">
        <v>0</v>
      </c>
      <c r="BM289" s="76">
        <f t="shared" si="377"/>
        <v>0</v>
      </c>
      <c r="BN289" s="77">
        <v>0</v>
      </c>
      <c r="BO289" s="78">
        <f t="shared" si="459"/>
        <v>0</v>
      </c>
      <c r="BP289" s="32"/>
      <c r="BQ289" s="124">
        <v>0</v>
      </c>
      <c r="BR289" s="76">
        <v>0</v>
      </c>
      <c r="BS289" s="76">
        <f t="shared" si="460"/>
        <v>0</v>
      </c>
      <c r="BT289" s="76">
        <v>0</v>
      </c>
      <c r="BU289" s="76">
        <f t="shared" si="415"/>
        <v>0</v>
      </c>
      <c r="BV289" s="77">
        <v>0</v>
      </c>
      <c r="BW289" s="77">
        <f t="shared" si="461"/>
        <v>0</v>
      </c>
      <c r="BX289" s="8"/>
      <c r="BY289" s="76">
        <v>0</v>
      </c>
      <c r="BZ289" s="76">
        <v>0</v>
      </c>
      <c r="CA289" s="76">
        <f t="shared" si="378"/>
        <v>0</v>
      </c>
      <c r="CB289" s="76">
        <v>0</v>
      </c>
      <c r="CC289" s="76">
        <f t="shared" si="379"/>
        <v>0</v>
      </c>
      <c r="CD289" s="77">
        <v>0</v>
      </c>
      <c r="CE289" s="78">
        <f t="shared" si="462"/>
        <v>0</v>
      </c>
      <c r="CF289" s="32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</row>
    <row r="290" spans="2:99" s="2" customFormat="1" ht="14.25" hidden="1" customHeight="1" outlineLevel="1">
      <c r="B290" s="2" t="str">
        <f t="shared" si="416"/>
        <v>Hide</v>
      </c>
      <c r="C290" s="2">
        <v>1</v>
      </c>
      <c r="D290" s="72" t="s">
        <v>265</v>
      </c>
      <c r="E290" s="124">
        <v>0</v>
      </c>
      <c r="F290" s="76">
        <v>0</v>
      </c>
      <c r="G290" s="76">
        <f t="shared" si="448"/>
        <v>0</v>
      </c>
      <c r="H290" s="76">
        <v>0</v>
      </c>
      <c r="I290" s="76">
        <f t="shared" si="411"/>
        <v>0</v>
      </c>
      <c r="J290" s="77">
        <v>0</v>
      </c>
      <c r="K290" s="77">
        <f t="shared" si="449"/>
        <v>0</v>
      </c>
      <c r="L290" s="8"/>
      <c r="M290" s="76">
        <v>0</v>
      </c>
      <c r="N290" s="76">
        <v>0</v>
      </c>
      <c r="O290" s="76">
        <f t="shared" ref="O290:O353" si="463">+M290-N290</f>
        <v>0</v>
      </c>
      <c r="P290" s="76">
        <v>0</v>
      </c>
      <c r="Q290" s="76">
        <f t="shared" ref="Q290:Q353" si="464">+M290-P290</f>
        <v>0</v>
      </c>
      <c r="R290" s="77">
        <v>0</v>
      </c>
      <c r="S290" s="78">
        <f t="shared" si="450"/>
        <v>0</v>
      </c>
      <c r="T290" s="32"/>
      <c r="U290" s="124">
        <v>0</v>
      </c>
      <c r="V290" s="76">
        <v>0</v>
      </c>
      <c r="W290" s="76">
        <f t="shared" si="451"/>
        <v>0</v>
      </c>
      <c r="X290" s="76">
        <v>0</v>
      </c>
      <c r="Y290" s="76">
        <f t="shared" si="412"/>
        <v>0</v>
      </c>
      <c r="Z290" s="77">
        <v>0</v>
      </c>
      <c r="AA290" s="77">
        <f t="shared" si="452"/>
        <v>0</v>
      </c>
      <c r="AB290" s="8"/>
      <c r="AC290" s="76">
        <v>0</v>
      </c>
      <c r="AD290" s="76">
        <v>0</v>
      </c>
      <c r="AE290" s="76">
        <f t="shared" ref="AE290:AE353" si="465">+AC290-AD290</f>
        <v>0</v>
      </c>
      <c r="AF290" s="76">
        <v>0</v>
      </c>
      <c r="AG290" s="76">
        <f t="shared" ref="AG290:AG353" si="466">+AC290-AF290</f>
        <v>0</v>
      </c>
      <c r="AH290" s="77">
        <v>0</v>
      </c>
      <c r="AI290" s="78">
        <f t="shared" si="453"/>
        <v>0</v>
      </c>
      <c r="AJ290" s="32"/>
      <c r="AK290" s="124">
        <v>0</v>
      </c>
      <c r="AL290" s="76">
        <v>0</v>
      </c>
      <c r="AM290" s="76">
        <f t="shared" si="454"/>
        <v>0</v>
      </c>
      <c r="AN290" s="76">
        <v>0</v>
      </c>
      <c r="AO290" s="76">
        <f t="shared" si="413"/>
        <v>0</v>
      </c>
      <c r="AP290" s="77">
        <v>0</v>
      </c>
      <c r="AQ290" s="77">
        <f t="shared" si="455"/>
        <v>0</v>
      </c>
      <c r="AR290" s="8"/>
      <c r="AS290" s="76">
        <v>0</v>
      </c>
      <c r="AT290" s="76">
        <v>0</v>
      </c>
      <c r="AU290" s="76">
        <f t="shared" ref="AU290:AU353" si="467">+AS290-AT290</f>
        <v>0</v>
      </c>
      <c r="AV290" s="76">
        <v>0</v>
      </c>
      <c r="AW290" s="76">
        <f t="shared" ref="AW290:AW353" si="468">+AS290-AV290</f>
        <v>0</v>
      </c>
      <c r="AX290" s="77">
        <v>0</v>
      </c>
      <c r="AY290" s="78">
        <f t="shared" si="456"/>
        <v>0</v>
      </c>
      <c r="AZ290" s="32"/>
      <c r="BA290" s="124">
        <v>0</v>
      </c>
      <c r="BB290" s="76">
        <v>0</v>
      </c>
      <c r="BC290" s="76">
        <f t="shared" si="457"/>
        <v>0</v>
      </c>
      <c r="BD290" s="76">
        <v>0</v>
      </c>
      <c r="BE290" s="76">
        <f t="shared" si="414"/>
        <v>0</v>
      </c>
      <c r="BF290" s="77">
        <v>0</v>
      </c>
      <c r="BG290" s="77">
        <f t="shared" si="458"/>
        <v>0</v>
      </c>
      <c r="BH290" s="8"/>
      <c r="BI290" s="76">
        <v>0</v>
      </c>
      <c r="BJ290" s="76">
        <v>0</v>
      </c>
      <c r="BK290" s="76">
        <f t="shared" ref="BK290:BK353" si="469">+BI290-BJ290</f>
        <v>0</v>
      </c>
      <c r="BL290" s="76">
        <v>0</v>
      </c>
      <c r="BM290" s="76">
        <f t="shared" ref="BM290:BM353" si="470">+BI290-BL290</f>
        <v>0</v>
      </c>
      <c r="BN290" s="77">
        <v>0</v>
      </c>
      <c r="BO290" s="78">
        <f t="shared" si="459"/>
        <v>0</v>
      </c>
      <c r="BP290" s="32"/>
      <c r="BQ290" s="124">
        <v>0</v>
      </c>
      <c r="BR290" s="76">
        <v>0</v>
      </c>
      <c r="BS290" s="76">
        <f t="shared" si="460"/>
        <v>0</v>
      </c>
      <c r="BT290" s="76">
        <v>0</v>
      </c>
      <c r="BU290" s="76">
        <f t="shared" si="415"/>
        <v>0</v>
      </c>
      <c r="BV290" s="77">
        <v>0</v>
      </c>
      <c r="BW290" s="77">
        <f t="shared" si="461"/>
        <v>0</v>
      </c>
      <c r="BX290" s="8"/>
      <c r="BY290" s="76">
        <v>0</v>
      </c>
      <c r="BZ290" s="76">
        <v>0</v>
      </c>
      <c r="CA290" s="76">
        <f t="shared" ref="CA290:CA353" si="471">+BY290-BZ290</f>
        <v>0</v>
      </c>
      <c r="CB290" s="76">
        <v>0</v>
      </c>
      <c r="CC290" s="76">
        <f t="shared" ref="CC290:CC353" si="472">+BY290-CB290</f>
        <v>0</v>
      </c>
      <c r="CD290" s="77">
        <v>0</v>
      </c>
      <c r="CE290" s="78">
        <f t="shared" si="462"/>
        <v>0</v>
      </c>
      <c r="CF290" s="32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</row>
    <row r="291" spans="2:99" s="2" customFormat="1" ht="14.25" hidden="1" customHeight="1" outlineLevel="1">
      <c r="B291" s="2" t="str">
        <f t="shared" si="416"/>
        <v>Hide</v>
      </c>
      <c r="C291" s="2">
        <v>1</v>
      </c>
      <c r="D291" s="72" t="s">
        <v>266</v>
      </c>
      <c r="E291" s="124">
        <v>0</v>
      </c>
      <c r="F291" s="76">
        <v>0</v>
      </c>
      <c r="G291" s="76">
        <f t="shared" si="448"/>
        <v>0</v>
      </c>
      <c r="H291" s="76">
        <v>0</v>
      </c>
      <c r="I291" s="76">
        <f t="shared" si="411"/>
        <v>0</v>
      </c>
      <c r="J291" s="77">
        <v>0</v>
      </c>
      <c r="K291" s="77">
        <f t="shared" si="449"/>
        <v>0</v>
      </c>
      <c r="L291" s="8"/>
      <c r="M291" s="76">
        <v>0</v>
      </c>
      <c r="N291" s="76">
        <v>0</v>
      </c>
      <c r="O291" s="76">
        <f t="shared" si="463"/>
        <v>0</v>
      </c>
      <c r="P291" s="76">
        <v>0</v>
      </c>
      <c r="Q291" s="76">
        <f t="shared" si="464"/>
        <v>0</v>
      </c>
      <c r="R291" s="77">
        <v>0</v>
      </c>
      <c r="S291" s="78">
        <f t="shared" si="450"/>
        <v>0</v>
      </c>
      <c r="T291" s="32"/>
      <c r="U291" s="124">
        <v>0</v>
      </c>
      <c r="V291" s="76">
        <v>0</v>
      </c>
      <c r="W291" s="76">
        <f t="shared" si="451"/>
        <v>0</v>
      </c>
      <c r="X291" s="76">
        <v>0</v>
      </c>
      <c r="Y291" s="76">
        <f t="shared" si="412"/>
        <v>0</v>
      </c>
      <c r="Z291" s="77">
        <v>0</v>
      </c>
      <c r="AA291" s="77">
        <f t="shared" si="452"/>
        <v>0</v>
      </c>
      <c r="AB291" s="8"/>
      <c r="AC291" s="76">
        <v>0</v>
      </c>
      <c r="AD291" s="76">
        <v>0</v>
      </c>
      <c r="AE291" s="76">
        <f t="shared" si="465"/>
        <v>0</v>
      </c>
      <c r="AF291" s="76">
        <v>0</v>
      </c>
      <c r="AG291" s="76">
        <f t="shared" si="466"/>
        <v>0</v>
      </c>
      <c r="AH291" s="77">
        <v>0</v>
      </c>
      <c r="AI291" s="78">
        <f t="shared" si="453"/>
        <v>0</v>
      </c>
      <c r="AJ291" s="32"/>
      <c r="AK291" s="124">
        <v>0</v>
      </c>
      <c r="AL291" s="76">
        <v>0</v>
      </c>
      <c r="AM291" s="76">
        <f t="shared" si="454"/>
        <v>0</v>
      </c>
      <c r="AN291" s="76">
        <v>0</v>
      </c>
      <c r="AO291" s="76">
        <f t="shared" si="413"/>
        <v>0</v>
      </c>
      <c r="AP291" s="77">
        <v>0</v>
      </c>
      <c r="AQ291" s="77">
        <f t="shared" si="455"/>
        <v>0</v>
      </c>
      <c r="AR291" s="8"/>
      <c r="AS291" s="76">
        <v>0</v>
      </c>
      <c r="AT291" s="76">
        <v>0</v>
      </c>
      <c r="AU291" s="76">
        <f t="shared" si="467"/>
        <v>0</v>
      </c>
      <c r="AV291" s="76">
        <v>0</v>
      </c>
      <c r="AW291" s="76">
        <f t="shared" si="468"/>
        <v>0</v>
      </c>
      <c r="AX291" s="77">
        <v>0</v>
      </c>
      <c r="AY291" s="78">
        <f t="shared" si="456"/>
        <v>0</v>
      </c>
      <c r="AZ291" s="32"/>
      <c r="BA291" s="124">
        <v>0</v>
      </c>
      <c r="BB291" s="76">
        <v>0</v>
      </c>
      <c r="BC291" s="76">
        <f t="shared" si="457"/>
        <v>0</v>
      </c>
      <c r="BD291" s="76">
        <v>0</v>
      </c>
      <c r="BE291" s="76">
        <f t="shared" si="414"/>
        <v>0</v>
      </c>
      <c r="BF291" s="77">
        <v>0</v>
      </c>
      <c r="BG291" s="77">
        <f t="shared" si="458"/>
        <v>0</v>
      </c>
      <c r="BH291" s="8"/>
      <c r="BI291" s="76">
        <v>0</v>
      </c>
      <c r="BJ291" s="76">
        <v>0</v>
      </c>
      <c r="BK291" s="76">
        <f t="shared" si="469"/>
        <v>0</v>
      </c>
      <c r="BL291" s="76">
        <v>0</v>
      </c>
      <c r="BM291" s="76">
        <f t="shared" si="470"/>
        <v>0</v>
      </c>
      <c r="BN291" s="77">
        <v>0</v>
      </c>
      <c r="BO291" s="78">
        <f t="shared" si="459"/>
        <v>0</v>
      </c>
      <c r="BP291" s="32"/>
      <c r="BQ291" s="124">
        <v>0</v>
      </c>
      <c r="BR291" s="76">
        <v>0</v>
      </c>
      <c r="BS291" s="76">
        <f t="shared" si="460"/>
        <v>0</v>
      </c>
      <c r="BT291" s="76">
        <v>0</v>
      </c>
      <c r="BU291" s="76">
        <f t="shared" si="415"/>
        <v>0</v>
      </c>
      <c r="BV291" s="77">
        <v>0</v>
      </c>
      <c r="BW291" s="77">
        <f t="shared" si="461"/>
        <v>0</v>
      </c>
      <c r="BX291" s="8"/>
      <c r="BY291" s="76">
        <v>0</v>
      </c>
      <c r="BZ291" s="76">
        <v>0</v>
      </c>
      <c r="CA291" s="76">
        <f t="shared" si="471"/>
        <v>0</v>
      </c>
      <c r="CB291" s="76">
        <v>0</v>
      </c>
      <c r="CC291" s="76">
        <f t="shared" si="472"/>
        <v>0</v>
      </c>
      <c r="CD291" s="77">
        <v>0</v>
      </c>
      <c r="CE291" s="78">
        <f t="shared" si="462"/>
        <v>0</v>
      </c>
      <c r="CF291" s="32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</row>
    <row r="292" spans="2:99" s="2" customFormat="1" ht="14.25" hidden="1" customHeight="1" outlineLevel="1">
      <c r="B292" s="2" t="str">
        <f t="shared" si="416"/>
        <v>Hide</v>
      </c>
      <c r="C292" s="2">
        <v>1</v>
      </c>
      <c r="D292" s="72" t="s">
        <v>267</v>
      </c>
      <c r="E292" s="124">
        <v>0</v>
      </c>
      <c r="F292" s="76">
        <v>0</v>
      </c>
      <c r="G292" s="76">
        <f t="shared" si="448"/>
        <v>0</v>
      </c>
      <c r="H292" s="76">
        <v>0</v>
      </c>
      <c r="I292" s="76">
        <f t="shared" ref="I292:I355" si="473">+E292-H292</f>
        <v>0</v>
      </c>
      <c r="J292" s="77">
        <v>0</v>
      </c>
      <c r="K292" s="77">
        <f t="shared" si="449"/>
        <v>0</v>
      </c>
      <c r="L292" s="8"/>
      <c r="M292" s="76">
        <v>0</v>
      </c>
      <c r="N292" s="76">
        <v>0</v>
      </c>
      <c r="O292" s="76">
        <f t="shared" si="463"/>
        <v>0</v>
      </c>
      <c r="P292" s="76">
        <v>0</v>
      </c>
      <c r="Q292" s="76">
        <f t="shared" si="464"/>
        <v>0</v>
      </c>
      <c r="R292" s="77">
        <v>0</v>
      </c>
      <c r="S292" s="78">
        <f t="shared" si="450"/>
        <v>0</v>
      </c>
      <c r="T292" s="32"/>
      <c r="U292" s="124">
        <v>0</v>
      </c>
      <c r="V292" s="76">
        <v>0</v>
      </c>
      <c r="W292" s="76">
        <f t="shared" si="451"/>
        <v>0</v>
      </c>
      <c r="X292" s="76">
        <v>0</v>
      </c>
      <c r="Y292" s="76">
        <f t="shared" ref="Y292:Y355" si="474">+U292-X292</f>
        <v>0</v>
      </c>
      <c r="Z292" s="77">
        <v>0</v>
      </c>
      <c r="AA292" s="77">
        <f t="shared" si="452"/>
        <v>0</v>
      </c>
      <c r="AB292" s="8"/>
      <c r="AC292" s="76">
        <v>0</v>
      </c>
      <c r="AD292" s="76">
        <v>0</v>
      </c>
      <c r="AE292" s="76">
        <f t="shared" si="465"/>
        <v>0</v>
      </c>
      <c r="AF292" s="76">
        <v>0</v>
      </c>
      <c r="AG292" s="76">
        <f t="shared" si="466"/>
        <v>0</v>
      </c>
      <c r="AH292" s="77">
        <v>0</v>
      </c>
      <c r="AI292" s="78">
        <f t="shared" si="453"/>
        <v>0</v>
      </c>
      <c r="AJ292" s="32"/>
      <c r="AK292" s="124">
        <v>0</v>
      </c>
      <c r="AL292" s="76">
        <v>0</v>
      </c>
      <c r="AM292" s="76">
        <f t="shared" si="454"/>
        <v>0</v>
      </c>
      <c r="AN292" s="76">
        <v>0</v>
      </c>
      <c r="AO292" s="76">
        <f t="shared" ref="AO292:AO355" si="475">+AK292-AN292</f>
        <v>0</v>
      </c>
      <c r="AP292" s="77">
        <v>0</v>
      </c>
      <c r="AQ292" s="77">
        <f t="shared" si="455"/>
        <v>0</v>
      </c>
      <c r="AR292" s="8"/>
      <c r="AS292" s="76">
        <v>0</v>
      </c>
      <c r="AT292" s="76">
        <v>0</v>
      </c>
      <c r="AU292" s="76">
        <f t="shared" si="467"/>
        <v>0</v>
      </c>
      <c r="AV292" s="76">
        <v>0</v>
      </c>
      <c r="AW292" s="76">
        <f t="shared" si="468"/>
        <v>0</v>
      </c>
      <c r="AX292" s="77">
        <v>0</v>
      </c>
      <c r="AY292" s="78">
        <f t="shared" si="456"/>
        <v>0</v>
      </c>
      <c r="AZ292" s="32"/>
      <c r="BA292" s="124">
        <v>0</v>
      </c>
      <c r="BB292" s="76">
        <v>0</v>
      </c>
      <c r="BC292" s="76">
        <f t="shared" si="457"/>
        <v>0</v>
      </c>
      <c r="BD292" s="76">
        <v>0</v>
      </c>
      <c r="BE292" s="76">
        <f t="shared" ref="BE292:BE355" si="476">+BA292-BD292</f>
        <v>0</v>
      </c>
      <c r="BF292" s="77">
        <v>0</v>
      </c>
      <c r="BG292" s="77">
        <f t="shared" si="458"/>
        <v>0</v>
      </c>
      <c r="BH292" s="8"/>
      <c r="BI292" s="76">
        <v>0</v>
      </c>
      <c r="BJ292" s="76">
        <v>0</v>
      </c>
      <c r="BK292" s="76">
        <f t="shared" si="469"/>
        <v>0</v>
      </c>
      <c r="BL292" s="76">
        <v>0</v>
      </c>
      <c r="BM292" s="76">
        <f t="shared" si="470"/>
        <v>0</v>
      </c>
      <c r="BN292" s="77">
        <v>0</v>
      </c>
      <c r="BO292" s="78">
        <f t="shared" si="459"/>
        <v>0</v>
      </c>
      <c r="BP292" s="32"/>
      <c r="BQ292" s="124">
        <v>0</v>
      </c>
      <c r="BR292" s="76">
        <v>0</v>
      </c>
      <c r="BS292" s="76">
        <f t="shared" si="460"/>
        <v>0</v>
      </c>
      <c r="BT292" s="76">
        <v>0</v>
      </c>
      <c r="BU292" s="76">
        <f t="shared" ref="BU292:BU355" si="477">+BQ292-BT292</f>
        <v>0</v>
      </c>
      <c r="BV292" s="77">
        <v>0</v>
      </c>
      <c r="BW292" s="77">
        <f t="shared" si="461"/>
        <v>0</v>
      </c>
      <c r="BX292" s="8"/>
      <c r="BY292" s="76">
        <v>0</v>
      </c>
      <c r="BZ292" s="76">
        <v>0</v>
      </c>
      <c r="CA292" s="76">
        <f t="shared" si="471"/>
        <v>0</v>
      </c>
      <c r="CB292" s="76">
        <v>0</v>
      </c>
      <c r="CC292" s="76">
        <f t="shared" si="472"/>
        <v>0</v>
      </c>
      <c r="CD292" s="77">
        <v>0</v>
      </c>
      <c r="CE292" s="78">
        <f t="shared" si="462"/>
        <v>0</v>
      </c>
      <c r="CF292" s="3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</row>
    <row r="293" spans="2:99" s="2" customFormat="1" ht="14.25" hidden="1" customHeight="1" outlineLevel="1">
      <c r="B293" s="2" t="str">
        <f t="shared" si="416"/>
        <v>Hide</v>
      </c>
      <c r="C293" s="2">
        <v>1</v>
      </c>
      <c r="D293" s="72" t="s">
        <v>268</v>
      </c>
      <c r="E293" s="124">
        <v>0</v>
      </c>
      <c r="F293" s="76">
        <v>0</v>
      </c>
      <c r="G293" s="76">
        <f t="shared" si="448"/>
        <v>0</v>
      </c>
      <c r="H293" s="76">
        <v>0</v>
      </c>
      <c r="I293" s="76">
        <f t="shared" si="473"/>
        <v>0</v>
      </c>
      <c r="J293" s="77">
        <v>0</v>
      </c>
      <c r="K293" s="77">
        <f t="shared" si="449"/>
        <v>0</v>
      </c>
      <c r="L293" s="8"/>
      <c r="M293" s="76">
        <v>0</v>
      </c>
      <c r="N293" s="76">
        <v>0</v>
      </c>
      <c r="O293" s="76">
        <f t="shared" si="463"/>
        <v>0</v>
      </c>
      <c r="P293" s="76">
        <v>0</v>
      </c>
      <c r="Q293" s="76">
        <f t="shared" si="464"/>
        <v>0</v>
      </c>
      <c r="R293" s="77">
        <v>0</v>
      </c>
      <c r="S293" s="78">
        <f t="shared" si="450"/>
        <v>0</v>
      </c>
      <c r="T293" s="32"/>
      <c r="U293" s="124">
        <v>0</v>
      </c>
      <c r="V293" s="76">
        <v>0</v>
      </c>
      <c r="W293" s="76">
        <f t="shared" si="451"/>
        <v>0</v>
      </c>
      <c r="X293" s="76">
        <v>0</v>
      </c>
      <c r="Y293" s="76">
        <f t="shared" si="474"/>
        <v>0</v>
      </c>
      <c r="Z293" s="77">
        <v>0</v>
      </c>
      <c r="AA293" s="77">
        <f t="shared" si="452"/>
        <v>0</v>
      </c>
      <c r="AB293" s="8"/>
      <c r="AC293" s="76">
        <v>0</v>
      </c>
      <c r="AD293" s="76">
        <v>0</v>
      </c>
      <c r="AE293" s="76">
        <f t="shared" si="465"/>
        <v>0</v>
      </c>
      <c r="AF293" s="76">
        <v>0</v>
      </c>
      <c r="AG293" s="76">
        <f t="shared" si="466"/>
        <v>0</v>
      </c>
      <c r="AH293" s="77">
        <v>0</v>
      </c>
      <c r="AI293" s="78">
        <f t="shared" si="453"/>
        <v>0</v>
      </c>
      <c r="AJ293" s="32"/>
      <c r="AK293" s="124">
        <v>0</v>
      </c>
      <c r="AL293" s="76">
        <v>0</v>
      </c>
      <c r="AM293" s="76">
        <f t="shared" si="454"/>
        <v>0</v>
      </c>
      <c r="AN293" s="76">
        <v>0</v>
      </c>
      <c r="AO293" s="76">
        <f t="shared" si="475"/>
        <v>0</v>
      </c>
      <c r="AP293" s="77">
        <v>0</v>
      </c>
      <c r="AQ293" s="77">
        <f t="shared" si="455"/>
        <v>0</v>
      </c>
      <c r="AR293" s="8"/>
      <c r="AS293" s="76">
        <v>0</v>
      </c>
      <c r="AT293" s="76">
        <v>0</v>
      </c>
      <c r="AU293" s="76">
        <f t="shared" si="467"/>
        <v>0</v>
      </c>
      <c r="AV293" s="76">
        <v>0</v>
      </c>
      <c r="AW293" s="76">
        <f t="shared" si="468"/>
        <v>0</v>
      </c>
      <c r="AX293" s="77">
        <v>0</v>
      </c>
      <c r="AY293" s="78">
        <f t="shared" si="456"/>
        <v>0</v>
      </c>
      <c r="AZ293" s="32"/>
      <c r="BA293" s="124">
        <v>0</v>
      </c>
      <c r="BB293" s="76">
        <v>0</v>
      </c>
      <c r="BC293" s="76">
        <f t="shared" si="457"/>
        <v>0</v>
      </c>
      <c r="BD293" s="76">
        <v>0</v>
      </c>
      <c r="BE293" s="76">
        <f t="shared" si="476"/>
        <v>0</v>
      </c>
      <c r="BF293" s="77">
        <v>0</v>
      </c>
      <c r="BG293" s="77">
        <f t="shared" si="458"/>
        <v>0</v>
      </c>
      <c r="BH293" s="8"/>
      <c r="BI293" s="76">
        <v>0</v>
      </c>
      <c r="BJ293" s="76">
        <v>0</v>
      </c>
      <c r="BK293" s="76">
        <f t="shared" si="469"/>
        <v>0</v>
      </c>
      <c r="BL293" s="76">
        <v>0</v>
      </c>
      <c r="BM293" s="76">
        <f t="shared" si="470"/>
        <v>0</v>
      </c>
      <c r="BN293" s="77">
        <v>0</v>
      </c>
      <c r="BO293" s="78">
        <f t="shared" si="459"/>
        <v>0</v>
      </c>
      <c r="BP293" s="32"/>
      <c r="BQ293" s="124">
        <v>0</v>
      </c>
      <c r="BR293" s="76">
        <v>0</v>
      </c>
      <c r="BS293" s="76">
        <f t="shared" si="460"/>
        <v>0</v>
      </c>
      <c r="BT293" s="76">
        <v>0</v>
      </c>
      <c r="BU293" s="76">
        <f t="shared" si="477"/>
        <v>0</v>
      </c>
      <c r="BV293" s="77">
        <v>0</v>
      </c>
      <c r="BW293" s="77">
        <f t="shared" si="461"/>
        <v>0</v>
      </c>
      <c r="BX293" s="8"/>
      <c r="BY293" s="76">
        <v>0</v>
      </c>
      <c r="BZ293" s="76">
        <v>0</v>
      </c>
      <c r="CA293" s="76">
        <f t="shared" si="471"/>
        <v>0</v>
      </c>
      <c r="CB293" s="76">
        <v>0</v>
      </c>
      <c r="CC293" s="76">
        <f t="shared" si="472"/>
        <v>0</v>
      </c>
      <c r="CD293" s="77">
        <v>0</v>
      </c>
      <c r="CE293" s="78">
        <f t="shared" si="462"/>
        <v>0</v>
      </c>
      <c r="CF293" s="32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</row>
    <row r="294" spans="2:99" s="2" customFormat="1" ht="14.25" hidden="1" customHeight="1" outlineLevel="1">
      <c r="B294" s="2" t="str">
        <f t="shared" si="416"/>
        <v>Hide</v>
      </c>
      <c r="C294" s="2">
        <v>1</v>
      </c>
      <c r="D294" s="72" t="s">
        <v>269</v>
      </c>
      <c r="E294" s="124">
        <v>0</v>
      </c>
      <c r="F294" s="76">
        <v>0</v>
      </c>
      <c r="G294" s="76">
        <f t="shared" si="448"/>
        <v>0</v>
      </c>
      <c r="H294" s="76">
        <v>0</v>
      </c>
      <c r="I294" s="76">
        <f t="shared" si="473"/>
        <v>0</v>
      </c>
      <c r="J294" s="77">
        <v>0</v>
      </c>
      <c r="K294" s="77">
        <f t="shared" si="449"/>
        <v>0</v>
      </c>
      <c r="L294" s="8"/>
      <c r="M294" s="76">
        <v>0</v>
      </c>
      <c r="N294" s="76">
        <v>0</v>
      </c>
      <c r="O294" s="76">
        <f t="shared" si="463"/>
        <v>0</v>
      </c>
      <c r="P294" s="76">
        <v>0</v>
      </c>
      <c r="Q294" s="76">
        <f t="shared" si="464"/>
        <v>0</v>
      </c>
      <c r="R294" s="77">
        <v>0</v>
      </c>
      <c r="S294" s="78">
        <f t="shared" si="450"/>
        <v>0</v>
      </c>
      <c r="T294" s="32"/>
      <c r="U294" s="124">
        <v>0</v>
      </c>
      <c r="V294" s="76">
        <v>0</v>
      </c>
      <c r="W294" s="76">
        <f t="shared" si="451"/>
        <v>0</v>
      </c>
      <c r="X294" s="76">
        <v>0</v>
      </c>
      <c r="Y294" s="76">
        <f t="shared" si="474"/>
        <v>0</v>
      </c>
      <c r="Z294" s="77">
        <v>0</v>
      </c>
      <c r="AA294" s="77">
        <f t="shared" si="452"/>
        <v>0</v>
      </c>
      <c r="AB294" s="8"/>
      <c r="AC294" s="76">
        <v>0</v>
      </c>
      <c r="AD294" s="76">
        <v>0</v>
      </c>
      <c r="AE294" s="76">
        <f t="shared" si="465"/>
        <v>0</v>
      </c>
      <c r="AF294" s="76">
        <v>0</v>
      </c>
      <c r="AG294" s="76">
        <f t="shared" si="466"/>
        <v>0</v>
      </c>
      <c r="AH294" s="77">
        <v>0</v>
      </c>
      <c r="AI294" s="78">
        <f t="shared" si="453"/>
        <v>0</v>
      </c>
      <c r="AJ294" s="32"/>
      <c r="AK294" s="124">
        <v>0</v>
      </c>
      <c r="AL294" s="76">
        <v>0</v>
      </c>
      <c r="AM294" s="76">
        <f t="shared" si="454"/>
        <v>0</v>
      </c>
      <c r="AN294" s="76">
        <v>0</v>
      </c>
      <c r="AO294" s="76">
        <f t="shared" si="475"/>
        <v>0</v>
      </c>
      <c r="AP294" s="77">
        <v>0</v>
      </c>
      <c r="AQ294" s="77">
        <f t="shared" si="455"/>
        <v>0</v>
      </c>
      <c r="AR294" s="8"/>
      <c r="AS294" s="76">
        <v>0</v>
      </c>
      <c r="AT294" s="76">
        <v>0</v>
      </c>
      <c r="AU294" s="76">
        <f t="shared" si="467"/>
        <v>0</v>
      </c>
      <c r="AV294" s="76">
        <v>0</v>
      </c>
      <c r="AW294" s="76">
        <f t="shared" si="468"/>
        <v>0</v>
      </c>
      <c r="AX294" s="77">
        <v>0</v>
      </c>
      <c r="AY294" s="78">
        <f t="shared" si="456"/>
        <v>0</v>
      </c>
      <c r="AZ294" s="32"/>
      <c r="BA294" s="124">
        <v>0</v>
      </c>
      <c r="BB294" s="76">
        <v>0</v>
      </c>
      <c r="BC294" s="76">
        <f t="shared" si="457"/>
        <v>0</v>
      </c>
      <c r="BD294" s="76">
        <v>0</v>
      </c>
      <c r="BE294" s="76">
        <f t="shared" si="476"/>
        <v>0</v>
      </c>
      <c r="BF294" s="77">
        <v>0</v>
      </c>
      <c r="BG294" s="77">
        <f t="shared" si="458"/>
        <v>0</v>
      </c>
      <c r="BH294" s="8"/>
      <c r="BI294" s="76">
        <v>0</v>
      </c>
      <c r="BJ294" s="76">
        <v>0</v>
      </c>
      <c r="BK294" s="76">
        <f t="shared" si="469"/>
        <v>0</v>
      </c>
      <c r="BL294" s="76">
        <v>0</v>
      </c>
      <c r="BM294" s="76">
        <f t="shared" si="470"/>
        <v>0</v>
      </c>
      <c r="BN294" s="77">
        <v>0</v>
      </c>
      <c r="BO294" s="78">
        <f t="shared" si="459"/>
        <v>0</v>
      </c>
      <c r="BP294" s="32"/>
      <c r="BQ294" s="124">
        <v>0</v>
      </c>
      <c r="BR294" s="76">
        <v>0</v>
      </c>
      <c r="BS294" s="76">
        <f t="shared" si="460"/>
        <v>0</v>
      </c>
      <c r="BT294" s="76">
        <v>0</v>
      </c>
      <c r="BU294" s="76">
        <f t="shared" si="477"/>
        <v>0</v>
      </c>
      <c r="BV294" s="77">
        <v>0</v>
      </c>
      <c r="BW294" s="77">
        <f t="shared" si="461"/>
        <v>0</v>
      </c>
      <c r="BX294" s="8"/>
      <c r="BY294" s="76">
        <v>0</v>
      </c>
      <c r="BZ294" s="76">
        <v>0</v>
      </c>
      <c r="CA294" s="76">
        <f t="shared" si="471"/>
        <v>0</v>
      </c>
      <c r="CB294" s="76">
        <v>0</v>
      </c>
      <c r="CC294" s="76">
        <f t="shared" si="472"/>
        <v>0</v>
      </c>
      <c r="CD294" s="77">
        <v>0</v>
      </c>
      <c r="CE294" s="78">
        <f t="shared" si="462"/>
        <v>0</v>
      </c>
      <c r="CF294" s="32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</row>
    <row r="295" spans="2:99" s="2" customFormat="1" ht="14.25" hidden="1" customHeight="1" outlineLevel="1">
      <c r="B295" s="2" t="str">
        <f t="shared" si="416"/>
        <v>Hide</v>
      </c>
      <c r="C295" s="2">
        <v>1</v>
      </c>
      <c r="D295" s="72" t="s">
        <v>270</v>
      </c>
      <c r="E295" s="124">
        <v>0</v>
      </c>
      <c r="F295" s="76">
        <v>0</v>
      </c>
      <c r="G295" s="76">
        <f t="shared" si="448"/>
        <v>0</v>
      </c>
      <c r="H295" s="76">
        <v>0</v>
      </c>
      <c r="I295" s="76">
        <f t="shared" si="473"/>
        <v>0</v>
      </c>
      <c r="J295" s="77">
        <v>0</v>
      </c>
      <c r="K295" s="77">
        <f t="shared" si="449"/>
        <v>0</v>
      </c>
      <c r="L295" s="8"/>
      <c r="M295" s="76">
        <v>0</v>
      </c>
      <c r="N295" s="76">
        <v>0</v>
      </c>
      <c r="O295" s="76">
        <f t="shared" si="463"/>
        <v>0</v>
      </c>
      <c r="P295" s="76">
        <v>0</v>
      </c>
      <c r="Q295" s="76">
        <f t="shared" si="464"/>
        <v>0</v>
      </c>
      <c r="R295" s="77">
        <v>0</v>
      </c>
      <c r="S295" s="78">
        <f t="shared" si="450"/>
        <v>0</v>
      </c>
      <c r="T295" s="32"/>
      <c r="U295" s="124">
        <v>0</v>
      </c>
      <c r="V295" s="76">
        <v>0</v>
      </c>
      <c r="W295" s="76">
        <f t="shared" si="451"/>
        <v>0</v>
      </c>
      <c r="X295" s="76">
        <v>0</v>
      </c>
      <c r="Y295" s="76">
        <f t="shared" si="474"/>
        <v>0</v>
      </c>
      <c r="Z295" s="77">
        <v>0</v>
      </c>
      <c r="AA295" s="77">
        <f t="shared" si="452"/>
        <v>0</v>
      </c>
      <c r="AB295" s="8"/>
      <c r="AC295" s="76">
        <v>0</v>
      </c>
      <c r="AD295" s="76">
        <v>0</v>
      </c>
      <c r="AE295" s="76">
        <f t="shared" si="465"/>
        <v>0</v>
      </c>
      <c r="AF295" s="76">
        <v>0</v>
      </c>
      <c r="AG295" s="76">
        <f t="shared" si="466"/>
        <v>0</v>
      </c>
      <c r="AH295" s="77">
        <v>0</v>
      </c>
      <c r="AI295" s="78">
        <f t="shared" si="453"/>
        <v>0</v>
      </c>
      <c r="AJ295" s="32"/>
      <c r="AK295" s="124">
        <v>0</v>
      </c>
      <c r="AL295" s="76">
        <v>0</v>
      </c>
      <c r="AM295" s="76">
        <f t="shared" si="454"/>
        <v>0</v>
      </c>
      <c r="AN295" s="76">
        <v>0</v>
      </c>
      <c r="AO295" s="76">
        <f t="shared" si="475"/>
        <v>0</v>
      </c>
      <c r="AP295" s="77">
        <v>0</v>
      </c>
      <c r="AQ295" s="77">
        <f t="shared" si="455"/>
        <v>0</v>
      </c>
      <c r="AR295" s="8"/>
      <c r="AS295" s="76">
        <v>0</v>
      </c>
      <c r="AT295" s="76">
        <v>0</v>
      </c>
      <c r="AU295" s="76">
        <f t="shared" si="467"/>
        <v>0</v>
      </c>
      <c r="AV295" s="76">
        <v>0</v>
      </c>
      <c r="AW295" s="76">
        <f t="shared" si="468"/>
        <v>0</v>
      </c>
      <c r="AX295" s="77">
        <v>0</v>
      </c>
      <c r="AY295" s="78">
        <f t="shared" si="456"/>
        <v>0</v>
      </c>
      <c r="AZ295" s="32"/>
      <c r="BA295" s="124">
        <v>0</v>
      </c>
      <c r="BB295" s="76">
        <v>0</v>
      </c>
      <c r="BC295" s="76">
        <f t="shared" si="457"/>
        <v>0</v>
      </c>
      <c r="BD295" s="76">
        <v>0</v>
      </c>
      <c r="BE295" s="76">
        <f t="shared" si="476"/>
        <v>0</v>
      </c>
      <c r="BF295" s="77">
        <v>0</v>
      </c>
      <c r="BG295" s="77">
        <f t="shared" si="458"/>
        <v>0</v>
      </c>
      <c r="BH295" s="8"/>
      <c r="BI295" s="76">
        <v>0</v>
      </c>
      <c r="BJ295" s="76">
        <v>0</v>
      </c>
      <c r="BK295" s="76">
        <f t="shared" si="469"/>
        <v>0</v>
      </c>
      <c r="BL295" s="76">
        <v>0</v>
      </c>
      <c r="BM295" s="76">
        <f t="shared" si="470"/>
        <v>0</v>
      </c>
      <c r="BN295" s="77">
        <v>0</v>
      </c>
      <c r="BO295" s="78">
        <f t="shared" si="459"/>
        <v>0</v>
      </c>
      <c r="BP295" s="32"/>
      <c r="BQ295" s="124">
        <v>0</v>
      </c>
      <c r="BR295" s="76">
        <v>0</v>
      </c>
      <c r="BS295" s="76">
        <f t="shared" si="460"/>
        <v>0</v>
      </c>
      <c r="BT295" s="76">
        <v>0</v>
      </c>
      <c r="BU295" s="76">
        <f t="shared" si="477"/>
        <v>0</v>
      </c>
      <c r="BV295" s="77">
        <v>0</v>
      </c>
      <c r="BW295" s="77">
        <f t="shared" si="461"/>
        <v>0</v>
      </c>
      <c r="BX295" s="8"/>
      <c r="BY295" s="76">
        <v>0</v>
      </c>
      <c r="BZ295" s="76">
        <v>0</v>
      </c>
      <c r="CA295" s="76">
        <f t="shared" si="471"/>
        <v>0</v>
      </c>
      <c r="CB295" s="76">
        <v>0</v>
      </c>
      <c r="CC295" s="76">
        <f t="shared" si="472"/>
        <v>0</v>
      </c>
      <c r="CD295" s="77">
        <v>0</v>
      </c>
      <c r="CE295" s="78">
        <f t="shared" si="462"/>
        <v>0</v>
      </c>
      <c r="CF295" s="32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</row>
    <row r="296" spans="2:99" s="2" customFormat="1" ht="14.25" hidden="1" customHeight="1" outlineLevel="1">
      <c r="B296" s="2" t="str">
        <f t="shared" si="416"/>
        <v>Hide</v>
      </c>
      <c r="C296" s="2">
        <v>1</v>
      </c>
      <c r="D296" s="72" t="s">
        <v>271</v>
      </c>
      <c r="E296" s="124">
        <v>0</v>
      </c>
      <c r="F296" s="76">
        <v>16.958333333333329</v>
      </c>
      <c r="G296" s="76">
        <f t="shared" si="448"/>
        <v>-16.958333333333329</v>
      </c>
      <c r="H296" s="76">
        <v>0</v>
      </c>
      <c r="I296" s="76">
        <f t="shared" si="473"/>
        <v>0</v>
      </c>
      <c r="J296" s="77">
        <v>0</v>
      </c>
      <c r="K296" s="77">
        <f t="shared" si="449"/>
        <v>0</v>
      </c>
      <c r="L296" s="8"/>
      <c r="M296" s="76">
        <v>0</v>
      </c>
      <c r="N296" s="76">
        <v>16.958333333333329</v>
      </c>
      <c r="O296" s="76">
        <f t="shared" si="463"/>
        <v>-16.958333333333329</v>
      </c>
      <c r="P296" s="76">
        <v>0</v>
      </c>
      <c r="Q296" s="76">
        <f t="shared" si="464"/>
        <v>0</v>
      </c>
      <c r="R296" s="77">
        <v>0</v>
      </c>
      <c r="S296" s="78">
        <f t="shared" si="450"/>
        <v>0</v>
      </c>
      <c r="T296" s="32"/>
      <c r="U296" s="124">
        <v>0</v>
      </c>
      <c r="V296" s="76">
        <v>16.958333333333329</v>
      </c>
      <c r="W296" s="76">
        <f t="shared" si="451"/>
        <v>-16.958333333333329</v>
      </c>
      <c r="X296" s="76">
        <v>0</v>
      </c>
      <c r="Y296" s="76">
        <f t="shared" si="474"/>
        <v>0</v>
      </c>
      <c r="Z296" s="77">
        <v>0</v>
      </c>
      <c r="AA296" s="77">
        <f t="shared" si="452"/>
        <v>0</v>
      </c>
      <c r="AB296" s="8"/>
      <c r="AC296" s="76">
        <v>0</v>
      </c>
      <c r="AD296" s="76">
        <v>16.958333333333329</v>
      </c>
      <c r="AE296" s="76">
        <f t="shared" si="465"/>
        <v>-16.958333333333329</v>
      </c>
      <c r="AF296" s="76">
        <v>0</v>
      </c>
      <c r="AG296" s="76">
        <f t="shared" si="466"/>
        <v>0</v>
      </c>
      <c r="AH296" s="77">
        <v>0</v>
      </c>
      <c r="AI296" s="78">
        <f t="shared" si="453"/>
        <v>0</v>
      </c>
      <c r="AJ296" s="32"/>
      <c r="AK296" s="124">
        <v>0</v>
      </c>
      <c r="AL296" s="76">
        <v>0</v>
      </c>
      <c r="AM296" s="76">
        <f t="shared" si="454"/>
        <v>0</v>
      </c>
      <c r="AN296" s="76">
        <v>0</v>
      </c>
      <c r="AO296" s="76">
        <f t="shared" si="475"/>
        <v>0</v>
      </c>
      <c r="AP296" s="77">
        <v>0</v>
      </c>
      <c r="AQ296" s="77">
        <f t="shared" si="455"/>
        <v>0</v>
      </c>
      <c r="AR296" s="8"/>
      <c r="AS296" s="76">
        <v>0</v>
      </c>
      <c r="AT296" s="76">
        <v>0</v>
      </c>
      <c r="AU296" s="76">
        <f t="shared" si="467"/>
        <v>0</v>
      </c>
      <c r="AV296" s="76">
        <v>0</v>
      </c>
      <c r="AW296" s="76">
        <f t="shared" si="468"/>
        <v>0</v>
      </c>
      <c r="AX296" s="77">
        <v>0</v>
      </c>
      <c r="AY296" s="78">
        <f t="shared" si="456"/>
        <v>0</v>
      </c>
      <c r="AZ296" s="32"/>
      <c r="BA296" s="124">
        <v>0</v>
      </c>
      <c r="BB296" s="76">
        <v>0</v>
      </c>
      <c r="BC296" s="76">
        <f t="shared" si="457"/>
        <v>0</v>
      </c>
      <c r="BD296" s="76">
        <v>0</v>
      </c>
      <c r="BE296" s="76">
        <f t="shared" si="476"/>
        <v>0</v>
      </c>
      <c r="BF296" s="77">
        <v>0</v>
      </c>
      <c r="BG296" s="77">
        <f t="shared" si="458"/>
        <v>0</v>
      </c>
      <c r="BH296" s="8"/>
      <c r="BI296" s="76">
        <v>0</v>
      </c>
      <c r="BJ296" s="76">
        <v>0</v>
      </c>
      <c r="BK296" s="76">
        <f t="shared" si="469"/>
        <v>0</v>
      </c>
      <c r="BL296" s="76">
        <v>0</v>
      </c>
      <c r="BM296" s="76">
        <f t="shared" si="470"/>
        <v>0</v>
      </c>
      <c r="BN296" s="77">
        <v>0</v>
      </c>
      <c r="BO296" s="78">
        <f t="shared" si="459"/>
        <v>0</v>
      </c>
      <c r="BP296" s="32"/>
      <c r="BQ296" s="124">
        <v>0</v>
      </c>
      <c r="BR296" s="76">
        <v>0</v>
      </c>
      <c r="BS296" s="76">
        <f t="shared" si="460"/>
        <v>0</v>
      </c>
      <c r="BT296" s="76">
        <v>0</v>
      </c>
      <c r="BU296" s="76">
        <f t="shared" si="477"/>
        <v>0</v>
      </c>
      <c r="BV296" s="77">
        <v>0</v>
      </c>
      <c r="BW296" s="77">
        <f t="shared" si="461"/>
        <v>0</v>
      </c>
      <c r="BX296" s="8"/>
      <c r="BY296" s="76">
        <v>0</v>
      </c>
      <c r="BZ296" s="76">
        <v>0</v>
      </c>
      <c r="CA296" s="76">
        <f t="shared" si="471"/>
        <v>0</v>
      </c>
      <c r="CB296" s="76">
        <v>0</v>
      </c>
      <c r="CC296" s="76">
        <f t="shared" si="472"/>
        <v>0</v>
      </c>
      <c r="CD296" s="77">
        <v>0</v>
      </c>
      <c r="CE296" s="78">
        <f t="shared" si="462"/>
        <v>0</v>
      </c>
      <c r="CF296" s="32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</row>
    <row r="297" spans="2:99" s="2" customFormat="1" ht="14.25" hidden="1" customHeight="1" outlineLevel="1">
      <c r="B297" s="2" t="str">
        <f t="shared" si="416"/>
        <v>Hide</v>
      </c>
      <c r="C297" s="2">
        <v>1</v>
      </c>
      <c r="D297" s="72" t="s">
        <v>272</v>
      </c>
      <c r="E297" s="124">
        <v>0</v>
      </c>
      <c r="F297" s="76">
        <v>0</v>
      </c>
      <c r="G297" s="76">
        <f t="shared" si="448"/>
        <v>0</v>
      </c>
      <c r="H297" s="76">
        <v>0</v>
      </c>
      <c r="I297" s="76">
        <f t="shared" si="473"/>
        <v>0</v>
      </c>
      <c r="J297" s="77">
        <v>0</v>
      </c>
      <c r="K297" s="77">
        <f t="shared" si="449"/>
        <v>0</v>
      </c>
      <c r="L297" s="8"/>
      <c r="M297" s="76">
        <v>0</v>
      </c>
      <c r="N297" s="76">
        <v>0</v>
      </c>
      <c r="O297" s="76">
        <f t="shared" si="463"/>
        <v>0</v>
      </c>
      <c r="P297" s="76">
        <v>0</v>
      </c>
      <c r="Q297" s="76">
        <f t="shared" si="464"/>
        <v>0</v>
      </c>
      <c r="R297" s="77">
        <v>0</v>
      </c>
      <c r="S297" s="78">
        <f t="shared" si="450"/>
        <v>0</v>
      </c>
      <c r="T297" s="32"/>
      <c r="U297" s="124">
        <v>0</v>
      </c>
      <c r="V297" s="76">
        <v>0</v>
      </c>
      <c r="W297" s="76">
        <f t="shared" si="451"/>
        <v>0</v>
      </c>
      <c r="X297" s="76">
        <v>0</v>
      </c>
      <c r="Y297" s="76">
        <f t="shared" si="474"/>
        <v>0</v>
      </c>
      <c r="Z297" s="77">
        <v>0</v>
      </c>
      <c r="AA297" s="77">
        <f t="shared" si="452"/>
        <v>0</v>
      </c>
      <c r="AB297" s="8"/>
      <c r="AC297" s="76">
        <v>0</v>
      </c>
      <c r="AD297" s="76">
        <v>0</v>
      </c>
      <c r="AE297" s="76">
        <f t="shared" si="465"/>
        <v>0</v>
      </c>
      <c r="AF297" s="76">
        <v>0</v>
      </c>
      <c r="AG297" s="76">
        <f t="shared" si="466"/>
        <v>0</v>
      </c>
      <c r="AH297" s="77">
        <v>0</v>
      </c>
      <c r="AI297" s="78">
        <f t="shared" si="453"/>
        <v>0</v>
      </c>
      <c r="AJ297" s="32"/>
      <c r="AK297" s="124">
        <v>0</v>
      </c>
      <c r="AL297" s="76">
        <v>0</v>
      </c>
      <c r="AM297" s="76">
        <f t="shared" si="454"/>
        <v>0</v>
      </c>
      <c r="AN297" s="76">
        <v>0</v>
      </c>
      <c r="AO297" s="76">
        <f t="shared" si="475"/>
        <v>0</v>
      </c>
      <c r="AP297" s="77">
        <v>0</v>
      </c>
      <c r="AQ297" s="77">
        <f t="shared" si="455"/>
        <v>0</v>
      </c>
      <c r="AR297" s="8"/>
      <c r="AS297" s="76">
        <v>0</v>
      </c>
      <c r="AT297" s="76">
        <v>0</v>
      </c>
      <c r="AU297" s="76">
        <f t="shared" si="467"/>
        <v>0</v>
      </c>
      <c r="AV297" s="76">
        <v>0</v>
      </c>
      <c r="AW297" s="76">
        <f t="shared" si="468"/>
        <v>0</v>
      </c>
      <c r="AX297" s="77">
        <v>0</v>
      </c>
      <c r="AY297" s="78">
        <f t="shared" si="456"/>
        <v>0</v>
      </c>
      <c r="AZ297" s="32"/>
      <c r="BA297" s="124">
        <v>0</v>
      </c>
      <c r="BB297" s="76">
        <v>0</v>
      </c>
      <c r="BC297" s="76">
        <f t="shared" si="457"/>
        <v>0</v>
      </c>
      <c r="BD297" s="76">
        <v>0</v>
      </c>
      <c r="BE297" s="76">
        <f t="shared" si="476"/>
        <v>0</v>
      </c>
      <c r="BF297" s="77">
        <v>0</v>
      </c>
      <c r="BG297" s="77">
        <f t="shared" si="458"/>
        <v>0</v>
      </c>
      <c r="BH297" s="8"/>
      <c r="BI297" s="76">
        <v>0</v>
      </c>
      <c r="BJ297" s="76">
        <v>0</v>
      </c>
      <c r="BK297" s="76">
        <f t="shared" si="469"/>
        <v>0</v>
      </c>
      <c r="BL297" s="76">
        <v>0</v>
      </c>
      <c r="BM297" s="76">
        <f t="shared" si="470"/>
        <v>0</v>
      </c>
      <c r="BN297" s="77">
        <v>0</v>
      </c>
      <c r="BO297" s="78">
        <f t="shared" si="459"/>
        <v>0</v>
      </c>
      <c r="BP297" s="32"/>
      <c r="BQ297" s="124">
        <v>0</v>
      </c>
      <c r="BR297" s="76">
        <v>0</v>
      </c>
      <c r="BS297" s="76">
        <f t="shared" si="460"/>
        <v>0</v>
      </c>
      <c r="BT297" s="76">
        <v>0</v>
      </c>
      <c r="BU297" s="76">
        <f t="shared" si="477"/>
        <v>0</v>
      </c>
      <c r="BV297" s="77">
        <v>0</v>
      </c>
      <c r="BW297" s="77">
        <f t="shared" si="461"/>
        <v>0</v>
      </c>
      <c r="BX297" s="8"/>
      <c r="BY297" s="76">
        <v>0</v>
      </c>
      <c r="BZ297" s="76">
        <v>0</v>
      </c>
      <c r="CA297" s="76">
        <f t="shared" si="471"/>
        <v>0</v>
      </c>
      <c r="CB297" s="76">
        <v>0</v>
      </c>
      <c r="CC297" s="76">
        <f t="shared" si="472"/>
        <v>0</v>
      </c>
      <c r="CD297" s="77">
        <v>0</v>
      </c>
      <c r="CE297" s="78">
        <f t="shared" si="462"/>
        <v>0</v>
      </c>
      <c r="CF297" s="32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</row>
    <row r="298" spans="2:99" s="2" customFormat="1" ht="14.25" hidden="1" customHeight="1" outlineLevel="1">
      <c r="B298" s="2" t="str">
        <f t="shared" si="416"/>
        <v>Hide</v>
      </c>
      <c r="C298" s="2">
        <v>1</v>
      </c>
      <c r="D298" s="72" t="s">
        <v>273</v>
      </c>
      <c r="E298" s="124">
        <v>0</v>
      </c>
      <c r="F298" s="76">
        <v>0</v>
      </c>
      <c r="G298" s="76">
        <f t="shared" si="448"/>
        <v>0</v>
      </c>
      <c r="H298" s="76">
        <v>0</v>
      </c>
      <c r="I298" s="76">
        <f t="shared" si="473"/>
        <v>0</v>
      </c>
      <c r="J298" s="77">
        <v>0</v>
      </c>
      <c r="K298" s="77">
        <f t="shared" si="449"/>
        <v>0</v>
      </c>
      <c r="L298" s="8"/>
      <c r="M298" s="76">
        <v>0</v>
      </c>
      <c r="N298" s="76">
        <v>0</v>
      </c>
      <c r="O298" s="76">
        <f t="shared" si="463"/>
        <v>0</v>
      </c>
      <c r="P298" s="76">
        <v>0</v>
      </c>
      <c r="Q298" s="76">
        <f t="shared" si="464"/>
        <v>0</v>
      </c>
      <c r="R298" s="77">
        <v>0</v>
      </c>
      <c r="S298" s="78">
        <f t="shared" si="450"/>
        <v>0</v>
      </c>
      <c r="T298" s="32"/>
      <c r="U298" s="124">
        <v>0</v>
      </c>
      <c r="V298" s="76">
        <v>0</v>
      </c>
      <c r="W298" s="76">
        <f t="shared" si="451"/>
        <v>0</v>
      </c>
      <c r="X298" s="76">
        <v>0</v>
      </c>
      <c r="Y298" s="76">
        <f t="shared" si="474"/>
        <v>0</v>
      </c>
      <c r="Z298" s="77">
        <v>0</v>
      </c>
      <c r="AA298" s="77">
        <f t="shared" si="452"/>
        <v>0</v>
      </c>
      <c r="AB298" s="8"/>
      <c r="AC298" s="76">
        <v>0</v>
      </c>
      <c r="AD298" s="76">
        <v>0</v>
      </c>
      <c r="AE298" s="76">
        <f t="shared" si="465"/>
        <v>0</v>
      </c>
      <c r="AF298" s="76">
        <v>0</v>
      </c>
      <c r="AG298" s="76">
        <f t="shared" si="466"/>
        <v>0</v>
      </c>
      <c r="AH298" s="77">
        <v>0</v>
      </c>
      <c r="AI298" s="78">
        <f t="shared" si="453"/>
        <v>0</v>
      </c>
      <c r="AJ298" s="32"/>
      <c r="AK298" s="124">
        <v>0</v>
      </c>
      <c r="AL298" s="76">
        <v>0</v>
      </c>
      <c r="AM298" s="76">
        <f t="shared" si="454"/>
        <v>0</v>
      </c>
      <c r="AN298" s="76">
        <v>0</v>
      </c>
      <c r="AO298" s="76">
        <f t="shared" si="475"/>
        <v>0</v>
      </c>
      <c r="AP298" s="77">
        <v>0</v>
      </c>
      <c r="AQ298" s="77">
        <f t="shared" si="455"/>
        <v>0</v>
      </c>
      <c r="AR298" s="8"/>
      <c r="AS298" s="76">
        <v>0</v>
      </c>
      <c r="AT298" s="76">
        <v>0</v>
      </c>
      <c r="AU298" s="76">
        <f t="shared" si="467"/>
        <v>0</v>
      </c>
      <c r="AV298" s="76">
        <v>0</v>
      </c>
      <c r="AW298" s="76">
        <f t="shared" si="468"/>
        <v>0</v>
      </c>
      <c r="AX298" s="77">
        <v>0</v>
      </c>
      <c r="AY298" s="78">
        <f t="shared" si="456"/>
        <v>0</v>
      </c>
      <c r="AZ298" s="32"/>
      <c r="BA298" s="124">
        <v>0</v>
      </c>
      <c r="BB298" s="76">
        <v>0</v>
      </c>
      <c r="BC298" s="76">
        <f t="shared" si="457"/>
        <v>0</v>
      </c>
      <c r="BD298" s="76">
        <v>0</v>
      </c>
      <c r="BE298" s="76">
        <f t="shared" si="476"/>
        <v>0</v>
      </c>
      <c r="BF298" s="77">
        <v>0</v>
      </c>
      <c r="BG298" s="77">
        <f t="shared" si="458"/>
        <v>0</v>
      </c>
      <c r="BH298" s="8"/>
      <c r="BI298" s="76">
        <v>0</v>
      </c>
      <c r="BJ298" s="76">
        <v>0</v>
      </c>
      <c r="BK298" s="76">
        <f t="shared" si="469"/>
        <v>0</v>
      </c>
      <c r="BL298" s="76">
        <v>0</v>
      </c>
      <c r="BM298" s="76">
        <f t="shared" si="470"/>
        <v>0</v>
      </c>
      <c r="BN298" s="77">
        <v>0</v>
      </c>
      <c r="BO298" s="78">
        <f t="shared" si="459"/>
        <v>0</v>
      </c>
      <c r="BP298" s="32"/>
      <c r="BQ298" s="124">
        <v>0</v>
      </c>
      <c r="BR298" s="76">
        <v>0</v>
      </c>
      <c r="BS298" s="76">
        <f t="shared" si="460"/>
        <v>0</v>
      </c>
      <c r="BT298" s="76">
        <v>0</v>
      </c>
      <c r="BU298" s="76">
        <f t="shared" si="477"/>
        <v>0</v>
      </c>
      <c r="BV298" s="77">
        <v>0</v>
      </c>
      <c r="BW298" s="77">
        <f t="shared" si="461"/>
        <v>0</v>
      </c>
      <c r="BX298" s="8"/>
      <c r="BY298" s="76">
        <v>0</v>
      </c>
      <c r="BZ298" s="76">
        <v>0</v>
      </c>
      <c r="CA298" s="76">
        <f t="shared" si="471"/>
        <v>0</v>
      </c>
      <c r="CB298" s="76">
        <v>0</v>
      </c>
      <c r="CC298" s="76">
        <f t="shared" si="472"/>
        <v>0</v>
      </c>
      <c r="CD298" s="77">
        <v>0</v>
      </c>
      <c r="CE298" s="78">
        <f t="shared" si="462"/>
        <v>0</v>
      </c>
      <c r="CF298" s="32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</row>
    <row r="299" spans="2:99" s="2" customFormat="1" ht="14.25" hidden="1" customHeight="1" outlineLevel="1">
      <c r="B299" s="2" t="str">
        <f t="shared" si="416"/>
        <v>Hide</v>
      </c>
      <c r="C299" s="2">
        <v>1</v>
      </c>
      <c r="D299" s="72" t="s">
        <v>274</v>
      </c>
      <c r="E299" s="124">
        <v>0</v>
      </c>
      <c r="F299" s="76">
        <v>0</v>
      </c>
      <c r="G299" s="76">
        <f t="shared" si="448"/>
        <v>0</v>
      </c>
      <c r="H299" s="76">
        <v>0</v>
      </c>
      <c r="I299" s="76">
        <f t="shared" si="473"/>
        <v>0</v>
      </c>
      <c r="J299" s="77">
        <v>0</v>
      </c>
      <c r="K299" s="77">
        <f t="shared" si="449"/>
        <v>0</v>
      </c>
      <c r="L299" s="8"/>
      <c r="M299" s="76">
        <v>0</v>
      </c>
      <c r="N299" s="76">
        <v>0</v>
      </c>
      <c r="O299" s="76">
        <f t="shared" si="463"/>
        <v>0</v>
      </c>
      <c r="P299" s="76">
        <v>0</v>
      </c>
      <c r="Q299" s="76">
        <f t="shared" si="464"/>
        <v>0</v>
      </c>
      <c r="R299" s="77">
        <v>0</v>
      </c>
      <c r="S299" s="78">
        <f t="shared" si="450"/>
        <v>0</v>
      </c>
      <c r="T299" s="32"/>
      <c r="U299" s="124">
        <v>0</v>
      </c>
      <c r="V299" s="76">
        <v>0</v>
      </c>
      <c r="W299" s="76">
        <f t="shared" si="451"/>
        <v>0</v>
      </c>
      <c r="X299" s="76">
        <v>0</v>
      </c>
      <c r="Y299" s="76">
        <f t="shared" si="474"/>
        <v>0</v>
      </c>
      <c r="Z299" s="77">
        <v>0</v>
      </c>
      <c r="AA299" s="77">
        <f t="shared" si="452"/>
        <v>0</v>
      </c>
      <c r="AB299" s="8"/>
      <c r="AC299" s="76">
        <v>0</v>
      </c>
      <c r="AD299" s="76">
        <v>0</v>
      </c>
      <c r="AE299" s="76">
        <f t="shared" si="465"/>
        <v>0</v>
      </c>
      <c r="AF299" s="76">
        <v>0</v>
      </c>
      <c r="AG299" s="76">
        <f t="shared" si="466"/>
        <v>0</v>
      </c>
      <c r="AH299" s="77">
        <v>0</v>
      </c>
      <c r="AI299" s="78">
        <f t="shared" si="453"/>
        <v>0</v>
      </c>
      <c r="AJ299" s="32"/>
      <c r="AK299" s="124">
        <v>0</v>
      </c>
      <c r="AL299" s="76">
        <v>0</v>
      </c>
      <c r="AM299" s="76">
        <f t="shared" si="454"/>
        <v>0</v>
      </c>
      <c r="AN299" s="76">
        <v>0</v>
      </c>
      <c r="AO299" s="76">
        <f t="shared" si="475"/>
        <v>0</v>
      </c>
      <c r="AP299" s="77">
        <v>0</v>
      </c>
      <c r="AQ299" s="77">
        <f t="shared" si="455"/>
        <v>0</v>
      </c>
      <c r="AR299" s="8"/>
      <c r="AS299" s="76">
        <v>0</v>
      </c>
      <c r="AT299" s="76">
        <v>0</v>
      </c>
      <c r="AU299" s="76">
        <f t="shared" si="467"/>
        <v>0</v>
      </c>
      <c r="AV299" s="76">
        <v>0</v>
      </c>
      <c r="AW299" s="76">
        <f t="shared" si="468"/>
        <v>0</v>
      </c>
      <c r="AX299" s="77">
        <v>0</v>
      </c>
      <c r="AY299" s="78">
        <f t="shared" si="456"/>
        <v>0</v>
      </c>
      <c r="AZ299" s="32"/>
      <c r="BA299" s="124">
        <v>0</v>
      </c>
      <c r="BB299" s="76">
        <v>0</v>
      </c>
      <c r="BC299" s="76">
        <f t="shared" si="457"/>
        <v>0</v>
      </c>
      <c r="BD299" s="76">
        <v>0</v>
      </c>
      <c r="BE299" s="76">
        <f t="shared" si="476"/>
        <v>0</v>
      </c>
      <c r="BF299" s="77">
        <v>0</v>
      </c>
      <c r="BG299" s="77">
        <f t="shared" si="458"/>
        <v>0</v>
      </c>
      <c r="BH299" s="8"/>
      <c r="BI299" s="76">
        <v>0</v>
      </c>
      <c r="BJ299" s="76">
        <v>0</v>
      </c>
      <c r="BK299" s="76">
        <f t="shared" si="469"/>
        <v>0</v>
      </c>
      <c r="BL299" s="76">
        <v>0</v>
      </c>
      <c r="BM299" s="76">
        <f t="shared" si="470"/>
        <v>0</v>
      </c>
      <c r="BN299" s="77">
        <v>0</v>
      </c>
      <c r="BO299" s="78">
        <f t="shared" si="459"/>
        <v>0</v>
      </c>
      <c r="BP299" s="32"/>
      <c r="BQ299" s="124">
        <v>0</v>
      </c>
      <c r="BR299" s="76">
        <v>0</v>
      </c>
      <c r="BS299" s="76">
        <f t="shared" si="460"/>
        <v>0</v>
      </c>
      <c r="BT299" s="76">
        <v>0</v>
      </c>
      <c r="BU299" s="76">
        <f t="shared" si="477"/>
        <v>0</v>
      </c>
      <c r="BV299" s="77">
        <v>0</v>
      </c>
      <c r="BW299" s="77">
        <f t="shared" si="461"/>
        <v>0</v>
      </c>
      <c r="BX299" s="8"/>
      <c r="BY299" s="76">
        <v>0</v>
      </c>
      <c r="BZ299" s="76">
        <v>0</v>
      </c>
      <c r="CA299" s="76">
        <f t="shared" si="471"/>
        <v>0</v>
      </c>
      <c r="CB299" s="76">
        <v>0</v>
      </c>
      <c r="CC299" s="76">
        <f t="shared" si="472"/>
        <v>0</v>
      </c>
      <c r="CD299" s="77">
        <v>0</v>
      </c>
      <c r="CE299" s="78">
        <f t="shared" si="462"/>
        <v>0</v>
      </c>
      <c r="CF299" s="32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</row>
    <row r="300" spans="2:99" s="2" customFormat="1" ht="14.25" hidden="1" customHeight="1" outlineLevel="1">
      <c r="B300" s="2" t="str">
        <f t="shared" si="416"/>
        <v>Hide</v>
      </c>
      <c r="C300" s="2">
        <v>1</v>
      </c>
      <c r="D300" s="72" t="s">
        <v>275</v>
      </c>
      <c r="E300" s="124">
        <v>0</v>
      </c>
      <c r="F300" s="76">
        <v>0</v>
      </c>
      <c r="G300" s="76">
        <f t="shared" si="448"/>
        <v>0</v>
      </c>
      <c r="H300" s="76">
        <v>0</v>
      </c>
      <c r="I300" s="76">
        <f t="shared" si="473"/>
        <v>0</v>
      </c>
      <c r="J300" s="77">
        <v>0</v>
      </c>
      <c r="K300" s="77">
        <f t="shared" si="449"/>
        <v>0</v>
      </c>
      <c r="L300" s="8"/>
      <c r="M300" s="76">
        <v>0</v>
      </c>
      <c r="N300" s="76">
        <v>0</v>
      </c>
      <c r="O300" s="76">
        <f t="shared" si="463"/>
        <v>0</v>
      </c>
      <c r="P300" s="76">
        <v>0</v>
      </c>
      <c r="Q300" s="76">
        <f t="shared" si="464"/>
        <v>0</v>
      </c>
      <c r="R300" s="77">
        <v>0</v>
      </c>
      <c r="S300" s="78">
        <f t="shared" si="450"/>
        <v>0</v>
      </c>
      <c r="T300" s="32"/>
      <c r="U300" s="124">
        <v>0</v>
      </c>
      <c r="V300" s="76">
        <v>0</v>
      </c>
      <c r="W300" s="76">
        <f t="shared" si="451"/>
        <v>0</v>
      </c>
      <c r="X300" s="76">
        <v>0</v>
      </c>
      <c r="Y300" s="76">
        <f t="shared" si="474"/>
        <v>0</v>
      </c>
      <c r="Z300" s="77">
        <v>0</v>
      </c>
      <c r="AA300" s="77">
        <f t="shared" si="452"/>
        <v>0</v>
      </c>
      <c r="AB300" s="8"/>
      <c r="AC300" s="76">
        <v>0</v>
      </c>
      <c r="AD300" s="76">
        <v>0</v>
      </c>
      <c r="AE300" s="76">
        <f t="shared" si="465"/>
        <v>0</v>
      </c>
      <c r="AF300" s="76">
        <v>0</v>
      </c>
      <c r="AG300" s="76">
        <f t="shared" si="466"/>
        <v>0</v>
      </c>
      <c r="AH300" s="77">
        <v>0</v>
      </c>
      <c r="AI300" s="78">
        <f t="shared" si="453"/>
        <v>0</v>
      </c>
      <c r="AJ300" s="32"/>
      <c r="AK300" s="124">
        <v>0</v>
      </c>
      <c r="AL300" s="76">
        <v>0</v>
      </c>
      <c r="AM300" s="76">
        <f t="shared" si="454"/>
        <v>0</v>
      </c>
      <c r="AN300" s="76">
        <v>0</v>
      </c>
      <c r="AO300" s="76">
        <f t="shared" si="475"/>
        <v>0</v>
      </c>
      <c r="AP300" s="77">
        <v>0</v>
      </c>
      <c r="AQ300" s="77">
        <f t="shared" si="455"/>
        <v>0</v>
      </c>
      <c r="AR300" s="8"/>
      <c r="AS300" s="76">
        <v>0</v>
      </c>
      <c r="AT300" s="76">
        <v>0</v>
      </c>
      <c r="AU300" s="76">
        <f t="shared" si="467"/>
        <v>0</v>
      </c>
      <c r="AV300" s="76">
        <v>0</v>
      </c>
      <c r="AW300" s="76">
        <f t="shared" si="468"/>
        <v>0</v>
      </c>
      <c r="AX300" s="77">
        <v>0</v>
      </c>
      <c r="AY300" s="78">
        <f t="shared" si="456"/>
        <v>0</v>
      </c>
      <c r="AZ300" s="32"/>
      <c r="BA300" s="124">
        <v>0</v>
      </c>
      <c r="BB300" s="76">
        <v>0</v>
      </c>
      <c r="BC300" s="76">
        <f t="shared" si="457"/>
        <v>0</v>
      </c>
      <c r="BD300" s="76">
        <v>0</v>
      </c>
      <c r="BE300" s="76">
        <f t="shared" si="476"/>
        <v>0</v>
      </c>
      <c r="BF300" s="77">
        <v>0</v>
      </c>
      <c r="BG300" s="77">
        <f t="shared" si="458"/>
        <v>0</v>
      </c>
      <c r="BH300" s="8"/>
      <c r="BI300" s="76">
        <v>0</v>
      </c>
      <c r="BJ300" s="76">
        <v>0</v>
      </c>
      <c r="BK300" s="76">
        <f t="shared" si="469"/>
        <v>0</v>
      </c>
      <c r="BL300" s="76">
        <v>0</v>
      </c>
      <c r="BM300" s="76">
        <f t="shared" si="470"/>
        <v>0</v>
      </c>
      <c r="BN300" s="77">
        <v>0</v>
      </c>
      <c r="BO300" s="78">
        <f t="shared" si="459"/>
        <v>0</v>
      </c>
      <c r="BP300" s="32"/>
      <c r="BQ300" s="124">
        <v>0</v>
      </c>
      <c r="BR300" s="76">
        <v>0</v>
      </c>
      <c r="BS300" s="76">
        <f t="shared" si="460"/>
        <v>0</v>
      </c>
      <c r="BT300" s="76">
        <v>0</v>
      </c>
      <c r="BU300" s="76">
        <f t="shared" si="477"/>
        <v>0</v>
      </c>
      <c r="BV300" s="77">
        <v>0</v>
      </c>
      <c r="BW300" s="77">
        <f t="shared" si="461"/>
        <v>0</v>
      </c>
      <c r="BX300" s="8"/>
      <c r="BY300" s="76">
        <v>0</v>
      </c>
      <c r="BZ300" s="76">
        <v>0</v>
      </c>
      <c r="CA300" s="76">
        <f t="shared" si="471"/>
        <v>0</v>
      </c>
      <c r="CB300" s="76">
        <v>0</v>
      </c>
      <c r="CC300" s="76">
        <f t="shared" si="472"/>
        <v>0</v>
      </c>
      <c r="CD300" s="77">
        <v>0</v>
      </c>
      <c r="CE300" s="78">
        <f t="shared" si="462"/>
        <v>0</v>
      </c>
      <c r="CF300" s="32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</row>
    <row r="301" spans="2:99" s="2" customFormat="1" collapsed="1">
      <c r="B301" s="2" t="str">
        <f t="shared" si="416"/>
        <v>Hide</v>
      </c>
      <c r="C301" s="2">
        <v>1</v>
      </c>
      <c r="D301" s="72" t="s">
        <v>276</v>
      </c>
      <c r="E301" s="123">
        <v>0</v>
      </c>
      <c r="F301" s="73">
        <v>16.958333333333329</v>
      </c>
      <c r="G301" s="73">
        <f t="shared" si="448"/>
        <v>-16.958333333333329</v>
      </c>
      <c r="H301" s="73">
        <v>0</v>
      </c>
      <c r="I301" s="73">
        <f t="shared" si="473"/>
        <v>0</v>
      </c>
      <c r="J301" s="74">
        <v>0</v>
      </c>
      <c r="K301" s="74">
        <f t="shared" si="449"/>
        <v>0</v>
      </c>
      <c r="L301" s="35"/>
      <c r="M301" s="73">
        <v>0</v>
      </c>
      <c r="N301" s="73">
        <v>16.958333333333329</v>
      </c>
      <c r="O301" s="73">
        <f t="shared" si="463"/>
        <v>-16.958333333333329</v>
      </c>
      <c r="P301" s="73">
        <v>0</v>
      </c>
      <c r="Q301" s="73">
        <f t="shared" si="464"/>
        <v>0</v>
      </c>
      <c r="R301" s="74">
        <v>0</v>
      </c>
      <c r="S301" s="75">
        <f t="shared" si="450"/>
        <v>0</v>
      </c>
      <c r="T301" s="32"/>
      <c r="U301" s="123">
        <v>0</v>
      </c>
      <c r="V301" s="73">
        <v>16.958333333333329</v>
      </c>
      <c r="W301" s="73">
        <f t="shared" si="451"/>
        <v>-16.958333333333329</v>
      </c>
      <c r="X301" s="73">
        <v>0</v>
      </c>
      <c r="Y301" s="73">
        <f t="shared" si="474"/>
        <v>0</v>
      </c>
      <c r="Z301" s="74">
        <v>0</v>
      </c>
      <c r="AA301" s="74">
        <f t="shared" si="452"/>
        <v>0</v>
      </c>
      <c r="AB301" s="35"/>
      <c r="AC301" s="73">
        <v>0</v>
      </c>
      <c r="AD301" s="73">
        <v>16.958333333333329</v>
      </c>
      <c r="AE301" s="73">
        <f t="shared" si="465"/>
        <v>-16.958333333333329</v>
      </c>
      <c r="AF301" s="73">
        <v>0</v>
      </c>
      <c r="AG301" s="73">
        <f t="shared" si="466"/>
        <v>0</v>
      </c>
      <c r="AH301" s="74">
        <v>0</v>
      </c>
      <c r="AI301" s="75">
        <f t="shared" si="453"/>
        <v>0</v>
      </c>
      <c r="AJ301" s="32"/>
      <c r="AK301" s="123">
        <v>0</v>
      </c>
      <c r="AL301" s="73">
        <v>0</v>
      </c>
      <c r="AM301" s="73">
        <f t="shared" si="454"/>
        <v>0</v>
      </c>
      <c r="AN301" s="73">
        <v>0</v>
      </c>
      <c r="AO301" s="73">
        <f t="shared" si="475"/>
        <v>0</v>
      </c>
      <c r="AP301" s="74">
        <v>0</v>
      </c>
      <c r="AQ301" s="74">
        <f t="shared" si="455"/>
        <v>0</v>
      </c>
      <c r="AR301" s="35"/>
      <c r="AS301" s="73">
        <v>0</v>
      </c>
      <c r="AT301" s="73">
        <v>0</v>
      </c>
      <c r="AU301" s="73">
        <f t="shared" si="467"/>
        <v>0</v>
      </c>
      <c r="AV301" s="73">
        <v>0</v>
      </c>
      <c r="AW301" s="73">
        <f t="shared" si="468"/>
        <v>0</v>
      </c>
      <c r="AX301" s="74">
        <v>0</v>
      </c>
      <c r="AY301" s="75">
        <f t="shared" si="456"/>
        <v>0</v>
      </c>
      <c r="AZ301" s="32"/>
      <c r="BA301" s="123">
        <v>0</v>
      </c>
      <c r="BB301" s="73">
        <v>0</v>
      </c>
      <c r="BC301" s="73">
        <f t="shared" si="457"/>
        <v>0</v>
      </c>
      <c r="BD301" s="73">
        <v>0</v>
      </c>
      <c r="BE301" s="73">
        <f t="shared" si="476"/>
        <v>0</v>
      </c>
      <c r="BF301" s="74">
        <v>0</v>
      </c>
      <c r="BG301" s="74">
        <f t="shared" si="458"/>
        <v>0</v>
      </c>
      <c r="BH301" s="35"/>
      <c r="BI301" s="73">
        <v>0</v>
      </c>
      <c r="BJ301" s="73">
        <v>0</v>
      </c>
      <c r="BK301" s="73">
        <f t="shared" si="469"/>
        <v>0</v>
      </c>
      <c r="BL301" s="73">
        <v>0</v>
      </c>
      <c r="BM301" s="73">
        <f t="shared" si="470"/>
        <v>0</v>
      </c>
      <c r="BN301" s="74">
        <v>0</v>
      </c>
      <c r="BO301" s="75">
        <f t="shared" si="459"/>
        <v>0</v>
      </c>
      <c r="BP301" s="32"/>
      <c r="BQ301" s="123">
        <v>0</v>
      </c>
      <c r="BR301" s="73">
        <v>0</v>
      </c>
      <c r="BS301" s="73">
        <f t="shared" si="460"/>
        <v>0</v>
      </c>
      <c r="BT301" s="73">
        <v>0</v>
      </c>
      <c r="BU301" s="73">
        <f t="shared" si="477"/>
        <v>0</v>
      </c>
      <c r="BV301" s="74">
        <v>0</v>
      </c>
      <c r="BW301" s="74">
        <f t="shared" si="461"/>
        <v>0</v>
      </c>
      <c r="BX301" s="35"/>
      <c r="BY301" s="73">
        <v>0</v>
      </c>
      <c r="BZ301" s="73">
        <v>0</v>
      </c>
      <c r="CA301" s="73">
        <f t="shared" si="471"/>
        <v>0</v>
      </c>
      <c r="CB301" s="73">
        <v>0</v>
      </c>
      <c r="CC301" s="73">
        <f t="shared" si="472"/>
        <v>0</v>
      </c>
      <c r="CD301" s="74">
        <v>0</v>
      </c>
      <c r="CE301" s="75">
        <f t="shared" si="462"/>
        <v>0</v>
      </c>
      <c r="CF301" s="32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</row>
    <row r="302" spans="2:99" s="2" customFormat="1" ht="14.25" hidden="1" customHeight="1" outlineLevel="1">
      <c r="B302" s="2" t="str">
        <f t="shared" si="416"/>
        <v>Hide</v>
      </c>
      <c r="C302" s="2">
        <v>1</v>
      </c>
      <c r="D302" s="72" t="s">
        <v>277</v>
      </c>
      <c r="E302" s="124">
        <v>0</v>
      </c>
      <c r="F302" s="76">
        <v>27.59416666666667</v>
      </c>
      <c r="G302" s="76">
        <f t="shared" si="448"/>
        <v>-27.59416666666667</v>
      </c>
      <c r="H302" s="76">
        <v>0</v>
      </c>
      <c r="I302" s="76">
        <f t="shared" si="473"/>
        <v>0</v>
      </c>
      <c r="J302" s="77">
        <v>15.68</v>
      </c>
      <c r="K302" s="77">
        <f t="shared" si="449"/>
        <v>-15.68</v>
      </c>
      <c r="L302" s="8"/>
      <c r="M302" s="76">
        <v>0</v>
      </c>
      <c r="N302" s="76">
        <v>27.59416666666667</v>
      </c>
      <c r="O302" s="76">
        <f t="shared" si="463"/>
        <v>-27.59416666666667</v>
      </c>
      <c r="P302" s="76">
        <v>0</v>
      </c>
      <c r="Q302" s="76">
        <f t="shared" si="464"/>
        <v>0</v>
      </c>
      <c r="R302" s="77">
        <v>15.68</v>
      </c>
      <c r="S302" s="78">
        <f t="shared" si="450"/>
        <v>-15.68</v>
      </c>
      <c r="T302" s="32"/>
      <c r="U302" s="124">
        <v>0</v>
      </c>
      <c r="V302" s="76">
        <v>27.59416666666667</v>
      </c>
      <c r="W302" s="76">
        <f t="shared" si="451"/>
        <v>-27.59416666666667</v>
      </c>
      <c r="X302" s="76">
        <v>0</v>
      </c>
      <c r="Y302" s="76">
        <f t="shared" si="474"/>
        <v>0</v>
      </c>
      <c r="Z302" s="77">
        <v>15.68</v>
      </c>
      <c r="AA302" s="77">
        <f t="shared" si="452"/>
        <v>-15.68</v>
      </c>
      <c r="AB302" s="8"/>
      <c r="AC302" s="76">
        <v>0</v>
      </c>
      <c r="AD302" s="76">
        <v>27.59416666666667</v>
      </c>
      <c r="AE302" s="76">
        <f t="shared" si="465"/>
        <v>-27.59416666666667</v>
      </c>
      <c r="AF302" s="76">
        <v>0</v>
      </c>
      <c r="AG302" s="76">
        <f t="shared" si="466"/>
        <v>0</v>
      </c>
      <c r="AH302" s="77">
        <v>15.68</v>
      </c>
      <c r="AI302" s="78">
        <f t="shared" si="453"/>
        <v>-15.68</v>
      </c>
      <c r="AJ302" s="32"/>
      <c r="AK302" s="124">
        <v>0</v>
      </c>
      <c r="AL302" s="76">
        <v>0</v>
      </c>
      <c r="AM302" s="76">
        <f t="shared" si="454"/>
        <v>0</v>
      </c>
      <c r="AN302" s="76">
        <v>0</v>
      </c>
      <c r="AO302" s="76">
        <f t="shared" si="475"/>
        <v>0</v>
      </c>
      <c r="AP302" s="77">
        <v>0</v>
      </c>
      <c r="AQ302" s="77">
        <f t="shared" si="455"/>
        <v>0</v>
      </c>
      <c r="AR302" s="8"/>
      <c r="AS302" s="76">
        <v>0</v>
      </c>
      <c r="AT302" s="76">
        <v>0</v>
      </c>
      <c r="AU302" s="76">
        <f t="shared" si="467"/>
        <v>0</v>
      </c>
      <c r="AV302" s="76">
        <v>0</v>
      </c>
      <c r="AW302" s="76">
        <f t="shared" si="468"/>
        <v>0</v>
      </c>
      <c r="AX302" s="77">
        <v>0</v>
      </c>
      <c r="AY302" s="78">
        <f t="shared" si="456"/>
        <v>0</v>
      </c>
      <c r="AZ302" s="32"/>
      <c r="BA302" s="124">
        <v>0</v>
      </c>
      <c r="BB302" s="76">
        <v>0</v>
      </c>
      <c r="BC302" s="76">
        <f t="shared" si="457"/>
        <v>0</v>
      </c>
      <c r="BD302" s="76">
        <v>0</v>
      </c>
      <c r="BE302" s="76">
        <f t="shared" si="476"/>
        <v>0</v>
      </c>
      <c r="BF302" s="77">
        <v>0</v>
      </c>
      <c r="BG302" s="77">
        <f t="shared" si="458"/>
        <v>0</v>
      </c>
      <c r="BH302" s="8"/>
      <c r="BI302" s="76">
        <v>0</v>
      </c>
      <c r="BJ302" s="76">
        <v>0</v>
      </c>
      <c r="BK302" s="76">
        <f t="shared" si="469"/>
        <v>0</v>
      </c>
      <c r="BL302" s="76">
        <v>0</v>
      </c>
      <c r="BM302" s="76">
        <f t="shared" si="470"/>
        <v>0</v>
      </c>
      <c r="BN302" s="77">
        <v>0</v>
      </c>
      <c r="BO302" s="78">
        <f t="shared" si="459"/>
        <v>0</v>
      </c>
      <c r="BP302" s="32"/>
      <c r="BQ302" s="124">
        <v>0</v>
      </c>
      <c r="BR302" s="76">
        <v>0</v>
      </c>
      <c r="BS302" s="76">
        <f t="shared" si="460"/>
        <v>0</v>
      </c>
      <c r="BT302" s="76">
        <v>0</v>
      </c>
      <c r="BU302" s="76">
        <f t="shared" si="477"/>
        <v>0</v>
      </c>
      <c r="BV302" s="77">
        <v>0</v>
      </c>
      <c r="BW302" s="77">
        <f t="shared" si="461"/>
        <v>0</v>
      </c>
      <c r="BX302" s="8"/>
      <c r="BY302" s="76">
        <v>0</v>
      </c>
      <c r="BZ302" s="76">
        <v>0</v>
      </c>
      <c r="CA302" s="76">
        <f t="shared" si="471"/>
        <v>0</v>
      </c>
      <c r="CB302" s="76">
        <v>0</v>
      </c>
      <c r="CC302" s="76">
        <f t="shared" si="472"/>
        <v>0</v>
      </c>
      <c r="CD302" s="77">
        <v>0</v>
      </c>
      <c r="CE302" s="78">
        <f t="shared" si="462"/>
        <v>0</v>
      </c>
      <c r="CF302" s="3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</row>
    <row r="303" spans="2:99" s="2" customFormat="1" ht="14.25" hidden="1" customHeight="1" outlineLevel="1">
      <c r="B303" s="2" t="str">
        <f t="shared" si="416"/>
        <v>Hide</v>
      </c>
      <c r="C303" s="2">
        <v>1</v>
      </c>
      <c r="D303" s="72" t="s">
        <v>278</v>
      </c>
      <c r="E303" s="124">
        <v>0</v>
      </c>
      <c r="F303" s="76">
        <v>0</v>
      </c>
      <c r="G303" s="76">
        <f t="shared" si="448"/>
        <v>0</v>
      </c>
      <c r="H303" s="76">
        <v>0</v>
      </c>
      <c r="I303" s="76">
        <f t="shared" si="473"/>
        <v>0</v>
      </c>
      <c r="J303" s="77">
        <v>0</v>
      </c>
      <c r="K303" s="77">
        <f t="shared" si="449"/>
        <v>0</v>
      </c>
      <c r="L303" s="8"/>
      <c r="M303" s="76">
        <v>0</v>
      </c>
      <c r="N303" s="76">
        <v>0</v>
      </c>
      <c r="O303" s="76">
        <f t="shared" si="463"/>
        <v>0</v>
      </c>
      <c r="P303" s="76">
        <v>0</v>
      </c>
      <c r="Q303" s="76">
        <f t="shared" si="464"/>
        <v>0</v>
      </c>
      <c r="R303" s="77">
        <v>0</v>
      </c>
      <c r="S303" s="78">
        <f t="shared" si="450"/>
        <v>0</v>
      </c>
      <c r="T303" s="32"/>
      <c r="U303" s="124">
        <v>0</v>
      </c>
      <c r="V303" s="76">
        <v>0</v>
      </c>
      <c r="W303" s="76">
        <f t="shared" si="451"/>
        <v>0</v>
      </c>
      <c r="X303" s="76">
        <v>0</v>
      </c>
      <c r="Y303" s="76">
        <f t="shared" si="474"/>
        <v>0</v>
      </c>
      <c r="Z303" s="77">
        <v>0</v>
      </c>
      <c r="AA303" s="77">
        <f t="shared" si="452"/>
        <v>0</v>
      </c>
      <c r="AB303" s="8"/>
      <c r="AC303" s="76">
        <v>0</v>
      </c>
      <c r="AD303" s="76">
        <v>0</v>
      </c>
      <c r="AE303" s="76">
        <f t="shared" si="465"/>
        <v>0</v>
      </c>
      <c r="AF303" s="76">
        <v>0</v>
      </c>
      <c r="AG303" s="76">
        <f t="shared" si="466"/>
        <v>0</v>
      </c>
      <c r="AH303" s="77">
        <v>0</v>
      </c>
      <c r="AI303" s="78">
        <f t="shared" si="453"/>
        <v>0</v>
      </c>
      <c r="AJ303" s="32"/>
      <c r="AK303" s="124">
        <v>0</v>
      </c>
      <c r="AL303" s="76">
        <v>0</v>
      </c>
      <c r="AM303" s="76">
        <f t="shared" si="454"/>
        <v>0</v>
      </c>
      <c r="AN303" s="76">
        <v>0</v>
      </c>
      <c r="AO303" s="76">
        <f t="shared" si="475"/>
        <v>0</v>
      </c>
      <c r="AP303" s="77">
        <v>0</v>
      </c>
      <c r="AQ303" s="77">
        <f t="shared" si="455"/>
        <v>0</v>
      </c>
      <c r="AR303" s="8"/>
      <c r="AS303" s="76">
        <v>0</v>
      </c>
      <c r="AT303" s="76">
        <v>0</v>
      </c>
      <c r="AU303" s="76">
        <f t="shared" si="467"/>
        <v>0</v>
      </c>
      <c r="AV303" s="76">
        <v>0</v>
      </c>
      <c r="AW303" s="76">
        <f t="shared" si="468"/>
        <v>0</v>
      </c>
      <c r="AX303" s="77">
        <v>0</v>
      </c>
      <c r="AY303" s="78">
        <f t="shared" si="456"/>
        <v>0</v>
      </c>
      <c r="AZ303" s="32"/>
      <c r="BA303" s="124">
        <v>0</v>
      </c>
      <c r="BB303" s="76">
        <v>0</v>
      </c>
      <c r="BC303" s="76">
        <f t="shared" si="457"/>
        <v>0</v>
      </c>
      <c r="BD303" s="76">
        <v>0</v>
      </c>
      <c r="BE303" s="76">
        <f t="shared" si="476"/>
        <v>0</v>
      </c>
      <c r="BF303" s="77">
        <v>0</v>
      </c>
      <c r="BG303" s="77">
        <f t="shared" si="458"/>
        <v>0</v>
      </c>
      <c r="BH303" s="8"/>
      <c r="BI303" s="76">
        <v>0</v>
      </c>
      <c r="BJ303" s="76">
        <v>0</v>
      </c>
      <c r="BK303" s="76">
        <f t="shared" si="469"/>
        <v>0</v>
      </c>
      <c r="BL303" s="76">
        <v>0</v>
      </c>
      <c r="BM303" s="76">
        <f t="shared" si="470"/>
        <v>0</v>
      </c>
      <c r="BN303" s="77">
        <v>0</v>
      </c>
      <c r="BO303" s="78">
        <f t="shared" si="459"/>
        <v>0</v>
      </c>
      <c r="BP303" s="32"/>
      <c r="BQ303" s="124">
        <v>0</v>
      </c>
      <c r="BR303" s="76">
        <v>0</v>
      </c>
      <c r="BS303" s="76">
        <f t="shared" si="460"/>
        <v>0</v>
      </c>
      <c r="BT303" s="76">
        <v>0</v>
      </c>
      <c r="BU303" s="76">
        <f t="shared" si="477"/>
        <v>0</v>
      </c>
      <c r="BV303" s="77">
        <v>0</v>
      </c>
      <c r="BW303" s="77">
        <f t="shared" si="461"/>
        <v>0</v>
      </c>
      <c r="BX303" s="8"/>
      <c r="BY303" s="76">
        <v>0</v>
      </c>
      <c r="BZ303" s="76">
        <v>0</v>
      </c>
      <c r="CA303" s="76">
        <f t="shared" si="471"/>
        <v>0</v>
      </c>
      <c r="CB303" s="76">
        <v>0</v>
      </c>
      <c r="CC303" s="76">
        <f t="shared" si="472"/>
        <v>0</v>
      </c>
      <c r="CD303" s="77">
        <v>0</v>
      </c>
      <c r="CE303" s="78">
        <f t="shared" si="462"/>
        <v>0</v>
      </c>
      <c r="CF303" s="32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</row>
    <row r="304" spans="2:99" s="2" customFormat="1" ht="14.25" hidden="1" customHeight="1" outlineLevel="1">
      <c r="B304" s="2" t="str">
        <f t="shared" si="416"/>
        <v>Hide</v>
      </c>
      <c r="C304" s="2">
        <v>1</v>
      </c>
      <c r="D304" s="72" t="s">
        <v>279</v>
      </c>
      <c r="E304" s="124">
        <v>0</v>
      </c>
      <c r="F304" s="76">
        <v>0</v>
      </c>
      <c r="G304" s="76">
        <f t="shared" si="448"/>
        <v>0</v>
      </c>
      <c r="H304" s="76">
        <v>0</v>
      </c>
      <c r="I304" s="76">
        <f t="shared" si="473"/>
        <v>0</v>
      </c>
      <c r="J304" s="77">
        <v>0</v>
      </c>
      <c r="K304" s="77">
        <f t="shared" si="449"/>
        <v>0</v>
      </c>
      <c r="L304" s="8"/>
      <c r="M304" s="76">
        <v>0</v>
      </c>
      <c r="N304" s="76">
        <v>0</v>
      </c>
      <c r="O304" s="76">
        <f t="shared" si="463"/>
        <v>0</v>
      </c>
      <c r="P304" s="76">
        <v>0</v>
      </c>
      <c r="Q304" s="76">
        <f t="shared" si="464"/>
        <v>0</v>
      </c>
      <c r="R304" s="77">
        <v>0</v>
      </c>
      <c r="S304" s="78">
        <f t="shared" si="450"/>
        <v>0</v>
      </c>
      <c r="T304" s="32"/>
      <c r="U304" s="124">
        <v>0</v>
      </c>
      <c r="V304" s="76">
        <v>0</v>
      </c>
      <c r="W304" s="76">
        <f t="shared" si="451"/>
        <v>0</v>
      </c>
      <c r="X304" s="76">
        <v>0</v>
      </c>
      <c r="Y304" s="76">
        <f t="shared" si="474"/>
        <v>0</v>
      </c>
      <c r="Z304" s="77">
        <v>0</v>
      </c>
      <c r="AA304" s="77">
        <f t="shared" si="452"/>
        <v>0</v>
      </c>
      <c r="AB304" s="8"/>
      <c r="AC304" s="76">
        <v>0</v>
      </c>
      <c r="AD304" s="76">
        <v>0</v>
      </c>
      <c r="AE304" s="76">
        <f t="shared" si="465"/>
        <v>0</v>
      </c>
      <c r="AF304" s="76">
        <v>0</v>
      </c>
      <c r="AG304" s="76">
        <f t="shared" si="466"/>
        <v>0</v>
      </c>
      <c r="AH304" s="77">
        <v>0</v>
      </c>
      <c r="AI304" s="78">
        <f t="shared" si="453"/>
        <v>0</v>
      </c>
      <c r="AJ304" s="32"/>
      <c r="AK304" s="124">
        <v>0</v>
      </c>
      <c r="AL304" s="76">
        <v>0</v>
      </c>
      <c r="AM304" s="76">
        <f t="shared" si="454"/>
        <v>0</v>
      </c>
      <c r="AN304" s="76">
        <v>0</v>
      </c>
      <c r="AO304" s="76">
        <f t="shared" si="475"/>
        <v>0</v>
      </c>
      <c r="AP304" s="77">
        <v>0</v>
      </c>
      <c r="AQ304" s="77">
        <f t="shared" si="455"/>
        <v>0</v>
      </c>
      <c r="AR304" s="8"/>
      <c r="AS304" s="76">
        <v>0</v>
      </c>
      <c r="AT304" s="76">
        <v>0</v>
      </c>
      <c r="AU304" s="76">
        <f t="shared" si="467"/>
        <v>0</v>
      </c>
      <c r="AV304" s="76">
        <v>0</v>
      </c>
      <c r="AW304" s="76">
        <f t="shared" si="468"/>
        <v>0</v>
      </c>
      <c r="AX304" s="77">
        <v>0</v>
      </c>
      <c r="AY304" s="78">
        <f t="shared" si="456"/>
        <v>0</v>
      </c>
      <c r="AZ304" s="32"/>
      <c r="BA304" s="124">
        <v>0</v>
      </c>
      <c r="BB304" s="76">
        <v>0</v>
      </c>
      <c r="BC304" s="76">
        <f t="shared" si="457"/>
        <v>0</v>
      </c>
      <c r="BD304" s="76">
        <v>0</v>
      </c>
      <c r="BE304" s="76">
        <f t="shared" si="476"/>
        <v>0</v>
      </c>
      <c r="BF304" s="77">
        <v>0</v>
      </c>
      <c r="BG304" s="77">
        <f t="shared" si="458"/>
        <v>0</v>
      </c>
      <c r="BH304" s="8"/>
      <c r="BI304" s="76">
        <v>0</v>
      </c>
      <c r="BJ304" s="76">
        <v>0</v>
      </c>
      <c r="BK304" s="76">
        <f t="shared" si="469"/>
        <v>0</v>
      </c>
      <c r="BL304" s="76">
        <v>0</v>
      </c>
      <c r="BM304" s="76">
        <f t="shared" si="470"/>
        <v>0</v>
      </c>
      <c r="BN304" s="77">
        <v>0</v>
      </c>
      <c r="BO304" s="78">
        <f t="shared" si="459"/>
        <v>0</v>
      </c>
      <c r="BP304" s="32"/>
      <c r="BQ304" s="124">
        <v>0</v>
      </c>
      <c r="BR304" s="76">
        <v>0</v>
      </c>
      <c r="BS304" s="76">
        <f t="shared" si="460"/>
        <v>0</v>
      </c>
      <c r="BT304" s="76">
        <v>0</v>
      </c>
      <c r="BU304" s="76">
        <f t="shared" si="477"/>
        <v>0</v>
      </c>
      <c r="BV304" s="77">
        <v>0</v>
      </c>
      <c r="BW304" s="77">
        <f t="shared" si="461"/>
        <v>0</v>
      </c>
      <c r="BX304" s="8"/>
      <c r="BY304" s="76">
        <v>0</v>
      </c>
      <c r="BZ304" s="76">
        <v>0</v>
      </c>
      <c r="CA304" s="76">
        <f t="shared" si="471"/>
        <v>0</v>
      </c>
      <c r="CB304" s="76">
        <v>0</v>
      </c>
      <c r="CC304" s="76">
        <f t="shared" si="472"/>
        <v>0</v>
      </c>
      <c r="CD304" s="77">
        <v>0</v>
      </c>
      <c r="CE304" s="78">
        <f t="shared" si="462"/>
        <v>0</v>
      </c>
      <c r="CF304" s="32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</row>
    <row r="305" spans="2:99" s="2" customFormat="1" collapsed="1">
      <c r="B305" s="2" t="str">
        <f t="shared" ref="B305:B368" si="478">IF(SUM(T305:T305)&lt;&gt;0,"Show","Hide")</f>
        <v>Hide</v>
      </c>
      <c r="C305" s="2">
        <v>1</v>
      </c>
      <c r="D305" s="72" t="s">
        <v>280</v>
      </c>
      <c r="E305" s="123">
        <v>0</v>
      </c>
      <c r="F305" s="73">
        <v>27.59416666666667</v>
      </c>
      <c r="G305" s="73">
        <f t="shared" si="448"/>
        <v>-27.59416666666667</v>
      </c>
      <c r="H305" s="73">
        <v>0</v>
      </c>
      <c r="I305" s="73">
        <f t="shared" si="473"/>
        <v>0</v>
      </c>
      <c r="J305" s="74">
        <v>15.68</v>
      </c>
      <c r="K305" s="74">
        <f t="shared" si="449"/>
        <v>-15.68</v>
      </c>
      <c r="L305" s="35"/>
      <c r="M305" s="73">
        <v>0</v>
      </c>
      <c r="N305" s="73">
        <v>27.59416666666667</v>
      </c>
      <c r="O305" s="73">
        <f t="shared" si="463"/>
        <v>-27.59416666666667</v>
      </c>
      <c r="P305" s="73">
        <v>0</v>
      </c>
      <c r="Q305" s="73">
        <f t="shared" si="464"/>
        <v>0</v>
      </c>
      <c r="R305" s="74">
        <v>15.68</v>
      </c>
      <c r="S305" s="75">
        <f t="shared" si="450"/>
        <v>-15.68</v>
      </c>
      <c r="T305" s="32"/>
      <c r="U305" s="123">
        <v>0</v>
      </c>
      <c r="V305" s="73">
        <v>27.59416666666667</v>
      </c>
      <c r="W305" s="73">
        <f t="shared" si="451"/>
        <v>-27.59416666666667</v>
      </c>
      <c r="X305" s="73">
        <v>0</v>
      </c>
      <c r="Y305" s="73">
        <f t="shared" si="474"/>
        <v>0</v>
      </c>
      <c r="Z305" s="74">
        <v>15.68</v>
      </c>
      <c r="AA305" s="74">
        <f t="shared" si="452"/>
        <v>-15.68</v>
      </c>
      <c r="AB305" s="35"/>
      <c r="AC305" s="73">
        <v>0</v>
      </c>
      <c r="AD305" s="73">
        <v>27.59416666666667</v>
      </c>
      <c r="AE305" s="73">
        <f t="shared" si="465"/>
        <v>-27.59416666666667</v>
      </c>
      <c r="AF305" s="73">
        <v>0</v>
      </c>
      <c r="AG305" s="73">
        <f t="shared" si="466"/>
        <v>0</v>
      </c>
      <c r="AH305" s="74">
        <v>15.68</v>
      </c>
      <c r="AI305" s="75">
        <f t="shared" si="453"/>
        <v>-15.68</v>
      </c>
      <c r="AJ305" s="32"/>
      <c r="AK305" s="123">
        <v>0</v>
      </c>
      <c r="AL305" s="73">
        <v>0</v>
      </c>
      <c r="AM305" s="73">
        <f t="shared" si="454"/>
        <v>0</v>
      </c>
      <c r="AN305" s="73">
        <v>0</v>
      </c>
      <c r="AO305" s="73">
        <f t="shared" si="475"/>
        <v>0</v>
      </c>
      <c r="AP305" s="74">
        <v>0</v>
      </c>
      <c r="AQ305" s="74">
        <f t="shared" si="455"/>
        <v>0</v>
      </c>
      <c r="AR305" s="35"/>
      <c r="AS305" s="73">
        <v>0</v>
      </c>
      <c r="AT305" s="73">
        <v>0</v>
      </c>
      <c r="AU305" s="73">
        <f t="shared" si="467"/>
        <v>0</v>
      </c>
      <c r="AV305" s="73">
        <v>0</v>
      </c>
      <c r="AW305" s="73">
        <f t="shared" si="468"/>
        <v>0</v>
      </c>
      <c r="AX305" s="74">
        <v>0</v>
      </c>
      <c r="AY305" s="75">
        <f t="shared" si="456"/>
        <v>0</v>
      </c>
      <c r="AZ305" s="32"/>
      <c r="BA305" s="123">
        <v>0</v>
      </c>
      <c r="BB305" s="73">
        <v>0</v>
      </c>
      <c r="BC305" s="73">
        <f t="shared" si="457"/>
        <v>0</v>
      </c>
      <c r="BD305" s="73">
        <v>0</v>
      </c>
      <c r="BE305" s="73">
        <f t="shared" si="476"/>
        <v>0</v>
      </c>
      <c r="BF305" s="74">
        <v>0</v>
      </c>
      <c r="BG305" s="74">
        <f t="shared" si="458"/>
        <v>0</v>
      </c>
      <c r="BH305" s="35"/>
      <c r="BI305" s="73">
        <v>0</v>
      </c>
      <c r="BJ305" s="73">
        <v>0</v>
      </c>
      <c r="BK305" s="73">
        <f t="shared" si="469"/>
        <v>0</v>
      </c>
      <c r="BL305" s="73">
        <v>0</v>
      </c>
      <c r="BM305" s="73">
        <f t="shared" si="470"/>
        <v>0</v>
      </c>
      <c r="BN305" s="74">
        <v>0</v>
      </c>
      <c r="BO305" s="75">
        <f t="shared" si="459"/>
        <v>0</v>
      </c>
      <c r="BP305" s="32"/>
      <c r="BQ305" s="123">
        <v>0</v>
      </c>
      <c r="BR305" s="73">
        <v>0</v>
      </c>
      <c r="BS305" s="73">
        <f t="shared" si="460"/>
        <v>0</v>
      </c>
      <c r="BT305" s="73">
        <v>0</v>
      </c>
      <c r="BU305" s="73">
        <f t="shared" si="477"/>
        <v>0</v>
      </c>
      <c r="BV305" s="74">
        <v>0</v>
      </c>
      <c r="BW305" s="74">
        <f t="shared" si="461"/>
        <v>0</v>
      </c>
      <c r="BX305" s="35"/>
      <c r="BY305" s="73">
        <v>0</v>
      </c>
      <c r="BZ305" s="73">
        <v>0</v>
      </c>
      <c r="CA305" s="73">
        <f t="shared" si="471"/>
        <v>0</v>
      </c>
      <c r="CB305" s="73">
        <v>0</v>
      </c>
      <c r="CC305" s="73">
        <f t="shared" si="472"/>
        <v>0</v>
      </c>
      <c r="CD305" s="74">
        <v>0</v>
      </c>
      <c r="CE305" s="75">
        <f t="shared" si="462"/>
        <v>0</v>
      </c>
      <c r="CF305" s="32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</row>
    <row r="306" spans="2:99" s="2" customFormat="1" ht="14.25" hidden="1" customHeight="1" outlineLevel="1">
      <c r="B306" s="2" t="str">
        <f t="shared" si="478"/>
        <v>Hide</v>
      </c>
      <c r="C306" s="2">
        <v>1</v>
      </c>
      <c r="D306" s="72" t="s">
        <v>281</v>
      </c>
      <c r="E306" s="124">
        <v>240.32000000000002</v>
      </c>
      <c r="F306" s="76">
        <v>268.7116666666667</v>
      </c>
      <c r="G306" s="76">
        <f t="shared" si="448"/>
        <v>-28.39166666666668</v>
      </c>
      <c r="H306" s="76">
        <v>0</v>
      </c>
      <c r="I306" s="76">
        <f t="shared" si="473"/>
        <v>240.32000000000002</v>
      </c>
      <c r="J306" s="77">
        <v>283.44</v>
      </c>
      <c r="K306" s="77">
        <f t="shared" si="449"/>
        <v>-43.119999999999976</v>
      </c>
      <c r="L306" s="8"/>
      <c r="M306" s="76">
        <v>240.32000000000002</v>
      </c>
      <c r="N306" s="76">
        <v>268.7116666666667</v>
      </c>
      <c r="O306" s="76">
        <f t="shared" si="463"/>
        <v>-28.39166666666668</v>
      </c>
      <c r="P306" s="76">
        <v>0</v>
      </c>
      <c r="Q306" s="76">
        <f t="shared" si="464"/>
        <v>240.32000000000002</v>
      </c>
      <c r="R306" s="77">
        <v>283.44</v>
      </c>
      <c r="S306" s="78">
        <f t="shared" si="450"/>
        <v>-43.119999999999976</v>
      </c>
      <c r="T306" s="32"/>
      <c r="U306" s="124">
        <v>239.99</v>
      </c>
      <c r="V306" s="76">
        <v>268.38166666666672</v>
      </c>
      <c r="W306" s="76">
        <f t="shared" si="451"/>
        <v>-28.391666666666708</v>
      </c>
      <c r="X306" s="76">
        <v>0</v>
      </c>
      <c r="Y306" s="76">
        <f t="shared" si="474"/>
        <v>239.99</v>
      </c>
      <c r="Z306" s="77">
        <v>283.11</v>
      </c>
      <c r="AA306" s="77">
        <f t="shared" si="452"/>
        <v>-43.120000000000005</v>
      </c>
      <c r="AB306" s="8"/>
      <c r="AC306" s="76">
        <v>239.99</v>
      </c>
      <c r="AD306" s="76">
        <v>268.38166666666672</v>
      </c>
      <c r="AE306" s="76">
        <f t="shared" si="465"/>
        <v>-28.391666666666708</v>
      </c>
      <c r="AF306" s="76">
        <v>0</v>
      </c>
      <c r="AG306" s="76">
        <f t="shared" si="466"/>
        <v>239.99</v>
      </c>
      <c r="AH306" s="77">
        <v>283.11</v>
      </c>
      <c r="AI306" s="78">
        <f t="shared" si="453"/>
        <v>-43.120000000000005</v>
      </c>
      <c r="AJ306" s="32"/>
      <c r="AK306" s="124">
        <v>0</v>
      </c>
      <c r="AL306" s="76">
        <v>0</v>
      </c>
      <c r="AM306" s="76">
        <f t="shared" si="454"/>
        <v>0</v>
      </c>
      <c r="AN306" s="76">
        <v>0</v>
      </c>
      <c r="AO306" s="76">
        <f t="shared" si="475"/>
        <v>0</v>
      </c>
      <c r="AP306" s="77">
        <v>0</v>
      </c>
      <c r="AQ306" s="77">
        <f t="shared" si="455"/>
        <v>0</v>
      </c>
      <c r="AR306" s="8"/>
      <c r="AS306" s="76">
        <v>0</v>
      </c>
      <c r="AT306" s="76">
        <v>0</v>
      </c>
      <c r="AU306" s="76">
        <f t="shared" si="467"/>
        <v>0</v>
      </c>
      <c r="AV306" s="76">
        <v>0</v>
      </c>
      <c r="AW306" s="76">
        <f t="shared" si="468"/>
        <v>0</v>
      </c>
      <c r="AX306" s="77">
        <v>0</v>
      </c>
      <c r="AY306" s="78">
        <f t="shared" si="456"/>
        <v>0</v>
      </c>
      <c r="AZ306" s="32"/>
      <c r="BA306" s="124">
        <v>0</v>
      </c>
      <c r="BB306" s="76">
        <v>0</v>
      </c>
      <c r="BC306" s="76">
        <f t="shared" si="457"/>
        <v>0</v>
      </c>
      <c r="BD306" s="76">
        <v>0</v>
      </c>
      <c r="BE306" s="76">
        <f t="shared" si="476"/>
        <v>0</v>
      </c>
      <c r="BF306" s="77">
        <v>0</v>
      </c>
      <c r="BG306" s="77">
        <f t="shared" si="458"/>
        <v>0</v>
      </c>
      <c r="BH306" s="8"/>
      <c r="BI306" s="76">
        <v>0</v>
      </c>
      <c r="BJ306" s="76">
        <v>0</v>
      </c>
      <c r="BK306" s="76">
        <f t="shared" si="469"/>
        <v>0</v>
      </c>
      <c r="BL306" s="76">
        <v>0</v>
      </c>
      <c r="BM306" s="76">
        <f t="shared" si="470"/>
        <v>0</v>
      </c>
      <c r="BN306" s="77">
        <v>0</v>
      </c>
      <c r="BO306" s="78">
        <f t="shared" si="459"/>
        <v>0</v>
      </c>
      <c r="BP306" s="32"/>
      <c r="BQ306" s="124">
        <v>0.33</v>
      </c>
      <c r="BR306" s="76">
        <v>0.33000000000000013</v>
      </c>
      <c r="BS306" s="76">
        <f t="shared" si="460"/>
        <v>0</v>
      </c>
      <c r="BT306" s="76">
        <v>0</v>
      </c>
      <c r="BU306" s="76">
        <f t="shared" si="477"/>
        <v>0.33</v>
      </c>
      <c r="BV306" s="77">
        <v>0.33</v>
      </c>
      <c r="BW306" s="77">
        <f t="shared" si="461"/>
        <v>0</v>
      </c>
      <c r="BX306" s="8"/>
      <c r="BY306" s="76">
        <v>0.33</v>
      </c>
      <c r="BZ306" s="76">
        <v>0.33000000000000013</v>
      </c>
      <c r="CA306" s="76">
        <f t="shared" si="471"/>
        <v>0</v>
      </c>
      <c r="CB306" s="76">
        <v>0</v>
      </c>
      <c r="CC306" s="76">
        <f t="shared" si="472"/>
        <v>0.33</v>
      </c>
      <c r="CD306" s="77">
        <v>0.33</v>
      </c>
      <c r="CE306" s="78">
        <f t="shared" si="462"/>
        <v>0</v>
      </c>
      <c r="CF306" s="32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</row>
    <row r="307" spans="2:99" s="2" customFormat="1" ht="14.25" hidden="1" customHeight="1" outlineLevel="1">
      <c r="B307" s="2" t="str">
        <f t="shared" si="478"/>
        <v>Hide</v>
      </c>
      <c r="C307" s="2">
        <v>1</v>
      </c>
      <c r="D307" s="72" t="s">
        <v>282</v>
      </c>
      <c r="E307" s="124">
        <v>3288.4399999999987</v>
      </c>
      <c r="F307" s="76">
        <v>2999.6166666666668</v>
      </c>
      <c r="G307" s="76">
        <f t="shared" si="448"/>
        <v>288.8233333333319</v>
      </c>
      <c r="H307" s="76">
        <v>0</v>
      </c>
      <c r="I307" s="76">
        <f t="shared" si="473"/>
        <v>3288.4399999999987</v>
      </c>
      <c r="J307" s="77">
        <v>3563.78</v>
      </c>
      <c r="K307" s="77">
        <f t="shared" si="449"/>
        <v>-275.34000000000151</v>
      </c>
      <c r="L307" s="8"/>
      <c r="M307" s="76">
        <v>3288.4399999999987</v>
      </c>
      <c r="N307" s="76">
        <v>2999.6166666666668</v>
      </c>
      <c r="O307" s="76">
        <f t="shared" si="463"/>
        <v>288.8233333333319</v>
      </c>
      <c r="P307" s="76">
        <v>0</v>
      </c>
      <c r="Q307" s="76">
        <f t="shared" si="464"/>
        <v>3288.4399999999987</v>
      </c>
      <c r="R307" s="77">
        <v>3563.78</v>
      </c>
      <c r="S307" s="78">
        <f t="shared" si="450"/>
        <v>-275.34000000000151</v>
      </c>
      <c r="T307" s="32"/>
      <c r="U307" s="124">
        <v>2352.7599999999989</v>
      </c>
      <c r="V307" s="76">
        <v>1950.2991666666669</v>
      </c>
      <c r="W307" s="76">
        <f t="shared" si="451"/>
        <v>402.46083333333195</v>
      </c>
      <c r="X307" s="76">
        <v>0</v>
      </c>
      <c r="Y307" s="76">
        <f t="shared" si="474"/>
        <v>2352.7599999999989</v>
      </c>
      <c r="Z307" s="77">
        <v>2246.8200000000002</v>
      </c>
      <c r="AA307" s="77">
        <f t="shared" si="452"/>
        <v>105.93999999999869</v>
      </c>
      <c r="AB307" s="8"/>
      <c r="AC307" s="76">
        <v>2352.7599999999989</v>
      </c>
      <c r="AD307" s="76">
        <v>1950.2991666666669</v>
      </c>
      <c r="AE307" s="76">
        <f t="shared" si="465"/>
        <v>402.46083333333195</v>
      </c>
      <c r="AF307" s="76">
        <v>0</v>
      </c>
      <c r="AG307" s="76">
        <f t="shared" si="466"/>
        <v>2352.7599999999989</v>
      </c>
      <c r="AH307" s="77">
        <v>2246.8200000000002</v>
      </c>
      <c r="AI307" s="78">
        <f t="shared" si="453"/>
        <v>105.93999999999869</v>
      </c>
      <c r="AJ307" s="32"/>
      <c r="AK307" s="124">
        <v>389.61</v>
      </c>
      <c r="AL307" s="76">
        <v>377.68083333333328</v>
      </c>
      <c r="AM307" s="76">
        <f t="shared" si="454"/>
        <v>11.929166666666731</v>
      </c>
      <c r="AN307" s="76">
        <v>0</v>
      </c>
      <c r="AO307" s="76">
        <f t="shared" si="475"/>
        <v>389.61</v>
      </c>
      <c r="AP307" s="77">
        <v>388.62</v>
      </c>
      <c r="AQ307" s="77">
        <f t="shared" si="455"/>
        <v>0.99000000000000909</v>
      </c>
      <c r="AR307" s="8"/>
      <c r="AS307" s="76">
        <v>389.61</v>
      </c>
      <c r="AT307" s="76">
        <v>377.68083333333328</v>
      </c>
      <c r="AU307" s="76">
        <f t="shared" si="467"/>
        <v>11.929166666666731</v>
      </c>
      <c r="AV307" s="76">
        <v>0</v>
      </c>
      <c r="AW307" s="76">
        <f t="shared" si="468"/>
        <v>389.61</v>
      </c>
      <c r="AX307" s="77">
        <v>388.62</v>
      </c>
      <c r="AY307" s="78">
        <f t="shared" si="456"/>
        <v>0.99000000000000909</v>
      </c>
      <c r="AZ307" s="32"/>
      <c r="BA307" s="124">
        <v>377.15000000000003</v>
      </c>
      <c r="BB307" s="76">
        <v>378.41416666666669</v>
      </c>
      <c r="BC307" s="76">
        <f t="shared" si="457"/>
        <v>-1.2641666666666538</v>
      </c>
      <c r="BD307" s="76">
        <v>0</v>
      </c>
      <c r="BE307" s="76">
        <f t="shared" si="476"/>
        <v>377.15000000000003</v>
      </c>
      <c r="BF307" s="77">
        <v>554.87</v>
      </c>
      <c r="BG307" s="77">
        <f t="shared" si="458"/>
        <v>-177.71999999999997</v>
      </c>
      <c r="BH307" s="8"/>
      <c r="BI307" s="76">
        <v>377.15000000000003</v>
      </c>
      <c r="BJ307" s="76">
        <v>378.41416666666669</v>
      </c>
      <c r="BK307" s="76">
        <f t="shared" si="469"/>
        <v>-1.2641666666666538</v>
      </c>
      <c r="BL307" s="76">
        <v>0</v>
      </c>
      <c r="BM307" s="76">
        <f t="shared" si="470"/>
        <v>377.15000000000003</v>
      </c>
      <c r="BN307" s="77">
        <v>554.87</v>
      </c>
      <c r="BO307" s="78">
        <f t="shared" si="459"/>
        <v>-177.71999999999997</v>
      </c>
      <c r="BP307" s="32"/>
      <c r="BQ307" s="124">
        <v>168.92000000000002</v>
      </c>
      <c r="BR307" s="76">
        <v>293.22250000000003</v>
      </c>
      <c r="BS307" s="76">
        <f t="shared" si="460"/>
        <v>-124.30250000000001</v>
      </c>
      <c r="BT307" s="76">
        <v>0</v>
      </c>
      <c r="BU307" s="76">
        <f t="shared" si="477"/>
        <v>168.92000000000002</v>
      </c>
      <c r="BV307" s="77">
        <v>373.47</v>
      </c>
      <c r="BW307" s="77">
        <f t="shared" si="461"/>
        <v>-204.55</v>
      </c>
      <c r="BX307" s="8"/>
      <c r="BY307" s="76">
        <v>168.92000000000002</v>
      </c>
      <c r="BZ307" s="76">
        <v>293.22250000000003</v>
      </c>
      <c r="CA307" s="76">
        <f t="shared" si="471"/>
        <v>-124.30250000000001</v>
      </c>
      <c r="CB307" s="76">
        <v>0</v>
      </c>
      <c r="CC307" s="76">
        <f t="shared" si="472"/>
        <v>168.92000000000002</v>
      </c>
      <c r="CD307" s="77">
        <v>373.47</v>
      </c>
      <c r="CE307" s="78">
        <f t="shared" si="462"/>
        <v>-204.55</v>
      </c>
      <c r="CF307" s="32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</row>
    <row r="308" spans="2:99" s="2" customFormat="1" collapsed="1">
      <c r="B308" s="2" t="str">
        <f t="shared" si="478"/>
        <v>Hide</v>
      </c>
      <c r="C308" s="2">
        <v>1</v>
      </c>
      <c r="D308" s="72" t="s">
        <v>283</v>
      </c>
      <c r="E308" s="123">
        <v>3528.7599999999989</v>
      </c>
      <c r="F308" s="73">
        <v>3268.3283333333338</v>
      </c>
      <c r="G308" s="73">
        <f t="shared" si="448"/>
        <v>260.43166666666502</v>
      </c>
      <c r="H308" s="73">
        <v>0</v>
      </c>
      <c r="I308" s="73">
        <f t="shared" si="473"/>
        <v>3528.7599999999989</v>
      </c>
      <c r="J308" s="74">
        <v>3847.2200000000003</v>
      </c>
      <c r="K308" s="74">
        <f t="shared" si="449"/>
        <v>-318.4600000000014</v>
      </c>
      <c r="L308" s="35"/>
      <c r="M308" s="73">
        <v>3528.7599999999989</v>
      </c>
      <c r="N308" s="73">
        <v>3268.3283333333338</v>
      </c>
      <c r="O308" s="73">
        <f t="shared" si="463"/>
        <v>260.43166666666502</v>
      </c>
      <c r="P308" s="73">
        <v>0</v>
      </c>
      <c r="Q308" s="73">
        <f t="shared" si="464"/>
        <v>3528.7599999999989</v>
      </c>
      <c r="R308" s="74">
        <v>3847.2200000000003</v>
      </c>
      <c r="S308" s="75">
        <f t="shared" si="450"/>
        <v>-318.4600000000014</v>
      </c>
      <c r="T308" s="32"/>
      <c r="U308" s="123">
        <v>2592.7499999999991</v>
      </c>
      <c r="V308" s="73">
        <v>2218.6808333333338</v>
      </c>
      <c r="W308" s="73">
        <f t="shared" si="451"/>
        <v>374.0691666666653</v>
      </c>
      <c r="X308" s="73">
        <v>0</v>
      </c>
      <c r="Y308" s="73">
        <f t="shared" si="474"/>
        <v>2592.7499999999991</v>
      </c>
      <c r="Z308" s="74">
        <v>2529.9300000000003</v>
      </c>
      <c r="AA308" s="74">
        <f t="shared" si="452"/>
        <v>62.819999999998799</v>
      </c>
      <c r="AB308" s="35"/>
      <c r="AC308" s="73">
        <v>2592.7499999999991</v>
      </c>
      <c r="AD308" s="73">
        <v>2218.6808333333338</v>
      </c>
      <c r="AE308" s="73">
        <f t="shared" si="465"/>
        <v>374.0691666666653</v>
      </c>
      <c r="AF308" s="73">
        <v>0</v>
      </c>
      <c r="AG308" s="73">
        <f t="shared" si="466"/>
        <v>2592.7499999999991</v>
      </c>
      <c r="AH308" s="74">
        <v>2529.9300000000003</v>
      </c>
      <c r="AI308" s="75">
        <f t="shared" si="453"/>
        <v>62.819999999998799</v>
      </c>
      <c r="AJ308" s="32"/>
      <c r="AK308" s="123">
        <v>389.61</v>
      </c>
      <c r="AL308" s="73">
        <v>377.68083333333328</v>
      </c>
      <c r="AM308" s="73">
        <f t="shared" si="454"/>
        <v>11.929166666666731</v>
      </c>
      <c r="AN308" s="73">
        <v>0</v>
      </c>
      <c r="AO308" s="73">
        <f t="shared" si="475"/>
        <v>389.61</v>
      </c>
      <c r="AP308" s="74">
        <v>388.62</v>
      </c>
      <c r="AQ308" s="74">
        <f t="shared" si="455"/>
        <v>0.99000000000000909</v>
      </c>
      <c r="AR308" s="35"/>
      <c r="AS308" s="73">
        <v>389.61</v>
      </c>
      <c r="AT308" s="73">
        <v>377.68083333333328</v>
      </c>
      <c r="AU308" s="73">
        <f t="shared" si="467"/>
        <v>11.929166666666731</v>
      </c>
      <c r="AV308" s="73">
        <v>0</v>
      </c>
      <c r="AW308" s="73">
        <f t="shared" si="468"/>
        <v>389.61</v>
      </c>
      <c r="AX308" s="74">
        <v>388.62</v>
      </c>
      <c r="AY308" s="75">
        <f t="shared" si="456"/>
        <v>0.99000000000000909</v>
      </c>
      <c r="AZ308" s="32"/>
      <c r="BA308" s="123">
        <v>377.15000000000003</v>
      </c>
      <c r="BB308" s="73">
        <v>378.41416666666669</v>
      </c>
      <c r="BC308" s="73">
        <f t="shared" si="457"/>
        <v>-1.2641666666666538</v>
      </c>
      <c r="BD308" s="73">
        <v>0</v>
      </c>
      <c r="BE308" s="73">
        <f t="shared" si="476"/>
        <v>377.15000000000003</v>
      </c>
      <c r="BF308" s="74">
        <v>554.87</v>
      </c>
      <c r="BG308" s="74">
        <f t="shared" si="458"/>
        <v>-177.71999999999997</v>
      </c>
      <c r="BH308" s="35"/>
      <c r="BI308" s="73">
        <v>377.15000000000003</v>
      </c>
      <c r="BJ308" s="73">
        <v>378.41416666666669</v>
      </c>
      <c r="BK308" s="73">
        <f t="shared" si="469"/>
        <v>-1.2641666666666538</v>
      </c>
      <c r="BL308" s="73">
        <v>0</v>
      </c>
      <c r="BM308" s="73">
        <f t="shared" si="470"/>
        <v>377.15000000000003</v>
      </c>
      <c r="BN308" s="74">
        <v>554.87</v>
      </c>
      <c r="BO308" s="75">
        <f t="shared" si="459"/>
        <v>-177.71999999999997</v>
      </c>
      <c r="BP308" s="32"/>
      <c r="BQ308" s="123">
        <v>169.25000000000003</v>
      </c>
      <c r="BR308" s="73">
        <v>293.55250000000001</v>
      </c>
      <c r="BS308" s="73">
        <f t="shared" si="460"/>
        <v>-124.30249999999998</v>
      </c>
      <c r="BT308" s="73">
        <v>0</v>
      </c>
      <c r="BU308" s="73">
        <f t="shared" si="477"/>
        <v>169.25000000000003</v>
      </c>
      <c r="BV308" s="74">
        <v>373.8</v>
      </c>
      <c r="BW308" s="74">
        <f t="shared" si="461"/>
        <v>-204.54999999999998</v>
      </c>
      <c r="BX308" s="35"/>
      <c r="BY308" s="73">
        <v>169.25000000000003</v>
      </c>
      <c r="BZ308" s="73">
        <v>293.55250000000001</v>
      </c>
      <c r="CA308" s="73">
        <f t="shared" si="471"/>
        <v>-124.30249999999998</v>
      </c>
      <c r="CB308" s="73">
        <v>0</v>
      </c>
      <c r="CC308" s="73">
        <f t="shared" si="472"/>
        <v>169.25000000000003</v>
      </c>
      <c r="CD308" s="74">
        <v>373.8</v>
      </c>
      <c r="CE308" s="75">
        <f t="shared" si="462"/>
        <v>-204.54999999999998</v>
      </c>
      <c r="CF308" s="32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</row>
    <row r="309" spans="2:99" s="2" customFormat="1" ht="14.25" hidden="1" customHeight="1" outlineLevel="1">
      <c r="B309" s="2" t="str">
        <f t="shared" si="478"/>
        <v>Hide</v>
      </c>
      <c r="C309" s="2">
        <v>1</v>
      </c>
      <c r="D309" s="72" t="s">
        <v>284</v>
      </c>
      <c r="E309" s="124">
        <v>1027</v>
      </c>
      <c r="F309" s="76">
        <v>577.7741666666667</v>
      </c>
      <c r="G309" s="76">
        <f t="shared" si="448"/>
        <v>449.2258333333333</v>
      </c>
      <c r="H309" s="76">
        <v>0</v>
      </c>
      <c r="I309" s="76">
        <f t="shared" si="473"/>
        <v>1027</v>
      </c>
      <c r="J309" s="77">
        <v>570</v>
      </c>
      <c r="K309" s="77">
        <f t="shared" si="449"/>
        <v>457</v>
      </c>
      <c r="L309" s="8"/>
      <c r="M309" s="76">
        <v>1027</v>
      </c>
      <c r="N309" s="76">
        <v>577.7741666666667</v>
      </c>
      <c r="O309" s="76">
        <f t="shared" si="463"/>
        <v>449.2258333333333</v>
      </c>
      <c r="P309" s="76">
        <v>0</v>
      </c>
      <c r="Q309" s="76">
        <f t="shared" si="464"/>
        <v>1027</v>
      </c>
      <c r="R309" s="77">
        <v>570</v>
      </c>
      <c r="S309" s="78">
        <f t="shared" si="450"/>
        <v>457</v>
      </c>
      <c r="T309" s="32"/>
      <c r="U309" s="124">
        <v>570</v>
      </c>
      <c r="V309" s="76">
        <v>427.5</v>
      </c>
      <c r="W309" s="76">
        <f t="shared" si="451"/>
        <v>142.5</v>
      </c>
      <c r="X309" s="76">
        <v>0</v>
      </c>
      <c r="Y309" s="76">
        <f t="shared" si="474"/>
        <v>570</v>
      </c>
      <c r="Z309" s="77">
        <v>570</v>
      </c>
      <c r="AA309" s="77">
        <f t="shared" si="452"/>
        <v>0</v>
      </c>
      <c r="AB309" s="8"/>
      <c r="AC309" s="76">
        <v>570</v>
      </c>
      <c r="AD309" s="76">
        <v>427.5</v>
      </c>
      <c r="AE309" s="76">
        <f t="shared" si="465"/>
        <v>142.5</v>
      </c>
      <c r="AF309" s="76">
        <v>0</v>
      </c>
      <c r="AG309" s="76">
        <f t="shared" si="466"/>
        <v>570</v>
      </c>
      <c r="AH309" s="77">
        <v>570</v>
      </c>
      <c r="AI309" s="78">
        <f t="shared" si="453"/>
        <v>0</v>
      </c>
      <c r="AJ309" s="32"/>
      <c r="AK309" s="124">
        <v>0</v>
      </c>
      <c r="AL309" s="76">
        <v>0</v>
      </c>
      <c r="AM309" s="76">
        <f t="shared" si="454"/>
        <v>0</v>
      </c>
      <c r="AN309" s="76">
        <v>0</v>
      </c>
      <c r="AO309" s="76">
        <f t="shared" si="475"/>
        <v>0</v>
      </c>
      <c r="AP309" s="77">
        <v>0</v>
      </c>
      <c r="AQ309" s="77">
        <f t="shared" si="455"/>
        <v>0</v>
      </c>
      <c r="AR309" s="8"/>
      <c r="AS309" s="76">
        <v>0</v>
      </c>
      <c r="AT309" s="76">
        <v>0</v>
      </c>
      <c r="AU309" s="76">
        <f t="shared" si="467"/>
        <v>0</v>
      </c>
      <c r="AV309" s="76">
        <v>0</v>
      </c>
      <c r="AW309" s="76">
        <f t="shared" si="468"/>
        <v>0</v>
      </c>
      <c r="AX309" s="77">
        <v>0</v>
      </c>
      <c r="AY309" s="78">
        <f t="shared" si="456"/>
        <v>0</v>
      </c>
      <c r="AZ309" s="32"/>
      <c r="BA309" s="124">
        <v>457</v>
      </c>
      <c r="BB309" s="76">
        <v>150.2741666666667</v>
      </c>
      <c r="BC309" s="76">
        <f t="shared" si="457"/>
        <v>306.7258333333333</v>
      </c>
      <c r="BD309" s="76">
        <v>0</v>
      </c>
      <c r="BE309" s="76">
        <f t="shared" si="476"/>
        <v>457</v>
      </c>
      <c r="BF309" s="77">
        <v>0</v>
      </c>
      <c r="BG309" s="77">
        <f t="shared" si="458"/>
        <v>457</v>
      </c>
      <c r="BH309" s="8"/>
      <c r="BI309" s="76">
        <v>457</v>
      </c>
      <c r="BJ309" s="76">
        <v>150.2741666666667</v>
      </c>
      <c r="BK309" s="76">
        <f t="shared" si="469"/>
        <v>306.7258333333333</v>
      </c>
      <c r="BL309" s="76">
        <v>0</v>
      </c>
      <c r="BM309" s="76">
        <f t="shared" si="470"/>
        <v>457</v>
      </c>
      <c r="BN309" s="77">
        <v>0</v>
      </c>
      <c r="BO309" s="78">
        <f t="shared" si="459"/>
        <v>457</v>
      </c>
      <c r="BP309" s="32"/>
      <c r="BQ309" s="124">
        <v>0</v>
      </c>
      <c r="BR309" s="76">
        <v>0</v>
      </c>
      <c r="BS309" s="76">
        <f t="shared" si="460"/>
        <v>0</v>
      </c>
      <c r="BT309" s="76">
        <v>0</v>
      </c>
      <c r="BU309" s="76">
        <f t="shared" si="477"/>
        <v>0</v>
      </c>
      <c r="BV309" s="77">
        <v>0</v>
      </c>
      <c r="BW309" s="77">
        <f t="shared" si="461"/>
        <v>0</v>
      </c>
      <c r="BX309" s="8"/>
      <c r="BY309" s="76">
        <v>0</v>
      </c>
      <c r="BZ309" s="76">
        <v>0</v>
      </c>
      <c r="CA309" s="76">
        <f t="shared" si="471"/>
        <v>0</v>
      </c>
      <c r="CB309" s="76">
        <v>0</v>
      </c>
      <c r="CC309" s="76">
        <f t="shared" si="472"/>
        <v>0</v>
      </c>
      <c r="CD309" s="77">
        <v>0</v>
      </c>
      <c r="CE309" s="78">
        <f t="shared" si="462"/>
        <v>0</v>
      </c>
      <c r="CF309" s="32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</row>
    <row r="310" spans="2:99" s="2" customFormat="1" ht="14.25" hidden="1" customHeight="1" outlineLevel="1">
      <c r="B310" s="2" t="str">
        <f t="shared" si="478"/>
        <v>Hide</v>
      </c>
      <c r="C310" s="2">
        <v>1</v>
      </c>
      <c r="D310" s="72" t="s">
        <v>285</v>
      </c>
      <c r="E310" s="124">
        <v>0</v>
      </c>
      <c r="F310" s="76">
        <v>0</v>
      </c>
      <c r="G310" s="76">
        <f t="shared" si="448"/>
        <v>0</v>
      </c>
      <c r="H310" s="76">
        <v>0</v>
      </c>
      <c r="I310" s="76">
        <f t="shared" si="473"/>
        <v>0</v>
      </c>
      <c r="J310" s="77">
        <v>0</v>
      </c>
      <c r="K310" s="77">
        <f t="shared" si="449"/>
        <v>0</v>
      </c>
      <c r="L310" s="8"/>
      <c r="M310" s="76">
        <v>0</v>
      </c>
      <c r="N310" s="76">
        <v>0</v>
      </c>
      <c r="O310" s="76">
        <f t="shared" si="463"/>
        <v>0</v>
      </c>
      <c r="P310" s="76">
        <v>0</v>
      </c>
      <c r="Q310" s="76">
        <f t="shared" si="464"/>
        <v>0</v>
      </c>
      <c r="R310" s="77">
        <v>0</v>
      </c>
      <c r="S310" s="78">
        <f t="shared" si="450"/>
        <v>0</v>
      </c>
      <c r="T310" s="32"/>
      <c r="U310" s="124">
        <v>0</v>
      </c>
      <c r="V310" s="76">
        <v>0</v>
      </c>
      <c r="W310" s="76">
        <f t="shared" si="451"/>
        <v>0</v>
      </c>
      <c r="X310" s="76">
        <v>0</v>
      </c>
      <c r="Y310" s="76">
        <f t="shared" si="474"/>
        <v>0</v>
      </c>
      <c r="Z310" s="77">
        <v>0</v>
      </c>
      <c r="AA310" s="77">
        <f t="shared" si="452"/>
        <v>0</v>
      </c>
      <c r="AB310" s="8"/>
      <c r="AC310" s="76">
        <v>0</v>
      </c>
      <c r="AD310" s="76">
        <v>0</v>
      </c>
      <c r="AE310" s="76">
        <f t="shared" si="465"/>
        <v>0</v>
      </c>
      <c r="AF310" s="76">
        <v>0</v>
      </c>
      <c r="AG310" s="76">
        <f t="shared" si="466"/>
        <v>0</v>
      </c>
      <c r="AH310" s="77">
        <v>0</v>
      </c>
      <c r="AI310" s="78">
        <f t="shared" si="453"/>
        <v>0</v>
      </c>
      <c r="AJ310" s="32"/>
      <c r="AK310" s="124">
        <v>0</v>
      </c>
      <c r="AL310" s="76">
        <v>0</v>
      </c>
      <c r="AM310" s="76">
        <f t="shared" si="454"/>
        <v>0</v>
      </c>
      <c r="AN310" s="76">
        <v>0</v>
      </c>
      <c r="AO310" s="76">
        <f t="shared" si="475"/>
        <v>0</v>
      </c>
      <c r="AP310" s="77">
        <v>0</v>
      </c>
      <c r="AQ310" s="77">
        <f t="shared" si="455"/>
        <v>0</v>
      </c>
      <c r="AR310" s="8"/>
      <c r="AS310" s="76">
        <v>0</v>
      </c>
      <c r="AT310" s="76">
        <v>0</v>
      </c>
      <c r="AU310" s="76">
        <f t="shared" si="467"/>
        <v>0</v>
      </c>
      <c r="AV310" s="76">
        <v>0</v>
      </c>
      <c r="AW310" s="76">
        <f t="shared" si="468"/>
        <v>0</v>
      </c>
      <c r="AX310" s="77">
        <v>0</v>
      </c>
      <c r="AY310" s="78">
        <f t="shared" si="456"/>
        <v>0</v>
      </c>
      <c r="AZ310" s="32"/>
      <c r="BA310" s="124">
        <v>0</v>
      </c>
      <c r="BB310" s="76">
        <v>0</v>
      </c>
      <c r="BC310" s="76">
        <f t="shared" si="457"/>
        <v>0</v>
      </c>
      <c r="BD310" s="76">
        <v>0</v>
      </c>
      <c r="BE310" s="76">
        <f t="shared" si="476"/>
        <v>0</v>
      </c>
      <c r="BF310" s="77">
        <v>0</v>
      </c>
      <c r="BG310" s="77">
        <f t="shared" si="458"/>
        <v>0</v>
      </c>
      <c r="BH310" s="8"/>
      <c r="BI310" s="76">
        <v>0</v>
      </c>
      <c r="BJ310" s="76">
        <v>0</v>
      </c>
      <c r="BK310" s="76">
        <f t="shared" si="469"/>
        <v>0</v>
      </c>
      <c r="BL310" s="76">
        <v>0</v>
      </c>
      <c r="BM310" s="76">
        <f t="shared" si="470"/>
        <v>0</v>
      </c>
      <c r="BN310" s="77">
        <v>0</v>
      </c>
      <c r="BO310" s="78">
        <f t="shared" si="459"/>
        <v>0</v>
      </c>
      <c r="BP310" s="32"/>
      <c r="BQ310" s="124">
        <v>0</v>
      </c>
      <c r="BR310" s="76">
        <v>0</v>
      </c>
      <c r="BS310" s="76">
        <f t="shared" si="460"/>
        <v>0</v>
      </c>
      <c r="BT310" s="76">
        <v>0</v>
      </c>
      <c r="BU310" s="76">
        <f t="shared" si="477"/>
        <v>0</v>
      </c>
      <c r="BV310" s="77">
        <v>0</v>
      </c>
      <c r="BW310" s="77">
        <f t="shared" si="461"/>
        <v>0</v>
      </c>
      <c r="BX310" s="8"/>
      <c r="BY310" s="76">
        <v>0</v>
      </c>
      <c r="BZ310" s="76">
        <v>0</v>
      </c>
      <c r="CA310" s="76">
        <f t="shared" si="471"/>
        <v>0</v>
      </c>
      <c r="CB310" s="76">
        <v>0</v>
      </c>
      <c r="CC310" s="76">
        <f t="shared" si="472"/>
        <v>0</v>
      </c>
      <c r="CD310" s="77">
        <v>0</v>
      </c>
      <c r="CE310" s="78">
        <f t="shared" si="462"/>
        <v>0</v>
      </c>
      <c r="CF310" s="32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</row>
    <row r="311" spans="2:99" s="2" customFormat="1" ht="14.25" hidden="1" customHeight="1" outlineLevel="1">
      <c r="B311" s="2" t="str">
        <f t="shared" si="478"/>
        <v>Hide</v>
      </c>
      <c r="C311" s="2">
        <v>1</v>
      </c>
      <c r="D311" s="72" t="s">
        <v>286</v>
      </c>
      <c r="E311" s="124">
        <v>0</v>
      </c>
      <c r="F311" s="76">
        <v>0</v>
      </c>
      <c r="G311" s="76">
        <f t="shared" si="448"/>
        <v>0</v>
      </c>
      <c r="H311" s="76">
        <v>0</v>
      </c>
      <c r="I311" s="76">
        <f t="shared" si="473"/>
        <v>0</v>
      </c>
      <c r="J311" s="77">
        <v>0</v>
      </c>
      <c r="K311" s="77">
        <f t="shared" si="449"/>
        <v>0</v>
      </c>
      <c r="L311" s="8"/>
      <c r="M311" s="76">
        <v>0</v>
      </c>
      <c r="N311" s="76">
        <v>0</v>
      </c>
      <c r="O311" s="76">
        <f t="shared" si="463"/>
        <v>0</v>
      </c>
      <c r="P311" s="76">
        <v>0</v>
      </c>
      <c r="Q311" s="76">
        <f t="shared" si="464"/>
        <v>0</v>
      </c>
      <c r="R311" s="77">
        <v>0</v>
      </c>
      <c r="S311" s="78">
        <f t="shared" si="450"/>
        <v>0</v>
      </c>
      <c r="T311" s="32"/>
      <c r="U311" s="124">
        <v>0</v>
      </c>
      <c r="V311" s="76">
        <v>0</v>
      </c>
      <c r="W311" s="76">
        <f t="shared" si="451"/>
        <v>0</v>
      </c>
      <c r="X311" s="76">
        <v>0</v>
      </c>
      <c r="Y311" s="76">
        <f t="shared" si="474"/>
        <v>0</v>
      </c>
      <c r="Z311" s="77">
        <v>0</v>
      </c>
      <c r="AA311" s="77">
        <f t="shared" si="452"/>
        <v>0</v>
      </c>
      <c r="AB311" s="8"/>
      <c r="AC311" s="76">
        <v>0</v>
      </c>
      <c r="AD311" s="76">
        <v>0</v>
      </c>
      <c r="AE311" s="76">
        <f t="shared" si="465"/>
        <v>0</v>
      </c>
      <c r="AF311" s="76">
        <v>0</v>
      </c>
      <c r="AG311" s="76">
        <f t="shared" si="466"/>
        <v>0</v>
      </c>
      <c r="AH311" s="77">
        <v>0</v>
      </c>
      <c r="AI311" s="78">
        <f t="shared" si="453"/>
        <v>0</v>
      </c>
      <c r="AJ311" s="32"/>
      <c r="AK311" s="124">
        <v>0</v>
      </c>
      <c r="AL311" s="76">
        <v>0</v>
      </c>
      <c r="AM311" s="76">
        <f t="shared" si="454"/>
        <v>0</v>
      </c>
      <c r="AN311" s="76">
        <v>0</v>
      </c>
      <c r="AO311" s="76">
        <f t="shared" si="475"/>
        <v>0</v>
      </c>
      <c r="AP311" s="77">
        <v>0</v>
      </c>
      <c r="AQ311" s="77">
        <f t="shared" si="455"/>
        <v>0</v>
      </c>
      <c r="AR311" s="8"/>
      <c r="AS311" s="76">
        <v>0</v>
      </c>
      <c r="AT311" s="76">
        <v>0</v>
      </c>
      <c r="AU311" s="76">
        <f t="shared" si="467"/>
        <v>0</v>
      </c>
      <c r="AV311" s="76">
        <v>0</v>
      </c>
      <c r="AW311" s="76">
        <f t="shared" si="468"/>
        <v>0</v>
      </c>
      <c r="AX311" s="77">
        <v>0</v>
      </c>
      <c r="AY311" s="78">
        <f t="shared" si="456"/>
        <v>0</v>
      </c>
      <c r="AZ311" s="32"/>
      <c r="BA311" s="124">
        <v>0</v>
      </c>
      <c r="BB311" s="76">
        <v>0</v>
      </c>
      <c r="BC311" s="76">
        <f t="shared" si="457"/>
        <v>0</v>
      </c>
      <c r="BD311" s="76">
        <v>0</v>
      </c>
      <c r="BE311" s="76">
        <f t="shared" si="476"/>
        <v>0</v>
      </c>
      <c r="BF311" s="77">
        <v>0</v>
      </c>
      <c r="BG311" s="77">
        <f t="shared" si="458"/>
        <v>0</v>
      </c>
      <c r="BH311" s="8"/>
      <c r="BI311" s="76">
        <v>0</v>
      </c>
      <c r="BJ311" s="76">
        <v>0</v>
      </c>
      <c r="BK311" s="76">
        <f t="shared" si="469"/>
        <v>0</v>
      </c>
      <c r="BL311" s="76">
        <v>0</v>
      </c>
      <c r="BM311" s="76">
        <f t="shared" si="470"/>
        <v>0</v>
      </c>
      <c r="BN311" s="77">
        <v>0</v>
      </c>
      <c r="BO311" s="78">
        <f t="shared" si="459"/>
        <v>0</v>
      </c>
      <c r="BP311" s="32"/>
      <c r="BQ311" s="124">
        <v>0</v>
      </c>
      <c r="BR311" s="76">
        <v>0</v>
      </c>
      <c r="BS311" s="76">
        <f t="shared" si="460"/>
        <v>0</v>
      </c>
      <c r="BT311" s="76">
        <v>0</v>
      </c>
      <c r="BU311" s="76">
        <f t="shared" si="477"/>
        <v>0</v>
      </c>
      <c r="BV311" s="77">
        <v>0</v>
      </c>
      <c r="BW311" s="77">
        <f t="shared" si="461"/>
        <v>0</v>
      </c>
      <c r="BX311" s="8"/>
      <c r="BY311" s="76">
        <v>0</v>
      </c>
      <c r="BZ311" s="76">
        <v>0</v>
      </c>
      <c r="CA311" s="76">
        <f t="shared" si="471"/>
        <v>0</v>
      </c>
      <c r="CB311" s="76">
        <v>0</v>
      </c>
      <c r="CC311" s="76">
        <f t="shared" si="472"/>
        <v>0</v>
      </c>
      <c r="CD311" s="77">
        <v>0</v>
      </c>
      <c r="CE311" s="78">
        <f t="shared" si="462"/>
        <v>0</v>
      </c>
      <c r="CF311" s="32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</row>
    <row r="312" spans="2:99" s="2" customFormat="1" ht="14.25" hidden="1" customHeight="1" outlineLevel="1">
      <c r="B312" s="2" t="str">
        <f t="shared" si="478"/>
        <v>Hide</v>
      </c>
      <c r="C312" s="2">
        <v>1</v>
      </c>
      <c r="D312" s="72" t="s">
        <v>287</v>
      </c>
      <c r="E312" s="124">
        <v>0</v>
      </c>
      <c r="F312" s="76">
        <v>107.9166666666667</v>
      </c>
      <c r="G312" s="76">
        <f t="shared" si="448"/>
        <v>-107.9166666666667</v>
      </c>
      <c r="H312" s="76">
        <v>0</v>
      </c>
      <c r="I312" s="76">
        <f t="shared" si="473"/>
        <v>0</v>
      </c>
      <c r="J312" s="77">
        <v>0</v>
      </c>
      <c r="K312" s="77">
        <f t="shared" si="449"/>
        <v>0</v>
      </c>
      <c r="L312" s="8"/>
      <c r="M312" s="76">
        <v>0</v>
      </c>
      <c r="N312" s="76">
        <v>107.9166666666667</v>
      </c>
      <c r="O312" s="76">
        <f t="shared" si="463"/>
        <v>-107.9166666666667</v>
      </c>
      <c r="P312" s="76">
        <v>0</v>
      </c>
      <c r="Q312" s="76">
        <f t="shared" si="464"/>
        <v>0</v>
      </c>
      <c r="R312" s="77">
        <v>0</v>
      </c>
      <c r="S312" s="78">
        <f t="shared" si="450"/>
        <v>0</v>
      </c>
      <c r="T312" s="32"/>
      <c r="U312" s="124">
        <v>0</v>
      </c>
      <c r="V312" s="76">
        <v>0</v>
      </c>
      <c r="W312" s="76">
        <f t="shared" si="451"/>
        <v>0</v>
      </c>
      <c r="X312" s="76">
        <v>0</v>
      </c>
      <c r="Y312" s="76">
        <f t="shared" si="474"/>
        <v>0</v>
      </c>
      <c r="Z312" s="77">
        <v>0</v>
      </c>
      <c r="AA312" s="77">
        <f t="shared" si="452"/>
        <v>0</v>
      </c>
      <c r="AB312" s="8"/>
      <c r="AC312" s="76">
        <v>0</v>
      </c>
      <c r="AD312" s="76">
        <v>0</v>
      </c>
      <c r="AE312" s="76">
        <f t="shared" si="465"/>
        <v>0</v>
      </c>
      <c r="AF312" s="76">
        <v>0</v>
      </c>
      <c r="AG312" s="76">
        <f t="shared" si="466"/>
        <v>0</v>
      </c>
      <c r="AH312" s="77">
        <v>0</v>
      </c>
      <c r="AI312" s="78">
        <f t="shared" si="453"/>
        <v>0</v>
      </c>
      <c r="AJ312" s="32"/>
      <c r="AK312" s="124">
        <v>0</v>
      </c>
      <c r="AL312" s="76">
        <v>107.9166666666667</v>
      </c>
      <c r="AM312" s="76">
        <f t="shared" si="454"/>
        <v>-107.9166666666667</v>
      </c>
      <c r="AN312" s="76">
        <v>0</v>
      </c>
      <c r="AO312" s="76">
        <f t="shared" si="475"/>
        <v>0</v>
      </c>
      <c r="AP312" s="77">
        <v>0</v>
      </c>
      <c r="AQ312" s="77">
        <f t="shared" si="455"/>
        <v>0</v>
      </c>
      <c r="AR312" s="8"/>
      <c r="AS312" s="76">
        <v>0</v>
      </c>
      <c r="AT312" s="76">
        <v>107.9166666666667</v>
      </c>
      <c r="AU312" s="76">
        <f t="shared" si="467"/>
        <v>-107.9166666666667</v>
      </c>
      <c r="AV312" s="76">
        <v>0</v>
      </c>
      <c r="AW312" s="76">
        <f t="shared" si="468"/>
        <v>0</v>
      </c>
      <c r="AX312" s="77">
        <v>0</v>
      </c>
      <c r="AY312" s="78">
        <f t="shared" si="456"/>
        <v>0</v>
      </c>
      <c r="AZ312" s="32"/>
      <c r="BA312" s="124">
        <v>0</v>
      </c>
      <c r="BB312" s="76">
        <v>0</v>
      </c>
      <c r="BC312" s="76">
        <f t="shared" si="457"/>
        <v>0</v>
      </c>
      <c r="BD312" s="76">
        <v>0</v>
      </c>
      <c r="BE312" s="76">
        <f t="shared" si="476"/>
        <v>0</v>
      </c>
      <c r="BF312" s="77">
        <v>0</v>
      </c>
      <c r="BG312" s="77">
        <f t="shared" si="458"/>
        <v>0</v>
      </c>
      <c r="BH312" s="8"/>
      <c r="BI312" s="76">
        <v>0</v>
      </c>
      <c r="BJ312" s="76">
        <v>0</v>
      </c>
      <c r="BK312" s="76">
        <f t="shared" si="469"/>
        <v>0</v>
      </c>
      <c r="BL312" s="76">
        <v>0</v>
      </c>
      <c r="BM312" s="76">
        <f t="shared" si="470"/>
        <v>0</v>
      </c>
      <c r="BN312" s="77">
        <v>0</v>
      </c>
      <c r="BO312" s="78">
        <f t="shared" si="459"/>
        <v>0</v>
      </c>
      <c r="BP312" s="32"/>
      <c r="BQ312" s="124">
        <v>0</v>
      </c>
      <c r="BR312" s="76">
        <v>0</v>
      </c>
      <c r="BS312" s="76">
        <f t="shared" si="460"/>
        <v>0</v>
      </c>
      <c r="BT312" s="76">
        <v>0</v>
      </c>
      <c r="BU312" s="76">
        <f t="shared" si="477"/>
        <v>0</v>
      </c>
      <c r="BV312" s="77">
        <v>0</v>
      </c>
      <c r="BW312" s="77">
        <f t="shared" si="461"/>
        <v>0</v>
      </c>
      <c r="BX312" s="8"/>
      <c r="BY312" s="76">
        <v>0</v>
      </c>
      <c r="BZ312" s="76">
        <v>0</v>
      </c>
      <c r="CA312" s="76">
        <f t="shared" si="471"/>
        <v>0</v>
      </c>
      <c r="CB312" s="76">
        <v>0</v>
      </c>
      <c r="CC312" s="76">
        <f t="shared" si="472"/>
        <v>0</v>
      </c>
      <c r="CD312" s="77">
        <v>0</v>
      </c>
      <c r="CE312" s="78">
        <f t="shared" si="462"/>
        <v>0</v>
      </c>
      <c r="CF312" s="3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</row>
    <row r="313" spans="2:99" s="2" customFormat="1" ht="14.25" hidden="1" customHeight="1" outlineLevel="1">
      <c r="B313" s="2" t="str">
        <f t="shared" si="478"/>
        <v>Hide</v>
      </c>
      <c r="C313" s="2">
        <v>1</v>
      </c>
      <c r="D313" s="72" t="s">
        <v>288</v>
      </c>
      <c r="E313" s="124">
        <v>-1.1652900866465643E-12</v>
      </c>
      <c r="F313" s="76">
        <v>95</v>
      </c>
      <c r="G313" s="76">
        <f t="shared" si="448"/>
        <v>-95.000000000001165</v>
      </c>
      <c r="H313" s="76">
        <v>0</v>
      </c>
      <c r="I313" s="76">
        <f t="shared" si="473"/>
        <v>-1.1652900866465643E-12</v>
      </c>
      <c r="J313" s="77">
        <v>0</v>
      </c>
      <c r="K313" s="77">
        <f t="shared" si="449"/>
        <v>-1.1652900866465643E-12</v>
      </c>
      <c r="L313" s="8"/>
      <c r="M313" s="76">
        <v>-1.1652900866465643E-12</v>
      </c>
      <c r="N313" s="76">
        <v>95</v>
      </c>
      <c r="O313" s="76">
        <f t="shared" si="463"/>
        <v>-95.000000000001165</v>
      </c>
      <c r="P313" s="76">
        <v>0</v>
      </c>
      <c r="Q313" s="76">
        <f t="shared" si="464"/>
        <v>-1.1652900866465643E-12</v>
      </c>
      <c r="R313" s="77">
        <v>0</v>
      </c>
      <c r="S313" s="78">
        <f t="shared" si="450"/>
        <v>-1.1652900866465643E-12</v>
      </c>
      <c r="T313" s="32"/>
      <c r="U313" s="124">
        <v>-1.1652900866465643E-12</v>
      </c>
      <c r="V313" s="76">
        <v>95</v>
      </c>
      <c r="W313" s="76">
        <f t="shared" si="451"/>
        <v>-95.000000000001165</v>
      </c>
      <c r="X313" s="76">
        <v>0</v>
      </c>
      <c r="Y313" s="76">
        <f t="shared" si="474"/>
        <v>-1.1652900866465643E-12</v>
      </c>
      <c r="Z313" s="77">
        <v>0</v>
      </c>
      <c r="AA313" s="77">
        <f t="shared" si="452"/>
        <v>-1.1652900866465643E-12</v>
      </c>
      <c r="AB313" s="8"/>
      <c r="AC313" s="76">
        <v>-1.1652900866465643E-12</v>
      </c>
      <c r="AD313" s="76">
        <v>95</v>
      </c>
      <c r="AE313" s="76">
        <f t="shared" si="465"/>
        <v>-95.000000000001165</v>
      </c>
      <c r="AF313" s="76">
        <v>0</v>
      </c>
      <c r="AG313" s="76">
        <f t="shared" si="466"/>
        <v>-1.1652900866465643E-12</v>
      </c>
      <c r="AH313" s="77">
        <v>0</v>
      </c>
      <c r="AI313" s="78">
        <f t="shared" si="453"/>
        <v>-1.1652900866465643E-12</v>
      </c>
      <c r="AJ313" s="32"/>
      <c r="AK313" s="124">
        <v>0</v>
      </c>
      <c r="AL313" s="76">
        <v>0</v>
      </c>
      <c r="AM313" s="76">
        <f t="shared" si="454"/>
        <v>0</v>
      </c>
      <c r="AN313" s="76">
        <v>0</v>
      </c>
      <c r="AO313" s="76">
        <f t="shared" si="475"/>
        <v>0</v>
      </c>
      <c r="AP313" s="77">
        <v>0</v>
      </c>
      <c r="AQ313" s="77">
        <f t="shared" si="455"/>
        <v>0</v>
      </c>
      <c r="AR313" s="8"/>
      <c r="AS313" s="76">
        <v>0</v>
      </c>
      <c r="AT313" s="76">
        <v>0</v>
      </c>
      <c r="AU313" s="76">
        <f t="shared" si="467"/>
        <v>0</v>
      </c>
      <c r="AV313" s="76">
        <v>0</v>
      </c>
      <c r="AW313" s="76">
        <f t="shared" si="468"/>
        <v>0</v>
      </c>
      <c r="AX313" s="77">
        <v>0</v>
      </c>
      <c r="AY313" s="78">
        <f t="shared" si="456"/>
        <v>0</v>
      </c>
      <c r="AZ313" s="32"/>
      <c r="BA313" s="124">
        <v>0</v>
      </c>
      <c r="BB313" s="76">
        <v>0</v>
      </c>
      <c r="BC313" s="76">
        <f t="shared" si="457"/>
        <v>0</v>
      </c>
      <c r="BD313" s="76">
        <v>0</v>
      </c>
      <c r="BE313" s="76">
        <f t="shared" si="476"/>
        <v>0</v>
      </c>
      <c r="BF313" s="77">
        <v>0</v>
      </c>
      <c r="BG313" s="77">
        <f t="shared" si="458"/>
        <v>0</v>
      </c>
      <c r="BH313" s="8"/>
      <c r="BI313" s="76">
        <v>0</v>
      </c>
      <c r="BJ313" s="76">
        <v>0</v>
      </c>
      <c r="BK313" s="76">
        <f t="shared" si="469"/>
        <v>0</v>
      </c>
      <c r="BL313" s="76">
        <v>0</v>
      </c>
      <c r="BM313" s="76">
        <f t="shared" si="470"/>
        <v>0</v>
      </c>
      <c r="BN313" s="77">
        <v>0</v>
      </c>
      <c r="BO313" s="78">
        <f t="shared" si="459"/>
        <v>0</v>
      </c>
      <c r="BP313" s="32"/>
      <c r="BQ313" s="124">
        <v>0</v>
      </c>
      <c r="BR313" s="76">
        <v>0</v>
      </c>
      <c r="BS313" s="76">
        <f t="shared" si="460"/>
        <v>0</v>
      </c>
      <c r="BT313" s="76">
        <v>0</v>
      </c>
      <c r="BU313" s="76">
        <f t="shared" si="477"/>
        <v>0</v>
      </c>
      <c r="BV313" s="77">
        <v>0</v>
      </c>
      <c r="BW313" s="77">
        <f t="shared" si="461"/>
        <v>0</v>
      </c>
      <c r="BX313" s="8"/>
      <c r="BY313" s="76">
        <v>0</v>
      </c>
      <c r="BZ313" s="76">
        <v>0</v>
      </c>
      <c r="CA313" s="76">
        <f t="shared" si="471"/>
        <v>0</v>
      </c>
      <c r="CB313" s="76">
        <v>0</v>
      </c>
      <c r="CC313" s="76">
        <f t="shared" si="472"/>
        <v>0</v>
      </c>
      <c r="CD313" s="77">
        <v>0</v>
      </c>
      <c r="CE313" s="78">
        <f t="shared" si="462"/>
        <v>0</v>
      </c>
      <c r="CF313" s="32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</row>
    <row r="314" spans="2:99" s="2" customFormat="1" ht="14.25" hidden="1" customHeight="1" outlineLevel="1">
      <c r="B314" s="2" t="str">
        <f t="shared" si="478"/>
        <v>Hide</v>
      </c>
      <c r="C314" s="2">
        <v>1</v>
      </c>
      <c r="D314" s="72" t="s">
        <v>289</v>
      </c>
      <c r="E314" s="124">
        <v>0</v>
      </c>
      <c r="F314" s="76">
        <v>0</v>
      </c>
      <c r="G314" s="76">
        <f t="shared" si="448"/>
        <v>0</v>
      </c>
      <c r="H314" s="76">
        <v>0</v>
      </c>
      <c r="I314" s="76">
        <f t="shared" si="473"/>
        <v>0</v>
      </c>
      <c r="J314" s="77">
        <v>0</v>
      </c>
      <c r="K314" s="77">
        <f t="shared" si="449"/>
        <v>0</v>
      </c>
      <c r="L314" s="8"/>
      <c r="M314" s="76">
        <v>0</v>
      </c>
      <c r="N314" s="76">
        <v>0</v>
      </c>
      <c r="O314" s="76">
        <f t="shared" si="463"/>
        <v>0</v>
      </c>
      <c r="P314" s="76">
        <v>0</v>
      </c>
      <c r="Q314" s="76">
        <f t="shared" si="464"/>
        <v>0</v>
      </c>
      <c r="R314" s="77">
        <v>0</v>
      </c>
      <c r="S314" s="78">
        <f t="shared" si="450"/>
        <v>0</v>
      </c>
      <c r="T314" s="32"/>
      <c r="U314" s="124">
        <v>0</v>
      </c>
      <c r="V314" s="76">
        <v>0</v>
      </c>
      <c r="W314" s="76">
        <f t="shared" si="451"/>
        <v>0</v>
      </c>
      <c r="X314" s="76">
        <v>0</v>
      </c>
      <c r="Y314" s="76">
        <f t="shared" si="474"/>
        <v>0</v>
      </c>
      <c r="Z314" s="77">
        <v>0</v>
      </c>
      <c r="AA314" s="77">
        <f t="shared" si="452"/>
        <v>0</v>
      </c>
      <c r="AB314" s="8"/>
      <c r="AC314" s="76">
        <v>0</v>
      </c>
      <c r="AD314" s="76">
        <v>0</v>
      </c>
      <c r="AE314" s="76">
        <f t="shared" si="465"/>
        <v>0</v>
      </c>
      <c r="AF314" s="76">
        <v>0</v>
      </c>
      <c r="AG314" s="76">
        <f t="shared" si="466"/>
        <v>0</v>
      </c>
      <c r="AH314" s="77">
        <v>0</v>
      </c>
      <c r="AI314" s="78">
        <f t="shared" si="453"/>
        <v>0</v>
      </c>
      <c r="AJ314" s="32"/>
      <c r="AK314" s="124">
        <v>0</v>
      </c>
      <c r="AL314" s="76">
        <v>0</v>
      </c>
      <c r="AM314" s="76">
        <f t="shared" si="454"/>
        <v>0</v>
      </c>
      <c r="AN314" s="76">
        <v>0</v>
      </c>
      <c r="AO314" s="76">
        <f t="shared" si="475"/>
        <v>0</v>
      </c>
      <c r="AP314" s="77">
        <v>0</v>
      </c>
      <c r="AQ314" s="77">
        <f t="shared" si="455"/>
        <v>0</v>
      </c>
      <c r="AR314" s="8"/>
      <c r="AS314" s="76">
        <v>0</v>
      </c>
      <c r="AT314" s="76">
        <v>0</v>
      </c>
      <c r="AU314" s="76">
        <f t="shared" si="467"/>
        <v>0</v>
      </c>
      <c r="AV314" s="76">
        <v>0</v>
      </c>
      <c r="AW314" s="76">
        <f t="shared" si="468"/>
        <v>0</v>
      </c>
      <c r="AX314" s="77">
        <v>0</v>
      </c>
      <c r="AY314" s="78">
        <f t="shared" si="456"/>
        <v>0</v>
      </c>
      <c r="AZ314" s="32"/>
      <c r="BA314" s="124">
        <v>0</v>
      </c>
      <c r="BB314" s="76">
        <v>0</v>
      </c>
      <c r="BC314" s="76">
        <f t="shared" si="457"/>
        <v>0</v>
      </c>
      <c r="BD314" s="76">
        <v>0</v>
      </c>
      <c r="BE314" s="76">
        <f t="shared" si="476"/>
        <v>0</v>
      </c>
      <c r="BF314" s="77">
        <v>0</v>
      </c>
      <c r="BG314" s="77">
        <f t="shared" si="458"/>
        <v>0</v>
      </c>
      <c r="BH314" s="8"/>
      <c r="BI314" s="76">
        <v>0</v>
      </c>
      <c r="BJ314" s="76">
        <v>0</v>
      </c>
      <c r="BK314" s="76">
        <f t="shared" si="469"/>
        <v>0</v>
      </c>
      <c r="BL314" s="76">
        <v>0</v>
      </c>
      <c r="BM314" s="76">
        <f t="shared" si="470"/>
        <v>0</v>
      </c>
      <c r="BN314" s="77">
        <v>0</v>
      </c>
      <c r="BO314" s="78">
        <f t="shared" si="459"/>
        <v>0</v>
      </c>
      <c r="BP314" s="32"/>
      <c r="BQ314" s="124">
        <v>0</v>
      </c>
      <c r="BR314" s="76">
        <v>0</v>
      </c>
      <c r="BS314" s="76">
        <f t="shared" si="460"/>
        <v>0</v>
      </c>
      <c r="BT314" s="76">
        <v>0</v>
      </c>
      <c r="BU314" s="76">
        <f t="shared" si="477"/>
        <v>0</v>
      </c>
      <c r="BV314" s="77">
        <v>0</v>
      </c>
      <c r="BW314" s="77">
        <f t="shared" si="461"/>
        <v>0</v>
      </c>
      <c r="BX314" s="8"/>
      <c r="BY314" s="76">
        <v>0</v>
      </c>
      <c r="BZ314" s="76">
        <v>0</v>
      </c>
      <c r="CA314" s="76">
        <f t="shared" si="471"/>
        <v>0</v>
      </c>
      <c r="CB314" s="76">
        <v>0</v>
      </c>
      <c r="CC314" s="76">
        <f t="shared" si="472"/>
        <v>0</v>
      </c>
      <c r="CD314" s="77">
        <v>0</v>
      </c>
      <c r="CE314" s="78">
        <f t="shared" si="462"/>
        <v>0</v>
      </c>
      <c r="CF314" s="32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</row>
    <row r="315" spans="2:99" s="2" customFormat="1" ht="14.25" hidden="1" customHeight="1" outlineLevel="1">
      <c r="B315" s="2" t="str">
        <f t="shared" si="478"/>
        <v>Hide</v>
      </c>
      <c r="C315" s="2">
        <v>1</v>
      </c>
      <c r="D315" s="72" t="s">
        <v>290</v>
      </c>
      <c r="E315" s="124">
        <v>0</v>
      </c>
      <c r="F315" s="76">
        <v>0</v>
      </c>
      <c r="G315" s="76">
        <f t="shared" si="448"/>
        <v>0</v>
      </c>
      <c r="H315" s="76">
        <v>0</v>
      </c>
      <c r="I315" s="76">
        <f t="shared" si="473"/>
        <v>0</v>
      </c>
      <c r="J315" s="77">
        <v>0</v>
      </c>
      <c r="K315" s="77">
        <f t="shared" si="449"/>
        <v>0</v>
      </c>
      <c r="L315" s="8"/>
      <c r="M315" s="76">
        <v>0</v>
      </c>
      <c r="N315" s="76">
        <v>0</v>
      </c>
      <c r="O315" s="76">
        <f t="shared" si="463"/>
        <v>0</v>
      </c>
      <c r="P315" s="76">
        <v>0</v>
      </c>
      <c r="Q315" s="76">
        <f t="shared" si="464"/>
        <v>0</v>
      </c>
      <c r="R315" s="77">
        <v>0</v>
      </c>
      <c r="S315" s="78">
        <f t="shared" si="450"/>
        <v>0</v>
      </c>
      <c r="T315" s="32"/>
      <c r="U315" s="124">
        <v>0</v>
      </c>
      <c r="V315" s="76">
        <v>0</v>
      </c>
      <c r="W315" s="76">
        <f t="shared" si="451"/>
        <v>0</v>
      </c>
      <c r="X315" s="76">
        <v>0</v>
      </c>
      <c r="Y315" s="76">
        <f t="shared" si="474"/>
        <v>0</v>
      </c>
      <c r="Z315" s="77">
        <v>0</v>
      </c>
      <c r="AA315" s="77">
        <f t="shared" si="452"/>
        <v>0</v>
      </c>
      <c r="AB315" s="8"/>
      <c r="AC315" s="76">
        <v>0</v>
      </c>
      <c r="AD315" s="76">
        <v>0</v>
      </c>
      <c r="AE315" s="76">
        <f t="shared" si="465"/>
        <v>0</v>
      </c>
      <c r="AF315" s="76">
        <v>0</v>
      </c>
      <c r="AG315" s="76">
        <f t="shared" si="466"/>
        <v>0</v>
      </c>
      <c r="AH315" s="77">
        <v>0</v>
      </c>
      <c r="AI315" s="78">
        <f t="shared" si="453"/>
        <v>0</v>
      </c>
      <c r="AJ315" s="32"/>
      <c r="AK315" s="124">
        <v>0</v>
      </c>
      <c r="AL315" s="76">
        <v>0</v>
      </c>
      <c r="AM315" s="76">
        <f t="shared" si="454"/>
        <v>0</v>
      </c>
      <c r="AN315" s="76">
        <v>0</v>
      </c>
      <c r="AO315" s="76">
        <f t="shared" si="475"/>
        <v>0</v>
      </c>
      <c r="AP315" s="77">
        <v>0</v>
      </c>
      <c r="AQ315" s="77">
        <f t="shared" si="455"/>
        <v>0</v>
      </c>
      <c r="AR315" s="8"/>
      <c r="AS315" s="76">
        <v>0</v>
      </c>
      <c r="AT315" s="76">
        <v>0</v>
      </c>
      <c r="AU315" s="76">
        <f t="shared" si="467"/>
        <v>0</v>
      </c>
      <c r="AV315" s="76">
        <v>0</v>
      </c>
      <c r="AW315" s="76">
        <f t="shared" si="468"/>
        <v>0</v>
      </c>
      <c r="AX315" s="77">
        <v>0</v>
      </c>
      <c r="AY315" s="78">
        <f t="shared" si="456"/>
        <v>0</v>
      </c>
      <c r="AZ315" s="32"/>
      <c r="BA315" s="124">
        <v>0</v>
      </c>
      <c r="BB315" s="76">
        <v>0</v>
      </c>
      <c r="BC315" s="76">
        <f t="shared" si="457"/>
        <v>0</v>
      </c>
      <c r="BD315" s="76">
        <v>0</v>
      </c>
      <c r="BE315" s="76">
        <f t="shared" si="476"/>
        <v>0</v>
      </c>
      <c r="BF315" s="77">
        <v>0</v>
      </c>
      <c r="BG315" s="77">
        <f t="shared" si="458"/>
        <v>0</v>
      </c>
      <c r="BH315" s="8"/>
      <c r="BI315" s="76">
        <v>0</v>
      </c>
      <c r="BJ315" s="76">
        <v>0</v>
      </c>
      <c r="BK315" s="76">
        <f t="shared" si="469"/>
        <v>0</v>
      </c>
      <c r="BL315" s="76">
        <v>0</v>
      </c>
      <c r="BM315" s="76">
        <f t="shared" si="470"/>
        <v>0</v>
      </c>
      <c r="BN315" s="77">
        <v>0</v>
      </c>
      <c r="BO315" s="78">
        <f t="shared" si="459"/>
        <v>0</v>
      </c>
      <c r="BP315" s="32"/>
      <c r="BQ315" s="124">
        <v>0</v>
      </c>
      <c r="BR315" s="76">
        <v>0</v>
      </c>
      <c r="BS315" s="76">
        <f t="shared" si="460"/>
        <v>0</v>
      </c>
      <c r="BT315" s="76">
        <v>0</v>
      </c>
      <c r="BU315" s="76">
        <f t="shared" si="477"/>
        <v>0</v>
      </c>
      <c r="BV315" s="77">
        <v>0</v>
      </c>
      <c r="BW315" s="77">
        <f t="shared" si="461"/>
        <v>0</v>
      </c>
      <c r="BX315" s="8"/>
      <c r="BY315" s="76">
        <v>0</v>
      </c>
      <c r="BZ315" s="76">
        <v>0</v>
      </c>
      <c r="CA315" s="76">
        <f t="shared" si="471"/>
        <v>0</v>
      </c>
      <c r="CB315" s="76">
        <v>0</v>
      </c>
      <c r="CC315" s="76">
        <f t="shared" si="472"/>
        <v>0</v>
      </c>
      <c r="CD315" s="77">
        <v>0</v>
      </c>
      <c r="CE315" s="78">
        <f t="shared" si="462"/>
        <v>0</v>
      </c>
      <c r="CF315" s="32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</row>
    <row r="316" spans="2:99" s="2" customFormat="1" ht="14.25" hidden="1" customHeight="1" outlineLevel="1">
      <c r="B316" s="2" t="str">
        <f t="shared" si="478"/>
        <v>Hide</v>
      </c>
      <c r="C316" s="2">
        <v>1</v>
      </c>
      <c r="D316" s="72" t="s">
        <v>291</v>
      </c>
      <c r="E316" s="124">
        <v>0</v>
      </c>
      <c r="F316" s="76">
        <v>0</v>
      </c>
      <c r="G316" s="76">
        <f t="shared" si="448"/>
        <v>0</v>
      </c>
      <c r="H316" s="76">
        <v>0</v>
      </c>
      <c r="I316" s="76">
        <f t="shared" si="473"/>
        <v>0</v>
      </c>
      <c r="J316" s="77">
        <v>0</v>
      </c>
      <c r="K316" s="77">
        <f t="shared" si="449"/>
        <v>0</v>
      </c>
      <c r="L316" s="8"/>
      <c r="M316" s="76">
        <v>0</v>
      </c>
      <c r="N316" s="76">
        <v>0</v>
      </c>
      <c r="O316" s="76">
        <f t="shared" si="463"/>
        <v>0</v>
      </c>
      <c r="P316" s="76">
        <v>0</v>
      </c>
      <c r="Q316" s="76">
        <f t="shared" si="464"/>
        <v>0</v>
      </c>
      <c r="R316" s="77">
        <v>0</v>
      </c>
      <c r="S316" s="78">
        <f t="shared" si="450"/>
        <v>0</v>
      </c>
      <c r="T316" s="32"/>
      <c r="U316" s="124">
        <v>0</v>
      </c>
      <c r="V316" s="76">
        <v>0</v>
      </c>
      <c r="W316" s="76">
        <f t="shared" si="451"/>
        <v>0</v>
      </c>
      <c r="X316" s="76">
        <v>0</v>
      </c>
      <c r="Y316" s="76">
        <f t="shared" si="474"/>
        <v>0</v>
      </c>
      <c r="Z316" s="77">
        <v>0</v>
      </c>
      <c r="AA316" s="77">
        <f t="shared" si="452"/>
        <v>0</v>
      </c>
      <c r="AB316" s="8"/>
      <c r="AC316" s="76">
        <v>0</v>
      </c>
      <c r="AD316" s="76">
        <v>0</v>
      </c>
      <c r="AE316" s="76">
        <f t="shared" si="465"/>
        <v>0</v>
      </c>
      <c r="AF316" s="76">
        <v>0</v>
      </c>
      <c r="AG316" s="76">
        <f t="shared" si="466"/>
        <v>0</v>
      </c>
      <c r="AH316" s="77">
        <v>0</v>
      </c>
      <c r="AI316" s="78">
        <f t="shared" si="453"/>
        <v>0</v>
      </c>
      <c r="AJ316" s="32"/>
      <c r="AK316" s="124">
        <v>0</v>
      </c>
      <c r="AL316" s="76">
        <v>0</v>
      </c>
      <c r="AM316" s="76">
        <f t="shared" si="454"/>
        <v>0</v>
      </c>
      <c r="AN316" s="76">
        <v>0</v>
      </c>
      <c r="AO316" s="76">
        <f t="shared" si="475"/>
        <v>0</v>
      </c>
      <c r="AP316" s="77">
        <v>0</v>
      </c>
      <c r="AQ316" s="77">
        <f t="shared" si="455"/>
        <v>0</v>
      </c>
      <c r="AR316" s="8"/>
      <c r="AS316" s="76">
        <v>0</v>
      </c>
      <c r="AT316" s="76">
        <v>0</v>
      </c>
      <c r="AU316" s="76">
        <f t="shared" si="467"/>
        <v>0</v>
      </c>
      <c r="AV316" s="76">
        <v>0</v>
      </c>
      <c r="AW316" s="76">
        <f t="shared" si="468"/>
        <v>0</v>
      </c>
      <c r="AX316" s="77">
        <v>0</v>
      </c>
      <c r="AY316" s="78">
        <f t="shared" si="456"/>
        <v>0</v>
      </c>
      <c r="AZ316" s="32"/>
      <c r="BA316" s="124">
        <v>0</v>
      </c>
      <c r="BB316" s="76">
        <v>0</v>
      </c>
      <c r="BC316" s="76">
        <f t="shared" si="457"/>
        <v>0</v>
      </c>
      <c r="BD316" s="76">
        <v>0</v>
      </c>
      <c r="BE316" s="76">
        <f t="shared" si="476"/>
        <v>0</v>
      </c>
      <c r="BF316" s="77">
        <v>0</v>
      </c>
      <c r="BG316" s="77">
        <f t="shared" si="458"/>
        <v>0</v>
      </c>
      <c r="BH316" s="8"/>
      <c r="BI316" s="76">
        <v>0</v>
      </c>
      <c r="BJ316" s="76">
        <v>0</v>
      </c>
      <c r="BK316" s="76">
        <f t="shared" si="469"/>
        <v>0</v>
      </c>
      <c r="BL316" s="76">
        <v>0</v>
      </c>
      <c r="BM316" s="76">
        <f t="shared" si="470"/>
        <v>0</v>
      </c>
      <c r="BN316" s="77">
        <v>0</v>
      </c>
      <c r="BO316" s="78">
        <f t="shared" si="459"/>
        <v>0</v>
      </c>
      <c r="BP316" s="32"/>
      <c r="BQ316" s="124">
        <v>0</v>
      </c>
      <c r="BR316" s="76">
        <v>0</v>
      </c>
      <c r="BS316" s="76">
        <f t="shared" si="460"/>
        <v>0</v>
      </c>
      <c r="BT316" s="76">
        <v>0</v>
      </c>
      <c r="BU316" s="76">
        <f t="shared" si="477"/>
        <v>0</v>
      </c>
      <c r="BV316" s="77">
        <v>0</v>
      </c>
      <c r="BW316" s="77">
        <f t="shared" si="461"/>
        <v>0</v>
      </c>
      <c r="BX316" s="8"/>
      <c r="BY316" s="76">
        <v>0</v>
      </c>
      <c r="BZ316" s="76">
        <v>0</v>
      </c>
      <c r="CA316" s="76">
        <f t="shared" si="471"/>
        <v>0</v>
      </c>
      <c r="CB316" s="76">
        <v>0</v>
      </c>
      <c r="CC316" s="76">
        <f t="shared" si="472"/>
        <v>0</v>
      </c>
      <c r="CD316" s="77">
        <v>0</v>
      </c>
      <c r="CE316" s="78">
        <f t="shared" si="462"/>
        <v>0</v>
      </c>
      <c r="CF316" s="32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</row>
    <row r="317" spans="2:99" s="2" customFormat="1" ht="14.25" hidden="1" customHeight="1" outlineLevel="1">
      <c r="B317" s="2" t="str">
        <f t="shared" si="478"/>
        <v>Hide</v>
      </c>
      <c r="C317" s="2">
        <v>1</v>
      </c>
      <c r="D317" s="72" t="s">
        <v>292</v>
      </c>
      <c r="E317" s="124">
        <v>0</v>
      </c>
      <c r="F317" s="76">
        <v>0</v>
      </c>
      <c r="G317" s="76">
        <f t="shared" si="448"/>
        <v>0</v>
      </c>
      <c r="H317" s="76">
        <v>0</v>
      </c>
      <c r="I317" s="76">
        <f t="shared" si="473"/>
        <v>0</v>
      </c>
      <c r="J317" s="77">
        <v>0</v>
      </c>
      <c r="K317" s="77">
        <f t="shared" si="449"/>
        <v>0</v>
      </c>
      <c r="L317" s="8"/>
      <c r="M317" s="76">
        <v>0</v>
      </c>
      <c r="N317" s="76">
        <v>0</v>
      </c>
      <c r="O317" s="76">
        <f t="shared" si="463"/>
        <v>0</v>
      </c>
      <c r="P317" s="76">
        <v>0</v>
      </c>
      <c r="Q317" s="76">
        <f t="shared" si="464"/>
        <v>0</v>
      </c>
      <c r="R317" s="77">
        <v>0</v>
      </c>
      <c r="S317" s="78">
        <f t="shared" si="450"/>
        <v>0</v>
      </c>
      <c r="T317" s="32"/>
      <c r="U317" s="124">
        <v>0</v>
      </c>
      <c r="V317" s="76">
        <v>0</v>
      </c>
      <c r="W317" s="76">
        <f t="shared" si="451"/>
        <v>0</v>
      </c>
      <c r="X317" s="76">
        <v>0</v>
      </c>
      <c r="Y317" s="76">
        <f t="shared" si="474"/>
        <v>0</v>
      </c>
      <c r="Z317" s="77">
        <v>0</v>
      </c>
      <c r="AA317" s="77">
        <f t="shared" si="452"/>
        <v>0</v>
      </c>
      <c r="AB317" s="8"/>
      <c r="AC317" s="76">
        <v>0</v>
      </c>
      <c r="AD317" s="76">
        <v>0</v>
      </c>
      <c r="AE317" s="76">
        <f t="shared" si="465"/>
        <v>0</v>
      </c>
      <c r="AF317" s="76">
        <v>0</v>
      </c>
      <c r="AG317" s="76">
        <f t="shared" si="466"/>
        <v>0</v>
      </c>
      <c r="AH317" s="77">
        <v>0</v>
      </c>
      <c r="AI317" s="78">
        <f t="shared" si="453"/>
        <v>0</v>
      </c>
      <c r="AJ317" s="32"/>
      <c r="AK317" s="124">
        <v>0</v>
      </c>
      <c r="AL317" s="76">
        <v>0</v>
      </c>
      <c r="AM317" s="76">
        <f t="shared" si="454"/>
        <v>0</v>
      </c>
      <c r="AN317" s="76">
        <v>0</v>
      </c>
      <c r="AO317" s="76">
        <f t="shared" si="475"/>
        <v>0</v>
      </c>
      <c r="AP317" s="77">
        <v>0</v>
      </c>
      <c r="AQ317" s="77">
        <f t="shared" si="455"/>
        <v>0</v>
      </c>
      <c r="AR317" s="8"/>
      <c r="AS317" s="76">
        <v>0</v>
      </c>
      <c r="AT317" s="76">
        <v>0</v>
      </c>
      <c r="AU317" s="76">
        <f t="shared" si="467"/>
        <v>0</v>
      </c>
      <c r="AV317" s="76">
        <v>0</v>
      </c>
      <c r="AW317" s="76">
        <f t="shared" si="468"/>
        <v>0</v>
      </c>
      <c r="AX317" s="77">
        <v>0</v>
      </c>
      <c r="AY317" s="78">
        <f t="shared" si="456"/>
        <v>0</v>
      </c>
      <c r="AZ317" s="32"/>
      <c r="BA317" s="124">
        <v>0</v>
      </c>
      <c r="BB317" s="76">
        <v>0</v>
      </c>
      <c r="BC317" s="76">
        <f t="shared" si="457"/>
        <v>0</v>
      </c>
      <c r="BD317" s="76">
        <v>0</v>
      </c>
      <c r="BE317" s="76">
        <f t="shared" si="476"/>
        <v>0</v>
      </c>
      <c r="BF317" s="77">
        <v>0</v>
      </c>
      <c r="BG317" s="77">
        <f t="shared" si="458"/>
        <v>0</v>
      </c>
      <c r="BH317" s="8"/>
      <c r="BI317" s="76">
        <v>0</v>
      </c>
      <c r="BJ317" s="76">
        <v>0</v>
      </c>
      <c r="BK317" s="76">
        <f t="shared" si="469"/>
        <v>0</v>
      </c>
      <c r="BL317" s="76">
        <v>0</v>
      </c>
      <c r="BM317" s="76">
        <f t="shared" si="470"/>
        <v>0</v>
      </c>
      <c r="BN317" s="77">
        <v>0</v>
      </c>
      <c r="BO317" s="78">
        <f t="shared" si="459"/>
        <v>0</v>
      </c>
      <c r="BP317" s="32"/>
      <c r="BQ317" s="124">
        <v>0</v>
      </c>
      <c r="BR317" s="76">
        <v>0</v>
      </c>
      <c r="BS317" s="76">
        <f t="shared" si="460"/>
        <v>0</v>
      </c>
      <c r="BT317" s="76">
        <v>0</v>
      </c>
      <c r="BU317" s="76">
        <f t="shared" si="477"/>
        <v>0</v>
      </c>
      <c r="BV317" s="77">
        <v>0</v>
      </c>
      <c r="BW317" s="77">
        <f t="shared" si="461"/>
        <v>0</v>
      </c>
      <c r="BX317" s="8"/>
      <c r="BY317" s="76">
        <v>0</v>
      </c>
      <c r="BZ317" s="76">
        <v>0</v>
      </c>
      <c r="CA317" s="76">
        <f t="shared" si="471"/>
        <v>0</v>
      </c>
      <c r="CB317" s="76">
        <v>0</v>
      </c>
      <c r="CC317" s="76">
        <f t="shared" si="472"/>
        <v>0</v>
      </c>
      <c r="CD317" s="77">
        <v>0</v>
      </c>
      <c r="CE317" s="78">
        <f t="shared" si="462"/>
        <v>0</v>
      </c>
      <c r="CF317" s="32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</row>
    <row r="318" spans="2:99" s="2" customFormat="1" ht="14.25" hidden="1" customHeight="1" outlineLevel="1">
      <c r="B318" s="2" t="str">
        <f t="shared" si="478"/>
        <v>Hide</v>
      </c>
      <c r="C318" s="2">
        <v>1</v>
      </c>
      <c r="D318" s="72" t="s">
        <v>293</v>
      </c>
      <c r="E318" s="124">
        <v>0</v>
      </c>
      <c r="F318" s="76">
        <v>0</v>
      </c>
      <c r="G318" s="76">
        <f t="shared" si="448"/>
        <v>0</v>
      </c>
      <c r="H318" s="76">
        <v>0</v>
      </c>
      <c r="I318" s="76">
        <f t="shared" si="473"/>
        <v>0</v>
      </c>
      <c r="J318" s="77">
        <v>0</v>
      </c>
      <c r="K318" s="77">
        <f t="shared" si="449"/>
        <v>0</v>
      </c>
      <c r="L318" s="8"/>
      <c r="M318" s="76">
        <v>0</v>
      </c>
      <c r="N318" s="76">
        <v>0</v>
      </c>
      <c r="O318" s="76">
        <f t="shared" si="463"/>
        <v>0</v>
      </c>
      <c r="P318" s="76">
        <v>0</v>
      </c>
      <c r="Q318" s="76">
        <f t="shared" si="464"/>
        <v>0</v>
      </c>
      <c r="R318" s="77">
        <v>0</v>
      </c>
      <c r="S318" s="78">
        <f t="shared" si="450"/>
        <v>0</v>
      </c>
      <c r="T318" s="32"/>
      <c r="U318" s="124">
        <v>0</v>
      </c>
      <c r="V318" s="76">
        <v>0</v>
      </c>
      <c r="W318" s="76">
        <f t="shared" si="451"/>
        <v>0</v>
      </c>
      <c r="X318" s="76">
        <v>0</v>
      </c>
      <c r="Y318" s="76">
        <f t="shared" si="474"/>
        <v>0</v>
      </c>
      <c r="Z318" s="77">
        <v>0</v>
      </c>
      <c r="AA318" s="77">
        <f t="shared" si="452"/>
        <v>0</v>
      </c>
      <c r="AB318" s="8"/>
      <c r="AC318" s="76">
        <v>0</v>
      </c>
      <c r="AD318" s="76">
        <v>0</v>
      </c>
      <c r="AE318" s="76">
        <f t="shared" si="465"/>
        <v>0</v>
      </c>
      <c r="AF318" s="76">
        <v>0</v>
      </c>
      <c r="AG318" s="76">
        <f t="shared" si="466"/>
        <v>0</v>
      </c>
      <c r="AH318" s="77">
        <v>0</v>
      </c>
      <c r="AI318" s="78">
        <f t="shared" si="453"/>
        <v>0</v>
      </c>
      <c r="AJ318" s="32"/>
      <c r="AK318" s="124">
        <v>0</v>
      </c>
      <c r="AL318" s="76">
        <v>0</v>
      </c>
      <c r="AM318" s="76">
        <f t="shared" si="454"/>
        <v>0</v>
      </c>
      <c r="AN318" s="76">
        <v>0</v>
      </c>
      <c r="AO318" s="76">
        <f t="shared" si="475"/>
        <v>0</v>
      </c>
      <c r="AP318" s="77">
        <v>0</v>
      </c>
      <c r="AQ318" s="77">
        <f t="shared" si="455"/>
        <v>0</v>
      </c>
      <c r="AR318" s="8"/>
      <c r="AS318" s="76">
        <v>0</v>
      </c>
      <c r="AT318" s="76">
        <v>0</v>
      </c>
      <c r="AU318" s="76">
        <f t="shared" si="467"/>
        <v>0</v>
      </c>
      <c r="AV318" s="76">
        <v>0</v>
      </c>
      <c r="AW318" s="76">
        <f t="shared" si="468"/>
        <v>0</v>
      </c>
      <c r="AX318" s="77">
        <v>0</v>
      </c>
      <c r="AY318" s="78">
        <f t="shared" si="456"/>
        <v>0</v>
      </c>
      <c r="AZ318" s="32"/>
      <c r="BA318" s="124">
        <v>0</v>
      </c>
      <c r="BB318" s="76">
        <v>0</v>
      </c>
      <c r="BC318" s="76">
        <f t="shared" si="457"/>
        <v>0</v>
      </c>
      <c r="BD318" s="76">
        <v>0</v>
      </c>
      <c r="BE318" s="76">
        <f t="shared" si="476"/>
        <v>0</v>
      </c>
      <c r="BF318" s="77">
        <v>0</v>
      </c>
      <c r="BG318" s="77">
        <f t="shared" si="458"/>
        <v>0</v>
      </c>
      <c r="BH318" s="8"/>
      <c r="BI318" s="76">
        <v>0</v>
      </c>
      <c r="BJ318" s="76">
        <v>0</v>
      </c>
      <c r="BK318" s="76">
        <f t="shared" si="469"/>
        <v>0</v>
      </c>
      <c r="BL318" s="76">
        <v>0</v>
      </c>
      <c r="BM318" s="76">
        <f t="shared" si="470"/>
        <v>0</v>
      </c>
      <c r="BN318" s="77">
        <v>0</v>
      </c>
      <c r="BO318" s="78">
        <f t="shared" si="459"/>
        <v>0</v>
      </c>
      <c r="BP318" s="32"/>
      <c r="BQ318" s="124">
        <v>0</v>
      </c>
      <c r="BR318" s="76">
        <v>0</v>
      </c>
      <c r="BS318" s="76">
        <f t="shared" si="460"/>
        <v>0</v>
      </c>
      <c r="BT318" s="76">
        <v>0</v>
      </c>
      <c r="BU318" s="76">
        <f t="shared" si="477"/>
        <v>0</v>
      </c>
      <c r="BV318" s="77">
        <v>0</v>
      </c>
      <c r="BW318" s="77">
        <f t="shared" si="461"/>
        <v>0</v>
      </c>
      <c r="BX318" s="8"/>
      <c r="BY318" s="76">
        <v>0</v>
      </c>
      <c r="BZ318" s="76">
        <v>0</v>
      </c>
      <c r="CA318" s="76">
        <f t="shared" si="471"/>
        <v>0</v>
      </c>
      <c r="CB318" s="76">
        <v>0</v>
      </c>
      <c r="CC318" s="76">
        <f t="shared" si="472"/>
        <v>0</v>
      </c>
      <c r="CD318" s="77">
        <v>0</v>
      </c>
      <c r="CE318" s="78">
        <f t="shared" si="462"/>
        <v>0</v>
      </c>
      <c r="CF318" s="32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</row>
    <row r="319" spans="2:99" s="2" customFormat="1" collapsed="1">
      <c r="B319" s="2" t="str">
        <f t="shared" si="478"/>
        <v>Hide</v>
      </c>
      <c r="C319" s="2">
        <v>1</v>
      </c>
      <c r="D319" s="72" t="s">
        <v>294</v>
      </c>
      <c r="E319" s="123">
        <v>1026.9999999999989</v>
      </c>
      <c r="F319" s="73">
        <v>780.69083333333333</v>
      </c>
      <c r="G319" s="73">
        <f t="shared" si="448"/>
        <v>246.30916666666553</v>
      </c>
      <c r="H319" s="73">
        <v>0</v>
      </c>
      <c r="I319" s="73">
        <f t="shared" si="473"/>
        <v>1026.9999999999989</v>
      </c>
      <c r="J319" s="74">
        <v>570</v>
      </c>
      <c r="K319" s="74">
        <f t="shared" si="449"/>
        <v>456.99999999999886</v>
      </c>
      <c r="L319" s="35"/>
      <c r="M319" s="73">
        <v>1026.9999999999989</v>
      </c>
      <c r="N319" s="73">
        <v>780.69083333333333</v>
      </c>
      <c r="O319" s="73">
        <f t="shared" si="463"/>
        <v>246.30916666666553</v>
      </c>
      <c r="P319" s="73">
        <v>0</v>
      </c>
      <c r="Q319" s="73">
        <f t="shared" si="464"/>
        <v>1026.9999999999989</v>
      </c>
      <c r="R319" s="74">
        <v>570</v>
      </c>
      <c r="S319" s="75">
        <f t="shared" si="450"/>
        <v>456.99999999999886</v>
      </c>
      <c r="T319" s="32"/>
      <c r="U319" s="123">
        <v>569.99999999999886</v>
      </c>
      <c r="V319" s="73">
        <v>522.5</v>
      </c>
      <c r="W319" s="73">
        <f t="shared" si="451"/>
        <v>47.499999999998863</v>
      </c>
      <c r="X319" s="73">
        <v>0</v>
      </c>
      <c r="Y319" s="73">
        <f t="shared" si="474"/>
        <v>569.99999999999886</v>
      </c>
      <c r="Z319" s="74">
        <v>570</v>
      </c>
      <c r="AA319" s="74">
        <f t="shared" si="452"/>
        <v>-1.1368683772161603E-12</v>
      </c>
      <c r="AB319" s="35"/>
      <c r="AC319" s="73">
        <v>569.99999999999886</v>
      </c>
      <c r="AD319" s="73">
        <v>522.5</v>
      </c>
      <c r="AE319" s="73">
        <f t="shared" si="465"/>
        <v>47.499999999998863</v>
      </c>
      <c r="AF319" s="73">
        <v>0</v>
      </c>
      <c r="AG319" s="73">
        <f t="shared" si="466"/>
        <v>569.99999999999886</v>
      </c>
      <c r="AH319" s="74">
        <v>570</v>
      </c>
      <c r="AI319" s="75">
        <f t="shared" si="453"/>
        <v>-1.1368683772161603E-12</v>
      </c>
      <c r="AJ319" s="32"/>
      <c r="AK319" s="123">
        <v>0</v>
      </c>
      <c r="AL319" s="73">
        <v>107.9166666666667</v>
      </c>
      <c r="AM319" s="73">
        <f t="shared" si="454"/>
        <v>-107.9166666666667</v>
      </c>
      <c r="AN319" s="73">
        <v>0</v>
      </c>
      <c r="AO319" s="73">
        <f t="shared" si="475"/>
        <v>0</v>
      </c>
      <c r="AP319" s="74">
        <v>0</v>
      </c>
      <c r="AQ319" s="74">
        <f t="shared" si="455"/>
        <v>0</v>
      </c>
      <c r="AR319" s="35"/>
      <c r="AS319" s="73">
        <v>0</v>
      </c>
      <c r="AT319" s="73">
        <v>107.9166666666667</v>
      </c>
      <c r="AU319" s="73">
        <f t="shared" si="467"/>
        <v>-107.9166666666667</v>
      </c>
      <c r="AV319" s="73">
        <v>0</v>
      </c>
      <c r="AW319" s="73">
        <f t="shared" si="468"/>
        <v>0</v>
      </c>
      <c r="AX319" s="74">
        <v>0</v>
      </c>
      <c r="AY319" s="75">
        <f t="shared" si="456"/>
        <v>0</v>
      </c>
      <c r="AZ319" s="32"/>
      <c r="BA319" s="123">
        <v>457</v>
      </c>
      <c r="BB319" s="73">
        <v>150.2741666666667</v>
      </c>
      <c r="BC319" s="73">
        <f t="shared" si="457"/>
        <v>306.7258333333333</v>
      </c>
      <c r="BD319" s="73">
        <v>0</v>
      </c>
      <c r="BE319" s="73">
        <f t="shared" si="476"/>
        <v>457</v>
      </c>
      <c r="BF319" s="74">
        <v>0</v>
      </c>
      <c r="BG319" s="74">
        <f t="shared" si="458"/>
        <v>457</v>
      </c>
      <c r="BH319" s="35"/>
      <c r="BI319" s="73">
        <v>457</v>
      </c>
      <c r="BJ319" s="73">
        <v>150.2741666666667</v>
      </c>
      <c r="BK319" s="73">
        <f t="shared" si="469"/>
        <v>306.7258333333333</v>
      </c>
      <c r="BL319" s="73">
        <v>0</v>
      </c>
      <c r="BM319" s="73">
        <f t="shared" si="470"/>
        <v>457</v>
      </c>
      <c r="BN319" s="74">
        <v>0</v>
      </c>
      <c r="BO319" s="75">
        <f t="shared" si="459"/>
        <v>457</v>
      </c>
      <c r="BP319" s="32"/>
      <c r="BQ319" s="123">
        <v>0</v>
      </c>
      <c r="BR319" s="73">
        <v>0</v>
      </c>
      <c r="BS319" s="73">
        <f t="shared" si="460"/>
        <v>0</v>
      </c>
      <c r="BT319" s="73">
        <v>0</v>
      </c>
      <c r="BU319" s="73">
        <f t="shared" si="477"/>
        <v>0</v>
      </c>
      <c r="BV319" s="74">
        <v>0</v>
      </c>
      <c r="BW319" s="74">
        <f t="shared" si="461"/>
        <v>0</v>
      </c>
      <c r="BX319" s="35"/>
      <c r="BY319" s="73">
        <v>0</v>
      </c>
      <c r="BZ319" s="73">
        <v>0</v>
      </c>
      <c r="CA319" s="73">
        <f t="shared" si="471"/>
        <v>0</v>
      </c>
      <c r="CB319" s="73">
        <v>0</v>
      </c>
      <c r="CC319" s="73">
        <f t="shared" si="472"/>
        <v>0</v>
      </c>
      <c r="CD319" s="74">
        <v>0</v>
      </c>
      <c r="CE319" s="75">
        <f t="shared" si="462"/>
        <v>0</v>
      </c>
      <c r="CF319" s="32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</row>
    <row r="320" spans="2:99" s="2" customFormat="1" ht="14.25" hidden="1" customHeight="1" outlineLevel="1">
      <c r="B320" s="2" t="str">
        <f t="shared" si="478"/>
        <v>Hide</v>
      </c>
      <c r="C320" s="2">
        <v>1</v>
      </c>
      <c r="D320" s="72" t="s">
        <v>295</v>
      </c>
      <c r="E320" s="124">
        <v>1761.57</v>
      </c>
      <c r="F320" s="76">
        <v>3528.729166666667</v>
      </c>
      <c r="G320" s="76">
        <f t="shared" si="448"/>
        <v>-1767.159166666667</v>
      </c>
      <c r="H320" s="76">
        <v>0</v>
      </c>
      <c r="I320" s="76">
        <f t="shared" si="473"/>
        <v>1761.57</v>
      </c>
      <c r="J320" s="77">
        <v>3225.33</v>
      </c>
      <c r="K320" s="77">
        <f t="shared" si="449"/>
        <v>-1463.76</v>
      </c>
      <c r="L320" s="8"/>
      <c r="M320" s="76">
        <v>1761.57</v>
      </c>
      <c r="N320" s="76">
        <v>3528.729166666667</v>
      </c>
      <c r="O320" s="76">
        <f t="shared" si="463"/>
        <v>-1767.159166666667</v>
      </c>
      <c r="P320" s="76">
        <v>0</v>
      </c>
      <c r="Q320" s="76">
        <f t="shared" si="464"/>
        <v>1761.57</v>
      </c>
      <c r="R320" s="77">
        <v>3225.33</v>
      </c>
      <c r="S320" s="78">
        <f t="shared" si="450"/>
        <v>-1463.76</v>
      </c>
      <c r="T320" s="32"/>
      <c r="U320" s="124">
        <v>1724.48</v>
      </c>
      <c r="V320" s="76">
        <v>2042.836666666667</v>
      </c>
      <c r="W320" s="76">
        <f t="shared" si="451"/>
        <v>-318.35666666666702</v>
      </c>
      <c r="X320" s="76">
        <v>0</v>
      </c>
      <c r="Y320" s="76">
        <f t="shared" si="474"/>
        <v>1724.48</v>
      </c>
      <c r="Z320" s="77">
        <v>841.63</v>
      </c>
      <c r="AA320" s="77">
        <f t="shared" si="452"/>
        <v>882.85</v>
      </c>
      <c r="AB320" s="8"/>
      <c r="AC320" s="76">
        <v>1724.48</v>
      </c>
      <c r="AD320" s="76">
        <v>2042.836666666667</v>
      </c>
      <c r="AE320" s="76">
        <f t="shared" si="465"/>
        <v>-318.35666666666702</v>
      </c>
      <c r="AF320" s="76">
        <v>0</v>
      </c>
      <c r="AG320" s="76">
        <f t="shared" si="466"/>
        <v>1724.48</v>
      </c>
      <c r="AH320" s="77">
        <v>841.63</v>
      </c>
      <c r="AI320" s="78">
        <f t="shared" si="453"/>
        <v>882.85</v>
      </c>
      <c r="AJ320" s="32"/>
      <c r="AK320" s="124">
        <v>37.090000000000003</v>
      </c>
      <c r="AL320" s="76">
        <v>0</v>
      </c>
      <c r="AM320" s="76">
        <f t="shared" si="454"/>
        <v>37.090000000000003</v>
      </c>
      <c r="AN320" s="76">
        <v>0</v>
      </c>
      <c r="AO320" s="76">
        <f t="shared" si="475"/>
        <v>37.090000000000003</v>
      </c>
      <c r="AP320" s="77">
        <v>0</v>
      </c>
      <c r="AQ320" s="77">
        <f t="shared" si="455"/>
        <v>37.090000000000003</v>
      </c>
      <c r="AR320" s="8"/>
      <c r="AS320" s="76">
        <v>37.090000000000003</v>
      </c>
      <c r="AT320" s="76">
        <v>0</v>
      </c>
      <c r="AU320" s="76">
        <f t="shared" si="467"/>
        <v>37.090000000000003</v>
      </c>
      <c r="AV320" s="76">
        <v>0</v>
      </c>
      <c r="AW320" s="76">
        <f t="shared" si="468"/>
        <v>37.090000000000003</v>
      </c>
      <c r="AX320" s="77">
        <v>0</v>
      </c>
      <c r="AY320" s="78">
        <f t="shared" si="456"/>
        <v>37.090000000000003</v>
      </c>
      <c r="AZ320" s="32"/>
      <c r="BA320" s="124">
        <v>0</v>
      </c>
      <c r="BB320" s="76">
        <v>92.274166666666673</v>
      </c>
      <c r="BC320" s="76">
        <f t="shared" si="457"/>
        <v>-92.274166666666673</v>
      </c>
      <c r="BD320" s="76">
        <v>0</v>
      </c>
      <c r="BE320" s="76">
        <f t="shared" si="476"/>
        <v>0</v>
      </c>
      <c r="BF320" s="77">
        <v>35.74</v>
      </c>
      <c r="BG320" s="77">
        <f t="shared" si="458"/>
        <v>-35.74</v>
      </c>
      <c r="BH320" s="8"/>
      <c r="BI320" s="76">
        <v>0</v>
      </c>
      <c r="BJ320" s="76">
        <v>92.274166666666673</v>
      </c>
      <c r="BK320" s="76">
        <f t="shared" si="469"/>
        <v>-92.274166666666673</v>
      </c>
      <c r="BL320" s="76">
        <v>0</v>
      </c>
      <c r="BM320" s="76">
        <f t="shared" si="470"/>
        <v>0</v>
      </c>
      <c r="BN320" s="77">
        <v>35.74</v>
      </c>
      <c r="BO320" s="78">
        <f t="shared" si="459"/>
        <v>-35.74</v>
      </c>
      <c r="BP320" s="32"/>
      <c r="BQ320" s="124">
        <v>0</v>
      </c>
      <c r="BR320" s="76">
        <v>1393.6183333333331</v>
      </c>
      <c r="BS320" s="76">
        <f t="shared" si="460"/>
        <v>-1393.6183333333331</v>
      </c>
      <c r="BT320" s="76">
        <v>0</v>
      </c>
      <c r="BU320" s="76">
        <f t="shared" si="477"/>
        <v>0</v>
      </c>
      <c r="BV320" s="77">
        <v>2347.96</v>
      </c>
      <c r="BW320" s="77">
        <f t="shared" si="461"/>
        <v>-2347.96</v>
      </c>
      <c r="BX320" s="8"/>
      <c r="BY320" s="76">
        <v>0</v>
      </c>
      <c r="BZ320" s="76">
        <v>1393.6183333333331</v>
      </c>
      <c r="CA320" s="76">
        <f t="shared" si="471"/>
        <v>-1393.6183333333331</v>
      </c>
      <c r="CB320" s="76">
        <v>0</v>
      </c>
      <c r="CC320" s="76">
        <f t="shared" si="472"/>
        <v>0</v>
      </c>
      <c r="CD320" s="77">
        <v>2347.96</v>
      </c>
      <c r="CE320" s="78">
        <f t="shared" si="462"/>
        <v>-2347.96</v>
      </c>
      <c r="CF320" s="32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</row>
    <row r="321" spans="2:99" s="2" customFormat="1" ht="14.25" hidden="1" customHeight="1" outlineLevel="1">
      <c r="B321" s="2" t="str">
        <f t="shared" si="478"/>
        <v>Hide</v>
      </c>
      <c r="C321" s="2">
        <v>1</v>
      </c>
      <c r="D321" s="72" t="s">
        <v>296</v>
      </c>
      <c r="E321" s="124">
        <v>0</v>
      </c>
      <c r="F321" s="76">
        <v>0</v>
      </c>
      <c r="G321" s="76">
        <f t="shared" si="448"/>
        <v>0</v>
      </c>
      <c r="H321" s="76">
        <v>0</v>
      </c>
      <c r="I321" s="76">
        <f t="shared" si="473"/>
        <v>0</v>
      </c>
      <c r="J321" s="77">
        <v>0</v>
      </c>
      <c r="K321" s="77">
        <f t="shared" si="449"/>
        <v>0</v>
      </c>
      <c r="L321" s="8"/>
      <c r="M321" s="76">
        <v>0</v>
      </c>
      <c r="N321" s="76">
        <v>0</v>
      </c>
      <c r="O321" s="76">
        <f t="shared" si="463"/>
        <v>0</v>
      </c>
      <c r="P321" s="76">
        <v>0</v>
      </c>
      <c r="Q321" s="76">
        <f t="shared" si="464"/>
        <v>0</v>
      </c>
      <c r="R321" s="77">
        <v>0</v>
      </c>
      <c r="S321" s="78">
        <f t="shared" si="450"/>
        <v>0</v>
      </c>
      <c r="T321" s="32"/>
      <c r="U321" s="124">
        <v>0</v>
      </c>
      <c r="V321" s="76">
        <v>0</v>
      </c>
      <c r="W321" s="76">
        <f t="shared" si="451"/>
        <v>0</v>
      </c>
      <c r="X321" s="76">
        <v>0</v>
      </c>
      <c r="Y321" s="76">
        <f t="shared" si="474"/>
        <v>0</v>
      </c>
      <c r="Z321" s="77">
        <v>0</v>
      </c>
      <c r="AA321" s="77">
        <f t="shared" si="452"/>
        <v>0</v>
      </c>
      <c r="AB321" s="8"/>
      <c r="AC321" s="76">
        <v>0</v>
      </c>
      <c r="AD321" s="76">
        <v>0</v>
      </c>
      <c r="AE321" s="76">
        <f t="shared" si="465"/>
        <v>0</v>
      </c>
      <c r="AF321" s="76">
        <v>0</v>
      </c>
      <c r="AG321" s="76">
        <f t="shared" si="466"/>
        <v>0</v>
      </c>
      <c r="AH321" s="77">
        <v>0</v>
      </c>
      <c r="AI321" s="78">
        <f t="shared" si="453"/>
        <v>0</v>
      </c>
      <c r="AJ321" s="32"/>
      <c r="AK321" s="124">
        <v>0</v>
      </c>
      <c r="AL321" s="76">
        <v>0</v>
      </c>
      <c r="AM321" s="76">
        <f t="shared" si="454"/>
        <v>0</v>
      </c>
      <c r="AN321" s="76">
        <v>0</v>
      </c>
      <c r="AO321" s="76">
        <f t="shared" si="475"/>
        <v>0</v>
      </c>
      <c r="AP321" s="77">
        <v>0</v>
      </c>
      <c r="AQ321" s="77">
        <f t="shared" si="455"/>
        <v>0</v>
      </c>
      <c r="AR321" s="8"/>
      <c r="AS321" s="76">
        <v>0</v>
      </c>
      <c r="AT321" s="76">
        <v>0</v>
      </c>
      <c r="AU321" s="76">
        <f t="shared" si="467"/>
        <v>0</v>
      </c>
      <c r="AV321" s="76">
        <v>0</v>
      </c>
      <c r="AW321" s="76">
        <f t="shared" si="468"/>
        <v>0</v>
      </c>
      <c r="AX321" s="77">
        <v>0</v>
      </c>
      <c r="AY321" s="78">
        <f t="shared" si="456"/>
        <v>0</v>
      </c>
      <c r="AZ321" s="32"/>
      <c r="BA321" s="124">
        <v>0</v>
      </c>
      <c r="BB321" s="76">
        <v>0</v>
      </c>
      <c r="BC321" s="76">
        <f t="shared" si="457"/>
        <v>0</v>
      </c>
      <c r="BD321" s="76">
        <v>0</v>
      </c>
      <c r="BE321" s="76">
        <f t="shared" si="476"/>
        <v>0</v>
      </c>
      <c r="BF321" s="77">
        <v>0</v>
      </c>
      <c r="BG321" s="77">
        <f t="shared" si="458"/>
        <v>0</v>
      </c>
      <c r="BH321" s="8"/>
      <c r="BI321" s="76">
        <v>0</v>
      </c>
      <c r="BJ321" s="76">
        <v>0</v>
      </c>
      <c r="BK321" s="76">
        <f t="shared" si="469"/>
        <v>0</v>
      </c>
      <c r="BL321" s="76">
        <v>0</v>
      </c>
      <c r="BM321" s="76">
        <f t="shared" si="470"/>
        <v>0</v>
      </c>
      <c r="BN321" s="77">
        <v>0</v>
      </c>
      <c r="BO321" s="78">
        <f t="shared" si="459"/>
        <v>0</v>
      </c>
      <c r="BP321" s="32"/>
      <c r="BQ321" s="124">
        <v>0</v>
      </c>
      <c r="BR321" s="76">
        <v>0</v>
      </c>
      <c r="BS321" s="76">
        <f t="shared" si="460"/>
        <v>0</v>
      </c>
      <c r="BT321" s="76">
        <v>0</v>
      </c>
      <c r="BU321" s="76">
        <f t="shared" si="477"/>
        <v>0</v>
      </c>
      <c r="BV321" s="77">
        <v>0</v>
      </c>
      <c r="BW321" s="77">
        <f t="shared" si="461"/>
        <v>0</v>
      </c>
      <c r="BX321" s="8"/>
      <c r="BY321" s="76">
        <v>0</v>
      </c>
      <c r="BZ321" s="76">
        <v>0</v>
      </c>
      <c r="CA321" s="76">
        <f t="shared" si="471"/>
        <v>0</v>
      </c>
      <c r="CB321" s="76">
        <v>0</v>
      </c>
      <c r="CC321" s="76">
        <f t="shared" si="472"/>
        <v>0</v>
      </c>
      <c r="CD321" s="77">
        <v>0</v>
      </c>
      <c r="CE321" s="78">
        <f t="shared" si="462"/>
        <v>0</v>
      </c>
      <c r="CF321" s="32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</row>
    <row r="322" spans="2:99" s="2" customFormat="1" ht="14.25" hidden="1" customHeight="1" outlineLevel="1">
      <c r="B322" s="2" t="str">
        <f t="shared" si="478"/>
        <v>Hide</v>
      </c>
      <c r="C322" s="2">
        <v>1</v>
      </c>
      <c r="D322" s="72" t="s">
        <v>297</v>
      </c>
      <c r="E322" s="124">
        <v>640.43999999999994</v>
      </c>
      <c r="F322" s="76">
        <v>1242.8933333333334</v>
      </c>
      <c r="G322" s="76">
        <f t="shared" si="448"/>
        <v>-602.45333333333349</v>
      </c>
      <c r="H322" s="76">
        <v>0</v>
      </c>
      <c r="I322" s="76">
        <f t="shared" si="473"/>
        <v>640.43999999999994</v>
      </c>
      <c r="J322" s="77">
        <v>1940.6100000000001</v>
      </c>
      <c r="K322" s="77">
        <f t="shared" si="449"/>
        <v>-1300.17</v>
      </c>
      <c r="L322" s="8"/>
      <c r="M322" s="76">
        <v>640.43999999999994</v>
      </c>
      <c r="N322" s="76">
        <v>1242.8933333333334</v>
      </c>
      <c r="O322" s="76">
        <f t="shared" si="463"/>
        <v>-602.45333333333349</v>
      </c>
      <c r="P322" s="76">
        <v>0</v>
      </c>
      <c r="Q322" s="76">
        <f t="shared" si="464"/>
        <v>640.43999999999994</v>
      </c>
      <c r="R322" s="77">
        <v>1940.6100000000001</v>
      </c>
      <c r="S322" s="78">
        <f t="shared" si="450"/>
        <v>-1300.17</v>
      </c>
      <c r="T322" s="32"/>
      <c r="U322" s="124">
        <v>332.79999999999995</v>
      </c>
      <c r="V322" s="76">
        <v>832.58333333333337</v>
      </c>
      <c r="W322" s="76">
        <f t="shared" si="451"/>
        <v>-499.78333333333342</v>
      </c>
      <c r="X322" s="76">
        <v>0</v>
      </c>
      <c r="Y322" s="76">
        <f t="shared" si="474"/>
        <v>332.79999999999995</v>
      </c>
      <c r="Z322" s="77">
        <v>1454.65</v>
      </c>
      <c r="AA322" s="77">
        <f t="shared" si="452"/>
        <v>-1121.8500000000001</v>
      </c>
      <c r="AB322" s="8"/>
      <c r="AC322" s="76">
        <v>332.79999999999995</v>
      </c>
      <c r="AD322" s="76">
        <v>832.58333333333337</v>
      </c>
      <c r="AE322" s="76">
        <f t="shared" si="465"/>
        <v>-499.78333333333342</v>
      </c>
      <c r="AF322" s="76">
        <v>0</v>
      </c>
      <c r="AG322" s="76">
        <f t="shared" si="466"/>
        <v>332.79999999999995</v>
      </c>
      <c r="AH322" s="77">
        <v>1454.65</v>
      </c>
      <c r="AI322" s="78">
        <f t="shared" si="453"/>
        <v>-1121.8500000000001</v>
      </c>
      <c r="AJ322" s="32"/>
      <c r="AK322" s="124">
        <v>221.01999999999998</v>
      </c>
      <c r="AL322" s="76">
        <v>175.7475</v>
      </c>
      <c r="AM322" s="76">
        <f t="shared" si="454"/>
        <v>45.27249999999998</v>
      </c>
      <c r="AN322" s="76">
        <v>0</v>
      </c>
      <c r="AO322" s="76">
        <f t="shared" si="475"/>
        <v>221.01999999999998</v>
      </c>
      <c r="AP322" s="77">
        <v>207.58</v>
      </c>
      <c r="AQ322" s="77">
        <f t="shared" si="455"/>
        <v>13.439999999999969</v>
      </c>
      <c r="AR322" s="8"/>
      <c r="AS322" s="76">
        <v>221.01999999999998</v>
      </c>
      <c r="AT322" s="76">
        <v>175.7475</v>
      </c>
      <c r="AU322" s="76">
        <f t="shared" si="467"/>
        <v>45.27249999999998</v>
      </c>
      <c r="AV322" s="76">
        <v>0</v>
      </c>
      <c r="AW322" s="76">
        <f t="shared" si="468"/>
        <v>221.01999999999998</v>
      </c>
      <c r="AX322" s="77">
        <v>207.58</v>
      </c>
      <c r="AY322" s="78">
        <f t="shared" si="456"/>
        <v>13.439999999999969</v>
      </c>
      <c r="AZ322" s="32"/>
      <c r="BA322" s="124">
        <v>86.62</v>
      </c>
      <c r="BB322" s="76">
        <v>229.87666666666661</v>
      </c>
      <c r="BC322" s="76">
        <f t="shared" si="457"/>
        <v>-143.2566666666666</v>
      </c>
      <c r="BD322" s="76">
        <v>0</v>
      </c>
      <c r="BE322" s="76">
        <f t="shared" si="476"/>
        <v>86.62</v>
      </c>
      <c r="BF322" s="77">
        <v>278.38</v>
      </c>
      <c r="BG322" s="77">
        <f t="shared" si="458"/>
        <v>-191.76</v>
      </c>
      <c r="BH322" s="8"/>
      <c r="BI322" s="76">
        <v>86.62</v>
      </c>
      <c r="BJ322" s="76">
        <v>229.87666666666661</v>
      </c>
      <c r="BK322" s="76">
        <f t="shared" si="469"/>
        <v>-143.2566666666666</v>
      </c>
      <c r="BL322" s="76">
        <v>0</v>
      </c>
      <c r="BM322" s="76">
        <f t="shared" si="470"/>
        <v>86.62</v>
      </c>
      <c r="BN322" s="77">
        <v>278.38</v>
      </c>
      <c r="BO322" s="78">
        <f t="shared" si="459"/>
        <v>-191.76</v>
      </c>
      <c r="BP322" s="32"/>
      <c r="BQ322" s="124">
        <v>0</v>
      </c>
      <c r="BR322" s="76">
        <v>4.6858333333333331</v>
      </c>
      <c r="BS322" s="76">
        <f t="shared" si="460"/>
        <v>-4.6858333333333331</v>
      </c>
      <c r="BT322" s="76">
        <v>0</v>
      </c>
      <c r="BU322" s="76">
        <f t="shared" si="477"/>
        <v>0</v>
      </c>
      <c r="BV322" s="77">
        <v>0</v>
      </c>
      <c r="BW322" s="77">
        <f t="shared" si="461"/>
        <v>0</v>
      </c>
      <c r="BX322" s="8"/>
      <c r="BY322" s="76">
        <v>0</v>
      </c>
      <c r="BZ322" s="76">
        <v>4.6858333333333331</v>
      </c>
      <c r="CA322" s="76">
        <f t="shared" si="471"/>
        <v>-4.6858333333333331</v>
      </c>
      <c r="CB322" s="76">
        <v>0</v>
      </c>
      <c r="CC322" s="76">
        <f t="shared" si="472"/>
        <v>0</v>
      </c>
      <c r="CD322" s="77">
        <v>0</v>
      </c>
      <c r="CE322" s="78">
        <f t="shared" si="462"/>
        <v>0</v>
      </c>
      <c r="CF322" s="3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</row>
    <row r="323" spans="2:99" s="2" customFormat="1" ht="14.25" hidden="1" customHeight="1" outlineLevel="1">
      <c r="B323" s="2" t="str">
        <f t="shared" si="478"/>
        <v>Hide</v>
      </c>
      <c r="C323" s="2">
        <v>1</v>
      </c>
      <c r="D323" s="72" t="s">
        <v>298</v>
      </c>
      <c r="E323" s="124">
        <v>0</v>
      </c>
      <c r="F323" s="76">
        <v>0</v>
      </c>
      <c r="G323" s="76">
        <f t="shared" si="448"/>
        <v>0</v>
      </c>
      <c r="H323" s="76">
        <v>0</v>
      </c>
      <c r="I323" s="76">
        <f t="shared" si="473"/>
        <v>0</v>
      </c>
      <c r="J323" s="77">
        <v>0</v>
      </c>
      <c r="K323" s="77">
        <f t="shared" si="449"/>
        <v>0</v>
      </c>
      <c r="L323" s="8"/>
      <c r="M323" s="76">
        <v>0</v>
      </c>
      <c r="N323" s="76">
        <v>0</v>
      </c>
      <c r="O323" s="76">
        <f t="shared" si="463"/>
        <v>0</v>
      </c>
      <c r="P323" s="76">
        <v>0</v>
      </c>
      <c r="Q323" s="76">
        <f t="shared" si="464"/>
        <v>0</v>
      </c>
      <c r="R323" s="77">
        <v>0</v>
      </c>
      <c r="S323" s="78">
        <f t="shared" si="450"/>
        <v>0</v>
      </c>
      <c r="T323" s="32"/>
      <c r="U323" s="124">
        <v>0</v>
      </c>
      <c r="V323" s="76">
        <v>0</v>
      </c>
      <c r="W323" s="76">
        <f t="shared" si="451"/>
        <v>0</v>
      </c>
      <c r="X323" s="76">
        <v>0</v>
      </c>
      <c r="Y323" s="76">
        <f t="shared" si="474"/>
        <v>0</v>
      </c>
      <c r="Z323" s="77">
        <v>0</v>
      </c>
      <c r="AA323" s="77">
        <f t="shared" si="452"/>
        <v>0</v>
      </c>
      <c r="AB323" s="8"/>
      <c r="AC323" s="76">
        <v>0</v>
      </c>
      <c r="AD323" s="76">
        <v>0</v>
      </c>
      <c r="AE323" s="76">
        <f t="shared" si="465"/>
        <v>0</v>
      </c>
      <c r="AF323" s="76">
        <v>0</v>
      </c>
      <c r="AG323" s="76">
        <f t="shared" si="466"/>
        <v>0</v>
      </c>
      <c r="AH323" s="77">
        <v>0</v>
      </c>
      <c r="AI323" s="78">
        <f t="shared" si="453"/>
        <v>0</v>
      </c>
      <c r="AJ323" s="32"/>
      <c r="AK323" s="124">
        <v>0</v>
      </c>
      <c r="AL323" s="76">
        <v>0</v>
      </c>
      <c r="AM323" s="76">
        <f t="shared" si="454"/>
        <v>0</v>
      </c>
      <c r="AN323" s="76">
        <v>0</v>
      </c>
      <c r="AO323" s="76">
        <f t="shared" si="475"/>
        <v>0</v>
      </c>
      <c r="AP323" s="77">
        <v>0</v>
      </c>
      <c r="AQ323" s="77">
        <f t="shared" si="455"/>
        <v>0</v>
      </c>
      <c r="AR323" s="8"/>
      <c r="AS323" s="76">
        <v>0</v>
      </c>
      <c r="AT323" s="76">
        <v>0</v>
      </c>
      <c r="AU323" s="76">
        <f t="shared" si="467"/>
        <v>0</v>
      </c>
      <c r="AV323" s="76">
        <v>0</v>
      </c>
      <c r="AW323" s="76">
        <f t="shared" si="468"/>
        <v>0</v>
      </c>
      <c r="AX323" s="77">
        <v>0</v>
      </c>
      <c r="AY323" s="78">
        <f t="shared" si="456"/>
        <v>0</v>
      </c>
      <c r="AZ323" s="32"/>
      <c r="BA323" s="124">
        <v>0</v>
      </c>
      <c r="BB323" s="76">
        <v>0</v>
      </c>
      <c r="BC323" s="76">
        <f t="shared" si="457"/>
        <v>0</v>
      </c>
      <c r="BD323" s="76">
        <v>0</v>
      </c>
      <c r="BE323" s="76">
        <f t="shared" si="476"/>
        <v>0</v>
      </c>
      <c r="BF323" s="77">
        <v>0</v>
      </c>
      <c r="BG323" s="77">
        <f t="shared" si="458"/>
        <v>0</v>
      </c>
      <c r="BH323" s="8"/>
      <c r="BI323" s="76">
        <v>0</v>
      </c>
      <c r="BJ323" s="76">
        <v>0</v>
      </c>
      <c r="BK323" s="76">
        <f t="shared" si="469"/>
        <v>0</v>
      </c>
      <c r="BL323" s="76">
        <v>0</v>
      </c>
      <c r="BM323" s="76">
        <f t="shared" si="470"/>
        <v>0</v>
      </c>
      <c r="BN323" s="77">
        <v>0</v>
      </c>
      <c r="BO323" s="78">
        <f t="shared" si="459"/>
        <v>0</v>
      </c>
      <c r="BP323" s="32"/>
      <c r="BQ323" s="124">
        <v>0</v>
      </c>
      <c r="BR323" s="76">
        <v>0</v>
      </c>
      <c r="BS323" s="76">
        <f t="shared" si="460"/>
        <v>0</v>
      </c>
      <c r="BT323" s="76">
        <v>0</v>
      </c>
      <c r="BU323" s="76">
        <f t="shared" si="477"/>
        <v>0</v>
      </c>
      <c r="BV323" s="77">
        <v>0</v>
      </c>
      <c r="BW323" s="77">
        <f t="shared" si="461"/>
        <v>0</v>
      </c>
      <c r="BX323" s="8"/>
      <c r="BY323" s="76">
        <v>0</v>
      </c>
      <c r="BZ323" s="76">
        <v>0</v>
      </c>
      <c r="CA323" s="76">
        <f t="shared" si="471"/>
        <v>0</v>
      </c>
      <c r="CB323" s="76">
        <v>0</v>
      </c>
      <c r="CC323" s="76">
        <f t="shared" si="472"/>
        <v>0</v>
      </c>
      <c r="CD323" s="77">
        <v>0</v>
      </c>
      <c r="CE323" s="78">
        <f t="shared" si="462"/>
        <v>0</v>
      </c>
      <c r="CF323" s="32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</row>
    <row r="324" spans="2:99" s="2" customFormat="1" collapsed="1">
      <c r="B324" s="2" t="str">
        <f t="shared" si="478"/>
        <v>Hide</v>
      </c>
      <c r="C324" s="2">
        <v>1</v>
      </c>
      <c r="D324" s="72" t="s">
        <v>299</v>
      </c>
      <c r="E324" s="123">
        <v>2402.0100000000002</v>
      </c>
      <c r="F324" s="73">
        <v>4771.6224999999995</v>
      </c>
      <c r="G324" s="73">
        <f t="shared" si="448"/>
        <v>-2369.6124999999993</v>
      </c>
      <c r="H324" s="73">
        <v>0</v>
      </c>
      <c r="I324" s="73">
        <f t="shared" si="473"/>
        <v>2402.0100000000002</v>
      </c>
      <c r="J324" s="74">
        <v>5165.9400000000005</v>
      </c>
      <c r="K324" s="74">
        <f t="shared" si="449"/>
        <v>-2763.9300000000003</v>
      </c>
      <c r="L324" s="35"/>
      <c r="M324" s="73">
        <v>2402.0100000000002</v>
      </c>
      <c r="N324" s="73">
        <v>4771.6224999999995</v>
      </c>
      <c r="O324" s="73">
        <f t="shared" si="463"/>
        <v>-2369.6124999999993</v>
      </c>
      <c r="P324" s="73">
        <v>0</v>
      </c>
      <c r="Q324" s="73">
        <f t="shared" si="464"/>
        <v>2402.0100000000002</v>
      </c>
      <c r="R324" s="74">
        <v>5165.9400000000005</v>
      </c>
      <c r="S324" s="75">
        <f t="shared" si="450"/>
        <v>-2763.9300000000003</v>
      </c>
      <c r="T324" s="32"/>
      <c r="U324" s="123">
        <v>2057.2799999999997</v>
      </c>
      <c r="V324" s="73">
        <v>2875.4200000000005</v>
      </c>
      <c r="W324" s="73">
        <f t="shared" si="451"/>
        <v>-818.14000000000078</v>
      </c>
      <c r="X324" s="73">
        <v>0</v>
      </c>
      <c r="Y324" s="73">
        <f t="shared" si="474"/>
        <v>2057.2799999999997</v>
      </c>
      <c r="Z324" s="74">
        <v>2296.2800000000002</v>
      </c>
      <c r="AA324" s="74">
        <f t="shared" si="452"/>
        <v>-239.00000000000045</v>
      </c>
      <c r="AB324" s="35"/>
      <c r="AC324" s="73">
        <v>2057.2799999999997</v>
      </c>
      <c r="AD324" s="73">
        <v>2875.4200000000005</v>
      </c>
      <c r="AE324" s="73">
        <f t="shared" si="465"/>
        <v>-818.14000000000078</v>
      </c>
      <c r="AF324" s="73">
        <v>0</v>
      </c>
      <c r="AG324" s="73">
        <f t="shared" si="466"/>
        <v>2057.2799999999997</v>
      </c>
      <c r="AH324" s="74">
        <v>2296.2800000000002</v>
      </c>
      <c r="AI324" s="75">
        <f t="shared" si="453"/>
        <v>-239.00000000000045</v>
      </c>
      <c r="AJ324" s="32"/>
      <c r="AK324" s="123">
        <v>258.11</v>
      </c>
      <c r="AL324" s="73">
        <v>175.7475</v>
      </c>
      <c r="AM324" s="73">
        <f t="shared" si="454"/>
        <v>82.362500000000011</v>
      </c>
      <c r="AN324" s="73">
        <v>0</v>
      </c>
      <c r="AO324" s="73">
        <f t="shared" si="475"/>
        <v>258.11</v>
      </c>
      <c r="AP324" s="74">
        <v>207.58</v>
      </c>
      <c r="AQ324" s="74">
        <f t="shared" si="455"/>
        <v>50.53</v>
      </c>
      <c r="AR324" s="35"/>
      <c r="AS324" s="73">
        <v>258.11</v>
      </c>
      <c r="AT324" s="73">
        <v>175.7475</v>
      </c>
      <c r="AU324" s="73">
        <f t="shared" si="467"/>
        <v>82.362500000000011</v>
      </c>
      <c r="AV324" s="73">
        <v>0</v>
      </c>
      <c r="AW324" s="73">
        <f t="shared" si="468"/>
        <v>258.11</v>
      </c>
      <c r="AX324" s="74">
        <v>207.58</v>
      </c>
      <c r="AY324" s="75">
        <f t="shared" si="456"/>
        <v>50.53</v>
      </c>
      <c r="AZ324" s="32"/>
      <c r="BA324" s="123">
        <v>86.62</v>
      </c>
      <c r="BB324" s="73">
        <v>322.15083333333325</v>
      </c>
      <c r="BC324" s="73">
        <f t="shared" si="457"/>
        <v>-235.53083333333325</v>
      </c>
      <c r="BD324" s="73">
        <v>0</v>
      </c>
      <c r="BE324" s="73">
        <f t="shared" si="476"/>
        <v>86.62</v>
      </c>
      <c r="BF324" s="74">
        <v>314.12</v>
      </c>
      <c r="BG324" s="74">
        <f t="shared" si="458"/>
        <v>-227.5</v>
      </c>
      <c r="BH324" s="35"/>
      <c r="BI324" s="73">
        <v>86.62</v>
      </c>
      <c r="BJ324" s="73">
        <v>322.15083333333325</v>
      </c>
      <c r="BK324" s="73">
        <f t="shared" si="469"/>
        <v>-235.53083333333325</v>
      </c>
      <c r="BL324" s="73">
        <v>0</v>
      </c>
      <c r="BM324" s="73">
        <f t="shared" si="470"/>
        <v>86.62</v>
      </c>
      <c r="BN324" s="74">
        <v>314.12</v>
      </c>
      <c r="BO324" s="75">
        <f t="shared" si="459"/>
        <v>-227.5</v>
      </c>
      <c r="BP324" s="32"/>
      <c r="BQ324" s="123">
        <v>0</v>
      </c>
      <c r="BR324" s="73">
        <v>1398.3041666666663</v>
      </c>
      <c r="BS324" s="73">
        <f t="shared" si="460"/>
        <v>-1398.3041666666663</v>
      </c>
      <c r="BT324" s="73">
        <v>0</v>
      </c>
      <c r="BU324" s="73">
        <f t="shared" si="477"/>
        <v>0</v>
      </c>
      <c r="BV324" s="74">
        <v>2347.96</v>
      </c>
      <c r="BW324" s="74">
        <f t="shared" si="461"/>
        <v>-2347.96</v>
      </c>
      <c r="BX324" s="35"/>
      <c r="BY324" s="73">
        <v>0</v>
      </c>
      <c r="BZ324" s="73">
        <v>1398.3041666666663</v>
      </c>
      <c r="CA324" s="73">
        <f t="shared" si="471"/>
        <v>-1398.3041666666663</v>
      </c>
      <c r="CB324" s="73">
        <v>0</v>
      </c>
      <c r="CC324" s="73">
        <f t="shared" si="472"/>
        <v>0</v>
      </c>
      <c r="CD324" s="74">
        <v>2347.96</v>
      </c>
      <c r="CE324" s="75">
        <f t="shared" si="462"/>
        <v>-2347.96</v>
      </c>
      <c r="CF324" s="32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</row>
    <row r="325" spans="2:99" s="2" customFormat="1" ht="14.25" hidden="1" customHeight="1" outlineLevel="1">
      <c r="B325" s="2" t="str">
        <f t="shared" si="478"/>
        <v>Hide</v>
      </c>
      <c r="C325" s="2">
        <v>1</v>
      </c>
      <c r="D325" s="72" t="s">
        <v>300</v>
      </c>
      <c r="E325" s="124">
        <v>5115.3499999999995</v>
      </c>
      <c r="F325" s="76">
        <v>4481.5981000000011</v>
      </c>
      <c r="G325" s="76">
        <f t="shared" si="448"/>
        <v>633.75189999999839</v>
      </c>
      <c r="H325" s="76">
        <v>0</v>
      </c>
      <c r="I325" s="76">
        <f t="shared" si="473"/>
        <v>5115.3499999999995</v>
      </c>
      <c r="J325" s="77">
        <v>3420.4700000000003</v>
      </c>
      <c r="K325" s="77">
        <f t="shared" si="449"/>
        <v>1694.8799999999992</v>
      </c>
      <c r="L325" s="8"/>
      <c r="M325" s="76">
        <v>5115.3499999999995</v>
      </c>
      <c r="N325" s="76">
        <v>4481.5981000000011</v>
      </c>
      <c r="O325" s="76">
        <f t="shared" si="463"/>
        <v>633.75189999999839</v>
      </c>
      <c r="P325" s="76">
        <v>0</v>
      </c>
      <c r="Q325" s="76">
        <f t="shared" si="464"/>
        <v>5115.3499999999995</v>
      </c>
      <c r="R325" s="77">
        <v>3420.4700000000003</v>
      </c>
      <c r="S325" s="78">
        <f t="shared" si="450"/>
        <v>1694.8799999999992</v>
      </c>
      <c r="T325" s="32"/>
      <c r="U325" s="124">
        <v>2631.12</v>
      </c>
      <c r="V325" s="76">
        <v>2146.4086000000002</v>
      </c>
      <c r="W325" s="76">
        <f t="shared" si="451"/>
        <v>484.71139999999968</v>
      </c>
      <c r="X325" s="76">
        <v>0</v>
      </c>
      <c r="Y325" s="76">
        <f t="shared" si="474"/>
        <v>2631.12</v>
      </c>
      <c r="Z325" s="77">
        <v>1463.04</v>
      </c>
      <c r="AA325" s="77">
        <f t="shared" si="452"/>
        <v>1168.08</v>
      </c>
      <c r="AB325" s="8"/>
      <c r="AC325" s="76">
        <v>2631.12</v>
      </c>
      <c r="AD325" s="76">
        <v>2146.4086000000002</v>
      </c>
      <c r="AE325" s="76">
        <f t="shared" si="465"/>
        <v>484.71139999999968</v>
      </c>
      <c r="AF325" s="76">
        <v>0</v>
      </c>
      <c r="AG325" s="76">
        <f t="shared" si="466"/>
        <v>2631.12</v>
      </c>
      <c r="AH325" s="77">
        <v>1463.04</v>
      </c>
      <c r="AI325" s="78">
        <f t="shared" si="453"/>
        <v>1168.08</v>
      </c>
      <c r="AJ325" s="32"/>
      <c r="AK325" s="124">
        <v>1235.6099999999999</v>
      </c>
      <c r="AL325" s="76">
        <v>909.3895</v>
      </c>
      <c r="AM325" s="76">
        <f t="shared" si="454"/>
        <v>326.2204999999999</v>
      </c>
      <c r="AN325" s="76">
        <v>0</v>
      </c>
      <c r="AO325" s="76">
        <f t="shared" si="475"/>
        <v>1235.6099999999999</v>
      </c>
      <c r="AP325" s="77">
        <v>779.26</v>
      </c>
      <c r="AQ325" s="77">
        <f t="shared" si="455"/>
        <v>456.34999999999991</v>
      </c>
      <c r="AR325" s="8"/>
      <c r="AS325" s="76">
        <v>1235.6099999999999</v>
      </c>
      <c r="AT325" s="76">
        <v>909.3895</v>
      </c>
      <c r="AU325" s="76">
        <f t="shared" si="467"/>
        <v>326.2204999999999</v>
      </c>
      <c r="AV325" s="76">
        <v>0</v>
      </c>
      <c r="AW325" s="76">
        <f t="shared" si="468"/>
        <v>1235.6099999999999</v>
      </c>
      <c r="AX325" s="77">
        <v>779.26</v>
      </c>
      <c r="AY325" s="78">
        <f t="shared" si="456"/>
        <v>456.34999999999991</v>
      </c>
      <c r="AZ325" s="32"/>
      <c r="BA325" s="124">
        <v>726.88</v>
      </c>
      <c r="BB325" s="76">
        <v>738.00000000000011</v>
      </c>
      <c r="BC325" s="76">
        <f t="shared" si="457"/>
        <v>-11.120000000000118</v>
      </c>
      <c r="BD325" s="76">
        <v>0</v>
      </c>
      <c r="BE325" s="76">
        <f t="shared" si="476"/>
        <v>726.88</v>
      </c>
      <c r="BF325" s="77">
        <v>617.45000000000005</v>
      </c>
      <c r="BG325" s="77">
        <f t="shared" si="458"/>
        <v>109.42999999999995</v>
      </c>
      <c r="BH325" s="8"/>
      <c r="BI325" s="76">
        <v>726.88</v>
      </c>
      <c r="BJ325" s="76">
        <v>738.00000000000011</v>
      </c>
      <c r="BK325" s="76">
        <f t="shared" si="469"/>
        <v>-11.120000000000118</v>
      </c>
      <c r="BL325" s="76">
        <v>0</v>
      </c>
      <c r="BM325" s="76">
        <f t="shared" si="470"/>
        <v>726.88</v>
      </c>
      <c r="BN325" s="77">
        <v>617.45000000000005</v>
      </c>
      <c r="BO325" s="78">
        <f t="shared" si="459"/>
        <v>109.42999999999995</v>
      </c>
      <c r="BP325" s="32"/>
      <c r="BQ325" s="124">
        <v>521.74</v>
      </c>
      <c r="BR325" s="76">
        <v>687.80000000000018</v>
      </c>
      <c r="BS325" s="76">
        <f t="shared" si="460"/>
        <v>-166.06000000000017</v>
      </c>
      <c r="BT325" s="76">
        <v>0</v>
      </c>
      <c r="BU325" s="76">
        <f t="shared" si="477"/>
        <v>521.74</v>
      </c>
      <c r="BV325" s="77">
        <v>560.72</v>
      </c>
      <c r="BW325" s="77">
        <f t="shared" si="461"/>
        <v>-38.980000000000018</v>
      </c>
      <c r="BX325" s="8"/>
      <c r="BY325" s="76">
        <v>521.74</v>
      </c>
      <c r="BZ325" s="76">
        <v>687.80000000000018</v>
      </c>
      <c r="CA325" s="76">
        <f t="shared" si="471"/>
        <v>-166.06000000000017</v>
      </c>
      <c r="CB325" s="76">
        <v>0</v>
      </c>
      <c r="CC325" s="76">
        <f t="shared" si="472"/>
        <v>521.74</v>
      </c>
      <c r="CD325" s="77">
        <v>560.72</v>
      </c>
      <c r="CE325" s="78">
        <f t="shared" si="462"/>
        <v>-38.980000000000018</v>
      </c>
      <c r="CF325" s="32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</row>
    <row r="326" spans="2:99" s="2" customFormat="1" ht="14.25" hidden="1" customHeight="1" outlineLevel="1">
      <c r="B326" s="2" t="str">
        <f t="shared" si="478"/>
        <v>Hide</v>
      </c>
      <c r="C326" s="2">
        <v>1</v>
      </c>
      <c r="D326" s="72" t="s">
        <v>301</v>
      </c>
      <c r="E326" s="124">
        <v>0</v>
      </c>
      <c r="F326" s="76">
        <v>0</v>
      </c>
      <c r="G326" s="76">
        <f t="shared" si="448"/>
        <v>0</v>
      </c>
      <c r="H326" s="76">
        <v>0</v>
      </c>
      <c r="I326" s="76">
        <f t="shared" si="473"/>
        <v>0</v>
      </c>
      <c r="J326" s="77">
        <v>0</v>
      </c>
      <c r="K326" s="77">
        <f t="shared" si="449"/>
        <v>0</v>
      </c>
      <c r="L326" s="8"/>
      <c r="M326" s="76">
        <v>0</v>
      </c>
      <c r="N326" s="76">
        <v>0</v>
      </c>
      <c r="O326" s="76">
        <f t="shared" si="463"/>
        <v>0</v>
      </c>
      <c r="P326" s="76">
        <v>0</v>
      </c>
      <c r="Q326" s="76">
        <f t="shared" si="464"/>
        <v>0</v>
      </c>
      <c r="R326" s="77">
        <v>0</v>
      </c>
      <c r="S326" s="78">
        <f t="shared" si="450"/>
        <v>0</v>
      </c>
      <c r="T326" s="32"/>
      <c r="U326" s="124">
        <v>0</v>
      </c>
      <c r="V326" s="76">
        <v>0</v>
      </c>
      <c r="W326" s="76">
        <f t="shared" si="451"/>
        <v>0</v>
      </c>
      <c r="X326" s="76">
        <v>0</v>
      </c>
      <c r="Y326" s="76">
        <f t="shared" si="474"/>
        <v>0</v>
      </c>
      <c r="Z326" s="77">
        <v>0</v>
      </c>
      <c r="AA326" s="77">
        <f t="shared" si="452"/>
        <v>0</v>
      </c>
      <c r="AB326" s="8"/>
      <c r="AC326" s="76">
        <v>0</v>
      </c>
      <c r="AD326" s="76">
        <v>0</v>
      </c>
      <c r="AE326" s="76">
        <f t="shared" si="465"/>
        <v>0</v>
      </c>
      <c r="AF326" s="76">
        <v>0</v>
      </c>
      <c r="AG326" s="76">
        <f t="shared" si="466"/>
        <v>0</v>
      </c>
      <c r="AH326" s="77">
        <v>0</v>
      </c>
      <c r="AI326" s="78">
        <f t="shared" si="453"/>
        <v>0</v>
      </c>
      <c r="AJ326" s="32"/>
      <c r="AK326" s="124">
        <v>0</v>
      </c>
      <c r="AL326" s="76">
        <v>0</v>
      </c>
      <c r="AM326" s="76">
        <f t="shared" si="454"/>
        <v>0</v>
      </c>
      <c r="AN326" s="76">
        <v>0</v>
      </c>
      <c r="AO326" s="76">
        <f t="shared" si="475"/>
        <v>0</v>
      </c>
      <c r="AP326" s="77">
        <v>0</v>
      </c>
      <c r="AQ326" s="77">
        <f t="shared" si="455"/>
        <v>0</v>
      </c>
      <c r="AR326" s="8"/>
      <c r="AS326" s="76">
        <v>0</v>
      </c>
      <c r="AT326" s="76">
        <v>0</v>
      </c>
      <c r="AU326" s="76">
        <f t="shared" si="467"/>
        <v>0</v>
      </c>
      <c r="AV326" s="76">
        <v>0</v>
      </c>
      <c r="AW326" s="76">
        <f t="shared" si="468"/>
        <v>0</v>
      </c>
      <c r="AX326" s="77">
        <v>0</v>
      </c>
      <c r="AY326" s="78">
        <f t="shared" si="456"/>
        <v>0</v>
      </c>
      <c r="AZ326" s="32"/>
      <c r="BA326" s="124">
        <v>0</v>
      </c>
      <c r="BB326" s="76">
        <v>0</v>
      </c>
      <c r="BC326" s="76">
        <f t="shared" si="457"/>
        <v>0</v>
      </c>
      <c r="BD326" s="76">
        <v>0</v>
      </c>
      <c r="BE326" s="76">
        <f t="shared" si="476"/>
        <v>0</v>
      </c>
      <c r="BF326" s="77">
        <v>0</v>
      </c>
      <c r="BG326" s="77">
        <f t="shared" si="458"/>
        <v>0</v>
      </c>
      <c r="BH326" s="8"/>
      <c r="BI326" s="76">
        <v>0</v>
      </c>
      <c r="BJ326" s="76">
        <v>0</v>
      </c>
      <c r="BK326" s="76">
        <f t="shared" si="469"/>
        <v>0</v>
      </c>
      <c r="BL326" s="76">
        <v>0</v>
      </c>
      <c r="BM326" s="76">
        <f t="shared" si="470"/>
        <v>0</v>
      </c>
      <c r="BN326" s="77">
        <v>0</v>
      </c>
      <c r="BO326" s="78">
        <f t="shared" si="459"/>
        <v>0</v>
      </c>
      <c r="BP326" s="32"/>
      <c r="BQ326" s="124">
        <v>0</v>
      </c>
      <c r="BR326" s="76">
        <v>0</v>
      </c>
      <c r="BS326" s="76">
        <f t="shared" si="460"/>
        <v>0</v>
      </c>
      <c r="BT326" s="76">
        <v>0</v>
      </c>
      <c r="BU326" s="76">
        <f t="shared" si="477"/>
        <v>0</v>
      </c>
      <c r="BV326" s="77">
        <v>0</v>
      </c>
      <c r="BW326" s="77">
        <f t="shared" si="461"/>
        <v>0</v>
      </c>
      <c r="BX326" s="8"/>
      <c r="BY326" s="76">
        <v>0</v>
      </c>
      <c r="BZ326" s="76">
        <v>0</v>
      </c>
      <c r="CA326" s="76">
        <f t="shared" si="471"/>
        <v>0</v>
      </c>
      <c r="CB326" s="76">
        <v>0</v>
      </c>
      <c r="CC326" s="76">
        <f t="shared" si="472"/>
        <v>0</v>
      </c>
      <c r="CD326" s="77">
        <v>0</v>
      </c>
      <c r="CE326" s="78">
        <f t="shared" si="462"/>
        <v>0</v>
      </c>
      <c r="CF326" s="32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</row>
    <row r="327" spans="2:99" s="2" customFormat="1" ht="14.25" hidden="1" customHeight="1" outlineLevel="1">
      <c r="B327" s="2" t="str">
        <f t="shared" si="478"/>
        <v>Hide</v>
      </c>
      <c r="C327" s="2">
        <v>1</v>
      </c>
      <c r="D327" s="72" t="s">
        <v>302</v>
      </c>
      <c r="E327" s="124">
        <v>0</v>
      </c>
      <c r="F327" s="76">
        <v>0</v>
      </c>
      <c r="G327" s="76">
        <f t="shared" si="448"/>
        <v>0</v>
      </c>
      <c r="H327" s="76">
        <v>0</v>
      </c>
      <c r="I327" s="76">
        <f t="shared" si="473"/>
        <v>0</v>
      </c>
      <c r="J327" s="77">
        <v>0</v>
      </c>
      <c r="K327" s="77">
        <f t="shared" si="449"/>
        <v>0</v>
      </c>
      <c r="L327" s="8"/>
      <c r="M327" s="76">
        <v>0</v>
      </c>
      <c r="N327" s="76">
        <v>0</v>
      </c>
      <c r="O327" s="76">
        <f t="shared" si="463"/>
        <v>0</v>
      </c>
      <c r="P327" s="76">
        <v>0</v>
      </c>
      <c r="Q327" s="76">
        <f t="shared" si="464"/>
        <v>0</v>
      </c>
      <c r="R327" s="77">
        <v>0</v>
      </c>
      <c r="S327" s="78">
        <f t="shared" si="450"/>
        <v>0</v>
      </c>
      <c r="T327" s="32"/>
      <c r="U327" s="124">
        <v>0</v>
      </c>
      <c r="V327" s="76">
        <v>0</v>
      </c>
      <c r="W327" s="76">
        <f t="shared" si="451"/>
        <v>0</v>
      </c>
      <c r="X327" s="76">
        <v>0</v>
      </c>
      <c r="Y327" s="76">
        <f t="shared" si="474"/>
        <v>0</v>
      </c>
      <c r="Z327" s="77">
        <v>0</v>
      </c>
      <c r="AA327" s="77">
        <f t="shared" si="452"/>
        <v>0</v>
      </c>
      <c r="AB327" s="8"/>
      <c r="AC327" s="76">
        <v>0</v>
      </c>
      <c r="AD327" s="76">
        <v>0</v>
      </c>
      <c r="AE327" s="76">
        <f t="shared" si="465"/>
        <v>0</v>
      </c>
      <c r="AF327" s="76">
        <v>0</v>
      </c>
      <c r="AG327" s="76">
        <f t="shared" si="466"/>
        <v>0</v>
      </c>
      <c r="AH327" s="77">
        <v>0</v>
      </c>
      <c r="AI327" s="78">
        <f t="shared" si="453"/>
        <v>0</v>
      </c>
      <c r="AJ327" s="32"/>
      <c r="AK327" s="124">
        <v>0</v>
      </c>
      <c r="AL327" s="76">
        <v>0</v>
      </c>
      <c r="AM327" s="76">
        <f t="shared" si="454"/>
        <v>0</v>
      </c>
      <c r="AN327" s="76">
        <v>0</v>
      </c>
      <c r="AO327" s="76">
        <f t="shared" si="475"/>
        <v>0</v>
      </c>
      <c r="AP327" s="77">
        <v>0</v>
      </c>
      <c r="AQ327" s="77">
        <f t="shared" si="455"/>
        <v>0</v>
      </c>
      <c r="AR327" s="8"/>
      <c r="AS327" s="76">
        <v>0</v>
      </c>
      <c r="AT327" s="76">
        <v>0</v>
      </c>
      <c r="AU327" s="76">
        <f t="shared" si="467"/>
        <v>0</v>
      </c>
      <c r="AV327" s="76">
        <v>0</v>
      </c>
      <c r="AW327" s="76">
        <f t="shared" si="468"/>
        <v>0</v>
      </c>
      <c r="AX327" s="77">
        <v>0</v>
      </c>
      <c r="AY327" s="78">
        <f t="shared" si="456"/>
        <v>0</v>
      </c>
      <c r="AZ327" s="32"/>
      <c r="BA327" s="124">
        <v>0</v>
      </c>
      <c r="BB327" s="76">
        <v>0</v>
      </c>
      <c r="BC327" s="76">
        <f t="shared" si="457"/>
        <v>0</v>
      </c>
      <c r="BD327" s="76">
        <v>0</v>
      </c>
      <c r="BE327" s="76">
        <f t="shared" si="476"/>
        <v>0</v>
      </c>
      <c r="BF327" s="77">
        <v>0</v>
      </c>
      <c r="BG327" s="77">
        <f t="shared" si="458"/>
        <v>0</v>
      </c>
      <c r="BH327" s="8"/>
      <c r="BI327" s="76">
        <v>0</v>
      </c>
      <c r="BJ327" s="76">
        <v>0</v>
      </c>
      <c r="BK327" s="76">
        <f t="shared" si="469"/>
        <v>0</v>
      </c>
      <c r="BL327" s="76">
        <v>0</v>
      </c>
      <c r="BM327" s="76">
        <f t="shared" si="470"/>
        <v>0</v>
      </c>
      <c r="BN327" s="77">
        <v>0</v>
      </c>
      <c r="BO327" s="78">
        <f t="shared" si="459"/>
        <v>0</v>
      </c>
      <c r="BP327" s="32"/>
      <c r="BQ327" s="124">
        <v>0</v>
      </c>
      <c r="BR327" s="76">
        <v>0</v>
      </c>
      <c r="BS327" s="76">
        <f t="shared" si="460"/>
        <v>0</v>
      </c>
      <c r="BT327" s="76">
        <v>0</v>
      </c>
      <c r="BU327" s="76">
        <f t="shared" si="477"/>
        <v>0</v>
      </c>
      <c r="BV327" s="77">
        <v>0</v>
      </c>
      <c r="BW327" s="77">
        <f t="shared" si="461"/>
        <v>0</v>
      </c>
      <c r="BX327" s="8"/>
      <c r="BY327" s="76">
        <v>0</v>
      </c>
      <c r="BZ327" s="76">
        <v>0</v>
      </c>
      <c r="CA327" s="76">
        <f t="shared" si="471"/>
        <v>0</v>
      </c>
      <c r="CB327" s="76">
        <v>0</v>
      </c>
      <c r="CC327" s="76">
        <f t="shared" si="472"/>
        <v>0</v>
      </c>
      <c r="CD327" s="77">
        <v>0</v>
      </c>
      <c r="CE327" s="78">
        <f t="shared" si="462"/>
        <v>0</v>
      </c>
      <c r="CF327" s="32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</row>
    <row r="328" spans="2:99" s="2" customFormat="1" ht="14.25" hidden="1" customHeight="1" outlineLevel="1">
      <c r="B328" s="2" t="str">
        <f t="shared" si="478"/>
        <v>Hide</v>
      </c>
      <c r="C328" s="2">
        <v>1</v>
      </c>
      <c r="D328" s="72" t="s">
        <v>303</v>
      </c>
      <c r="E328" s="124">
        <v>0</v>
      </c>
      <c r="F328" s="76">
        <v>0</v>
      </c>
      <c r="G328" s="76">
        <f t="shared" si="448"/>
        <v>0</v>
      </c>
      <c r="H328" s="76">
        <v>0</v>
      </c>
      <c r="I328" s="76">
        <f t="shared" si="473"/>
        <v>0</v>
      </c>
      <c r="J328" s="77">
        <v>0</v>
      </c>
      <c r="K328" s="77">
        <f t="shared" si="449"/>
        <v>0</v>
      </c>
      <c r="L328" s="8"/>
      <c r="M328" s="76">
        <v>0</v>
      </c>
      <c r="N328" s="76">
        <v>0</v>
      </c>
      <c r="O328" s="76">
        <f t="shared" si="463"/>
        <v>0</v>
      </c>
      <c r="P328" s="76">
        <v>0</v>
      </c>
      <c r="Q328" s="76">
        <f t="shared" si="464"/>
        <v>0</v>
      </c>
      <c r="R328" s="77">
        <v>0</v>
      </c>
      <c r="S328" s="78">
        <f t="shared" si="450"/>
        <v>0</v>
      </c>
      <c r="T328" s="32"/>
      <c r="U328" s="124">
        <v>0</v>
      </c>
      <c r="V328" s="76">
        <v>0</v>
      </c>
      <c r="W328" s="76">
        <f t="shared" si="451"/>
        <v>0</v>
      </c>
      <c r="X328" s="76">
        <v>0</v>
      </c>
      <c r="Y328" s="76">
        <f t="shared" si="474"/>
        <v>0</v>
      </c>
      <c r="Z328" s="77">
        <v>0</v>
      </c>
      <c r="AA328" s="77">
        <f t="shared" si="452"/>
        <v>0</v>
      </c>
      <c r="AB328" s="8"/>
      <c r="AC328" s="76">
        <v>0</v>
      </c>
      <c r="AD328" s="76">
        <v>0</v>
      </c>
      <c r="AE328" s="76">
        <f t="shared" si="465"/>
        <v>0</v>
      </c>
      <c r="AF328" s="76">
        <v>0</v>
      </c>
      <c r="AG328" s="76">
        <f t="shared" si="466"/>
        <v>0</v>
      </c>
      <c r="AH328" s="77">
        <v>0</v>
      </c>
      <c r="AI328" s="78">
        <f t="shared" si="453"/>
        <v>0</v>
      </c>
      <c r="AJ328" s="32"/>
      <c r="AK328" s="124">
        <v>0</v>
      </c>
      <c r="AL328" s="76">
        <v>0</v>
      </c>
      <c r="AM328" s="76">
        <f t="shared" si="454"/>
        <v>0</v>
      </c>
      <c r="AN328" s="76">
        <v>0</v>
      </c>
      <c r="AO328" s="76">
        <f t="shared" si="475"/>
        <v>0</v>
      </c>
      <c r="AP328" s="77">
        <v>0</v>
      </c>
      <c r="AQ328" s="77">
        <f t="shared" si="455"/>
        <v>0</v>
      </c>
      <c r="AR328" s="8"/>
      <c r="AS328" s="76">
        <v>0</v>
      </c>
      <c r="AT328" s="76">
        <v>0</v>
      </c>
      <c r="AU328" s="76">
        <f t="shared" si="467"/>
        <v>0</v>
      </c>
      <c r="AV328" s="76">
        <v>0</v>
      </c>
      <c r="AW328" s="76">
        <f t="shared" si="468"/>
        <v>0</v>
      </c>
      <c r="AX328" s="77">
        <v>0</v>
      </c>
      <c r="AY328" s="78">
        <f t="shared" si="456"/>
        <v>0</v>
      </c>
      <c r="AZ328" s="32"/>
      <c r="BA328" s="124">
        <v>0</v>
      </c>
      <c r="BB328" s="76">
        <v>0</v>
      </c>
      <c r="BC328" s="76">
        <f t="shared" si="457"/>
        <v>0</v>
      </c>
      <c r="BD328" s="76">
        <v>0</v>
      </c>
      <c r="BE328" s="76">
        <f t="shared" si="476"/>
        <v>0</v>
      </c>
      <c r="BF328" s="77">
        <v>0</v>
      </c>
      <c r="BG328" s="77">
        <f t="shared" si="458"/>
        <v>0</v>
      </c>
      <c r="BH328" s="8"/>
      <c r="BI328" s="76">
        <v>0</v>
      </c>
      <c r="BJ328" s="76">
        <v>0</v>
      </c>
      <c r="BK328" s="76">
        <f t="shared" si="469"/>
        <v>0</v>
      </c>
      <c r="BL328" s="76">
        <v>0</v>
      </c>
      <c r="BM328" s="76">
        <f t="shared" si="470"/>
        <v>0</v>
      </c>
      <c r="BN328" s="77">
        <v>0</v>
      </c>
      <c r="BO328" s="78">
        <f t="shared" si="459"/>
        <v>0</v>
      </c>
      <c r="BP328" s="32"/>
      <c r="BQ328" s="124">
        <v>0</v>
      </c>
      <c r="BR328" s="76">
        <v>0</v>
      </c>
      <c r="BS328" s="76">
        <f t="shared" si="460"/>
        <v>0</v>
      </c>
      <c r="BT328" s="76">
        <v>0</v>
      </c>
      <c r="BU328" s="76">
        <f t="shared" si="477"/>
        <v>0</v>
      </c>
      <c r="BV328" s="77">
        <v>0</v>
      </c>
      <c r="BW328" s="77">
        <f t="shared" si="461"/>
        <v>0</v>
      </c>
      <c r="BX328" s="8"/>
      <c r="BY328" s="76">
        <v>0</v>
      </c>
      <c r="BZ328" s="76">
        <v>0</v>
      </c>
      <c r="CA328" s="76">
        <f t="shared" si="471"/>
        <v>0</v>
      </c>
      <c r="CB328" s="76">
        <v>0</v>
      </c>
      <c r="CC328" s="76">
        <f t="shared" si="472"/>
        <v>0</v>
      </c>
      <c r="CD328" s="77">
        <v>0</v>
      </c>
      <c r="CE328" s="78">
        <f t="shared" si="462"/>
        <v>0</v>
      </c>
      <c r="CF328" s="32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</row>
    <row r="329" spans="2:99" s="2" customFormat="1" ht="14.25" hidden="1" customHeight="1" outlineLevel="1">
      <c r="B329" s="2" t="str">
        <f t="shared" si="478"/>
        <v>Hide</v>
      </c>
      <c r="C329" s="2">
        <v>1</v>
      </c>
      <c r="D329" s="72" t="s">
        <v>304</v>
      </c>
      <c r="E329" s="124">
        <v>0</v>
      </c>
      <c r="F329" s="76">
        <v>0</v>
      </c>
      <c r="G329" s="76">
        <f t="shared" si="448"/>
        <v>0</v>
      </c>
      <c r="H329" s="76">
        <v>0</v>
      </c>
      <c r="I329" s="76">
        <f t="shared" si="473"/>
        <v>0</v>
      </c>
      <c r="J329" s="77">
        <v>0</v>
      </c>
      <c r="K329" s="77">
        <f t="shared" si="449"/>
        <v>0</v>
      </c>
      <c r="L329" s="8"/>
      <c r="M329" s="76">
        <v>0</v>
      </c>
      <c r="N329" s="76">
        <v>0</v>
      </c>
      <c r="O329" s="76">
        <f t="shared" si="463"/>
        <v>0</v>
      </c>
      <c r="P329" s="76">
        <v>0</v>
      </c>
      <c r="Q329" s="76">
        <f t="shared" si="464"/>
        <v>0</v>
      </c>
      <c r="R329" s="77">
        <v>0</v>
      </c>
      <c r="S329" s="78">
        <f t="shared" si="450"/>
        <v>0</v>
      </c>
      <c r="T329" s="32"/>
      <c r="U329" s="124">
        <v>0</v>
      </c>
      <c r="V329" s="76">
        <v>0</v>
      </c>
      <c r="W329" s="76">
        <f t="shared" si="451"/>
        <v>0</v>
      </c>
      <c r="X329" s="76">
        <v>0</v>
      </c>
      <c r="Y329" s="76">
        <f t="shared" si="474"/>
        <v>0</v>
      </c>
      <c r="Z329" s="77">
        <v>0</v>
      </c>
      <c r="AA329" s="77">
        <f t="shared" si="452"/>
        <v>0</v>
      </c>
      <c r="AB329" s="8"/>
      <c r="AC329" s="76">
        <v>0</v>
      </c>
      <c r="AD329" s="76">
        <v>0</v>
      </c>
      <c r="AE329" s="76">
        <f t="shared" si="465"/>
        <v>0</v>
      </c>
      <c r="AF329" s="76">
        <v>0</v>
      </c>
      <c r="AG329" s="76">
        <f t="shared" si="466"/>
        <v>0</v>
      </c>
      <c r="AH329" s="77">
        <v>0</v>
      </c>
      <c r="AI329" s="78">
        <f t="shared" si="453"/>
        <v>0</v>
      </c>
      <c r="AJ329" s="32"/>
      <c r="AK329" s="124">
        <v>0</v>
      </c>
      <c r="AL329" s="76">
        <v>0</v>
      </c>
      <c r="AM329" s="76">
        <f t="shared" si="454"/>
        <v>0</v>
      </c>
      <c r="AN329" s="76">
        <v>0</v>
      </c>
      <c r="AO329" s="76">
        <f t="shared" si="475"/>
        <v>0</v>
      </c>
      <c r="AP329" s="77">
        <v>0</v>
      </c>
      <c r="AQ329" s="77">
        <f t="shared" si="455"/>
        <v>0</v>
      </c>
      <c r="AR329" s="8"/>
      <c r="AS329" s="76">
        <v>0</v>
      </c>
      <c r="AT329" s="76">
        <v>0</v>
      </c>
      <c r="AU329" s="76">
        <f t="shared" si="467"/>
        <v>0</v>
      </c>
      <c r="AV329" s="76">
        <v>0</v>
      </c>
      <c r="AW329" s="76">
        <f t="shared" si="468"/>
        <v>0</v>
      </c>
      <c r="AX329" s="77">
        <v>0</v>
      </c>
      <c r="AY329" s="78">
        <f t="shared" si="456"/>
        <v>0</v>
      </c>
      <c r="AZ329" s="32"/>
      <c r="BA329" s="124">
        <v>0</v>
      </c>
      <c r="BB329" s="76">
        <v>0</v>
      </c>
      <c r="BC329" s="76">
        <f t="shared" si="457"/>
        <v>0</v>
      </c>
      <c r="BD329" s="76">
        <v>0</v>
      </c>
      <c r="BE329" s="76">
        <f t="shared" si="476"/>
        <v>0</v>
      </c>
      <c r="BF329" s="77">
        <v>0</v>
      </c>
      <c r="BG329" s="77">
        <f t="shared" si="458"/>
        <v>0</v>
      </c>
      <c r="BH329" s="8"/>
      <c r="BI329" s="76">
        <v>0</v>
      </c>
      <c r="BJ329" s="76">
        <v>0</v>
      </c>
      <c r="BK329" s="76">
        <f t="shared" si="469"/>
        <v>0</v>
      </c>
      <c r="BL329" s="76">
        <v>0</v>
      </c>
      <c r="BM329" s="76">
        <f t="shared" si="470"/>
        <v>0</v>
      </c>
      <c r="BN329" s="77">
        <v>0</v>
      </c>
      <c r="BO329" s="78">
        <f t="shared" si="459"/>
        <v>0</v>
      </c>
      <c r="BP329" s="32"/>
      <c r="BQ329" s="124">
        <v>0</v>
      </c>
      <c r="BR329" s="76">
        <v>0</v>
      </c>
      <c r="BS329" s="76">
        <f t="shared" si="460"/>
        <v>0</v>
      </c>
      <c r="BT329" s="76">
        <v>0</v>
      </c>
      <c r="BU329" s="76">
        <f t="shared" si="477"/>
        <v>0</v>
      </c>
      <c r="BV329" s="77">
        <v>0</v>
      </c>
      <c r="BW329" s="77">
        <f t="shared" si="461"/>
        <v>0</v>
      </c>
      <c r="BX329" s="8"/>
      <c r="BY329" s="76">
        <v>0</v>
      </c>
      <c r="BZ329" s="76">
        <v>0</v>
      </c>
      <c r="CA329" s="76">
        <f t="shared" si="471"/>
        <v>0</v>
      </c>
      <c r="CB329" s="76">
        <v>0</v>
      </c>
      <c r="CC329" s="76">
        <f t="shared" si="472"/>
        <v>0</v>
      </c>
      <c r="CD329" s="77">
        <v>0</v>
      </c>
      <c r="CE329" s="78">
        <f t="shared" si="462"/>
        <v>0</v>
      </c>
      <c r="CF329" s="32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</row>
    <row r="330" spans="2:99" s="2" customFormat="1" collapsed="1">
      <c r="B330" s="2" t="str">
        <f t="shared" si="478"/>
        <v>Hide</v>
      </c>
      <c r="C330" s="2">
        <v>1</v>
      </c>
      <c r="D330" s="72" t="s">
        <v>305</v>
      </c>
      <c r="E330" s="123">
        <v>5115.3499999999995</v>
      </c>
      <c r="F330" s="73">
        <v>4481.5981000000011</v>
      </c>
      <c r="G330" s="73">
        <f t="shared" si="448"/>
        <v>633.75189999999839</v>
      </c>
      <c r="H330" s="73">
        <v>0</v>
      </c>
      <c r="I330" s="73">
        <f t="shared" si="473"/>
        <v>5115.3499999999995</v>
      </c>
      <c r="J330" s="74">
        <v>3420.4700000000003</v>
      </c>
      <c r="K330" s="74">
        <f t="shared" si="449"/>
        <v>1694.8799999999992</v>
      </c>
      <c r="L330" s="35"/>
      <c r="M330" s="73">
        <v>5115.3499999999995</v>
      </c>
      <c r="N330" s="73">
        <v>4481.5981000000011</v>
      </c>
      <c r="O330" s="73">
        <f t="shared" si="463"/>
        <v>633.75189999999839</v>
      </c>
      <c r="P330" s="73">
        <v>0</v>
      </c>
      <c r="Q330" s="73">
        <f t="shared" si="464"/>
        <v>5115.3499999999995</v>
      </c>
      <c r="R330" s="74">
        <v>3420.4700000000003</v>
      </c>
      <c r="S330" s="75">
        <f t="shared" si="450"/>
        <v>1694.8799999999992</v>
      </c>
      <c r="T330" s="32"/>
      <c r="U330" s="123">
        <v>2631.12</v>
      </c>
      <c r="V330" s="73">
        <v>2146.4086000000002</v>
      </c>
      <c r="W330" s="73">
        <f t="shared" si="451"/>
        <v>484.71139999999968</v>
      </c>
      <c r="X330" s="73">
        <v>0</v>
      </c>
      <c r="Y330" s="73">
        <f t="shared" si="474"/>
        <v>2631.12</v>
      </c>
      <c r="Z330" s="74">
        <v>1463.04</v>
      </c>
      <c r="AA330" s="74">
        <f t="shared" si="452"/>
        <v>1168.08</v>
      </c>
      <c r="AB330" s="35"/>
      <c r="AC330" s="73">
        <v>2631.12</v>
      </c>
      <c r="AD330" s="73">
        <v>2146.4086000000002</v>
      </c>
      <c r="AE330" s="73">
        <f t="shared" si="465"/>
        <v>484.71139999999968</v>
      </c>
      <c r="AF330" s="73">
        <v>0</v>
      </c>
      <c r="AG330" s="73">
        <f t="shared" si="466"/>
        <v>2631.12</v>
      </c>
      <c r="AH330" s="74">
        <v>1463.04</v>
      </c>
      <c r="AI330" s="75">
        <f t="shared" si="453"/>
        <v>1168.08</v>
      </c>
      <c r="AJ330" s="32"/>
      <c r="AK330" s="123">
        <v>1235.6099999999999</v>
      </c>
      <c r="AL330" s="73">
        <v>909.3895</v>
      </c>
      <c r="AM330" s="73">
        <f t="shared" si="454"/>
        <v>326.2204999999999</v>
      </c>
      <c r="AN330" s="73">
        <v>0</v>
      </c>
      <c r="AO330" s="73">
        <f t="shared" si="475"/>
        <v>1235.6099999999999</v>
      </c>
      <c r="AP330" s="74">
        <v>779.26</v>
      </c>
      <c r="AQ330" s="74">
        <f t="shared" si="455"/>
        <v>456.34999999999991</v>
      </c>
      <c r="AR330" s="35"/>
      <c r="AS330" s="73">
        <v>1235.6099999999999</v>
      </c>
      <c r="AT330" s="73">
        <v>909.3895</v>
      </c>
      <c r="AU330" s="73">
        <f t="shared" si="467"/>
        <v>326.2204999999999</v>
      </c>
      <c r="AV330" s="73">
        <v>0</v>
      </c>
      <c r="AW330" s="73">
        <f t="shared" si="468"/>
        <v>1235.6099999999999</v>
      </c>
      <c r="AX330" s="74">
        <v>779.26</v>
      </c>
      <c r="AY330" s="75">
        <f t="shared" si="456"/>
        <v>456.34999999999991</v>
      </c>
      <c r="AZ330" s="32"/>
      <c r="BA330" s="123">
        <v>726.88</v>
      </c>
      <c r="BB330" s="73">
        <v>738.00000000000011</v>
      </c>
      <c r="BC330" s="73">
        <f t="shared" si="457"/>
        <v>-11.120000000000118</v>
      </c>
      <c r="BD330" s="73">
        <v>0</v>
      </c>
      <c r="BE330" s="73">
        <f t="shared" si="476"/>
        <v>726.88</v>
      </c>
      <c r="BF330" s="74">
        <v>617.45000000000005</v>
      </c>
      <c r="BG330" s="74">
        <f t="shared" si="458"/>
        <v>109.42999999999995</v>
      </c>
      <c r="BH330" s="35"/>
      <c r="BI330" s="73">
        <v>726.88</v>
      </c>
      <c r="BJ330" s="73">
        <v>738.00000000000011</v>
      </c>
      <c r="BK330" s="73">
        <f t="shared" si="469"/>
        <v>-11.120000000000118</v>
      </c>
      <c r="BL330" s="73">
        <v>0</v>
      </c>
      <c r="BM330" s="73">
        <f t="shared" si="470"/>
        <v>726.88</v>
      </c>
      <c r="BN330" s="74">
        <v>617.45000000000005</v>
      </c>
      <c r="BO330" s="75">
        <f t="shared" si="459"/>
        <v>109.42999999999995</v>
      </c>
      <c r="BP330" s="32"/>
      <c r="BQ330" s="123">
        <v>521.74</v>
      </c>
      <c r="BR330" s="73">
        <v>687.80000000000018</v>
      </c>
      <c r="BS330" s="73">
        <f t="shared" si="460"/>
        <v>-166.06000000000017</v>
      </c>
      <c r="BT330" s="73">
        <v>0</v>
      </c>
      <c r="BU330" s="73">
        <f t="shared" si="477"/>
        <v>521.74</v>
      </c>
      <c r="BV330" s="74">
        <v>560.72</v>
      </c>
      <c r="BW330" s="74">
        <f t="shared" si="461"/>
        <v>-38.980000000000018</v>
      </c>
      <c r="BX330" s="35"/>
      <c r="BY330" s="73">
        <v>521.74</v>
      </c>
      <c r="BZ330" s="73">
        <v>687.80000000000018</v>
      </c>
      <c r="CA330" s="73">
        <f t="shared" si="471"/>
        <v>-166.06000000000017</v>
      </c>
      <c r="CB330" s="73">
        <v>0</v>
      </c>
      <c r="CC330" s="73">
        <f t="shared" si="472"/>
        <v>521.74</v>
      </c>
      <c r="CD330" s="74">
        <v>560.72</v>
      </c>
      <c r="CE330" s="75">
        <f t="shared" si="462"/>
        <v>-38.980000000000018</v>
      </c>
      <c r="CF330" s="32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</row>
    <row r="331" spans="2:99" s="2" customFormat="1" ht="14.25" hidden="1" customHeight="1" outlineLevel="1">
      <c r="B331" s="2" t="str">
        <f t="shared" si="478"/>
        <v>Hide</v>
      </c>
      <c r="C331" s="2">
        <v>1</v>
      </c>
      <c r="D331" s="72" t="s">
        <v>306</v>
      </c>
      <c r="E331" s="124">
        <v>3842.11</v>
      </c>
      <c r="F331" s="76">
        <v>1582.2841666666668</v>
      </c>
      <c r="G331" s="76">
        <f t="shared" si="448"/>
        <v>2259.8258333333333</v>
      </c>
      <c r="H331" s="76">
        <v>0</v>
      </c>
      <c r="I331" s="76">
        <f t="shared" si="473"/>
        <v>3842.11</v>
      </c>
      <c r="J331" s="77">
        <v>938.99</v>
      </c>
      <c r="K331" s="77">
        <f t="shared" si="449"/>
        <v>2903.12</v>
      </c>
      <c r="L331" s="8"/>
      <c r="M331" s="76">
        <v>3842.11</v>
      </c>
      <c r="N331" s="76">
        <v>1582.2841666666668</v>
      </c>
      <c r="O331" s="76">
        <f t="shared" si="463"/>
        <v>2259.8258333333333</v>
      </c>
      <c r="P331" s="76">
        <v>0</v>
      </c>
      <c r="Q331" s="76">
        <f t="shared" si="464"/>
        <v>3842.11</v>
      </c>
      <c r="R331" s="77">
        <v>938.99</v>
      </c>
      <c r="S331" s="78">
        <f t="shared" si="450"/>
        <v>2903.12</v>
      </c>
      <c r="T331" s="32"/>
      <c r="U331" s="124">
        <v>9.5</v>
      </c>
      <c r="V331" s="76">
        <v>3.333333333333333</v>
      </c>
      <c r="W331" s="76">
        <f t="shared" si="451"/>
        <v>6.166666666666667</v>
      </c>
      <c r="X331" s="76">
        <v>0</v>
      </c>
      <c r="Y331" s="76">
        <f t="shared" si="474"/>
        <v>9.5</v>
      </c>
      <c r="Z331" s="77">
        <v>0</v>
      </c>
      <c r="AA331" s="77">
        <f t="shared" si="452"/>
        <v>9.5</v>
      </c>
      <c r="AB331" s="8"/>
      <c r="AC331" s="76">
        <v>9.5</v>
      </c>
      <c r="AD331" s="76">
        <v>3.333333333333333</v>
      </c>
      <c r="AE331" s="76">
        <f t="shared" si="465"/>
        <v>6.166666666666667</v>
      </c>
      <c r="AF331" s="76">
        <v>0</v>
      </c>
      <c r="AG331" s="76">
        <f t="shared" si="466"/>
        <v>9.5</v>
      </c>
      <c r="AH331" s="77">
        <v>0</v>
      </c>
      <c r="AI331" s="78">
        <f t="shared" si="453"/>
        <v>9.5</v>
      </c>
      <c r="AJ331" s="32"/>
      <c r="AK331" s="124">
        <v>0</v>
      </c>
      <c r="AL331" s="76">
        <v>3.09</v>
      </c>
      <c r="AM331" s="76">
        <f t="shared" si="454"/>
        <v>-3.09</v>
      </c>
      <c r="AN331" s="76">
        <v>0</v>
      </c>
      <c r="AO331" s="76">
        <f t="shared" si="475"/>
        <v>0</v>
      </c>
      <c r="AP331" s="77">
        <v>0</v>
      </c>
      <c r="AQ331" s="77">
        <f t="shared" si="455"/>
        <v>0</v>
      </c>
      <c r="AR331" s="8"/>
      <c r="AS331" s="76">
        <v>0</v>
      </c>
      <c r="AT331" s="76">
        <v>3.09</v>
      </c>
      <c r="AU331" s="76">
        <f t="shared" si="467"/>
        <v>-3.09</v>
      </c>
      <c r="AV331" s="76">
        <v>0</v>
      </c>
      <c r="AW331" s="76">
        <f t="shared" si="468"/>
        <v>0</v>
      </c>
      <c r="AX331" s="77">
        <v>0</v>
      </c>
      <c r="AY331" s="78">
        <f t="shared" si="456"/>
        <v>0</v>
      </c>
      <c r="AZ331" s="32"/>
      <c r="BA331" s="124">
        <v>3323.21</v>
      </c>
      <c r="BB331" s="76">
        <v>1055.511666666667</v>
      </c>
      <c r="BC331" s="76">
        <f t="shared" si="457"/>
        <v>2267.6983333333328</v>
      </c>
      <c r="BD331" s="76">
        <v>0</v>
      </c>
      <c r="BE331" s="76">
        <f t="shared" si="476"/>
        <v>3323.21</v>
      </c>
      <c r="BF331" s="77">
        <v>0</v>
      </c>
      <c r="BG331" s="77">
        <f t="shared" si="458"/>
        <v>3323.21</v>
      </c>
      <c r="BH331" s="8"/>
      <c r="BI331" s="76">
        <v>3323.21</v>
      </c>
      <c r="BJ331" s="76">
        <v>1055.511666666667</v>
      </c>
      <c r="BK331" s="76">
        <f t="shared" si="469"/>
        <v>2267.6983333333328</v>
      </c>
      <c r="BL331" s="76">
        <v>0</v>
      </c>
      <c r="BM331" s="76">
        <f t="shared" si="470"/>
        <v>3323.21</v>
      </c>
      <c r="BN331" s="77">
        <v>0</v>
      </c>
      <c r="BO331" s="78">
        <f t="shared" si="459"/>
        <v>3323.21</v>
      </c>
      <c r="BP331" s="32"/>
      <c r="BQ331" s="124">
        <v>509.4</v>
      </c>
      <c r="BR331" s="76">
        <v>520.34916666666663</v>
      </c>
      <c r="BS331" s="76">
        <f t="shared" si="460"/>
        <v>-10.949166666666656</v>
      </c>
      <c r="BT331" s="76">
        <v>0</v>
      </c>
      <c r="BU331" s="76">
        <f t="shared" si="477"/>
        <v>509.4</v>
      </c>
      <c r="BV331" s="77">
        <v>938.99</v>
      </c>
      <c r="BW331" s="77">
        <f t="shared" si="461"/>
        <v>-429.59000000000003</v>
      </c>
      <c r="BX331" s="8"/>
      <c r="BY331" s="76">
        <v>509.4</v>
      </c>
      <c r="BZ331" s="76">
        <v>520.34916666666663</v>
      </c>
      <c r="CA331" s="76">
        <f t="shared" si="471"/>
        <v>-10.949166666666656</v>
      </c>
      <c r="CB331" s="76">
        <v>0</v>
      </c>
      <c r="CC331" s="76">
        <f t="shared" si="472"/>
        <v>509.4</v>
      </c>
      <c r="CD331" s="77">
        <v>938.99</v>
      </c>
      <c r="CE331" s="78">
        <f t="shared" si="462"/>
        <v>-429.59000000000003</v>
      </c>
      <c r="CF331" s="32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</row>
    <row r="332" spans="2:99" s="2" customFormat="1" ht="14.25" hidden="1" customHeight="1" outlineLevel="1">
      <c r="B332" s="2" t="str">
        <f t="shared" si="478"/>
        <v>Hide</v>
      </c>
      <c r="C332" s="2">
        <v>1</v>
      </c>
      <c r="D332" s="72" t="s">
        <v>307</v>
      </c>
      <c r="E332" s="124">
        <v>20.990000000000009</v>
      </c>
      <c r="F332" s="76">
        <v>603.21583333333331</v>
      </c>
      <c r="G332" s="76">
        <f t="shared" si="448"/>
        <v>-582.2258333333333</v>
      </c>
      <c r="H332" s="76">
        <v>0</v>
      </c>
      <c r="I332" s="76">
        <f t="shared" si="473"/>
        <v>20.990000000000009</v>
      </c>
      <c r="J332" s="77">
        <v>65.320000000000007</v>
      </c>
      <c r="K332" s="77">
        <f t="shared" si="449"/>
        <v>-44.33</v>
      </c>
      <c r="L332" s="8"/>
      <c r="M332" s="76">
        <v>20.990000000000009</v>
      </c>
      <c r="N332" s="76">
        <v>603.21583333333331</v>
      </c>
      <c r="O332" s="76">
        <f t="shared" si="463"/>
        <v>-582.2258333333333</v>
      </c>
      <c r="P332" s="76">
        <v>0</v>
      </c>
      <c r="Q332" s="76">
        <f t="shared" si="464"/>
        <v>20.990000000000009</v>
      </c>
      <c r="R332" s="77">
        <v>65.320000000000007</v>
      </c>
      <c r="S332" s="78">
        <f t="shared" si="450"/>
        <v>-44.33</v>
      </c>
      <c r="T332" s="32"/>
      <c r="U332" s="124">
        <v>20.990000000000009</v>
      </c>
      <c r="V332" s="76">
        <v>409.08916666666659</v>
      </c>
      <c r="W332" s="76">
        <f t="shared" si="451"/>
        <v>-388.09916666666658</v>
      </c>
      <c r="X332" s="76">
        <v>0</v>
      </c>
      <c r="Y332" s="76">
        <f t="shared" si="474"/>
        <v>20.990000000000009</v>
      </c>
      <c r="Z332" s="77">
        <v>4.54</v>
      </c>
      <c r="AA332" s="77">
        <f t="shared" si="452"/>
        <v>16.45000000000001</v>
      </c>
      <c r="AB332" s="8"/>
      <c r="AC332" s="76">
        <v>20.990000000000009</v>
      </c>
      <c r="AD332" s="76">
        <v>409.08916666666659</v>
      </c>
      <c r="AE332" s="76">
        <f t="shared" si="465"/>
        <v>-388.09916666666658</v>
      </c>
      <c r="AF332" s="76">
        <v>0</v>
      </c>
      <c r="AG332" s="76">
        <f t="shared" si="466"/>
        <v>20.990000000000009</v>
      </c>
      <c r="AH332" s="77">
        <v>4.54</v>
      </c>
      <c r="AI332" s="78">
        <f t="shared" si="453"/>
        <v>16.45000000000001</v>
      </c>
      <c r="AJ332" s="32"/>
      <c r="AK332" s="124">
        <v>0</v>
      </c>
      <c r="AL332" s="76">
        <v>80.242499999999993</v>
      </c>
      <c r="AM332" s="76">
        <f t="shared" si="454"/>
        <v>-80.242499999999993</v>
      </c>
      <c r="AN332" s="76">
        <v>0</v>
      </c>
      <c r="AO332" s="76">
        <f t="shared" si="475"/>
        <v>0</v>
      </c>
      <c r="AP332" s="77">
        <v>0</v>
      </c>
      <c r="AQ332" s="77">
        <f t="shared" si="455"/>
        <v>0</v>
      </c>
      <c r="AR332" s="8"/>
      <c r="AS332" s="76">
        <v>0</v>
      </c>
      <c r="AT332" s="76">
        <v>80.242499999999993</v>
      </c>
      <c r="AU332" s="76">
        <f t="shared" si="467"/>
        <v>-80.242499999999993</v>
      </c>
      <c r="AV332" s="76">
        <v>0</v>
      </c>
      <c r="AW332" s="76">
        <f t="shared" si="468"/>
        <v>0</v>
      </c>
      <c r="AX332" s="77">
        <v>0</v>
      </c>
      <c r="AY332" s="78">
        <f t="shared" si="456"/>
        <v>0</v>
      </c>
      <c r="AZ332" s="32"/>
      <c r="BA332" s="124">
        <v>0</v>
      </c>
      <c r="BB332" s="76">
        <v>113.8841666666667</v>
      </c>
      <c r="BC332" s="76">
        <f t="shared" si="457"/>
        <v>-113.8841666666667</v>
      </c>
      <c r="BD332" s="76">
        <v>0</v>
      </c>
      <c r="BE332" s="76">
        <f t="shared" si="476"/>
        <v>0</v>
      </c>
      <c r="BF332" s="77">
        <v>60.78</v>
      </c>
      <c r="BG332" s="77">
        <f t="shared" si="458"/>
        <v>-60.78</v>
      </c>
      <c r="BH332" s="8"/>
      <c r="BI332" s="76">
        <v>0</v>
      </c>
      <c r="BJ332" s="76">
        <v>113.8841666666667</v>
      </c>
      <c r="BK332" s="76">
        <f t="shared" si="469"/>
        <v>-113.8841666666667</v>
      </c>
      <c r="BL332" s="76">
        <v>0</v>
      </c>
      <c r="BM332" s="76">
        <f t="shared" si="470"/>
        <v>0</v>
      </c>
      <c r="BN332" s="77">
        <v>60.78</v>
      </c>
      <c r="BO332" s="78">
        <f t="shared" si="459"/>
        <v>-60.78</v>
      </c>
      <c r="BP332" s="32"/>
      <c r="BQ332" s="124">
        <v>0</v>
      </c>
      <c r="BR332" s="76">
        <v>0</v>
      </c>
      <c r="BS332" s="76">
        <f t="shared" si="460"/>
        <v>0</v>
      </c>
      <c r="BT332" s="76">
        <v>0</v>
      </c>
      <c r="BU332" s="76">
        <f t="shared" si="477"/>
        <v>0</v>
      </c>
      <c r="BV332" s="77">
        <v>0</v>
      </c>
      <c r="BW332" s="77">
        <f t="shared" si="461"/>
        <v>0</v>
      </c>
      <c r="BX332" s="8"/>
      <c r="BY332" s="76">
        <v>0</v>
      </c>
      <c r="BZ332" s="76">
        <v>0</v>
      </c>
      <c r="CA332" s="76">
        <f t="shared" si="471"/>
        <v>0</v>
      </c>
      <c r="CB332" s="76">
        <v>0</v>
      </c>
      <c r="CC332" s="76">
        <f t="shared" si="472"/>
        <v>0</v>
      </c>
      <c r="CD332" s="77">
        <v>0</v>
      </c>
      <c r="CE332" s="78">
        <f t="shared" si="462"/>
        <v>0</v>
      </c>
      <c r="CF332" s="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</row>
    <row r="333" spans="2:99" s="2" customFormat="1" ht="14.25" hidden="1" customHeight="1" outlineLevel="1">
      <c r="B333" s="2" t="str">
        <f t="shared" si="478"/>
        <v>Hide</v>
      </c>
      <c r="C333" s="2">
        <v>1</v>
      </c>
      <c r="D333" s="72" t="s">
        <v>308</v>
      </c>
      <c r="E333" s="124">
        <v>0</v>
      </c>
      <c r="F333" s="76">
        <v>0.87083333333333324</v>
      </c>
      <c r="G333" s="76">
        <f t="shared" si="448"/>
        <v>-0.87083333333333324</v>
      </c>
      <c r="H333" s="76">
        <v>0</v>
      </c>
      <c r="I333" s="76">
        <f t="shared" si="473"/>
        <v>0</v>
      </c>
      <c r="J333" s="77">
        <v>0</v>
      </c>
      <c r="K333" s="77">
        <f t="shared" si="449"/>
        <v>0</v>
      </c>
      <c r="L333" s="8"/>
      <c r="M333" s="76">
        <v>0</v>
      </c>
      <c r="N333" s="76">
        <v>0.87083333333333324</v>
      </c>
      <c r="O333" s="76">
        <f t="shared" si="463"/>
        <v>-0.87083333333333324</v>
      </c>
      <c r="P333" s="76">
        <v>0</v>
      </c>
      <c r="Q333" s="76">
        <f t="shared" si="464"/>
        <v>0</v>
      </c>
      <c r="R333" s="77">
        <v>0</v>
      </c>
      <c r="S333" s="78">
        <f t="shared" si="450"/>
        <v>0</v>
      </c>
      <c r="T333" s="32"/>
      <c r="U333" s="124">
        <v>0</v>
      </c>
      <c r="V333" s="76">
        <v>0</v>
      </c>
      <c r="W333" s="76">
        <f t="shared" si="451"/>
        <v>0</v>
      </c>
      <c r="X333" s="76">
        <v>0</v>
      </c>
      <c r="Y333" s="76">
        <f t="shared" si="474"/>
        <v>0</v>
      </c>
      <c r="Z333" s="77">
        <v>0</v>
      </c>
      <c r="AA333" s="77">
        <f t="shared" si="452"/>
        <v>0</v>
      </c>
      <c r="AB333" s="8"/>
      <c r="AC333" s="76">
        <v>0</v>
      </c>
      <c r="AD333" s="76">
        <v>0</v>
      </c>
      <c r="AE333" s="76">
        <f t="shared" si="465"/>
        <v>0</v>
      </c>
      <c r="AF333" s="76">
        <v>0</v>
      </c>
      <c r="AG333" s="76">
        <f t="shared" si="466"/>
        <v>0</v>
      </c>
      <c r="AH333" s="77">
        <v>0</v>
      </c>
      <c r="AI333" s="78">
        <f t="shared" si="453"/>
        <v>0</v>
      </c>
      <c r="AJ333" s="32"/>
      <c r="AK333" s="124">
        <v>0</v>
      </c>
      <c r="AL333" s="76">
        <v>0</v>
      </c>
      <c r="AM333" s="76">
        <f t="shared" si="454"/>
        <v>0</v>
      </c>
      <c r="AN333" s="76">
        <v>0</v>
      </c>
      <c r="AO333" s="76">
        <f t="shared" si="475"/>
        <v>0</v>
      </c>
      <c r="AP333" s="77">
        <v>0</v>
      </c>
      <c r="AQ333" s="77">
        <f t="shared" si="455"/>
        <v>0</v>
      </c>
      <c r="AR333" s="8"/>
      <c r="AS333" s="76">
        <v>0</v>
      </c>
      <c r="AT333" s="76">
        <v>0</v>
      </c>
      <c r="AU333" s="76">
        <f t="shared" si="467"/>
        <v>0</v>
      </c>
      <c r="AV333" s="76">
        <v>0</v>
      </c>
      <c r="AW333" s="76">
        <f t="shared" si="468"/>
        <v>0</v>
      </c>
      <c r="AX333" s="77">
        <v>0</v>
      </c>
      <c r="AY333" s="78">
        <f t="shared" si="456"/>
        <v>0</v>
      </c>
      <c r="AZ333" s="32"/>
      <c r="BA333" s="124">
        <v>0</v>
      </c>
      <c r="BB333" s="76">
        <v>0.87083333333333324</v>
      </c>
      <c r="BC333" s="76">
        <f t="shared" si="457"/>
        <v>-0.87083333333333324</v>
      </c>
      <c r="BD333" s="76">
        <v>0</v>
      </c>
      <c r="BE333" s="76">
        <f t="shared" si="476"/>
        <v>0</v>
      </c>
      <c r="BF333" s="77">
        <v>0</v>
      </c>
      <c r="BG333" s="77">
        <f t="shared" si="458"/>
        <v>0</v>
      </c>
      <c r="BH333" s="8"/>
      <c r="BI333" s="76">
        <v>0</v>
      </c>
      <c r="BJ333" s="76">
        <v>0.87083333333333324</v>
      </c>
      <c r="BK333" s="76">
        <f t="shared" si="469"/>
        <v>-0.87083333333333324</v>
      </c>
      <c r="BL333" s="76">
        <v>0</v>
      </c>
      <c r="BM333" s="76">
        <f t="shared" si="470"/>
        <v>0</v>
      </c>
      <c r="BN333" s="77">
        <v>0</v>
      </c>
      <c r="BO333" s="78">
        <f t="shared" si="459"/>
        <v>0</v>
      </c>
      <c r="BP333" s="32"/>
      <c r="BQ333" s="124">
        <v>0</v>
      </c>
      <c r="BR333" s="76">
        <v>0</v>
      </c>
      <c r="BS333" s="76">
        <f t="shared" si="460"/>
        <v>0</v>
      </c>
      <c r="BT333" s="76">
        <v>0</v>
      </c>
      <c r="BU333" s="76">
        <f t="shared" si="477"/>
        <v>0</v>
      </c>
      <c r="BV333" s="77">
        <v>0</v>
      </c>
      <c r="BW333" s="77">
        <f t="shared" si="461"/>
        <v>0</v>
      </c>
      <c r="BX333" s="8"/>
      <c r="BY333" s="76">
        <v>0</v>
      </c>
      <c r="BZ333" s="76">
        <v>0</v>
      </c>
      <c r="CA333" s="76">
        <f t="shared" si="471"/>
        <v>0</v>
      </c>
      <c r="CB333" s="76">
        <v>0</v>
      </c>
      <c r="CC333" s="76">
        <f t="shared" si="472"/>
        <v>0</v>
      </c>
      <c r="CD333" s="77">
        <v>0</v>
      </c>
      <c r="CE333" s="78">
        <f t="shared" si="462"/>
        <v>0</v>
      </c>
      <c r="CF333" s="32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</row>
    <row r="334" spans="2:99" s="2" customFormat="1" ht="14.25" hidden="1" customHeight="1" outlineLevel="1">
      <c r="B334" s="2" t="str">
        <f t="shared" si="478"/>
        <v>Hide</v>
      </c>
      <c r="C334" s="2">
        <v>1</v>
      </c>
      <c r="D334" s="72" t="s">
        <v>309</v>
      </c>
      <c r="E334" s="124">
        <v>489.71</v>
      </c>
      <c r="F334" s="76">
        <v>860.65333333333331</v>
      </c>
      <c r="G334" s="76">
        <f t="shared" si="448"/>
        <v>-370.94333333333333</v>
      </c>
      <c r="H334" s="76">
        <v>0</v>
      </c>
      <c r="I334" s="76">
        <f t="shared" si="473"/>
        <v>489.71</v>
      </c>
      <c r="J334" s="77">
        <v>1092.8200000000002</v>
      </c>
      <c r="K334" s="77">
        <f t="shared" si="449"/>
        <v>-603.11000000000013</v>
      </c>
      <c r="L334" s="8"/>
      <c r="M334" s="76">
        <v>489.71</v>
      </c>
      <c r="N334" s="76">
        <v>860.65333333333331</v>
      </c>
      <c r="O334" s="76">
        <f t="shared" si="463"/>
        <v>-370.94333333333333</v>
      </c>
      <c r="P334" s="76">
        <v>0</v>
      </c>
      <c r="Q334" s="76">
        <f t="shared" si="464"/>
        <v>489.71</v>
      </c>
      <c r="R334" s="77">
        <v>1092.8200000000002</v>
      </c>
      <c r="S334" s="78">
        <f t="shared" si="450"/>
        <v>-603.11000000000013</v>
      </c>
      <c r="T334" s="32"/>
      <c r="U334" s="124">
        <v>95.389999999999986</v>
      </c>
      <c r="V334" s="76">
        <v>218.29416666666671</v>
      </c>
      <c r="W334" s="76">
        <f t="shared" si="451"/>
        <v>-122.90416666666673</v>
      </c>
      <c r="X334" s="76">
        <v>0</v>
      </c>
      <c r="Y334" s="76">
        <f t="shared" si="474"/>
        <v>95.389999999999986</v>
      </c>
      <c r="Z334" s="77">
        <v>0</v>
      </c>
      <c r="AA334" s="77">
        <f t="shared" si="452"/>
        <v>95.389999999999986</v>
      </c>
      <c r="AB334" s="8"/>
      <c r="AC334" s="76">
        <v>95.389999999999986</v>
      </c>
      <c r="AD334" s="76">
        <v>218.29416666666671</v>
      </c>
      <c r="AE334" s="76">
        <f t="shared" si="465"/>
        <v>-122.90416666666673</v>
      </c>
      <c r="AF334" s="76">
        <v>0</v>
      </c>
      <c r="AG334" s="76">
        <f t="shared" si="466"/>
        <v>95.389999999999986</v>
      </c>
      <c r="AH334" s="77">
        <v>0</v>
      </c>
      <c r="AI334" s="78">
        <f t="shared" si="453"/>
        <v>95.389999999999986</v>
      </c>
      <c r="AJ334" s="32"/>
      <c r="AK334" s="124">
        <v>0</v>
      </c>
      <c r="AL334" s="76">
        <v>0</v>
      </c>
      <c r="AM334" s="76">
        <f t="shared" si="454"/>
        <v>0</v>
      </c>
      <c r="AN334" s="76">
        <v>0</v>
      </c>
      <c r="AO334" s="76">
        <f t="shared" si="475"/>
        <v>0</v>
      </c>
      <c r="AP334" s="77">
        <v>0</v>
      </c>
      <c r="AQ334" s="77">
        <f t="shared" si="455"/>
        <v>0</v>
      </c>
      <c r="AR334" s="8"/>
      <c r="AS334" s="76">
        <v>0</v>
      </c>
      <c r="AT334" s="76">
        <v>0</v>
      </c>
      <c r="AU334" s="76">
        <f t="shared" si="467"/>
        <v>0</v>
      </c>
      <c r="AV334" s="76">
        <v>0</v>
      </c>
      <c r="AW334" s="76">
        <f t="shared" si="468"/>
        <v>0</v>
      </c>
      <c r="AX334" s="77">
        <v>0</v>
      </c>
      <c r="AY334" s="78">
        <f t="shared" si="456"/>
        <v>0</v>
      </c>
      <c r="AZ334" s="32"/>
      <c r="BA334" s="124">
        <v>365.77</v>
      </c>
      <c r="BB334" s="76">
        <v>354.1366666666666</v>
      </c>
      <c r="BC334" s="76">
        <f t="shared" si="457"/>
        <v>11.633333333333383</v>
      </c>
      <c r="BD334" s="76">
        <v>0</v>
      </c>
      <c r="BE334" s="76">
        <f t="shared" si="476"/>
        <v>365.77</v>
      </c>
      <c r="BF334" s="77">
        <v>748.82</v>
      </c>
      <c r="BG334" s="77">
        <f t="shared" si="458"/>
        <v>-383.05000000000007</v>
      </c>
      <c r="BH334" s="8"/>
      <c r="BI334" s="76">
        <v>365.77</v>
      </c>
      <c r="BJ334" s="76">
        <v>354.1366666666666</v>
      </c>
      <c r="BK334" s="76">
        <f t="shared" si="469"/>
        <v>11.633333333333383</v>
      </c>
      <c r="BL334" s="76">
        <v>0</v>
      </c>
      <c r="BM334" s="76">
        <f t="shared" si="470"/>
        <v>365.77</v>
      </c>
      <c r="BN334" s="77">
        <v>748.82</v>
      </c>
      <c r="BO334" s="78">
        <f t="shared" si="459"/>
        <v>-383.05000000000007</v>
      </c>
      <c r="BP334" s="32"/>
      <c r="BQ334" s="124">
        <v>28.55</v>
      </c>
      <c r="BR334" s="76">
        <v>288.22250000000003</v>
      </c>
      <c r="BS334" s="76">
        <f t="shared" si="460"/>
        <v>-259.67250000000001</v>
      </c>
      <c r="BT334" s="76">
        <v>0</v>
      </c>
      <c r="BU334" s="76">
        <f t="shared" si="477"/>
        <v>28.55</v>
      </c>
      <c r="BV334" s="77">
        <v>344</v>
      </c>
      <c r="BW334" s="77">
        <f t="shared" si="461"/>
        <v>-315.45</v>
      </c>
      <c r="BX334" s="8"/>
      <c r="BY334" s="76">
        <v>28.55</v>
      </c>
      <c r="BZ334" s="76">
        <v>288.22250000000003</v>
      </c>
      <c r="CA334" s="76">
        <f t="shared" si="471"/>
        <v>-259.67250000000001</v>
      </c>
      <c r="CB334" s="76">
        <v>0</v>
      </c>
      <c r="CC334" s="76">
        <f t="shared" si="472"/>
        <v>28.55</v>
      </c>
      <c r="CD334" s="77">
        <v>344</v>
      </c>
      <c r="CE334" s="78">
        <f t="shared" si="462"/>
        <v>-315.45</v>
      </c>
      <c r="CF334" s="32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</row>
    <row r="335" spans="2:99" s="2" customFormat="1" ht="14.25" hidden="1" customHeight="1" outlineLevel="1">
      <c r="B335" s="2" t="str">
        <f t="shared" si="478"/>
        <v>Hide</v>
      </c>
      <c r="C335" s="2">
        <v>1</v>
      </c>
      <c r="D335" s="72" t="s">
        <v>310</v>
      </c>
      <c r="E335" s="124">
        <v>4.0599999999999996</v>
      </c>
      <c r="F335" s="76">
        <v>42.229166666666664</v>
      </c>
      <c r="G335" s="76">
        <f t="shared" si="448"/>
        <v>-38.169166666666662</v>
      </c>
      <c r="H335" s="76">
        <v>0</v>
      </c>
      <c r="I335" s="76">
        <f t="shared" si="473"/>
        <v>4.0599999999999996</v>
      </c>
      <c r="J335" s="77">
        <v>4.22</v>
      </c>
      <c r="K335" s="77">
        <f t="shared" si="449"/>
        <v>-0.16000000000000014</v>
      </c>
      <c r="L335" s="8"/>
      <c r="M335" s="76">
        <v>4.0599999999999996</v>
      </c>
      <c r="N335" s="76">
        <v>42.229166666666664</v>
      </c>
      <c r="O335" s="76">
        <f t="shared" si="463"/>
        <v>-38.169166666666662</v>
      </c>
      <c r="P335" s="76">
        <v>0</v>
      </c>
      <c r="Q335" s="76">
        <f t="shared" si="464"/>
        <v>4.0599999999999996</v>
      </c>
      <c r="R335" s="77">
        <v>4.22</v>
      </c>
      <c r="S335" s="78">
        <f t="shared" si="450"/>
        <v>-0.16000000000000014</v>
      </c>
      <c r="T335" s="32"/>
      <c r="U335" s="124">
        <v>0</v>
      </c>
      <c r="V335" s="76">
        <v>0</v>
      </c>
      <c r="W335" s="76">
        <f t="shared" si="451"/>
        <v>0</v>
      </c>
      <c r="X335" s="76">
        <v>0</v>
      </c>
      <c r="Y335" s="76">
        <f t="shared" si="474"/>
        <v>0</v>
      </c>
      <c r="Z335" s="77">
        <v>0</v>
      </c>
      <c r="AA335" s="77">
        <f t="shared" si="452"/>
        <v>0</v>
      </c>
      <c r="AB335" s="8"/>
      <c r="AC335" s="76">
        <v>0</v>
      </c>
      <c r="AD335" s="76">
        <v>0</v>
      </c>
      <c r="AE335" s="76">
        <f t="shared" si="465"/>
        <v>0</v>
      </c>
      <c r="AF335" s="76">
        <v>0</v>
      </c>
      <c r="AG335" s="76">
        <f t="shared" si="466"/>
        <v>0</v>
      </c>
      <c r="AH335" s="77">
        <v>0</v>
      </c>
      <c r="AI335" s="78">
        <f t="shared" si="453"/>
        <v>0</v>
      </c>
      <c r="AJ335" s="32"/>
      <c r="AK335" s="124">
        <v>4.0599999999999996</v>
      </c>
      <c r="AL335" s="76">
        <v>3.601666666666667</v>
      </c>
      <c r="AM335" s="76">
        <f t="shared" si="454"/>
        <v>0.45833333333333259</v>
      </c>
      <c r="AN335" s="76">
        <v>0</v>
      </c>
      <c r="AO335" s="76">
        <f t="shared" si="475"/>
        <v>4.0599999999999996</v>
      </c>
      <c r="AP335" s="77">
        <v>4.22</v>
      </c>
      <c r="AQ335" s="77">
        <f t="shared" si="455"/>
        <v>-0.16000000000000014</v>
      </c>
      <c r="AR335" s="8"/>
      <c r="AS335" s="76">
        <v>4.0599999999999996</v>
      </c>
      <c r="AT335" s="76">
        <v>3.601666666666667</v>
      </c>
      <c r="AU335" s="76">
        <f t="shared" si="467"/>
        <v>0.45833333333333259</v>
      </c>
      <c r="AV335" s="76">
        <v>0</v>
      </c>
      <c r="AW335" s="76">
        <f t="shared" si="468"/>
        <v>4.0599999999999996</v>
      </c>
      <c r="AX335" s="77">
        <v>4.22</v>
      </c>
      <c r="AY335" s="78">
        <f t="shared" si="456"/>
        <v>-0.16000000000000014</v>
      </c>
      <c r="AZ335" s="32"/>
      <c r="BA335" s="124">
        <v>0</v>
      </c>
      <c r="BB335" s="76">
        <v>38.627499999999998</v>
      </c>
      <c r="BC335" s="76">
        <f t="shared" si="457"/>
        <v>-38.627499999999998</v>
      </c>
      <c r="BD335" s="76">
        <v>0</v>
      </c>
      <c r="BE335" s="76">
        <f t="shared" si="476"/>
        <v>0</v>
      </c>
      <c r="BF335" s="77">
        <v>0</v>
      </c>
      <c r="BG335" s="77">
        <f t="shared" si="458"/>
        <v>0</v>
      </c>
      <c r="BH335" s="8"/>
      <c r="BI335" s="76">
        <v>0</v>
      </c>
      <c r="BJ335" s="76">
        <v>38.627499999999998</v>
      </c>
      <c r="BK335" s="76">
        <f t="shared" si="469"/>
        <v>-38.627499999999998</v>
      </c>
      <c r="BL335" s="76">
        <v>0</v>
      </c>
      <c r="BM335" s="76">
        <f t="shared" si="470"/>
        <v>0</v>
      </c>
      <c r="BN335" s="77">
        <v>0</v>
      </c>
      <c r="BO335" s="78">
        <f t="shared" si="459"/>
        <v>0</v>
      </c>
      <c r="BP335" s="32"/>
      <c r="BQ335" s="124">
        <v>0</v>
      </c>
      <c r="BR335" s="76">
        <v>0</v>
      </c>
      <c r="BS335" s="76">
        <f t="shared" si="460"/>
        <v>0</v>
      </c>
      <c r="BT335" s="76">
        <v>0</v>
      </c>
      <c r="BU335" s="76">
        <f t="shared" si="477"/>
        <v>0</v>
      </c>
      <c r="BV335" s="77">
        <v>0</v>
      </c>
      <c r="BW335" s="77">
        <f t="shared" si="461"/>
        <v>0</v>
      </c>
      <c r="BX335" s="8"/>
      <c r="BY335" s="76">
        <v>0</v>
      </c>
      <c r="BZ335" s="76">
        <v>0</v>
      </c>
      <c r="CA335" s="76">
        <f t="shared" si="471"/>
        <v>0</v>
      </c>
      <c r="CB335" s="76">
        <v>0</v>
      </c>
      <c r="CC335" s="76">
        <f t="shared" si="472"/>
        <v>0</v>
      </c>
      <c r="CD335" s="77">
        <v>0</v>
      </c>
      <c r="CE335" s="78">
        <f t="shared" si="462"/>
        <v>0</v>
      </c>
      <c r="CF335" s="32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</row>
    <row r="336" spans="2:99" s="2" customFormat="1" ht="14.25" hidden="1" customHeight="1" outlineLevel="1">
      <c r="B336" s="2" t="str">
        <f t="shared" si="478"/>
        <v>Hide</v>
      </c>
      <c r="C336" s="2">
        <v>1</v>
      </c>
      <c r="D336" s="72" t="s">
        <v>311</v>
      </c>
      <c r="E336" s="124">
        <v>1441.75</v>
      </c>
      <c r="F336" s="76">
        <v>745.00666666666666</v>
      </c>
      <c r="G336" s="76">
        <f t="shared" si="448"/>
        <v>696.74333333333334</v>
      </c>
      <c r="H336" s="76">
        <v>0</v>
      </c>
      <c r="I336" s="76">
        <f t="shared" si="473"/>
        <v>1441.75</v>
      </c>
      <c r="J336" s="77">
        <v>353.85</v>
      </c>
      <c r="K336" s="77">
        <f t="shared" si="449"/>
        <v>1087.9000000000001</v>
      </c>
      <c r="L336" s="8"/>
      <c r="M336" s="76">
        <v>1441.75</v>
      </c>
      <c r="N336" s="76">
        <v>745.00666666666666</v>
      </c>
      <c r="O336" s="76">
        <f t="shared" si="463"/>
        <v>696.74333333333334</v>
      </c>
      <c r="P336" s="76">
        <v>0</v>
      </c>
      <c r="Q336" s="76">
        <f t="shared" si="464"/>
        <v>1441.75</v>
      </c>
      <c r="R336" s="77">
        <v>353.85</v>
      </c>
      <c r="S336" s="78">
        <f t="shared" si="450"/>
        <v>1087.9000000000001</v>
      </c>
      <c r="T336" s="32"/>
      <c r="U336" s="124">
        <v>0</v>
      </c>
      <c r="V336" s="76">
        <v>29.32416666666666</v>
      </c>
      <c r="W336" s="76">
        <f t="shared" si="451"/>
        <v>-29.32416666666666</v>
      </c>
      <c r="X336" s="76">
        <v>0</v>
      </c>
      <c r="Y336" s="76">
        <f t="shared" si="474"/>
        <v>0</v>
      </c>
      <c r="Z336" s="77">
        <v>58.91</v>
      </c>
      <c r="AA336" s="77">
        <f t="shared" si="452"/>
        <v>-58.91</v>
      </c>
      <c r="AB336" s="8"/>
      <c r="AC336" s="76">
        <v>0</v>
      </c>
      <c r="AD336" s="76">
        <v>29.32416666666666</v>
      </c>
      <c r="AE336" s="76">
        <f t="shared" si="465"/>
        <v>-29.32416666666666</v>
      </c>
      <c r="AF336" s="76">
        <v>0</v>
      </c>
      <c r="AG336" s="76">
        <f t="shared" si="466"/>
        <v>0</v>
      </c>
      <c r="AH336" s="77">
        <v>58.91</v>
      </c>
      <c r="AI336" s="78">
        <f t="shared" si="453"/>
        <v>-58.91</v>
      </c>
      <c r="AJ336" s="32"/>
      <c r="AK336" s="124">
        <v>0</v>
      </c>
      <c r="AL336" s="76">
        <v>0</v>
      </c>
      <c r="AM336" s="76">
        <f t="shared" si="454"/>
        <v>0</v>
      </c>
      <c r="AN336" s="76">
        <v>0</v>
      </c>
      <c r="AO336" s="76">
        <f t="shared" si="475"/>
        <v>0</v>
      </c>
      <c r="AP336" s="77">
        <v>0</v>
      </c>
      <c r="AQ336" s="77">
        <f t="shared" si="455"/>
        <v>0</v>
      </c>
      <c r="AR336" s="8"/>
      <c r="AS336" s="76">
        <v>0</v>
      </c>
      <c r="AT336" s="76">
        <v>0</v>
      </c>
      <c r="AU336" s="76">
        <f t="shared" si="467"/>
        <v>0</v>
      </c>
      <c r="AV336" s="76">
        <v>0</v>
      </c>
      <c r="AW336" s="76">
        <f t="shared" si="468"/>
        <v>0</v>
      </c>
      <c r="AX336" s="77">
        <v>0</v>
      </c>
      <c r="AY336" s="78">
        <f t="shared" si="456"/>
        <v>0</v>
      </c>
      <c r="AZ336" s="32"/>
      <c r="BA336" s="124">
        <v>0</v>
      </c>
      <c r="BB336" s="76">
        <v>483.48750000000001</v>
      </c>
      <c r="BC336" s="76">
        <f t="shared" si="457"/>
        <v>-483.48750000000001</v>
      </c>
      <c r="BD336" s="76">
        <v>0</v>
      </c>
      <c r="BE336" s="76">
        <f t="shared" si="476"/>
        <v>0</v>
      </c>
      <c r="BF336" s="77">
        <v>116.69</v>
      </c>
      <c r="BG336" s="77">
        <f t="shared" si="458"/>
        <v>-116.69</v>
      </c>
      <c r="BH336" s="8"/>
      <c r="BI336" s="76">
        <v>0</v>
      </c>
      <c r="BJ336" s="76">
        <v>483.48750000000001</v>
      </c>
      <c r="BK336" s="76">
        <f t="shared" si="469"/>
        <v>-483.48750000000001</v>
      </c>
      <c r="BL336" s="76">
        <v>0</v>
      </c>
      <c r="BM336" s="76">
        <f t="shared" si="470"/>
        <v>0</v>
      </c>
      <c r="BN336" s="77">
        <v>116.69</v>
      </c>
      <c r="BO336" s="78">
        <f t="shared" si="459"/>
        <v>-116.69</v>
      </c>
      <c r="BP336" s="32"/>
      <c r="BQ336" s="124">
        <v>1441.75</v>
      </c>
      <c r="BR336" s="76">
        <v>232.19499999999999</v>
      </c>
      <c r="BS336" s="76">
        <f t="shared" si="460"/>
        <v>1209.5550000000001</v>
      </c>
      <c r="BT336" s="76">
        <v>0</v>
      </c>
      <c r="BU336" s="76">
        <f t="shared" si="477"/>
        <v>1441.75</v>
      </c>
      <c r="BV336" s="77">
        <v>178.25</v>
      </c>
      <c r="BW336" s="77">
        <f t="shared" si="461"/>
        <v>1263.5</v>
      </c>
      <c r="BX336" s="8"/>
      <c r="BY336" s="76">
        <v>1441.75</v>
      </c>
      <c r="BZ336" s="76">
        <v>232.19499999999999</v>
      </c>
      <c r="CA336" s="76">
        <f t="shared" si="471"/>
        <v>1209.5550000000001</v>
      </c>
      <c r="CB336" s="76">
        <v>0</v>
      </c>
      <c r="CC336" s="76">
        <f t="shared" si="472"/>
        <v>1441.75</v>
      </c>
      <c r="CD336" s="77">
        <v>178.25</v>
      </c>
      <c r="CE336" s="78">
        <f t="shared" si="462"/>
        <v>1263.5</v>
      </c>
      <c r="CF336" s="32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</row>
    <row r="337" spans="2:99" s="2" customFormat="1" ht="14.25" hidden="1" customHeight="1" outlineLevel="1">
      <c r="B337" s="2" t="str">
        <f t="shared" si="478"/>
        <v>Hide</v>
      </c>
      <c r="C337" s="2">
        <v>1</v>
      </c>
      <c r="D337" s="72" t="s">
        <v>312</v>
      </c>
      <c r="E337" s="124">
        <v>0</v>
      </c>
      <c r="F337" s="76">
        <v>14.346666666666664</v>
      </c>
      <c r="G337" s="76">
        <f t="shared" si="448"/>
        <v>-14.346666666666664</v>
      </c>
      <c r="H337" s="76">
        <v>0</v>
      </c>
      <c r="I337" s="76">
        <f t="shared" si="473"/>
        <v>0</v>
      </c>
      <c r="J337" s="77">
        <v>0</v>
      </c>
      <c r="K337" s="77">
        <f t="shared" si="449"/>
        <v>0</v>
      </c>
      <c r="L337" s="8"/>
      <c r="M337" s="76">
        <v>0</v>
      </c>
      <c r="N337" s="76">
        <v>14.346666666666664</v>
      </c>
      <c r="O337" s="76">
        <f t="shared" si="463"/>
        <v>-14.346666666666664</v>
      </c>
      <c r="P337" s="76">
        <v>0</v>
      </c>
      <c r="Q337" s="76">
        <f t="shared" si="464"/>
        <v>0</v>
      </c>
      <c r="R337" s="77">
        <v>0</v>
      </c>
      <c r="S337" s="78">
        <f t="shared" si="450"/>
        <v>0</v>
      </c>
      <c r="T337" s="32"/>
      <c r="U337" s="124">
        <v>0</v>
      </c>
      <c r="V337" s="76">
        <v>6.1591666666666667</v>
      </c>
      <c r="W337" s="76">
        <f t="shared" si="451"/>
        <v>-6.1591666666666667</v>
      </c>
      <c r="X337" s="76">
        <v>0</v>
      </c>
      <c r="Y337" s="76">
        <f t="shared" si="474"/>
        <v>0</v>
      </c>
      <c r="Z337" s="77">
        <v>0</v>
      </c>
      <c r="AA337" s="77">
        <f t="shared" si="452"/>
        <v>0</v>
      </c>
      <c r="AB337" s="8"/>
      <c r="AC337" s="76">
        <v>0</v>
      </c>
      <c r="AD337" s="76">
        <v>6.1591666666666667</v>
      </c>
      <c r="AE337" s="76">
        <f t="shared" si="465"/>
        <v>-6.1591666666666667</v>
      </c>
      <c r="AF337" s="76">
        <v>0</v>
      </c>
      <c r="AG337" s="76">
        <f t="shared" si="466"/>
        <v>0</v>
      </c>
      <c r="AH337" s="77">
        <v>0</v>
      </c>
      <c r="AI337" s="78">
        <f t="shared" si="453"/>
        <v>0</v>
      </c>
      <c r="AJ337" s="32"/>
      <c r="AK337" s="124">
        <v>0</v>
      </c>
      <c r="AL337" s="76">
        <v>0</v>
      </c>
      <c r="AM337" s="76">
        <f t="shared" si="454"/>
        <v>0</v>
      </c>
      <c r="AN337" s="76">
        <v>0</v>
      </c>
      <c r="AO337" s="76">
        <f t="shared" si="475"/>
        <v>0</v>
      </c>
      <c r="AP337" s="77">
        <v>0</v>
      </c>
      <c r="AQ337" s="77">
        <f t="shared" si="455"/>
        <v>0</v>
      </c>
      <c r="AR337" s="8"/>
      <c r="AS337" s="76">
        <v>0</v>
      </c>
      <c r="AT337" s="76">
        <v>0</v>
      </c>
      <c r="AU337" s="76">
        <f t="shared" si="467"/>
        <v>0</v>
      </c>
      <c r="AV337" s="76">
        <v>0</v>
      </c>
      <c r="AW337" s="76">
        <f t="shared" si="468"/>
        <v>0</v>
      </c>
      <c r="AX337" s="77">
        <v>0</v>
      </c>
      <c r="AY337" s="78">
        <f t="shared" si="456"/>
        <v>0</v>
      </c>
      <c r="AZ337" s="32"/>
      <c r="BA337" s="124">
        <v>0</v>
      </c>
      <c r="BB337" s="76">
        <v>8.1874999999999982</v>
      </c>
      <c r="BC337" s="76">
        <f t="shared" si="457"/>
        <v>-8.1874999999999982</v>
      </c>
      <c r="BD337" s="76">
        <v>0</v>
      </c>
      <c r="BE337" s="76">
        <f t="shared" si="476"/>
        <v>0</v>
      </c>
      <c r="BF337" s="77">
        <v>0</v>
      </c>
      <c r="BG337" s="77">
        <f t="shared" si="458"/>
        <v>0</v>
      </c>
      <c r="BH337" s="8"/>
      <c r="BI337" s="76">
        <v>0</v>
      </c>
      <c r="BJ337" s="76">
        <v>8.1874999999999982</v>
      </c>
      <c r="BK337" s="76">
        <f t="shared" si="469"/>
        <v>-8.1874999999999982</v>
      </c>
      <c r="BL337" s="76">
        <v>0</v>
      </c>
      <c r="BM337" s="76">
        <f t="shared" si="470"/>
        <v>0</v>
      </c>
      <c r="BN337" s="77">
        <v>0</v>
      </c>
      <c r="BO337" s="78">
        <f t="shared" si="459"/>
        <v>0</v>
      </c>
      <c r="BP337" s="32"/>
      <c r="BQ337" s="124">
        <v>0</v>
      </c>
      <c r="BR337" s="76">
        <v>0</v>
      </c>
      <c r="BS337" s="76">
        <f t="shared" si="460"/>
        <v>0</v>
      </c>
      <c r="BT337" s="76">
        <v>0</v>
      </c>
      <c r="BU337" s="76">
        <f t="shared" si="477"/>
        <v>0</v>
      </c>
      <c r="BV337" s="77">
        <v>0</v>
      </c>
      <c r="BW337" s="77">
        <f t="shared" si="461"/>
        <v>0</v>
      </c>
      <c r="BX337" s="8"/>
      <c r="BY337" s="76">
        <v>0</v>
      </c>
      <c r="BZ337" s="76">
        <v>0</v>
      </c>
      <c r="CA337" s="76">
        <f t="shared" si="471"/>
        <v>0</v>
      </c>
      <c r="CB337" s="76">
        <v>0</v>
      </c>
      <c r="CC337" s="76">
        <f t="shared" si="472"/>
        <v>0</v>
      </c>
      <c r="CD337" s="77">
        <v>0</v>
      </c>
      <c r="CE337" s="78">
        <f t="shared" si="462"/>
        <v>0</v>
      </c>
      <c r="CF337" s="32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</row>
    <row r="338" spans="2:99" s="2" customFormat="1" ht="14.25" hidden="1" customHeight="1" outlineLevel="1">
      <c r="B338" s="2" t="str">
        <f t="shared" si="478"/>
        <v>Hide</v>
      </c>
      <c r="C338" s="2">
        <v>1</v>
      </c>
      <c r="D338" s="72" t="s">
        <v>313</v>
      </c>
      <c r="E338" s="124">
        <v>0</v>
      </c>
      <c r="F338" s="76">
        <v>0</v>
      </c>
      <c r="G338" s="76">
        <f t="shared" si="448"/>
        <v>0</v>
      </c>
      <c r="H338" s="76">
        <v>0</v>
      </c>
      <c r="I338" s="76">
        <f t="shared" si="473"/>
        <v>0</v>
      </c>
      <c r="J338" s="77">
        <v>0</v>
      </c>
      <c r="K338" s="77">
        <f t="shared" si="449"/>
        <v>0</v>
      </c>
      <c r="L338" s="8"/>
      <c r="M338" s="76">
        <v>0</v>
      </c>
      <c r="N338" s="76">
        <v>0</v>
      </c>
      <c r="O338" s="76">
        <f t="shared" si="463"/>
        <v>0</v>
      </c>
      <c r="P338" s="76">
        <v>0</v>
      </c>
      <c r="Q338" s="76">
        <f t="shared" si="464"/>
        <v>0</v>
      </c>
      <c r="R338" s="77">
        <v>0</v>
      </c>
      <c r="S338" s="78">
        <f t="shared" si="450"/>
        <v>0</v>
      </c>
      <c r="T338" s="32"/>
      <c r="U338" s="124">
        <v>0</v>
      </c>
      <c r="V338" s="76">
        <v>0</v>
      </c>
      <c r="W338" s="76">
        <f t="shared" si="451"/>
        <v>0</v>
      </c>
      <c r="X338" s="76">
        <v>0</v>
      </c>
      <c r="Y338" s="76">
        <f t="shared" si="474"/>
        <v>0</v>
      </c>
      <c r="Z338" s="77">
        <v>0</v>
      </c>
      <c r="AA338" s="77">
        <f t="shared" si="452"/>
        <v>0</v>
      </c>
      <c r="AB338" s="8"/>
      <c r="AC338" s="76">
        <v>0</v>
      </c>
      <c r="AD338" s="76">
        <v>0</v>
      </c>
      <c r="AE338" s="76">
        <f t="shared" si="465"/>
        <v>0</v>
      </c>
      <c r="AF338" s="76">
        <v>0</v>
      </c>
      <c r="AG338" s="76">
        <f t="shared" si="466"/>
        <v>0</v>
      </c>
      <c r="AH338" s="77">
        <v>0</v>
      </c>
      <c r="AI338" s="78">
        <f t="shared" si="453"/>
        <v>0</v>
      </c>
      <c r="AJ338" s="32"/>
      <c r="AK338" s="124">
        <v>0</v>
      </c>
      <c r="AL338" s="76">
        <v>0</v>
      </c>
      <c r="AM338" s="76">
        <f t="shared" si="454"/>
        <v>0</v>
      </c>
      <c r="AN338" s="76">
        <v>0</v>
      </c>
      <c r="AO338" s="76">
        <f t="shared" si="475"/>
        <v>0</v>
      </c>
      <c r="AP338" s="77">
        <v>0</v>
      </c>
      <c r="AQ338" s="77">
        <f t="shared" si="455"/>
        <v>0</v>
      </c>
      <c r="AR338" s="8"/>
      <c r="AS338" s="76">
        <v>0</v>
      </c>
      <c r="AT338" s="76">
        <v>0</v>
      </c>
      <c r="AU338" s="76">
        <f t="shared" si="467"/>
        <v>0</v>
      </c>
      <c r="AV338" s="76">
        <v>0</v>
      </c>
      <c r="AW338" s="76">
        <f t="shared" si="468"/>
        <v>0</v>
      </c>
      <c r="AX338" s="77">
        <v>0</v>
      </c>
      <c r="AY338" s="78">
        <f t="shared" si="456"/>
        <v>0</v>
      </c>
      <c r="AZ338" s="32"/>
      <c r="BA338" s="124">
        <v>0</v>
      </c>
      <c r="BB338" s="76">
        <v>0</v>
      </c>
      <c r="BC338" s="76">
        <f t="shared" si="457"/>
        <v>0</v>
      </c>
      <c r="BD338" s="76">
        <v>0</v>
      </c>
      <c r="BE338" s="76">
        <f t="shared" si="476"/>
        <v>0</v>
      </c>
      <c r="BF338" s="77">
        <v>0</v>
      </c>
      <c r="BG338" s="77">
        <f t="shared" si="458"/>
        <v>0</v>
      </c>
      <c r="BH338" s="8"/>
      <c r="BI338" s="76">
        <v>0</v>
      </c>
      <c r="BJ338" s="76">
        <v>0</v>
      </c>
      <c r="BK338" s="76">
        <f t="shared" si="469"/>
        <v>0</v>
      </c>
      <c r="BL338" s="76">
        <v>0</v>
      </c>
      <c r="BM338" s="76">
        <f t="shared" si="470"/>
        <v>0</v>
      </c>
      <c r="BN338" s="77">
        <v>0</v>
      </c>
      <c r="BO338" s="78">
        <f t="shared" si="459"/>
        <v>0</v>
      </c>
      <c r="BP338" s="32"/>
      <c r="BQ338" s="124">
        <v>0</v>
      </c>
      <c r="BR338" s="76">
        <v>0</v>
      </c>
      <c r="BS338" s="76">
        <f t="shared" si="460"/>
        <v>0</v>
      </c>
      <c r="BT338" s="76">
        <v>0</v>
      </c>
      <c r="BU338" s="76">
        <f t="shared" si="477"/>
        <v>0</v>
      </c>
      <c r="BV338" s="77">
        <v>0</v>
      </c>
      <c r="BW338" s="77">
        <f t="shared" si="461"/>
        <v>0</v>
      </c>
      <c r="BX338" s="8"/>
      <c r="BY338" s="76">
        <v>0</v>
      </c>
      <c r="BZ338" s="76">
        <v>0</v>
      </c>
      <c r="CA338" s="76">
        <f t="shared" si="471"/>
        <v>0</v>
      </c>
      <c r="CB338" s="76">
        <v>0</v>
      </c>
      <c r="CC338" s="76">
        <f t="shared" si="472"/>
        <v>0</v>
      </c>
      <c r="CD338" s="77">
        <v>0</v>
      </c>
      <c r="CE338" s="78">
        <f t="shared" si="462"/>
        <v>0</v>
      </c>
      <c r="CF338" s="32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</row>
    <row r="339" spans="2:99" s="2" customFormat="1" ht="14.25" hidden="1" customHeight="1" outlineLevel="1">
      <c r="B339" s="2" t="str">
        <f t="shared" si="478"/>
        <v>Hide</v>
      </c>
      <c r="C339" s="2">
        <v>1</v>
      </c>
      <c r="D339" s="72" t="s">
        <v>314</v>
      </c>
      <c r="E339" s="124">
        <v>988.0100000000001</v>
      </c>
      <c r="F339" s="76">
        <v>1844.532533333333</v>
      </c>
      <c r="G339" s="76">
        <f t="shared" si="448"/>
        <v>-856.52253333333294</v>
      </c>
      <c r="H339" s="76">
        <v>0</v>
      </c>
      <c r="I339" s="76">
        <f t="shared" si="473"/>
        <v>988.0100000000001</v>
      </c>
      <c r="J339" s="77">
        <v>837.58</v>
      </c>
      <c r="K339" s="77">
        <f t="shared" si="449"/>
        <v>150.43000000000006</v>
      </c>
      <c r="L339" s="8"/>
      <c r="M339" s="76">
        <v>988.0100000000001</v>
      </c>
      <c r="N339" s="76">
        <v>1844.532533333333</v>
      </c>
      <c r="O339" s="76">
        <f t="shared" si="463"/>
        <v>-856.52253333333294</v>
      </c>
      <c r="P339" s="76">
        <v>0</v>
      </c>
      <c r="Q339" s="76">
        <f t="shared" si="464"/>
        <v>988.0100000000001</v>
      </c>
      <c r="R339" s="77">
        <v>837.58</v>
      </c>
      <c r="S339" s="78">
        <f t="shared" si="450"/>
        <v>150.43000000000006</v>
      </c>
      <c r="T339" s="32"/>
      <c r="U339" s="124">
        <v>564.49</v>
      </c>
      <c r="V339" s="76">
        <v>1285.0625333333332</v>
      </c>
      <c r="W339" s="76">
        <f t="shared" si="451"/>
        <v>-720.57253333333324</v>
      </c>
      <c r="X339" s="76">
        <v>0</v>
      </c>
      <c r="Y339" s="76">
        <f t="shared" si="474"/>
        <v>564.49</v>
      </c>
      <c r="Z339" s="77">
        <v>568.99</v>
      </c>
      <c r="AA339" s="77">
        <f t="shared" si="452"/>
        <v>-4.5</v>
      </c>
      <c r="AB339" s="8"/>
      <c r="AC339" s="76">
        <v>564.49</v>
      </c>
      <c r="AD339" s="76">
        <v>1285.0625333333332</v>
      </c>
      <c r="AE339" s="76">
        <f t="shared" si="465"/>
        <v>-720.57253333333324</v>
      </c>
      <c r="AF339" s="76">
        <v>0</v>
      </c>
      <c r="AG339" s="76">
        <f t="shared" si="466"/>
        <v>564.49</v>
      </c>
      <c r="AH339" s="77">
        <v>568.99</v>
      </c>
      <c r="AI339" s="78">
        <f t="shared" si="453"/>
        <v>-4.5</v>
      </c>
      <c r="AJ339" s="32"/>
      <c r="AK339" s="124">
        <v>57.07</v>
      </c>
      <c r="AL339" s="76">
        <v>78.498333333333335</v>
      </c>
      <c r="AM339" s="76">
        <f t="shared" si="454"/>
        <v>-21.428333333333335</v>
      </c>
      <c r="AN339" s="76">
        <v>0</v>
      </c>
      <c r="AO339" s="76">
        <f t="shared" si="475"/>
        <v>57.07</v>
      </c>
      <c r="AP339" s="77">
        <v>64.709999999999994</v>
      </c>
      <c r="AQ339" s="77">
        <f t="shared" si="455"/>
        <v>-7.6399999999999935</v>
      </c>
      <c r="AR339" s="8"/>
      <c r="AS339" s="76">
        <v>57.07</v>
      </c>
      <c r="AT339" s="76">
        <v>78.498333333333335</v>
      </c>
      <c r="AU339" s="76">
        <f t="shared" si="467"/>
        <v>-21.428333333333335</v>
      </c>
      <c r="AV339" s="76">
        <v>0</v>
      </c>
      <c r="AW339" s="76">
        <f t="shared" si="468"/>
        <v>57.07</v>
      </c>
      <c r="AX339" s="77">
        <v>64.709999999999994</v>
      </c>
      <c r="AY339" s="78">
        <f t="shared" si="456"/>
        <v>-7.6399999999999935</v>
      </c>
      <c r="AZ339" s="32"/>
      <c r="BA339" s="124">
        <v>20.770000000000003</v>
      </c>
      <c r="BB339" s="76">
        <v>171.24083333333328</v>
      </c>
      <c r="BC339" s="76">
        <f t="shared" si="457"/>
        <v>-150.47083333333327</v>
      </c>
      <c r="BD339" s="76">
        <v>0</v>
      </c>
      <c r="BE339" s="76">
        <f t="shared" si="476"/>
        <v>20.770000000000003</v>
      </c>
      <c r="BF339" s="77">
        <v>29.76</v>
      </c>
      <c r="BG339" s="77">
        <f t="shared" si="458"/>
        <v>-8.9899999999999984</v>
      </c>
      <c r="BH339" s="8"/>
      <c r="BI339" s="76">
        <v>20.770000000000003</v>
      </c>
      <c r="BJ339" s="76">
        <v>171.24083333333328</v>
      </c>
      <c r="BK339" s="76">
        <f t="shared" si="469"/>
        <v>-150.47083333333327</v>
      </c>
      <c r="BL339" s="76">
        <v>0</v>
      </c>
      <c r="BM339" s="76">
        <f t="shared" si="470"/>
        <v>20.770000000000003</v>
      </c>
      <c r="BN339" s="77">
        <v>29.76</v>
      </c>
      <c r="BO339" s="78">
        <f t="shared" si="459"/>
        <v>-8.9899999999999984</v>
      </c>
      <c r="BP339" s="32"/>
      <c r="BQ339" s="124">
        <v>345.68000000000006</v>
      </c>
      <c r="BR339" s="76">
        <v>309.73083333333329</v>
      </c>
      <c r="BS339" s="76">
        <f t="shared" si="460"/>
        <v>35.94916666666677</v>
      </c>
      <c r="BT339" s="76">
        <v>0</v>
      </c>
      <c r="BU339" s="76">
        <f t="shared" si="477"/>
        <v>345.68000000000006</v>
      </c>
      <c r="BV339" s="77">
        <v>174.12</v>
      </c>
      <c r="BW339" s="77">
        <f t="shared" si="461"/>
        <v>171.56000000000006</v>
      </c>
      <c r="BX339" s="8"/>
      <c r="BY339" s="76">
        <v>345.68000000000006</v>
      </c>
      <c r="BZ339" s="76">
        <v>309.73083333333329</v>
      </c>
      <c r="CA339" s="76">
        <f t="shared" si="471"/>
        <v>35.94916666666677</v>
      </c>
      <c r="CB339" s="76">
        <v>0</v>
      </c>
      <c r="CC339" s="76">
        <f t="shared" si="472"/>
        <v>345.68000000000006</v>
      </c>
      <c r="CD339" s="77">
        <v>174.12</v>
      </c>
      <c r="CE339" s="78">
        <f t="shared" si="462"/>
        <v>171.56000000000006</v>
      </c>
      <c r="CF339" s="32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</row>
    <row r="340" spans="2:99" s="2" customFormat="1" ht="14.25" hidden="1" customHeight="1" outlineLevel="1">
      <c r="B340" s="2" t="str">
        <f t="shared" si="478"/>
        <v>Hide</v>
      </c>
      <c r="C340" s="2">
        <v>1</v>
      </c>
      <c r="D340" s="72" t="s" vm="6">
        <v>315</v>
      </c>
      <c r="E340" s="124">
        <v>0</v>
      </c>
      <c r="F340" s="76">
        <v>0</v>
      </c>
      <c r="G340" s="76">
        <f t="shared" si="448"/>
        <v>0</v>
      </c>
      <c r="H340" s="76">
        <v>0</v>
      </c>
      <c r="I340" s="76">
        <f t="shared" si="473"/>
        <v>0</v>
      </c>
      <c r="J340" s="77">
        <v>0</v>
      </c>
      <c r="K340" s="77">
        <f t="shared" si="449"/>
        <v>0</v>
      </c>
      <c r="L340" s="8"/>
      <c r="M340" s="76">
        <v>0</v>
      </c>
      <c r="N340" s="76">
        <v>0</v>
      </c>
      <c r="O340" s="76">
        <f t="shared" si="463"/>
        <v>0</v>
      </c>
      <c r="P340" s="76">
        <v>0</v>
      </c>
      <c r="Q340" s="76">
        <f t="shared" si="464"/>
        <v>0</v>
      </c>
      <c r="R340" s="77">
        <v>0</v>
      </c>
      <c r="S340" s="78">
        <f t="shared" si="450"/>
        <v>0</v>
      </c>
      <c r="T340" s="32"/>
      <c r="U340" s="124">
        <v>0</v>
      </c>
      <c r="V340" s="76">
        <v>0</v>
      </c>
      <c r="W340" s="76">
        <f t="shared" si="451"/>
        <v>0</v>
      </c>
      <c r="X340" s="76">
        <v>0</v>
      </c>
      <c r="Y340" s="76">
        <f t="shared" si="474"/>
        <v>0</v>
      </c>
      <c r="Z340" s="77">
        <v>0</v>
      </c>
      <c r="AA340" s="77">
        <f t="shared" si="452"/>
        <v>0</v>
      </c>
      <c r="AB340" s="8"/>
      <c r="AC340" s="76">
        <v>0</v>
      </c>
      <c r="AD340" s="76">
        <v>0</v>
      </c>
      <c r="AE340" s="76">
        <f t="shared" si="465"/>
        <v>0</v>
      </c>
      <c r="AF340" s="76">
        <v>0</v>
      </c>
      <c r="AG340" s="76">
        <f t="shared" si="466"/>
        <v>0</v>
      </c>
      <c r="AH340" s="77">
        <v>0</v>
      </c>
      <c r="AI340" s="78">
        <f t="shared" si="453"/>
        <v>0</v>
      </c>
      <c r="AJ340" s="32"/>
      <c r="AK340" s="124">
        <v>0</v>
      </c>
      <c r="AL340" s="76">
        <v>0</v>
      </c>
      <c r="AM340" s="76">
        <f t="shared" si="454"/>
        <v>0</v>
      </c>
      <c r="AN340" s="76">
        <v>0</v>
      </c>
      <c r="AO340" s="76">
        <f t="shared" si="475"/>
        <v>0</v>
      </c>
      <c r="AP340" s="77">
        <v>0</v>
      </c>
      <c r="AQ340" s="77">
        <f t="shared" si="455"/>
        <v>0</v>
      </c>
      <c r="AR340" s="8"/>
      <c r="AS340" s="76">
        <v>0</v>
      </c>
      <c r="AT340" s="76">
        <v>0</v>
      </c>
      <c r="AU340" s="76">
        <f t="shared" si="467"/>
        <v>0</v>
      </c>
      <c r="AV340" s="76">
        <v>0</v>
      </c>
      <c r="AW340" s="76">
        <f t="shared" si="468"/>
        <v>0</v>
      </c>
      <c r="AX340" s="77">
        <v>0</v>
      </c>
      <c r="AY340" s="78">
        <f t="shared" si="456"/>
        <v>0</v>
      </c>
      <c r="AZ340" s="32"/>
      <c r="BA340" s="124">
        <v>0</v>
      </c>
      <c r="BB340" s="76">
        <v>0</v>
      </c>
      <c r="BC340" s="76">
        <f t="shared" si="457"/>
        <v>0</v>
      </c>
      <c r="BD340" s="76">
        <v>0</v>
      </c>
      <c r="BE340" s="76">
        <f t="shared" si="476"/>
        <v>0</v>
      </c>
      <c r="BF340" s="77">
        <v>0</v>
      </c>
      <c r="BG340" s="77">
        <f t="shared" si="458"/>
        <v>0</v>
      </c>
      <c r="BH340" s="8"/>
      <c r="BI340" s="76">
        <v>0</v>
      </c>
      <c r="BJ340" s="76">
        <v>0</v>
      </c>
      <c r="BK340" s="76">
        <f t="shared" si="469"/>
        <v>0</v>
      </c>
      <c r="BL340" s="76">
        <v>0</v>
      </c>
      <c r="BM340" s="76">
        <f t="shared" si="470"/>
        <v>0</v>
      </c>
      <c r="BN340" s="77">
        <v>0</v>
      </c>
      <c r="BO340" s="78">
        <f t="shared" si="459"/>
        <v>0</v>
      </c>
      <c r="BP340" s="32"/>
      <c r="BQ340" s="124">
        <v>0</v>
      </c>
      <c r="BR340" s="76">
        <v>0</v>
      </c>
      <c r="BS340" s="76">
        <f t="shared" si="460"/>
        <v>0</v>
      </c>
      <c r="BT340" s="76">
        <v>0</v>
      </c>
      <c r="BU340" s="76">
        <f t="shared" si="477"/>
        <v>0</v>
      </c>
      <c r="BV340" s="77">
        <v>0</v>
      </c>
      <c r="BW340" s="77">
        <f t="shared" si="461"/>
        <v>0</v>
      </c>
      <c r="BX340" s="8"/>
      <c r="BY340" s="76">
        <v>0</v>
      </c>
      <c r="BZ340" s="76">
        <v>0</v>
      </c>
      <c r="CA340" s="76">
        <f t="shared" si="471"/>
        <v>0</v>
      </c>
      <c r="CB340" s="76">
        <v>0</v>
      </c>
      <c r="CC340" s="76">
        <f t="shared" si="472"/>
        <v>0</v>
      </c>
      <c r="CD340" s="77">
        <v>0</v>
      </c>
      <c r="CE340" s="78">
        <f t="shared" si="462"/>
        <v>0</v>
      </c>
      <c r="CF340" s="32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</row>
    <row r="341" spans="2:99" s="2" customFormat="1" ht="14.25" hidden="1" customHeight="1" outlineLevel="1">
      <c r="B341" s="2" t="str">
        <f t="shared" si="478"/>
        <v>Hide</v>
      </c>
      <c r="C341" s="2">
        <v>1</v>
      </c>
      <c r="D341" s="72" t="s">
        <v>316</v>
      </c>
      <c r="E341" s="124">
        <v>1378.6299999999997</v>
      </c>
      <c r="F341" s="76">
        <v>794.69916666666666</v>
      </c>
      <c r="G341" s="76">
        <f t="shared" si="448"/>
        <v>583.930833333333</v>
      </c>
      <c r="H341" s="76">
        <v>0</v>
      </c>
      <c r="I341" s="76">
        <f t="shared" si="473"/>
        <v>1378.6299999999997</v>
      </c>
      <c r="J341" s="77">
        <v>-26</v>
      </c>
      <c r="K341" s="77">
        <f t="shared" si="449"/>
        <v>1404.6299999999997</v>
      </c>
      <c r="L341" s="8"/>
      <c r="M341" s="76">
        <v>1378.6299999999997</v>
      </c>
      <c r="N341" s="76">
        <v>794.69916666666666</v>
      </c>
      <c r="O341" s="76">
        <f t="shared" si="463"/>
        <v>583.930833333333</v>
      </c>
      <c r="P341" s="76">
        <v>0</v>
      </c>
      <c r="Q341" s="76">
        <f t="shared" si="464"/>
        <v>1378.6299999999997</v>
      </c>
      <c r="R341" s="77">
        <v>-26</v>
      </c>
      <c r="S341" s="78">
        <f t="shared" si="450"/>
        <v>1404.6299999999997</v>
      </c>
      <c r="T341" s="32"/>
      <c r="U341" s="124">
        <v>0.3999999999996362</v>
      </c>
      <c r="V341" s="76">
        <v>538.32500000000005</v>
      </c>
      <c r="W341" s="76">
        <f t="shared" si="451"/>
        <v>-537.92500000000041</v>
      </c>
      <c r="X341" s="76">
        <v>0</v>
      </c>
      <c r="Y341" s="76">
        <f t="shared" si="474"/>
        <v>0.3999999999996362</v>
      </c>
      <c r="Z341" s="77">
        <v>0</v>
      </c>
      <c r="AA341" s="77">
        <f t="shared" si="452"/>
        <v>0.3999999999996362</v>
      </c>
      <c r="AB341" s="8"/>
      <c r="AC341" s="76">
        <v>0.3999999999996362</v>
      </c>
      <c r="AD341" s="76">
        <v>538.32500000000005</v>
      </c>
      <c r="AE341" s="76">
        <f t="shared" si="465"/>
        <v>-537.92500000000041</v>
      </c>
      <c r="AF341" s="76">
        <v>0</v>
      </c>
      <c r="AG341" s="76">
        <f t="shared" si="466"/>
        <v>0.3999999999996362</v>
      </c>
      <c r="AH341" s="77">
        <v>0</v>
      </c>
      <c r="AI341" s="78">
        <f t="shared" si="453"/>
        <v>0.3999999999996362</v>
      </c>
      <c r="AJ341" s="32"/>
      <c r="AK341" s="124">
        <v>0</v>
      </c>
      <c r="AL341" s="76">
        <v>0</v>
      </c>
      <c r="AM341" s="76">
        <f t="shared" si="454"/>
        <v>0</v>
      </c>
      <c r="AN341" s="76">
        <v>0</v>
      </c>
      <c r="AO341" s="76">
        <f t="shared" si="475"/>
        <v>0</v>
      </c>
      <c r="AP341" s="77">
        <v>0</v>
      </c>
      <c r="AQ341" s="77">
        <f t="shared" si="455"/>
        <v>0</v>
      </c>
      <c r="AR341" s="8"/>
      <c r="AS341" s="76">
        <v>0</v>
      </c>
      <c r="AT341" s="76">
        <v>0</v>
      </c>
      <c r="AU341" s="76">
        <f t="shared" si="467"/>
        <v>0</v>
      </c>
      <c r="AV341" s="76">
        <v>0</v>
      </c>
      <c r="AW341" s="76">
        <f t="shared" si="468"/>
        <v>0</v>
      </c>
      <c r="AX341" s="77">
        <v>0</v>
      </c>
      <c r="AY341" s="78">
        <f t="shared" si="456"/>
        <v>0</v>
      </c>
      <c r="AZ341" s="32"/>
      <c r="BA341" s="124">
        <v>0</v>
      </c>
      <c r="BB341" s="76">
        <v>256.37416666666661</v>
      </c>
      <c r="BC341" s="76">
        <f t="shared" si="457"/>
        <v>-256.37416666666661</v>
      </c>
      <c r="BD341" s="76">
        <v>0</v>
      </c>
      <c r="BE341" s="76">
        <f t="shared" si="476"/>
        <v>0</v>
      </c>
      <c r="BF341" s="77">
        <v>-26</v>
      </c>
      <c r="BG341" s="77">
        <f t="shared" si="458"/>
        <v>26</v>
      </c>
      <c r="BH341" s="8"/>
      <c r="BI341" s="76">
        <v>0</v>
      </c>
      <c r="BJ341" s="76">
        <v>256.37416666666661</v>
      </c>
      <c r="BK341" s="76">
        <f t="shared" si="469"/>
        <v>-256.37416666666661</v>
      </c>
      <c r="BL341" s="76">
        <v>0</v>
      </c>
      <c r="BM341" s="76">
        <f t="shared" si="470"/>
        <v>0</v>
      </c>
      <c r="BN341" s="77">
        <v>-26</v>
      </c>
      <c r="BO341" s="78">
        <f t="shared" si="459"/>
        <v>26</v>
      </c>
      <c r="BP341" s="32"/>
      <c r="BQ341" s="124">
        <v>1378.23</v>
      </c>
      <c r="BR341" s="76">
        <v>0</v>
      </c>
      <c r="BS341" s="76">
        <f t="shared" si="460"/>
        <v>1378.23</v>
      </c>
      <c r="BT341" s="76">
        <v>0</v>
      </c>
      <c r="BU341" s="76">
        <f t="shared" si="477"/>
        <v>1378.23</v>
      </c>
      <c r="BV341" s="77">
        <v>0</v>
      </c>
      <c r="BW341" s="77">
        <f t="shared" si="461"/>
        <v>1378.23</v>
      </c>
      <c r="BX341" s="8"/>
      <c r="BY341" s="76">
        <v>1378.23</v>
      </c>
      <c r="BZ341" s="76">
        <v>0</v>
      </c>
      <c r="CA341" s="76">
        <f t="shared" si="471"/>
        <v>1378.23</v>
      </c>
      <c r="CB341" s="76">
        <v>0</v>
      </c>
      <c r="CC341" s="76">
        <f t="shared" si="472"/>
        <v>1378.23</v>
      </c>
      <c r="CD341" s="77">
        <v>0</v>
      </c>
      <c r="CE341" s="78">
        <f t="shared" si="462"/>
        <v>1378.23</v>
      </c>
      <c r="CF341" s="32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</row>
    <row r="342" spans="2:99" s="2" customFormat="1" ht="14.25" hidden="1" customHeight="1" outlineLevel="1">
      <c r="B342" s="2" t="str">
        <f t="shared" si="478"/>
        <v>Hide</v>
      </c>
      <c r="C342" s="2">
        <v>1</v>
      </c>
      <c r="D342" s="72" t="s">
        <v>317</v>
      </c>
      <c r="E342" s="124">
        <v>0</v>
      </c>
      <c r="F342" s="76">
        <v>0</v>
      </c>
      <c r="G342" s="76">
        <f t="shared" si="448"/>
        <v>0</v>
      </c>
      <c r="H342" s="76">
        <v>0</v>
      </c>
      <c r="I342" s="76">
        <f t="shared" si="473"/>
        <v>0</v>
      </c>
      <c r="J342" s="77">
        <v>0</v>
      </c>
      <c r="K342" s="77">
        <f t="shared" si="449"/>
        <v>0</v>
      </c>
      <c r="L342" s="8"/>
      <c r="M342" s="76">
        <v>0</v>
      </c>
      <c r="N342" s="76">
        <v>0</v>
      </c>
      <c r="O342" s="76">
        <f t="shared" si="463"/>
        <v>0</v>
      </c>
      <c r="P342" s="76">
        <v>0</v>
      </c>
      <c r="Q342" s="76">
        <f t="shared" si="464"/>
        <v>0</v>
      </c>
      <c r="R342" s="77">
        <v>0</v>
      </c>
      <c r="S342" s="78">
        <f t="shared" si="450"/>
        <v>0</v>
      </c>
      <c r="T342" s="32"/>
      <c r="U342" s="124">
        <v>0</v>
      </c>
      <c r="V342" s="76">
        <v>0</v>
      </c>
      <c r="W342" s="76">
        <f t="shared" si="451"/>
        <v>0</v>
      </c>
      <c r="X342" s="76">
        <v>0</v>
      </c>
      <c r="Y342" s="76">
        <f t="shared" si="474"/>
        <v>0</v>
      </c>
      <c r="Z342" s="77">
        <v>0</v>
      </c>
      <c r="AA342" s="77">
        <f t="shared" si="452"/>
        <v>0</v>
      </c>
      <c r="AB342" s="8"/>
      <c r="AC342" s="76">
        <v>0</v>
      </c>
      <c r="AD342" s="76">
        <v>0</v>
      </c>
      <c r="AE342" s="76">
        <f t="shared" si="465"/>
        <v>0</v>
      </c>
      <c r="AF342" s="76">
        <v>0</v>
      </c>
      <c r="AG342" s="76">
        <f t="shared" si="466"/>
        <v>0</v>
      </c>
      <c r="AH342" s="77">
        <v>0</v>
      </c>
      <c r="AI342" s="78">
        <f t="shared" si="453"/>
        <v>0</v>
      </c>
      <c r="AJ342" s="32"/>
      <c r="AK342" s="124">
        <v>0</v>
      </c>
      <c r="AL342" s="76">
        <v>0</v>
      </c>
      <c r="AM342" s="76">
        <f t="shared" si="454"/>
        <v>0</v>
      </c>
      <c r="AN342" s="76">
        <v>0</v>
      </c>
      <c r="AO342" s="76">
        <f t="shared" si="475"/>
        <v>0</v>
      </c>
      <c r="AP342" s="77">
        <v>0</v>
      </c>
      <c r="AQ342" s="77">
        <f t="shared" si="455"/>
        <v>0</v>
      </c>
      <c r="AR342" s="8"/>
      <c r="AS342" s="76">
        <v>0</v>
      </c>
      <c r="AT342" s="76">
        <v>0</v>
      </c>
      <c r="AU342" s="76">
        <f t="shared" si="467"/>
        <v>0</v>
      </c>
      <c r="AV342" s="76">
        <v>0</v>
      </c>
      <c r="AW342" s="76">
        <f t="shared" si="468"/>
        <v>0</v>
      </c>
      <c r="AX342" s="77">
        <v>0</v>
      </c>
      <c r="AY342" s="78">
        <f t="shared" si="456"/>
        <v>0</v>
      </c>
      <c r="AZ342" s="32"/>
      <c r="BA342" s="124">
        <v>0</v>
      </c>
      <c r="BB342" s="76">
        <v>0</v>
      </c>
      <c r="BC342" s="76">
        <f t="shared" si="457"/>
        <v>0</v>
      </c>
      <c r="BD342" s="76">
        <v>0</v>
      </c>
      <c r="BE342" s="76">
        <f t="shared" si="476"/>
        <v>0</v>
      </c>
      <c r="BF342" s="77">
        <v>0</v>
      </c>
      <c r="BG342" s="77">
        <f t="shared" si="458"/>
        <v>0</v>
      </c>
      <c r="BH342" s="8"/>
      <c r="BI342" s="76">
        <v>0</v>
      </c>
      <c r="BJ342" s="76">
        <v>0</v>
      </c>
      <c r="BK342" s="76">
        <f t="shared" si="469"/>
        <v>0</v>
      </c>
      <c r="BL342" s="76">
        <v>0</v>
      </c>
      <c r="BM342" s="76">
        <f t="shared" si="470"/>
        <v>0</v>
      </c>
      <c r="BN342" s="77">
        <v>0</v>
      </c>
      <c r="BO342" s="78">
        <f t="shared" si="459"/>
        <v>0</v>
      </c>
      <c r="BP342" s="32"/>
      <c r="BQ342" s="124">
        <v>0</v>
      </c>
      <c r="BR342" s="76">
        <v>0</v>
      </c>
      <c r="BS342" s="76">
        <f t="shared" si="460"/>
        <v>0</v>
      </c>
      <c r="BT342" s="76">
        <v>0</v>
      </c>
      <c r="BU342" s="76">
        <f t="shared" si="477"/>
        <v>0</v>
      </c>
      <c r="BV342" s="77">
        <v>0</v>
      </c>
      <c r="BW342" s="77">
        <f t="shared" si="461"/>
        <v>0</v>
      </c>
      <c r="BX342" s="8"/>
      <c r="BY342" s="76">
        <v>0</v>
      </c>
      <c r="BZ342" s="76">
        <v>0</v>
      </c>
      <c r="CA342" s="76">
        <f t="shared" si="471"/>
        <v>0</v>
      </c>
      <c r="CB342" s="76">
        <v>0</v>
      </c>
      <c r="CC342" s="76">
        <f t="shared" si="472"/>
        <v>0</v>
      </c>
      <c r="CD342" s="77">
        <v>0</v>
      </c>
      <c r="CE342" s="78">
        <f t="shared" si="462"/>
        <v>0</v>
      </c>
      <c r="CF342" s="3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</row>
    <row r="343" spans="2:99" s="2" customFormat="1" ht="14.25" hidden="1" customHeight="1" outlineLevel="1">
      <c r="B343" s="2" t="str">
        <f t="shared" si="478"/>
        <v>Hide</v>
      </c>
      <c r="C343" s="2">
        <v>1</v>
      </c>
      <c r="D343" s="72" t="s">
        <v>318</v>
      </c>
      <c r="E343" s="124">
        <v>0</v>
      </c>
      <c r="F343" s="76">
        <v>4.0149999999999997</v>
      </c>
      <c r="G343" s="76">
        <f t="shared" si="448"/>
        <v>-4.0149999999999997</v>
      </c>
      <c r="H343" s="76">
        <v>0</v>
      </c>
      <c r="I343" s="76">
        <f t="shared" si="473"/>
        <v>0</v>
      </c>
      <c r="J343" s="77">
        <v>0</v>
      </c>
      <c r="K343" s="77">
        <f t="shared" si="449"/>
        <v>0</v>
      </c>
      <c r="L343" s="8"/>
      <c r="M343" s="76">
        <v>0</v>
      </c>
      <c r="N343" s="76">
        <v>4.0149999999999997</v>
      </c>
      <c r="O343" s="76">
        <f t="shared" si="463"/>
        <v>-4.0149999999999997</v>
      </c>
      <c r="P343" s="76">
        <v>0</v>
      </c>
      <c r="Q343" s="76">
        <f t="shared" si="464"/>
        <v>0</v>
      </c>
      <c r="R343" s="77">
        <v>0</v>
      </c>
      <c r="S343" s="78">
        <f t="shared" si="450"/>
        <v>0</v>
      </c>
      <c r="T343" s="32"/>
      <c r="U343" s="124">
        <v>0</v>
      </c>
      <c r="V343" s="76">
        <v>4.0149999999999997</v>
      </c>
      <c r="W343" s="76">
        <f t="shared" si="451"/>
        <v>-4.0149999999999997</v>
      </c>
      <c r="X343" s="76">
        <v>0</v>
      </c>
      <c r="Y343" s="76">
        <f t="shared" si="474"/>
        <v>0</v>
      </c>
      <c r="Z343" s="77">
        <v>0</v>
      </c>
      <c r="AA343" s="77">
        <f t="shared" si="452"/>
        <v>0</v>
      </c>
      <c r="AB343" s="8"/>
      <c r="AC343" s="76">
        <v>0</v>
      </c>
      <c r="AD343" s="76">
        <v>4.0149999999999997</v>
      </c>
      <c r="AE343" s="76">
        <f t="shared" si="465"/>
        <v>-4.0149999999999997</v>
      </c>
      <c r="AF343" s="76">
        <v>0</v>
      </c>
      <c r="AG343" s="76">
        <f t="shared" si="466"/>
        <v>0</v>
      </c>
      <c r="AH343" s="77">
        <v>0</v>
      </c>
      <c r="AI343" s="78">
        <f t="shared" si="453"/>
        <v>0</v>
      </c>
      <c r="AJ343" s="32"/>
      <c r="AK343" s="124">
        <v>0</v>
      </c>
      <c r="AL343" s="76">
        <v>0</v>
      </c>
      <c r="AM343" s="76">
        <f t="shared" si="454"/>
        <v>0</v>
      </c>
      <c r="AN343" s="76">
        <v>0</v>
      </c>
      <c r="AO343" s="76">
        <f t="shared" si="475"/>
        <v>0</v>
      </c>
      <c r="AP343" s="77">
        <v>0</v>
      </c>
      <c r="AQ343" s="77">
        <f t="shared" si="455"/>
        <v>0</v>
      </c>
      <c r="AR343" s="8"/>
      <c r="AS343" s="76">
        <v>0</v>
      </c>
      <c r="AT343" s="76">
        <v>0</v>
      </c>
      <c r="AU343" s="76">
        <f t="shared" si="467"/>
        <v>0</v>
      </c>
      <c r="AV343" s="76">
        <v>0</v>
      </c>
      <c r="AW343" s="76">
        <f t="shared" si="468"/>
        <v>0</v>
      </c>
      <c r="AX343" s="77">
        <v>0</v>
      </c>
      <c r="AY343" s="78">
        <f t="shared" si="456"/>
        <v>0</v>
      </c>
      <c r="AZ343" s="32"/>
      <c r="BA343" s="124">
        <v>0</v>
      </c>
      <c r="BB343" s="76">
        <v>0</v>
      </c>
      <c r="BC343" s="76">
        <f t="shared" si="457"/>
        <v>0</v>
      </c>
      <c r="BD343" s="76">
        <v>0</v>
      </c>
      <c r="BE343" s="76">
        <f t="shared" si="476"/>
        <v>0</v>
      </c>
      <c r="BF343" s="77">
        <v>0</v>
      </c>
      <c r="BG343" s="77">
        <f t="shared" si="458"/>
        <v>0</v>
      </c>
      <c r="BH343" s="8"/>
      <c r="BI343" s="76">
        <v>0</v>
      </c>
      <c r="BJ343" s="76">
        <v>0</v>
      </c>
      <c r="BK343" s="76">
        <f t="shared" si="469"/>
        <v>0</v>
      </c>
      <c r="BL343" s="76">
        <v>0</v>
      </c>
      <c r="BM343" s="76">
        <f t="shared" si="470"/>
        <v>0</v>
      </c>
      <c r="BN343" s="77">
        <v>0</v>
      </c>
      <c r="BO343" s="78">
        <f t="shared" si="459"/>
        <v>0</v>
      </c>
      <c r="BP343" s="32"/>
      <c r="BQ343" s="124">
        <v>0</v>
      </c>
      <c r="BR343" s="76">
        <v>0</v>
      </c>
      <c r="BS343" s="76">
        <f t="shared" si="460"/>
        <v>0</v>
      </c>
      <c r="BT343" s="76">
        <v>0</v>
      </c>
      <c r="BU343" s="76">
        <f t="shared" si="477"/>
        <v>0</v>
      </c>
      <c r="BV343" s="77">
        <v>0</v>
      </c>
      <c r="BW343" s="77">
        <f t="shared" si="461"/>
        <v>0</v>
      </c>
      <c r="BX343" s="8"/>
      <c r="BY343" s="76">
        <v>0</v>
      </c>
      <c r="BZ343" s="76">
        <v>0</v>
      </c>
      <c r="CA343" s="76">
        <f t="shared" si="471"/>
        <v>0</v>
      </c>
      <c r="CB343" s="76">
        <v>0</v>
      </c>
      <c r="CC343" s="76">
        <f t="shared" si="472"/>
        <v>0</v>
      </c>
      <c r="CD343" s="77">
        <v>0</v>
      </c>
      <c r="CE343" s="78">
        <f t="shared" si="462"/>
        <v>0</v>
      </c>
      <c r="CF343" s="32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</row>
    <row r="344" spans="2:99" s="2" customFormat="1" ht="14.25" hidden="1" customHeight="1" outlineLevel="1">
      <c r="B344" s="2" t="str">
        <f t="shared" si="478"/>
        <v>Hide</v>
      </c>
      <c r="C344" s="2">
        <v>1</v>
      </c>
      <c r="D344" s="72" t="s">
        <v>319</v>
      </c>
      <c r="E344" s="124">
        <v>0</v>
      </c>
      <c r="F344" s="76">
        <v>739.77166666666676</v>
      </c>
      <c r="G344" s="76">
        <f t="shared" si="448"/>
        <v>-739.77166666666676</v>
      </c>
      <c r="H344" s="76">
        <v>0</v>
      </c>
      <c r="I344" s="76">
        <f t="shared" si="473"/>
        <v>0</v>
      </c>
      <c r="J344" s="77">
        <v>6743.58</v>
      </c>
      <c r="K344" s="77">
        <f t="shared" si="449"/>
        <v>-6743.58</v>
      </c>
      <c r="L344" s="8"/>
      <c r="M344" s="76">
        <v>0</v>
      </c>
      <c r="N344" s="76">
        <v>739.77166666666676</v>
      </c>
      <c r="O344" s="76">
        <f t="shared" si="463"/>
        <v>-739.77166666666676</v>
      </c>
      <c r="P344" s="76">
        <v>0</v>
      </c>
      <c r="Q344" s="76">
        <f t="shared" si="464"/>
        <v>0</v>
      </c>
      <c r="R344" s="77">
        <v>6743.58</v>
      </c>
      <c r="S344" s="78">
        <f t="shared" si="450"/>
        <v>-6743.58</v>
      </c>
      <c r="T344" s="32"/>
      <c r="U344" s="124">
        <v>0</v>
      </c>
      <c r="V344" s="76">
        <v>335.45833333333331</v>
      </c>
      <c r="W344" s="76">
        <f t="shared" si="451"/>
        <v>-335.45833333333331</v>
      </c>
      <c r="X344" s="76">
        <v>0</v>
      </c>
      <c r="Y344" s="76">
        <f t="shared" si="474"/>
        <v>0</v>
      </c>
      <c r="Z344" s="77">
        <v>2958.66</v>
      </c>
      <c r="AA344" s="77">
        <f t="shared" si="452"/>
        <v>-2958.66</v>
      </c>
      <c r="AB344" s="8"/>
      <c r="AC344" s="76">
        <v>0</v>
      </c>
      <c r="AD344" s="76">
        <v>335.45833333333331</v>
      </c>
      <c r="AE344" s="76">
        <f t="shared" si="465"/>
        <v>-335.45833333333331</v>
      </c>
      <c r="AF344" s="76">
        <v>0</v>
      </c>
      <c r="AG344" s="76">
        <f t="shared" si="466"/>
        <v>0</v>
      </c>
      <c r="AH344" s="77">
        <v>2958.66</v>
      </c>
      <c r="AI344" s="78">
        <f t="shared" si="453"/>
        <v>-2958.66</v>
      </c>
      <c r="AJ344" s="32"/>
      <c r="AK344" s="124">
        <v>0</v>
      </c>
      <c r="AL344" s="76">
        <v>246.66166666666669</v>
      </c>
      <c r="AM344" s="76">
        <f t="shared" si="454"/>
        <v>-246.66166666666669</v>
      </c>
      <c r="AN344" s="76">
        <v>0</v>
      </c>
      <c r="AO344" s="76">
        <f t="shared" si="475"/>
        <v>0</v>
      </c>
      <c r="AP344" s="77">
        <v>1893.1</v>
      </c>
      <c r="AQ344" s="77">
        <f t="shared" si="455"/>
        <v>-1893.1</v>
      </c>
      <c r="AR344" s="8"/>
      <c r="AS344" s="76">
        <v>0</v>
      </c>
      <c r="AT344" s="76">
        <v>246.66166666666669</v>
      </c>
      <c r="AU344" s="76">
        <f t="shared" si="467"/>
        <v>-246.66166666666669</v>
      </c>
      <c r="AV344" s="76">
        <v>0</v>
      </c>
      <c r="AW344" s="76">
        <f t="shared" si="468"/>
        <v>0</v>
      </c>
      <c r="AX344" s="77">
        <v>1893.1</v>
      </c>
      <c r="AY344" s="78">
        <f t="shared" si="456"/>
        <v>-1893.1</v>
      </c>
      <c r="AZ344" s="32"/>
      <c r="BA344" s="124">
        <v>0</v>
      </c>
      <c r="BB344" s="76">
        <v>0</v>
      </c>
      <c r="BC344" s="76">
        <f t="shared" si="457"/>
        <v>0</v>
      </c>
      <c r="BD344" s="76">
        <v>0</v>
      </c>
      <c r="BE344" s="76">
        <f t="shared" si="476"/>
        <v>0</v>
      </c>
      <c r="BF344" s="77">
        <v>0</v>
      </c>
      <c r="BG344" s="77">
        <f t="shared" si="458"/>
        <v>0</v>
      </c>
      <c r="BH344" s="8"/>
      <c r="BI344" s="76">
        <v>0</v>
      </c>
      <c r="BJ344" s="76">
        <v>0</v>
      </c>
      <c r="BK344" s="76">
        <f t="shared" si="469"/>
        <v>0</v>
      </c>
      <c r="BL344" s="76">
        <v>0</v>
      </c>
      <c r="BM344" s="76">
        <f t="shared" si="470"/>
        <v>0</v>
      </c>
      <c r="BN344" s="77">
        <v>0</v>
      </c>
      <c r="BO344" s="78">
        <f t="shared" si="459"/>
        <v>0</v>
      </c>
      <c r="BP344" s="32"/>
      <c r="BQ344" s="124">
        <v>0</v>
      </c>
      <c r="BR344" s="76">
        <v>157.6516666666667</v>
      </c>
      <c r="BS344" s="76">
        <f t="shared" si="460"/>
        <v>-157.6516666666667</v>
      </c>
      <c r="BT344" s="76">
        <v>0</v>
      </c>
      <c r="BU344" s="76">
        <f t="shared" si="477"/>
        <v>0</v>
      </c>
      <c r="BV344" s="77">
        <v>1891.82</v>
      </c>
      <c r="BW344" s="77">
        <f t="shared" si="461"/>
        <v>-1891.82</v>
      </c>
      <c r="BX344" s="8"/>
      <c r="BY344" s="76">
        <v>0</v>
      </c>
      <c r="BZ344" s="76">
        <v>157.6516666666667</v>
      </c>
      <c r="CA344" s="76">
        <f t="shared" si="471"/>
        <v>-157.6516666666667</v>
      </c>
      <c r="CB344" s="76">
        <v>0</v>
      </c>
      <c r="CC344" s="76">
        <f t="shared" si="472"/>
        <v>0</v>
      </c>
      <c r="CD344" s="77">
        <v>1891.82</v>
      </c>
      <c r="CE344" s="78">
        <f t="shared" si="462"/>
        <v>-1891.82</v>
      </c>
      <c r="CF344" s="32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</row>
    <row r="345" spans="2:99" s="2" customFormat="1" ht="14.25" hidden="1" customHeight="1" outlineLevel="1">
      <c r="B345" s="2" t="str">
        <f t="shared" si="478"/>
        <v>Hide</v>
      </c>
      <c r="C345" s="2">
        <v>1</v>
      </c>
      <c r="D345" s="72" t="s">
        <v>320</v>
      </c>
      <c r="E345" s="124">
        <v>0</v>
      </c>
      <c r="F345" s="76">
        <v>0</v>
      </c>
      <c r="G345" s="76">
        <f t="shared" si="448"/>
        <v>0</v>
      </c>
      <c r="H345" s="76">
        <v>0</v>
      </c>
      <c r="I345" s="76">
        <f t="shared" si="473"/>
        <v>0</v>
      </c>
      <c r="J345" s="77">
        <v>0</v>
      </c>
      <c r="K345" s="77">
        <f t="shared" si="449"/>
        <v>0</v>
      </c>
      <c r="L345" s="8"/>
      <c r="M345" s="76">
        <v>0</v>
      </c>
      <c r="N345" s="76">
        <v>0</v>
      </c>
      <c r="O345" s="76">
        <f t="shared" si="463"/>
        <v>0</v>
      </c>
      <c r="P345" s="76">
        <v>0</v>
      </c>
      <c r="Q345" s="76">
        <f t="shared" si="464"/>
        <v>0</v>
      </c>
      <c r="R345" s="77">
        <v>0</v>
      </c>
      <c r="S345" s="78">
        <f t="shared" si="450"/>
        <v>0</v>
      </c>
      <c r="T345" s="32"/>
      <c r="U345" s="124">
        <v>0</v>
      </c>
      <c r="V345" s="76">
        <v>0</v>
      </c>
      <c r="W345" s="76">
        <f t="shared" si="451"/>
        <v>0</v>
      </c>
      <c r="X345" s="76">
        <v>0</v>
      </c>
      <c r="Y345" s="76">
        <f t="shared" si="474"/>
        <v>0</v>
      </c>
      <c r="Z345" s="77">
        <v>0</v>
      </c>
      <c r="AA345" s="77">
        <f t="shared" si="452"/>
        <v>0</v>
      </c>
      <c r="AB345" s="8"/>
      <c r="AC345" s="76">
        <v>0</v>
      </c>
      <c r="AD345" s="76">
        <v>0</v>
      </c>
      <c r="AE345" s="76">
        <f t="shared" si="465"/>
        <v>0</v>
      </c>
      <c r="AF345" s="76">
        <v>0</v>
      </c>
      <c r="AG345" s="76">
        <f t="shared" si="466"/>
        <v>0</v>
      </c>
      <c r="AH345" s="77">
        <v>0</v>
      </c>
      <c r="AI345" s="78">
        <f t="shared" si="453"/>
        <v>0</v>
      </c>
      <c r="AJ345" s="32"/>
      <c r="AK345" s="124">
        <v>0</v>
      </c>
      <c r="AL345" s="76">
        <v>0</v>
      </c>
      <c r="AM345" s="76">
        <f t="shared" si="454"/>
        <v>0</v>
      </c>
      <c r="AN345" s="76">
        <v>0</v>
      </c>
      <c r="AO345" s="76">
        <f t="shared" si="475"/>
        <v>0</v>
      </c>
      <c r="AP345" s="77">
        <v>0</v>
      </c>
      <c r="AQ345" s="77">
        <f t="shared" si="455"/>
        <v>0</v>
      </c>
      <c r="AR345" s="8"/>
      <c r="AS345" s="76">
        <v>0</v>
      </c>
      <c r="AT345" s="76">
        <v>0</v>
      </c>
      <c r="AU345" s="76">
        <f t="shared" si="467"/>
        <v>0</v>
      </c>
      <c r="AV345" s="76">
        <v>0</v>
      </c>
      <c r="AW345" s="76">
        <f t="shared" si="468"/>
        <v>0</v>
      </c>
      <c r="AX345" s="77">
        <v>0</v>
      </c>
      <c r="AY345" s="78">
        <f t="shared" si="456"/>
        <v>0</v>
      </c>
      <c r="AZ345" s="32"/>
      <c r="BA345" s="124">
        <v>0</v>
      </c>
      <c r="BB345" s="76">
        <v>0</v>
      </c>
      <c r="BC345" s="76">
        <f t="shared" si="457"/>
        <v>0</v>
      </c>
      <c r="BD345" s="76">
        <v>0</v>
      </c>
      <c r="BE345" s="76">
        <f t="shared" si="476"/>
        <v>0</v>
      </c>
      <c r="BF345" s="77">
        <v>0</v>
      </c>
      <c r="BG345" s="77">
        <f t="shared" si="458"/>
        <v>0</v>
      </c>
      <c r="BH345" s="8"/>
      <c r="BI345" s="76">
        <v>0</v>
      </c>
      <c r="BJ345" s="76">
        <v>0</v>
      </c>
      <c r="BK345" s="76">
        <f t="shared" si="469"/>
        <v>0</v>
      </c>
      <c r="BL345" s="76">
        <v>0</v>
      </c>
      <c r="BM345" s="76">
        <f t="shared" si="470"/>
        <v>0</v>
      </c>
      <c r="BN345" s="77">
        <v>0</v>
      </c>
      <c r="BO345" s="78">
        <f t="shared" si="459"/>
        <v>0</v>
      </c>
      <c r="BP345" s="32"/>
      <c r="BQ345" s="124">
        <v>0</v>
      </c>
      <c r="BR345" s="76">
        <v>0</v>
      </c>
      <c r="BS345" s="76">
        <f t="shared" si="460"/>
        <v>0</v>
      </c>
      <c r="BT345" s="76">
        <v>0</v>
      </c>
      <c r="BU345" s="76">
        <f t="shared" si="477"/>
        <v>0</v>
      </c>
      <c r="BV345" s="77">
        <v>0</v>
      </c>
      <c r="BW345" s="77">
        <f t="shared" si="461"/>
        <v>0</v>
      </c>
      <c r="BX345" s="8"/>
      <c r="BY345" s="76">
        <v>0</v>
      </c>
      <c r="BZ345" s="76">
        <v>0</v>
      </c>
      <c r="CA345" s="76">
        <f t="shared" si="471"/>
        <v>0</v>
      </c>
      <c r="CB345" s="76">
        <v>0</v>
      </c>
      <c r="CC345" s="76">
        <f t="shared" si="472"/>
        <v>0</v>
      </c>
      <c r="CD345" s="77">
        <v>0</v>
      </c>
      <c r="CE345" s="78">
        <f t="shared" si="462"/>
        <v>0</v>
      </c>
      <c r="CF345" s="32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</row>
    <row r="346" spans="2:99" s="2" customFormat="1" ht="14.25" hidden="1" customHeight="1" outlineLevel="1">
      <c r="B346" s="2" t="str">
        <f t="shared" si="478"/>
        <v>Hide</v>
      </c>
      <c r="C346" s="2">
        <v>1</v>
      </c>
      <c r="D346" s="72" t="s">
        <v>321</v>
      </c>
      <c r="E346" s="124">
        <v>122.64999999999999</v>
      </c>
      <c r="F346" s="76">
        <v>104.35583333333332</v>
      </c>
      <c r="G346" s="76">
        <f t="shared" si="448"/>
        <v>18.294166666666669</v>
      </c>
      <c r="H346" s="76">
        <v>0</v>
      </c>
      <c r="I346" s="76">
        <f t="shared" si="473"/>
        <v>122.64999999999999</v>
      </c>
      <c r="J346" s="77">
        <v>454.54</v>
      </c>
      <c r="K346" s="77">
        <f t="shared" si="449"/>
        <v>-331.89000000000004</v>
      </c>
      <c r="L346" s="8"/>
      <c r="M346" s="76">
        <v>122.64999999999999</v>
      </c>
      <c r="N346" s="76">
        <v>104.35583333333332</v>
      </c>
      <c r="O346" s="76">
        <f t="shared" si="463"/>
        <v>18.294166666666669</v>
      </c>
      <c r="P346" s="76">
        <v>0</v>
      </c>
      <c r="Q346" s="76">
        <f t="shared" si="464"/>
        <v>122.64999999999999</v>
      </c>
      <c r="R346" s="77">
        <v>454.54</v>
      </c>
      <c r="S346" s="78">
        <f t="shared" si="450"/>
        <v>-331.89000000000004</v>
      </c>
      <c r="T346" s="32"/>
      <c r="U346" s="124">
        <v>93.55</v>
      </c>
      <c r="V346" s="76">
        <v>111.66</v>
      </c>
      <c r="W346" s="76">
        <f t="shared" si="451"/>
        <v>-18.11</v>
      </c>
      <c r="X346" s="76">
        <v>0</v>
      </c>
      <c r="Y346" s="76">
        <f t="shared" si="474"/>
        <v>93.55</v>
      </c>
      <c r="Z346" s="77">
        <v>386.74</v>
      </c>
      <c r="AA346" s="77">
        <f t="shared" si="452"/>
        <v>-293.19</v>
      </c>
      <c r="AB346" s="8"/>
      <c r="AC346" s="76">
        <v>93.55</v>
      </c>
      <c r="AD346" s="76">
        <v>111.66</v>
      </c>
      <c r="AE346" s="76">
        <f t="shared" si="465"/>
        <v>-18.11</v>
      </c>
      <c r="AF346" s="76">
        <v>0</v>
      </c>
      <c r="AG346" s="76">
        <f t="shared" si="466"/>
        <v>93.55</v>
      </c>
      <c r="AH346" s="77">
        <v>386.74</v>
      </c>
      <c r="AI346" s="78">
        <f t="shared" si="453"/>
        <v>-293.19</v>
      </c>
      <c r="AJ346" s="32"/>
      <c r="AK346" s="124">
        <v>0</v>
      </c>
      <c r="AL346" s="76">
        <v>0</v>
      </c>
      <c r="AM346" s="76">
        <f t="shared" si="454"/>
        <v>0</v>
      </c>
      <c r="AN346" s="76">
        <v>0</v>
      </c>
      <c r="AO346" s="76">
        <f t="shared" si="475"/>
        <v>0</v>
      </c>
      <c r="AP346" s="77">
        <v>0</v>
      </c>
      <c r="AQ346" s="77">
        <f t="shared" si="455"/>
        <v>0</v>
      </c>
      <c r="AR346" s="8"/>
      <c r="AS346" s="76">
        <v>0</v>
      </c>
      <c r="AT346" s="76">
        <v>0</v>
      </c>
      <c r="AU346" s="76">
        <f t="shared" si="467"/>
        <v>0</v>
      </c>
      <c r="AV346" s="76">
        <v>0</v>
      </c>
      <c r="AW346" s="76">
        <f t="shared" si="468"/>
        <v>0</v>
      </c>
      <c r="AX346" s="77">
        <v>0</v>
      </c>
      <c r="AY346" s="78">
        <f t="shared" si="456"/>
        <v>0</v>
      </c>
      <c r="AZ346" s="32"/>
      <c r="BA346" s="124">
        <v>29.099999999999991</v>
      </c>
      <c r="BB346" s="76">
        <v>-7.304166666666668</v>
      </c>
      <c r="BC346" s="76">
        <f t="shared" si="457"/>
        <v>36.404166666666661</v>
      </c>
      <c r="BD346" s="76">
        <v>0</v>
      </c>
      <c r="BE346" s="76">
        <f t="shared" si="476"/>
        <v>29.099999999999991</v>
      </c>
      <c r="BF346" s="77">
        <v>67.8</v>
      </c>
      <c r="BG346" s="77">
        <f t="shared" si="458"/>
        <v>-38.700000000000003</v>
      </c>
      <c r="BH346" s="8"/>
      <c r="BI346" s="76">
        <v>29.099999999999991</v>
      </c>
      <c r="BJ346" s="76">
        <v>-7.304166666666668</v>
      </c>
      <c r="BK346" s="76">
        <f t="shared" si="469"/>
        <v>36.404166666666661</v>
      </c>
      <c r="BL346" s="76">
        <v>0</v>
      </c>
      <c r="BM346" s="76">
        <f t="shared" si="470"/>
        <v>29.099999999999991</v>
      </c>
      <c r="BN346" s="77">
        <v>67.8</v>
      </c>
      <c r="BO346" s="78">
        <f t="shared" si="459"/>
        <v>-38.700000000000003</v>
      </c>
      <c r="BP346" s="32"/>
      <c r="BQ346" s="124">
        <v>0</v>
      </c>
      <c r="BR346" s="76">
        <v>0</v>
      </c>
      <c r="BS346" s="76">
        <f t="shared" si="460"/>
        <v>0</v>
      </c>
      <c r="BT346" s="76">
        <v>0</v>
      </c>
      <c r="BU346" s="76">
        <f t="shared" si="477"/>
        <v>0</v>
      </c>
      <c r="BV346" s="77">
        <v>0</v>
      </c>
      <c r="BW346" s="77">
        <f t="shared" si="461"/>
        <v>0</v>
      </c>
      <c r="BX346" s="8"/>
      <c r="BY346" s="76">
        <v>0</v>
      </c>
      <c r="BZ346" s="76">
        <v>0</v>
      </c>
      <c r="CA346" s="76">
        <f t="shared" si="471"/>
        <v>0</v>
      </c>
      <c r="CB346" s="76">
        <v>0</v>
      </c>
      <c r="CC346" s="76">
        <f t="shared" si="472"/>
        <v>0</v>
      </c>
      <c r="CD346" s="77">
        <v>0</v>
      </c>
      <c r="CE346" s="78">
        <f t="shared" si="462"/>
        <v>0</v>
      </c>
      <c r="CF346" s="32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</row>
    <row r="347" spans="2:99" s="2" customFormat="1" ht="14.25" hidden="1" customHeight="1" outlineLevel="1">
      <c r="B347" s="2" t="str">
        <f t="shared" si="478"/>
        <v>Hide</v>
      </c>
      <c r="C347" s="2">
        <v>1</v>
      </c>
      <c r="D347" s="72" t="s">
        <v>322</v>
      </c>
      <c r="E347" s="124">
        <v>0</v>
      </c>
      <c r="F347" s="76">
        <v>0</v>
      </c>
      <c r="G347" s="76">
        <f t="shared" si="448"/>
        <v>0</v>
      </c>
      <c r="H347" s="76">
        <v>0</v>
      </c>
      <c r="I347" s="76">
        <f t="shared" si="473"/>
        <v>0</v>
      </c>
      <c r="J347" s="77">
        <v>0</v>
      </c>
      <c r="K347" s="77">
        <f t="shared" si="449"/>
        <v>0</v>
      </c>
      <c r="L347" s="8"/>
      <c r="M347" s="76">
        <v>0</v>
      </c>
      <c r="N347" s="76">
        <v>0</v>
      </c>
      <c r="O347" s="76">
        <f t="shared" si="463"/>
        <v>0</v>
      </c>
      <c r="P347" s="76">
        <v>0</v>
      </c>
      <c r="Q347" s="76">
        <f t="shared" si="464"/>
        <v>0</v>
      </c>
      <c r="R347" s="77">
        <v>0</v>
      </c>
      <c r="S347" s="78">
        <f t="shared" si="450"/>
        <v>0</v>
      </c>
      <c r="T347" s="32"/>
      <c r="U347" s="124">
        <v>0</v>
      </c>
      <c r="V347" s="76">
        <v>0</v>
      </c>
      <c r="W347" s="76">
        <f t="shared" si="451"/>
        <v>0</v>
      </c>
      <c r="X347" s="76">
        <v>0</v>
      </c>
      <c r="Y347" s="76">
        <f t="shared" si="474"/>
        <v>0</v>
      </c>
      <c r="Z347" s="77">
        <v>0</v>
      </c>
      <c r="AA347" s="77">
        <f t="shared" si="452"/>
        <v>0</v>
      </c>
      <c r="AB347" s="8"/>
      <c r="AC347" s="76">
        <v>0</v>
      </c>
      <c r="AD347" s="76">
        <v>0</v>
      </c>
      <c r="AE347" s="76">
        <f t="shared" si="465"/>
        <v>0</v>
      </c>
      <c r="AF347" s="76">
        <v>0</v>
      </c>
      <c r="AG347" s="76">
        <f t="shared" si="466"/>
        <v>0</v>
      </c>
      <c r="AH347" s="77">
        <v>0</v>
      </c>
      <c r="AI347" s="78">
        <f t="shared" si="453"/>
        <v>0</v>
      </c>
      <c r="AJ347" s="32"/>
      <c r="AK347" s="124">
        <v>0</v>
      </c>
      <c r="AL347" s="76">
        <v>0</v>
      </c>
      <c r="AM347" s="76">
        <f t="shared" si="454"/>
        <v>0</v>
      </c>
      <c r="AN347" s="76">
        <v>0</v>
      </c>
      <c r="AO347" s="76">
        <f t="shared" si="475"/>
        <v>0</v>
      </c>
      <c r="AP347" s="77">
        <v>0</v>
      </c>
      <c r="AQ347" s="77">
        <f t="shared" si="455"/>
        <v>0</v>
      </c>
      <c r="AR347" s="8"/>
      <c r="AS347" s="76">
        <v>0</v>
      </c>
      <c r="AT347" s="76">
        <v>0</v>
      </c>
      <c r="AU347" s="76">
        <f t="shared" si="467"/>
        <v>0</v>
      </c>
      <c r="AV347" s="76">
        <v>0</v>
      </c>
      <c r="AW347" s="76">
        <f t="shared" si="468"/>
        <v>0</v>
      </c>
      <c r="AX347" s="77">
        <v>0</v>
      </c>
      <c r="AY347" s="78">
        <f t="shared" si="456"/>
        <v>0</v>
      </c>
      <c r="AZ347" s="32"/>
      <c r="BA347" s="124">
        <v>0</v>
      </c>
      <c r="BB347" s="76">
        <v>0</v>
      </c>
      <c r="BC347" s="76">
        <f t="shared" si="457"/>
        <v>0</v>
      </c>
      <c r="BD347" s="76">
        <v>0</v>
      </c>
      <c r="BE347" s="76">
        <f t="shared" si="476"/>
        <v>0</v>
      </c>
      <c r="BF347" s="77">
        <v>0</v>
      </c>
      <c r="BG347" s="77">
        <f t="shared" si="458"/>
        <v>0</v>
      </c>
      <c r="BH347" s="8"/>
      <c r="BI347" s="76">
        <v>0</v>
      </c>
      <c r="BJ347" s="76">
        <v>0</v>
      </c>
      <c r="BK347" s="76">
        <f t="shared" si="469"/>
        <v>0</v>
      </c>
      <c r="BL347" s="76">
        <v>0</v>
      </c>
      <c r="BM347" s="76">
        <f t="shared" si="470"/>
        <v>0</v>
      </c>
      <c r="BN347" s="77">
        <v>0</v>
      </c>
      <c r="BO347" s="78">
        <f t="shared" si="459"/>
        <v>0</v>
      </c>
      <c r="BP347" s="32"/>
      <c r="BQ347" s="124">
        <v>0</v>
      </c>
      <c r="BR347" s="76">
        <v>0</v>
      </c>
      <c r="BS347" s="76">
        <f t="shared" si="460"/>
        <v>0</v>
      </c>
      <c r="BT347" s="76">
        <v>0</v>
      </c>
      <c r="BU347" s="76">
        <f t="shared" si="477"/>
        <v>0</v>
      </c>
      <c r="BV347" s="77">
        <v>0</v>
      </c>
      <c r="BW347" s="77">
        <f t="shared" si="461"/>
        <v>0</v>
      </c>
      <c r="BX347" s="8"/>
      <c r="BY347" s="76">
        <v>0</v>
      </c>
      <c r="BZ347" s="76">
        <v>0</v>
      </c>
      <c r="CA347" s="76">
        <f t="shared" si="471"/>
        <v>0</v>
      </c>
      <c r="CB347" s="76">
        <v>0</v>
      </c>
      <c r="CC347" s="76">
        <f t="shared" si="472"/>
        <v>0</v>
      </c>
      <c r="CD347" s="77">
        <v>0</v>
      </c>
      <c r="CE347" s="78">
        <f t="shared" si="462"/>
        <v>0</v>
      </c>
      <c r="CF347" s="32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</row>
    <row r="348" spans="2:99" s="2" customFormat="1" ht="14.25" hidden="1" customHeight="1" outlineLevel="1">
      <c r="B348" s="2" t="str">
        <f t="shared" si="478"/>
        <v>Hide</v>
      </c>
      <c r="C348" s="2">
        <v>1</v>
      </c>
      <c r="D348" s="72" t="s">
        <v>323</v>
      </c>
      <c r="E348" s="124">
        <v>0</v>
      </c>
      <c r="F348" s="76">
        <v>0</v>
      </c>
      <c r="G348" s="76">
        <f t="shared" si="448"/>
        <v>0</v>
      </c>
      <c r="H348" s="76">
        <v>0</v>
      </c>
      <c r="I348" s="76">
        <f t="shared" si="473"/>
        <v>0</v>
      </c>
      <c r="J348" s="77">
        <v>0</v>
      </c>
      <c r="K348" s="77">
        <f t="shared" si="449"/>
        <v>0</v>
      </c>
      <c r="L348" s="8"/>
      <c r="M348" s="76">
        <v>0</v>
      </c>
      <c r="N348" s="76">
        <v>0</v>
      </c>
      <c r="O348" s="76">
        <f t="shared" si="463"/>
        <v>0</v>
      </c>
      <c r="P348" s="76">
        <v>0</v>
      </c>
      <c r="Q348" s="76">
        <f t="shared" si="464"/>
        <v>0</v>
      </c>
      <c r="R348" s="77">
        <v>0</v>
      </c>
      <c r="S348" s="78">
        <f t="shared" si="450"/>
        <v>0</v>
      </c>
      <c r="T348" s="32"/>
      <c r="U348" s="124">
        <v>0</v>
      </c>
      <c r="V348" s="76">
        <v>0</v>
      </c>
      <c r="W348" s="76">
        <f t="shared" si="451"/>
        <v>0</v>
      </c>
      <c r="X348" s="76">
        <v>0</v>
      </c>
      <c r="Y348" s="76">
        <f t="shared" si="474"/>
        <v>0</v>
      </c>
      <c r="Z348" s="77">
        <v>0</v>
      </c>
      <c r="AA348" s="77">
        <f t="shared" si="452"/>
        <v>0</v>
      </c>
      <c r="AB348" s="8"/>
      <c r="AC348" s="76">
        <v>0</v>
      </c>
      <c r="AD348" s="76">
        <v>0</v>
      </c>
      <c r="AE348" s="76">
        <f t="shared" si="465"/>
        <v>0</v>
      </c>
      <c r="AF348" s="76">
        <v>0</v>
      </c>
      <c r="AG348" s="76">
        <f t="shared" si="466"/>
        <v>0</v>
      </c>
      <c r="AH348" s="77">
        <v>0</v>
      </c>
      <c r="AI348" s="78">
        <f t="shared" si="453"/>
        <v>0</v>
      </c>
      <c r="AJ348" s="32"/>
      <c r="AK348" s="124">
        <v>0</v>
      </c>
      <c r="AL348" s="76">
        <v>0</v>
      </c>
      <c r="AM348" s="76">
        <f t="shared" si="454"/>
        <v>0</v>
      </c>
      <c r="AN348" s="76">
        <v>0</v>
      </c>
      <c r="AO348" s="76">
        <f t="shared" si="475"/>
        <v>0</v>
      </c>
      <c r="AP348" s="77">
        <v>0</v>
      </c>
      <c r="AQ348" s="77">
        <f t="shared" si="455"/>
        <v>0</v>
      </c>
      <c r="AR348" s="8"/>
      <c r="AS348" s="76">
        <v>0</v>
      </c>
      <c r="AT348" s="76">
        <v>0</v>
      </c>
      <c r="AU348" s="76">
        <f t="shared" si="467"/>
        <v>0</v>
      </c>
      <c r="AV348" s="76">
        <v>0</v>
      </c>
      <c r="AW348" s="76">
        <f t="shared" si="468"/>
        <v>0</v>
      </c>
      <c r="AX348" s="77">
        <v>0</v>
      </c>
      <c r="AY348" s="78">
        <f t="shared" si="456"/>
        <v>0</v>
      </c>
      <c r="AZ348" s="32"/>
      <c r="BA348" s="124">
        <v>0</v>
      </c>
      <c r="BB348" s="76">
        <v>0</v>
      </c>
      <c r="BC348" s="76">
        <f t="shared" si="457"/>
        <v>0</v>
      </c>
      <c r="BD348" s="76">
        <v>0</v>
      </c>
      <c r="BE348" s="76">
        <f t="shared" si="476"/>
        <v>0</v>
      </c>
      <c r="BF348" s="77">
        <v>0</v>
      </c>
      <c r="BG348" s="77">
        <f t="shared" si="458"/>
        <v>0</v>
      </c>
      <c r="BH348" s="8"/>
      <c r="BI348" s="76">
        <v>0</v>
      </c>
      <c r="BJ348" s="76">
        <v>0</v>
      </c>
      <c r="BK348" s="76">
        <f t="shared" si="469"/>
        <v>0</v>
      </c>
      <c r="BL348" s="76">
        <v>0</v>
      </c>
      <c r="BM348" s="76">
        <f t="shared" si="470"/>
        <v>0</v>
      </c>
      <c r="BN348" s="77">
        <v>0</v>
      </c>
      <c r="BO348" s="78">
        <f t="shared" si="459"/>
        <v>0</v>
      </c>
      <c r="BP348" s="32"/>
      <c r="BQ348" s="124">
        <v>0</v>
      </c>
      <c r="BR348" s="76">
        <v>0</v>
      </c>
      <c r="BS348" s="76">
        <f t="shared" si="460"/>
        <v>0</v>
      </c>
      <c r="BT348" s="76">
        <v>0</v>
      </c>
      <c r="BU348" s="76">
        <f t="shared" si="477"/>
        <v>0</v>
      </c>
      <c r="BV348" s="77">
        <v>0</v>
      </c>
      <c r="BW348" s="77">
        <f t="shared" si="461"/>
        <v>0</v>
      </c>
      <c r="BX348" s="8"/>
      <c r="BY348" s="76">
        <v>0</v>
      </c>
      <c r="BZ348" s="76">
        <v>0</v>
      </c>
      <c r="CA348" s="76">
        <f t="shared" si="471"/>
        <v>0</v>
      </c>
      <c r="CB348" s="76">
        <v>0</v>
      </c>
      <c r="CC348" s="76">
        <f t="shared" si="472"/>
        <v>0</v>
      </c>
      <c r="CD348" s="77">
        <v>0</v>
      </c>
      <c r="CE348" s="78">
        <f t="shared" si="462"/>
        <v>0</v>
      </c>
      <c r="CF348" s="32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</row>
    <row r="349" spans="2:99" s="2" customFormat="1" ht="14.25" hidden="1" customHeight="1" outlineLevel="1">
      <c r="B349" s="2" t="str">
        <f t="shared" si="478"/>
        <v>Hide</v>
      </c>
      <c r="C349" s="2">
        <v>1</v>
      </c>
      <c r="D349" s="72" t="s">
        <v>324</v>
      </c>
      <c r="E349" s="124">
        <v>0</v>
      </c>
      <c r="F349" s="76">
        <v>0</v>
      </c>
      <c r="G349" s="76">
        <f t="shared" si="448"/>
        <v>0</v>
      </c>
      <c r="H349" s="76">
        <v>0</v>
      </c>
      <c r="I349" s="76">
        <f t="shared" si="473"/>
        <v>0</v>
      </c>
      <c r="J349" s="77">
        <v>0</v>
      </c>
      <c r="K349" s="77">
        <f t="shared" si="449"/>
        <v>0</v>
      </c>
      <c r="L349" s="8"/>
      <c r="M349" s="76">
        <v>0</v>
      </c>
      <c r="N349" s="76">
        <v>0</v>
      </c>
      <c r="O349" s="76">
        <f t="shared" si="463"/>
        <v>0</v>
      </c>
      <c r="P349" s="76">
        <v>0</v>
      </c>
      <c r="Q349" s="76">
        <f t="shared" si="464"/>
        <v>0</v>
      </c>
      <c r="R349" s="77">
        <v>0</v>
      </c>
      <c r="S349" s="78">
        <f t="shared" si="450"/>
        <v>0</v>
      </c>
      <c r="T349" s="32"/>
      <c r="U349" s="124">
        <v>0</v>
      </c>
      <c r="V349" s="76">
        <v>0</v>
      </c>
      <c r="W349" s="76">
        <f t="shared" si="451"/>
        <v>0</v>
      </c>
      <c r="X349" s="76">
        <v>0</v>
      </c>
      <c r="Y349" s="76">
        <f t="shared" si="474"/>
        <v>0</v>
      </c>
      <c r="Z349" s="77">
        <v>0</v>
      </c>
      <c r="AA349" s="77">
        <f t="shared" si="452"/>
        <v>0</v>
      </c>
      <c r="AB349" s="8"/>
      <c r="AC349" s="76">
        <v>0</v>
      </c>
      <c r="AD349" s="76">
        <v>0</v>
      </c>
      <c r="AE349" s="76">
        <f t="shared" si="465"/>
        <v>0</v>
      </c>
      <c r="AF349" s="76">
        <v>0</v>
      </c>
      <c r="AG349" s="76">
        <f t="shared" si="466"/>
        <v>0</v>
      </c>
      <c r="AH349" s="77">
        <v>0</v>
      </c>
      <c r="AI349" s="78">
        <f t="shared" si="453"/>
        <v>0</v>
      </c>
      <c r="AJ349" s="32"/>
      <c r="AK349" s="124">
        <v>0</v>
      </c>
      <c r="AL349" s="76">
        <v>0</v>
      </c>
      <c r="AM349" s="76">
        <f t="shared" si="454"/>
        <v>0</v>
      </c>
      <c r="AN349" s="76">
        <v>0</v>
      </c>
      <c r="AO349" s="76">
        <f t="shared" si="475"/>
        <v>0</v>
      </c>
      <c r="AP349" s="77">
        <v>0</v>
      </c>
      <c r="AQ349" s="77">
        <f t="shared" si="455"/>
        <v>0</v>
      </c>
      <c r="AR349" s="8"/>
      <c r="AS349" s="76">
        <v>0</v>
      </c>
      <c r="AT349" s="76">
        <v>0</v>
      </c>
      <c r="AU349" s="76">
        <f t="shared" si="467"/>
        <v>0</v>
      </c>
      <c r="AV349" s="76">
        <v>0</v>
      </c>
      <c r="AW349" s="76">
        <f t="shared" si="468"/>
        <v>0</v>
      </c>
      <c r="AX349" s="77">
        <v>0</v>
      </c>
      <c r="AY349" s="78">
        <f t="shared" si="456"/>
        <v>0</v>
      </c>
      <c r="AZ349" s="32"/>
      <c r="BA349" s="124">
        <v>0</v>
      </c>
      <c r="BB349" s="76">
        <v>0</v>
      </c>
      <c r="BC349" s="76">
        <f t="shared" si="457"/>
        <v>0</v>
      </c>
      <c r="BD349" s="76">
        <v>0</v>
      </c>
      <c r="BE349" s="76">
        <f t="shared" si="476"/>
        <v>0</v>
      </c>
      <c r="BF349" s="77">
        <v>0</v>
      </c>
      <c r="BG349" s="77">
        <f t="shared" si="458"/>
        <v>0</v>
      </c>
      <c r="BH349" s="8"/>
      <c r="BI349" s="76">
        <v>0</v>
      </c>
      <c r="BJ349" s="76">
        <v>0</v>
      </c>
      <c r="BK349" s="76">
        <f t="shared" si="469"/>
        <v>0</v>
      </c>
      <c r="BL349" s="76">
        <v>0</v>
      </c>
      <c r="BM349" s="76">
        <f t="shared" si="470"/>
        <v>0</v>
      </c>
      <c r="BN349" s="77">
        <v>0</v>
      </c>
      <c r="BO349" s="78">
        <f t="shared" si="459"/>
        <v>0</v>
      </c>
      <c r="BP349" s="32"/>
      <c r="BQ349" s="124">
        <v>0</v>
      </c>
      <c r="BR349" s="76">
        <v>0</v>
      </c>
      <c r="BS349" s="76">
        <f t="shared" si="460"/>
        <v>0</v>
      </c>
      <c r="BT349" s="76">
        <v>0</v>
      </c>
      <c r="BU349" s="76">
        <f t="shared" si="477"/>
        <v>0</v>
      </c>
      <c r="BV349" s="77">
        <v>0</v>
      </c>
      <c r="BW349" s="77">
        <f t="shared" si="461"/>
        <v>0</v>
      </c>
      <c r="BX349" s="8"/>
      <c r="BY349" s="76">
        <v>0</v>
      </c>
      <c r="BZ349" s="76">
        <v>0</v>
      </c>
      <c r="CA349" s="76">
        <f t="shared" si="471"/>
        <v>0</v>
      </c>
      <c r="CB349" s="76">
        <v>0</v>
      </c>
      <c r="CC349" s="76">
        <f t="shared" si="472"/>
        <v>0</v>
      </c>
      <c r="CD349" s="77">
        <v>0</v>
      </c>
      <c r="CE349" s="78">
        <f t="shared" si="462"/>
        <v>0</v>
      </c>
      <c r="CF349" s="32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</row>
    <row r="350" spans="2:99" s="2" customFormat="1" ht="14.25" hidden="1" customHeight="1" outlineLevel="1">
      <c r="B350" s="2" t="str">
        <f t="shared" si="478"/>
        <v>Hide</v>
      </c>
      <c r="C350" s="2">
        <v>1</v>
      </c>
      <c r="D350" s="72" t="s">
        <v>325</v>
      </c>
      <c r="E350" s="124">
        <v>0</v>
      </c>
      <c r="F350" s="76">
        <v>0</v>
      </c>
      <c r="G350" s="76">
        <f t="shared" ref="G350:G410" si="479">+E350-F350</f>
        <v>0</v>
      </c>
      <c r="H350" s="76">
        <v>0</v>
      </c>
      <c r="I350" s="76">
        <f t="shared" si="473"/>
        <v>0</v>
      </c>
      <c r="J350" s="77">
        <v>0</v>
      </c>
      <c r="K350" s="77">
        <f t="shared" ref="K350:K410" si="480">+E350-J350</f>
        <v>0</v>
      </c>
      <c r="L350" s="8"/>
      <c r="M350" s="76">
        <v>0</v>
      </c>
      <c r="N350" s="76">
        <v>0</v>
      </c>
      <c r="O350" s="76">
        <f t="shared" si="463"/>
        <v>0</v>
      </c>
      <c r="P350" s="76">
        <v>0</v>
      </c>
      <c r="Q350" s="76">
        <f t="shared" si="464"/>
        <v>0</v>
      </c>
      <c r="R350" s="77">
        <v>0</v>
      </c>
      <c r="S350" s="78">
        <f t="shared" ref="S350:S410" si="481">+M350-R350</f>
        <v>0</v>
      </c>
      <c r="T350" s="32"/>
      <c r="U350" s="124">
        <v>0</v>
      </c>
      <c r="V350" s="76">
        <v>0</v>
      </c>
      <c r="W350" s="76">
        <f t="shared" ref="W350:W410" si="482">+U350-V350</f>
        <v>0</v>
      </c>
      <c r="X350" s="76">
        <v>0</v>
      </c>
      <c r="Y350" s="76">
        <f t="shared" si="474"/>
        <v>0</v>
      </c>
      <c r="Z350" s="77">
        <v>0</v>
      </c>
      <c r="AA350" s="77">
        <f t="shared" ref="AA350:AA410" si="483">+U350-Z350</f>
        <v>0</v>
      </c>
      <c r="AB350" s="8"/>
      <c r="AC350" s="76">
        <v>0</v>
      </c>
      <c r="AD350" s="76">
        <v>0</v>
      </c>
      <c r="AE350" s="76">
        <f t="shared" si="465"/>
        <v>0</v>
      </c>
      <c r="AF350" s="76">
        <v>0</v>
      </c>
      <c r="AG350" s="76">
        <f t="shared" si="466"/>
        <v>0</v>
      </c>
      <c r="AH350" s="77">
        <v>0</v>
      </c>
      <c r="AI350" s="78">
        <f t="shared" ref="AI350:AI410" si="484">+AC350-AH350</f>
        <v>0</v>
      </c>
      <c r="AJ350" s="32"/>
      <c r="AK350" s="124">
        <v>0</v>
      </c>
      <c r="AL350" s="76">
        <v>0</v>
      </c>
      <c r="AM350" s="76">
        <f t="shared" ref="AM350:AM410" si="485">+AK350-AL350</f>
        <v>0</v>
      </c>
      <c r="AN350" s="76">
        <v>0</v>
      </c>
      <c r="AO350" s="76">
        <f t="shared" si="475"/>
        <v>0</v>
      </c>
      <c r="AP350" s="77">
        <v>0</v>
      </c>
      <c r="AQ350" s="77">
        <f t="shared" ref="AQ350:AQ410" si="486">+AK350-AP350</f>
        <v>0</v>
      </c>
      <c r="AR350" s="8"/>
      <c r="AS350" s="76">
        <v>0</v>
      </c>
      <c r="AT350" s="76">
        <v>0</v>
      </c>
      <c r="AU350" s="76">
        <f t="shared" si="467"/>
        <v>0</v>
      </c>
      <c r="AV350" s="76">
        <v>0</v>
      </c>
      <c r="AW350" s="76">
        <f t="shared" si="468"/>
        <v>0</v>
      </c>
      <c r="AX350" s="77">
        <v>0</v>
      </c>
      <c r="AY350" s="78">
        <f t="shared" ref="AY350:AY410" si="487">+AS350-AX350</f>
        <v>0</v>
      </c>
      <c r="AZ350" s="32"/>
      <c r="BA350" s="124">
        <v>0</v>
      </c>
      <c r="BB350" s="76">
        <v>0</v>
      </c>
      <c r="BC350" s="76">
        <f t="shared" ref="BC350:BC410" si="488">+BA350-BB350</f>
        <v>0</v>
      </c>
      <c r="BD350" s="76">
        <v>0</v>
      </c>
      <c r="BE350" s="76">
        <f t="shared" si="476"/>
        <v>0</v>
      </c>
      <c r="BF350" s="77">
        <v>0</v>
      </c>
      <c r="BG350" s="77">
        <f t="shared" ref="BG350:BG410" si="489">+BA350-BF350</f>
        <v>0</v>
      </c>
      <c r="BH350" s="8"/>
      <c r="BI350" s="76">
        <v>0</v>
      </c>
      <c r="BJ350" s="76">
        <v>0</v>
      </c>
      <c r="BK350" s="76">
        <f t="shared" si="469"/>
        <v>0</v>
      </c>
      <c r="BL350" s="76">
        <v>0</v>
      </c>
      <c r="BM350" s="76">
        <f t="shared" si="470"/>
        <v>0</v>
      </c>
      <c r="BN350" s="77">
        <v>0</v>
      </c>
      <c r="BO350" s="78">
        <f t="shared" ref="BO350:BO410" si="490">+BI350-BN350</f>
        <v>0</v>
      </c>
      <c r="BP350" s="32"/>
      <c r="BQ350" s="124">
        <v>0</v>
      </c>
      <c r="BR350" s="76">
        <v>0</v>
      </c>
      <c r="BS350" s="76">
        <f t="shared" ref="BS350:BS410" si="491">+BQ350-BR350</f>
        <v>0</v>
      </c>
      <c r="BT350" s="76">
        <v>0</v>
      </c>
      <c r="BU350" s="76">
        <f t="shared" si="477"/>
        <v>0</v>
      </c>
      <c r="BV350" s="77">
        <v>0</v>
      </c>
      <c r="BW350" s="77">
        <f t="shared" ref="BW350:BW410" si="492">+BQ350-BV350</f>
        <v>0</v>
      </c>
      <c r="BX350" s="8"/>
      <c r="BY350" s="76">
        <v>0</v>
      </c>
      <c r="BZ350" s="76">
        <v>0</v>
      </c>
      <c r="CA350" s="76">
        <f t="shared" si="471"/>
        <v>0</v>
      </c>
      <c r="CB350" s="76">
        <v>0</v>
      </c>
      <c r="CC350" s="76">
        <f t="shared" si="472"/>
        <v>0</v>
      </c>
      <c r="CD350" s="77">
        <v>0</v>
      </c>
      <c r="CE350" s="78">
        <f t="shared" ref="CE350:CE410" si="493">+BY350-CD350</f>
        <v>0</v>
      </c>
      <c r="CF350" s="32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</row>
    <row r="351" spans="2:99" s="2" customFormat="1" ht="14.25" hidden="1" customHeight="1" outlineLevel="1">
      <c r="B351" s="2" t="str">
        <f t="shared" si="478"/>
        <v>Hide</v>
      </c>
      <c r="C351" s="2">
        <v>1</v>
      </c>
      <c r="D351" s="72" t="s">
        <v>326</v>
      </c>
      <c r="E351" s="124">
        <v>0</v>
      </c>
      <c r="F351" s="76">
        <v>0</v>
      </c>
      <c r="G351" s="76">
        <f t="shared" si="479"/>
        <v>0</v>
      </c>
      <c r="H351" s="76">
        <v>0</v>
      </c>
      <c r="I351" s="76">
        <f t="shared" si="473"/>
        <v>0</v>
      </c>
      <c r="J351" s="77">
        <v>0</v>
      </c>
      <c r="K351" s="77">
        <f t="shared" si="480"/>
        <v>0</v>
      </c>
      <c r="L351" s="8"/>
      <c r="M351" s="76">
        <v>0</v>
      </c>
      <c r="N351" s="76">
        <v>0</v>
      </c>
      <c r="O351" s="76">
        <f t="shared" si="463"/>
        <v>0</v>
      </c>
      <c r="P351" s="76">
        <v>0</v>
      </c>
      <c r="Q351" s="76">
        <f t="shared" si="464"/>
        <v>0</v>
      </c>
      <c r="R351" s="77">
        <v>0</v>
      </c>
      <c r="S351" s="78">
        <f t="shared" si="481"/>
        <v>0</v>
      </c>
      <c r="T351" s="32"/>
      <c r="U351" s="124">
        <v>0</v>
      </c>
      <c r="V351" s="76">
        <v>0</v>
      </c>
      <c r="W351" s="76">
        <f t="shared" si="482"/>
        <v>0</v>
      </c>
      <c r="X351" s="76">
        <v>0</v>
      </c>
      <c r="Y351" s="76">
        <f t="shared" si="474"/>
        <v>0</v>
      </c>
      <c r="Z351" s="77">
        <v>0</v>
      </c>
      <c r="AA351" s="77">
        <f t="shared" si="483"/>
        <v>0</v>
      </c>
      <c r="AB351" s="8"/>
      <c r="AC351" s="76">
        <v>0</v>
      </c>
      <c r="AD351" s="76">
        <v>0</v>
      </c>
      <c r="AE351" s="76">
        <f t="shared" si="465"/>
        <v>0</v>
      </c>
      <c r="AF351" s="76">
        <v>0</v>
      </c>
      <c r="AG351" s="76">
        <f t="shared" si="466"/>
        <v>0</v>
      </c>
      <c r="AH351" s="77">
        <v>0</v>
      </c>
      <c r="AI351" s="78">
        <f t="shared" si="484"/>
        <v>0</v>
      </c>
      <c r="AJ351" s="32"/>
      <c r="AK351" s="124">
        <v>0</v>
      </c>
      <c r="AL351" s="76">
        <v>0</v>
      </c>
      <c r="AM351" s="76">
        <f t="shared" si="485"/>
        <v>0</v>
      </c>
      <c r="AN351" s="76">
        <v>0</v>
      </c>
      <c r="AO351" s="76">
        <f t="shared" si="475"/>
        <v>0</v>
      </c>
      <c r="AP351" s="77">
        <v>0</v>
      </c>
      <c r="AQ351" s="77">
        <f t="shared" si="486"/>
        <v>0</v>
      </c>
      <c r="AR351" s="8"/>
      <c r="AS351" s="76">
        <v>0</v>
      </c>
      <c r="AT351" s="76">
        <v>0</v>
      </c>
      <c r="AU351" s="76">
        <f t="shared" si="467"/>
        <v>0</v>
      </c>
      <c r="AV351" s="76">
        <v>0</v>
      </c>
      <c r="AW351" s="76">
        <f t="shared" si="468"/>
        <v>0</v>
      </c>
      <c r="AX351" s="77">
        <v>0</v>
      </c>
      <c r="AY351" s="78">
        <f t="shared" si="487"/>
        <v>0</v>
      </c>
      <c r="AZ351" s="32"/>
      <c r="BA351" s="124">
        <v>0</v>
      </c>
      <c r="BB351" s="76">
        <v>0</v>
      </c>
      <c r="BC351" s="76">
        <f t="shared" si="488"/>
        <v>0</v>
      </c>
      <c r="BD351" s="76">
        <v>0</v>
      </c>
      <c r="BE351" s="76">
        <f t="shared" si="476"/>
        <v>0</v>
      </c>
      <c r="BF351" s="77">
        <v>0</v>
      </c>
      <c r="BG351" s="77">
        <f t="shared" si="489"/>
        <v>0</v>
      </c>
      <c r="BH351" s="8"/>
      <c r="BI351" s="76">
        <v>0</v>
      </c>
      <c r="BJ351" s="76">
        <v>0</v>
      </c>
      <c r="BK351" s="76">
        <f t="shared" si="469"/>
        <v>0</v>
      </c>
      <c r="BL351" s="76">
        <v>0</v>
      </c>
      <c r="BM351" s="76">
        <f t="shared" si="470"/>
        <v>0</v>
      </c>
      <c r="BN351" s="77">
        <v>0</v>
      </c>
      <c r="BO351" s="78">
        <f t="shared" si="490"/>
        <v>0</v>
      </c>
      <c r="BP351" s="32"/>
      <c r="BQ351" s="124">
        <v>0</v>
      </c>
      <c r="BR351" s="76">
        <v>0</v>
      </c>
      <c r="BS351" s="76">
        <f t="shared" si="491"/>
        <v>0</v>
      </c>
      <c r="BT351" s="76">
        <v>0</v>
      </c>
      <c r="BU351" s="76">
        <f t="shared" si="477"/>
        <v>0</v>
      </c>
      <c r="BV351" s="77">
        <v>0</v>
      </c>
      <c r="BW351" s="77">
        <f t="shared" si="492"/>
        <v>0</v>
      </c>
      <c r="BX351" s="8"/>
      <c r="BY351" s="76">
        <v>0</v>
      </c>
      <c r="BZ351" s="76">
        <v>0</v>
      </c>
      <c r="CA351" s="76">
        <f t="shared" si="471"/>
        <v>0</v>
      </c>
      <c r="CB351" s="76">
        <v>0</v>
      </c>
      <c r="CC351" s="76">
        <f t="shared" si="472"/>
        <v>0</v>
      </c>
      <c r="CD351" s="77">
        <v>0</v>
      </c>
      <c r="CE351" s="78">
        <f t="shared" si="493"/>
        <v>0</v>
      </c>
      <c r="CF351" s="32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</row>
    <row r="352" spans="2:99" s="2" customFormat="1" ht="14.25" hidden="1" customHeight="1" outlineLevel="1">
      <c r="B352" s="2" t="str">
        <f t="shared" si="478"/>
        <v>Hide</v>
      </c>
      <c r="C352" s="2">
        <v>1</v>
      </c>
      <c r="D352" s="72" t="s">
        <v>327</v>
      </c>
      <c r="E352" s="124">
        <v>0</v>
      </c>
      <c r="F352" s="76">
        <v>0</v>
      </c>
      <c r="G352" s="76">
        <f t="shared" si="479"/>
        <v>0</v>
      </c>
      <c r="H352" s="76">
        <v>0</v>
      </c>
      <c r="I352" s="76">
        <f t="shared" si="473"/>
        <v>0</v>
      </c>
      <c r="J352" s="77">
        <v>0</v>
      </c>
      <c r="K352" s="77">
        <f t="shared" si="480"/>
        <v>0</v>
      </c>
      <c r="L352" s="8"/>
      <c r="M352" s="76">
        <v>0</v>
      </c>
      <c r="N352" s="76">
        <v>0</v>
      </c>
      <c r="O352" s="76">
        <f t="shared" si="463"/>
        <v>0</v>
      </c>
      <c r="P352" s="76">
        <v>0</v>
      </c>
      <c r="Q352" s="76">
        <f t="shared" si="464"/>
        <v>0</v>
      </c>
      <c r="R352" s="77">
        <v>0</v>
      </c>
      <c r="S352" s="78">
        <f t="shared" si="481"/>
        <v>0</v>
      </c>
      <c r="T352" s="32"/>
      <c r="U352" s="124">
        <v>0</v>
      </c>
      <c r="V352" s="76">
        <v>0</v>
      </c>
      <c r="W352" s="76">
        <f t="shared" si="482"/>
        <v>0</v>
      </c>
      <c r="X352" s="76">
        <v>0</v>
      </c>
      <c r="Y352" s="76">
        <f t="shared" si="474"/>
        <v>0</v>
      </c>
      <c r="Z352" s="77">
        <v>0</v>
      </c>
      <c r="AA352" s="77">
        <f t="shared" si="483"/>
        <v>0</v>
      </c>
      <c r="AB352" s="8"/>
      <c r="AC352" s="76">
        <v>0</v>
      </c>
      <c r="AD352" s="76">
        <v>0</v>
      </c>
      <c r="AE352" s="76">
        <f t="shared" si="465"/>
        <v>0</v>
      </c>
      <c r="AF352" s="76">
        <v>0</v>
      </c>
      <c r="AG352" s="76">
        <f t="shared" si="466"/>
        <v>0</v>
      </c>
      <c r="AH352" s="77">
        <v>0</v>
      </c>
      <c r="AI352" s="78">
        <f t="shared" si="484"/>
        <v>0</v>
      </c>
      <c r="AJ352" s="32"/>
      <c r="AK352" s="124">
        <v>0</v>
      </c>
      <c r="AL352" s="76">
        <v>0</v>
      </c>
      <c r="AM352" s="76">
        <f t="shared" si="485"/>
        <v>0</v>
      </c>
      <c r="AN352" s="76">
        <v>0</v>
      </c>
      <c r="AO352" s="76">
        <f t="shared" si="475"/>
        <v>0</v>
      </c>
      <c r="AP352" s="77">
        <v>0</v>
      </c>
      <c r="AQ352" s="77">
        <f t="shared" si="486"/>
        <v>0</v>
      </c>
      <c r="AR352" s="8"/>
      <c r="AS352" s="76">
        <v>0</v>
      </c>
      <c r="AT352" s="76">
        <v>0</v>
      </c>
      <c r="AU352" s="76">
        <f t="shared" si="467"/>
        <v>0</v>
      </c>
      <c r="AV352" s="76">
        <v>0</v>
      </c>
      <c r="AW352" s="76">
        <f t="shared" si="468"/>
        <v>0</v>
      </c>
      <c r="AX352" s="77">
        <v>0</v>
      </c>
      <c r="AY352" s="78">
        <f t="shared" si="487"/>
        <v>0</v>
      </c>
      <c r="AZ352" s="32"/>
      <c r="BA352" s="124">
        <v>0</v>
      </c>
      <c r="BB352" s="76">
        <v>0</v>
      </c>
      <c r="BC352" s="76">
        <f t="shared" si="488"/>
        <v>0</v>
      </c>
      <c r="BD352" s="76">
        <v>0</v>
      </c>
      <c r="BE352" s="76">
        <f t="shared" si="476"/>
        <v>0</v>
      </c>
      <c r="BF352" s="77">
        <v>0</v>
      </c>
      <c r="BG352" s="77">
        <f t="shared" si="489"/>
        <v>0</v>
      </c>
      <c r="BH352" s="8"/>
      <c r="BI352" s="76">
        <v>0</v>
      </c>
      <c r="BJ352" s="76">
        <v>0</v>
      </c>
      <c r="BK352" s="76">
        <f t="shared" si="469"/>
        <v>0</v>
      </c>
      <c r="BL352" s="76">
        <v>0</v>
      </c>
      <c r="BM352" s="76">
        <f t="shared" si="470"/>
        <v>0</v>
      </c>
      <c r="BN352" s="77">
        <v>0</v>
      </c>
      <c r="BO352" s="78">
        <f t="shared" si="490"/>
        <v>0</v>
      </c>
      <c r="BP352" s="32"/>
      <c r="BQ352" s="124">
        <v>0</v>
      </c>
      <c r="BR352" s="76">
        <v>0</v>
      </c>
      <c r="BS352" s="76">
        <f t="shared" si="491"/>
        <v>0</v>
      </c>
      <c r="BT352" s="76">
        <v>0</v>
      </c>
      <c r="BU352" s="76">
        <f t="shared" si="477"/>
        <v>0</v>
      </c>
      <c r="BV352" s="77">
        <v>0</v>
      </c>
      <c r="BW352" s="77">
        <f t="shared" si="492"/>
        <v>0</v>
      </c>
      <c r="BX352" s="8"/>
      <c r="BY352" s="76">
        <v>0</v>
      </c>
      <c r="BZ352" s="76">
        <v>0</v>
      </c>
      <c r="CA352" s="76">
        <f t="shared" si="471"/>
        <v>0</v>
      </c>
      <c r="CB352" s="76">
        <v>0</v>
      </c>
      <c r="CC352" s="76">
        <f t="shared" si="472"/>
        <v>0</v>
      </c>
      <c r="CD352" s="77">
        <v>0</v>
      </c>
      <c r="CE352" s="78">
        <f t="shared" si="493"/>
        <v>0</v>
      </c>
      <c r="CF352" s="3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</row>
    <row r="353" spans="2:99" s="2" customFormat="1" collapsed="1">
      <c r="B353" s="2" t="str">
        <f t="shared" si="478"/>
        <v>Hide</v>
      </c>
      <c r="C353" s="2">
        <v>1</v>
      </c>
      <c r="D353" s="72" t="s">
        <v>328</v>
      </c>
      <c r="E353" s="123">
        <v>8287.91</v>
      </c>
      <c r="F353" s="73">
        <v>7335.9808666666659</v>
      </c>
      <c r="G353" s="73">
        <f t="shared" si="479"/>
        <v>951.92913333333399</v>
      </c>
      <c r="H353" s="73">
        <v>0</v>
      </c>
      <c r="I353" s="73">
        <f t="shared" si="473"/>
        <v>8287.91</v>
      </c>
      <c r="J353" s="74">
        <v>10464.9</v>
      </c>
      <c r="K353" s="74">
        <f t="shared" si="480"/>
        <v>-2176.9899999999998</v>
      </c>
      <c r="L353" s="35"/>
      <c r="M353" s="73">
        <v>8287.91</v>
      </c>
      <c r="N353" s="73">
        <v>7335.9808666666659</v>
      </c>
      <c r="O353" s="73">
        <f t="shared" si="463"/>
        <v>951.92913333333399</v>
      </c>
      <c r="P353" s="73">
        <v>0</v>
      </c>
      <c r="Q353" s="73">
        <f t="shared" si="464"/>
        <v>8287.91</v>
      </c>
      <c r="R353" s="74">
        <v>10464.9</v>
      </c>
      <c r="S353" s="75">
        <f t="shared" si="481"/>
        <v>-2176.9899999999998</v>
      </c>
      <c r="T353" s="32"/>
      <c r="U353" s="123">
        <v>784.3199999999996</v>
      </c>
      <c r="V353" s="73">
        <v>2940.7208666666666</v>
      </c>
      <c r="W353" s="73">
        <f t="shared" si="482"/>
        <v>-2156.4008666666668</v>
      </c>
      <c r="X353" s="73">
        <v>0</v>
      </c>
      <c r="Y353" s="73">
        <f t="shared" si="474"/>
        <v>784.3199999999996</v>
      </c>
      <c r="Z353" s="74">
        <v>3977.84</v>
      </c>
      <c r="AA353" s="74">
        <f t="shared" si="483"/>
        <v>-3193.5200000000004</v>
      </c>
      <c r="AB353" s="35"/>
      <c r="AC353" s="73">
        <v>784.3199999999996</v>
      </c>
      <c r="AD353" s="73">
        <v>2940.7208666666666</v>
      </c>
      <c r="AE353" s="73">
        <f t="shared" si="465"/>
        <v>-2156.4008666666668</v>
      </c>
      <c r="AF353" s="73">
        <v>0</v>
      </c>
      <c r="AG353" s="73">
        <f t="shared" si="466"/>
        <v>784.3199999999996</v>
      </c>
      <c r="AH353" s="74">
        <v>3977.84</v>
      </c>
      <c r="AI353" s="75">
        <f t="shared" si="484"/>
        <v>-3193.5200000000004</v>
      </c>
      <c r="AJ353" s="32"/>
      <c r="AK353" s="123">
        <v>61.13</v>
      </c>
      <c r="AL353" s="73">
        <v>412.09416666666669</v>
      </c>
      <c r="AM353" s="73">
        <f t="shared" si="485"/>
        <v>-350.9641666666667</v>
      </c>
      <c r="AN353" s="73">
        <v>0</v>
      </c>
      <c r="AO353" s="73">
        <f t="shared" si="475"/>
        <v>61.13</v>
      </c>
      <c r="AP353" s="74">
        <v>1962.03</v>
      </c>
      <c r="AQ353" s="74">
        <f t="shared" si="486"/>
        <v>-1900.8999999999999</v>
      </c>
      <c r="AR353" s="35"/>
      <c r="AS353" s="73">
        <v>61.13</v>
      </c>
      <c r="AT353" s="73">
        <v>412.09416666666669</v>
      </c>
      <c r="AU353" s="73">
        <f t="shared" si="467"/>
        <v>-350.9641666666667</v>
      </c>
      <c r="AV353" s="73">
        <v>0</v>
      </c>
      <c r="AW353" s="73">
        <f t="shared" si="468"/>
        <v>61.13</v>
      </c>
      <c r="AX353" s="74">
        <v>1962.03</v>
      </c>
      <c r="AY353" s="75">
        <f t="shared" si="487"/>
        <v>-1900.8999999999999</v>
      </c>
      <c r="AZ353" s="32"/>
      <c r="BA353" s="123">
        <v>3738.85</v>
      </c>
      <c r="BB353" s="73">
        <v>2475.0166666666664</v>
      </c>
      <c r="BC353" s="73">
        <f t="shared" si="488"/>
        <v>1263.8333333333335</v>
      </c>
      <c r="BD353" s="73">
        <v>0</v>
      </c>
      <c r="BE353" s="73">
        <f t="shared" si="476"/>
        <v>3738.85</v>
      </c>
      <c r="BF353" s="74">
        <v>997.84999999999991</v>
      </c>
      <c r="BG353" s="74">
        <f t="shared" si="489"/>
        <v>2741</v>
      </c>
      <c r="BH353" s="35"/>
      <c r="BI353" s="73">
        <v>3738.85</v>
      </c>
      <c r="BJ353" s="73">
        <v>2475.0166666666664</v>
      </c>
      <c r="BK353" s="73">
        <f t="shared" si="469"/>
        <v>1263.8333333333335</v>
      </c>
      <c r="BL353" s="73">
        <v>0</v>
      </c>
      <c r="BM353" s="73">
        <f t="shared" si="470"/>
        <v>3738.85</v>
      </c>
      <c r="BN353" s="74">
        <v>997.84999999999991</v>
      </c>
      <c r="BO353" s="75">
        <f t="shared" si="490"/>
        <v>2741</v>
      </c>
      <c r="BP353" s="32"/>
      <c r="BQ353" s="123">
        <v>3703.61</v>
      </c>
      <c r="BR353" s="73">
        <v>1508.1491666666666</v>
      </c>
      <c r="BS353" s="73">
        <f t="shared" si="491"/>
        <v>2195.4608333333335</v>
      </c>
      <c r="BT353" s="73">
        <v>0</v>
      </c>
      <c r="BU353" s="73">
        <f t="shared" si="477"/>
        <v>3703.61</v>
      </c>
      <c r="BV353" s="74">
        <v>3527.1800000000003</v>
      </c>
      <c r="BW353" s="74">
        <f t="shared" si="492"/>
        <v>176.42999999999984</v>
      </c>
      <c r="BX353" s="35"/>
      <c r="BY353" s="73">
        <v>3703.61</v>
      </c>
      <c r="BZ353" s="73">
        <v>1508.1491666666666</v>
      </c>
      <c r="CA353" s="73">
        <f t="shared" si="471"/>
        <v>2195.4608333333335</v>
      </c>
      <c r="CB353" s="73">
        <v>0</v>
      </c>
      <c r="CC353" s="73">
        <f t="shared" si="472"/>
        <v>3703.61</v>
      </c>
      <c r="CD353" s="74">
        <v>3527.1800000000003</v>
      </c>
      <c r="CE353" s="75">
        <f t="shared" si="493"/>
        <v>176.42999999999984</v>
      </c>
      <c r="CF353" s="32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</row>
    <row r="354" spans="2:99" s="2" customFormat="1" ht="14.25" hidden="1" customHeight="1" outlineLevel="1">
      <c r="B354" s="2" t="str">
        <f t="shared" si="478"/>
        <v>Hide</v>
      </c>
      <c r="C354" s="2">
        <v>1</v>
      </c>
      <c r="D354" s="72" t="s">
        <v>329</v>
      </c>
      <c r="E354" s="124">
        <v>1398.1</v>
      </c>
      <c r="F354" s="76">
        <v>1398.0991666666669</v>
      </c>
      <c r="G354" s="76">
        <f t="shared" si="479"/>
        <v>8.3333333304835833E-4</v>
      </c>
      <c r="H354" s="76">
        <v>0</v>
      </c>
      <c r="I354" s="76">
        <f t="shared" si="473"/>
        <v>1398.1</v>
      </c>
      <c r="J354" s="77">
        <v>1399.47</v>
      </c>
      <c r="K354" s="77">
        <f t="shared" si="480"/>
        <v>-1.3700000000001182</v>
      </c>
      <c r="L354" s="8"/>
      <c r="M354" s="76">
        <v>1398.1</v>
      </c>
      <c r="N354" s="76">
        <v>1398.0991666666669</v>
      </c>
      <c r="O354" s="76">
        <f t="shared" ref="O354:O410" si="494">+M354-N354</f>
        <v>8.3333333304835833E-4</v>
      </c>
      <c r="P354" s="76">
        <v>0</v>
      </c>
      <c r="Q354" s="76">
        <f t="shared" ref="Q354:Q410" si="495">+M354-P354</f>
        <v>1398.1</v>
      </c>
      <c r="R354" s="77">
        <v>1399.47</v>
      </c>
      <c r="S354" s="78">
        <f t="shared" si="481"/>
        <v>-1.3700000000001182</v>
      </c>
      <c r="T354" s="32"/>
      <c r="U354" s="124">
        <v>0</v>
      </c>
      <c r="V354" s="76">
        <v>0</v>
      </c>
      <c r="W354" s="76">
        <f t="shared" si="482"/>
        <v>0</v>
      </c>
      <c r="X354" s="76">
        <v>0</v>
      </c>
      <c r="Y354" s="76">
        <f t="shared" si="474"/>
        <v>0</v>
      </c>
      <c r="Z354" s="77">
        <v>0</v>
      </c>
      <c r="AA354" s="77">
        <f t="shared" si="483"/>
        <v>0</v>
      </c>
      <c r="AB354" s="8"/>
      <c r="AC354" s="76">
        <v>0</v>
      </c>
      <c r="AD354" s="76">
        <v>0</v>
      </c>
      <c r="AE354" s="76">
        <f t="shared" ref="AE354:AE410" si="496">+AC354-AD354</f>
        <v>0</v>
      </c>
      <c r="AF354" s="76">
        <v>0</v>
      </c>
      <c r="AG354" s="76">
        <f t="shared" ref="AG354:AG410" si="497">+AC354-AF354</f>
        <v>0</v>
      </c>
      <c r="AH354" s="77">
        <v>0</v>
      </c>
      <c r="AI354" s="78">
        <f t="shared" si="484"/>
        <v>0</v>
      </c>
      <c r="AJ354" s="32"/>
      <c r="AK354" s="124">
        <v>358.13</v>
      </c>
      <c r="AL354" s="76">
        <v>358.13000000000011</v>
      </c>
      <c r="AM354" s="76">
        <f t="shared" si="485"/>
        <v>0</v>
      </c>
      <c r="AN354" s="76">
        <v>0</v>
      </c>
      <c r="AO354" s="76">
        <f t="shared" si="475"/>
        <v>358.13</v>
      </c>
      <c r="AP354" s="77">
        <v>358.48</v>
      </c>
      <c r="AQ354" s="77">
        <f t="shared" si="486"/>
        <v>-0.35000000000002274</v>
      </c>
      <c r="AR354" s="8"/>
      <c r="AS354" s="76">
        <v>358.13</v>
      </c>
      <c r="AT354" s="76">
        <v>358.13000000000011</v>
      </c>
      <c r="AU354" s="76">
        <f t="shared" ref="AU354:AU410" si="498">+AS354-AT354</f>
        <v>0</v>
      </c>
      <c r="AV354" s="76">
        <v>0</v>
      </c>
      <c r="AW354" s="76">
        <f t="shared" ref="AW354:AW410" si="499">+AS354-AV354</f>
        <v>358.13</v>
      </c>
      <c r="AX354" s="77">
        <v>358.48</v>
      </c>
      <c r="AY354" s="78">
        <f t="shared" si="487"/>
        <v>-0.35000000000002274</v>
      </c>
      <c r="AZ354" s="32"/>
      <c r="BA354" s="124">
        <v>548.34</v>
      </c>
      <c r="BB354" s="76">
        <v>548.34000000000015</v>
      </c>
      <c r="BC354" s="76">
        <f t="shared" si="488"/>
        <v>0</v>
      </c>
      <c r="BD354" s="76">
        <v>0</v>
      </c>
      <c r="BE354" s="76">
        <f t="shared" si="476"/>
        <v>548.34</v>
      </c>
      <c r="BF354" s="77">
        <v>548.88</v>
      </c>
      <c r="BG354" s="77">
        <f t="shared" si="489"/>
        <v>-0.53999999999996362</v>
      </c>
      <c r="BH354" s="8"/>
      <c r="BI354" s="76">
        <v>548.34</v>
      </c>
      <c r="BJ354" s="76">
        <v>548.34000000000015</v>
      </c>
      <c r="BK354" s="76">
        <f t="shared" ref="BK354:BK410" si="500">+BI354-BJ354</f>
        <v>0</v>
      </c>
      <c r="BL354" s="76">
        <v>0</v>
      </c>
      <c r="BM354" s="76">
        <f t="shared" ref="BM354:BM410" si="501">+BI354-BL354</f>
        <v>548.34</v>
      </c>
      <c r="BN354" s="77">
        <v>548.88</v>
      </c>
      <c r="BO354" s="78">
        <f t="shared" si="490"/>
        <v>-0.53999999999996362</v>
      </c>
      <c r="BP354" s="32"/>
      <c r="BQ354" s="124">
        <v>491.63</v>
      </c>
      <c r="BR354" s="76">
        <v>491.62916666666649</v>
      </c>
      <c r="BS354" s="76">
        <f t="shared" si="491"/>
        <v>8.3333333350310568E-4</v>
      </c>
      <c r="BT354" s="76">
        <v>0</v>
      </c>
      <c r="BU354" s="76">
        <f t="shared" si="477"/>
        <v>491.63</v>
      </c>
      <c r="BV354" s="77">
        <v>492.11</v>
      </c>
      <c r="BW354" s="77">
        <f t="shared" si="492"/>
        <v>-0.48000000000001819</v>
      </c>
      <c r="BX354" s="8"/>
      <c r="BY354" s="76">
        <v>491.63</v>
      </c>
      <c r="BZ354" s="76">
        <v>491.62916666666649</v>
      </c>
      <c r="CA354" s="76">
        <f t="shared" ref="CA354:CA410" si="502">+BY354-BZ354</f>
        <v>8.3333333350310568E-4</v>
      </c>
      <c r="CB354" s="76">
        <v>0</v>
      </c>
      <c r="CC354" s="76">
        <f t="shared" ref="CC354:CC410" si="503">+BY354-CB354</f>
        <v>491.63</v>
      </c>
      <c r="CD354" s="77">
        <v>492.11</v>
      </c>
      <c r="CE354" s="78">
        <f t="shared" si="493"/>
        <v>-0.48000000000001819</v>
      </c>
      <c r="CF354" s="32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</row>
    <row r="355" spans="2:99" s="2" customFormat="1" ht="14.25" hidden="1" customHeight="1" outlineLevel="1">
      <c r="B355" s="2" t="str">
        <f t="shared" si="478"/>
        <v>Hide</v>
      </c>
      <c r="C355" s="2">
        <v>1</v>
      </c>
      <c r="D355" s="72" t="s">
        <v>330</v>
      </c>
      <c r="E355" s="124">
        <v>0</v>
      </c>
      <c r="F355" s="76">
        <v>0</v>
      </c>
      <c r="G355" s="76">
        <f t="shared" si="479"/>
        <v>0</v>
      </c>
      <c r="H355" s="76">
        <v>0</v>
      </c>
      <c r="I355" s="76">
        <f t="shared" si="473"/>
        <v>0</v>
      </c>
      <c r="J355" s="77">
        <v>0</v>
      </c>
      <c r="K355" s="77">
        <f t="shared" si="480"/>
        <v>0</v>
      </c>
      <c r="L355" s="8"/>
      <c r="M355" s="76">
        <v>0</v>
      </c>
      <c r="N355" s="76">
        <v>0</v>
      </c>
      <c r="O355" s="76">
        <f t="shared" si="494"/>
        <v>0</v>
      </c>
      <c r="P355" s="76">
        <v>0</v>
      </c>
      <c r="Q355" s="76">
        <f t="shared" si="495"/>
        <v>0</v>
      </c>
      <c r="R355" s="77">
        <v>0</v>
      </c>
      <c r="S355" s="78">
        <f t="shared" si="481"/>
        <v>0</v>
      </c>
      <c r="T355" s="32"/>
      <c r="U355" s="124">
        <v>0</v>
      </c>
      <c r="V355" s="76">
        <v>0</v>
      </c>
      <c r="W355" s="76">
        <f t="shared" si="482"/>
        <v>0</v>
      </c>
      <c r="X355" s="76">
        <v>0</v>
      </c>
      <c r="Y355" s="76">
        <f t="shared" si="474"/>
        <v>0</v>
      </c>
      <c r="Z355" s="77">
        <v>0</v>
      </c>
      <c r="AA355" s="77">
        <f t="shared" si="483"/>
        <v>0</v>
      </c>
      <c r="AB355" s="8"/>
      <c r="AC355" s="76">
        <v>0</v>
      </c>
      <c r="AD355" s="76">
        <v>0</v>
      </c>
      <c r="AE355" s="76">
        <f t="shared" si="496"/>
        <v>0</v>
      </c>
      <c r="AF355" s="76">
        <v>0</v>
      </c>
      <c r="AG355" s="76">
        <f t="shared" si="497"/>
        <v>0</v>
      </c>
      <c r="AH355" s="77">
        <v>0</v>
      </c>
      <c r="AI355" s="78">
        <f t="shared" si="484"/>
        <v>0</v>
      </c>
      <c r="AJ355" s="32"/>
      <c r="AK355" s="124">
        <v>0</v>
      </c>
      <c r="AL355" s="76">
        <v>0</v>
      </c>
      <c r="AM355" s="76">
        <f t="shared" si="485"/>
        <v>0</v>
      </c>
      <c r="AN355" s="76">
        <v>0</v>
      </c>
      <c r="AO355" s="76">
        <f t="shared" si="475"/>
        <v>0</v>
      </c>
      <c r="AP355" s="77">
        <v>0</v>
      </c>
      <c r="AQ355" s="77">
        <f t="shared" si="486"/>
        <v>0</v>
      </c>
      <c r="AR355" s="8"/>
      <c r="AS355" s="76">
        <v>0</v>
      </c>
      <c r="AT355" s="76">
        <v>0</v>
      </c>
      <c r="AU355" s="76">
        <f t="shared" si="498"/>
        <v>0</v>
      </c>
      <c r="AV355" s="76">
        <v>0</v>
      </c>
      <c r="AW355" s="76">
        <f t="shared" si="499"/>
        <v>0</v>
      </c>
      <c r="AX355" s="77">
        <v>0</v>
      </c>
      <c r="AY355" s="78">
        <f t="shared" si="487"/>
        <v>0</v>
      </c>
      <c r="AZ355" s="32"/>
      <c r="BA355" s="124">
        <v>0</v>
      </c>
      <c r="BB355" s="76">
        <v>0</v>
      </c>
      <c r="BC355" s="76">
        <f t="shared" si="488"/>
        <v>0</v>
      </c>
      <c r="BD355" s="76">
        <v>0</v>
      </c>
      <c r="BE355" s="76">
        <f t="shared" si="476"/>
        <v>0</v>
      </c>
      <c r="BF355" s="77">
        <v>0</v>
      </c>
      <c r="BG355" s="77">
        <f t="shared" si="489"/>
        <v>0</v>
      </c>
      <c r="BH355" s="8"/>
      <c r="BI355" s="76">
        <v>0</v>
      </c>
      <c r="BJ355" s="76">
        <v>0</v>
      </c>
      <c r="BK355" s="76">
        <f t="shared" si="500"/>
        <v>0</v>
      </c>
      <c r="BL355" s="76">
        <v>0</v>
      </c>
      <c r="BM355" s="76">
        <f t="shared" si="501"/>
        <v>0</v>
      </c>
      <c r="BN355" s="77">
        <v>0</v>
      </c>
      <c r="BO355" s="78">
        <f t="shared" si="490"/>
        <v>0</v>
      </c>
      <c r="BP355" s="32"/>
      <c r="BQ355" s="124">
        <v>0</v>
      </c>
      <c r="BR355" s="76">
        <v>0</v>
      </c>
      <c r="BS355" s="76">
        <f t="shared" si="491"/>
        <v>0</v>
      </c>
      <c r="BT355" s="76">
        <v>0</v>
      </c>
      <c r="BU355" s="76">
        <f t="shared" si="477"/>
        <v>0</v>
      </c>
      <c r="BV355" s="77">
        <v>0</v>
      </c>
      <c r="BW355" s="77">
        <f t="shared" si="492"/>
        <v>0</v>
      </c>
      <c r="BX355" s="8"/>
      <c r="BY355" s="76">
        <v>0</v>
      </c>
      <c r="BZ355" s="76">
        <v>0</v>
      </c>
      <c r="CA355" s="76">
        <f t="shared" si="502"/>
        <v>0</v>
      </c>
      <c r="CB355" s="76">
        <v>0</v>
      </c>
      <c r="CC355" s="76">
        <f t="shared" si="503"/>
        <v>0</v>
      </c>
      <c r="CD355" s="77">
        <v>0</v>
      </c>
      <c r="CE355" s="78">
        <f t="shared" si="493"/>
        <v>0</v>
      </c>
      <c r="CF355" s="32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</row>
    <row r="356" spans="2:99" s="2" customFormat="1" ht="14.25" hidden="1" customHeight="1" outlineLevel="1">
      <c r="B356" s="2" t="str">
        <f t="shared" si="478"/>
        <v>Hide</v>
      </c>
      <c r="C356" s="2">
        <v>1</v>
      </c>
      <c r="D356" s="72" t="s">
        <v>331</v>
      </c>
      <c r="E356" s="124">
        <v>0</v>
      </c>
      <c r="F356" s="76">
        <v>0</v>
      </c>
      <c r="G356" s="76">
        <f t="shared" si="479"/>
        <v>0</v>
      </c>
      <c r="H356" s="76">
        <v>0</v>
      </c>
      <c r="I356" s="76">
        <f t="shared" ref="I356:I410" si="504">+E356-H356</f>
        <v>0</v>
      </c>
      <c r="J356" s="77">
        <v>0</v>
      </c>
      <c r="K356" s="77">
        <f t="shared" si="480"/>
        <v>0</v>
      </c>
      <c r="L356" s="8"/>
      <c r="M356" s="76">
        <v>0</v>
      </c>
      <c r="N356" s="76">
        <v>0</v>
      </c>
      <c r="O356" s="76">
        <f t="shared" si="494"/>
        <v>0</v>
      </c>
      <c r="P356" s="76">
        <v>0</v>
      </c>
      <c r="Q356" s="76">
        <f t="shared" si="495"/>
        <v>0</v>
      </c>
      <c r="R356" s="77">
        <v>0</v>
      </c>
      <c r="S356" s="78">
        <f t="shared" si="481"/>
        <v>0</v>
      </c>
      <c r="T356" s="32"/>
      <c r="U356" s="124">
        <v>0</v>
      </c>
      <c r="V356" s="76">
        <v>0</v>
      </c>
      <c r="W356" s="76">
        <f t="shared" si="482"/>
        <v>0</v>
      </c>
      <c r="X356" s="76">
        <v>0</v>
      </c>
      <c r="Y356" s="76">
        <f t="shared" ref="Y356:Y410" si="505">+U356-X356</f>
        <v>0</v>
      </c>
      <c r="Z356" s="77">
        <v>0</v>
      </c>
      <c r="AA356" s="77">
        <f t="shared" si="483"/>
        <v>0</v>
      </c>
      <c r="AB356" s="8"/>
      <c r="AC356" s="76">
        <v>0</v>
      </c>
      <c r="AD356" s="76">
        <v>0</v>
      </c>
      <c r="AE356" s="76">
        <f t="shared" si="496"/>
        <v>0</v>
      </c>
      <c r="AF356" s="76">
        <v>0</v>
      </c>
      <c r="AG356" s="76">
        <f t="shared" si="497"/>
        <v>0</v>
      </c>
      <c r="AH356" s="77">
        <v>0</v>
      </c>
      <c r="AI356" s="78">
        <f t="shared" si="484"/>
        <v>0</v>
      </c>
      <c r="AJ356" s="32"/>
      <c r="AK356" s="124">
        <v>0</v>
      </c>
      <c r="AL356" s="76">
        <v>0</v>
      </c>
      <c r="AM356" s="76">
        <f t="shared" si="485"/>
        <v>0</v>
      </c>
      <c r="AN356" s="76">
        <v>0</v>
      </c>
      <c r="AO356" s="76">
        <f t="shared" ref="AO356:AO410" si="506">+AK356-AN356</f>
        <v>0</v>
      </c>
      <c r="AP356" s="77">
        <v>0</v>
      </c>
      <c r="AQ356" s="77">
        <f t="shared" si="486"/>
        <v>0</v>
      </c>
      <c r="AR356" s="8"/>
      <c r="AS356" s="76">
        <v>0</v>
      </c>
      <c r="AT356" s="76">
        <v>0</v>
      </c>
      <c r="AU356" s="76">
        <f t="shared" si="498"/>
        <v>0</v>
      </c>
      <c r="AV356" s="76">
        <v>0</v>
      </c>
      <c r="AW356" s="76">
        <f t="shared" si="499"/>
        <v>0</v>
      </c>
      <c r="AX356" s="77">
        <v>0</v>
      </c>
      <c r="AY356" s="78">
        <f t="shared" si="487"/>
        <v>0</v>
      </c>
      <c r="AZ356" s="32"/>
      <c r="BA356" s="124">
        <v>0</v>
      </c>
      <c r="BB356" s="76">
        <v>0</v>
      </c>
      <c r="BC356" s="76">
        <f t="shared" si="488"/>
        <v>0</v>
      </c>
      <c r="BD356" s="76">
        <v>0</v>
      </c>
      <c r="BE356" s="76">
        <f t="shared" ref="BE356:BE410" si="507">+BA356-BD356</f>
        <v>0</v>
      </c>
      <c r="BF356" s="77">
        <v>0</v>
      </c>
      <c r="BG356" s="77">
        <f t="shared" si="489"/>
        <v>0</v>
      </c>
      <c r="BH356" s="8"/>
      <c r="BI356" s="76">
        <v>0</v>
      </c>
      <c r="BJ356" s="76">
        <v>0</v>
      </c>
      <c r="BK356" s="76">
        <f t="shared" si="500"/>
        <v>0</v>
      </c>
      <c r="BL356" s="76">
        <v>0</v>
      </c>
      <c r="BM356" s="76">
        <f t="shared" si="501"/>
        <v>0</v>
      </c>
      <c r="BN356" s="77">
        <v>0</v>
      </c>
      <c r="BO356" s="78">
        <f t="shared" si="490"/>
        <v>0</v>
      </c>
      <c r="BP356" s="32"/>
      <c r="BQ356" s="124">
        <v>0</v>
      </c>
      <c r="BR356" s="76">
        <v>0</v>
      </c>
      <c r="BS356" s="76">
        <f t="shared" si="491"/>
        <v>0</v>
      </c>
      <c r="BT356" s="76">
        <v>0</v>
      </c>
      <c r="BU356" s="76">
        <f t="shared" ref="BU356:BU410" si="508">+BQ356-BT356</f>
        <v>0</v>
      </c>
      <c r="BV356" s="77">
        <v>0</v>
      </c>
      <c r="BW356" s="77">
        <f t="shared" si="492"/>
        <v>0</v>
      </c>
      <c r="BX356" s="8"/>
      <c r="BY356" s="76">
        <v>0</v>
      </c>
      <c r="BZ356" s="76">
        <v>0</v>
      </c>
      <c r="CA356" s="76">
        <f t="shared" si="502"/>
        <v>0</v>
      </c>
      <c r="CB356" s="76">
        <v>0</v>
      </c>
      <c r="CC356" s="76">
        <f t="shared" si="503"/>
        <v>0</v>
      </c>
      <c r="CD356" s="77">
        <v>0</v>
      </c>
      <c r="CE356" s="78">
        <f t="shared" si="493"/>
        <v>0</v>
      </c>
      <c r="CF356" s="32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</row>
    <row r="357" spans="2:99" s="2" customFormat="1" ht="14.25" hidden="1" customHeight="1" outlineLevel="1">
      <c r="B357" s="2" t="str">
        <f t="shared" si="478"/>
        <v>Hide</v>
      </c>
      <c r="C357" s="2">
        <v>1</v>
      </c>
      <c r="D357" s="72" t="s">
        <v>332</v>
      </c>
      <c r="E357" s="124">
        <v>0</v>
      </c>
      <c r="F357" s="76">
        <v>0</v>
      </c>
      <c r="G357" s="76">
        <f t="shared" si="479"/>
        <v>0</v>
      </c>
      <c r="H357" s="76">
        <v>0</v>
      </c>
      <c r="I357" s="76">
        <f t="shared" si="504"/>
        <v>0</v>
      </c>
      <c r="J357" s="77">
        <v>0</v>
      </c>
      <c r="K357" s="77">
        <f t="shared" si="480"/>
        <v>0</v>
      </c>
      <c r="L357" s="8"/>
      <c r="M357" s="76">
        <v>0</v>
      </c>
      <c r="N357" s="76">
        <v>0</v>
      </c>
      <c r="O357" s="76">
        <f t="shared" si="494"/>
        <v>0</v>
      </c>
      <c r="P357" s="76">
        <v>0</v>
      </c>
      <c r="Q357" s="76">
        <f t="shared" si="495"/>
        <v>0</v>
      </c>
      <c r="R357" s="77">
        <v>0</v>
      </c>
      <c r="S357" s="78">
        <f t="shared" si="481"/>
        <v>0</v>
      </c>
      <c r="T357" s="32"/>
      <c r="U357" s="124">
        <v>0</v>
      </c>
      <c r="V357" s="76">
        <v>0</v>
      </c>
      <c r="W357" s="76">
        <f t="shared" si="482"/>
        <v>0</v>
      </c>
      <c r="X357" s="76">
        <v>0</v>
      </c>
      <c r="Y357" s="76">
        <f t="shared" si="505"/>
        <v>0</v>
      </c>
      <c r="Z357" s="77">
        <v>0</v>
      </c>
      <c r="AA357" s="77">
        <f t="shared" si="483"/>
        <v>0</v>
      </c>
      <c r="AB357" s="8"/>
      <c r="AC357" s="76">
        <v>0</v>
      </c>
      <c r="AD357" s="76">
        <v>0</v>
      </c>
      <c r="AE357" s="76">
        <f t="shared" si="496"/>
        <v>0</v>
      </c>
      <c r="AF357" s="76">
        <v>0</v>
      </c>
      <c r="AG357" s="76">
        <f t="shared" si="497"/>
        <v>0</v>
      </c>
      <c r="AH357" s="77">
        <v>0</v>
      </c>
      <c r="AI357" s="78">
        <f t="shared" si="484"/>
        <v>0</v>
      </c>
      <c r="AJ357" s="32"/>
      <c r="AK357" s="124">
        <v>0</v>
      </c>
      <c r="AL357" s="76">
        <v>0</v>
      </c>
      <c r="AM357" s="76">
        <f t="shared" si="485"/>
        <v>0</v>
      </c>
      <c r="AN357" s="76">
        <v>0</v>
      </c>
      <c r="AO357" s="76">
        <f t="shared" si="506"/>
        <v>0</v>
      </c>
      <c r="AP357" s="77">
        <v>0</v>
      </c>
      <c r="AQ357" s="77">
        <f t="shared" si="486"/>
        <v>0</v>
      </c>
      <c r="AR357" s="8"/>
      <c r="AS357" s="76">
        <v>0</v>
      </c>
      <c r="AT357" s="76">
        <v>0</v>
      </c>
      <c r="AU357" s="76">
        <f t="shared" si="498"/>
        <v>0</v>
      </c>
      <c r="AV357" s="76">
        <v>0</v>
      </c>
      <c r="AW357" s="76">
        <f t="shared" si="499"/>
        <v>0</v>
      </c>
      <c r="AX357" s="77">
        <v>0</v>
      </c>
      <c r="AY357" s="78">
        <f t="shared" si="487"/>
        <v>0</v>
      </c>
      <c r="AZ357" s="32"/>
      <c r="BA357" s="124">
        <v>0</v>
      </c>
      <c r="BB357" s="76">
        <v>0</v>
      </c>
      <c r="BC357" s="76">
        <f t="shared" si="488"/>
        <v>0</v>
      </c>
      <c r="BD357" s="76">
        <v>0</v>
      </c>
      <c r="BE357" s="76">
        <f t="shared" si="507"/>
        <v>0</v>
      </c>
      <c r="BF357" s="77">
        <v>0</v>
      </c>
      <c r="BG357" s="77">
        <f t="shared" si="489"/>
        <v>0</v>
      </c>
      <c r="BH357" s="8"/>
      <c r="BI357" s="76">
        <v>0</v>
      </c>
      <c r="BJ357" s="76">
        <v>0</v>
      </c>
      <c r="BK357" s="76">
        <f t="shared" si="500"/>
        <v>0</v>
      </c>
      <c r="BL357" s="76">
        <v>0</v>
      </c>
      <c r="BM357" s="76">
        <f t="shared" si="501"/>
        <v>0</v>
      </c>
      <c r="BN357" s="77">
        <v>0</v>
      </c>
      <c r="BO357" s="78">
        <f t="shared" si="490"/>
        <v>0</v>
      </c>
      <c r="BP357" s="32"/>
      <c r="BQ357" s="124">
        <v>0</v>
      </c>
      <c r="BR357" s="76">
        <v>0</v>
      </c>
      <c r="BS357" s="76">
        <f t="shared" si="491"/>
        <v>0</v>
      </c>
      <c r="BT357" s="76">
        <v>0</v>
      </c>
      <c r="BU357" s="76">
        <f t="shared" si="508"/>
        <v>0</v>
      </c>
      <c r="BV357" s="77">
        <v>0</v>
      </c>
      <c r="BW357" s="77">
        <f t="shared" si="492"/>
        <v>0</v>
      </c>
      <c r="BX357" s="8"/>
      <c r="BY357" s="76">
        <v>0</v>
      </c>
      <c r="BZ357" s="76">
        <v>0</v>
      </c>
      <c r="CA357" s="76">
        <f t="shared" si="502"/>
        <v>0</v>
      </c>
      <c r="CB357" s="76">
        <v>0</v>
      </c>
      <c r="CC357" s="76">
        <f t="shared" si="503"/>
        <v>0</v>
      </c>
      <c r="CD357" s="77">
        <v>0</v>
      </c>
      <c r="CE357" s="78">
        <f t="shared" si="493"/>
        <v>0</v>
      </c>
      <c r="CF357" s="32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</row>
    <row r="358" spans="2:99" s="2" customFormat="1" ht="14.25" hidden="1" customHeight="1" outlineLevel="1">
      <c r="B358" s="2" t="str">
        <f t="shared" si="478"/>
        <v>Hide</v>
      </c>
      <c r="C358" s="2">
        <v>1</v>
      </c>
      <c r="D358" s="72" t="s">
        <v>333</v>
      </c>
      <c r="E358" s="124">
        <v>0</v>
      </c>
      <c r="F358" s="76">
        <v>0</v>
      </c>
      <c r="G358" s="76">
        <f t="shared" si="479"/>
        <v>0</v>
      </c>
      <c r="H358" s="76">
        <v>0</v>
      </c>
      <c r="I358" s="76">
        <f t="shared" si="504"/>
        <v>0</v>
      </c>
      <c r="J358" s="77">
        <v>0</v>
      </c>
      <c r="K358" s="77">
        <f t="shared" si="480"/>
        <v>0</v>
      </c>
      <c r="L358" s="8"/>
      <c r="M358" s="76">
        <v>0</v>
      </c>
      <c r="N358" s="76">
        <v>0</v>
      </c>
      <c r="O358" s="76">
        <f t="shared" si="494"/>
        <v>0</v>
      </c>
      <c r="P358" s="76">
        <v>0</v>
      </c>
      <c r="Q358" s="76">
        <f t="shared" si="495"/>
        <v>0</v>
      </c>
      <c r="R358" s="77">
        <v>0</v>
      </c>
      <c r="S358" s="78">
        <f t="shared" si="481"/>
        <v>0</v>
      </c>
      <c r="T358" s="32"/>
      <c r="U358" s="124">
        <v>0</v>
      </c>
      <c r="V358" s="76">
        <v>0</v>
      </c>
      <c r="W358" s="76">
        <f t="shared" si="482"/>
        <v>0</v>
      </c>
      <c r="X358" s="76">
        <v>0</v>
      </c>
      <c r="Y358" s="76">
        <f t="shared" si="505"/>
        <v>0</v>
      </c>
      <c r="Z358" s="77">
        <v>0</v>
      </c>
      <c r="AA358" s="77">
        <f t="shared" si="483"/>
        <v>0</v>
      </c>
      <c r="AB358" s="8"/>
      <c r="AC358" s="76">
        <v>0</v>
      </c>
      <c r="AD358" s="76">
        <v>0</v>
      </c>
      <c r="AE358" s="76">
        <f t="shared" si="496"/>
        <v>0</v>
      </c>
      <c r="AF358" s="76">
        <v>0</v>
      </c>
      <c r="AG358" s="76">
        <f t="shared" si="497"/>
        <v>0</v>
      </c>
      <c r="AH358" s="77">
        <v>0</v>
      </c>
      <c r="AI358" s="78">
        <f t="shared" si="484"/>
        <v>0</v>
      </c>
      <c r="AJ358" s="32"/>
      <c r="AK358" s="124">
        <v>0</v>
      </c>
      <c r="AL358" s="76">
        <v>0</v>
      </c>
      <c r="AM358" s="76">
        <f t="shared" si="485"/>
        <v>0</v>
      </c>
      <c r="AN358" s="76">
        <v>0</v>
      </c>
      <c r="AO358" s="76">
        <f t="shared" si="506"/>
        <v>0</v>
      </c>
      <c r="AP358" s="77">
        <v>0</v>
      </c>
      <c r="AQ358" s="77">
        <f t="shared" si="486"/>
        <v>0</v>
      </c>
      <c r="AR358" s="8"/>
      <c r="AS358" s="76">
        <v>0</v>
      </c>
      <c r="AT358" s="76">
        <v>0</v>
      </c>
      <c r="AU358" s="76">
        <f t="shared" si="498"/>
        <v>0</v>
      </c>
      <c r="AV358" s="76">
        <v>0</v>
      </c>
      <c r="AW358" s="76">
        <f t="shared" si="499"/>
        <v>0</v>
      </c>
      <c r="AX358" s="77">
        <v>0</v>
      </c>
      <c r="AY358" s="78">
        <f t="shared" si="487"/>
        <v>0</v>
      </c>
      <c r="AZ358" s="32"/>
      <c r="BA358" s="124">
        <v>0</v>
      </c>
      <c r="BB358" s="76">
        <v>0</v>
      </c>
      <c r="BC358" s="76">
        <f t="shared" si="488"/>
        <v>0</v>
      </c>
      <c r="BD358" s="76">
        <v>0</v>
      </c>
      <c r="BE358" s="76">
        <f t="shared" si="507"/>
        <v>0</v>
      </c>
      <c r="BF358" s="77">
        <v>0</v>
      </c>
      <c r="BG358" s="77">
        <f t="shared" si="489"/>
        <v>0</v>
      </c>
      <c r="BH358" s="8"/>
      <c r="BI358" s="76">
        <v>0</v>
      </c>
      <c r="BJ358" s="76">
        <v>0</v>
      </c>
      <c r="BK358" s="76">
        <f t="shared" si="500"/>
        <v>0</v>
      </c>
      <c r="BL358" s="76">
        <v>0</v>
      </c>
      <c r="BM358" s="76">
        <f t="shared" si="501"/>
        <v>0</v>
      </c>
      <c r="BN358" s="77">
        <v>0</v>
      </c>
      <c r="BO358" s="78">
        <f t="shared" si="490"/>
        <v>0</v>
      </c>
      <c r="BP358" s="32"/>
      <c r="BQ358" s="124">
        <v>0</v>
      </c>
      <c r="BR358" s="76">
        <v>0</v>
      </c>
      <c r="BS358" s="76">
        <f t="shared" si="491"/>
        <v>0</v>
      </c>
      <c r="BT358" s="76">
        <v>0</v>
      </c>
      <c r="BU358" s="76">
        <f t="shared" si="508"/>
        <v>0</v>
      </c>
      <c r="BV358" s="77">
        <v>0</v>
      </c>
      <c r="BW358" s="77">
        <f t="shared" si="492"/>
        <v>0</v>
      </c>
      <c r="BX358" s="8"/>
      <c r="BY358" s="76">
        <v>0</v>
      </c>
      <c r="BZ358" s="76">
        <v>0</v>
      </c>
      <c r="CA358" s="76">
        <f t="shared" si="502"/>
        <v>0</v>
      </c>
      <c r="CB358" s="76">
        <v>0</v>
      </c>
      <c r="CC358" s="76">
        <f t="shared" si="503"/>
        <v>0</v>
      </c>
      <c r="CD358" s="77">
        <v>0</v>
      </c>
      <c r="CE358" s="78">
        <f t="shared" si="493"/>
        <v>0</v>
      </c>
      <c r="CF358" s="32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</row>
    <row r="359" spans="2:99" s="2" customFormat="1" ht="14.25" hidden="1" customHeight="1" outlineLevel="1">
      <c r="B359" s="2" t="str">
        <f t="shared" si="478"/>
        <v>Hide</v>
      </c>
      <c r="C359" s="2">
        <v>1</v>
      </c>
      <c r="D359" s="72" t="s">
        <v>334</v>
      </c>
      <c r="E359" s="124">
        <v>0</v>
      </c>
      <c r="F359" s="76">
        <v>0</v>
      </c>
      <c r="G359" s="76">
        <f t="shared" si="479"/>
        <v>0</v>
      </c>
      <c r="H359" s="76">
        <v>0</v>
      </c>
      <c r="I359" s="76">
        <f t="shared" si="504"/>
        <v>0</v>
      </c>
      <c r="J359" s="77">
        <v>0</v>
      </c>
      <c r="K359" s="77">
        <f t="shared" si="480"/>
        <v>0</v>
      </c>
      <c r="L359" s="8"/>
      <c r="M359" s="76">
        <v>0</v>
      </c>
      <c r="N359" s="76">
        <v>0</v>
      </c>
      <c r="O359" s="76">
        <f t="shared" si="494"/>
        <v>0</v>
      </c>
      <c r="P359" s="76">
        <v>0</v>
      </c>
      <c r="Q359" s="76">
        <f t="shared" si="495"/>
        <v>0</v>
      </c>
      <c r="R359" s="77">
        <v>0</v>
      </c>
      <c r="S359" s="78">
        <f t="shared" si="481"/>
        <v>0</v>
      </c>
      <c r="T359" s="32"/>
      <c r="U359" s="124">
        <v>0</v>
      </c>
      <c r="V359" s="76">
        <v>0</v>
      </c>
      <c r="W359" s="76">
        <f t="shared" si="482"/>
        <v>0</v>
      </c>
      <c r="X359" s="76">
        <v>0</v>
      </c>
      <c r="Y359" s="76">
        <f t="shared" si="505"/>
        <v>0</v>
      </c>
      <c r="Z359" s="77">
        <v>0</v>
      </c>
      <c r="AA359" s="77">
        <f t="shared" si="483"/>
        <v>0</v>
      </c>
      <c r="AB359" s="8"/>
      <c r="AC359" s="76">
        <v>0</v>
      </c>
      <c r="AD359" s="76">
        <v>0</v>
      </c>
      <c r="AE359" s="76">
        <f t="shared" si="496"/>
        <v>0</v>
      </c>
      <c r="AF359" s="76">
        <v>0</v>
      </c>
      <c r="AG359" s="76">
        <f t="shared" si="497"/>
        <v>0</v>
      </c>
      <c r="AH359" s="77">
        <v>0</v>
      </c>
      <c r="AI359" s="78">
        <f t="shared" si="484"/>
        <v>0</v>
      </c>
      <c r="AJ359" s="32"/>
      <c r="AK359" s="124">
        <v>0</v>
      </c>
      <c r="AL359" s="76">
        <v>0</v>
      </c>
      <c r="AM359" s="76">
        <f t="shared" si="485"/>
        <v>0</v>
      </c>
      <c r="AN359" s="76">
        <v>0</v>
      </c>
      <c r="AO359" s="76">
        <f t="shared" si="506"/>
        <v>0</v>
      </c>
      <c r="AP359" s="77">
        <v>0</v>
      </c>
      <c r="AQ359" s="77">
        <f t="shared" si="486"/>
        <v>0</v>
      </c>
      <c r="AR359" s="8"/>
      <c r="AS359" s="76">
        <v>0</v>
      </c>
      <c r="AT359" s="76">
        <v>0</v>
      </c>
      <c r="AU359" s="76">
        <f t="shared" si="498"/>
        <v>0</v>
      </c>
      <c r="AV359" s="76">
        <v>0</v>
      </c>
      <c r="AW359" s="76">
        <f t="shared" si="499"/>
        <v>0</v>
      </c>
      <c r="AX359" s="77">
        <v>0</v>
      </c>
      <c r="AY359" s="78">
        <f t="shared" si="487"/>
        <v>0</v>
      </c>
      <c r="AZ359" s="32"/>
      <c r="BA359" s="124">
        <v>0</v>
      </c>
      <c r="BB359" s="76">
        <v>0</v>
      </c>
      <c r="BC359" s="76">
        <f t="shared" si="488"/>
        <v>0</v>
      </c>
      <c r="BD359" s="76">
        <v>0</v>
      </c>
      <c r="BE359" s="76">
        <f t="shared" si="507"/>
        <v>0</v>
      </c>
      <c r="BF359" s="77">
        <v>0</v>
      </c>
      <c r="BG359" s="77">
        <f t="shared" si="489"/>
        <v>0</v>
      </c>
      <c r="BH359" s="8"/>
      <c r="BI359" s="76">
        <v>0</v>
      </c>
      <c r="BJ359" s="76">
        <v>0</v>
      </c>
      <c r="BK359" s="76">
        <f t="shared" si="500"/>
        <v>0</v>
      </c>
      <c r="BL359" s="76">
        <v>0</v>
      </c>
      <c r="BM359" s="76">
        <f t="shared" si="501"/>
        <v>0</v>
      </c>
      <c r="BN359" s="77">
        <v>0</v>
      </c>
      <c r="BO359" s="78">
        <f t="shared" si="490"/>
        <v>0</v>
      </c>
      <c r="BP359" s="32"/>
      <c r="BQ359" s="124">
        <v>0</v>
      </c>
      <c r="BR359" s="76">
        <v>0</v>
      </c>
      <c r="BS359" s="76">
        <f t="shared" si="491"/>
        <v>0</v>
      </c>
      <c r="BT359" s="76">
        <v>0</v>
      </c>
      <c r="BU359" s="76">
        <f t="shared" si="508"/>
        <v>0</v>
      </c>
      <c r="BV359" s="77">
        <v>0</v>
      </c>
      <c r="BW359" s="77">
        <f t="shared" si="492"/>
        <v>0</v>
      </c>
      <c r="BX359" s="8"/>
      <c r="BY359" s="76">
        <v>0</v>
      </c>
      <c r="BZ359" s="76">
        <v>0</v>
      </c>
      <c r="CA359" s="76">
        <f t="shared" si="502"/>
        <v>0</v>
      </c>
      <c r="CB359" s="76">
        <v>0</v>
      </c>
      <c r="CC359" s="76">
        <f t="shared" si="503"/>
        <v>0</v>
      </c>
      <c r="CD359" s="77">
        <v>0</v>
      </c>
      <c r="CE359" s="78">
        <f t="shared" si="493"/>
        <v>0</v>
      </c>
      <c r="CF359" s="32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</row>
    <row r="360" spans="2:99" s="2" customFormat="1" ht="14.25" hidden="1" customHeight="1" outlineLevel="1">
      <c r="B360" s="2" t="str">
        <f t="shared" si="478"/>
        <v>Hide</v>
      </c>
      <c r="C360" s="2">
        <v>1</v>
      </c>
      <c r="D360" s="72" t="s">
        <v>335</v>
      </c>
      <c r="E360" s="124">
        <v>0</v>
      </c>
      <c r="F360" s="76">
        <v>0</v>
      </c>
      <c r="G360" s="76">
        <f t="shared" si="479"/>
        <v>0</v>
      </c>
      <c r="H360" s="76">
        <v>0</v>
      </c>
      <c r="I360" s="76">
        <f t="shared" si="504"/>
        <v>0</v>
      </c>
      <c r="J360" s="77">
        <v>0</v>
      </c>
      <c r="K360" s="77">
        <f t="shared" si="480"/>
        <v>0</v>
      </c>
      <c r="L360" s="8"/>
      <c r="M360" s="76">
        <v>0</v>
      </c>
      <c r="N360" s="76">
        <v>0</v>
      </c>
      <c r="O360" s="76">
        <f t="shared" si="494"/>
        <v>0</v>
      </c>
      <c r="P360" s="76">
        <v>0</v>
      </c>
      <c r="Q360" s="76">
        <f t="shared" si="495"/>
        <v>0</v>
      </c>
      <c r="R360" s="77">
        <v>0</v>
      </c>
      <c r="S360" s="78">
        <f t="shared" si="481"/>
        <v>0</v>
      </c>
      <c r="T360" s="32"/>
      <c r="U360" s="124">
        <v>0</v>
      </c>
      <c r="V360" s="76">
        <v>0</v>
      </c>
      <c r="W360" s="76">
        <f t="shared" si="482"/>
        <v>0</v>
      </c>
      <c r="X360" s="76">
        <v>0</v>
      </c>
      <c r="Y360" s="76">
        <f t="shared" si="505"/>
        <v>0</v>
      </c>
      <c r="Z360" s="77">
        <v>0</v>
      </c>
      <c r="AA360" s="77">
        <f t="shared" si="483"/>
        <v>0</v>
      </c>
      <c r="AB360" s="8"/>
      <c r="AC360" s="76">
        <v>0</v>
      </c>
      <c r="AD360" s="76">
        <v>0</v>
      </c>
      <c r="AE360" s="76">
        <f t="shared" si="496"/>
        <v>0</v>
      </c>
      <c r="AF360" s="76">
        <v>0</v>
      </c>
      <c r="AG360" s="76">
        <f t="shared" si="497"/>
        <v>0</v>
      </c>
      <c r="AH360" s="77">
        <v>0</v>
      </c>
      <c r="AI360" s="78">
        <f t="shared" si="484"/>
        <v>0</v>
      </c>
      <c r="AJ360" s="32"/>
      <c r="AK360" s="124">
        <v>0</v>
      </c>
      <c r="AL360" s="76">
        <v>0</v>
      </c>
      <c r="AM360" s="76">
        <f t="shared" si="485"/>
        <v>0</v>
      </c>
      <c r="AN360" s="76">
        <v>0</v>
      </c>
      <c r="AO360" s="76">
        <f t="shared" si="506"/>
        <v>0</v>
      </c>
      <c r="AP360" s="77">
        <v>0</v>
      </c>
      <c r="AQ360" s="77">
        <f t="shared" si="486"/>
        <v>0</v>
      </c>
      <c r="AR360" s="8"/>
      <c r="AS360" s="76">
        <v>0</v>
      </c>
      <c r="AT360" s="76">
        <v>0</v>
      </c>
      <c r="AU360" s="76">
        <f t="shared" si="498"/>
        <v>0</v>
      </c>
      <c r="AV360" s="76">
        <v>0</v>
      </c>
      <c r="AW360" s="76">
        <f t="shared" si="499"/>
        <v>0</v>
      </c>
      <c r="AX360" s="77">
        <v>0</v>
      </c>
      <c r="AY360" s="78">
        <f t="shared" si="487"/>
        <v>0</v>
      </c>
      <c r="AZ360" s="32"/>
      <c r="BA360" s="124">
        <v>0</v>
      </c>
      <c r="BB360" s="76">
        <v>0</v>
      </c>
      <c r="BC360" s="76">
        <f t="shared" si="488"/>
        <v>0</v>
      </c>
      <c r="BD360" s="76">
        <v>0</v>
      </c>
      <c r="BE360" s="76">
        <f t="shared" si="507"/>
        <v>0</v>
      </c>
      <c r="BF360" s="77">
        <v>0</v>
      </c>
      <c r="BG360" s="77">
        <f t="shared" si="489"/>
        <v>0</v>
      </c>
      <c r="BH360" s="8"/>
      <c r="BI360" s="76">
        <v>0</v>
      </c>
      <c r="BJ360" s="76">
        <v>0</v>
      </c>
      <c r="BK360" s="76">
        <f t="shared" si="500"/>
        <v>0</v>
      </c>
      <c r="BL360" s="76">
        <v>0</v>
      </c>
      <c r="BM360" s="76">
        <f t="shared" si="501"/>
        <v>0</v>
      </c>
      <c r="BN360" s="77">
        <v>0</v>
      </c>
      <c r="BO360" s="78">
        <f t="shared" si="490"/>
        <v>0</v>
      </c>
      <c r="BP360" s="32"/>
      <c r="BQ360" s="124">
        <v>0</v>
      </c>
      <c r="BR360" s="76">
        <v>0</v>
      </c>
      <c r="BS360" s="76">
        <f t="shared" si="491"/>
        <v>0</v>
      </c>
      <c r="BT360" s="76">
        <v>0</v>
      </c>
      <c r="BU360" s="76">
        <f t="shared" si="508"/>
        <v>0</v>
      </c>
      <c r="BV360" s="77">
        <v>0</v>
      </c>
      <c r="BW360" s="77">
        <f t="shared" si="492"/>
        <v>0</v>
      </c>
      <c r="BX360" s="8"/>
      <c r="BY360" s="76">
        <v>0</v>
      </c>
      <c r="BZ360" s="76">
        <v>0</v>
      </c>
      <c r="CA360" s="76">
        <f t="shared" si="502"/>
        <v>0</v>
      </c>
      <c r="CB360" s="76">
        <v>0</v>
      </c>
      <c r="CC360" s="76">
        <f t="shared" si="503"/>
        <v>0</v>
      </c>
      <c r="CD360" s="77">
        <v>0</v>
      </c>
      <c r="CE360" s="78">
        <f t="shared" si="493"/>
        <v>0</v>
      </c>
      <c r="CF360" s="32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</row>
    <row r="361" spans="2:99" s="2" customFormat="1" ht="14.25" hidden="1" customHeight="1" outlineLevel="1">
      <c r="B361" s="2" t="str">
        <f t="shared" si="478"/>
        <v>Hide</v>
      </c>
      <c r="C361" s="2">
        <v>1</v>
      </c>
      <c r="D361" s="72" t="s">
        <v>336</v>
      </c>
      <c r="E361" s="124">
        <v>0</v>
      </c>
      <c r="F361" s="76">
        <v>0</v>
      </c>
      <c r="G361" s="76">
        <f t="shared" si="479"/>
        <v>0</v>
      </c>
      <c r="H361" s="76">
        <v>0</v>
      </c>
      <c r="I361" s="76">
        <f t="shared" si="504"/>
        <v>0</v>
      </c>
      <c r="J361" s="77">
        <v>0</v>
      </c>
      <c r="K361" s="77">
        <f t="shared" si="480"/>
        <v>0</v>
      </c>
      <c r="L361" s="8"/>
      <c r="M361" s="76">
        <v>0</v>
      </c>
      <c r="N361" s="76">
        <v>0</v>
      </c>
      <c r="O361" s="76">
        <f t="shared" si="494"/>
        <v>0</v>
      </c>
      <c r="P361" s="76">
        <v>0</v>
      </c>
      <c r="Q361" s="76">
        <f t="shared" si="495"/>
        <v>0</v>
      </c>
      <c r="R361" s="77">
        <v>0</v>
      </c>
      <c r="S361" s="78">
        <f t="shared" si="481"/>
        <v>0</v>
      </c>
      <c r="T361" s="32"/>
      <c r="U361" s="124">
        <v>0</v>
      </c>
      <c r="V361" s="76">
        <v>0</v>
      </c>
      <c r="W361" s="76">
        <f t="shared" si="482"/>
        <v>0</v>
      </c>
      <c r="X361" s="76">
        <v>0</v>
      </c>
      <c r="Y361" s="76">
        <f t="shared" si="505"/>
        <v>0</v>
      </c>
      <c r="Z361" s="77">
        <v>0</v>
      </c>
      <c r="AA361" s="77">
        <f t="shared" si="483"/>
        <v>0</v>
      </c>
      <c r="AB361" s="8"/>
      <c r="AC361" s="76">
        <v>0</v>
      </c>
      <c r="AD361" s="76">
        <v>0</v>
      </c>
      <c r="AE361" s="76">
        <f t="shared" si="496"/>
        <v>0</v>
      </c>
      <c r="AF361" s="76">
        <v>0</v>
      </c>
      <c r="AG361" s="76">
        <f t="shared" si="497"/>
        <v>0</v>
      </c>
      <c r="AH361" s="77">
        <v>0</v>
      </c>
      <c r="AI361" s="78">
        <f t="shared" si="484"/>
        <v>0</v>
      </c>
      <c r="AJ361" s="32"/>
      <c r="AK361" s="124">
        <v>0</v>
      </c>
      <c r="AL361" s="76">
        <v>0</v>
      </c>
      <c r="AM361" s="76">
        <f t="shared" si="485"/>
        <v>0</v>
      </c>
      <c r="AN361" s="76">
        <v>0</v>
      </c>
      <c r="AO361" s="76">
        <f t="shared" si="506"/>
        <v>0</v>
      </c>
      <c r="AP361" s="77">
        <v>0</v>
      </c>
      <c r="AQ361" s="77">
        <f t="shared" si="486"/>
        <v>0</v>
      </c>
      <c r="AR361" s="8"/>
      <c r="AS361" s="76">
        <v>0</v>
      </c>
      <c r="AT361" s="76">
        <v>0</v>
      </c>
      <c r="AU361" s="76">
        <f t="shared" si="498"/>
        <v>0</v>
      </c>
      <c r="AV361" s="76">
        <v>0</v>
      </c>
      <c r="AW361" s="76">
        <f t="shared" si="499"/>
        <v>0</v>
      </c>
      <c r="AX361" s="77">
        <v>0</v>
      </c>
      <c r="AY361" s="78">
        <f t="shared" si="487"/>
        <v>0</v>
      </c>
      <c r="AZ361" s="32"/>
      <c r="BA361" s="124">
        <v>0</v>
      </c>
      <c r="BB361" s="76">
        <v>0</v>
      </c>
      <c r="BC361" s="76">
        <f t="shared" si="488"/>
        <v>0</v>
      </c>
      <c r="BD361" s="76">
        <v>0</v>
      </c>
      <c r="BE361" s="76">
        <f t="shared" si="507"/>
        <v>0</v>
      </c>
      <c r="BF361" s="77">
        <v>0</v>
      </c>
      <c r="BG361" s="77">
        <f t="shared" si="489"/>
        <v>0</v>
      </c>
      <c r="BH361" s="8"/>
      <c r="BI361" s="76">
        <v>0</v>
      </c>
      <c r="BJ361" s="76">
        <v>0</v>
      </c>
      <c r="BK361" s="76">
        <f t="shared" si="500"/>
        <v>0</v>
      </c>
      <c r="BL361" s="76">
        <v>0</v>
      </c>
      <c r="BM361" s="76">
        <f t="shared" si="501"/>
        <v>0</v>
      </c>
      <c r="BN361" s="77">
        <v>0</v>
      </c>
      <c r="BO361" s="78">
        <f t="shared" si="490"/>
        <v>0</v>
      </c>
      <c r="BP361" s="32"/>
      <c r="BQ361" s="124">
        <v>0</v>
      </c>
      <c r="BR361" s="76">
        <v>0</v>
      </c>
      <c r="BS361" s="76">
        <f t="shared" si="491"/>
        <v>0</v>
      </c>
      <c r="BT361" s="76">
        <v>0</v>
      </c>
      <c r="BU361" s="76">
        <f t="shared" si="508"/>
        <v>0</v>
      </c>
      <c r="BV361" s="77">
        <v>0</v>
      </c>
      <c r="BW361" s="77">
        <f t="shared" si="492"/>
        <v>0</v>
      </c>
      <c r="BX361" s="8"/>
      <c r="BY361" s="76">
        <v>0</v>
      </c>
      <c r="BZ361" s="76">
        <v>0</v>
      </c>
      <c r="CA361" s="76">
        <f t="shared" si="502"/>
        <v>0</v>
      </c>
      <c r="CB361" s="76">
        <v>0</v>
      </c>
      <c r="CC361" s="76">
        <f t="shared" si="503"/>
        <v>0</v>
      </c>
      <c r="CD361" s="77">
        <v>0</v>
      </c>
      <c r="CE361" s="78">
        <f t="shared" si="493"/>
        <v>0</v>
      </c>
      <c r="CF361" s="32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</row>
    <row r="362" spans="2:99" s="2" customFormat="1" ht="14.25" hidden="1" customHeight="1" outlineLevel="1">
      <c r="B362" s="2" t="str">
        <f t="shared" si="478"/>
        <v>Hide</v>
      </c>
      <c r="C362" s="2">
        <v>1</v>
      </c>
      <c r="D362" s="72" t="s">
        <v>337</v>
      </c>
      <c r="E362" s="124">
        <v>0</v>
      </c>
      <c r="F362" s="76">
        <v>0</v>
      </c>
      <c r="G362" s="76">
        <f t="shared" si="479"/>
        <v>0</v>
      </c>
      <c r="H362" s="76">
        <v>0</v>
      </c>
      <c r="I362" s="76">
        <f t="shared" si="504"/>
        <v>0</v>
      </c>
      <c r="J362" s="77">
        <v>0</v>
      </c>
      <c r="K362" s="77">
        <f t="shared" si="480"/>
        <v>0</v>
      </c>
      <c r="L362" s="8"/>
      <c r="M362" s="76">
        <v>0</v>
      </c>
      <c r="N362" s="76">
        <v>0</v>
      </c>
      <c r="O362" s="76">
        <f t="shared" si="494"/>
        <v>0</v>
      </c>
      <c r="P362" s="76">
        <v>0</v>
      </c>
      <c r="Q362" s="76">
        <f t="shared" si="495"/>
        <v>0</v>
      </c>
      <c r="R362" s="77">
        <v>0</v>
      </c>
      <c r="S362" s="78">
        <f t="shared" si="481"/>
        <v>0</v>
      </c>
      <c r="T362" s="32"/>
      <c r="U362" s="124">
        <v>0</v>
      </c>
      <c r="V362" s="76">
        <v>0</v>
      </c>
      <c r="W362" s="76">
        <f t="shared" si="482"/>
        <v>0</v>
      </c>
      <c r="X362" s="76">
        <v>0</v>
      </c>
      <c r="Y362" s="76">
        <f t="shared" si="505"/>
        <v>0</v>
      </c>
      <c r="Z362" s="77">
        <v>0</v>
      </c>
      <c r="AA362" s="77">
        <f t="shared" si="483"/>
        <v>0</v>
      </c>
      <c r="AB362" s="8"/>
      <c r="AC362" s="76">
        <v>0</v>
      </c>
      <c r="AD362" s="76">
        <v>0</v>
      </c>
      <c r="AE362" s="76">
        <f t="shared" si="496"/>
        <v>0</v>
      </c>
      <c r="AF362" s="76">
        <v>0</v>
      </c>
      <c r="AG362" s="76">
        <f t="shared" si="497"/>
        <v>0</v>
      </c>
      <c r="AH362" s="77">
        <v>0</v>
      </c>
      <c r="AI362" s="78">
        <f t="shared" si="484"/>
        <v>0</v>
      </c>
      <c r="AJ362" s="32"/>
      <c r="AK362" s="124">
        <v>0</v>
      </c>
      <c r="AL362" s="76">
        <v>0</v>
      </c>
      <c r="AM362" s="76">
        <f t="shared" si="485"/>
        <v>0</v>
      </c>
      <c r="AN362" s="76">
        <v>0</v>
      </c>
      <c r="AO362" s="76">
        <f t="shared" si="506"/>
        <v>0</v>
      </c>
      <c r="AP362" s="77">
        <v>0</v>
      </c>
      <c r="AQ362" s="77">
        <f t="shared" si="486"/>
        <v>0</v>
      </c>
      <c r="AR362" s="8"/>
      <c r="AS362" s="76">
        <v>0</v>
      </c>
      <c r="AT362" s="76">
        <v>0</v>
      </c>
      <c r="AU362" s="76">
        <f t="shared" si="498"/>
        <v>0</v>
      </c>
      <c r="AV362" s="76">
        <v>0</v>
      </c>
      <c r="AW362" s="76">
        <f t="shared" si="499"/>
        <v>0</v>
      </c>
      <c r="AX362" s="77">
        <v>0</v>
      </c>
      <c r="AY362" s="78">
        <f t="shared" si="487"/>
        <v>0</v>
      </c>
      <c r="AZ362" s="32"/>
      <c r="BA362" s="124">
        <v>0</v>
      </c>
      <c r="BB362" s="76">
        <v>0</v>
      </c>
      <c r="BC362" s="76">
        <f t="shared" si="488"/>
        <v>0</v>
      </c>
      <c r="BD362" s="76">
        <v>0</v>
      </c>
      <c r="BE362" s="76">
        <f t="shared" si="507"/>
        <v>0</v>
      </c>
      <c r="BF362" s="77">
        <v>0</v>
      </c>
      <c r="BG362" s="77">
        <f t="shared" si="489"/>
        <v>0</v>
      </c>
      <c r="BH362" s="8"/>
      <c r="BI362" s="76">
        <v>0</v>
      </c>
      <c r="BJ362" s="76">
        <v>0</v>
      </c>
      <c r="BK362" s="76">
        <f t="shared" si="500"/>
        <v>0</v>
      </c>
      <c r="BL362" s="76">
        <v>0</v>
      </c>
      <c r="BM362" s="76">
        <f t="shared" si="501"/>
        <v>0</v>
      </c>
      <c r="BN362" s="77">
        <v>0</v>
      </c>
      <c r="BO362" s="78">
        <f t="shared" si="490"/>
        <v>0</v>
      </c>
      <c r="BP362" s="32"/>
      <c r="BQ362" s="124">
        <v>0</v>
      </c>
      <c r="BR362" s="76">
        <v>0</v>
      </c>
      <c r="BS362" s="76">
        <f t="shared" si="491"/>
        <v>0</v>
      </c>
      <c r="BT362" s="76">
        <v>0</v>
      </c>
      <c r="BU362" s="76">
        <f t="shared" si="508"/>
        <v>0</v>
      </c>
      <c r="BV362" s="77">
        <v>0</v>
      </c>
      <c r="BW362" s="77">
        <f t="shared" si="492"/>
        <v>0</v>
      </c>
      <c r="BX362" s="8"/>
      <c r="BY362" s="76">
        <v>0</v>
      </c>
      <c r="BZ362" s="76">
        <v>0</v>
      </c>
      <c r="CA362" s="76">
        <f t="shared" si="502"/>
        <v>0</v>
      </c>
      <c r="CB362" s="76">
        <v>0</v>
      </c>
      <c r="CC362" s="76">
        <f t="shared" si="503"/>
        <v>0</v>
      </c>
      <c r="CD362" s="77">
        <v>0</v>
      </c>
      <c r="CE362" s="78">
        <f t="shared" si="493"/>
        <v>0</v>
      </c>
      <c r="CF362" s="3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</row>
    <row r="363" spans="2:99" s="2" customFormat="1" ht="14.25" hidden="1" customHeight="1" outlineLevel="1">
      <c r="B363" s="2" t="str">
        <f t="shared" si="478"/>
        <v>Hide</v>
      </c>
      <c r="C363" s="2">
        <v>1</v>
      </c>
      <c r="D363" s="72" t="s">
        <v>338</v>
      </c>
      <c r="E363" s="124">
        <v>0</v>
      </c>
      <c r="F363" s="76">
        <v>0</v>
      </c>
      <c r="G363" s="76">
        <f t="shared" si="479"/>
        <v>0</v>
      </c>
      <c r="H363" s="76">
        <v>0</v>
      </c>
      <c r="I363" s="76">
        <f t="shared" si="504"/>
        <v>0</v>
      </c>
      <c r="J363" s="77">
        <v>0</v>
      </c>
      <c r="K363" s="77">
        <f t="shared" si="480"/>
        <v>0</v>
      </c>
      <c r="L363" s="8"/>
      <c r="M363" s="76">
        <v>0</v>
      </c>
      <c r="N363" s="76">
        <v>0</v>
      </c>
      <c r="O363" s="76">
        <f t="shared" si="494"/>
        <v>0</v>
      </c>
      <c r="P363" s="76">
        <v>0</v>
      </c>
      <c r="Q363" s="76">
        <f t="shared" si="495"/>
        <v>0</v>
      </c>
      <c r="R363" s="77">
        <v>0</v>
      </c>
      <c r="S363" s="78">
        <f t="shared" si="481"/>
        <v>0</v>
      </c>
      <c r="T363" s="32"/>
      <c r="U363" s="124">
        <v>0</v>
      </c>
      <c r="V363" s="76">
        <v>0</v>
      </c>
      <c r="W363" s="76">
        <f t="shared" si="482"/>
        <v>0</v>
      </c>
      <c r="X363" s="76">
        <v>0</v>
      </c>
      <c r="Y363" s="76">
        <f t="shared" si="505"/>
        <v>0</v>
      </c>
      <c r="Z363" s="77">
        <v>0</v>
      </c>
      <c r="AA363" s="77">
        <f t="shared" si="483"/>
        <v>0</v>
      </c>
      <c r="AB363" s="8"/>
      <c r="AC363" s="76">
        <v>0</v>
      </c>
      <c r="AD363" s="76">
        <v>0</v>
      </c>
      <c r="AE363" s="76">
        <f t="shared" si="496"/>
        <v>0</v>
      </c>
      <c r="AF363" s="76">
        <v>0</v>
      </c>
      <c r="AG363" s="76">
        <f t="shared" si="497"/>
        <v>0</v>
      </c>
      <c r="AH363" s="77">
        <v>0</v>
      </c>
      <c r="AI363" s="78">
        <f t="shared" si="484"/>
        <v>0</v>
      </c>
      <c r="AJ363" s="32"/>
      <c r="AK363" s="124">
        <v>0</v>
      </c>
      <c r="AL363" s="76">
        <v>0</v>
      </c>
      <c r="AM363" s="76">
        <f t="shared" si="485"/>
        <v>0</v>
      </c>
      <c r="AN363" s="76">
        <v>0</v>
      </c>
      <c r="AO363" s="76">
        <f t="shared" si="506"/>
        <v>0</v>
      </c>
      <c r="AP363" s="77">
        <v>0</v>
      </c>
      <c r="AQ363" s="77">
        <f t="shared" si="486"/>
        <v>0</v>
      </c>
      <c r="AR363" s="8"/>
      <c r="AS363" s="76">
        <v>0</v>
      </c>
      <c r="AT363" s="76">
        <v>0</v>
      </c>
      <c r="AU363" s="76">
        <f t="shared" si="498"/>
        <v>0</v>
      </c>
      <c r="AV363" s="76">
        <v>0</v>
      </c>
      <c r="AW363" s="76">
        <f t="shared" si="499"/>
        <v>0</v>
      </c>
      <c r="AX363" s="77">
        <v>0</v>
      </c>
      <c r="AY363" s="78">
        <f t="shared" si="487"/>
        <v>0</v>
      </c>
      <c r="AZ363" s="32"/>
      <c r="BA363" s="124">
        <v>0</v>
      </c>
      <c r="BB363" s="76">
        <v>0</v>
      </c>
      <c r="BC363" s="76">
        <f t="shared" si="488"/>
        <v>0</v>
      </c>
      <c r="BD363" s="76">
        <v>0</v>
      </c>
      <c r="BE363" s="76">
        <f t="shared" si="507"/>
        <v>0</v>
      </c>
      <c r="BF363" s="77">
        <v>0</v>
      </c>
      <c r="BG363" s="77">
        <f t="shared" si="489"/>
        <v>0</v>
      </c>
      <c r="BH363" s="8"/>
      <c r="BI363" s="76">
        <v>0</v>
      </c>
      <c r="BJ363" s="76">
        <v>0</v>
      </c>
      <c r="BK363" s="76">
        <f t="shared" si="500"/>
        <v>0</v>
      </c>
      <c r="BL363" s="76">
        <v>0</v>
      </c>
      <c r="BM363" s="76">
        <f t="shared" si="501"/>
        <v>0</v>
      </c>
      <c r="BN363" s="77">
        <v>0</v>
      </c>
      <c r="BO363" s="78">
        <f t="shared" si="490"/>
        <v>0</v>
      </c>
      <c r="BP363" s="32"/>
      <c r="BQ363" s="124">
        <v>0</v>
      </c>
      <c r="BR363" s="76">
        <v>0</v>
      </c>
      <c r="BS363" s="76">
        <f t="shared" si="491"/>
        <v>0</v>
      </c>
      <c r="BT363" s="76">
        <v>0</v>
      </c>
      <c r="BU363" s="76">
        <f t="shared" si="508"/>
        <v>0</v>
      </c>
      <c r="BV363" s="77">
        <v>0</v>
      </c>
      <c r="BW363" s="77">
        <f t="shared" si="492"/>
        <v>0</v>
      </c>
      <c r="BX363" s="8"/>
      <c r="BY363" s="76">
        <v>0</v>
      </c>
      <c r="BZ363" s="76">
        <v>0</v>
      </c>
      <c r="CA363" s="76">
        <f t="shared" si="502"/>
        <v>0</v>
      </c>
      <c r="CB363" s="76">
        <v>0</v>
      </c>
      <c r="CC363" s="76">
        <f t="shared" si="503"/>
        <v>0</v>
      </c>
      <c r="CD363" s="77">
        <v>0</v>
      </c>
      <c r="CE363" s="78">
        <f t="shared" si="493"/>
        <v>0</v>
      </c>
      <c r="CF363" s="32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</row>
    <row r="364" spans="2:99" s="2" customFormat="1" collapsed="1">
      <c r="B364" s="2" t="str">
        <f t="shared" si="478"/>
        <v>Hide</v>
      </c>
      <c r="C364" s="2">
        <v>1</v>
      </c>
      <c r="D364" s="72" t="s">
        <v>339</v>
      </c>
      <c r="E364" s="123">
        <v>1398.1</v>
      </c>
      <c r="F364" s="73">
        <v>1398.0991666666669</v>
      </c>
      <c r="G364" s="73">
        <f t="shared" si="479"/>
        <v>8.3333333304835833E-4</v>
      </c>
      <c r="H364" s="73">
        <v>0</v>
      </c>
      <c r="I364" s="73">
        <f t="shared" si="504"/>
        <v>1398.1</v>
      </c>
      <c r="J364" s="74">
        <v>1399.47</v>
      </c>
      <c r="K364" s="74">
        <f t="shared" si="480"/>
        <v>-1.3700000000001182</v>
      </c>
      <c r="L364" s="35"/>
      <c r="M364" s="73">
        <v>1398.1</v>
      </c>
      <c r="N364" s="73">
        <v>1398.0991666666669</v>
      </c>
      <c r="O364" s="73">
        <f t="shared" si="494"/>
        <v>8.3333333304835833E-4</v>
      </c>
      <c r="P364" s="73">
        <v>0</v>
      </c>
      <c r="Q364" s="73">
        <f t="shared" si="495"/>
        <v>1398.1</v>
      </c>
      <c r="R364" s="74">
        <v>1399.47</v>
      </c>
      <c r="S364" s="75">
        <f t="shared" si="481"/>
        <v>-1.3700000000001182</v>
      </c>
      <c r="T364" s="32"/>
      <c r="U364" s="123">
        <v>0</v>
      </c>
      <c r="V364" s="73">
        <v>0</v>
      </c>
      <c r="W364" s="73">
        <f t="shared" si="482"/>
        <v>0</v>
      </c>
      <c r="X364" s="73">
        <v>0</v>
      </c>
      <c r="Y364" s="73">
        <f t="shared" si="505"/>
        <v>0</v>
      </c>
      <c r="Z364" s="74">
        <v>0</v>
      </c>
      <c r="AA364" s="74">
        <f t="shared" si="483"/>
        <v>0</v>
      </c>
      <c r="AB364" s="35"/>
      <c r="AC364" s="73">
        <v>0</v>
      </c>
      <c r="AD364" s="73">
        <v>0</v>
      </c>
      <c r="AE364" s="73">
        <f t="shared" si="496"/>
        <v>0</v>
      </c>
      <c r="AF364" s="73">
        <v>0</v>
      </c>
      <c r="AG364" s="73">
        <f t="shared" si="497"/>
        <v>0</v>
      </c>
      <c r="AH364" s="74">
        <v>0</v>
      </c>
      <c r="AI364" s="75">
        <f t="shared" si="484"/>
        <v>0</v>
      </c>
      <c r="AJ364" s="32"/>
      <c r="AK364" s="123">
        <v>358.13</v>
      </c>
      <c r="AL364" s="73">
        <v>358.13000000000011</v>
      </c>
      <c r="AM364" s="73">
        <f t="shared" si="485"/>
        <v>0</v>
      </c>
      <c r="AN364" s="73">
        <v>0</v>
      </c>
      <c r="AO364" s="73">
        <f t="shared" si="506"/>
        <v>358.13</v>
      </c>
      <c r="AP364" s="74">
        <v>358.48</v>
      </c>
      <c r="AQ364" s="74">
        <f t="shared" si="486"/>
        <v>-0.35000000000002274</v>
      </c>
      <c r="AR364" s="35"/>
      <c r="AS364" s="73">
        <v>358.13</v>
      </c>
      <c r="AT364" s="73">
        <v>358.13000000000011</v>
      </c>
      <c r="AU364" s="73">
        <f t="shared" si="498"/>
        <v>0</v>
      </c>
      <c r="AV364" s="73">
        <v>0</v>
      </c>
      <c r="AW364" s="73">
        <f t="shared" si="499"/>
        <v>358.13</v>
      </c>
      <c r="AX364" s="74">
        <v>358.48</v>
      </c>
      <c r="AY364" s="75">
        <f t="shared" si="487"/>
        <v>-0.35000000000002274</v>
      </c>
      <c r="AZ364" s="32"/>
      <c r="BA364" s="123">
        <v>548.34</v>
      </c>
      <c r="BB364" s="73">
        <v>548.34000000000015</v>
      </c>
      <c r="BC364" s="73">
        <f t="shared" si="488"/>
        <v>0</v>
      </c>
      <c r="BD364" s="73">
        <v>0</v>
      </c>
      <c r="BE364" s="73">
        <f t="shared" si="507"/>
        <v>548.34</v>
      </c>
      <c r="BF364" s="74">
        <v>548.88</v>
      </c>
      <c r="BG364" s="74">
        <f t="shared" si="489"/>
        <v>-0.53999999999996362</v>
      </c>
      <c r="BH364" s="35"/>
      <c r="BI364" s="73">
        <v>548.34</v>
      </c>
      <c r="BJ364" s="73">
        <v>548.34000000000015</v>
      </c>
      <c r="BK364" s="73">
        <f t="shared" si="500"/>
        <v>0</v>
      </c>
      <c r="BL364" s="73">
        <v>0</v>
      </c>
      <c r="BM364" s="73">
        <f t="shared" si="501"/>
        <v>548.34</v>
      </c>
      <c r="BN364" s="74">
        <v>548.88</v>
      </c>
      <c r="BO364" s="75">
        <f t="shared" si="490"/>
        <v>-0.53999999999996362</v>
      </c>
      <c r="BP364" s="32"/>
      <c r="BQ364" s="123">
        <v>491.63</v>
      </c>
      <c r="BR364" s="73">
        <v>491.62916666666649</v>
      </c>
      <c r="BS364" s="73">
        <f t="shared" si="491"/>
        <v>8.3333333350310568E-4</v>
      </c>
      <c r="BT364" s="73">
        <v>0</v>
      </c>
      <c r="BU364" s="73">
        <f t="shared" si="508"/>
        <v>491.63</v>
      </c>
      <c r="BV364" s="74">
        <v>492.11</v>
      </c>
      <c r="BW364" s="74">
        <f t="shared" si="492"/>
        <v>-0.48000000000001819</v>
      </c>
      <c r="BX364" s="35"/>
      <c r="BY364" s="73">
        <v>491.63</v>
      </c>
      <c r="BZ364" s="73">
        <v>491.62916666666649</v>
      </c>
      <c r="CA364" s="73">
        <f t="shared" si="502"/>
        <v>8.3333333350310568E-4</v>
      </c>
      <c r="CB364" s="73">
        <v>0</v>
      </c>
      <c r="CC364" s="73">
        <f t="shared" si="503"/>
        <v>491.63</v>
      </c>
      <c r="CD364" s="74">
        <v>492.11</v>
      </c>
      <c r="CE364" s="75">
        <f t="shared" si="493"/>
        <v>-0.48000000000001819</v>
      </c>
      <c r="CF364" s="32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</row>
    <row r="365" spans="2:99" s="2" customFormat="1" ht="14.25" hidden="1" customHeight="1" outlineLevel="1">
      <c r="B365" s="2" t="str">
        <f t="shared" si="478"/>
        <v>Hide</v>
      </c>
      <c r="C365" s="2">
        <v>1</v>
      </c>
      <c r="D365" s="72" t="s">
        <v>340</v>
      </c>
      <c r="E365" s="124">
        <v>0</v>
      </c>
      <c r="F365" s="76">
        <v>0</v>
      </c>
      <c r="G365" s="76">
        <f t="shared" si="479"/>
        <v>0</v>
      </c>
      <c r="H365" s="76">
        <v>0</v>
      </c>
      <c r="I365" s="76">
        <f t="shared" si="504"/>
        <v>0</v>
      </c>
      <c r="J365" s="77">
        <v>0</v>
      </c>
      <c r="K365" s="77">
        <f t="shared" si="480"/>
        <v>0</v>
      </c>
      <c r="L365" s="8"/>
      <c r="M365" s="76">
        <v>0</v>
      </c>
      <c r="N365" s="76">
        <v>0</v>
      </c>
      <c r="O365" s="76">
        <f t="shared" si="494"/>
        <v>0</v>
      </c>
      <c r="P365" s="76">
        <v>0</v>
      </c>
      <c r="Q365" s="76">
        <f t="shared" si="495"/>
        <v>0</v>
      </c>
      <c r="R365" s="77">
        <v>0</v>
      </c>
      <c r="S365" s="78">
        <f t="shared" si="481"/>
        <v>0</v>
      </c>
      <c r="T365" s="32"/>
      <c r="U365" s="124">
        <v>0</v>
      </c>
      <c r="V365" s="76">
        <v>0</v>
      </c>
      <c r="W365" s="76">
        <f t="shared" si="482"/>
        <v>0</v>
      </c>
      <c r="X365" s="76">
        <v>0</v>
      </c>
      <c r="Y365" s="76">
        <f t="shared" si="505"/>
        <v>0</v>
      </c>
      <c r="Z365" s="77">
        <v>0</v>
      </c>
      <c r="AA365" s="77">
        <f t="shared" si="483"/>
        <v>0</v>
      </c>
      <c r="AB365" s="8"/>
      <c r="AC365" s="76">
        <v>0</v>
      </c>
      <c r="AD365" s="76">
        <v>0</v>
      </c>
      <c r="AE365" s="76">
        <f t="shared" si="496"/>
        <v>0</v>
      </c>
      <c r="AF365" s="76">
        <v>0</v>
      </c>
      <c r="AG365" s="76">
        <f t="shared" si="497"/>
        <v>0</v>
      </c>
      <c r="AH365" s="77">
        <v>0</v>
      </c>
      <c r="AI365" s="78">
        <f t="shared" si="484"/>
        <v>0</v>
      </c>
      <c r="AJ365" s="32"/>
      <c r="AK365" s="124">
        <v>0</v>
      </c>
      <c r="AL365" s="76">
        <v>0</v>
      </c>
      <c r="AM365" s="76">
        <f t="shared" si="485"/>
        <v>0</v>
      </c>
      <c r="AN365" s="76">
        <v>0</v>
      </c>
      <c r="AO365" s="76">
        <f t="shared" si="506"/>
        <v>0</v>
      </c>
      <c r="AP365" s="77">
        <v>0</v>
      </c>
      <c r="AQ365" s="77">
        <f t="shared" si="486"/>
        <v>0</v>
      </c>
      <c r="AR365" s="8"/>
      <c r="AS365" s="76">
        <v>0</v>
      </c>
      <c r="AT365" s="76">
        <v>0</v>
      </c>
      <c r="AU365" s="76">
        <f t="shared" si="498"/>
        <v>0</v>
      </c>
      <c r="AV365" s="76">
        <v>0</v>
      </c>
      <c r="AW365" s="76">
        <f t="shared" si="499"/>
        <v>0</v>
      </c>
      <c r="AX365" s="77">
        <v>0</v>
      </c>
      <c r="AY365" s="78">
        <f t="shared" si="487"/>
        <v>0</v>
      </c>
      <c r="AZ365" s="32"/>
      <c r="BA365" s="124">
        <v>0</v>
      </c>
      <c r="BB365" s="76">
        <v>0</v>
      </c>
      <c r="BC365" s="76">
        <f t="shared" si="488"/>
        <v>0</v>
      </c>
      <c r="BD365" s="76">
        <v>0</v>
      </c>
      <c r="BE365" s="76">
        <f t="shared" si="507"/>
        <v>0</v>
      </c>
      <c r="BF365" s="77">
        <v>0</v>
      </c>
      <c r="BG365" s="77">
        <f t="shared" si="489"/>
        <v>0</v>
      </c>
      <c r="BH365" s="8"/>
      <c r="BI365" s="76">
        <v>0</v>
      </c>
      <c r="BJ365" s="76">
        <v>0</v>
      </c>
      <c r="BK365" s="76">
        <f t="shared" si="500"/>
        <v>0</v>
      </c>
      <c r="BL365" s="76">
        <v>0</v>
      </c>
      <c r="BM365" s="76">
        <f t="shared" si="501"/>
        <v>0</v>
      </c>
      <c r="BN365" s="77">
        <v>0</v>
      </c>
      <c r="BO365" s="78">
        <f t="shared" si="490"/>
        <v>0</v>
      </c>
      <c r="BP365" s="32"/>
      <c r="BQ365" s="124">
        <v>0</v>
      </c>
      <c r="BR365" s="76">
        <v>0</v>
      </c>
      <c r="BS365" s="76">
        <f t="shared" si="491"/>
        <v>0</v>
      </c>
      <c r="BT365" s="76">
        <v>0</v>
      </c>
      <c r="BU365" s="76">
        <f t="shared" si="508"/>
        <v>0</v>
      </c>
      <c r="BV365" s="77">
        <v>0</v>
      </c>
      <c r="BW365" s="77">
        <f t="shared" si="492"/>
        <v>0</v>
      </c>
      <c r="BX365" s="8"/>
      <c r="BY365" s="76">
        <v>0</v>
      </c>
      <c r="BZ365" s="76">
        <v>0</v>
      </c>
      <c r="CA365" s="76">
        <f t="shared" si="502"/>
        <v>0</v>
      </c>
      <c r="CB365" s="76">
        <v>0</v>
      </c>
      <c r="CC365" s="76">
        <f t="shared" si="503"/>
        <v>0</v>
      </c>
      <c r="CD365" s="77">
        <v>0</v>
      </c>
      <c r="CE365" s="78">
        <f t="shared" si="493"/>
        <v>0</v>
      </c>
      <c r="CF365" s="32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</row>
    <row r="366" spans="2:99" s="2" customFormat="1" ht="14.25" hidden="1" customHeight="1" outlineLevel="1">
      <c r="B366" s="2" t="str">
        <f t="shared" si="478"/>
        <v>Hide</v>
      </c>
      <c r="C366" s="2">
        <v>1</v>
      </c>
      <c r="D366" s="72" t="s">
        <v>341</v>
      </c>
      <c r="E366" s="124">
        <v>0</v>
      </c>
      <c r="F366" s="76">
        <v>0</v>
      </c>
      <c r="G366" s="76">
        <f t="shared" si="479"/>
        <v>0</v>
      </c>
      <c r="H366" s="76">
        <v>0</v>
      </c>
      <c r="I366" s="76">
        <f t="shared" si="504"/>
        <v>0</v>
      </c>
      <c r="J366" s="77">
        <v>0</v>
      </c>
      <c r="K366" s="77">
        <f t="shared" si="480"/>
        <v>0</v>
      </c>
      <c r="L366" s="8"/>
      <c r="M366" s="76">
        <v>0</v>
      </c>
      <c r="N366" s="76">
        <v>0</v>
      </c>
      <c r="O366" s="76">
        <f t="shared" si="494"/>
        <v>0</v>
      </c>
      <c r="P366" s="76">
        <v>0</v>
      </c>
      <c r="Q366" s="76">
        <f t="shared" si="495"/>
        <v>0</v>
      </c>
      <c r="R366" s="77">
        <v>0</v>
      </c>
      <c r="S366" s="78">
        <f t="shared" si="481"/>
        <v>0</v>
      </c>
      <c r="T366" s="32"/>
      <c r="U366" s="124">
        <v>0</v>
      </c>
      <c r="V366" s="76">
        <v>0</v>
      </c>
      <c r="W366" s="76">
        <f t="shared" si="482"/>
        <v>0</v>
      </c>
      <c r="X366" s="76">
        <v>0</v>
      </c>
      <c r="Y366" s="76">
        <f t="shared" si="505"/>
        <v>0</v>
      </c>
      <c r="Z366" s="77">
        <v>0</v>
      </c>
      <c r="AA366" s="77">
        <f t="shared" si="483"/>
        <v>0</v>
      </c>
      <c r="AB366" s="8"/>
      <c r="AC366" s="76">
        <v>0</v>
      </c>
      <c r="AD366" s="76">
        <v>0</v>
      </c>
      <c r="AE366" s="76">
        <f t="shared" si="496"/>
        <v>0</v>
      </c>
      <c r="AF366" s="76">
        <v>0</v>
      </c>
      <c r="AG366" s="76">
        <f t="shared" si="497"/>
        <v>0</v>
      </c>
      <c r="AH366" s="77">
        <v>0</v>
      </c>
      <c r="AI366" s="78">
        <f t="shared" si="484"/>
        <v>0</v>
      </c>
      <c r="AJ366" s="32"/>
      <c r="AK366" s="124">
        <v>0</v>
      </c>
      <c r="AL366" s="76">
        <v>0</v>
      </c>
      <c r="AM366" s="76">
        <f t="shared" si="485"/>
        <v>0</v>
      </c>
      <c r="AN366" s="76">
        <v>0</v>
      </c>
      <c r="AO366" s="76">
        <f t="shared" si="506"/>
        <v>0</v>
      </c>
      <c r="AP366" s="77">
        <v>0</v>
      </c>
      <c r="AQ366" s="77">
        <f t="shared" si="486"/>
        <v>0</v>
      </c>
      <c r="AR366" s="8"/>
      <c r="AS366" s="76">
        <v>0</v>
      </c>
      <c r="AT366" s="76">
        <v>0</v>
      </c>
      <c r="AU366" s="76">
        <f t="shared" si="498"/>
        <v>0</v>
      </c>
      <c r="AV366" s="76">
        <v>0</v>
      </c>
      <c r="AW366" s="76">
        <f t="shared" si="499"/>
        <v>0</v>
      </c>
      <c r="AX366" s="77">
        <v>0</v>
      </c>
      <c r="AY366" s="78">
        <f t="shared" si="487"/>
        <v>0</v>
      </c>
      <c r="AZ366" s="32"/>
      <c r="BA366" s="124">
        <v>0</v>
      </c>
      <c r="BB366" s="76">
        <v>0</v>
      </c>
      <c r="BC366" s="76">
        <f t="shared" si="488"/>
        <v>0</v>
      </c>
      <c r="BD366" s="76">
        <v>0</v>
      </c>
      <c r="BE366" s="76">
        <f t="shared" si="507"/>
        <v>0</v>
      </c>
      <c r="BF366" s="77">
        <v>0</v>
      </c>
      <c r="BG366" s="77">
        <f t="shared" si="489"/>
        <v>0</v>
      </c>
      <c r="BH366" s="8"/>
      <c r="BI366" s="76">
        <v>0</v>
      </c>
      <c r="BJ366" s="76">
        <v>0</v>
      </c>
      <c r="BK366" s="76">
        <f t="shared" si="500"/>
        <v>0</v>
      </c>
      <c r="BL366" s="76">
        <v>0</v>
      </c>
      <c r="BM366" s="76">
        <f t="shared" si="501"/>
        <v>0</v>
      </c>
      <c r="BN366" s="77">
        <v>0</v>
      </c>
      <c r="BO366" s="78">
        <f t="shared" si="490"/>
        <v>0</v>
      </c>
      <c r="BP366" s="32"/>
      <c r="BQ366" s="124">
        <v>0</v>
      </c>
      <c r="BR366" s="76">
        <v>0</v>
      </c>
      <c r="BS366" s="76">
        <f t="shared" si="491"/>
        <v>0</v>
      </c>
      <c r="BT366" s="76">
        <v>0</v>
      </c>
      <c r="BU366" s="76">
        <f t="shared" si="508"/>
        <v>0</v>
      </c>
      <c r="BV366" s="77">
        <v>0</v>
      </c>
      <c r="BW366" s="77">
        <f t="shared" si="492"/>
        <v>0</v>
      </c>
      <c r="BX366" s="8"/>
      <c r="BY366" s="76">
        <v>0</v>
      </c>
      <c r="BZ366" s="76">
        <v>0</v>
      </c>
      <c r="CA366" s="76">
        <f t="shared" si="502"/>
        <v>0</v>
      </c>
      <c r="CB366" s="76">
        <v>0</v>
      </c>
      <c r="CC366" s="76">
        <f t="shared" si="503"/>
        <v>0</v>
      </c>
      <c r="CD366" s="77">
        <v>0</v>
      </c>
      <c r="CE366" s="78">
        <f t="shared" si="493"/>
        <v>0</v>
      </c>
      <c r="CF366" s="32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</row>
    <row r="367" spans="2:99" s="2" customFormat="1" ht="14.25" hidden="1" customHeight="1" outlineLevel="1">
      <c r="B367" s="2" t="str">
        <f t="shared" si="478"/>
        <v>Hide</v>
      </c>
      <c r="C367" s="2">
        <v>1</v>
      </c>
      <c r="D367" s="72" t="s">
        <v>342</v>
      </c>
      <c r="E367" s="124">
        <v>0</v>
      </c>
      <c r="F367" s="76">
        <v>0</v>
      </c>
      <c r="G367" s="76">
        <f t="shared" si="479"/>
        <v>0</v>
      </c>
      <c r="H367" s="76">
        <v>0</v>
      </c>
      <c r="I367" s="76">
        <f t="shared" si="504"/>
        <v>0</v>
      </c>
      <c r="J367" s="77">
        <v>0</v>
      </c>
      <c r="K367" s="77">
        <f t="shared" si="480"/>
        <v>0</v>
      </c>
      <c r="L367" s="8"/>
      <c r="M367" s="76">
        <v>0</v>
      </c>
      <c r="N367" s="76">
        <v>0</v>
      </c>
      <c r="O367" s="76">
        <f t="shared" si="494"/>
        <v>0</v>
      </c>
      <c r="P367" s="76">
        <v>0</v>
      </c>
      <c r="Q367" s="76">
        <f t="shared" si="495"/>
        <v>0</v>
      </c>
      <c r="R367" s="77">
        <v>0</v>
      </c>
      <c r="S367" s="78">
        <f t="shared" si="481"/>
        <v>0</v>
      </c>
      <c r="T367" s="32"/>
      <c r="U367" s="124">
        <v>0</v>
      </c>
      <c r="V367" s="76">
        <v>0</v>
      </c>
      <c r="W367" s="76">
        <f t="shared" si="482"/>
        <v>0</v>
      </c>
      <c r="X367" s="76">
        <v>0</v>
      </c>
      <c r="Y367" s="76">
        <f t="shared" si="505"/>
        <v>0</v>
      </c>
      <c r="Z367" s="77">
        <v>0</v>
      </c>
      <c r="AA367" s="77">
        <f t="shared" si="483"/>
        <v>0</v>
      </c>
      <c r="AB367" s="8"/>
      <c r="AC367" s="76">
        <v>0</v>
      </c>
      <c r="AD367" s="76">
        <v>0</v>
      </c>
      <c r="AE367" s="76">
        <f t="shared" si="496"/>
        <v>0</v>
      </c>
      <c r="AF367" s="76">
        <v>0</v>
      </c>
      <c r="AG367" s="76">
        <f t="shared" si="497"/>
        <v>0</v>
      </c>
      <c r="AH367" s="77">
        <v>0</v>
      </c>
      <c r="AI367" s="78">
        <f t="shared" si="484"/>
        <v>0</v>
      </c>
      <c r="AJ367" s="32"/>
      <c r="AK367" s="124">
        <v>0</v>
      </c>
      <c r="AL367" s="76">
        <v>0</v>
      </c>
      <c r="AM367" s="76">
        <f t="shared" si="485"/>
        <v>0</v>
      </c>
      <c r="AN367" s="76">
        <v>0</v>
      </c>
      <c r="AO367" s="76">
        <f t="shared" si="506"/>
        <v>0</v>
      </c>
      <c r="AP367" s="77">
        <v>0</v>
      </c>
      <c r="AQ367" s="77">
        <f t="shared" si="486"/>
        <v>0</v>
      </c>
      <c r="AR367" s="8"/>
      <c r="AS367" s="76">
        <v>0</v>
      </c>
      <c r="AT367" s="76">
        <v>0</v>
      </c>
      <c r="AU367" s="76">
        <f t="shared" si="498"/>
        <v>0</v>
      </c>
      <c r="AV367" s="76">
        <v>0</v>
      </c>
      <c r="AW367" s="76">
        <f t="shared" si="499"/>
        <v>0</v>
      </c>
      <c r="AX367" s="77">
        <v>0</v>
      </c>
      <c r="AY367" s="78">
        <f t="shared" si="487"/>
        <v>0</v>
      </c>
      <c r="AZ367" s="32"/>
      <c r="BA367" s="124">
        <v>0</v>
      </c>
      <c r="BB367" s="76">
        <v>0</v>
      </c>
      <c r="BC367" s="76">
        <f t="shared" si="488"/>
        <v>0</v>
      </c>
      <c r="BD367" s="76">
        <v>0</v>
      </c>
      <c r="BE367" s="76">
        <f t="shared" si="507"/>
        <v>0</v>
      </c>
      <c r="BF367" s="77">
        <v>0</v>
      </c>
      <c r="BG367" s="77">
        <f t="shared" si="489"/>
        <v>0</v>
      </c>
      <c r="BH367" s="8"/>
      <c r="BI367" s="76">
        <v>0</v>
      </c>
      <c r="BJ367" s="76">
        <v>0</v>
      </c>
      <c r="BK367" s="76">
        <f t="shared" si="500"/>
        <v>0</v>
      </c>
      <c r="BL367" s="76">
        <v>0</v>
      </c>
      <c r="BM367" s="76">
        <f t="shared" si="501"/>
        <v>0</v>
      </c>
      <c r="BN367" s="77">
        <v>0</v>
      </c>
      <c r="BO367" s="78">
        <f t="shared" si="490"/>
        <v>0</v>
      </c>
      <c r="BP367" s="32"/>
      <c r="BQ367" s="124">
        <v>0</v>
      </c>
      <c r="BR367" s="76">
        <v>0</v>
      </c>
      <c r="BS367" s="76">
        <f t="shared" si="491"/>
        <v>0</v>
      </c>
      <c r="BT367" s="76">
        <v>0</v>
      </c>
      <c r="BU367" s="76">
        <f t="shared" si="508"/>
        <v>0</v>
      </c>
      <c r="BV367" s="77">
        <v>0</v>
      </c>
      <c r="BW367" s="77">
        <f t="shared" si="492"/>
        <v>0</v>
      </c>
      <c r="BX367" s="8"/>
      <c r="BY367" s="76">
        <v>0</v>
      </c>
      <c r="BZ367" s="76">
        <v>0</v>
      </c>
      <c r="CA367" s="76">
        <f t="shared" si="502"/>
        <v>0</v>
      </c>
      <c r="CB367" s="76">
        <v>0</v>
      </c>
      <c r="CC367" s="76">
        <f t="shared" si="503"/>
        <v>0</v>
      </c>
      <c r="CD367" s="77">
        <v>0</v>
      </c>
      <c r="CE367" s="78">
        <f t="shared" si="493"/>
        <v>0</v>
      </c>
      <c r="CF367" s="32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</row>
    <row r="368" spans="2:99" s="2" customFormat="1" ht="14.25" hidden="1" customHeight="1" outlineLevel="1">
      <c r="B368" s="2" t="str">
        <f t="shared" si="478"/>
        <v>Hide</v>
      </c>
      <c r="C368" s="2">
        <v>1</v>
      </c>
      <c r="D368" s="72" t="s">
        <v>343</v>
      </c>
      <c r="E368" s="124">
        <v>0</v>
      </c>
      <c r="F368" s="76">
        <v>0</v>
      </c>
      <c r="G368" s="76">
        <f t="shared" si="479"/>
        <v>0</v>
      </c>
      <c r="H368" s="76">
        <v>0</v>
      </c>
      <c r="I368" s="76">
        <f t="shared" si="504"/>
        <v>0</v>
      </c>
      <c r="J368" s="77">
        <v>0</v>
      </c>
      <c r="K368" s="77">
        <f t="shared" si="480"/>
        <v>0</v>
      </c>
      <c r="L368" s="8"/>
      <c r="M368" s="76">
        <v>0</v>
      </c>
      <c r="N368" s="76">
        <v>0</v>
      </c>
      <c r="O368" s="76">
        <f t="shared" si="494"/>
        <v>0</v>
      </c>
      <c r="P368" s="76">
        <v>0</v>
      </c>
      <c r="Q368" s="76">
        <f t="shared" si="495"/>
        <v>0</v>
      </c>
      <c r="R368" s="77">
        <v>0</v>
      </c>
      <c r="S368" s="78">
        <f t="shared" si="481"/>
        <v>0</v>
      </c>
      <c r="T368" s="32"/>
      <c r="U368" s="124">
        <v>0</v>
      </c>
      <c r="V368" s="76">
        <v>0</v>
      </c>
      <c r="W368" s="76">
        <f t="shared" si="482"/>
        <v>0</v>
      </c>
      <c r="X368" s="76">
        <v>0</v>
      </c>
      <c r="Y368" s="76">
        <f t="shared" si="505"/>
        <v>0</v>
      </c>
      <c r="Z368" s="77">
        <v>0</v>
      </c>
      <c r="AA368" s="77">
        <f t="shared" si="483"/>
        <v>0</v>
      </c>
      <c r="AB368" s="8"/>
      <c r="AC368" s="76">
        <v>0</v>
      </c>
      <c r="AD368" s="76">
        <v>0</v>
      </c>
      <c r="AE368" s="76">
        <f t="shared" si="496"/>
        <v>0</v>
      </c>
      <c r="AF368" s="76">
        <v>0</v>
      </c>
      <c r="AG368" s="76">
        <f t="shared" si="497"/>
        <v>0</v>
      </c>
      <c r="AH368" s="77">
        <v>0</v>
      </c>
      <c r="AI368" s="78">
        <f t="shared" si="484"/>
        <v>0</v>
      </c>
      <c r="AJ368" s="32"/>
      <c r="AK368" s="124">
        <v>0</v>
      </c>
      <c r="AL368" s="76">
        <v>0</v>
      </c>
      <c r="AM368" s="76">
        <f t="shared" si="485"/>
        <v>0</v>
      </c>
      <c r="AN368" s="76">
        <v>0</v>
      </c>
      <c r="AO368" s="76">
        <f t="shared" si="506"/>
        <v>0</v>
      </c>
      <c r="AP368" s="77">
        <v>0</v>
      </c>
      <c r="AQ368" s="77">
        <f t="shared" si="486"/>
        <v>0</v>
      </c>
      <c r="AR368" s="8"/>
      <c r="AS368" s="76">
        <v>0</v>
      </c>
      <c r="AT368" s="76">
        <v>0</v>
      </c>
      <c r="AU368" s="76">
        <f t="shared" si="498"/>
        <v>0</v>
      </c>
      <c r="AV368" s="76">
        <v>0</v>
      </c>
      <c r="AW368" s="76">
        <f t="shared" si="499"/>
        <v>0</v>
      </c>
      <c r="AX368" s="77">
        <v>0</v>
      </c>
      <c r="AY368" s="78">
        <f t="shared" si="487"/>
        <v>0</v>
      </c>
      <c r="AZ368" s="32"/>
      <c r="BA368" s="124">
        <v>0</v>
      </c>
      <c r="BB368" s="76">
        <v>0</v>
      </c>
      <c r="BC368" s="76">
        <f t="shared" si="488"/>
        <v>0</v>
      </c>
      <c r="BD368" s="76">
        <v>0</v>
      </c>
      <c r="BE368" s="76">
        <f t="shared" si="507"/>
        <v>0</v>
      </c>
      <c r="BF368" s="77">
        <v>0</v>
      </c>
      <c r="BG368" s="77">
        <f t="shared" si="489"/>
        <v>0</v>
      </c>
      <c r="BH368" s="8"/>
      <c r="BI368" s="76">
        <v>0</v>
      </c>
      <c r="BJ368" s="76">
        <v>0</v>
      </c>
      <c r="BK368" s="76">
        <f t="shared" si="500"/>
        <v>0</v>
      </c>
      <c r="BL368" s="76">
        <v>0</v>
      </c>
      <c r="BM368" s="76">
        <f t="shared" si="501"/>
        <v>0</v>
      </c>
      <c r="BN368" s="77">
        <v>0</v>
      </c>
      <c r="BO368" s="78">
        <f t="shared" si="490"/>
        <v>0</v>
      </c>
      <c r="BP368" s="32"/>
      <c r="BQ368" s="124">
        <v>0</v>
      </c>
      <c r="BR368" s="76">
        <v>0</v>
      </c>
      <c r="BS368" s="76">
        <f t="shared" si="491"/>
        <v>0</v>
      </c>
      <c r="BT368" s="76">
        <v>0</v>
      </c>
      <c r="BU368" s="76">
        <f t="shared" si="508"/>
        <v>0</v>
      </c>
      <c r="BV368" s="77">
        <v>0</v>
      </c>
      <c r="BW368" s="77">
        <f t="shared" si="492"/>
        <v>0</v>
      </c>
      <c r="BX368" s="8"/>
      <c r="BY368" s="76">
        <v>0</v>
      </c>
      <c r="BZ368" s="76">
        <v>0</v>
      </c>
      <c r="CA368" s="76">
        <f t="shared" si="502"/>
        <v>0</v>
      </c>
      <c r="CB368" s="76">
        <v>0</v>
      </c>
      <c r="CC368" s="76">
        <f t="shared" si="503"/>
        <v>0</v>
      </c>
      <c r="CD368" s="77">
        <v>0</v>
      </c>
      <c r="CE368" s="78">
        <f t="shared" si="493"/>
        <v>0</v>
      </c>
      <c r="CF368" s="32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</row>
    <row r="369" spans="2:99" s="2" customFormat="1" ht="14.25" hidden="1" customHeight="1" outlineLevel="1">
      <c r="B369" s="2" t="str">
        <f t="shared" ref="B369:B410" si="509">IF(SUM(T369:T369)&lt;&gt;0,"Show","Hide")</f>
        <v>Hide</v>
      </c>
      <c r="C369" s="2">
        <v>1</v>
      </c>
      <c r="D369" s="72" t="s">
        <v>344</v>
      </c>
      <c r="E369" s="124">
        <v>0</v>
      </c>
      <c r="F369" s="76">
        <v>0</v>
      </c>
      <c r="G369" s="76">
        <f t="shared" si="479"/>
        <v>0</v>
      </c>
      <c r="H369" s="76">
        <v>0</v>
      </c>
      <c r="I369" s="76">
        <f t="shared" si="504"/>
        <v>0</v>
      </c>
      <c r="J369" s="77">
        <v>0</v>
      </c>
      <c r="K369" s="77">
        <f t="shared" si="480"/>
        <v>0</v>
      </c>
      <c r="L369" s="8"/>
      <c r="M369" s="76">
        <v>0</v>
      </c>
      <c r="N369" s="76">
        <v>0</v>
      </c>
      <c r="O369" s="76">
        <f t="shared" si="494"/>
        <v>0</v>
      </c>
      <c r="P369" s="76">
        <v>0</v>
      </c>
      <c r="Q369" s="76">
        <f t="shared" si="495"/>
        <v>0</v>
      </c>
      <c r="R369" s="77">
        <v>0</v>
      </c>
      <c r="S369" s="78">
        <f t="shared" si="481"/>
        <v>0</v>
      </c>
      <c r="T369" s="32"/>
      <c r="U369" s="124">
        <v>0</v>
      </c>
      <c r="V369" s="76">
        <v>0</v>
      </c>
      <c r="W369" s="76">
        <f t="shared" si="482"/>
        <v>0</v>
      </c>
      <c r="X369" s="76">
        <v>0</v>
      </c>
      <c r="Y369" s="76">
        <f t="shared" si="505"/>
        <v>0</v>
      </c>
      <c r="Z369" s="77">
        <v>0</v>
      </c>
      <c r="AA369" s="77">
        <f t="shared" si="483"/>
        <v>0</v>
      </c>
      <c r="AB369" s="8"/>
      <c r="AC369" s="76">
        <v>0</v>
      </c>
      <c r="AD369" s="76">
        <v>0</v>
      </c>
      <c r="AE369" s="76">
        <f t="shared" si="496"/>
        <v>0</v>
      </c>
      <c r="AF369" s="76">
        <v>0</v>
      </c>
      <c r="AG369" s="76">
        <f t="shared" si="497"/>
        <v>0</v>
      </c>
      <c r="AH369" s="77">
        <v>0</v>
      </c>
      <c r="AI369" s="78">
        <f t="shared" si="484"/>
        <v>0</v>
      </c>
      <c r="AJ369" s="32"/>
      <c r="AK369" s="124">
        <v>0</v>
      </c>
      <c r="AL369" s="76">
        <v>0</v>
      </c>
      <c r="AM369" s="76">
        <f t="shared" si="485"/>
        <v>0</v>
      </c>
      <c r="AN369" s="76">
        <v>0</v>
      </c>
      <c r="AO369" s="76">
        <f t="shared" si="506"/>
        <v>0</v>
      </c>
      <c r="AP369" s="77">
        <v>0</v>
      </c>
      <c r="AQ369" s="77">
        <f t="shared" si="486"/>
        <v>0</v>
      </c>
      <c r="AR369" s="8"/>
      <c r="AS369" s="76">
        <v>0</v>
      </c>
      <c r="AT369" s="76">
        <v>0</v>
      </c>
      <c r="AU369" s="76">
        <f t="shared" si="498"/>
        <v>0</v>
      </c>
      <c r="AV369" s="76">
        <v>0</v>
      </c>
      <c r="AW369" s="76">
        <f t="shared" si="499"/>
        <v>0</v>
      </c>
      <c r="AX369" s="77">
        <v>0</v>
      </c>
      <c r="AY369" s="78">
        <f t="shared" si="487"/>
        <v>0</v>
      </c>
      <c r="AZ369" s="32"/>
      <c r="BA369" s="124">
        <v>0</v>
      </c>
      <c r="BB369" s="76">
        <v>0</v>
      </c>
      <c r="BC369" s="76">
        <f t="shared" si="488"/>
        <v>0</v>
      </c>
      <c r="BD369" s="76">
        <v>0</v>
      </c>
      <c r="BE369" s="76">
        <f t="shared" si="507"/>
        <v>0</v>
      </c>
      <c r="BF369" s="77">
        <v>0</v>
      </c>
      <c r="BG369" s="77">
        <f t="shared" si="489"/>
        <v>0</v>
      </c>
      <c r="BH369" s="8"/>
      <c r="BI369" s="76">
        <v>0</v>
      </c>
      <c r="BJ369" s="76">
        <v>0</v>
      </c>
      <c r="BK369" s="76">
        <f t="shared" si="500"/>
        <v>0</v>
      </c>
      <c r="BL369" s="76">
        <v>0</v>
      </c>
      <c r="BM369" s="76">
        <f t="shared" si="501"/>
        <v>0</v>
      </c>
      <c r="BN369" s="77">
        <v>0</v>
      </c>
      <c r="BO369" s="78">
        <f t="shared" si="490"/>
        <v>0</v>
      </c>
      <c r="BP369" s="32"/>
      <c r="BQ369" s="124">
        <v>0</v>
      </c>
      <c r="BR369" s="76">
        <v>0</v>
      </c>
      <c r="BS369" s="76">
        <f t="shared" si="491"/>
        <v>0</v>
      </c>
      <c r="BT369" s="76">
        <v>0</v>
      </c>
      <c r="BU369" s="76">
        <f t="shared" si="508"/>
        <v>0</v>
      </c>
      <c r="BV369" s="77">
        <v>0</v>
      </c>
      <c r="BW369" s="77">
        <f t="shared" si="492"/>
        <v>0</v>
      </c>
      <c r="BX369" s="8"/>
      <c r="BY369" s="76">
        <v>0</v>
      </c>
      <c r="BZ369" s="76">
        <v>0</v>
      </c>
      <c r="CA369" s="76">
        <f t="shared" si="502"/>
        <v>0</v>
      </c>
      <c r="CB369" s="76">
        <v>0</v>
      </c>
      <c r="CC369" s="76">
        <f t="shared" si="503"/>
        <v>0</v>
      </c>
      <c r="CD369" s="77">
        <v>0</v>
      </c>
      <c r="CE369" s="78">
        <f t="shared" si="493"/>
        <v>0</v>
      </c>
      <c r="CF369" s="32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</row>
    <row r="370" spans="2:99" s="2" customFormat="1" ht="14.25" hidden="1" customHeight="1" outlineLevel="1">
      <c r="B370" s="2" t="str">
        <f t="shared" si="509"/>
        <v>Hide</v>
      </c>
      <c r="C370" s="2">
        <v>1</v>
      </c>
      <c r="D370" s="72" t="s">
        <v>345</v>
      </c>
      <c r="E370" s="124">
        <v>0</v>
      </c>
      <c r="F370" s="76">
        <v>0</v>
      </c>
      <c r="G370" s="76">
        <f t="shared" si="479"/>
        <v>0</v>
      </c>
      <c r="H370" s="76">
        <v>0</v>
      </c>
      <c r="I370" s="76">
        <f t="shared" si="504"/>
        <v>0</v>
      </c>
      <c r="J370" s="77">
        <v>0</v>
      </c>
      <c r="K370" s="77">
        <f t="shared" si="480"/>
        <v>0</v>
      </c>
      <c r="L370" s="8"/>
      <c r="M370" s="76">
        <v>0</v>
      </c>
      <c r="N370" s="76">
        <v>0</v>
      </c>
      <c r="O370" s="76">
        <f t="shared" si="494"/>
        <v>0</v>
      </c>
      <c r="P370" s="76">
        <v>0</v>
      </c>
      <c r="Q370" s="76">
        <f t="shared" si="495"/>
        <v>0</v>
      </c>
      <c r="R370" s="77">
        <v>0</v>
      </c>
      <c r="S370" s="78">
        <f t="shared" si="481"/>
        <v>0</v>
      </c>
      <c r="T370" s="32"/>
      <c r="U370" s="124">
        <v>0</v>
      </c>
      <c r="V370" s="76">
        <v>0</v>
      </c>
      <c r="W370" s="76">
        <f t="shared" si="482"/>
        <v>0</v>
      </c>
      <c r="X370" s="76">
        <v>0</v>
      </c>
      <c r="Y370" s="76">
        <f t="shared" si="505"/>
        <v>0</v>
      </c>
      <c r="Z370" s="77">
        <v>0</v>
      </c>
      <c r="AA370" s="77">
        <f t="shared" si="483"/>
        <v>0</v>
      </c>
      <c r="AB370" s="8"/>
      <c r="AC370" s="76">
        <v>0</v>
      </c>
      <c r="AD370" s="76">
        <v>0</v>
      </c>
      <c r="AE370" s="76">
        <f t="shared" si="496"/>
        <v>0</v>
      </c>
      <c r="AF370" s="76">
        <v>0</v>
      </c>
      <c r="AG370" s="76">
        <f t="shared" si="497"/>
        <v>0</v>
      </c>
      <c r="AH370" s="77">
        <v>0</v>
      </c>
      <c r="AI370" s="78">
        <f t="shared" si="484"/>
        <v>0</v>
      </c>
      <c r="AJ370" s="32"/>
      <c r="AK370" s="124">
        <v>0</v>
      </c>
      <c r="AL370" s="76">
        <v>0</v>
      </c>
      <c r="AM370" s="76">
        <f t="shared" si="485"/>
        <v>0</v>
      </c>
      <c r="AN370" s="76">
        <v>0</v>
      </c>
      <c r="AO370" s="76">
        <f t="shared" si="506"/>
        <v>0</v>
      </c>
      <c r="AP370" s="77">
        <v>0</v>
      </c>
      <c r="AQ370" s="77">
        <f t="shared" si="486"/>
        <v>0</v>
      </c>
      <c r="AR370" s="8"/>
      <c r="AS370" s="76">
        <v>0</v>
      </c>
      <c r="AT370" s="76">
        <v>0</v>
      </c>
      <c r="AU370" s="76">
        <f t="shared" si="498"/>
        <v>0</v>
      </c>
      <c r="AV370" s="76">
        <v>0</v>
      </c>
      <c r="AW370" s="76">
        <f t="shared" si="499"/>
        <v>0</v>
      </c>
      <c r="AX370" s="77">
        <v>0</v>
      </c>
      <c r="AY370" s="78">
        <f t="shared" si="487"/>
        <v>0</v>
      </c>
      <c r="AZ370" s="32"/>
      <c r="BA370" s="124">
        <v>0</v>
      </c>
      <c r="BB370" s="76">
        <v>0</v>
      </c>
      <c r="BC370" s="76">
        <f t="shared" si="488"/>
        <v>0</v>
      </c>
      <c r="BD370" s="76">
        <v>0</v>
      </c>
      <c r="BE370" s="76">
        <f t="shared" si="507"/>
        <v>0</v>
      </c>
      <c r="BF370" s="77">
        <v>0</v>
      </c>
      <c r="BG370" s="77">
        <f t="shared" si="489"/>
        <v>0</v>
      </c>
      <c r="BH370" s="8"/>
      <c r="BI370" s="76">
        <v>0</v>
      </c>
      <c r="BJ370" s="76">
        <v>0</v>
      </c>
      <c r="BK370" s="76">
        <f t="shared" si="500"/>
        <v>0</v>
      </c>
      <c r="BL370" s="76">
        <v>0</v>
      </c>
      <c r="BM370" s="76">
        <f t="shared" si="501"/>
        <v>0</v>
      </c>
      <c r="BN370" s="77">
        <v>0</v>
      </c>
      <c r="BO370" s="78">
        <f t="shared" si="490"/>
        <v>0</v>
      </c>
      <c r="BP370" s="32"/>
      <c r="BQ370" s="124">
        <v>0</v>
      </c>
      <c r="BR370" s="76">
        <v>0</v>
      </c>
      <c r="BS370" s="76">
        <f t="shared" si="491"/>
        <v>0</v>
      </c>
      <c r="BT370" s="76">
        <v>0</v>
      </c>
      <c r="BU370" s="76">
        <f t="shared" si="508"/>
        <v>0</v>
      </c>
      <c r="BV370" s="77">
        <v>0</v>
      </c>
      <c r="BW370" s="77">
        <f t="shared" si="492"/>
        <v>0</v>
      </c>
      <c r="BX370" s="8"/>
      <c r="BY370" s="76">
        <v>0</v>
      </c>
      <c r="BZ370" s="76">
        <v>0</v>
      </c>
      <c r="CA370" s="76">
        <f t="shared" si="502"/>
        <v>0</v>
      </c>
      <c r="CB370" s="76">
        <v>0</v>
      </c>
      <c r="CC370" s="76">
        <f t="shared" si="503"/>
        <v>0</v>
      </c>
      <c r="CD370" s="77">
        <v>0</v>
      </c>
      <c r="CE370" s="78">
        <f t="shared" si="493"/>
        <v>0</v>
      </c>
      <c r="CF370" s="32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</row>
    <row r="371" spans="2:99" s="2" customFormat="1" collapsed="1">
      <c r="B371" s="2" t="str">
        <f t="shared" si="509"/>
        <v>Hide</v>
      </c>
      <c r="C371" s="2">
        <v>1</v>
      </c>
      <c r="D371" s="72" t="s">
        <v>346</v>
      </c>
      <c r="E371" s="123">
        <v>0</v>
      </c>
      <c r="F371" s="73">
        <v>0</v>
      </c>
      <c r="G371" s="73">
        <f t="shared" si="479"/>
        <v>0</v>
      </c>
      <c r="H371" s="73">
        <v>0</v>
      </c>
      <c r="I371" s="73">
        <f t="shared" si="504"/>
        <v>0</v>
      </c>
      <c r="J371" s="74">
        <v>0</v>
      </c>
      <c r="K371" s="74">
        <f t="shared" si="480"/>
        <v>0</v>
      </c>
      <c r="L371" s="35"/>
      <c r="M371" s="73">
        <v>0</v>
      </c>
      <c r="N371" s="73">
        <v>0</v>
      </c>
      <c r="O371" s="73">
        <f t="shared" si="494"/>
        <v>0</v>
      </c>
      <c r="P371" s="73">
        <v>0</v>
      </c>
      <c r="Q371" s="73">
        <f t="shared" si="495"/>
        <v>0</v>
      </c>
      <c r="R371" s="74">
        <v>0</v>
      </c>
      <c r="S371" s="75">
        <f t="shared" si="481"/>
        <v>0</v>
      </c>
      <c r="T371" s="32"/>
      <c r="U371" s="123">
        <v>0</v>
      </c>
      <c r="V371" s="73">
        <v>0</v>
      </c>
      <c r="W371" s="73">
        <f t="shared" si="482"/>
        <v>0</v>
      </c>
      <c r="X371" s="73">
        <v>0</v>
      </c>
      <c r="Y371" s="73">
        <f t="shared" si="505"/>
        <v>0</v>
      </c>
      <c r="Z371" s="74">
        <v>0</v>
      </c>
      <c r="AA371" s="74">
        <f t="shared" si="483"/>
        <v>0</v>
      </c>
      <c r="AB371" s="35"/>
      <c r="AC371" s="73">
        <v>0</v>
      </c>
      <c r="AD371" s="73">
        <v>0</v>
      </c>
      <c r="AE371" s="73">
        <f t="shared" si="496"/>
        <v>0</v>
      </c>
      <c r="AF371" s="73">
        <v>0</v>
      </c>
      <c r="AG371" s="73">
        <f t="shared" si="497"/>
        <v>0</v>
      </c>
      <c r="AH371" s="74">
        <v>0</v>
      </c>
      <c r="AI371" s="75">
        <f t="shared" si="484"/>
        <v>0</v>
      </c>
      <c r="AJ371" s="32"/>
      <c r="AK371" s="123">
        <v>0</v>
      </c>
      <c r="AL371" s="73">
        <v>0</v>
      </c>
      <c r="AM371" s="73">
        <f t="shared" si="485"/>
        <v>0</v>
      </c>
      <c r="AN371" s="73">
        <v>0</v>
      </c>
      <c r="AO371" s="73">
        <f t="shared" si="506"/>
        <v>0</v>
      </c>
      <c r="AP371" s="74">
        <v>0</v>
      </c>
      <c r="AQ371" s="74">
        <f t="shared" si="486"/>
        <v>0</v>
      </c>
      <c r="AR371" s="35"/>
      <c r="AS371" s="73">
        <v>0</v>
      </c>
      <c r="AT371" s="73">
        <v>0</v>
      </c>
      <c r="AU371" s="73">
        <f t="shared" si="498"/>
        <v>0</v>
      </c>
      <c r="AV371" s="73">
        <v>0</v>
      </c>
      <c r="AW371" s="73">
        <f t="shared" si="499"/>
        <v>0</v>
      </c>
      <c r="AX371" s="74">
        <v>0</v>
      </c>
      <c r="AY371" s="75">
        <f t="shared" si="487"/>
        <v>0</v>
      </c>
      <c r="AZ371" s="32"/>
      <c r="BA371" s="123">
        <v>0</v>
      </c>
      <c r="BB371" s="73">
        <v>0</v>
      </c>
      <c r="BC371" s="73">
        <f t="shared" si="488"/>
        <v>0</v>
      </c>
      <c r="BD371" s="73">
        <v>0</v>
      </c>
      <c r="BE371" s="73">
        <f t="shared" si="507"/>
        <v>0</v>
      </c>
      <c r="BF371" s="74">
        <v>0</v>
      </c>
      <c r="BG371" s="74">
        <f t="shared" si="489"/>
        <v>0</v>
      </c>
      <c r="BH371" s="35"/>
      <c r="BI371" s="73">
        <v>0</v>
      </c>
      <c r="BJ371" s="73">
        <v>0</v>
      </c>
      <c r="BK371" s="73">
        <f t="shared" si="500"/>
        <v>0</v>
      </c>
      <c r="BL371" s="73">
        <v>0</v>
      </c>
      <c r="BM371" s="73">
        <f t="shared" si="501"/>
        <v>0</v>
      </c>
      <c r="BN371" s="74">
        <v>0</v>
      </c>
      <c r="BO371" s="75">
        <f t="shared" si="490"/>
        <v>0</v>
      </c>
      <c r="BP371" s="32"/>
      <c r="BQ371" s="123">
        <v>0</v>
      </c>
      <c r="BR371" s="73">
        <v>0</v>
      </c>
      <c r="BS371" s="73">
        <f t="shared" si="491"/>
        <v>0</v>
      </c>
      <c r="BT371" s="73">
        <v>0</v>
      </c>
      <c r="BU371" s="73">
        <f t="shared" si="508"/>
        <v>0</v>
      </c>
      <c r="BV371" s="74">
        <v>0</v>
      </c>
      <c r="BW371" s="74">
        <f t="shared" si="492"/>
        <v>0</v>
      </c>
      <c r="BX371" s="35"/>
      <c r="BY371" s="73">
        <v>0</v>
      </c>
      <c r="BZ371" s="73">
        <v>0</v>
      </c>
      <c r="CA371" s="73">
        <f t="shared" si="502"/>
        <v>0</v>
      </c>
      <c r="CB371" s="73">
        <v>0</v>
      </c>
      <c r="CC371" s="73">
        <f t="shared" si="503"/>
        <v>0</v>
      </c>
      <c r="CD371" s="74">
        <v>0</v>
      </c>
      <c r="CE371" s="75">
        <f t="shared" si="493"/>
        <v>0</v>
      </c>
      <c r="CF371" s="32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</row>
    <row r="372" spans="2:99" s="2" customFormat="1" ht="14.25" hidden="1" customHeight="1" outlineLevel="1">
      <c r="B372" s="2" t="str">
        <f t="shared" si="509"/>
        <v>Hide</v>
      </c>
      <c r="C372" s="2">
        <v>1</v>
      </c>
      <c r="D372" s="72" t="s">
        <v>347</v>
      </c>
      <c r="E372" s="124">
        <v>148812.99</v>
      </c>
      <c r="F372" s="76">
        <v>147261.69</v>
      </c>
      <c r="G372" s="76">
        <f t="shared" si="479"/>
        <v>1551.2999999999884</v>
      </c>
      <c r="H372" s="76">
        <v>0</v>
      </c>
      <c r="I372" s="76">
        <f t="shared" si="504"/>
        <v>148812.99</v>
      </c>
      <c r="J372" s="77">
        <v>125744.06000000001</v>
      </c>
      <c r="K372" s="77">
        <f t="shared" si="480"/>
        <v>23068.929999999978</v>
      </c>
      <c r="L372" s="8"/>
      <c r="M372" s="76">
        <v>148812.99</v>
      </c>
      <c r="N372" s="76">
        <v>147261.69</v>
      </c>
      <c r="O372" s="76">
        <f t="shared" si="494"/>
        <v>1551.2999999999884</v>
      </c>
      <c r="P372" s="76">
        <v>0</v>
      </c>
      <c r="Q372" s="76">
        <f t="shared" si="495"/>
        <v>148812.99</v>
      </c>
      <c r="R372" s="77">
        <v>125744.06000000001</v>
      </c>
      <c r="S372" s="78">
        <f t="shared" si="481"/>
        <v>23068.929999999978</v>
      </c>
      <c r="T372" s="32"/>
      <c r="U372" s="124">
        <v>73419.95</v>
      </c>
      <c r="V372" s="76">
        <v>74208.070000000007</v>
      </c>
      <c r="W372" s="76">
        <f t="shared" si="482"/>
        <v>-788.1200000000099</v>
      </c>
      <c r="X372" s="76">
        <v>0</v>
      </c>
      <c r="Y372" s="76">
        <f t="shared" si="505"/>
        <v>73419.95</v>
      </c>
      <c r="Z372" s="77">
        <v>46415.66</v>
      </c>
      <c r="AA372" s="77">
        <f t="shared" si="483"/>
        <v>27004.289999999994</v>
      </c>
      <c r="AB372" s="8"/>
      <c r="AC372" s="76">
        <v>73419.95</v>
      </c>
      <c r="AD372" s="76">
        <v>74208.070000000007</v>
      </c>
      <c r="AE372" s="76">
        <f t="shared" si="496"/>
        <v>-788.1200000000099</v>
      </c>
      <c r="AF372" s="76">
        <v>0</v>
      </c>
      <c r="AG372" s="76">
        <f t="shared" si="497"/>
        <v>73419.95</v>
      </c>
      <c r="AH372" s="77">
        <v>46415.66</v>
      </c>
      <c r="AI372" s="78">
        <f t="shared" si="484"/>
        <v>27004.289999999994</v>
      </c>
      <c r="AJ372" s="32"/>
      <c r="AK372" s="124">
        <v>25617.14</v>
      </c>
      <c r="AL372" s="76">
        <v>25892.13</v>
      </c>
      <c r="AM372" s="76">
        <f t="shared" si="485"/>
        <v>-274.9900000000016</v>
      </c>
      <c r="AN372" s="76">
        <v>0</v>
      </c>
      <c r="AO372" s="76">
        <f t="shared" si="506"/>
        <v>25617.14</v>
      </c>
      <c r="AP372" s="77">
        <v>27297.08</v>
      </c>
      <c r="AQ372" s="77">
        <f t="shared" si="486"/>
        <v>-1679.9400000000023</v>
      </c>
      <c r="AR372" s="8"/>
      <c r="AS372" s="76">
        <v>25617.14</v>
      </c>
      <c r="AT372" s="76">
        <v>25892.13</v>
      </c>
      <c r="AU372" s="76">
        <f t="shared" si="498"/>
        <v>-274.9900000000016</v>
      </c>
      <c r="AV372" s="76">
        <v>0</v>
      </c>
      <c r="AW372" s="76">
        <f t="shared" si="499"/>
        <v>25617.14</v>
      </c>
      <c r="AX372" s="77">
        <v>27297.08</v>
      </c>
      <c r="AY372" s="78">
        <f t="shared" si="487"/>
        <v>-1679.9400000000023</v>
      </c>
      <c r="AZ372" s="32"/>
      <c r="BA372" s="124">
        <v>26790.27</v>
      </c>
      <c r="BB372" s="76">
        <v>25092.240000000002</v>
      </c>
      <c r="BC372" s="76">
        <f t="shared" si="488"/>
        <v>1698.0299999999988</v>
      </c>
      <c r="BD372" s="76">
        <v>0</v>
      </c>
      <c r="BE372" s="76">
        <f t="shared" si="507"/>
        <v>26790.27</v>
      </c>
      <c r="BF372" s="77">
        <v>28538.63</v>
      </c>
      <c r="BG372" s="77">
        <f t="shared" si="489"/>
        <v>-1748.3600000000006</v>
      </c>
      <c r="BH372" s="8"/>
      <c r="BI372" s="76">
        <v>26790.27</v>
      </c>
      <c r="BJ372" s="76">
        <v>25092.240000000002</v>
      </c>
      <c r="BK372" s="76">
        <f t="shared" si="500"/>
        <v>1698.0299999999988</v>
      </c>
      <c r="BL372" s="76">
        <v>0</v>
      </c>
      <c r="BM372" s="76">
        <f t="shared" si="501"/>
        <v>26790.27</v>
      </c>
      <c r="BN372" s="77">
        <v>28538.63</v>
      </c>
      <c r="BO372" s="78">
        <f t="shared" si="490"/>
        <v>-1748.3600000000006</v>
      </c>
      <c r="BP372" s="32"/>
      <c r="BQ372" s="124">
        <v>22985.63</v>
      </c>
      <c r="BR372" s="76">
        <v>22069.25</v>
      </c>
      <c r="BS372" s="76">
        <f t="shared" si="491"/>
        <v>916.38000000000102</v>
      </c>
      <c r="BT372" s="76">
        <v>0</v>
      </c>
      <c r="BU372" s="76">
        <f t="shared" si="508"/>
        <v>22985.63</v>
      </c>
      <c r="BV372" s="77">
        <v>23492.69</v>
      </c>
      <c r="BW372" s="77">
        <f t="shared" si="492"/>
        <v>-507.05999999999767</v>
      </c>
      <c r="BX372" s="8"/>
      <c r="BY372" s="76">
        <v>22985.63</v>
      </c>
      <c r="BZ372" s="76">
        <v>22069.25</v>
      </c>
      <c r="CA372" s="76">
        <f t="shared" si="502"/>
        <v>916.38000000000102</v>
      </c>
      <c r="CB372" s="76">
        <v>0</v>
      </c>
      <c r="CC372" s="76">
        <f t="shared" si="503"/>
        <v>22985.63</v>
      </c>
      <c r="CD372" s="77">
        <v>23492.69</v>
      </c>
      <c r="CE372" s="78">
        <f t="shared" si="493"/>
        <v>-507.05999999999767</v>
      </c>
      <c r="CF372" s="3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</row>
    <row r="373" spans="2:99" s="2" customFormat="1" ht="14.25" hidden="1" customHeight="1" outlineLevel="1">
      <c r="B373" s="2" t="str">
        <f t="shared" si="509"/>
        <v>Hide</v>
      </c>
      <c r="C373" s="2">
        <v>1</v>
      </c>
      <c r="D373" s="72" t="s">
        <v>348</v>
      </c>
      <c r="E373" s="124">
        <v>185764.22</v>
      </c>
      <c r="F373" s="76">
        <v>185764.22</v>
      </c>
      <c r="G373" s="76">
        <f t="shared" si="479"/>
        <v>0</v>
      </c>
      <c r="H373" s="76">
        <v>0</v>
      </c>
      <c r="I373" s="76">
        <f t="shared" si="504"/>
        <v>185764.22</v>
      </c>
      <c r="J373" s="77">
        <v>135443.94</v>
      </c>
      <c r="K373" s="77">
        <f t="shared" si="480"/>
        <v>50320.28</v>
      </c>
      <c r="L373" s="8"/>
      <c r="M373" s="76">
        <v>185764.22</v>
      </c>
      <c r="N373" s="76">
        <v>185764.22</v>
      </c>
      <c r="O373" s="76">
        <f t="shared" si="494"/>
        <v>0</v>
      </c>
      <c r="P373" s="76">
        <v>0</v>
      </c>
      <c r="Q373" s="76">
        <f t="shared" si="495"/>
        <v>185764.22</v>
      </c>
      <c r="R373" s="77">
        <v>135443.94</v>
      </c>
      <c r="S373" s="78">
        <f t="shared" si="481"/>
        <v>50320.28</v>
      </c>
      <c r="T373" s="32"/>
      <c r="U373" s="124">
        <v>100280.21</v>
      </c>
      <c r="V373" s="76">
        <v>100280.21</v>
      </c>
      <c r="W373" s="76">
        <f t="shared" si="482"/>
        <v>0</v>
      </c>
      <c r="X373" s="76">
        <v>0</v>
      </c>
      <c r="Y373" s="76">
        <f t="shared" si="505"/>
        <v>100280.21</v>
      </c>
      <c r="Z373" s="77">
        <v>55082.25</v>
      </c>
      <c r="AA373" s="77">
        <f t="shared" si="483"/>
        <v>45197.960000000006</v>
      </c>
      <c r="AB373" s="8"/>
      <c r="AC373" s="76">
        <v>100280.21</v>
      </c>
      <c r="AD373" s="76">
        <v>100280.21</v>
      </c>
      <c r="AE373" s="76">
        <f t="shared" si="496"/>
        <v>0</v>
      </c>
      <c r="AF373" s="76">
        <v>0</v>
      </c>
      <c r="AG373" s="76">
        <f t="shared" si="497"/>
        <v>100280.21</v>
      </c>
      <c r="AH373" s="77">
        <v>55082.25</v>
      </c>
      <c r="AI373" s="78">
        <f t="shared" si="484"/>
        <v>45197.960000000006</v>
      </c>
      <c r="AJ373" s="32"/>
      <c r="AK373" s="124">
        <v>34989.03</v>
      </c>
      <c r="AL373" s="76">
        <v>34989.03</v>
      </c>
      <c r="AM373" s="76">
        <f t="shared" si="485"/>
        <v>0</v>
      </c>
      <c r="AN373" s="76">
        <v>0</v>
      </c>
      <c r="AO373" s="76">
        <f t="shared" si="506"/>
        <v>34989.03</v>
      </c>
      <c r="AP373" s="77">
        <v>32407.3</v>
      </c>
      <c r="AQ373" s="77">
        <f t="shared" si="486"/>
        <v>2581.7299999999996</v>
      </c>
      <c r="AR373" s="8"/>
      <c r="AS373" s="76">
        <v>34989.03</v>
      </c>
      <c r="AT373" s="76">
        <v>34989.03</v>
      </c>
      <c r="AU373" s="76">
        <f t="shared" si="498"/>
        <v>0</v>
      </c>
      <c r="AV373" s="76">
        <v>0</v>
      </c>
      <c r="AW373" s="76">
        <f t="shared" si="499"/>
        <v>34989.03</v>
      </c>
      <c r="AX373" s="77">
        <v>32407.3</v>
      </c>
      <c r="AY373" s="78">
        <f t="shared" si="487"/>
        <v>2581.7299999999996</v>
      </c>
      <c r="AZ373" s="32"/>
      <c r="BA373" s="124">
        <v>26817.279999999999</v>
      </c>
      <c r="BB373" s="76">
        <v>26817.279999999999</v>
      </c>
      <c r="BC373" s="76">
        <f t="shared" si="488"/>
        <v>0</v>
      </c>
      <c r="BD373" s="76">
        <v>0</v>
      </c>
      <c r="BE373" s="76">
        <f t="shared" si="507"/>
        <v>26817.279999999999</v>
      </c>
      <c r="BF373" s="77">
        <v>26527.96</v>
      </c>
      <c r="BG373" s="77">
        <f t="shared" si="489"/>
        <v>289.31999999999971</v>
      </c>
      <c r="BH373" s="8"/>
      <c r="BI373" s="76">
        <v>26817.279999999999</v>
      </c>
      <c r="BJ373" s="76">
        <v>26817.279999999999</v>
      </c>
      <c r="BK373" s="76">
        <f t="shared" si="500"/>
        <v>0</v>
      </c>
      <c r="BL373" s="76">
        <v>0</v>
      </c>
      <c r="BM373" s="76">
        <f t="shared" si="501"/>
        <v>26817.279999999999</v>
      </c>
      <c r="BN373" s="77">
        <v>26527.96</v>
      </c>
      <c r="BO373" s="78">
        <f t="shared" si="490"/>
        <v>289.31999999999971</v>
      </c>
      <c r="BP373" s="32"/>
      <c r="BQ373" s="124">
        <v>23677.7</v>
      </c>
      <c r="BR373" s="76">
        <v>23677.7</v>
      </c>
      <c r="BS373" s="76">
        <f t="shared" si="491"/>
        <v>0</v>
      </c>
      <c r="BT373" s="76">
        <v>0</v>
      </c>
      <c r="BU373" s="76">
        <f t="shared" si="508"/>
        <v>23677.7</v>
      </c>
      <c r="BV373" s="77">
        <v>21426.43</v>
      </c>
      <c r="BW373" s="77">
        <f t="shared" si="492"/>
        <v>2251.2700000000004</v>
      </c>
      <c r="BX373" s="8"/>
      <c r="BY373" s="76">
        <v>23677.7</v>
      </c>
      <c r="BZ373" s="76">
        <v>23677.7</v>
      </c>
      <c r="CA373" s="76">
        <f t="shared" si="502"/>
        <v>0</v>
      </c>
      <c r="CB373" s="76">
        <v>0</v>
      </c>
      <c r="CC373" s="76">
        <f t="shared" si="503"/>
        <v>23677.7</v>
      </c>
      <c r="CD373" s="77">
        <v>21426.43</v>
      </c>
      <c r="CE373" s="78">
        <f t="shared" si="493"/>
        <v>2251.2700000000004</v>
      </c>
      <c r="CF373" s="32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</row>
    <row r="374" spans="2:99" s="2" customFormat="1" ht="14.25" hidden="1" customHeight="1" outlineLevel="1">
      <c r="B374" s="2" t="str">
        <f t="shared" si="509"/>
        <v>Hide</v>
      </c>
      <c r="C374" s="2">
        <v>1</v>
      </c>
      <c r="D374" s="72" t="s">
        <v>349</v>
      </c>
      <c r="E374" s="124">
        <v>0</v>
      </c>
      <c r="F374" s="76">
        <v>0</v>
      </c>
      <c r="G374" s="76">
        <f t="shared" si="479"/>
        <v>0</v>
      </c>
      <c r="H374" s="76">
        <v>0</v>
      </c>
      <c r="I374" s="76">
        <f t="shared" si="504"/>
        <v>0</v>
      </c>
      <c r="J374" s="77">
        <v>0</v>
      </c>
      <c r="K374" s="77">
        <f t="shared" si="480"/>
        <v>0</v>
      </c>
      <c r="L374" s="8"/>
      <c r="M374" s="76">
        <v>0</v>
      </c>
      <c r="N374" s="76">
        <v>0</v>
      </c>
      <c r="O374" s="76">
        <f t="shared" si="494"/>
        <v>0</v>
      </c>
      <c r="P374" s="76">
        <v>0</v>
      </c>
      <c r="Q374" s="76">
        <f t="shared" si="495"/>
        <v>0</v>
      </c>
      <c r="R374" s="77">
        <v>0</v>
      </c>
      <c r="S374" s="78">
        <f t="shared" si="481"/>
        <v>0</v>
      </c>
      <c r="T374" s="32"/>
      <c r="U374" s="124">
        <v>0</v>
      </c>
      <c r="V374" s="76">
        <v>0</v>
      </c>
      <c r="W374" s="76">
        <f t="shared" si="482"/>
        <v>0</v>
      </c>
      <c r="X374" s="76">
        <v>0</v>
      </c>
      <c r="Y374" s="76">
        <f t="shared" si="505"/>
        <v>0</v>
      </c>
      <c r="Z374" s="77">
        <v>0</v>
      </c>
      <c r="AA374" s="77">
        <f t="shared" si="483"/>
        <v>0</v>
      </c>
      <c r="AB374" s="8"/>
      <c r="AC374" s="76">
        <v>0</v>
      </c>
      <c r="AD374" s="76">
        <v>0</v>
      </c>
      <c r="AE374" s="76">
        <f t="shared" si="496"/>
        <v>0</v>
      </c>
      <c r="AF374" s="76">
        <v>0</v>
      </c>
      <c r="AG374" s="76">
        <f t="shared" si="497"/>
        <v>0</v>
      </c>
      <c r="AH374" s="77">
        <v>0</v>
      </c>
      <c r="AI374" s="78">
        <f t="shared" si="484"/>
        <v>0</v>
      </c>
      <c r="AJ374" s="32"/>
      <c r="AK374" s="124">
        <v>0</v>
      </c>
      <c r="AL374" s="76">
        <v>0</v>
      </c>
      <c r="AM374" s="76">
        <f t="shared" si="485"/>
        <v>0</v>
      </c>
      <c r="AN374" s="76">
        <v>0</v>
      </c>
      <c r="AO374" s="76">
        <f t="shared" si="506"/>
        <v>0</v>
      </c>
      <c r="AP374" s="77">
        <v>0</v>
      </c>
      <c r="AQ374" s="77">
        <f t="shared" si="486"/>
        <v>0</v>
      </c>
      <c r="AR374" s="8"/>
      <c r="AS374" s="76">
        <v>0</v>
      </c>
      <c r="AT374" s="76">
        <v>0</v>
      </c>
      <c r="AU374" s="76">
        <f t="shared" si="498"/>
        <v>0</v>
      </c>
      <c r="AV374" s="76">
        <v>0</v>
      </c>
      <c r="AW374" s="76">
        <f t="shared" si="499"/>
        <v>0</v>
      </c>
      <c r="AX374" s="77">
        <v>0</v>
      </c>
      <c r="AY374" s="78">
        <f t="shared" si="487"/>
        <v>0</v>
      </c>
      <c r="AZ374" s="32"/>
      <c r="BA374" s="124">
        <v>0</v>
      </c>
      <c r="BB374" s="76">
        <v>0</v>
      </c>
      <c r="BC374" s="76">
        <f t="shared" si="488"/>
        <v>0</v>
      </c>
      <c r="BD374" s="76">
        <v>0</v>
      </c>
      <c r="BE374" s="76">
        <f t="shared" si="507"/>
        <v>0</v>
      </c>
      <c r="BF374" s="77">
        <v>0</v>
      </c>
      <c r="BG374" s="77">
        <f t="shared" si="489"/>
        <v>0</v>
      </c>
      <c r="BH374" s="8"/>
      <c r="BI374" s="76">
        <v>0</v>
      </c>
      <c r="BJ374" s="76">
        <v>0</v>
      </c>
      <c r="BK374" s="76">
        <f t="shared" si="500"/>
        <v>0</v>
      </c>
      <c r="BL374" s="76">
        <v>0</v>
      </c>
      <c r="BM374" s="76">
        <f t="shared" si="501"/>
        <v>0</v>
      </c>
      <c r="BN374" s="77">
        <v>0</v>
      </c>
      <c r="BO374" s="78">
        <f t="shared" si="490"/>
        <v>0</v>
      </c>
      <c r="BP374" s="32"/>
      <c r="BQ374" s="124">
        <v>0</v>
      </c>
      <c r="BR374" s="76">
        <v>0</v>
      </c>
      <c r="BS374" s="76">
        <f t="shared" si="491"/>
        <v>0</v>
      </c>
      <c r="BT374" s="76">
        <v>0</v>
      </c>
      <c r="BU374" s="76">
        <f t="shared" si="508"/>
        <v>0</v>
      </c>
      <c r="BV374" s="77">
        <v>0</v>
      </c>
      <c r="BW374" s="77">
        <f t="shared" si="492"/>
        <v>0</v>
      </c>
      <c r="BX374" s="8"/>
      <c r="BY374" s="76">
        <v>0</v>
      </c>
      <c r="BZ374" s="76">
        <v>0</v>
      </c>
      <c r="CA374" s="76">
        <f t="shared" si="502"/>
        <v>0</v>
      </c>
      <c r="CB374" s="76">
        <v>0</v>
      </c>
      <c r="CC374" s="76">
        <f t="shared" si="503"/>
        <v>0</v>
      </c>
      <c r="CD374" s="77">
        <v>0</v>
      </c>
      <c r="CE374" s="78">
        <f t="shared" si="493"/>
        <v>0</v>
      </c>
      <c r="CF374" s="32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</row>
    <row r="375" spans="2:99" s="2" customFormat="1" ht="14.25" hidden="1" customHeight="1" outlineLevel="1">
      <c r="B375" s="2" t="str">
        <f t="shared" si="509"/>
        <v>Hide</v>
      </c>
      <c r="C375" s="2">
        <v>1</v>
      </c>
      <c r="D375" s="72" t="s">
        <v>350</v>
      </c>
      <c r="E375" s="124">
        <v>0</v>
      </c>
      <c r="F375" s="76">
        <v>0</v>
      </c>
      <c r="G375" s="76">
        <f t="shared" si="479"/>
        <v>0</v>
      </c>
      <c r="H375" s="76">
        <v>0</v>
      </c>
      <c r="I375" s="76">
        <f t="shared" si="504"/>
        <v>0</v>
      </c>
      <c r="J375" s="77">
        <v>0</v>
      </c>
      <c r="K375" s="77">
        <f t="shared" si="480"/>
        <v>0</v>
      </c>
      <c r="L375" s="8"/>
      <c r="M375" s="76">
        <v>0</v>
      </c>
      <c r="N375" s="76">
        <v>0</v>
      </c>
      <c r="O375" s="76">
        <f t="shared" si="494"/>
        <v>0</v>
      </c>
      <c r="P375" s="76">
        <v>0</v>
      </c>
      <c r="Q375" s="76">
        <f t="shared" si="495"/>
        <v>0</v>
      </c>
      <c r="R375" s="77">
        <v>0</v>
      </c>
      <c r="S375" s="78">
        <f t="shared" si="481"/>
        <v>0</v>
      </c>
      <c r="T375" s="32"/>
      <c r="U375" s="124">
        <v>0</v>
      </c>
      <c r="V375" s="76">
        <v>0</v>
      </c>
      <c r="W375" s="76">
        <f t="shared" si="482"/>
        <v>0</v>
      </c>
      <c r="X375" s="76">
        <v>0</v>
      </c>
      <c r="Y375" s="76">
        <f t="shared" si="505"/>
        <v>0</v>
      </c>
      <c r="Z375" s="77">
        <v>0</v>
      </c>
      <c r="AA375" s="77">
        <f t="shared" si="483"/>
        <v>0</v>
      </c>
      <c r="AB375" s="8"/>
      <c r="AC375" s="76">
        <v>0</v>
      </c>
      <c r="AD375" s="76">
        <v>0</v>
      </c>
      <c r="AE375" s="76">
        <f t="shared" si="496"/>
        <v>0</v>
      </c>
      <c r="AF375" s="76">
        <v>0</v>
      </c>
      <c r="AG375" s="76">
        <f t="shared" si="497"/>
        <v>0</v>
      </c>
      <c r="AH375" s="77">
        <v>0</v>
      </c>
      <c r="AI375" s="78">
        <f t="shared" si="484"/>
        <v>0</v>
      </c>
      <c r="AJ375" s="32"/>
      <c r="AK375" s="124">
        <v>0</v>
      </c>
      <c r="AL375" s="76">
        <v>0</v>
      </c>
      <c r="AM375" s="76">
        <f t="shared" si="485"/>
        <v>0</v>
      </c>
      <c r="AN375" s="76">
        <v>0</v>
      </c>
      <c r="AO375" s="76">
        <f t="shared" si="506"/>
        <v>0</v>
      </c>
      <c r="AP375" s="77">
        <v>0</v>
      </c>
      <c r="AQ375" s="77">
        <f t="shared" si="486"/>
        <v>0</v>
      </c>
      <c r="AR375" s="8"/>
      <c r="AS375" s="76">
        <v>0</v>
      </c>
      <c r="AT375" s="76">
        <v>0</v>
      </c>
      <c r="AU375" s="76">
        <f t="shared" si="498"/>
        <v>0</v>
      </c>
      <c r="AV375" s="76">
        <v>0</v>
      </c>
      <c r="AW375" s="76">
        <f t="shared" si="499"/>
        <v>0</v>
      </c>
      <c r="AX375" s="77">
        <v>0</v>
      </c>
      <c r="AY375" s="78">
        <f t="shared" si="487"/>
        <v>0</v>
      </c>
      <c r="AZ375" s="32"/>
      <c r="BA375" s="124">
        <v>0</v>
      </c>
      <c r="BB375" s="76">
        <v>0</v>
      </c>
      <c r="BC375" s="76">
        <f t="shared" si="488"/>
        <v>0</v>
      </c>
      <c r="BD375" s="76">
        <v>0</v>
      </c>
      <c r="BE375" s="76">
        <f t="shared" si="507"/>
        <v>0</v>
      </c>
      <c r="BF375" s="77">
        <v>0</v>
      </c>
      <c r="BG375" s="77">
        <f t="shared" si="489"/>
        <v>0</v>
      </c>
      <c r="BH375" s="8"/>
      <c r="BI375" s="76">
        <v>0</v>
      </c>
      <c r="BJ375" s="76">
        <v>0</v>
      </c>
      <c r="BK375" s="76">
        <f t="shared" si="500"/>
        <v>0</v>
      </c>
      <c r="BL375" s="76">
        <v>0</v>
      </c>
      <c r="BM375" s="76">
        <f t="shared" si="501"/>
        <v>0</v>
      </c>
      <c r="BN375" s="77">
        <v>0</v>
      </c>
      <c r="BO375" s="78">
        <f t="shared" si="490"/>
        <v>0</v>
      </c>
      <c r="BP375" s="32"/>
      <c r="BQ375" s="124">
        <v>0</v>
      </c>
      <c r="BR375" s="76">
        <v>0</v>
      </c>
      <c r="BS375" s="76">
        <f t="shared" si="491"/>
        <v>0</v>
      </c>
      <c r="BT375" s="76">
        <v>0</v>
      </c>
      <c r="BU375" s="76">
        <f t="shared" si="508"/>
        <v>0</v>
      </c>
      <c r="BV375" s="77">
        <v>0</v>
      </c>
      <c r="BW375" s="77">
        <f t="shared" si="492"/>
        <v>0</v>
      </c>
      <c r="BX375" s="8"/>
      <c r="BY375" s="76">
        <v>0</v>
      </c>
      <c r="BZ375" s="76">
        <v>0</v>
      </c>
      <c r="CA375" s="76">
        <f t="shared" si="502"/>
        <v>0</v>
      </c>
      <c r="CB375" s="76">
        <v>0</v>
      </c>
      <c r="CC375" s="76">
        <f t="shared" si="503"/>
        <v>0</v>
      </c>
      <c r="CD375" s="77">
        <v>0</v>
      </c>
      <c r="CE375" s="78">
        <f t="shared" si="493"/>
        <v>0</v>
      </c>
      <c r="CF375" s="32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</row>
    <row r="376" spans="2:99" s="2" customFormat="1" ht="14.25" hidden="1" customHeight="1" outlineLevel="1">
      <c r="B376" s="2" t="str">
        <f t="shared" si="509"/>
        <v>Hide</v>
      </c>
      <c r="C376" s="2">
        <v>1</v>
      </c>
      <c r="D376" s="72" t="s">
        <v>351</v>
      </c>
      <c r="E376" s="124">
        <v>0</v>
      </c>
      <c r="F376" s="76">
        <v>0</v>
      </c>
      <c r="G376" s="76">
        <f t="shared" si="479"/>
        <v>0</v>
      </c>
      <c r="H376" s="76">
        <v>0</v>
      </c>
      <c r="I376" s="76">
        <f t="shared" si="504"/>
        <v>0</v>
      </c>
      <c r="J376" s="77">
        <v>0</v>
      </c>
      <c r="K376" s="77">
        <f t="shared" si="480"/>
        <v>0</v>
      </c>
      <c r="L376" s="8"/>
      <c r="M376" s="76">
        <v>0</v>
      </c>
      <c r="N376" s="76">
        <v>0</v>
      </c>
      <c r="O376" s="76">
        <f t="shared" si="494"/>
        <v>0</v>
      </c>
      <c r="P376" s="76">
        <v>0</v>
      </c>
      <c r="Q376" s="76">
        <f t="shared" si="495"/>
        <v>0</v>
      </c>
      <c r="R376" s="77">
        <v>0</v>
      </c>
      <c r="S376" s="78">
        <f t="shared" si="481"/>
        <v>0</v>
      </c>
      <c r="T376" s="32"/>
      <c r="U376" s="124">
        <v>0</v>
      </c>
      <c r="V376" s="76">
        <v>0</v>
      </c>
      <c r="W376" s="76">
        <f t="shared" si="482"/>
        <v>0</v>
      </c>
      <c r="X376" s="76">
        <v>0</v>
      </c>
      <c r="Y376" s="76">
        <f t="shared" si="505"/>
        <v>0</v>
      </c>
      <c r="Z376" s="77">
        <v>0</v>
      </c>
      <c r="AA376" s="77">
        <f t="shared" si="483"/>
        <v>0</v>
      </c>
      <c r="AB376" s="8"/>
      <c r="AC376" s="76">
        <v>0</v>
      </c>
      <c r="AD376" s="76">
        <v>0</v>
      </c>
      <c r="AE376" s="76">
        <f t="shared" si="496"/>
        <v>0</v>
      </c>
      <c r="AF376" s="76">
        <v>0</v>
      </c>
      <c r="AG376" s="76">
        <f t="shared" si="497"/>
        <v>0</v>
      </c>
      <c r="AH376" s="77">
        <v>0</v>
      </c>
      <c r="AI376" s="78">
        <f t="shared" si="484"/>
        <v>0</v>
      </c>
      <c r="AJ376" s="32"/>
      <c r="AK376" s="124">
        <v>0</v>
      </c>
      <c r="AL376" s="76">
        <v>0</v>
      </c>
      <c r="AM376" s="76">
        <f t="shared" si="485"/>
        <v>0</v>
      </c>
      <c r="AN376" s="76">
        <v>0</v>
      </c>
      <c r="AO376" s="76">
        <f t="shared" si="506"/>
        <v>0</v>
      </c>
      <c r="AP376" s="77">
        <v>0</v>
      </c>
      <c r="AQ376" s="77">
        <f t="shared" si="486"/>
        <v>0</v>
      </c>
      <c r="AR376" s="8"/>
      <c r="AS376" s="76">
        <v>0</v>
      </c>
      <c r="AT376" s="76">
        <v>0</v>
      </c>
      <c r="AU376" s="76">
        <f t="shared" si="498"/>
        <v>0</v>
      </c>
      <c r="AV376" s="76">
        <v>0</v>
      </c>
      <c r="AW376" s="76">
        <f t="shared" si="499"/>
        <v>0</v>
      </c>
      <c r="AX376" s="77">
        <v>0</v>
      </c>
      <c r="AY376" s="78">
        <f t="shared" si="487"/>
        <v>0</v>
      </c>
      <c r="AZ376" s="32"/>
      <c r="BA376" s="124">
        <v>0</v>
      </c>
      <c r="BB376" s="76">
        <v>0</v>
      </c>
      <c r="BC376" s="76">
        <f t="shared" si="488"/>
        <v>0</v>
      </c>
      <c r="BD376" s="76">
        <v>0</v>
      </c>
      <c r="BE376" s="76">
        <f t="shared" si="507"/>
        <v>0</v>
      </c>
      <c r="BF376" s="77">
        <v>0</v>
      </c>
      <c r="BG376" s="77">
        <f t="shared" si="489"/>
        <v>0</v>
      </c>
      <c r="BH376" s="8"/>
      <c r="BI376" s="76">
        <v>0</v>
      </c>
      <c r="BJ376" s="76">
        <v>0</v>
      </c>
      <c r="BK376" s="76">
        <f t="shared" si="500"/>
        <v>0</v>
      </c>
      <c r="BL376" s="76">
        <v>0</v>
      </c>
      <c r="BM376" s="76">
        <f t="shared" si="501"/>
        <v>0</v>
      </c>
      <c r="BN376" s="77">
        <v>0</v>
      </c>
      <c r="BO376" s="78">
        <f t="shared" si="490"/>
        <v>0</v>
      </c>
      <c r="BP376" s="32"/>
      <c r="BQ376" s="124">
        <v>0</v>
      </c>
      <c r="BR376" s="76">
        <v>0</v>
      </c>
      <c r="BS376" s="76">
        <f t="shared" si="491"/>
        <v>0</v>
      </c>
      <c r="BT376" s="76">
        <v>0</v>
      </c>
      <c r="BU376" s="76">
        <f t="shared" si="508"/>
        <v>0</v>
      </c>
      <c r="BV376" s="77">
        <v>0</v>
      </c>
      <c r="BW376" s="77">
        <f t="shared" si="492"/>
        <v>0</v>
      </c>
      <c r="BX376" s="8"/>
      <c r="BY376" s="76">
        <v>0</v>
      </c>
      <c r="BZ376" s="76">
        <v>0</v>
      </c>
      <c r="CA376" s="76">
        <f t="shared" si="502"/>
        <v>0</v>
      </c>
      <c r="CB376" s="76">
        <v>0</v>
      </c>
      <c r="CC376" s="76">
        <f t="shared" si="503"/>
        <v>0</v>
      </c>
      <c r="CD376" s="77">
        <v>0</v>
      </c>
      <c r="CE376" s="78">
        <f t="shared" si="493"/>
        <v>0</v>
      </c>
      <c r="CF376" s="32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</row>
    <row r="377" spans="2:99" s="2" customFormat="1" ht="14.25" hidden="1" customHeight="1" outlineLevel="1">
      <c r="B377" s="2" t="str">
        <f t="shared" si="509"/>
        <v>Hide</v>
      </c>
      <c r="C377" s="2">
        <v>1</v>
      </c>
      <c r="D377" s="72" t="s">
        <v>352</v>
      </c>
      <c r="E377" s="124">
        <v>0</v>
      </c>
      <c r="F377" s="76">
        <v>0</v>
      </c>
      <c r="G377" s="76">
        <f t="shared" si="479"/>
        <v>0</v>
      </c>
      <c r="H377" s="76">
        <v>0</v>
      </c>
      <c r="I377" s="76">
        <f t="shared" si="504"/>
        <v>0</v>
      </c>
      <c r="J377" s="77">
        <v>0</v>
      </c>
      <c r="K377" s="77">
        <f t="shared" si="480"/>
        <v>0</v>
      </c>
      <c r="L377" s="8"/>
      <c r="M377" s="76">
        <v>0</v>
      </c>
      <c r="N377" s="76">
        <v>0</v>
      </c>
      <c r="O377" s="76">
        <f t="shared" si="494"/>
        <v>0</v>
      </c>
      <c r="P377" s="76">
        <v>0</v>
      </c>
      <c r="Q377" s="76">
        <f t="shared" si="495"/>
        <v>0</v>
      </c>
      <c r="R377" s="77">
        <v>0</v>
      </c>
      <c r="S377" s="78">
        <f t="shared" si="481"/>
        <v>0</v>
      </c>
      <c r="T377" s="32"/>
      <c r="U377" s="124">
        <v>0</v>
      </c>
      <c r="V377" s="76">
        <v>0</v>
      </c>
      <c r="W377" s="76">
        <f t="shared" si="482"/>
        <v>0</v>
      </c>
      <c r="X377" s="76">
        <v>0</v>
      </c>
      <c r="Y377" s="76">
        <f t="shared" si="505"/>
        <v>0</v>
      </c>
      <c r="Z377" s="77">
        <v>0</v>
      </c>
      <c r="AA377" s="77">
        <f t="shared" si="483"/>
        <v>0</v>
      </c>
      <c r="AB377" s="8"/>
      <c r="AC377" s="76">
        <v>0</v>
      </c>
      <c r="AD377" s="76">
        <v>0</v>
      </c>
      <c r="AE377" s="76">
        <f t="shared" si="496"/>
        <v>0</v>
      </c>
      <c r="AF377" s="76">
        <v>0</v>
      </c>
      <c r="AG377" s="76">
        <f t="shared" si="497"/>
        <v>0</v>
      </c>
      <c r="AH377" s="77">
        <v>0</v>
      </c>
      <c r="AI377" s="78">
        <f t="shared" si="484"/>
        <v>0</v>
      </c>
      <c r="AJ377" s="32"/>
      <c r="AK377" s="124">
        <v>0</v>
      </c>
      <c r="AL377" s="76">
        <v>0</v>
      </c>
      <c r="AM377" s="76">
        <f t="shared" si="485"/>
        <v>0</v>
      </c>
      <c r="AN377" s="76">
        <v>0</v>
      </c>
      <c r="AO377" s="76">
        <f t="shared" si="506"/>
        <v>0</v>
      </c>
      <c r="AP377" s="77">
        <v>0</v>
      </c>
      <c r="AQ377" s="77">
        <f t="shared" si="486"/>
        <v>0</v>
      </c>
      <c r="AR377" s="8"/>
      <c r="AS377" s="76">
        <v>0</v>
      </c>
      <c r="AT377" s="76">
        <v>0</v>
      </c>
      <c r="AU377" s="76">
        <f t="shared" si="498"/>
        <v>0</v>
      </c>
      <c r="AV377" s="76">
        <v>0</v>
      </c>
      <c r="AW377" s="76">
        <f t="shared" si="499"/>
        <v>0</v>
      </c>
      <c r="AX377" s="77">
        <v>0</v>
      </c>
      <c r="AY377" s="78">
        <f t="shared" si="487"/>
        <v>0</v>
      </c>
      <c r="AZ377" s="32"/>
      <c r="BA377" s="124">
        <v>0</v>
      </c>
      <c r="BB377" s="76">
        <v>0</v>
      </c>
      <c r="BC377" s="76">
        <f t="shared" si="488"/>
        <v>0</v>
      </c>
      <c r="BD377" s="76">
        <v>0</v>
      </c>
      <c r="BE377" s="76">
        <f t="shared" si="507"/>
        <v>0</v>
      </c>
      <c r="BF377" s="77">
        <v>0</v>
      </c>
      <c r="BG377" s="77">
        <f t="shared" si="489"/>
        <v>0</v>
      </c>
      <c r="BH377" s="8"/>
      <c r="BI377" s="76">
        <v>0</v>
      </c>
      <c r="BJ377" s="76">
        <v>0</v>
      </c>
      <c r="BK377" s="76">
        <f t="shared" si="500"/>
        <v>0</v>
      </c>
      <c r="BL377" s="76">
        <v>0</v>
      </c>
      <c r="BM377" s="76">
        <f t="shared" si="501"/>
        <v>0</v>
      </c>
      <c r="BN377" s="77">
        <v>0</v>
      </c>
      <c r="BO377" s="78">
        <f t="shared" si="490"/>
        <v>0</v>
      </c>
      <c r="BP377" s="32"/>
      <c r="BQ377" s="124">
        <v>0</v>
      </c>
      <c r="BR377" s="76">
        <v>0</v>
      </c>
      <c r="BS377" s="76">
        <f t="shared" si="491"/>
        <v>0</v>
      </c>
      <c r="BT377" s="76">
        <v>0</v>
      </c>
      <c r="BU377" s="76">
        <f t="shared" si="508"/>
        <v>0</v>
      </c>
      <c r="BV377" s="77">
        <v>0</v>
      </c>
      <c r="BW377" s="77">
        <f t="shared" si="492"/>
        <v>0</v>
      </c>
      <c r="BX377" s="8"/>
      <c r="BY377" s="76">
        <v>0</v>
      </c>
      <c r="BZ377" s="76">
        <v>0</v>
      </c>
      <c r="CA377" s="76">
        <f t="shared" si="502"/>
        <v>0</v>
      </c>
      <c r="CB377" s="76">
        <v>0</v>
      </c>
      <c r="CC377" s="76">
        <f t="shared" si="503"/>
        <v>0</v>
      </c>
      <c r="CD377" s="77">
        <v>0</v>
      </c>
      <c r="CE377" s="78">
        <f t="shared" si="493"/>
        <v>0</v>
      </c>
      <c r="CF377" s="32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</row>
    <row r="378" spans="2:99" s="2" customFormat="1" ht="14.25" hidden="1" customHeight="1" outlineLevel="1">
      <c r="B378" s="2" t="str">
        <f t="shared" si="509"/>
        <v>Hide</v>
      </c>
      <c r="C378" s="2">
        <v>1</v>
      </c>
      <c r="D378" s="72" t="s">
        <v>353</v>
      </c>
      <c r="E378" s="124">
        <v>0</v>
      </c>
      <c r="F378" s="76">
        <v>0</v>
      </c>
      <c r="G378" s="76">
        <f t="shared" si="479"/>
        <v>0</v>
      </c>
      <c r="H378" s="76">
        <v>0</v>
      </c>
      <c r="I378" s="76">
        <f t="shared" si="504"/>
        <v>0</v>
      </c>
      <c r="J378" s="77">
        <v>0</v>
      </c>
      <c r="K378" s="77">
        <f t="shared" si="480"/>
        <v>0</v>
      </c>
      <c r="L378" s="8"/>
      <c r="M378" s="76">
        <v>0</v>
      </c>
      <c r="N378" s="76">
        <v>0</v>
      </c>
      <c r="O378" s="76">
        <f t="shared" si="494"/>
        <v>0</v>
      </c>
      <c r="P378" s="76">
        <v>0</v>
      </c>
      <c r="Q378" s="76">
        <f t="shared" si="495"/>
        <v>0</v>
      </c>
      <c r="R378" s="77">
        <v>0</v>
      </c>
      <c r="S378" s="78">
        <f t="shared" si="481"/>
        <v>0</v>
      </c>
      <c r="T378" s="32"/>
      <c r="U378" s="124">
        <v>0</v>
      </c>
      <c r="V378" s="76">
        <v>0</v>
      </c>
      <c r="W378" s="76">
        <f t="shared" si="482"/>
        <v>0</v>
      </c>
      <c r="X378" s="76">
        <v>0</v>
      </c>
      <c r="Y378" s="76">
        <f t="shared" si="505"/>
        <v>0</v>
      </c>
      <c r="Z378" s="77">
        <v>0</v>
      </c>
      <c r="AA378" s="77">
        <f t="shared" si="483"/>
        <v>0</v>
      </c>
      <c r="AB378" s="8"/>
      <c r="AC378" s="76">
        <v>0</v>
      </c>
      <c r="AD378" s="76">
        <v>0</v>
      </c>
      <c r="AE378" s="76">
        <f t="shared" si="496"/>
        <v>0</v>
      </c>
      <c r="AF378" s="76">
        <v>0</v>
      </c>
      <c r="AG378" s="76">
        <f t="shared" si="497"/>
        <v>0</v>
      </c>
      <c r="AH378" s="77">
        <v>0</v>
      </c>
      <c r="AI378" s="78">
        <f t="shared" si="484"/>
        <v>0</v>
      </c>
      <c r="AJ378" s="32"/>
      <c r="AK378" s="124">
        <v>0</v>
      </c>
      <c r="AL378" s="76">
        <v>0</v>
      </c>
      <c r="AM378" s="76">
        <f t="shared" si="485"/>
        <v>0</v>
      </c>
      <c r="AN378" s="76">
        <v>0</v>
      </c>
      <c r="AO378" s="76">
        <f t="shared" si="506"/>
        <v>0</v>
      </c>
      <c r="AP378" s="77">
        <v>0</v>
      </c>
      <c r="AQ378" s="77">
        <f t="shared" si="486"/>
        <v>0</v>
      </c>
      <c r="AR378" s="8"/>
      <c r="AS378" s="76">
        <v>0</v>
      </c>
      <c r="AT378" s="76">
        <v>0</v>
      </c>
      <c r="AU378" s="76">
        <f t="shared" si="498"/>
        <v>0</v>
      </c>
      <c r="AV378" s="76">
        <v>0</v>
      </c>
      <c r="AW378" s="76">
        <f t="shared" si="499"/>
        <v>0</v>
      </c>
      <c r="AX378" s="77">
        <v>0</v>
      </c>
      <c r="AY378" s="78">
        <f t="shared" si="487"/>
        <v>0</v>
      </c>
      <c r="AZ378" s="32"/>
      <c r="BA378" s="124">
        <v>0</v>
      </c>
      <c r="BB378" s="76">
        <v>0</v>
      </c>
      <c r="BC378" s="76">
        <f t="shared" si="488"/>
        <v>0</v>
      </c>
      <c r="BD378" s="76">
        <v>0</v>
      </c>
      <c r="BE378" s="76">
        <f t="shared" si="507"/>
        <v>0</v>
      </c>
      <c r="BF378" s="77">
        <v>0</v>
      </c>
      <c r="BG378" s="77">
        <f t="shared" si="489"/>
        <v>0</v>
      </c>
      <c r="BH378" s="8"/>
      <c r="BI378" s="76">
        <v>0</v>
      </c>
      <c r="BJ378" s="76">
        <v>0</v>
      </c>
      <c r="BK378" s="76">
        <f t="shared" si="500"/>
        <v>0</v>
      </c>
      <c r="BL378" s="76">
        <v>0</v>
      </c>
      <c r="BM378" s="76">
        <f t="shared" si="501"/>
        <v>0</v>
      </c>
      <c r="BN378" s="77">
        <v>0</v>
      </c>
      <c r="BO378" s="78">
        <f t="shared" si="490"/>
        <v>0</v>
      </c>
      <c r="BP378" s="32"/>
      <c r="BQ378" s="124">
        <v>0</v>
      </c>
      <c r="BR378" s="76">
        <v>0</v>
      </c>
      <c r="BS378" s="76">
        <f t="shared" si="491"/>
        <v>0</v>
      </c>
      <c r="BT378" s="76">
        <v>0</v>
      </c>
      <c r="BU378" s="76">
        <f t="shared" si="508"/>
        <v>0</v>
      </c>
      <c r="BV378" s="77">
        <v>0</v>
      </c>
      <c r="BW378" s="77">
        <f t="shared" si="492"/>
        <v>0</v>
      </c>
      <c r="BX378" s="8"/>
      <c r="BY378" s="76">
        <v>0</v>
      </c>
      <c r="BZ378" s="76">
        <v>0</v>
      </c>
      <c r="CA378" s="76">
        <f t="shared" si="502"/>
        <v>0</v>
      </c>
      <c r="CB378" s="76">
        <v>0</v>
      </c>
      <c r="CC378" s="76">
        <f t="shared" si="503"/>
        <v>0</v>
      </c>
      <c r="CD378" s="77">
        <v>0</v>
      </c>
      <c r="CE378" s="78">
        <f t="shared" si="493"/>
        <v>0</v>
      </c>
      <c r="CF378" s="32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</row>
    <row r="379" spans="2:99" s="2" customFormat="1" ht="14.25" hidden="1" customHeight="1" outlineLevel="1">
      <c r="B379" s="2" t="str">
        <f t="shared" si="509"/>
        <v>Hide</v>
      </c>
      <c r="C379" s="2">
        <v>1</v>
      </c>
      <c r="D379" s="72" t="s">
        <v>354</v>
      </c>
      <c r="E379" s="124">
        <v>0</v>
      </c>
      <c r="F379" s="76">
        <v>0</v>
      </c>
      <c r="G379" s="76">
        <f t="shared" si="479"/>
        <v>0</v>
      </c>
      <c r="H379" s="76">
        <v>0</v>
      </c>
      <c r="I379" s="76">
        <f t="shared" si="504"/>
        <v>0</v>
      </c>
      <c r="J379" s="77">
        <v>0</v>
      </c>
      <c r="K379" s="77">
        <f t="shared" si="480"/>
        <v>0</v>
      </c>
      <c r="L379" s="8"/>
      <c r="M379" s="76">
        <v>0</v>
      </c>
      <c r="N379" s="76">
        <v>0</v>
      </c>
      <c r="O379" s="76">
        <f t="shared" si="494"/>
        <v>0</v>
      </c>
      <c r="P379" s="76">
        <v>0</v>
      </c>
      <c r="Q379" s="76">
        <f t="shared" si="495"/>
        <v>0</v>
      </c>
      <c r="R379" s="77">
        <v>0</v>
      </c>
      <c r="S379" s="78">
        <f t="shared" si="481"/>
        <v>0</v>
      </c>
      <c r="T379" s="32"/>
      <c r="U379" s="124">
        <v>0</v>
      </c>
      <c r="V379" s="76">
        <v>0</v>
      </c>
      <c r="W379" s="76">
        <f t="shared" si="482"/>
        <v>0</v>
      </c>
      <c r="X379" s="76">
        <v>0</v>
      </c>
      <c r="Y379" s="76">
        <f t="shared" si="505"/>
        <v>0</v>
      </c>
      <c r="Z379" s="77">
        <v>0</v>
      </c>
      <c r="AA379" s="77">
        <f t="shared" si="483"/>
        <v>0</v>
      </c>
      <c r="AB379" s="8"/>
      <c r="AC379" s="76">
        <v>0</v>
      </c>
      <c r="AD379" s="76">
        <v>0</v>
      </c>
      <c r="AE379" s="76">
        <f t="shared" si="496"/>
        <v>0</v>
      </c>
      <c r="AF379" s="76">
        <v>0</v>
      </c>
      <c r="AG379" s="76">
        <f t="shared" si="497"/>
        <v>0</v>
      </c>
      <c r="AH379" s="77">
        <v>0</v>
      </c>
      <c r="AI379" s="78">
        <f t="shared" si="484"/>
        <v>0</v>
      </c>
      <c r="AJ379" s="32"/>
      <c r="AK379" s="124">
        <v>0</v>
      </c>
      <c r="AL379" s="76">
        <v>0</v>
      </c>
      <c r="AM379" s="76">
        <f t="shared" si="485"/>
        <v>0</v>
      </c>
      <c r="AN379" s="76">
        <v>0</v>
      </c>
      <c r="AO379" s="76">
        <f t="shared" si="506"/>
        <v>0</v>
      </c>
      <c r="AP379" s="77">
        <v>0</v>
      </c>
      <c r="AQ379" s="77">
        <f t="shared" si="486"/>
        <v>0</v>
      </c>
      <c r="AR379" s="8"/>
      <c r="AS379" s="76">
        <v>0</v>
      </c>
      <c r="AT379" s="76">
        <v>0</v>
      </c>
      <c r="AU379" s="76">
        <f t="shared" si="498"/>
        <v>0</v>
      </c>
      <c r="AV379" s="76">
        <v>0</v>
      </c>
      <c r="AW379" s="76">
        <f t="shared" si="499"/>
        <v>0</v>
      </c>
      <c r="AX379" s="77">
        <v>0</v>
      </c>
      <c r="AY379" s="78">
        <f t="shared" si="487"/>
        <v>0</v>
      </c>
      <c r="AZ379" s="32"/>
      <c r="BA379" s="124">
        <v>0</v>
      </c>
      <c r="BB379" s="76">
        <v>0</v>
      </c>
      <c r="BC379" s="76">
        <f t="shared" si="488"/>
        <v>0</v>
      </c>
      <c r="BD379" s="76">
        <v>0</v>
      </c>
      <c r="BE379" s="76">
        <f t="shared" si="507"/>
        <v>0</v>
      </c>
      <c r="BF379" s="77">
        <v>0</v>
      </c>
      <c r="BG379" s="77">
        <f t="shared" si="489"/>
        <v>0</v>
      </c>
      <c r="BH379" s="8"/>
      <c r="BI379" s="76">
        <v>0</v>
      </c>
      <c r="BJ379" s="76">
        <v>0</v>
      </c>
      <c r="BK379" s="76">
        <f t="shared" si="500"/>
        <v>0</v>
      </c>
      <c r="BL379" s="76">
        <v>0</v>
      </c>
      <c r="BM379" s="76">
        <f t="shared" si="501"/>
        <v>0</v>
      </c>
      <c r="BN379" s="77">
        <v>0</v>
      </c>
      <c r="BO379" s="78">
        <f t="shared" si="490"/>
        <v>0</v>
      </c>
      <c r="BP379" s="32"/>
      <c r="BQ379" s="124">
        <v>0</v>
      </c>
      <c r="BR379" s="76">
        <v>0</v>
      </c>
      <c r="BS379" s="76">
        <f t="shared" si="491"/>
        <v>0</v>
      </c>
      <c r="BT379" s="76">
        <v>0</v>
      </c>
      <c r="BU379" s="76">
        <f t="shared" si="508"/>
        <v>0</v>
      </c>
      <c r="BV379" s="77">
        <v>0</v>
      </c>
      <c r="BW379" s="77">
        <f t="shared" si="492"/>
        <v>0</v>
      </c>
      <c r="BX379" s="8"/>
      <c r="BY379" s="76">
        <v>0</v>
      </c>
      <c r="BZ379" s="76">
        <v>0</v>
      </c>
      <c r="CA379" s="76">
        <f t="shared" si="502"/>
        <v>0</v>
      </c>
      <c r="CB379" s="76">
        <v>0</v>
      </c>
      <c r="CC379" s="76">
        <f t="shared" si="503"/>
        <v>0</v>
      </c>
      <c r="CD379" s="77">
        <v>0</v>
      </c>
      <c r="CE379" s="78">
        <f t="shared" si="493"/>
        <v>0</v>
      </c>
      <c r="CF379" s="32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</row>
    <row r="380" spans="2:99" s="2" customFormat="1" ht="14.25" hidden="1" customHeight="1" outlineLevel="1">
      <c r="B380" s="2" t="str">
        <f t="shared" si="509"/>
        <v>Hide</v>
      </c>
      <c r="C380" s="2">
        <v>1</v>
      </c>
      <c r="D380" s="72" t="s">
        <v>355</v>
      </c>
      <c r="E380" s="124">
        <v>0</v>
      </c>
      <c r="F380" s="76">
        <v>0</v>
      </c>
      <c r="G380" s="76">
        <f t="shared" si="479"/>
        <v>0</v>
      </c>
      <c r="H380" s="76">
        <v>0</v>
      </c>
      <c r="I380" s="76">
        <f t="shared" si="504"/>
        <v>0</v>
      </c>
      <c r="J380" s="77">
        <v>0</v>
      </c>
      <c r="K380" s="77">
        <f t="shared" si="480"/>
        <v>0</v>
      </c>
      <c r="L380" s="8"/>
      <c r="M380" s="76">
        <v>0</v>
      </c>
      <c r="N380" s="76">
        <v>0</v>
      </c>
      <c r="O380" s="76">
        <f t="shared" si="494"/>
        <v>0</v>
      </c>
      <c r="P380" s="76">
        <v>0</v>
      </c>
      <c r="Q380" s="76">
        <f t="shared" si="495"/>
        <v>0</v>
      </c>
      <c r="R380" s="77">
        <v>0</v>
      </c>
      <c r="S380" s="78">
        <f t="shared" si="481"/>
        <v>0</v>
      </c>
      <c r="T380" s="32"/>
      <c r="U380" s="124">
        <v>0</v>
      </c>
      <c r="V380" s="76">
        <v>0</v>
      </c>
      <c r="W380" s="76">
        <f t="shared" si="482"/>
        <v>0</v>
      </c>
      <c r="X380" s="76">
        <v>0</v>
      </c>
      <c r="Y380" s="76">
        <f t="shared" si="505"/>
        <v>0</v>
      </c>
      <c r="Z380" s="77">
        <v>0</v>
      </c>
      <c r="AA380" s="77">
        <f t="shared" si="483"/>
        <v>0</v>
      </c>
      <c r="AB380" s="8"/>
      <c r="AC380" s="76">
        <v>0</v>
      </c>
      <c r="AD380" s="76">
        <v>0</v>
      </c>
      <c r="AE380" s="76">
        <f t="shared" si="496"/>
        <v>0</v>
      </c>
      <c r="AF380" s="76">
        <v>0</v>
      </c>
      <c r="AG380" s="76">
        <f t="shared" si="497"/>
        <v>0</v>
      </c>
      <c r="AH380" s="77">
        <v>0</v>
      </c>
      <c r="AI380" s="78">
        <f t="shared" si="484"/>
        <v>0</v>
      </c>
      <c r="AJ380" s="32"/>
      <c r="AK380" s="124">
        <v>0</v>
      </c>
      <c r="AL380" s="76">
        <v>0</v>
      </c>
      <c r="AM380" s="76">
        <f t="shared" si="485"/>
        <v>0</v>
      </c>
      <c r="AN380" s="76">
        <v>0</v>
      </c>
      <c r="AO380" s="76">
        <f t="shared" si="506"/>
        <v>0</v>
      </c>
      <c r="AP380" s="77">
        <v>0</v>
      </c>
      <c r="AQ380" s="77">
        <f t="shared" si="486"/>
        <v>0</v>
      </c>
      <c r="AR380" s="8"/>
      <c r="AS380" s="76">
        <v>0</v>
      </c>
      <c r="AT380" s="76">
        <v>0</v>
      </c>
      <c r="AU380" s="76">
        <f t="shared" si="498"/>
        <v>0</v>
      </c>
      <c r="AV380" s="76">
        <v>0</v>
      </c>
      <c r="AW380" s="76">
        <f t="shared" si="499"/>
        <v>0</v>
      </c>
      <c r="AX380" s="77">
        <v>0</v>
      </c>
      <c r="AY380" s="78">
        <f t="shared" si="487"/>
        <v>0</v>
      </c>
      <c r="AZ380" s="32"/>
      <c r="BA380" s="124">
        <v>0</v>
      </c>
      <c r="BB380" s="76">
        <v>0</v>
      </c>
      <c r="BC380" s="76">
        <f t="shared" si="488"/>
        <v>0</v>
      </c>
      <c r="BD380" s="76">
        <v>0</v>
      </c>
      <c r="BE380" s="76">
        <f t="shared" si="507"/>
        <v>0</v>
      </c>
      <c r="BF380" s="77">
        <v>0</v>
      </c>
      <c r="BG380" s="77">
        <f t="shared" si="489"/>
        <v>0</v>
      </c>
      <c r="BH380" s="8"/>
      <c r="BI380" s="76">
        <v>0</v>
      </c>
      <c r="BJ380" s="76">
        <v>0</v>
      </c>
      <c r="BK380" s="76">
        <f t="shared" si="500"/>
        <v>0</v>
      </c>
      <c r="BL380" s="76">
        <v>0</v>
      </c>
      <c r="BM380" s="76">
        <f t="shared" si="501"/>
        <v>0</v>
      </c>
      <c r="BN380" s="77">
        <v>0</v>
      </c>
      <c r="BO380" s="78">
        <f t="shared" si="490"/>
        <v>0</v>
      </c>
      <c r="BP380" s="32"/>
      <c r="BQ380" s="124">
        <v>0</v>
      </c>
      <c r="BR380" s="76">
        <v>0</v>
      </c>
      <c r="BS380" s="76">
        <f t="shared" si="491"/>
        <v>0</v>
      </c>
      <c r="BT380" s="76">
        <v>0</v>
      </c>
      <c r="BU380" s="76">
        <f t="shared" si="508"/>
        <v>0</v>
      </c>
      <c r="BV380" s="77">
        <v>0</v>
      </c>
      <c r="BW380" s="77">
        <f t="shared" si="492"/>
        <v>0</v>
      </c>
      <c r="BX380" s="8"/>
      <c r="BY380" s="76">
        <v>0</v>
      </c>
      <c r="BZ380" s="76">
        <v>0</v>
      </c>
      <c r="CA380" s="76">
        <f t="shared" si="502"/>
        <v>0</v>
      </c>
      <c r="CB380" s="76">
        <v>0</v>
      </c>
      <c r="CC380" s="76">
        <f t="shared" si="503"/>
        <v>0</v>
      </c>
      <c r="CD380" s="77">
        <v>0</v>
      </c>
      <c r="CE380" s="78">
        <f t="shared" si="493"/>
        <v>0</v>
      </c>
      <c r="CF380" s="32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</row>
    <row r="381" spans="2:99" s="2" customFormat="1" collapsed="1">
      <c r="B381" s="2" t="str">
        <f t="shared" si="509"/>
        <v>Hide</v>
      </c>
      <c r="C381" s="2">
        <v>1</v>
      </c>
      <c r="D381" s="72" t="s">
        <v>356</v>
      </c>
      <c r="E381" s="123">
        <v>334577.21000000002</v>
      </c>
      <c r="F381" s="73">
        <v>333025.91000000003</v>
      </c>
      <c r="G381" s="73">
        <f t="shared" si="479"/>
        <v>1551.2999999999884</v>
      </c>
      <c r="H381" s="73">
        <v>0</v>
      </c>
      <c r="I381" s="73">
        <f t="shared" si="504"/>
        <v>334577.21000000002</v>
      </c>
      <c r="J381" s="74">
        <v>261188</v>
      </c>
      <c r="K381" s="74">
        <f t="shared" si="480"/>
        <v>73389.210000000021</v>
      </c>
      <c r="L381" s="35"/>
      <c r="M381" s="73">
        <v>334577.21000000002</v>
      </c>
      <c r="N381" s="73">
        <v>333025.91000000003</v>
      </c>
      <c r="O381" s="73">
        <f t="shared" si="494"/>
        <v>1551.2999999999884</v>
      </c>
      <c r="P381" s="73">
        <v>0</v>
      </c>
      <c r="Q381" s="73">
        <f t="shared" si="495"/>
        <v>334577.21000000002</v>
      </c>
      <c r="R381" s="74">
        <v>261188</v>
      </c>
      <c r="S381" s="75">
        <f t="shared" si="481"/>
        <v>73389.210000000021</v>
      </c>
      <c r="T381" s="32"/>
      <c r="U381" s="123">
        <v>173700.16</v>
      </c>
      <c r="V381" s="73">
        <v>174488.28000000003</v>
      </c>
      <c r="W381" s="73">
        <f t="shared" si="482"/>
        <v>-788.12000000002445</v>
      </c>
      <c r="X381" s="73">
        <v>0</v>
      </c>
      <c r="Y381" s="73">
        <f t="shared" si="505"/>
        <v>173700.16</v>
      </c>
      <c r="Z381" s="74">
        <v>101497.91</v>
      </c>
      <c r="AA381" s="74">
        <f t="shared" si="483"/>
        <v>72202.25</v>
      </c>
      <c r="AB381" s="35"/>
      <c r="AC381" s="73">
        <v>173700.16</v>
      </c>
      <c r="AD381" s="73">
        <v>174488.28000000003</v>
      </c>
      <c r="AE381" s="73">
        <f t="shared" si="496"/>
        <v>-788.12000000002445</v>
      </c>
      <c r="AF381" s="73">
        <v>0</v>
      </c>
      <c r="AG381" s="73">
        <f t="shared" si="497"/>
        <v>173700.16</v>
      </c>
      <c r="AH381" s="74">
        <v>101497.91</v>
      </c>
      <c r="AI381" s="75">
        <f t="shared" si="484"/>
        <v>72202.25</v>
      </c>
      <c r="AJ381" s="32"/>
      <c r="AK381" s="123">
        <v>60606.17</v>
      </c>
      <c r="AL381" s="73">
        <v>60881.16</v>
      </c>
      <c r="AM381" s="73">
        <f t="shared" si="485"/>
        <v>-274.99000000000524</v>
      </c>
      <c r="AN381" s="73">
        <v>0</v>
      </c>
      <c r="AO381" s="73">
        <f t="shared" si="506"/>
        <v>60606.17</v>
      </c>
      <c r="AP381" s="74">
        <v>59704.380000000005</v>
      </c>
      <c r="AQ381" s="74">
        <f t="shared" si="486"/>
        <v>901.7899999999936</v>
      </c>
      <c r="AR381" s="35"/>
      <c r="AS381" s="73">
        <v>60606.17</v>
      </c>
      <c r="AT381" s="73">
        <v>60881.16</v>
      </c>
      <c r="AU381" s="73">
        <f t="shared" si="498"/>
        <v>-274.99000000000524</v>
      </c>
      <c r="AV381" s="73">
        <v>0</v>
      </c>
      <c r="AW381" s="73">
        <f t="shared" si="499"/>
        <v>60606.17</v>
      </c>
      <c r="AX381" s="74">
        <v>59704.380000000005</v>
      </c>
      <c r="AY381" s="75">
        <f t="shared" si="487"/>
        <v>901.7899999999936</v>
      </c>
      <c r="AZ381" s="32"/>
      <c r="BA381" s="123">
        <v>53607.55</v>
      </c>
      <c r="BB381" s="73">
        <v>51909.520000000004</v>
      </c>
      <c r="BC381" s="73">
        <f t="shared" si="488"/>
        <v>1698.0299999999988</v>
      </c>
      <c r="BD381" s="73">
        <v>0</v>
      </c>
      <c r="BE381" s="73">
        <f t="shared" si="507"/>
        <v>53607.55</v>
      </c>
      <c r="BF381" s="74">
        <v>55066.59</v>
      </c>
      <c r="BG381" s="74">
        <f t="shared" si="489"/>
        <v>-1459.0399999999936</v>
      </c>
      <c r="BH381" s="35"/>
      <c r="BI381" s="73">
        <v>53607.55</v>
      </c>
      <c r="BJ381" s="73">
        <v>51909.520000000004</v>
      </c>
      <c r="BK381" s="73">
        <f t="shared" si="500"/>
        <v>1698.0299999999988</v>
      </c>
      <c r="BL381" s="73">
        <v>0</v>
      </c>
      <c r="BM381" s="73">
        <f t="shared" si="501"/>
        <v>53607.55</v>
      </c>
      <c r="BN381" s="74">
        <v>55066.59</v>
      </c>
      <c r="BO381" s="75">
        <f t="shared" si="490"/>
        <v>-1459.0399999999936</v>
      </c>
      <c r="BP381" s="32"/>
      <c r="BQ381" s="123">
        <v>46663.33</v>
      </c>
      <c r="BR381" s="73">
        <v>45746.95</v>
      </c>
      <c r="BS381" s="73">
        <f t="shared" si="491"/>
        <v>916.38000000000466</v>
      </c>
      <c r="BT381" s="73">
        <v>0</v>
      </c>
      <c r="BU381" s="73">
        <f t="shared" si="508"/>
        <v>46663.33</v>
      </c>
      <c r="BV381" s="74">
        <v>44919.119999999995</v>
      </c>
      <c r="BW381" s="74">
        <f t="shared" si="492"/>
        <v>1744.2100000000064</v>
      </c>
      <c r="BX381" s="35"/>
      <c r="BY381" s="73">
        <v>46663.33</v>
      </c>
      <c r="BZ381" s="73">
        <v>45746.95</v>
      </c>
      <c r="CA381" s="73">
        <f t="shared" si="502"/>
        <v>916.38000000000466</v>
      </c>
      <c r="CB381" s="73">
        <v>0</v>
      </c>
      <c r="CC381" s="73">
        <f t="shared" si="503"/>
        <v>46663.33</v>
      </c>
      <c r="CD381" s="74">
        <v>44919.119999999995</v>
      </c>
      <c r="CE381" s="75">
        <f t="shared" si="493"/>
        <v>1744.2100000000064</v>
      </c>
      <c r="CF381" s="32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</row>
    <row r="382" spans="2:99" s="2" customFormat="1" ht="14.25" hidden="1" customHeight="1" outlineLevel="1">
      <c r="B382" s="2" t="str">
        <f t="shared" si="509"/>
        <v>Hide</v>
      </c>
      <c r="C382" s="2">
        <v>1</v>
      </c>
      <c r="D382" s="62" t="s">
        <v>357</v>
      </c>
      <c r="E382" s="115">
        <v>247116.04999999996</v>
      </c>
      <c r="F382" s="28">
        <v>231632.84824699853</v>
      </c>
      <c r="G382" s="28">
        <f t="shared" si="479"/>
        <v>15483.201753001427</v>
      </c>
      <c r="H382" s="28">
        <v>0</v>
      </c>
      <c r="I382" s="28">
        <f t="shared" si="504"/>
        <v>247116.04999999996</v>
      </c>
      <c r="J382" s="34">
        <v>237284.13999999996</v>
      </c>
      <c r="K382" s="34">
        <f t="shared" si="480"/>
        <v>9831.9100000000035</v>
      </c>
      <c r="L382" s="35"/>
      <c r="M382" s="28">
        <v>247116.04999999996</v>
      </c>
      <c r="N382" s="28">
        <v>231632.84824699853</v>
      </c>
      <c r="O382" s="28">
        <f t="shared" si="494"/>
        <v>15483.201753001427</v>
      </c>
      <c r="P382" s="28">
        <v>0</v>
      </c>
      <c r="Q382" s="28">
        <f t="shared" si="495"/>
        <v>247116.04999999996</v>
      </c>
      <c r="R382" s="34">
        <v>237284.13999999996</v>
      </c>
      <c r="S382" s="36">
        <f t="shared" si="481"/>
        <v>9831.9100000000035</v>
      </c>
      <c r="T382" s="32"/>
      <c r="U382" s="115">
        <v>161102.31999999998</v>
      </c>
      <c r="V382" s="28">
        <v>145858.22018042408</v>
      </c>
      <c r="W382" s="28">
        <f t="shared" si="482"/>
        <v>15244.099819575902</v>
      </c>
      <c r="X382" s="28">
        <v>0</v>
      </c>
      <c r="Y382" s="28">
        <f t="shared" si="505"/>
        <v>161102.31999999998</v>
      </c>
      <c r="Z382" s="34">
        <v>117682.29999999999</v>
      </c>
      <c r="AA382" s="34">
        <f t="shared" si="483"/>
        <v>43420.01999999999</v>
      </c>
      <c r="AB382" s="35"/>
      <c r="AC382" s="28">
        <v>161102.31999999998</v>
      </c>
      <c r="AD382" s="28">
        <v>145858.22018042408</v>
      </c>
      <c r="AE382" s="28">
        <f t="shared" si="496"/>
        <v>15244.099819575902</v>
      </c>
      <c r="AF382" s="28">
        <v>0</v>
      </c>
      <c r="AG382" s="28">
        <f t="shared" si="497"/>
        <v>161102.31999999998</v>
      </c>
      <c r="AH382" s="34">
        <v>117682.29999999999</v>
      </c>
      <c r="AI382" s="36">
        <f t="shared" si="484"/>
        <v>43420.01999999999</v>
      </c>
      <c r="AJ382" s="32"/>
      <c r="AK382" s="115">
        <v>3972.04</v>
      </c>
      <c r="AL382" s="28">
        <v>2757.2795000000001</v>
      </c>
      <c r="AM382" s="28">
        <f t="shared" si="485"/>
        <v>1214.7604999999999</v>
      </c>
      <c r="AN382" s="28">
        <v>0</v>
      </c>
      <c r="AO382" s="28">
        <f t="shared" si="506"/>
        <v>3972.04</v>
      </c>
      <c r="AP382" s="34">
        <v>4915.7299999999996</v>
      </c>
      <c r="AQ382" s="34">
        <f t="shared" si="486"/>
        <v>-943.6899999999996</v>
      </c>
      <c r="AR382" s="35"/>
      <c r="AS382" s="28">
        <v>3972.04</v>
      </c>
      <c r="AT382" s="28">
        <v>2757.2795000000001</v>
      </c>
      <c r="AU382" s="28">
        <f t="shared" si="498"/>
        <v>1214.7604999999999</v>
      </c>
      <c r="AV382" s="28">
        <v>0</v>
      </c>
      <c r="AW382" s="28">
        <f t="shared" si="499"/>
        <v>3972.04</v>
      </c>
      <c r="AX382" s="34">
        <v>4915.7299999999996</v>
      </c>
      <c r="AY382" s="36">
        <f t="shared" si="487"/>
        <v>-943.6899999999996</v>
      </c>
      <c r="AZ382" s="32"/>
      <c r="BA382" s="115">
        <v>34566.389999999992</v>
      </c>
      <c r="BB382" s="28">
        <v>35049.697882148976</v>
      </c>
      <c r="BC382" s="28">
        <f t="shared" si="488"/>
        <v>-483.30788214898348</v>
      </c>
      <c r="BD382" s="28">
        <v>0</v>
      </c>
      <c r="BE382" s="28">
        <f t="shared" si="507"/>
        <v>34566.389999999992</v>
      </c>
      <c r="BF382" s="34">
        <v>58836.889999999985</v>
      </c>
      <c r="BG382" s="34">
        <f t="shared" si="489"/>
        <v>-24270.499999999993</v>
      </c>
      <c r="BH382" s="35"/>
      <c r="BI382" s="28">
        <v>34566.389999999992</v>
      </c>
      <c r="BJ382" s="28">
        <v>35049.697882148976</v>
      </c>
      <c r="BK382" s="28">
        <f t="shared" si="500"/>
        <v>-483.30788214898348</v>
      </c>
      <c r="BL382" s="28">
        <v>0</v>
      </c>
      <c r="BM382" s="28">
        <f t="shared" si="501"/>
        <v>34566.389999999992</v>
      </c>
      <c r="BN382" s="34">
        <v>58836.889999999985</v>
      </c>
      <c r="BO382" s="36">
        <f t="shared" si="490"/>
        <v>-24270.499999999993</v>
      </c>
      <c r="BP382" s="32"/>
      <c r="BQ382" s="115">
        <v>47475.30000000001</v>
      </c>
      <c r="BR382" s="28">
        <v>47967.650684425491</v>
      </c>
      <c r="BS382" s="28">
        <f t="shared" si="491"/>
        <v>-492.35068442548072</v>
      </c>
      <c r="BT382" s="28">
        <v>0</v>
      </c>
      <c r="BU382" s="28">
        <f t="shared" si="508"/>
        <v>47475.30000000001</v>
      </c>
      <c r="BV382" s="34">
        <v>55849.219999999994</v>
      </c>
      <c r="BW382" s="34">
        <f t="shared" si="492"/>
        <v>-8373.9199999999837</v>
      </c>
      <c r="BX382" s="35"/>
      <c r="BY382" s="28">
        <v>47475.30000000001</v>
      </c>
      <c r="BZ382" s="28">
        <v>47967.650684425491</v>
      </c>
      <c r="CA382" s="28">
        <f t="shared" si="502"/>
        <v>-492.35068442548072</v>
      </c>
      <c r="CB382" s="28">
        <v>0</v>
      </c>
      <c r="CC382" s="28">
        <f t="shared" si="503"/>
        <v>47475.30000000001</v>
      </c>
      <c r="CD382" s="34">
        <v>55849.219999999994</v>
      </c>
      <c r="CE382" s="36">
        <f t="shared" si="493"/>
        <v>-8373.9199999999837</v>
      </c>
      <c r="CF382" s="3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</row>
    <row r="383" spans="2:99" s="67" customFormat="1" collapsed="1">
      <c r="B383" s="67" t="str">
        <f t="shared" si="509"/>
        <v>Hide</v>
      </c>
      <c r="C383" s="67">
        <v>1</v>
      </c>
      <c r="D383" s="68" t="s">
        <v>358</v>
      </c>
      <c r="E383" s="120">
        <v>581693.26</v>
      </c>
      <c r="F383" s="57">
        <v>564658.75824699854</v>
      </c>
      <c r="G383" s="57">
        <f t="shared" si="479"/>
        <v>17034.501753001474</v>
      </c>
      <c r="H383" s="57">
        <v>0</v>
      </c>
      <c r="I383" s="57">
        <f t="shared" si="504"/>
        <v>581693.26</v>
      </c>
      <c r="J383" s="58">
        <v>498472.1399999999</v>
      </c>
      <c r="K383" s="58">
        <f t="shared" si="480"/>
        <v>83221.120000000112</v>
      </c>
      <c r="L383" s="45"/>
      <c r="M383" s="57">
        <v>581693.26</v>
      </c>
      <c r="N383" s="57">
        <v>564658.75824699854</v>
      </c>
      <c r="O383" s="57">
        <f t="shared" si="494"/>
        <v>17034.501753001474</v>
      </c>
      <c r="P383" s="57">
        <v>0</v>
      </c>
      <c r="Q383" s="57">
        <f t="shared" si="495"/>
        <v>581693.26</v>
      </c>
      <c r="R383" s="58">
        <v>498472.1399999999</v>
      </c>
      <c r="S383" s="59">
        <f t="shared" si="481"/>
        <v>83221.120000000112</v>
      </c>
      <c r="T383" s="32"/>
      <c r="U383" s="120">
        <v>334802.48</v>
      </c>
      <c r="V383" s="57">
        <v>320346.50018042407</v>
      </c>
      <c r="W383" s="57">
        <f t="shared" si="482"/>
        <v>14455.979819575907</v>
      </c>
      <c r="X383" s="57">
        <v>0</v>
      </c>
      <c r="Y383" s="57">
        <f t="shared" si="505"/>
        <v>334802.48</v>
      </c>
      <c r="Z383" s="58">
        <v>219180.21</v>
      </c>
      <c r="AA383" s="58">
        <f t="shared" si="483"/>
        <v>115622.26999999999</v>
      </c>
      <c r="AB383" s="45"/>
      <c r="AC383" s="57">
        <v>334802.48</v>
      </c>
      <c r="AD383" s="57">
        <v>320346.50018042407</v>
      </c>
      <c r="AE383" s="57">
        <f t="shared" si="496"/>
        <v>14455.979819575907</v>
      </c>
      <c r="AF383" s="57">
        <v>0</v>
      </c>
      <c r="AG383" s="57">
        <f t="shared" si="497"/>
        <v>334802.48</v>
      </c>
      <c r="AH383" s="58">
        <v>219180.21</v>
      </c>
      <c r="AI383" s="59">
        <f t="shared" si="484"/>
        <v>115622.26999999999</v>
      </c>
      <c r="AJ383" s="32"/>
      <c r="AK383" s="120">
        <v>64578.21</v>
      </c>
      <c r="AL383" s="57">
        <v>63638.439499999993</v>
      </c>
      <c r="AM383" s="57">
        <f t="shared" si="485"/>
        <v>939.770500000006</v>
      </c>
      <c r="AN383" s="57">
        <v>0</v>
      </c>
      <c r="AO383" s="57">
        <f t="shared" si="506"/>
        <v>64578.21</v>
      </c>
      <c r="AP383" s="58">
        <v>64620.11</v>
      </c>
      <c r="AQ383" s="58">
        <f t="shared" si="486"/>
        <v>-41.900000000001455</v>
      </c>
      <c r="AR383" s="45"/>
      <c r="AS383" s="57">
        <v>64578.21</v>
      </c>
      <c r="AT383" s="57">
        <v>63638.439499999993</v>
      </c>
      <c r="AU383" s="57">
        <f t="shared" si="498"/>
        <v>939.770500000006</v>
      </c>
      <c r="AV383" s="57">
        <v>0</v>
      </c>
      <c r="AW383" s="57">
        <f t="shared" si="499"/>
        <v>64578.21</v>
      </c>
      <c r="AX383" s="58">
        <v>64620.11</v>
      </c>
      <c r="AY383" s="59">
        <f t="shared" si="487"/>
        <v>-41.900000000001455</v>
      </c>
      <c r="AZ383" s="32"/>
      <c r="BA383" s="120">
        <v>88173.939999999988</v>
      </c>
      <c r="BB383" s="57">
        <v>86959.21788214898</v>
      </c>
      <c r="BC383" s="57">
        <f t="shared" si="488"/>
        <v>1214.7221178510081</v>
      </c>
      <c r="BD383" s="57">
        <v>0</v>
      </c>
      <c r="BE383" s="57">
        <f t="shared" si="507"/>
        <v>88173.939999999988</v>
      </c>
      <c r="BF383" s="58">
        <v>113903.47999999998</v>
      </c>
      <c r="BG383" s="58">
        <f t="shared" si="489"/>
        <v>-25729.539999999994</v>
      </c>
      <c r="BH383" s="45"/>
      <c r="BI383" s="57">
        <v>88173.939999999988</v>
      </c>
      <c r="BJ383" s="57">
        <v>86959.21788214898</v>
      </c>
      <c r="BK383" s="57">
        <f t="shared" si="500"/>
        <v>1214.7221178510081</v>
      </c>
      <c r="BL383" s="57">
        <v>0</v>
      </c>
      <c r="BM383" s="57">
        <f t="shared" si="501"/>
        <v>88173.939999999988</v>
      </c>
      <c r="BN383" s="58">
        <v>113903.47999999998</v>
      </c>
      <c r="BO383" s="59">
        <f t="shared" si="490"/>
        <v>-25729.539999999994</v>
      </c>
      <c r="BP383" s="32"/>
      <c r="BQ383" s="120">
        <v>94138.630000000019</v>
      </c>
      <c r="BR383" s="57">
        <v>93714.600684425488</v>
      </c>
      <c r="BS383" s="57">
        <f t="shared" si="491"/>
        <v>424.02931557453121</v>
      </c>
      <c r="BT383" s="57">
        <v>0</v>
      </c>
      <c r="BU383" s="57">
        <f t="shared" si="508"/>
        <v>94138.630000000019</v>
      </c>
      <c r="BV383" s="58">
        <v>100768.34</v>
      </c>
      <c r="BW383" s="58">
        <f t="shared" si="492"/>
        <v>-6629.7099999999773</v>
      </c>
      <c r="BX383" s="45"/>
      <c r="BY383" s="57">
        <v>94138.630000000019</v>
      </c>
      <c r="BZ383" s="57">
        <v>93714.600684425488</v>
      </c>
      <c r="CA383" s="57">
        <f t="shared" si="502"/>
        <v>424.02931557453121</v>
      </c>
      <c r="CB383" s="57">
        <v>0</v>
      </c>
      <c r="CC383" s="57">
        <f t="shared" si="503"/>
        <v>94138.630000000019</v>
      </c>
      <c r="CD383" s="58">
        <v>100768.34</v>
      </c>
      <c r="CE383" s="59">
        <f t="shared" si="493"/>
        <v>-6629.7099999999773</v>
      </c>
      <c r="CF383" s="32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</row>
    <row r="384" spans="2:99" s="2" customFormat="1" ht="14.25" hidden="1" customHeight="1" outlineLevel="1">
      <c r="B384" s="2" t="str">
        <f t="shared" si="509"/>
        <v>Hide</v>
      </c>
      <c r="C384" s="2">
        <v>-1</v>
      </c>
      <c r="D384" s="88" t="s">
        <v>359</v>
      </c>
      <c r="E384" s="127">
        <v>1069331.22</v>
      </c>
      <c r="F384" s="89">
        <v>1192370.0689166312</v>
      </c>
      <c r="G384" s="89">
        <f t="shared" si="479"/>
        <v>-123038.84891663119</v>
      </c>
      <c r="H384" s="89">
        <v>0</v>
      </c>
      <c r="I384" s="89">
        <f t="shared" si="504"/>
        <v>1069331.22</v>
      </c>
      <c r="J384" s="90">
        <v>674847.13999999955</v>
      </c>
      <c r="K384" s="90">
        <f t="shared" si="480"/>
        <v>394484.08000000042</v>
      </c>
      <c r="L384" s="35"/>
      <c r="M384" s="89">
        <v>1069331.22</v>
      </c>
      <c r="N384" s="89">
        <v>1192370.0689166312</v>
      </c>
      <c r="O384" s="89">
        <f t="shared" si="494"/>
        <v>-123038.84891663119</v>
      </c>
      <c r="P384" s="89">
        <v>0</v>
      </c>
      <c r="Q384" s="89">
        <f t="shared" si="495"/>
        <v>1069331.22</v>
      </c>
      <c r="R384" s="90">
        <v>674847.13999999955</v>
      </c>
      <c r="S384" s="91">
        <f t="shared" si="481"/>
        <v>394484.08000000042</v>
      </c>
      <c r="T384" s="32"/>
      <c r="U384" s="127">
        <v>411614.70999999944</v>
      </c>
      <c r="V384" s="89">
        <v>561577.15511485725</v>
      </c>
      <c r="W384" s="89">
        <f t="shared" si="482"/>
        <v>-149962.44511485781</v>
      </c>
      <c r="X384" s="89">
        <v>0</v>
      </c>
      <c r="Y384" s="89">
        <f t="shared" si="505"/>
        <v>411614.70999999944</v>
      </c>
      <c r="Z384" s="90">
        <v>231284.94000000024</v>
      </c>
      <c r="AA384" s="90">
        <f t="shared" si="483"/>
        <v>180329.7699999992</v>
      </c>
      <c r="AB384" s="35"/>
      <c r="AC384" s="89">
        <v>411614.70999999944</v>
      </c>
      <c r="AD384" s="89">
        <v>561577.15511485725</v>
      </c>
      <c r="AE384" s="89">
        <f t="shared" si="496"/>
        <v>-149962.44511485781</v>
      </c>
      <c r="AF384" s="89">
        <v>0</v>
      </c>
      <c r="AG384" s="89">
        <f t="shared" si="497"/>
        <v>411614.70999999944</v>
      </c>
      <c r="AH384" s="90">
        <v>231284.94000000024</v>
      </c>
      <c r="AI384" s="91">
        <f t="shared" si="484"/>
        <v>180329.7699999992</v>
      </c>
      <c r="AJ384" s="32"/>
      <c r="AK384" s="127">
        <v>341018.9700000002</v>
      </c>
      <c r="AL384" s="89">
        <v>241228.90963814955</v>
      </c>
      <c r="AM384" s="89">
        <f t="shared" si="485"/>
        <v>99790.060361850658</v>
      </c>
      <c r="AN384" s="89">
        <v>0</v>
      </c>
      <c r="AO384" s="89">
        <f t="shared" si="506"/>
        <v>341018.9700000002</v>
      </c>
      <c r="AP384" s="90">
        <v>196207.65000000005</v>
      </c>
      <c r="AQ384" s="90">
        <f t="shared" si="486"/>
        <v>144811.32000000015</v>
      </c>
      <c r="AR384" s="35"/>
      <c r="AS384" s="89">
        <v>341018.9700000002</v>
      </c>
      <c r="AT384" s="89">
        <v>241228.90963814955</v>
      </c>
      <c r="AU384" s="89">
        <f t="shared" si="498"/>
        <v>99790.060361850658</v>
      </c>
      <c r="AV384" s="89">
        <v>0</v>
      </c>
      <c r="AW384" s="89">
        <f t="shared" si="499"/>
        <v>341018.9700000002</v>
      </c>
      <c r="AX384" s="90">
        <v>196207.65000000005</v>
      </c>
      <c r="AY384" s="91">
        <f t="shared" si="487"/>
        <v>144811.32000000015</v>
      </c>
      <c r="AZ384" s="32"/>
      <c r="BA384" s="127">
        <v>198038.58000000074</v>
      </c>
      <c r="BB384" s="89">
        <v>163937.64982020747</v>
      </c>
      <c r="BC384" s="89">
        <f t="shared" si="488"/>
        <v>34100.930179793271</v>
      </c>
      <c r="BD384" s="89">
        <v>0</v>
      </c>
      <c r="BE384" s="89">
        <f t="shared" si="507"/>
        <v>198038.58000000074</v>
      </c>
      <c r="BF384" s="90">
        <v>56025.960000000036</v>
      </c>
      <c r="BG384" s="90">
        <f t="shared" si="489"/>
        <v>142012.62000000069</v>
      </c>
      <c r="BH384" s="35"/>
      <c r="BI384" s="89">
        <v>198038.58000000074</v>
      </c>
      <c r="BJ384" s="89">
        <v>163937.64982020747</v>
      </c>
      <c r="BK384" s="89">
        <f t="shared" si="500"/>
        <v>34100.930179793271</v>
      </c>
      <c r="BL384" s="89">
        <v>0</v>
      </c>
      <c r="BM384" s="89">
        <f t="shared" si="501"/>
        <v>198038.58000000074</v>
      </c>
      <c r="BN384" s="90">
        <v>56025.960000000036</v>
      </c>
      <c r="BO384" s="91">
        <f t="shared" si="490"/>
        <v>142012.62000000069</v>
      </c>
      <c r="BP384" s="32"/>
      <c r="BQ384" s="127">
        <v>118658.9599999999</v>
      </c>
      <c r="BR384" s="89">
        <v>225626.35434341576</v>
      </c>
      <c r="BS384" s="89">
        <f t="shared" si="491"/>
        <v>-106967.39434341586</v>
      </c>
      <c r="BT384" s="89">
        <v>0</v>
      </c>
      <c r="BU384" s="89">
        <f t="shared" si="508"/>
        <v>118658.9599999999</v>
      </c>
      <c r="BV384" s="90">
        <v>191328.59</v>
      </c>
      <c r="BW384" s="90">
        <f t="shared" si="492"/>
        <v>-72669.630000000092</v>
      </c>
      <c r="BX384" s="35"/>
      <c r="BY384" s="89">
        <v>118658.9599999999</v>
      </c>
      <c r="BZ384" s="89">
        <v>225626.35434341576</v>
      </c>
      <c r="CA384" s="89">
        <f t="shared" si="502"/>
        <v>-106967.39434341586</v>
      </c>
      <c r="CB384" s="89">
        <v>0</v>
      </c>
      <c r="CC384" s="89">
        <f t="shared" si="503"/>
        <v>118658.9599999999</v>
      </c>
      <c r="CD384" s="90">
        <v>191328.59</v>
      </c>
      <c r="CE384" s="91">
        <f t="shared" si="493"/>
        <v>-72669.630000000092</v>
      </c>
      <c r="CF384" s="32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</row>
    <row r="385" spans="2:99" s="67" customFormat="1" collapsed="1">
      <c r="B385" s="67" t="str">
        <f t="shared" si="509"/>
        <v>Hide</v>
      </c>
      <c r="C385" s="67">
        <v>-1</v>
      </c>
      <c r="D385" s="68" t="s">
        <v>360</v>
      </c>
      <c r="E385" s="120">
        <v>703028.0899999995</v>
      </c>
      <c r="F385" s="57">
        <v>842763.22891663038</v>
      </c>
      <c r="G385" s="57">
        <f t="shared" si="479"/>
        <v>-139735.13891663088</v>
      </c>
      <c r="H385" s="57">
        <v>0</v>
      </c>
      <c r="I385" s="57">
        <f t="shared" si="504"/>
        <v>703028.0899999995</v>
      </c>
      <c r="J385" s="58">
        <v>409518.65999999992</v>
      </c>
      <c r="K385" s="58">
        <f t="shared" si="480"/>
        <v>293509.42999999959</v>
      </c>
      <c r="L385" s="45"/>
      <c r="M385" s="57">
        <v>703028.0899999995</v>
      </c>
      <c r="N385" s="57">
        <v>842763.22891663038</v>
      </c>
      <c r="O385" s="57">
        <f t="shared" si="494"/>
        <v>-139735.13891663088</v>
      </c>
      <c r="P385" s="57">
        <v>0</v>
      </c>
      <c r="Q385" s="57">
        <f t="shared" si="495"/>
        <v>703028.0899999995</v>
      </c>
      <c r="R385" s="58">
        <v>409518.65999999992</v>
      </c>
      <c r="S385" s="59">
        <f t="shared" si="481"/>
        <v>293509.42999999959</v>
      </c>
      <c r="T385" s="32"/>
      <c r="U385" s="120">
        <v>222206.43999999942</v>
      </c>
      <c r="V385" s="57">
        <v>379562.66511485726</v>
      </c>
      <c r="W385" s="57">
        <f t="shared" si="482"/>
        <v>-157356.22511485784</v>
      </c>
      <c r="X385" s="57">
        <v>0</v>
      </c>
      <c r="Y385" s="57">
        <f t="shared" si="505"/>
        <v>222206.43999999942</v>
      </c>
      <c r="Z385" s="58">
        <v>129091.2500000002</v>
      </c>
      <c r="AA385" s="58">
        <f t="shared" si="483"/>
        <v>93115.189999999217</v>
      </c>
      <c r="AB385" s="45"/>
      <c r="AC385" s="57">
        <v>222206.43999999942</v>
      </c>
      <c r="AD385" s="57">
        <v>379562.66511485726</v>
      </c>
      <c r="AE385" s="57">
        <f t="shared" si="496"/>
        <v>-157356.22511485784</v>
      </c>
      <c r="AF385" s="57">
        <v>0</v>
      </c>
      <c r="AG385" s="57">
        <f t="shared" si="497"/>
        <v>222206.43999999942</v>
      </c>
      <c r="AH385" s="58">
        <v>129091.2500000002</v>
      </c>
      <c r="AI385" s="59">
        <f t="shared" si="484"/>
        <v>93115.189999999217</v>
      </c>
      <c r="AJ385" s="32"/>
      <c r="AK385" s="120">
        <v>274932.04000000015</v>
      </c>
      <c r="AL385" s="57">
        <v>177721.75963814955</v>
      </c>
      <c r="AM385" s="57">
        <f t="shared" si="485"/>
        <v>97210.2803618506</v>
      </c>
      <c r="AN385" s="57">
        <v>0</v>
      </c>
      <c r="AO385" s="57">
        <f t="shared" si="506"/>
        <v>274932.04000000015</v>
      </c>
      <c r="AP385" s="58">
        <v>136094.08000000007</v>
      </c>
      <c r="AQ385" s="58">
        <f t="shared" si="486"/>
        <v>138837.96000000008</v>
      </c>
      <c r="AR385" s="45"/>
      <c r="AS385" s="57">
        <v>274932.04000000015</v>
      </c>
      <c r="AT385" s="57">
        <v>177721.75963814955</v>
      </c>
      <c r="AU385" s="57">
        <f t="shared" si="498"/>
        <v>97210.2803618506</v>
      </c>
      <c r="AV385" s="57">
        <v>0</v>
      </c>
      <c r="AW385" s="57">
        <f t="shared" si="499"/>
        <v>274932.04000000015</v>
      </c>
      <c r="AX385" s="58">
        <v>136094.08000000007</v>
      </c>
      <c r="AY385" s="59">
        <f t="shared" si="487"/>
        <v>138837.96000000008</v>
      </c>
      <c r="AZ385" s="32"/>
      <c r="BA385" s="120">
        <v>138478.98000000077</v>
      </c>
      <c r="BB385" s="57">
        <v>107404.73982020745</v>
      </c>
      <c r="BC385" s="57">
        <f t="shared" si="488"/>
        <v>31074.240179793313</v>
      </c>
      <c r="BD385" s="57">
        <v>0</v>
      </c>
      <c r="BE385" s="57">
        <f t="shared" si="507"/>
        <v>138478.98000000077</v>
      </c>
      <c r="BF385" s="58">
        <v>-1108.0099999999693</v>
      </c>
      <c r="BG385" s="58">
        <f t="shared" si="489"/>
        <v>139586.99000000075</v>
      </c>
      <c r="BH385" s="45"/>
      <c r="BI385" s="57">
        <v>138478.98000000077</v>
      </c>
      <c r="BJ385" s="57">
        <v>107404.73982020745</v>
      </c>
      <c r="BK385" s="57">
        <f t="shared" si="500"/>
        <v>31074.240179793313</v>
      </c>
      <c r="BL385" s="57">
        <v>0</v>
      </c>
      <c r="BM385" s="57">
        <f t="shared" si="501"/>
        <v>138478.98000000077</v>
      </c>
      <c r="BN385" s="58">
        <v>-1108.0099999999693</v>
      </c>
      <c r="BO385" s="59">
        <f t="shared" si="490"/>
        <v>139586.99000000075</v>
      </c>
      <c r="BP385" s="32"/>
      <c r="BQ385" s="120">
        <v>67410.629999999903</v>
      </c>
      <c r="BR385" s="57">
        <v>178074.06434341572</v>
      </c>
      <c r="BS385" s="57">
        <f t="shared" si="491"/>
        <v>-110663.43434341582</v>
      </c>
      <c r="BT385" s="57">
        <v>0</v>
      </c>
      <c r="BU385" s="57">
        <f t="shared" si="508"/>
        <v>67410.629999999903</v>
      </c>
      <c r="BV385" s="58">
        <v>145441.34</v>
      </c>
      <c r="BW385" s="58">
        <f t="shared" si="492"/>
        <v>-78030.710000000094</v>
      </c>
      <c r="BX385" s="45"/>
      <c r="BY385" s="57">
        <v>67410.629999999903</v>
      </c>
      <c r="BZ385" s="57">
        <v>178074.06434341572</v>
      </c>
      <c r="CA385" s="57">
        <f t="shared" si="502"/>
        <v>-110663.43434341582</v>
      </c>
      <c r="CB385" s="57">
        <v>0</v>
      </c>
      <c r="CC385" s="57">
        <f t="shared" si="503"/>
        <v>67410.629999999903</v>
      </c>
      <c r="CD385" s="58">
        <v>145441.34</v>
      </c>
      <c r="CE385" s="59">
        <f t="shared" si="493"/>
        <v>-78030.710000000094</v>
      </c>
      <c r="CF385" s="32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</row>
    <row r="386" spans="2:99" s="2" customFormat="1" ht="14.25" hidden="1" customHeight="1" outlineLevel="1">
      <c r="B386" s="2" t="str">
        <f t="shared" si="509"/>
        <v>Hide</v>
      </c>
      <c r="C386" s="2">
        <v>1</v>
      </c>
      <c r="D386" s="62" t="s">
        <v>361</v>
      </c>
      <c r="E386" s="121">
        <v>285707.25000000006</v>
      </c>
      <c r="F386" s="63">
        <v>300028.20074320515</v>
      </c>
      <c r="G386" s="63">
        <f t="shared" si="479"/>
        <v>-14320.950743205089</v>
      </c>
      <c r="H386" s="63">
        <v>0</v>
      </c>
      <c r="I386" s="63">
        <f t="shared" si="504"/>
        <v>285707.25000000006</v>
      </c>
      <c r="J386" s="64">
        <v>251346.95</v>
      </c>
      <c r="K386" s="64">
        <f t="shared" si="480"/>
        <v>34360.300000000047</v>
      </c>
      <c r="L386" s="8"/>
      <c r="M386" s="63">
        <v>285707.25000000006</v>
      </c>
      <c r="N386" s="63">
        <v>300028.20074320515</v>
      </c>
      <c r="O386" s="63">
        <f t="shared" si="494"/>
        <v>-14320.950743205089</v>
      </c>
      <c r="P386" s="63">
        <v>0</v>
      </c>
      <c r="Q386" s="63">
        <f t="shared" si="495"/>
        <v>285707.25000000006</v>
      </c>
      <c r="R386" s="64">
        <v>251346.95</v>
      </c>
      <c r="S386" s="65">
        <f t="shared" si="481"/>
        <v>34360.300000000047</v>
      </c>
      <c r="T386" s="32"/>
      <c r="U386" s="121">
        <v>61249.650000000023</v>
      </c>
      <c r="V386" s="63">
        <v>115774.61419500507</v>
      </c>
      <c r="W386" s="63">
        <f t="shared" si="482"/>
        <v>-54524.964195005043</v>
      </c>
      <c r="X386" s="63">
        <v>0</v>
      </c>
      <c r="Y386" s="63">
        <f t="shared" si="505"/>
        <v>61249.650000000023</v>
      </c>
      <c r="Z386" s="64">
        <v>55248.19</v>
      </c>
      <c r="AA386" s="64">
        <f t="shared" si="483"/>
        <v>6001.460000000021</v>
      </c>
      <c r="AB386" s="8"/>
      <c r="AC386" s="63">
        <v>61249.650000000023</v>
      </c>
      <c r="AD386" s="63">
        <v>115774.61419500507</v>
      </c>
      <c r="AE386" s="63">
        <f t="shared" si="496"/>
        <v>-54524.964195005043</v>
      </c>
      <c r="AF386" s="63">
        <v>0</v>
      </c>
      <c r="AG386" s="63">
        <f t="shared" si="497"/>
        <v>61249.650000000023</v>
      </c>
      <c r="AH386" s="64">
        <v>55248.19</v>
      </c>
      <c r="AI386" s="65">
        <f t="shared" si="484"/>
        <v>6001.460000000021</v>
      </c>
      <c r="AJ386" s="32"/>
      <c r="AK386" s="121">
        <v>98577.17</v>
      </c>
      <c r="AL386" s="63">
        <v>60638.318485805517</v>
      </c>
      <c r="AM386" s="63">
        <f t="shared" si="485"/>
        <v>37938.851514194481</v>
      </c>
      <c r="AN386" s="63">
        <v>0</v>
      </c>
      <c r="AO386" s="63">
        <f t="shared" si="506"/>
        <v>98577.17</v>
      </c>
      <c r="AP386" s="64">
        <v>48548.27</v>
      </c>
      <c r="AQ386" s="64">
        <f t="shared" si="486"/>
        <v>50028.9</v>
      </c>
      <c r="AR386" s="8"/>
      <c r="AS386" s="63">
        <v>98577.17</v>
      </c>
      <c r="AT386" s="63">
        <v>60638.318485805517</v>
      </c>
      <c r="AU386" s="63">
        <f t="shared" si="498"/>
        <v>37938.851514194481</v>
      </c>
      <c r="AV386" s="63">
        <v>0</v>
      </c>
      <c r="AW386" s="63">
        <f t="shared" si="499"/>
        <v>98577.17</v>
      </c>
      <c r="AX386" s="64">
        <v>48548.27</v>
      </c>
      <c r="AY386" s="65">
        <f t="shared" si="487"/>
        <v>50028.9</v>
      </c>
      <c r="AZ386" s="32"/>
      <c r="BA386" s="121">
        <v>81468.930000000051</v>
      </c>
      <c r="BB386" s="63">
        <v>74882.85890397137</v>
      </c>
      <c r="BC386" s="63">
        <f t="shared" si="488"/>
        <v>6586.0710960286815</v>
      </c>
      <c r="BD386" s="63">
        <v>0</v>
      </c>
      <c r="BE386" s="63">
        <f t="shared" si="507"/>
        <v>81468.930000000051</v>
      </c>
      <c r="BF386" s="64">
        <v>90986.16</v>
      </c>
      <c r="BG386" s="64">
        <f t="shared" si="489"/>
        <v>-9517.2299999999523</v>
      </c>
      <c r="BH386" s="8"/>
      <c r="BI386" s="63">
        <v>81468.930000000051</v>
      </c>
      <c r="BJ386" s="63">
        <v>74882.85890397137</v>
      </c>
      <c r="BK386" s="63">
        <f t="shared" si="500"/>
        <v>6586.0710960286815</v>
      </c>
      <c r="BL386" s="63">
        <v>0</v>
      </c>
      <c r="BM386" s="63">
        <f t="shared" si="501"/>
        <v>81468.930000000051</v>
      </c>
      <c r="BN386" s="64">
        <v>90986.16</v>
      </c>
      <c r="BO386" s="65">
        <f t="shared" si="490"/>
        <v>-9517.2299999999523</v>
      </c>
      <c r="BP386" s="32"/>
      <c r="BQ386" s="121">
        <v>44411.499999999993</v>
      </c>
      <c r="BR386" s="63">
        <v>48732.409158423186</v>
      </c>
      <c r="BS386" s="63">
        <f t="shared" si="491"/>
        <v>-4320.9091584231937</v>
      </c>
      <c r="BT386" s="63">
        <v>0</v>
      </c>
      <c r="BU386" s="63">
        <f t="shared" si="508"/>
        <v>44411.499999999993</v>
      </c>
      <c r="BV386" s="64">
        <v>56564.33</v>
      </c>
      <c r="BW386" s="64">
        <f t="shared" si="492"/>
        <v>-12152.830000000009</v>
      </c>
      <c r="BX386" s="8"/>
      <c r="BY386" s="63">
        <v>44411.499999999993</v>
      </c>
      <c r="BZ386" s="63">
        <v>48732.409158423186</v>
      </c>
      <c r="CA386" s="63">
        <f t="shared" si="502"/>
        <v>-4320.9091584231937</v>
      </c>
      <c r="CB386" s="63">
        <v>0</v>
      </c>
      <c r="CC386" s="63">
        <f t="shared" si="503"/>
        <v>44411.499999999993</v>
      </c>
      <c r="CD386" s="64">
        <v>56564.33</v>
      </c>
      <c r="CE386" s="65">
        <f t="shared" si="493"/>
        <v>-12152.830000000009</v>
      </c>
      <c r="CF386" s="32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</row>
    <row r="387" spans="2:99" s="2" customFormat="1" ht="14.25" hidden="1" customHeight="1" outlineLevel="1">
      <c r="B387" s="2" t="str">
        <f t="shared" si="509"/>
        <v>Hide</v>
      </c>
      <c r="C387" s="2">
        <v>1</v>
      </c>
      <c r="D387" s="92" t="s">
        <v>362</v>
      </c>
      <c r="E387" s="121">
        <v>0</v>
      </c>
      <c r="F387" s="63">
        <v>0</v>
      </c>
      <c r="G387" s="63">
        <f t="shared" si="479"/>
        <v>0</v>
      </c>
      <c r="H387" s="63">
        <v>0</v>
      </c>
      <c r="I387" s="63">
        <f t="shared" si="504"/>
        <v>0</v>
      </c>
      <c r="J387" s="64">
        <v>0</v>
      </c>
      <c r="K387" s="64">
        <f t="shared" si="480"/>
        <v>0</v>
      </c>
      <c r="L387" s="8"/>
      <c r="M387" s="63">
        <v>0</v>
      </c>
      <c r="N387" s="63">
        <v>0</v>
      </c>
      <c r="O387" s="63">
        <f t="shared" si="494"/>
        <v>0</v>
      </c>
      <c r="P387" s="63">
        <v>0</v>
      </c>
      <c r="Q387" s="63">
        <f t="shared" si="495"/>
        <v>0</v>
      </c>
      <c r="R387" s="64">
        <v>0</v>
      </c>
      <c r="S387" s="65">
        <f t="shared" si="481"/>
        <v>0</v>
      </c>
      <c r="T387" s="32"/>
      <c r="U387" s="121">
        <v>0</v>
      </c>
      <c r="V387" s="63">
        <v>0</v>
      </c>
      <c r="W387" s="63">
        <f t="shared" si="482"/>
        <v>0</v>
      </c>
      <c r="X387" s="63">
        <v>0</v>
      </c>
      <c r="Y387" s="63">
        <f t="shared" si="505"/>
        <v>0</v>
      </c>
      <c r="Z387" s="64">
        <v>0</v>
      </c>
      <c r="AA387" s="64">
        <f t="shared" si="483"/>
        <v>0</v>
      </c>
      <c r="AB387" s="8"/>
      <c r="AC387" s="63">
        <v>0</v>
      </c>
      <c r="AD387" s="63">
        <v>0</v>
      </c>
      <c r="AE387" s="63">
        <f t="shared" si="496"/>
        <v>0</v>
      </c>
      <c r="AF387" s="63">
        <v>0</v>
      </c>
      <c r="AG387" s="63">
        <f t="shared" si="497"/>
        <v>0</v>
      </c>
      <c r="AH387" s="64">
        <v>0</v>
      </c>
      <c r="AI387" s="65">
        <f t="shared" si="484"/>
        <v>0</v>
      </c>
      <c r="AJ387" s="32"/>
      <c r="AK387" s="121">
        <v>0</v>
      </c>
      <c r="AL387" s="63">
        <v>0</v>
      </c>
      <c r="AM387" s="63">
        <f t="shared" si="485"/>
        <v>0</v>
      </c>
      <c r="AN387" s="63">
        <v>0</v>
      </c>
      <c r="AO387" s="63">
        <f t="shared" si="506"/>
        <v>0</v>
      </c>
      <c r="AP387" s="64">
        <v>0</v>
      </c>
      <c r="AQ387" s="64">
        <f t="shared" si="486"/>
        <v>0</v>
      </c>
      <c r="AR387" s="8"/>
      <c r="AS387" s="63">
        <v>0</v>
      </c>
      <c r="AT387" s="63">
        <v>0</v>
      </c>
      <c r="AU387" s="63">
        <f t="shared" si="498"/>
        <v>0</v>
      </c>
      <c r="AV387" s="63">
        <v>0</v>
      </c>
      <c r="AW387" s="63">
        <f t="shared" si="499"/>
        <v>0</v>
      </c>
      <c r="AX387" s="64">
        <v>0</v>
      </c>
      <c r="AY387" s="65">
        <f t="shared" si="487"/>
        <v>0</v>
      </c>
      <c r="AZ387" s="32"/>
      <c r="BA387" s="121">
        <v>0</v>
      </c>
      <c r="BB387" s="63">
        <v>0</v>
      </c>
      <c r="BC387" s="63">
        <f t="shared" si="488"/>
        <v>0</v>
      </c>
      <c r="BD387" s="63">
        <v>0</v>
      </c>
      <c r="BE387" s="63">
        <f t="shared" si="507"/>
        <v>0</v>
      </c>
      <c r="BF387" s="64">
        <v>0</v>
      </c>
      <c r="BG387" s="64">
        <f t="shared" si="489"/>
        <v>0</v>
      </c>
      <c r="BH387" s="8"/>
      <c r="BI387" s="63">
        <v>0</v>
      </c>
      <c r="BJ387" s="63">
        <v>0</v>
      </c>
      <c r="BK387" s="63">
        <f t="shared" si="500"/>
        <v>0</v>
      </c>
      <c r="BL387" s="63">
        <v>0</v>
      </c>
      <c r="BM387" s="63">
        <f t="shared" si="501"/>
        <v>0</v>
      </c>
      <c r="BN387" s="64">
        <v>0</v>
      </c>
      <c r="BO387" s="65">
        <f t="shared" si="490"/>
        <v>0</v>
      </c>
      <c r="BP387" s="32"/>
      <c r="BQ387" s="121">
        <v>0</v>
      </c>
      <c r="BR387" s="63">
        <v>0</v>
      </c>
      <c r="BS387" s="63">
        <f t="shared" si="491"/>
        <v>0</v>
      </c>
      <c r="BT387" s="63">
        <v>0</v>
      </c>
      <c r="BU387" s="63">
        <f t="shared" si="508"/>
        <v>0</v>
      </c>
      <c r="BV387" s="64">
        <v>0</v>
      </c>
      <c r="BW387" s="64">
        <f t="shared" si="492"/>
        <v>0</v>
      </c>
      <c r="BX387" s="8"/>
      <c r="BY387" s="63">
        <v>0</v>
      </c>
      <c r="BZ387" s="63">
        <v>0</v>
      </c>
      <c r="CA387" s="63">
        <f t="shared" si="502"/>
        <v>0</v>
      </c>
      <c r="CB387" s="63">
        <v>0</v>
      </c>
      <c r="CC387" s="63">
        <f t="shared" si="503"/>
        <v>0</v>
      </c>
      <c r="CD387" s="64">
        <v>0</v>
      </c>
      <c r="CE387" s="65">
        <f t="shared" si="493"/>
        <v>0</v>
      </c>
      <c r="CF387" s="32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</row>
    <row r="388" spans="2:99" s="2" customFormat="1" ht="14.25" hidden="1" customHeight="1" outlineLevel="1">
      <c r="B388" s="2" t="str">
        <f t="shared" si="509"/>
        <v>Hide</v>
      </c>
      <c r="C388" s="2">
        <v>1</v>
      </c>
      <c r="D388" s="62" t="s">
        <v>363</v>
      </c>
      <c r="E388" s="121">
        <v>0</v>
      </c>
      <c r="F388" s="63">
        <v>0</v>
      </c>
      <c r="G388" s="63">
        <f t="shared" si="479"/>
        <v>0</v>
      </c>
      <c r="H388" s="63">
        <v>0</v>
      </c>
      <c r="I388" s="63">
        <f t="shared" si="504"/>
        <v>0</v>
      </c>
      <c r="J388" s="64">
        <v>0</v>
      </c>
      <c r="K388" s="64">
        <f t="shared" si="480"/>
        <v>0</v>
      </c>
      <c r="L388" s="8"/>
      <c r="M388" s="63">
        <v>0</v>
      </c>
      <c r="N388" s="63">
        <v>0</v>
      </c>
      <c r="O388" s="63">
        <f t="shared" si="494"/>
        <v>0</v>
      </c>
      <c r="P388" s="63">
        <v>0</v>
      </c>
      <c r="Q388" s="63">
        <f t="shared" si="495"/>
        <v>0</v>
      </c>
      <c r="R388" s="64">
        <v>0</v>
      </c>
      <c r="S388" s="65">
        <f t="shared" si="481"/>
        <v>0</v>
      </c>
      <c r="T388" s="32"/>
      <c r="U388" s="121">
        <v>0</v>
      </c>
      <c r="V388" s="63">
        <v>0</v>
      </c>
      <c r="W388" s="63">
        <f t="shared" si="482"/>
        <v>0</v>
      </c>
      <c r="X388" s="63">
        <v>0</v>
      </c>
      <c r="Y388" s="63">
        <f t="shared" si="505"/>
        <v>0</v>
      </c>
      <c r="Z388" s="64">
        <v>0</v>
      </c>
      <c r="AA388" s="64">
        <f t="shared" si="483"/>
        <v>0</v>
      </c>
      <c r="AB388" s="8"/>
      <c r="AC388" s="63">
        <v>0</v>
      </c>
      <c r="AD388" s="63">
        <v>0</v>
      </c>
      <c r="AE388" s="63">
        <f t="shared" si="496"/>
        <v>0</v>
      </c>
      <c r="AF388" s="63">
        <v>0</v>
      </c>
      <c r="AG388" s="63">
        <f t="shared" si="497"/>
        <v>0</v>
      </c>
      <c r="AH388" s="64">
        <v>0</v>
      </c>
      <c r="AI388" s="65">
        <f t="shared" si="484"/>
        <v>0</v>
      </c>
      <c r="AJ388" s="32"/>
      <c r="AK388" s="121">
        <v>0</v>
      </c>
      <c r="AL388" s="63">
        <v>0</v>
      </c>
      <c r="AM388" s="63">
        <f t="shared" si="485"/>
        <v>0</v>
      </c>
      <c r="AN388" s="63">
        <v>0</v>
      </c>
      <c r="AO388" s="63">
        <f t="shared" si="506"/>
        <v>0</v>
      </c>
      <c r="AP388" s="64">
        <v>0</v>
      </c>
      <c r="AQ388" s="64">
        <f t="shared" si="486"/>
        <v>0</v>
      </c>
      <c r="AR388" s="8"/>
      <c r="AS388" s="63">
        <v>0</v>
      </c>
      <c r="AT388" s="63">
        <v>0</v>
      </c>
      <c r="AU388" s="63">
        <f t="shared" si="498"/>
        <v>0</v>
      </c>
      <c r="AV388" s="63">
        <v>0</v>
      </c>
      <c r="AW388" s="63">
        <f t="shared" si="499"/>
        <v>0</v>
      </c>
      <c r="AX388" s="64">
        <v>0</v>
      </c>
      <c r="AY388" s="65">
        <f t="shared" si="487"/>
        <v>0</v>
      </c>
      <c r="AZ388" s="32"/>
      <c r="BA388" s="121">
        <v>0</v>
      </c>
      <c r="BB388" s="63">
        <v>0</v>
      </c>
      <c r="BC388" s="63">
        <f t="shared" si="488"/>
        <v>0</v>
      </c>
      <c r="BD388" s="63">
        <v>0</v>
      </c>
      <c r="BE388" s="63">
        <f t="shared" si="507"/>
        <v>0</v>
      </c>
      <c r="BF388" s="64">
        <v>0</v>
      </c>
      <c r="BG388" s="64">
        <f t="shared" si="489"/>
        <v>0</v>
      </c>
      <c r="BH388" s="8"/>
      <c r="BI388" s="63">
        <v>0</v>
      </c>
      <c r="BJ388" s="63">
        <v>0</v>
      </c>
      <c r="BK388" s="63">
        <f t="shared" si="500"/>
        <v>0</v>
      </c>
      <c r="BL388" s="63">
        <v>0</v>
      </c>
      <c r="BM388" s="63">
        <f t="shared" si="501"/>
        <v>0</v>
      </c>
      <c r="BN388" s="64">
        <v>0</v>
      </c>
      <c r="BO388" s="65">
        <f t="shared" si="490"/>
        <v>0</v>
      </c>
      <c r="BP388" s="32"/>
      <c r="BQ388" s="121">
        <v>0</v>
      </c>
      <c r="BR388" s="63">
        <v>0</v>
      </c>
      <c r="BS388" s="63">
        <f t="shared" si="491"/>
        <v>0</v>
      </c>
      <c r="BT388" s="63">
        <v>0</v>
      </c>
      <c r="BU388" s="63">
        <f t="shared" si="508"/>
        <v>0</v>
      </c>
      <c r="BV388" s="64">
        <v>0</v>
      </c>
      <c r="BW388" s="64">
        <f t="shared" si="492"/>
        <v>0</v>
      </c>
      <c r="BX388" s="8"/>
      <c r="BY388" s="63">
        <v>0</v>
      </c>
      <c r="BZ388" s="63">
        <v>0</v>
      </c>
      <c r="CA388" s="63">
        <f t="shared" si="502"/>
        <v>0</v>
      </c>
      <c r="CB388" s="63">
        <v>0</v>
      </c>
      <c r="CC388" s="63">
        <f t="shared" si="503"/>
        <v>0</v>
      </c>
      <c r="CD388" s="64">
        <v>0</v>
      </c>
      <c r="CE388" s="65">
        <f t="shared" si="493"/>
        <v>0</v>
      </c>
      <c r="CF388" s="32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</row>
    <row r="389" spans="2:99" s="2" customFormat="1" ht="14.25" hidden="1" customHeight="1" outlineLevel="1">
      <c r="B389" s="2" t="str">
        <f t="shared" si="509"/>
        <v>Hide</v>
      </c>
      <c r="C389" s="2">
        <v>1</v>
      </c>
      <c r="D389" s="62" t="s">
        <v>364</v>
      </c>
      <c r="E389" s="121">
        <v>0</v>
      </c>
      <c r="F389" s="63">
        <v>0</v>
      </c>
      <c r="G389" s="63">
        <f t="shared" si="479"/>
        <v>0</v>
      </c>
      <c r="H389" s="63">
        <v>0</v>
      </c>
      <c r="I389" s="63">
        <f t="shared" si="504"/>
        <v>0</v>
      </c>
      <c r="J389" s="64">
        <v>0</v>
      </c>
      <c r="K389" s="64">
        <f t="shared" si="480"/>
        <v>0</v>
      </c>
      <c r="L389" s="8"/>
      <c r="M389" s="63">
        <v>0</v>
      </c>
      <c r="N389" s="63">
        <v>0</v>
      </c>
      <c r="O389" s="63">
        <f t="shared" si="494"/>
        <v>0</v>
      </c>
      <c r="P389" s="63">
        <v>0</v>
      </c>
      <c r="Q389" s="63">
        <f t="shared" si="495"/>
        <v>0</v>
      </c>
      <c r="R389" s="64">
        <v>0</v>
      </c>
      <c r="S389" s="65">
        <f t="shared" si="481"/>
        <v>0</v>
      </c>
      <c r="T389" s="32"/>
      <c r="U389" s="121">
        <v>0</v>
      </c>
      <c r="V389" s="63">
        <v>0</v>
      </c>
      <c r="W389" s="63">
        <f t="shared" si="482"/>
        <v>0</v>
      </c>
      <c r="X389" s="63">
        <v>0</v>
      </c>
      <c r="Y389" s="63">
        <f t="shared" si="505"/>
        <v>0</v>
      </c>
      <c r="Z389" s="64">
        <v>0</v>
      </c>
      <c r="AA389" s="64">
        <f t="shared" si="483"/>
        <v>0</v>
      </c>
      <c r="AB389" s="8"/>
      <c r="AC389" s="63">
        <v>0</v>
      </c>
      <c r="AD389" s="63">
        <v>0</v>
      </c>
      <c r="AE389" s="63">
        <f t="shared" si="496"/>
        <v>0</v>
      </c>
      <c r="AF389" s="63">
        <v>0</v>
      </c>
      <c r="AG389" s="63">
        <f t="shared" si="497"/>
        <v>0</v>
      </c>
      <c r="AH389" s="64">
        <v>0</v>
      </c>
      <c r="AI389" s="65">
        <f t="shared" si="484"/>
        <v>0</v>
      </c>
      <c r="AJ389" s="32"/>
      <c r="AK389" s="121">
        <v>0</v>
      </c>
      <c r="AL389" s="63">
        <v>0</v>
      </c>
      <c r="AM389" s="63">
        <f t="shared" si="485"/>
        <v>0</v>
      </c>
      <c r="AN389" s="63">
        <v>0</v>
      </c>
      <c r="AO389" s="63">
        <f t="shared" si="506"/>
        <v>0</v>
      </c>
      <c r="AP389" s="64">
        <v>0</v>
      </c>
      <c r="AQ389" s="64">
        <f t="shared" si="486"/>
        <v>0</v>
      </c>
      <c r="AR389" s="8"/>
      <c r="AS389" s="63">
        <v>0</v>
      </c>
      <c r="AT389" s="63">
        <v>0</v>
      </c>
      <c r="AU389" s="63">
        <f t="shared" si="498"/>
        <v>0</v>
      </c>
      <c r="AV389" s="63">
        <v>0</v>
      </c>
      <c r="AW389" s="63">
        <f t="shared" si="499"/>
        <v>0</v>
      </c>
      <c r="AX389" s="64">
        <v>0</v>
      </c>
      <c r="AY389" s="65">
        <f t="shared" si="487"/>
        <v>0</v>
      </c>
      <c r="AZ389" s="32"/>
      <c r="BA389" s="121">
        <v>0</v>
      </c>
      <c r="BB389" s="63">
        <v>0</v>
      </c>
      <c r="BC389" s="63">
        <f t="shared" si="488"/>
        <v>0</v>
      </c>
      <c r="BD389" s="63">
        <v>0</v>
      </c>
      <c r="BE389" s="63">
        <f t="shared" si="507"/>
        <v>0</v>
      </c>
      <c r="BF389" s="64">
        <v>0</v>
      </c>
      <c r="BG389" s="64">
        <f t="shared" si="489"/>
        <v>0</v>
      </c>
      <c r="BH389" s="8"/>
      <c r="BI389" s="63">
        <v>0</v>
      </c>
      <c r="BJ389" s="63">
        <v>0</v>
      </c>
      <c r="BK389" s="63">
        <f t="shared" si="500"/>
        <v>0</v>
      </c>
      <c r="BL389" s="63">
        <v>0</v>
      </c>
      <c r="BM389" s="63">
        <f t="shared" si="501"/>
        <v>0</v>
      </c>
      <c r="BN389" s="64">
        <v>0</v>
      </c>
      <c r="BO389" s="65">
        <f t="shared" si="490"/>
        <v>0</v>
      </c>
      <c r="BP389" s="32"/>
      <c r="BQ389" s="121">
        <v>0</v>
      </c>
      <c r="BR389" s="63">
        <v>0</v>
      </c>
      <c r="BS389" s="63">
        <f t="shared" si="491"/>
        <v>0</v>
      </c>
      <c r="BT389" s="63">
        <v>0</v>
      </c>
      <c r="BU389" s="63">
        <f t="shared" si="508"/>
        <v>0</v>
      </c>
      <c r="BV389" s="64">
        <v>0</v>
      </c>
      <c r="BW389" s="64">
        <f t="shared" si="492"/>
        <v>0</v>
      </c>
      <c r="BX389" s="8"/>
      <c r="BY389" s="63">
        <v>0</v>
      </c>
      <c r="BZ389" s="63">
        <v>0</v>
      </c>
      <c r="CA389" s="63">
        <f t="shared" si="502"/>
        <v>0</v>
      </c>
      <c r="CB389" s="63">
        <v>0</v>
      </c>
      <c r="CC389" s="63">
        <f t="shared" si="503"/>
        <v>0</v>
      </c>
      <c r="CD389" s="64">
        <v>0</v>
      </c>
      <c r="CE389" s="65">
        <f t="shared" si="493"/>
        <v>0</v>
      </c>
      <c r="CF389" s="32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</row>
    <row r="390" spans="2:99" s="2" customFormat="1" ht="14.25" hidden="1" customHeight="1" outlineLevel="1">
      <c r="B390" s="2" t="str">
        <f t="shared" si="509"/>
        <v>Hide</v>
      </c>
      <c r="C390" s="2">
        <v>1</v>
      </c>
      <c r="D390" s="62" t="s">
        <v>365</v>
      </c>
      <c r="E390" s="121">
        <v>0</v>
      </c>
      <c r="F390" s="63">
        <v>0</v>
      </c>
      <c r="G390" s="63">
        <f t="shared" si="479"/>
        <v>0</v>
      </c>
      <c r="H390" s="63">
        <v>0</v>
      </c>
      <c r="I390" s="63">
        <f t="shared" si="504"/>
        <v>0</v>
      </c>
      <c r="J390" s="64">
        <v>0</v>
      </c>
      <c r="K390" s="64">
        <f t="shared" si="480"/>
        <v>0</v>
      </c>
      <c r="L390" s="8"/>
      <c r="M390" s="63">
        <v>0</v>
      </c>
      <c r="N390" s="63">
        <v>0</v>
      </c>
      <c r="O390" s="63">
        <f t="shared" si="494"/>
        <v>0</v>
      </c>
      <c r="P390" s="63">
        <v>0</v>
      </c>
      <c r="Q390" s="63">
        <f t="shared" si="495"/>
        <v>0</v>
      </c>
      <c r="R390" s="64">
        <v>0</v>
      </c>
      <c r="S390" s="65">
        <f t="shared" si="481"/>
        <v>0</v>
      </c>
      <c r="T390" s="32"/>
      <c r="U390" s="121">
        <v>0</v>
      </c>
      <c r="V390" s="63">
        <v>0</v>
      </c>
      <c r="W390" s="63">
        <f t="shared" si="482"/>
        <v>0</v>
      </c>
      <c r="X390" s="63">
        <v>0</v>
      </c>
      <c r="Y390" s="63">
        <f t="shared" si="505"/>
        <v>0</v>
      </c>
      <c r="Z390" s="64">
        <v>0</v>
      </c>
      <c r="AA390" s="64">
        <f t="shared" si="483"/>
        <v>0</v>
      </c>
      <c r="AB390" s="8"/>
      <c r="AC390" s="63">
        <v>0</v>
      </c>
      <c r="AD390" s="63">
        <v>0</v>
      </c>
      <c r="AE390" s="63">
        <f t="shared" si="496"/>
        <v>0</v>
      </c>
      <c r="AF390" s="63">
        <v>0</v>
      </c>
      <c r="AG390" s="63">
        <f t="shared" si="497"/>
        <v>0</v>
      </c>
      <c r="AH390" s="64">
        <v>0</v>
      </c>
      <c r="AI390" s="65">
        <f t="shared" si="484"/>
        <v>0</v>
      </c>
      <c r="AJ390" s="32"/>
      <c r="AK390" s="121">
        <v>0</v>
      </c>
      <c r="AL390" s="63">
        <v>0</v>
      </c>
      <c r="AM390" s="63">
        <f t="shared" si="485"/>
        <v>0</v>
      </c>
      <c r="AN390" s="63">
        <v>0</v>
      </c>
      <c r="AO390" s="63">
        <f t="shared" si="506"/>
        <v>0</v>
      </c>
      <c r="AP390" s="64">
        <v>0</v>
      </c>
      <c r="AQ390" s="64">
        <f t="shared" si="486"/>
        <v>0</v>
      </c>
      <c r="AR390" s="8"/>
      <c r="AS390" s="63">
        <v>0</v>
      </c>
      <c r="AT390" s="63">
        <v>0</v>
      </c>
      <c r="AU390" s="63">
        <f t="shared" si="498"/>
        <v>0</v>
      </c>
      <c r="AV390" s="63">
        <v>0</v>
      </c>
      <c r="AW390" s="63">
        <f t="shared" si="499"/>
        <v>0</v>
      </c>
      <c r="AX390" s="64">
        <v>0</v>
      </c>
      <c r="AY390" s="65">
        <f t="shared" si="487"/>
        <v>0</v>
      </c>
      <c r="AZ390" s="32"/>
      <c r="BA390" s="121">
        <v>0</v>
      </c>
      <c r="BB390" s="63">
        <v>0</v>
      </c>
      <c r="BC390" s="63">
        <f t="shared" si="488"/>
        <v>0</v>
      </c>
      <c r="BD390" s="63">
        <v>0</v>
      </c>
      <c r="BE390" s="63">
        <f t="shared" si="507"/>
        <v>0</v>
      </c>
      <c r="BF390" s="64">
        <v>0</v>
      </c>
      <c r="BG390" s="64">
        <f t="shared" si="489"/>
        <v>0</v>
      </c>
      <c r="BH390" s="8"/>
      <c r="BI390" s="63">
        <v>0</v>
      </c>
      <c r="BJ390" s="63">
        <v>0</v>
      </c>
      <c r="BK390" s="63">
        <f t="shared" si="500"/>
        <v>0</v>
      </c>
      <c r="BL390" s="63">
        <v>0</v>
      </c>
      <c r="BM390" s="63">
        <f t="shared" si="501"/>
        <v>0</v>
      </c>
      <c r="BN390" s="64">
        <v>0</v>
      </c>
      <c r="BO390" s="65">
        <f t="shared" si="490"/>
        <v>0</v>
      </c>
      <c r="BP390" s="32"/>
      <c r="BQ390" s="121">
        <v>0</v>
      </c>
      <c r="BR390" s="63">
        <v>0</v>
      </c>
      <c r="BS390" s="63">
        <f t="shared" si="491"/>
        <v>0</v>
      </c>
      <c r="BT390" s="63">
        <v>0</v>
      </c>
      <c r="BU390" s="63">
        <f t="shared" si="508"/>
        <v>0</v>
      </c>
      <c r="BV390" s="64">
        <v>0</v>
      </c>
      <c r="BW390" s="64">
        <f t="shared" si="492"/>
        <v>0</v>
      </c>
      <c r="BX390" s="8"/>
      <c r="BY390" s="63">
        <v>0</v>
      </c>
      <c r="BZ390" s="63">
        <v>0</v>
      </c>
      <c r="CA390" s="63">
        <f t="shared" si="502"/>
        <v>0</v>
      </c>
      <c r="CB390" s="63">
        <v>0</v>
      </c>
      <c r="CC390" s="63">
        <f t="shared" si="503"/>
        <v>0</v>
      </c>
      <c r="CD390" s="64">
        <v>0</v>
      </c>
      <c r="CE390" s="65">
        <f t="shared" si="493"/>
        <v>0</v>
      </c>
      <c r="CF390" s="32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</row>
    <row r="391" spans="2:99" s="2" customFormat="1" ht="14.25" hidden="1" customHeight="1" outlineLevel="1">
      <c r="B391" s="2" t="str">
        <f t="shared" si="509"/>
        <v>Hide</v>
      </c>
      <c r="C391" s="2">
        <v>1</v>
      </c>
      <c r="D391" s="62" t="s">
        <v>366</v>
      </c>
      <c r="E391" s="121">
        <v>0</v>
      </c>
      <c r="F391" s="63">
        <v>0</v>
      </c>
      <c r="G391" s="63">
        <f t="shared" si="479"/>
        <v>0</v>
      </c>
      <c r="H391" s="63">
        <v>0</v>
      </c>
      <c r="I391" s="63">
        <f t="shared" si="504"/>
        <v>0</v>
      </c>
      <c r="J391" s="64">
        <v>0</v>
      </c>
      <c r="K391" s="64">
        <f t="shared" si="480"/>
        <v>0</v>
      </c>
      <c r="L391" s="8"/>
      <c r="M391" s="63">
        <v>0</v>
      </c>
      <c r="N391" s="63">
        <v>0</v>
      </c>
      <c r="O391" s="63">
        <f t="shared" si="494"/>
        <v>0</v>
      </c>
      <c r="P391" s="63">
        <v>0</v>
      </c>
      <c r="Q391" s="63">
        <f t="shared" si="495"/>
        <v>0</v>
      </c>
      <c r="R391" s="64">
        <v>0</v>
      </c>
      <c r="S391" s="65">
        <f t="shared" si="481"/>
        <v>0</v>
      </c>
      <c r="T391" s="32"/>
      <c r="U391" s="121">
        <v>0</v>
      </c>
      <c r="V391" s="63">
        <v>0</v>
      </c>
      <c r="W391" s="63">
        <f t="shared" si="482"/>
        <v>0</v>
      </c>
      <c r="X391" s="63">
        <v>0</v>
      </c>
      <c r="Y391" s="63">
        <f t="shared" si="505"/>
        <v>0</v>
      </c>
      <c r="Z391" s="64">
        <v>0</v>
      </c>
      <c r="AA391" s="64">
        <f t="shared" si="483"/>
        <v>0</v>
      </c>
      <c r="AB391" s="8"/>
      <c r="AC391" s="63">
        <v>0</v>
      </c>
      <c r="AD391" s="63">
        <v>0</v>
      </c>
      <c r="AE391" s="63">
        <f t="shared" si="496"/>
        <v>0</v>
      </c>
      <c r="AF391" s="63">
        <v>0</v>
      </c>
      <c r="AG391" s="63">
        <f t="shared" si="497"/>
        <v>0</v>
      </c>
      <c r="AH391" s="64">
        <v>0</v>
      </c>
      <c r="AI391" s="65">
        <f t="shared" si="484"/>
        <v>0</v>
      </c>
      <c r="AJ391" s="32"/>
      <c r="AK391" s="121">
        <v>0</v>
      </c>
      <c r="AL391" s="63">
        <v>0</v>
      </c>
      <c r="AM391" s="63">
        <f t="shared" si="485"/>
        <v>0</v>
      </c>
      <c r="AN391" s="63">
        <v>0</v>
      </c>
      <c r="AO391" s="63">
        <f t="shared" si="506"/>
        <v>0</v>
      </c>
      <c r="AP391" s="64">
        <v>0</v>
      </c>
      <c r="AQ391" s="64">
        <f t="shared" si="486"/>
        <v>0</v>
      </c>
      <c r="AR391" s="8"/>
      <c r="AS391" s="63">
        <v>0</v>
      </c>
      <c r="AT391" s="63">
        <v>0</v>
      </c>
      <c r="AU391" s="63">
        <f t="shared" si="498"/>
        <v>0</v>
      </c>
      <c r="AV391" s="63">
        <v>0</v>
      </c>
      <c r="AW391" s="63">
        <f t="shared" si="499"/>
        <v>0</v>
      </c>
      <c r="AX391" s="64">
        <v>0</v>
      </c>
      <c r="AY391" s="65">
        <f t="shared" si="487"/>
        <v>0</v>
      </c>
      <c r="AZ391" s="32"/>
      <c r="BA391" s="121">
        <v>0</v>
      </c>
      <c r="BB391" s="63">
        <v>0</v>
      </c>
      <c r="BC391" s="63">
        <f t="shared" si="488"/>
        <v>0</v>
      </c>
      <c r="BD391" s="63">
        <v>0</v>
      </c>
      <c r="BE391" s="63">
        <f t="shared" si="507"/>
        <v>0</v>
      </c>
      <c r="BF391" s="64">
        <v>0</v>
      </c>
      <c r="BG391" s="64">
        <f t="shared" si="489"/>
        <v>0</v>
      </c>
      <c r="BH391" s="8"/>
      <c r="BI391" s="63">
        <v>0</v>
      </c>
      <c r="BJ391" s="63">
        <v>0</v>
      </c>
      <c r="BK391" s="63">
        <f t="shared" si="500"/>
        <v>0</v>
      </c>
      <c r="BL391" s="63">
        <v>0</v>
      </c>
      <c r="BM391" s="63">
        <f t="shared" si="501"/>
        <v>0</v>
      </c>
      <c r="BN391" s="64">
        <v>0</v>
      </c>
      <c r="BO391" s="65">
        <f t="shared" si="490"/>
        <v>0</v>
      </c>
      <c r="BP391" s="32"/>
      <c r="BQ391" s="121">
        <v>0</v>
      </c>
      <c r="BR391" s="63">
        <v>0</v>
      </c>
      <c r="BS391" s="63">
        <f t="shared" si="491"/>
        <v>0</v>
      </c>
      <c r="BT391" s="63">
        <v>0</v>
      </c>
      <c r="BU391" s="63">
        <f t="shared" si="508"/>
        <v>0</v>
      </c>
      <c r="BV391" s="64">
        <v>0</v>
      </c>
      <c r="BW391" s="64">
        <f t="shared" si="492"/>
        <v>0</v>
      </c>
      <c r="BX391" s="8"/>
      <c r="BY391" s="63">
        <v>0</v>
      </c>
      <c r="BZ391" s="63">
        <v>0</v>
      </c>
      <c r="CA391" s="63">
        <f t="shared" si="502"/>
        <v>0</v>
      </c>
      <c r="CB391" s="63">
        <v>0</v>
      </c>
      <c r="CC391" s="63">
        <f t="shared" si="503"/>
        <v>0</v>
      </c>
      <c r="CD391" s="64">
        <v>0</v>
      </c>
      <c r="CE391" s="65">
        <f t="shared" si="493"/>
        <v>0</v>
      </c>
      <c r="CF391" s="32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</row>
    <row r="392" spans="2:99" s="2" customFormat="1" collapsed="1">
      <c r="B392" s="2" t="str">
        <f t="shared" si="509"/>
        <v>Hide</v>
      </c>
      <c r="C392" s="2">
        <v>1</v>
      </c>
      <c r="D392" s="72" t="s">
        <v>367</v>
      </c>
      <c r="E392" s="123">
        <v>285707.25000000006</v>
      </c>
      <c r="F392" s="73">
        <v>300028.20074320515</v>
      </c>
      <c r="G392" s="73">
        <f t="shared" si="479"/>
        <v>-14320.950743205089</v>
      </c>
      <c r="H392" s="73">
        <v>0</v>
      </c>
      <c r="I392" s="73">
        <f t="shared" si="504"/>
        <v>285707.25000000006</v>
      </c>
      <c r="J392" s="74">
        <v>251346.95</v>
      </c>
      <c r="K392" s="74">
        <f t="shared" si="480"/>
        <v>34360.300000000047</v>
      </c>
      <c r="L392" s="35"/>
      <c r="M392" s="73">
        <v>285707.25000000006</v>
      </c>
      <c r="N392" s="73">
        <v>300028.20074320515</v>
      </c>
      <c r="O392" s="73">
        <f t="shared" si="494"/>
        <v>-14320.950743205089</v>
      </c>
      <c r="P392" s="73">
        <v>0</v>
      </c>
      <c r="Q392" s="73">
        <f t="shared" si="495"/>
        <v>285707.25000000006</v>
      </c>
      <c r="R392" s="74">
        <v>251346.95</v>
      </c>
      <c r="S392" s="75">
        <f t="shared" si="481"/>
        <v>34360.300000000047</v>
      </c>
      <c r="T392" s="32"/>
      <c r="U392" s="123">
        <v>61249.650000000023</v>
      </c>
      <c r="V392" s="73">
        <v>115774.61419500507</v>
      </c>
      <c r="W392" s="73">
        <f t="shared" si="482"/>
        <v>-54524.964195005043</v>
      </c>
      <c r="X392" s="73">
        <v>0</v>
      </c>
      <c r="Y392" s="73">
        <f t="shared" si="505"/>
        <v>61249.650000000023</v>
      </c>
      <c r="Z392" s="74">
        <v>55248.19</v>
      </c>
      <c r="AA392" s="74">
        <f t="shared" si="483"/>
        <v>6001.460000000021</v>
      </c>
      <c r="AB392" s="35"/>
      <c r="AC392" s="73">
        <v>61249.650000000023</v>
      </c>
      <c r="AD392" s="73">
        <v>115774.61419500507</v>
      </c>
      <c r="AE392" s="73">
        <f t="shared" si="496"/>
        <v>-54524.964195005043</v>
      </c>
      <c r="AF392" s="73">
        <v>0</v>
      </c>
      <c r="AG392" s="73">
        <f t="shared" si="497"/>
        <v>61249.650000000023</v>
      </c>
      <c r="AH392" s="74">
        <v>55248.19</v>
      </c>
      <c r="AI392" s="75">
        <f t="shared" si="484"/>
        <v>6001.460000000021</v>
      </c>
      <c r="AJ392" s="32"/>
      <c r="AK392" s="123">
        <v>98577.17</v>
      </c>
      <c r="AL392" s="73">
        <v>60638.318485805517</v>
      </c>
      <c r="AM392" s="73">
        <f t="shared" si="485"/>
        <v>37938.851514194481</v>
      </c>
      <c r="AN392" s="73">
        <v>0</v>
      </c>
      <c r="AO392" s="73">
        <f t="shared" si="506"/>
        <v>98577.17</v>
      </c>
      <c r="AP392" s="74">
        <v>48548.27</v>
      </c>
      <c r="AQ392" s="74">
        <f t="shared" si="486"/>
        <v>50028.9</v>
      </c>
      <c r="AR392" s="35"/>
      <c r="AS392" s="73">
        <v>98577.17</v>
      </c>
      <c r="AT392" s="73">
        <v>60638.318485805517</v>
      </c>
      <c r="AU392" s="73">
        <f t="shared" si="498"/>
        <v>37938.851514194481</v>
      </c>
      <c r="AV392" s="73">
        <v>0</v>
      </c>
      <c r="AW392" s="73">
        <f t="shared" si="499"/>
        <v>98577.17</v>
      </c>
      <c r="AX392" s="74">
        <v>48548.27</v>
      </c>
      <c r="AY392" s="75">
        <f t="shared" si="487"/>
        <v>50028.9</v>
      </c>
      <c r="AZ392" s="32"/>
      <c r="BA392" s="123">
        <v>81468.930000000051</v>
      </c>
      <c r="BB392" s="73">
        <v>74882.85890397137</v>
      </c>
      <c r="BC392" s="73">
        <f t="shared" si="488"/>
        <v>6586.0710960286815</v>
      </c>
      <c r="BD392" s="73">
        <v>0</v>
      </c>
      <c r="BE392" s="73">
        <f t="shared" si="507"/>
        <v>81468.930000000051</v>
      </c>
      <c r="BF392" s="74">
        <v>90986.16</v>
      </c>
      <c r="BG392" s="74">
        <f t="shared" si="489"/>
        <v>-9517.2299999999523</v>
      </c>
      <c r="BH392" s="35"/>
      <c r="BI392" s="73">
        <v>81468.930000000051</v>
      </c>
      <c r="BJ392" s="73">
        <v>74882.85890397137</v>
      </c>
      <c r="BK392" s="73">
        <f t="shared" si="500"/>
        <v>6586.0710960286815</v>
      </c>
      <c r="BL392" s="73">
        <v>0</v>
      </c>
      <c r="BM392" s="73">
        <f t="shared" si="501"/>
        <v>81468.930000000051</v>
      </c>
      <c r="BN392" s="74">
        <v>90986.16</v>
      </c>
      <c r="BO392" s="75">
        <f t="shared" si="490"/>
        <v>-9517.2299999999523</v>
      </c>
      <c r="BP392" s="32"/>
      <c r="BQ392" s="123">
        <v>44411.499999999993</v>
      </c>
      <c r="BR392" s="73">
        <v>48732.409158423186</v>
      </c>
      <c r="BS392" s="73">
        <f t="shared" si="491"/>
        <v>-4320.9091584231937</v>
      </c>
      <c r="BT392" s="73">
        <v>0</v>
      </c>
      <c r="BU392" s="73">
        <f t="shared" si="508"/>
        <v>44411.499999999993</v>
      </c>
      <c r="BV392" s="74">
        <v>56564.33</v>
      </c>
      <c r="BW392" s="74">
        <f t="shared" si="492"/>
        <v>-12152.830000000009</v>
      </c>
      <c r="BX392" s="35"/>
      <c r="BY392" s="73">
        <v>44411.499999999993</v>
      </c>
      <c r="BZ392" s="73">
        <v>48732.409158423186</v>
      </c>
      <c r="CA392" s="73">
        <f t="shared" si="502"/>
        <v>-4320.9091584231937</v>
      </c>
      <c r="CB392" s="73">
        <v>0</v>
      </c>
      <c r="CC392" s="73">
        <f t="shared" si="503"/>
        <v>44411.499999999993</v>
      </c>
      <c r="CD392" s="74">
        <v>56564.33</v>
      </c>
      <c r="CE392" s="75">
        <f t="shared" si="493"/>
        <v>-12152.830000000009</v>
      </c>
      <c r="CF392" s="3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</row>
    <row r="393" spans="2:99" s="2" customFormat="1" ht="14.25" hidden="1" customHeight="1" outlineLevel="1">
      <c r="B393" s="2" t="str">
        <f t="shared" si="509"/>
        <v>Hide</v>
      </c>
      <c r="C393" s="2">
        <v>1</v>
      </c>
      <c r="D393" s="72" t="s">
        <v>368</v>
      </c>
      <c r="E393" s="124">
        <v>0</v>
      </c>
      <c r="F393" s="76">
        <v>0</v>
      </c>
      <c r="G393" s="76">
        <f t="shared" si="479"/>
        <v>0</v>
      </c>
      <c r="H393" s="76">
        <v>0</v>
      </c>
      <c r="I393" s="76">
        <f t="shared" si="504"/>
        <v>0</v>
      </c>
      <c r="J393" s="77">
        <v>313</v>
      </c>
      <c r="K393" s="77">
        <f t="shared" si="480"/>
        <v>-313</v>
      </c>
      <c r="L393" s="8"/>
      <c r="M393" s="76">
        <v>0</v>
      </c>
      <c r="N393" s="76">
        <v>0</v>
      </c>
      <c r="O393" s="76">
        <f t="shared" si="494"/>
        <v>0</v>
      </c>
      <c r="P393" s="76">
        <v>0</v>
      </c>
      <c r="Q393" s="76">
        <f t="shared" si="495"/>
        <v>0</v>
      </c>
      <c r="R393" s="77">
        <v>313</v>
      </c>
      <c r="S393" s="78">
        <f t="shared" si="481"/>
        <v>-313</v>
      </c>
      <c r="T393" s="32"/>
      <c r="U393" s="124">
        <v>0</v>
      </c>
      <c r="V393" s="76">
        <v>0</v>
      </c>
      <c r="W393" s="76">
        <f t="shared" si="482"/>
        <v>0</v>
      </c>
      <c r="X393" s="76">
        <v>0</v>
      </c>
      <c r="Y393" s="76">
        <f t="shared" si="505"/>
        <v>0</v>
      </c>
      <c r="Z393" s="77">
        <v>0</v>
      </c>
      <c r="AA393" s="77">
        <f t="shared" si="483"/>
        <v>0</v>
      </c>
      <c r="AB393" s="8"/>
      <c r="AC393" s="76">
        <v>0</v>
      </c>
      <c r="AD393" s="76">
        <v>0</v>
      </c>
      <c r="AE393" s="76">
        <f t="shared" si="496"/>
        <v>0</v>
      </c>
      <c r="AF393" s="76">
        <v>0</v>
      </c>
      <c r="AG393" s="76">
        <f t="shared" si="497"/>
        <v>0</v>
      </c>
      <c r="AH393" s="77">
        <v>0</v>
      </c>
      <c r="AI393" s="78">
        <f t="shared" si="484"/>
        <v>0</v>
      </c>
      <c r="AJ393" s="32"/>
      <c r="AK393" s="124">
        <v>0</v>
      </c>
      <c r="AL393" s="76">
        <v>0</v>
      </c>
      <c r="AM393" s="76">
        <f t="shared" si="485"/>
        <v>0</v>
      </c>
      <c r="AN393" s="76">
        <v>0</v>
      </c>
      <c r="AO393" s="76">
        <f t="shared" si="506"/>
        <v>0</v>
      </c>
      <c r="AP393" s="77">
        <v>0</v>
      </c>
      <c r="AQ393" s="77">
        <f t="shared" si="486"/>
        <v>0</v>
      </c>
      <c r="AR393" s="8"/>
      <c r="AS393" s="76">
        <v>0</v>
      </c>
      <c r="AT393" s="76">
        <v>0</v>
      </c>
      <c r="AU393" s="76">
        <f t="shared" si="498"/>
        <v>0</v>
      </c>
      <c r="AV393" s="76">
        <v>0</v>
      </c>
      <c r="AW393" s="76">
        <f t="shared" si="499"/>
        <v>0</v>
      </c>
      <c r="AX393" s="77">
        <v>0</v>
      </c>
      <c r="AY393" s="78">
        <f t="shared" si="487"/>
        <v>0</v>
      </c>
      <c r="AZ393" s="32"/>
      <c r="BA393" s="124">
        <v>0</v>
      </c>
      <c r="BB393" s="76">
        <v>0</v>
      </c>
      <c r="BC393" s="76">
        <f t="shared" si="488"/>
        <v>0</v>
      </c>
      <c r="BD393" s="76">
        <v>0</v>
      </c>
      <c r="BE393" s="76">
        <f t="shared" si="507"/>
        <v>0</v>
      </c>
      <c r="BF393" s="77">
        <v>313</v>
      </c>
      <c r="BG393" s="77">
        <f t="shared" si="489"/>
        <v>-313</v>
      </c>
      <c r="BH393" s="8"/>
      <c r="BI393" s="76">
        <v>0</v>
      </c>
      <c r="BJ393" s="76">
        <v>0</v>
      </c>
      <c r="BK393" s="76">
        <f t="shared" si="500"/>
        <v>0</v>
      </c>
      <c r="BL393" s="76">
        <v>0</v>
      </c>
      <c r="BM393" s="76">
        <f t="shared" si="501"/>
        <v>0</v>
      </c>
      <c r="BN393" s="77">
        <v>313</v>
      </c>
      <c r="BO393" s="78">
        <f t="shared" si="490"/>
        <v>-313</v>
      </c>
      <c r="BP393" s="32"/>
      <c r="BQ393" s="124">
        <v>0</v>
      </c>
      <c r="BR393" s="76">
        <v>0</v>
      </c>
      <c r="BS393" s="76">
        <f t="shared" si="491"/>
        <v>0</v>
      </c>
      <c r="BT393" s="76">
        <v>0</v>
      </c>
      <c r="BU393" s="76">
        <f t="shared" si="508"/>
        <v>0</v>
      </c>
      <c r="BV393" s="77">
        <v>0</v>
      </c>
      <c r="BW393" s="77">
        <f t="shared" si="492"/>
        <v>0</v>
      </c>
      <c r="BX393" s="8"/>
      <c r="BY393" s="76">
        <v>0</v>
      </c>
      <c r="BZ393" s="76">
        <v>0</v>
      </c>
      <c r="CA393" s="76">
        <f t="shared" si="502"/>
        <v>0</v>
      </c>
      <c r="CB393" s="76">
        <v>0</v>
      </c>
      <c r="CC393" s="76">
        <f t="shared" si="503"/>
        <v>0</v>
      </c>
      <c r="CD393" s="77">
        <v>0</v>
      </c>
      <c r="CE393" s="78">
        <f t="shared" si="493"/>
        <v>0</v>
      </c>
      <c r="CF393" s="32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</row>
    <row r="394" spans="2:99" s="2" customFormat="1" ht="14.25" hidden="1" customHeight="1" outlineLevel="1">
      <c r="B394" s="2" t="str">
        <f t="shared" si="509"/>
        <v>Hide</v>
      </c>
      <c r="C394" s="2">
        <v>1</v>
      </c>
      <c r="D394" s="72" t="s">
        <v>369</v>
      </c>
      <c r="E394" s="124">
        <v>0</v>
      </c>
      <c r="F394" s="76">
        <v>0</v>
      </c>
      <c r="G394" s="76">
        <f t="shared" si="479"/>
        <v>0</v>
      </c>
      <c r="H394" s="76">
        <v>0</v>
      </c>
      <c r="I394" s="76">
        <f t="shared" si="504"/>
        <v>0</v>
      </c>
      <c r="J394" s="77">
        <v>0</v>
      </c>
      <c r="K394" s="77">
        <f t="shared" si="480"/>
        <v>0</v>
      </c>
      <c r="L394" s="8"/>
      <c r="M394" s="76">
        <v>0</v>
      </c>
      <c r="N394" s="76">
        <v>0</v>
      </c>
      <c r="O394" s="76">
        <f t="shared" si="494"/>
        <v>0</v>
      </c>
      <c r="P394" s="76">
        <v>0</v>
      </c>
      <c r="Q394" s="76">
        <f t="shared" si="495"/>
        <v>0</v>
      </c>
      <c r="R394" s="77">
        <v>0</v>
      </c>
      <c r="S394" s="78">
        <f t="shared" si="481"/>
        <v>0</v>
      </c>
      <c r="T394" s="32"/>
      <c r="U394" s="124">
        <v>0</v>
      </c>
      <c r="V394" s="76">
        <v>0</v>
      </c>
      <c r="W394" s="76">
        <f t="shared" si="482"/>
        <v>0</v>
      </c>
      <c r="X394" s="76">
        <v>0</v>
      </c>
      <c r="Y394" s="76">
        <f t="shared" si="505"/>
        <v>0</v>
      </c>
      <c r="Z394" s="77">
        <v>0</v>
      </c>
      <c r="AA394" s="77">
        <f t="shared" si="483"/>
        <v>0</v>
      </c>
      <c r="AB394" s="8"/>
      <c r="AC394" s="76">
        <v>0</v>
      </c>
      <c r="AD394" s="76">
        <v>0</v>
      </c>
      <c r="AE394" s="76">
        <f t="shared" si="496"/>
        <v>0</v>
      </c>
      <c r="AF394" s="76">
        <v>0</v>
      </c>
      <c r="AG394" s="76">
        <f t="shared" si="497"/>
        <v>0</v>
      </c>
      <c r="AH394" s="77">
        <v>0</v>
      </c>
      <c r="AI394" s="78">
        <f t="shared" si="484"/>
        <v>0</v>
      </c>
      <c r="AJ394" s="32"/>
      <c r="AK394" s="124">
        <v>0</v>
      </c>
      <c r="AL394" s="76">
        <v>0</v>
      </c>
      <c r="AM394" s="76">
        <f t="shared" si="485"/>
        <v>0</v>
      </c>
      <c r="AN394" s="76">
        <v>0</v>
      </c>
      <c r="AO394" s="76">
        <f t="shared" si="506"/>
        <v>0</v>
      </c>
      <c r="AP394" s="77">
        <v>0</v>
      </c>
      <c r="AQ394" s="77">
        <f t="shared" si="486"/>
        <v>0</v>
      </c>
      <c r="AR394" s="8"/>
      <c r="AS394" s="76">
        <v>0</v>
      </c>
      <c r="AT394" s="76">
        <v>0</v>
      </c>
      <c r="AU394" s="76">
        <f t="shared" si="498"/>
        <v>0</v>
      </c>
      <c r="AV394" s="76">
        <v>0</v>
      </c>
      <c r="AW394" s="76">
        <f t="shared" si="499"/>
        <v>0</v>
      </c>
      <c r="AX394" s="77">
        <v>0</v>
      </c>
      <c r="AY394" s="78">
        <f t="shared" si="487"/>
        <v>0</v>
      </c>
      <c r="AZ394" s="32"/>
      <c r="BA394" s="124">
        <v>0</v>
      </c>
      <c r="BB394" s="76">
        <v>0</v>
      </c>
      <c r="BC394" s="76">
        <f t="shared" si="488"/>
        <v>0</v>
      </c>
      <c r="BD394" s="76">
        <v>0</v>
      </c>
      <c r="BE394" s="76">
        <f t="shared" si="507"/>
        <v>0</v>
      </c>
      <c r="BF394" s="77">
        <v>0</v>
      </c>
      <c r="BG394" s="77">
        <f t="shared" si="489"/>
        <v>0</v>
      </c>
      <c r="BH394" s="8"/>
      <c r="BI394" s="76">
        <v>0</v>
      </c>
      <c r="BJ394" s="76">
        <v>0</v>
      </c>
      <c r="BK394" s="76">
        <f t="shared" si="500"/>
        <v>0</v>
      </c>
      <c r="BL394" s="76">
        <v>0</v>
      </c>
      <c r="BM394" s="76">
        <f t="shared" si="501"/>
        <v>0</v>
      </c>
      <c r="BN394" s="77">
        <v>0</v>
      </c>
      <c r="BO394" s="78">
        <f t="shared" si="490"/>
        <v>0</v>
      </c>
      <c r="BP394" s="32"/>
      <c r="BQ394" s="124">
        <v>0</v>
      </c>
      <c r="BR394" s="76">
        <v>0</v>
      </c>
      <c r="BS394" s="76">
        <f t="shared" si="491"/>
        <v>0</v>
      </c>
      <c r="BT394" s="76">
        <v>0</v>
      </c>
      <c r="BU394" s="76">
        <f t="shared" si="508"/>
        <v>0</v>
      </c>
      <c r="BV394" s="77">
        <v>0</v>
      </c>
      <c r="BW394" s="77">
        <f t="shared" si="492"/>
        <v>0</v>
      </c>
      <c r="BX394" s="8"/>
      <c r="BY394" s="76">
        <v>0</v>
      </c>
      <c r="BZ394" s="76">
        <v>0</v>
      </c>
      <c r="CA394" s="76">
        <f t="shared" si="502"/>
        <v>0</v>
      </c>
      <c r="CB394" s="76">
        <v>0</v>
      </c>
      <c r="CC394" s="76">
        <f t="shared" si="503"/>
        <v>0</v>
      </c>
      <c r="CD394" s="77">
        <v>0</v>
      </c>
      <c r="CE394" s="78">
        <f t="shared" si="493"/>
        <v>0</v>
      </c>
      <c r="CF394" s="32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</row>
    <row r="395" spans="2:99" s="2" customFormat="1" ht="14.25" hidden="1" customHeight="1" outlineLevel="1">
      <c r="B395" s="2" t="str">
        <f t="shared" si="509"/>
        <v>Hide</v>
      </c>
      <c r="C395" s="2">
        <v>1</v>
      </c>
      <c r="D395" s="72" t="s">
        <v>370</v>
      </c>
      <c r="E395" s="124">
        <v>1558.33</v>
      </c>
      <c r="F395" s="76">
        <v>1679.8751262094438</v>
      </c>
      <c r="G395" s="76">
        <f t="shared" si="479"/>
        <v>-121.54512620944388</v>
      </c>
      <c r="H395" s="76">
        <v>0</v>
      </c>
      <c r="I395" s="76">
        <f t="shared" si="504"/>
        <v>1558.33</v>
      </c>
      <c r="J395" s="77">
        <v>1717.2399999999998</v>
      </c>
      <c r="K395" s="77">
        <f t="shared" si="480"/>
        <v>-158.90999999999985</v>
      </c>
      <c r="L395" s="8"/>
      <c r="M395" s="76">
        <v>1558.33</v>
      </c>
      <c r="N395" s="76">
        <v>1679.8751262094438</v>
      </c>
      <c r="O395" s="76">
        <f t="shared" si="494"/>
        <v>-121.54512620944388</v>
      </c>
      <c r="P395" s="76">
        <v>0</v>
      </c>
      <c r="Q395" s="76">
        <f t="shared" si="495"/>
        <v>1558.33</v>
      </c>
      <c r="R395" s="77">
        <v>1717.2399999999998</v>
      </c>
      <c r="S395" s="78">
        <f t="shared" si="481"/>
        <v>-158.90999999999985</v>
      </c>
      <c r="T395" s="32"/>
      <c r="U395" s="124">
        <v>548.12</v>
      </c>
      <c r="V395" s="76">
        <v>602.2348857983643</v>
      </c>
      <c r="W395" s="76">
        <f t="shared" si="482"/>
        <v>-54.114885798364298</v>
      </c>
      <c r="X395" s="76">
        <v>0</v>
      </c>
      <c r="Y395" s="76">
        <f t="shared" si="505"/>
        <v>548.12</v>
      </c>
      <c r="Z395" s="77">
        <v>491.6</v>
      </c>
      <c r="AA395" s="77">
        <f t="shared" si="483"/>
        <v>56.519999999999982</v>
      </c>
      <c r="AB395" s="8"/>
      <c r="AC395" s="76">
        <v>548.12</v>
      </c>
      <c r="AD395" s="76">
        <v>602.2348857983643</v>
      </c>
      <c r="AE395" s="76">
        <f t="shared" si="496"/>
        <v>-54.114885798364298</v>
      </c>
      <c r="AF395" s="76">
        <v>0</v>
      </c>
      <c r="AG395" s="76">
        <f t="shared" si="497"/>
        <v>548.12</v>
      </c>
      <c r="AH395" s="77">
        <v>491.6</v>
      </c>
      <c r="AI395" s="78">
        <f t="shared" si="484"/>
        <v>56.519999999999982</v>
      </c>
      <c r="AJ395" s="32"/>
      <c r="AK395" s="124">
        <v>124.06</v>
      </c>
      <c r="AL395" s="76">
        <v>129.38472062425021</v>
      </c>
      <c r="AM395" s="76">
        <f t="shared" si="485"/>
        <v>-5.3247206242502045</v>
      </c>
      <c r="AN395" s="76">
        <v>0</v>
      </c>
      <c r="AO395" s="76">
        <f t="shared" si="506"/>
        <v>124.06</v>
      </c>
      <c r="AP395" s="77">
        <v>124.06</v>
      </c>
      <c r="AQ395" s="77">
        <f t="shared" si="486"/>
        <v>0</v>
      </c>
      <c r="AR395" s="8"/>
      <c r="AS395" s="76">
        <v>124.06</v>
      </c>
      <c r="AT395" s="76">
        <v>129.38472062425021</v>
      </c>
      <c r="AU395" s="76">
        <f t="shared" si="498"/>
        <v>-5.3247206242502045</v>
      </c>
      <c r="AV395" s="76">
        <v>0</v>
      </c>
      <c r="AW395" s="76">
        <f t="shared" si="499"/>
        <v>124.06</v>
      </c>
      <c r="AX395" s="77">
        <v>124.06</v>
      </c>
      <c r="AY395" s="78">
        <f t="shared" si="487"/>
        <v>0</v>
      </c>
      <c r="AZ395" s="32"/>
      <c r="BA395" s="124">
        <v>633.99</v>
      </c>
      <c r="BB395" s="76">
        <v>685.18280906513894</v>
      </c>
      <c r="BC395" s="76">
        <f t="shared" si="488"/>
        <v>-51.192809065138931</v>
      </c>
      <c r="BD395" s="76">
        <v>0</v>
      </c>
      <c r="BE395" s="76">
        <f t="shared" si="507"/>
        <v>633.99</v>
      </c>
      <c r="BF395" s="77">
        <v>838.81</v>
      </c>
      <c r="BG395" s="77">
        <f t="shared" si="489"/>
        <v>-204.81999999999994</v>
      </c>
      <c r="BH395" s="8"/>
      <c r="BI395" s="76">
        <v>633.99</v>
      </c>
      <c r="BJ395" s="76">
        <v>685.18280906513894</v>
      </c>
      <c r="BK395" s="76">
        <f t="shared" si="500"/>
        <v>-51.192809065138931</v>
      </c>
      <c r="BL395" s="76">
        <v>0</v>
      </c>
      <c r="BM395" s="76">
        <f t="shared" si="501"/>
        <v>633.99</v>
      </c>
      <c r="BN395" s="77">
        <v>838.81</v>
      </c>
      <c r="BO395" s="78">
        <f t="shared" si="490"/>
        <v>-204.81999999999994</v>
      </c>
      <c r="BP395" s="32"/>
      <c r="BQ395" s="124">
        <v>252.16000000000008</v>
      </c>
      <c r="BR395" s="76">
        <v>263.07271072169033</v>
      </c>
      <c r="BS395" s="76">
        <f t="shared" si="491"/>
        <v>-10.912710721690246</v>
      </c>
      <c r="BT395" s="76">
        <v>0</v>
      </c>
      <c r="BU395" s="76">
        <f t="shared" si="508"/>
        <v>252.16000000000008</v>
      </c>
      <c r="BV395" s="77">
        <v>262.77</v>
      </c>
      <c r="BW395" s="77">
        <f t="shared" si="492"/>
        <v>-10.6099999999999</v>
      </c>
      <c r="BX395" s="8"/>
      <c r="BY395" s="76">
        <v>252.16000000000008</v>
      </c>
      <c r="BZ395" s="76">
        <v>263.07271072169033</v>
      </c>
      <c r="CA395" s="76">
        <f t="shared" si="502"/>
        <v>-10.912710721690246</v>
      </c>
      <c r="CB395" s="76">
        <v>0</v>
      </c>
      <c r="CC395" s="76">
        <f t="shared" si="503"/>
        <v>252.16000000000008</v>
      </c>
      <c r="CD395" s="77">
        <v>262.77</v>
      </c>
      <c r="CE395" s="78">
        <f t="shared" si="493"/>
        <v>-10.6099999999999</v>
      </c>
      <c r="CF395" s="32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</row>
    <row r="396" spans="2:99" s="2" customFormat="1" ht="14.25" hidden="1" customHeight="1" outlineLevel="1">
      <c r="B396" s="2" t="str">
        <f t="shared" si="509"/>
        <v>Hide</v>
      </c>
      <c r="C396" s="2">
        <v>1</v>
      </c>
      <c r="D396" s="72" t="s">
        <v>371</v>
      </c>
      <c r="E396" s="124">
        <v>0</v>
      </c>
      <c r="F396" s="76">
        <v>0</v>
      </c>
      <c r="G396" s="76">
        <f t="shared" si="479"/>
        <v>0</v>
      </c>
      <c r="H396" s="76">
        <v>0</v>
      </c>
      <c r="I396" s="76">
        <f t="shared" si="504"/>
        <v>0</v>
      </c>
      <c r="J396" s="77">
        <v>0</v>
      </c>
      <c r="K396" s="77">
        <f t="shared" si="480"/>
        <v>0</v>
      </c>
      <c r="L396" s="8"/>
      <c r="M396" s="76">
        <v>0</v>
      </c>
      <c r="N396" s="76">
        <v>0</v>
      </c>
      <c r="O396" s="76">
        <f t="shared" si="494"/>
        <v>0</v>
      </c>
      <c r="P396" s="76">
        <v>0</v>
      </c>
      <c r="Q396" s="76">
        <f t="shared" si="495"/>
        <v>0</v>
      </c>
      <c r="R396" s="77">
        <v>0</v>
      </c>
      <c r="S396" s="78">
        <f t="shared" si="481"/>
        <v>0</v>
      </c>
      <c r="T396" s="32"/>
      <c r="U396" s="124">
        <v>0</v>
      </c>
      <c r="V396" s="76">
        <v>0</v>
      </c>
      <c r="W396" s="76">
        <f t="shared" si="482"/>
        <v>0</v>
      </c>
      <c r="X396" s="76">
        <v>0</v>
      </c>
      <c r="Y396" s="76">
        <f t="shared" si="505"/>
        <v>0</v>
      </c>
      <c r="Z396" s="77">
        <v>0</v>
      </c>
      <c r="AA396" s="77">
        <f t="shared" si="483"/>
        <v>0</v>
      </c>
      <c r="AB396" s="8"/>
      <c r="AC396" s="76">
        <v>0</v>
      </c>
      <c r="AD396" s="76">
        <v>0</v>
      </c>
      <c r="AE396" s="76">
        <f t="shared" si="496"/>
        <v>0</v>
      </c>
      <c r="AF396" s="76">
        <v>0</v>
      </c>
      <c r="AG396" s="76">
        <f t="shared" si="497"/>
        <v>0</v>
      </c>
      <c r="AH396" s="77">
        <v>0</v>
      </c>
      <c r="AI396" s="78">
        <f t="shared" si="484"/>
        <v>0</v>
      </c>
      <c r="AJ396" s="32"/>
      <c r="AK396" s="124">
        <v>0</v>
      </c>
      <c r="AL396" s="76">
        <v>0</v>
      </c>
      <c r="AM396" s="76">
        <f t="shared" si="485"/>
        <v>0</v>
      </c>
      <c r="AN396" s="76">
        <v>0</v>
      </c>
      <c r="AO396" s="76">
        <f t="shared" si="506"/>
        <v>0</v>
      </c>
      <c r="AP396" s="77">
        <v>0</v>
      </c>
      <c r="AQ396" s="77">
        <f t="shared" si="486"/>
        <v>0</v>
      </c>
      <c r="AR396" s="8"/>
      <c r="AS396" s="76">
        <v>0</v>
      </c>
      <c r="AT396" s="76">
        <v>0</v>
      </c>
      <c r="AU396" s="76">
        <f t="shared" si="498"/>
        <v>0</v>
      </c>
      <c r="AV396" s="76">
        <v>0</v>
      </c>
      <c r="AW396" s="76">
        <f t="shared" si="499"/>
        <v>0</v>
      </c>
      <c r="AX396" s="77">
        <v>0</v>
      </c>
      <c r="AY396" s="78">
        <f t="shared" si="487"/>
        <v>0</v>
      </c>
      <c r="AZ396" s="32"/>
      <c r="BA396" s="124">
        <v>0</v>
      </c>
      <c r="BB396" s="76">
        <v>0</v>
      </c>
      <c r="BC396" s="76">
        <f t="shared" si="488"/>
        <v>0</v>
      </c>
      <c r="BD396" s="76">
        <v>0</v>
      </c>
      <c r="BE396" s="76">
        <f t="shared" si="507"/>
        <v>0</v>
      </c>
      <c r="BF396" s="77">
        <v>0</v>
      </c>
      <c r="BG396" s="77">
        <f t="shared" si="489"/>
        <v>0</v>
      </c>
      <c r="BH396" s="8"/>
      <c r="BI396" s="76">
        <v>0</v>
      </c>
      <c r="BJ396" s="76">
        <v>0</v>
      </c>
      <c r="BK396" s="76">
        <f t="shared" si="500"/>
        <v>0</v>
      </c>
      <c r="BL396" s="76">
        <v>0</v>
      </c>
      <c r="BM396" s="76">
        <f t="shared" si="501"/>
        <v>0</v>
      </c>
      <c r="BN396" s="77">
        <v>0</v>
      </c>
      <c r="BO396" s="78">
        <f t="shared" si="490"/>
        <v>0</v>
      </c>
      <c r="BP396" s="32"/>
      <c r="BQ396" s="124">
        <v>0</v>
      </c>
      <c r="BR396" s="76">
        <v>0</v>
      </c>
      <c r="BS396" s="76">
        <f t="shared" si="491"/>
        <v>0</v>
      </c>
      <c r="BT396" s="76">
        <v>0</v>
      </c>
      <c r="BU396" s="76">
        <f t="shared" si="508"/>
        <v>0</v>
      </c>
      <c r="BV396" s="77">
        <v>0</v>
      </c>
      <c r="BW396" s="77">
        <f t="shared" si="492"/>
        <v>0</v>
      </c>
      <c r="BX396" s="8"/>
      <c r="BY396" s="76">
        <v>0</v>
      </c>
      <c r="BZ396" s="76">
        <v>0</v>
      </c>
      <c r="CA396" s="76">
        <f t="shared" si="502"/>
        <v>0</v>
      </c>
      <c r="CB396" s="76">
        <v>0</v>
      </c>
      <c r="CC396" s="76">
        <f t="shared" si="503"/>
        <v>0</v>
      </c>
      <c r="CD396" s="77">
        <v>0</v>
      </c>
      <c r="CE396" s="78">
        <f t="shared" si="493"/>
        <v>0</v>
      </c>
      <c r="CF396" s="32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</row>
    <row r="397" spans="2:99" s="2" customFormat="1" ht="14.25" hidden="1" customHeight="1" outlineLevel="1">
      <c r="B397" s="2" t="str">
        <f t="shared" si="509"/>
        <v>Hide</v>
      </c>
      <c r="C397" s="2">
        <v>1</v>
      </c>
      <c r="D397" s="72" t="s">
        <v>372</v>
      </c>
      <c r="E397" s="124">
        <v>0</v>
      </c>
      <c r="F397" s="76">
        <v>0</v>
      </c>
      <c r="G397" s="76">
        <f t="shared" si="479"/>
        <v>0</v>
      </c>
      <c r="H397" s="76">
        <v>0</v>
      </c>
      <c r="I397" s="76">
        <f t="shared" si="504"/>
        <v>0</v>
      </c>
      <c r="J397" s="77">
        <v>0</v>
      </c>
      <c r="K397" s="77">
        <f t="shared" si="480"/>
        <v>0</v>
      </c>
      <c r="L397" s="8"/>
      <c r="M397" s="76">
        <v>0</v>
      </c>
      <c r="N397" s="76">
        <v>0</v>
      </c>
      <c r="O397" s="76">
        <f t="shared" si="494"/>
        <v>0</v>
      </c>
      <c r="P397" s="76">
        <v>0</v>
      </c>
      <c r="Q397" s="76">
        <f t="shared" si="495"/>
        <v>0</v>
      </c>
      <c r="R397" s="77">
        <v>0</v>
      </c>
      <c r="S397" s="78">
        <f t="shared" si="481"/>
        <v>0</v>
      </c>
      <c r="T397" s="32"/>
      <c r="U397" s="124">
        <v>0</v>
      </c>
      <c r="V397" s="76">
        <v>0</v>
      </c>
      <c r="W397" s="76">
        <f t="shared" si="482"/>
        <v>0</v>
      </c>
      <c r="X397" s="76">
        <v>0</v>
      </c>
      <c r="Y397" s="76">
        <f t="shared" si="505"/>
        <v>0</v>
      </c>
      <c r="Z397" s="77">
        <v>0</v>
      </c>
      <c r="AA397" s="77">
        <f t="shared" si="483"/>
        <v>0</v>
      </c>
      <c r="AB397" s="8"/>
      <c r="AC397" s="76">
        <v>0</v>
      </c>
      <c r="AD397" s="76">
        <v>0</v>
      </c>
      <c r="AE397" s="76">
        <f t="shared" si="496"/>
        <v>0</v>
      </c>
      <c r="AF397" s="76">
        <v>0</v>
      </c>
      <c r="AG397" s="76">
        <f t="shared" si="497"/>
        <v>0</v>
      </c>
      <c r="AH397" s="77">
        <v>0</v>
      </c>
      <c r="AI397" s="78">
        <f t="shared" si="484"/>
        <v>0</v>
      </c>
      <c r="AJ397" s="32"/>
      <c r="AK397" s="124">
        <v>0</v>
      </c>
      <c r="AL397" s="76">
        <v>0</v>
      </c>
      <c r="AM397" s="76">
        <f t="shared" si="485"/>
        <v>0</v>
      </c>
      <c r="AN397" s="76">
        <v>0</v>
      </c>
      <c r="AO397" s="76">
        <f t="shared" si="506"/>
        <v>0</v>
      </c>
      <c r="AP397" s="77">
        <v>0</v>
      </c>
      <c r="AQ397" s="77">
        <f t="shared" si="486"/>
        <v>0</v>
      </c>
      <c r="AR397" s="8"/>
      <c r="AS397" s="76">
        <v>0</v>
      </c>
      <c r="AT397" s="76">
        <v>0</v>
      </c>
      <c r="AU397" s="76">
        <f t="shared" si="498"/>
        <v>0</v>
      </c>
      <c r="AV397" s="76">
        <v>0</v>
      </c>
      <c r="AW397" s="76">
        <f t="shared" si="499"/>
        <v>0</v>
      </c>
      <c r="AX397" s="77">
        <v>0</v>
      </c>
      <c r="AY397" s="78">
        <f t="shared" si="487"/>
        <v>0</v>
      </c>
      <c r="AZ397" s="32"/>
      <c r="BA397" s="124">
        <v>0</v>
      </c>
      <c r="BB397" s="76">
        <v>0</v>
      </c>
      <c r="BC397" s="76">
        <f t="shared" si="488"/>
        <v>0</v>
      </c>
      <c r="BD397" s="76">
        <v>0</v>
      </c>
      <c r="BE397" s="76">
        <f t="shared" si="507"/>
        <v>0</v>
      </c>
      <c r="BF397" s="77">
        <v>0</v>
      </c>
      <c r="BG397" s="77">
        <f t="shared" si="489"/>
        <v>0</v>
      </c>
      <c r="BH397" s="8"/>
      <c r="BI397" s="76">
        <v>0</v>
      </c>
      <c r="BJ397" s="76">
        <v>0</v>
      </c>
      <c r="BK397" s="76">
        <f t="shared" si="500"/>
        <v>0</v>
      </c>
      <c r="BL397" s="76">
        <v>0</v>
      </c>
      <c r="BM397" s="76">
        <f t="shared" si="501"/>
        <v>0</v>
      </c>
      <c r="BN397" s="77">
        <v>0</v>
      </c>
      <c r="BO397" s="78">
        <f t="shared" si="490"/>
        <v>0</v>
      </c>
      <c r="BP397" s="32"/>
      <c r="BQ397" s="124">
        <v>0</v>
      </c>
      <c r="BR397" s="76">
        <v>0</v>
      </c>
      <c r="BS397" s="76">
        <f t="shared" si="491"/>
        <v>0</v>
      </c>
      <c r="BT397" s="76">
        <v>0</v>
      </c>
      <c r="BU397" s="76">
        <f t="shared" si="508"/>
        <v>0</v>
      </c>
      <c r="BV397" s="77">
        <v>0</v>
      </c>
      <c r="BW397" s="77">
        <f t="shared" si="492"/>
        <v>0</v>
      </c>
      <c r="BX397" s="8"/>
      <c r="BY397" s="76">
        <v>0</v>
      </c>
      <c r="BZ397" s="76">
        <v>0</v>
      </c>
      <c r="CA397" s="76">
        <f t="shared" si="502"/>
        <v>0</v>
      </c>
      <c r="CB397" s="76">
        <v>0</v>
      </c>
      <c r="CC397" s="76">
        <f t="shared" si="503"/>
        <v>0</v>
      </c>
      <c r="CD397" s="77">
        <v>0</v>
      </c>
      <c r="CE397" s="78">
        <f t="shared" si="493"/>
        <v>0</v>
      </c>
      <c r="CF397" s="32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</row>
    <row r="398" spans="2:99" s="2" customFormat="1" ht="14.25" hidden="1" customHeight="1" outlineLevel="1">
      <c r="B398" s="2" t="str">
        <f t="shared" si="509"/>
        <v>Hide</v>
      </c>
      <c r="C398" s="2">
        <v>1</v>
      </c>
      <c r="D398" s="72" t="s">
        <v>373</v>
      </c>
      <c r="E398" s="124">
        <v>0</v>
      </c>
      <c r="F398" s="76">
        <v>0</v>
      </c>
      <c r="G398" s="76">
        <f t="shared" si="479"/>
        <v>0</v>
      </c>
      <c r="H398" s="76">
        <v>0</v>
      </c>
      <c r="I398" s="76">
        <f t="shared" si="504"/>
        <v>0</v>
      </c>
      <c r="J398" s="77">
        <v>0</v>
      </c>
      <c r="K398" s="77">
        <f t="shared" si="480"/>
        <v>0</v>
      </c>
      <c r="L398" s="8"/>
      <c r="M398" s="76">
        <v>0</v>
      </c>
      <c r="N398" s="76">
        <v>0</v>
      </c>
      <c r="O398" s="76">
        <f t="shared" si="494"/>
        <v>0</v>
      </c>
      <c r="P398" s="76">
        <v>0</v>
      </c>
      <c r="Q398" s="76">
        <f t="shared" si="495"/>
        <v>0</v>
      </c>
      <c r="R398" s="77">
        <v>0</v>
      </c>
      <c r="S398" s="78">
        <f t="shared" si="481"/>
        <v>0</v>
      </c>
      <c r="T398" s="32"/>
      <c r="U398" s="124">
        <v>0</v>
      </c>
      <c r="V398" s="76">
        <v>0</v>
      </c>
      <c r="W398" s="76">
        <f t="shared" si="482"/>
        <v>0</v>
      </c>
      <c r="X398" s="76">
        <v>0</v>
      </c>
      <c r="Y398" s="76">
        <f t="shared" si="505"/>
        <v>0</v>
      </c>
      <c r="Z398" s="77">
        <v>0</v>
      </c>
      <c r="AA398" s="77">
        <f t="shared" si="483"/>
        <v>0</v>
      </c>
      <c r="AB398" s="8"/>
      <c r="AC398" s="76">
        <v>0</v>
      </c>
      <c r="AD398" s="76">
        <v>0</v>
      </c>
      <c r="AE398" s="76">
        <f t="shared" si="496"/>
        <v>0</v>
      </c>
      <c r="AF398" s="76">
        <v>0</v>
      </c>
      <c r="AG398" s="76">
        <f t="shared" si="497"/>
        <v>0</v>
      </c>
      <c r="AH398" s="77">
        <v>0</v>
      </c>
      <c r="AI398" s="78">
        <f t="shared" si="484"/>
        <v>0</v>
      </c>
      <c r="AJ398" s="32"/>
      <c r="AK398" s="124">
        <v>0</v>
      </c>
      <c r="AL398" s="76">
        <v>0</v>
      </c>
      <c r="AM398" s="76">
        <f t="shared" si="485"/>
        <v>0</v>
      </c>
      <c r="AN398" s="76">
        <v>0</v>
      </c>
      <c r="AO398" s="76">
        <f t="shared" si="506"/>
        <v>0</v>
      </c>
      <c r="AP398" s="77">
        <v>0</v>
      </c>
      <c r="AQ398" s="77">
        <f t="shared" si="486"/>
        <v>0</v>
      </c>
      <c r="AR398" s="8"/>
      <c r="AS398" s="76">
        <v>0</v>
      </c>
      <c r="AT398" s="76">
        <v>0</v>
      </c>
      <c r="AU398" s="76">
        <f t="shared" si="498"/>
        <v>0</v>
      </c>
      <c r="AV398" s="76">
        <v>0</v>
      </c>
      <c r="AW398" s="76">
        <f t="shared" si="499"/>
        <v>0</v>
      </c>
      <c r="AX398" s="77">
        <v>0</v>
      </c>
      <c r="AY398" s="78">
        <f t="shared" si="487"/>
        <v>0</v>
      </c>
      <c r="AZ398" s="32"/>
      <c r="BA398" s="124">
        <v>0</v>
      </c>
      <c r="BB398" s="76">
        <v>0</v>
      </c>
      <c r="BC398" s="76">
        <f t="shared" si="488"/>
        <v>0</v>
      </c>
      <c r="BD398" s="76">
        <v>0</v>
      </c>
      <c r="BE398" s="76">
        <f t="shared" si="507"/>
        <v>0</v>
      </c>
      <c r="BF398" s="77">
        <v>0</v>
      </c>
      <c r="BG398" s="77">
        <f t="shared" si="489"/>
        <v>0</v>
      </c>
      <c r="BH398" s="8"/>
      <c r="BI398" s="76">
        <v>0</v>
      </c>
      <c r="BJ398" s="76">
        <v>0</v>
      </c>
      <c r="BK398" s="76">
        <f t="shared" si="500"/>
        <v>0</v>
      </c>
      <c r="BL398" s="76">
        <v>0</v>
      </c>
      <c r="BM398" s="76">
        <f t="shared" si="501"/>
        <v>0</v>
      </c>
      <c r="BN398" s="77">
        <v>0</v>
      </c>
      <c r="BO398" s="78">
        <f t="shared" si="490"/>
        <v>0</v>
      </c>
      <c r="BP398" s="32"/>
      <c r="BQ398" s="124">
        <v>0</v>
      </c>
      <c r="BR398" s="76">
        <v>0</v>
      </c>
      <c r="BS398" s="76">
        <f t="shared" si="491"/>
        <v>0</v>
      </c>
      <c r="BT398" s="76">
        <v>0</v>
      </c>
      <c r="BU398" s="76">
        <f t="shared" si="508"/>
        <v>0</v>
      </c>
      <c r="BV398" s="77">
        <v>0</v>
      </c>
      <c r="BW398" s="77">
        <f t="shared" si="492"/>
        <v>0</v>
      </c>
      <c r="BX398" s="8"/>
      <c r="BY398" s="76">
        <v>0</v>
      </c>
      <c r="BZ398" s="76">
        <v>0</v>
      </c>
      <c r="CA398" s="76">
        <f t="shared" si="502"/>
        <v>0</v>
      </c>
      <c r="CB398" s="76">
        <v>0</v>
      </c>
      <c r="CC398" s="76">
        <f t="shared" si="503"/>
        <v>0</v>
      </c>
      <c r="CD398" s="77">
        <v>0</v>
      </c>
      <c r="CE398" s="78">
        <f t="shared" si="493"/>
        <v>0</v>
      </c>
      <c r="CF398" s="32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</row>
    <row r="399" spans="2:99" s="2" customFormat="1" ht="14.25" hidden="1" customHeight="1" outlineLevel="1">
      <c r="B399" s="2" t="str">
        <f t="shared" si="509"/>
        <v>Hide</v>
      </c>
      <c r="C399" s="2">
        <v>1</v>
      </c>
      <c r="D399" s="72" t="s">
        <v>374</v>
      </c>
      <c r="E399" s="124">
        <v>0</v>
      </c>
      <c r="F399" s="76">
        <v>0</v>
      </c>
      <c r="G399" s="76">
        <f t="shared" si="479"/>
        <v>0</v>
      </c>
      <c r="H399" s="76">
        <v>0</v>
      </c>
      <c r="I399" s="76">
        <f t="shared" si="504"/>
        <v>0</v>
      </c>
      <c r="J399" s="77">
        <v>0</v>
      </c>
      <c r="K399" s="77">
        <f t="shared" si="480"/>
        <v>0</v>
      </c>
      <c r="L399" s="8"/>
      <c r="M399" s="76">
        <v>0</v>
      </c>
      <c r="N399" s="76">
        <v>0</v>
      </c>
      <c r="O399" s="76">
        <f t="shared" si="494"/>
        <v>0</v>
      </c>
      <c r="P399" s="76">
        <v>0</v>
      </c>
      <c r="Q399" s="76">
        <f t="shared" si="495"/>
        <v>0</v>
      </c>
      <c r="R399" s="77">
        <v>0</v>
      </c>
      <c r="S399" s="78">
        <f t="shared" si="481"/>
        <v>0</v>
      </c>
      <c r="T399" s="32"/>
      <c r="U399" s="124">
        <v>0</v>
      </c>
      <c r="V399" s="76">
        <v>0</v>
      </c>
      <c r="W399" s="76">
        <f t="shared" si="482"/>
        <v>0</v>
      </c>
      <c r="X399" s="76">
        <v>0</v>
      </c>
      <c r="Y399" s="76">
        <f t="shared" si="505"/>
        <v>0</v>
      </c>
      <c r="Z399" s="77">
        <v>0</v>
      </c>
      <c r="AA399" s="77">
        <f t="shared" si="483"/>
        <v>0</v>
      </c>
      <c r="AB399" s="8"/>
      <c r="AC399" s="76">
        <v>0</v>
      </c>
      <c r="AD399" s="76">
        <v>0</v>
      </c>
      <c r="AE399" s="76">
        <f t="shared" si="496"/>
        <v>0</v>
      </c>
      <c r="AF399" s="76">
        <v>0</v>
      </c>
      <c r="AG399" s="76">
        <f t="shared" si="497"/>
        <v>0</v>
      </c>
      <c r="AH399" s="77">
        <v>0</v>
      </c>
      <c r="AI399" s="78">
        <f t="shared" si="484"/>
        <v>0</v>
      </c>
      <c r="AJ399" s="32"/>
      <c r="AK399" s="124">
        <v>0</v>
      </c>
      <c r="AL399" s="76">
        <v>0</v>
      </c>
      <c r="AM399" s="76">
        <f t="shared" si="485"/>
        <v>0</v>
      </c>
      <c r="AN399" s="76">
        <v>0</v>
      </c>
      <c r="AO399" s="76">
        <f t="shared" si="506"/>
        <v>0</v>
      </c>
      <c r="AP399" s="77">
        <v>0</v>
      </c>
      <c r="AQ399" s="77">
        <f t="shared" si="486"/>
        <v>0</v>
      </c>
      <c r="AR399" s="8"/>
      <c r="AS399" s="76">
        <v>0</v>
      </c>
      <c r="AT399" s="76">
        <v>0</v>
      </c>
      <c r="AU399" s="76">
        <f t="shared" si="498"/>
        <v>0</v>
      </c>
      <c r="AV399" s="76">
        <v>0</v>
      </c>
      <c r="AW399" s="76">
        <f t="shared" si="499"/>
        <v>0</v>
      </c>
      <c r="AX399" s="77">
        <v>0</v>
      </c>
      <c r="AY399" s="78">
        <f t="shared" si="487"/>
        <v>0</v>
      </c>
      <c r="AZ399" s="32"/>
      <c r="BA399" s="124">
        <v>0</v>
      </c>
      <c r="BB399" s="76">
        <v>0</v>
      </c>
      <c r="BC399" s="76">
        <f t="shared" si="488"/>
        <v>0</v>
      </c>
      <c r="BD399" s="76">
        <v>0</v>
      </c>
      <c r="BE399" s="76">
        <f t="shared" si="507"/>
        <v>0</v>
      </c>
      <c r="BF399" s="77">
        <v>0</v>
      </c>
      <c r="BG399" s="77">
        <f t="shared" si="489"/>
        <v>0</v>
      </c>
      <c r="BH399" s="8"/>
      <c r="BI399" s="76">
        <v>0</v>
      </c>
      <c r="BJ399" s="76">
        <v>0</v>
      </c>
      <c r="BK399" s="76">
        <f t="shared" si="500"/>
        <v>0</v>
      </c>
      <c r="BL399" s="76">
        <v>0</v>
      </c>
      <c r="BM399" s="76">
        <f t="shared" si="501"/>
        <v>0</v>
      </c>
      <c r="BN399" s="77">
        <v>0</v>
      </c>
      <c r="BO399" s="78">
        <f t="shared" si="490"/>
        <v>0</v>
      </c>
      <c r="BP399" s="32"/>
      <c r="BQ399" s="124">
        <v>0</v>
      </c>
      <c r="BR399" s="76">
        <v>0</v>
      </c>
      <c r="BS399" s="76">
        <f t="shared" si="491"/>
        <v>0</v>
      </c>
      <c r="BT399" s="76">
        <v>0</v>
      </c>
      <c r="BU399" s="76">
        <f t="shared" si="508"/>
        <v>0</v>
      </c>
      <c r="BV399" s="77">
        <v>0</v>
      </c>
      <c r="BW399" s="77">
        <f t="shared" si="492"/>
        <v>0</v>
      </c>
      <c r="BX399" s="8"/>
      <c r="BY399" s="76">
        <v>0</v>
      </c>
      <c r="BZ399" s="76">
        <v>0</v>
      </c>
      <c r="CA399" s="76">
        <f t="shared" si="502"/>
        <v>0</v>
      </c>
      <c r="CB399" s="76">
        <v>0</v>
      </c>
      <c r="CC399" s="76">
        <f t="shared" si="503"/>
        <v>0</v>
      </c>
      <c r="CD399" s="77">
        <v>0</v>
      </c>
      <c r="CE399" s="78">
        <f t="shared" si="493"/>
        <v>0</v>
      </c>
      <c r="CF399" s="32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</row>
    <row r="400" spans="2:99" s="2" customFormat="1" ht="14.25" hidden="1" customHeight="1" outlineLevel="1">
      <c r="B400" s="2" t="str">
        <f t="shared" si="509"/>
        <v>Hide</v>
      </c>
      <c r="C400" s="2">
        <v>1</v>
      </c>
      <c r="D400" s="72" t="s">
        <v>375</v>
      </c>
      <c r="E400" s="124">
        <v>0</v>
      </c>
      <c r="F400" s="76">
        <v>0</v>
      </c>
      <c r="G400" s="76">
        <f t="shared" si="479"/>
        <v>0</v>
      </c>
      <c r="H400" s="76">
        <v>0</v>
      </c>
      <c r="I400" s="76">
        <f t="shared" si="504"/>
        <v>0</v>
      </c>
      <c r="J400" s="77">
        <v>0</v>
      </c>
      <c r="K400" s="77">
        <f t="shared" si="480"/>
        <v>0</v>
      </c>
      <c r="L400" s="8"/>
      <c r="M400" s="76">
        <v>0</v>
      </c>
      <c r="N400" s="76">
        <v>0</v>
      </c>
      <c r="O400" s="76">
        <f t="shared" si="494"/>
        <v>0</v>
      </c>
      <c r="P400" s="76">
        <v>0</v>
      </c>
      <c r="Q400" s="76">
        <f t="shared" si="495"/>
        <v>0</v>
      </c>
      <c r="R400" s="77">
        <v>0</v>
      </c>
      <c r="S400" s="78">
        <f t="shared" si="481"/>
        <v>0</v>
      </c>
      <c r="T400" s="32"/>
      <c r="U400" s="124">
        <v>0</v>
      </c>
      <c r="V400" s="76">
        <v>0</v>
      </c>
      <c r="W400" s="76">
        <f t="shared" si="482"/>
        <v>0</v>
      </c>
      <c r="X400" s="76">
        <v>0</v>
      </c>
      <c r="Y400" s="76">
        <f t="shared" si="505"/>
        <v>0</v>
      </c>
      <c r="Z400" s="77">
        <v>0</v>
      </c>
      <c r="AA400" s="77">
        <f t="shared" si="483"/>
        <v>0</v>
      </c>
      <c r="AB400" s="8"/>
      <c r="AC400" s="76">
        <v>0</v>
      </c>
      <c r="AD400" s="76">
        <v>0</v>
      </c>
      <c r="AE400" s="76">
        <f t="shared" si="496"/>
        <v>0</v>
      </c>
      <c r="AF400" s="76">
        <v>0</v>
      </c>
      <c r="AG400" s="76">
        <f t="shared" si="497"/>
        <v>0</v>
      </c>
      <c r="AH400" s="77">
        <v>0</v>
      </c>
      <c r="AI400" s="78">
        <f t="shared" si="484"/>
        <v>0</v>
      </c>
      <c r="AJ400" s="32"/>
      <c r="AK400" s="124">
        <v>0</v>
      </c>
      <c r="AL400" s="76">
        <v>0</v>
      </c>
      <c r="AM400" s="76">
        <f t="shared" si="485"/>
        <v>0</v>
      </c>
      <c r="AN400" s="76">
        <v>0</v>
      </c>
      <c r="AO400" s="76">
        <f t="shared" si="506"/>
        <v>0</v>
      </c>
      <c r="AP400" s="77">
        <v>0</v>
      </c>
      <c r="AQ400" s="77">
        <f t="shared" si="486"/>
        <v>0</v>
      </c>
      <c r="AR400" s="8"/>
      <c r="AS400" s="76">
        <v>0</v>
      </c>
      <c r="AT400" s="76">
        <v>0</v>
      </c>
      <c r="AU400" s="76">
        <f t="shared" si="498"/>
        <v>0</v>
      </c>
      <c r="AV400" s="76">
        <v>0</v>
      </c>
      <c r="AW400" s="76">
        <f t="shared" si="499"/>
        <v>0</v>
      </c>
      <c r="AX400" s="77">
        <v>0</v>
      </c>
      <c r="AY400" s="78">
        <f t="shared" si="487"/>
        <v>0</v>
      </c>
      <c r="AZ400" s="32"/>
      <c r="BA400" s="124">
        <v>0</v>
      </c>
      <c r="BB400" s="76">
        <v>0</v>
      </c>
      <c r="BC400" s="76">
        <f t="shared" si="488"/>
        <v>0</v>
      </c>
      <c r="BD400" s="76">
        <v>0</v>
      </c>
      <c r="BE400" s="76">
        <f t="shared" si="507"/>
        <v>0</v>
      </c>
      <c r="BF400" s="77">
        <v>0</v>
      </c>
      <c r="BG400" s="77">
        <f t="shared" si="489"/>
        <v>0</v>
      </c>
      <c r="BH400" s="8"/>
      <c r="BI400" s="76">
        <v>0</v>
      </c>
      <c r="BJ400" s="76">
        <v>0</v>
      </c>
      <c r="BK400" s="76">
        <f t="shared" si="500"/>
        <v>0</v>
      </c>
      <c r="BL400" s="76">
        <v>0</v>
      </c>
      <c r="BM400" s="76">
        <f t="shared" si="501"/>
        <v>0</v>
      </c>
      <c r="BN400" s="77">
        <v>0</v>
      </c>
      <c r="BO400" s="78">
        <f t="shared" si="490"/>
        <v>0</v>
      </c>
      <c r="BP400" s="32"/>
      <c r="BQ400" s="124">
        <v>0</v>
      </c>
      <c r="BR400" s="76">
        <v>0</v>
      </c>
      <c r="BS400" s="76">
        <f t="shared" si="491"/>
        <v>0</v>
      </c>
      <c r="BT400" s="76">
        <v>0</v>
      </c>
      <c r="BU400" s="76">
        <f t="shared" si="508"/>
        <v>0</v>
      </c>
      <c r="BV400" s="77">
        <v>0</v>
      </c>
      <c r="BW400" s="77">
        <f t="shared" si="492"/>
        <v>0</v>
      </c>
      <c r="BX400" s="8"/>
      <c r="BY400" s="76">
        <v>0</v>
      </c>
      <c r="BZ400" s="76">
        <v>0</v>
      </c>
      <c r="CA400" s="76">
        <f t="shared" si="502"/>
        <v>0</v>
      </c>
      <c r="CB400" s="76">
        <v>0</v>
      </c>
      <c r="CC400" s="76">
        <f t="shared" si="503"/>
        <v>0</v>
      </c>
      <c r="CD400" s="77">
        <v>0</v>
      </c>
      <c r="CE400" s="78">
        <f t="shared" si="493"/>
        <v>0</v>
      </c>
      <c r="CF400" s="32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</row>
    <row r="401" spans="2:99" s="2" customFormat="1" ht="14.25" hidden="1" customHeight="1" outlineLevel="1">
      <c r="B401" s="2" t="str">
        <f t="shared" si="509"/>
        <v>Hide</v>
      </c>
      <c r="C401" s="2">
        <v>1</v>
      </c>
      <c r="D401" s="72" t="s">
        <v>376</v>
      </c>
      <c r="E401" s="124">
        <v>0</v>
      </c>
      <c r="F401" s="76">
        <v>0</v>
      </c>
      <c r="G401" s="76">
        <f t="shared" si="479"/>
        <v>0</v>
      </c>
      <c r="H401" s="76">
        <v>0</v>
      </c>
      <c r="I401" s="76">
        <f t="shared" si="504"/>
        <v>0</v>
      </c>
      <c r="J401" s="77">
        <v>0</v>
      </c>
      <c r="K401" s="77">
        <f t="shared" si="480"/>
        <v>0</v>
      </c>
      <c r="L401" s="8"/>
      <c r="M401" s="76">
        <v>0</v>
      </c>
      <c r="N401" s="76">
        <v>0</v>
      </c>
      <c r="O401" s="76">
        <f t="shared" si="494"/>
        <v>0</v>
      </c>
      <c r="P401" s="76">
        <v>0</v>
      </c>
      <c r="Q401" s="76">
        <f t="shared" si="495"/>
        <v>0</v>
      </c>
      <c r="R401" s="77">
        <v>0</v>
      </c>
      <c r="S401" s="78">
        <f t="shared" si="481"/>
        <v>0</v>
      </c>
      <c r="T401" s="32"/>
      <c r="U401" s="124">
        <v>0</v>
      </c>
      <c r="V401" s="76">
        <v>0</v>
      </c>
      <c r="W401" s="76">
        <f t="shared" si="482"/>
        <v>0</v>
      </c>
      <c r="X401" s="76">
        <v>0</v>
      </c>
      <c r="Y401" s="76">
        <f t="shared" si="505"/>
        <v>0</v>
      </c>
      <c r="Z401" s="77">
        <v>0</v>
      </c>
      <c r="AA401" s="77">
        <f t="shared" si="483"/>
        <v>0</v>
      </c>
      <c r="AB401" s="8"/>
      <c r="AC401" s="76">
        <v>0</v>
      </c>
      <c r="AD401" s="76">
        <v>0</v>
      </c>
      <c r="AE401" s="76">
        <f t="shared" si="496"/>
        <v>0</v>
      </c>
      <c r="AF401" s="76">
        <v>0</v>
      </c>
      <c r="AG401" s="76">
        <f t="shared" si="497"/>
        <v>0</v>
      </c>
      <c r="AH401" s="77">
        <v>0</v>
      </c>
      <c r="AI401" s="78">
        <f t="shared" si="484"/>
        <v>0</v>
      </c>
      <c r="AJ401" s="32"/>
      <c r="AK401" s="124">
        <v>0</v>
      </c>
      <c r="AL401" s="76">
        <v>0</v>
      </c>
      <c r="AM401" s="76">
        <f t="shared" si="485"/>
        <v>0</v>
      </c>
      <c r="AN401" s="76">
        <v>0</v>
      </c>
      <c r="AO401" s="76">
        <f t="shared" si="506"/>
        <v>0</v>
      </c>
      <c r="AP401" s="77">
        <v>0</v>
      </c>
      <c r="AQ401" s="77">
        <f t="shared" si="486"/>
        <v>0</v>
      </c>
      <c r="AR401" s="8"/>
      <c r="AS401" s="76">
        <v>0</v>
      </c>
      <c r="AT401" s="76">
        <v>0</v>
      </c>
      <c r="AU401" s="76">
        <f t="shared" si="498"/>
        <v>0</v>
      </c>
      <c r="AV401" s="76">
        <v>0</v>
      </c>
      <c r="AW401" s="76">
        <f t="shared" si="499"/>
        <v>0</v>
      </c>
      <c r="AX401" s="77">
        <v>0</v>
      </c>
      <c r="AY401" s="78">
        <f t="shared" si="487"/>
        <v>0</v>
      </c>
      <c r="AZ401" s="32"/>
      <c r="BA401" s="124">
        <v>0</v>
      </c>
      <c r="BB401" s="76">
        <v>0</v>
      </c>
      <c r="BC401" s="76">
        <f t="shared" si="488"/>
        <v>0</v>
      </c>
      <c r="BD401" s="76">
        <v>0</v>
      </c>
      <c r="BE401" s="76">
        <f t="shared" si="507"/>
        <v>0</v>
      </c>
      <c r="BF401" s="77">
        <v>0</v>
      </c>
      <c r="BG401" s="77">
        <f t="shared" si="489"/>
        <v>0</v>
      </c>
      <c r="BH401" s="8"/>
      <c r="BI401" s="76">
        <v>0</v>
      </c>
      <c r="BJ401" s="76">
        <v>0</v>
      </c>
      <c r="BK401" s="76">
        <f t="shared" si="500"/>
        <v>0</v>
      </c>
      <c r="BL401" s="76">
        <v>0</v>
      </c>
      <c r="BM401" s="76">
        <f t="shared" si="501"/>
        <v>0</v>
      </c>
      <c r="BN401" s="77">
        <v>0</v>
      </c>
      <c r="BO401" s="78">
        <f t="shared" si="490"/>
        <v>0</v>
      </c>
      <c r="BP401" s="32"/>
      <c r="BQ401" s="124">
        <v>0</v>
      </c>
      <c r="BR401" s="76">
        <v>0</v>
      </c>
      <c r="BS401" s="76">
        <f t="shared" si="491"/>
        <v>0</v>
      </c>
      <c r="BT401" s="76">
        <v>0</v>
      </c>
      <c r="BU401" s="76">
        <f t="shared" si="508"/>
        <v>0</v>
      </c>
      <c r="BV401" s="77">
        <v>0</v>
      </c>
      <c r="BW401" s="77">
        <f t="shared" si="492"/>
        <v>0</v>
      </c>
      <c r="BX401" s="8"/>
      <c r="BY401" s="76">
        <v>0</v>
      </c>
      <c r="BZ401" s="76">
        <v>0</v>
      </c>
      <c r="CA401" s="76">
        <f t="shared" si="502"/>
        <v>0</v>
      </c>
      <c r="CB401" s="76">
        <v>0</v>
      </c>
      <c r="CC401" s="76">
        <f t="shared" si="503"/>
        <v>0</v>
      </c>
      <c r="CD401" s="77">
        <v>0</v>
      </c>
      <c r="CE401" s="78">
        <f t="shared" si="493"/>
        <v>0</v>
      </c>
      <c r="CF401" s="32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</row>
    <row r="402" spans="2:99" s="2" customFormat="1" ht="14.25" hidden="1" customHeight="1" outlineLevel="1">
      <c r="B402" s="2" t="str">
        <f t="shared" si="509"/>
        <v>Hide</v>
      </c>
      <c r="C402" s="2">
        <v>1</v>
      </c>
      <c r="D402" s="72" t="s">
        <v>377</v>
      </c>
      <c r="E402" s="124">
        <v>0</v>
      </c>
      <c r="F402" s="76">
        <v>0</v>
      </c>
      <c r="G402" s="76">
        <f t="shared" si="479"/>
        <v>0</v>
      </c>
      <c r="H402" s="76">
        <v>0</v>
      </c>
      <c r="I402" s="76">
        <f t="shared" si="504"/>
        <v>0</v>
      </c>
      <c r="J402" s="77">
        <v>0</v>
      </c>
      <c r="K402" s="77">
        <f t="shared" si="480"/>
        <v>0</v>
      </c>
      <c r="L402" s="8"/>
      <c r="M402" s="76">
        <v>0</v>
      </c>
      <c r="N402" s="76">
        <v>0</v>
      </c>
      <c r="O402" s="76">
        <f t="shared" si="494"/>
        <v>0</v>
      </c>
      <c r="P402" s="76">
        <v>0</v>
      </c>
      <c r="Q402" s="76">
        <f t="shared" si="495"/>
        <v>0</v>
      </c>
      <c r="R402" s="77">
        <v>0</v>
      </c>
      <c r="S402" s="78">
        <f t="shared" si="481"/>
        <v>0</v>
      </c>
      <c r="T402" s="32"/>
      <c r="U402" s="124">
        <v>0</v>
      </c>
      <c r="V402" s="76">
        <v>0</v>
      </c>
      <c r="W402" s="76">
        <f t="shared" si="482"/>
        <v>0</v>
      </c>
      <c r="X402" s="76">
        <v>0</v>
      </c>
      <c r="Y402" s="76">
        <f t="shared" si="505"/>
        <v>0</v>
      </c>
      <c r="Z402" s="77">
        <v>0</v>
      </c>
      <c r="AA402" s="77">
        <f t="shared" si="483"/>
        <v>0</v>
      </c>
      <c r="AB402" s="8"/>
      <c r="AC402" s="76">
        <v>0</v>
      </c>
      <c r="AD402" s="76">
        <v>0</v>
      </c>
      <c r="AE402" s="76">
        <f t="shared" si="496"/>
        <v>0</v>
      </c>
      <c r="AF402" s="76">
        <v>0</v>
      </c>
      <c r="AG402" s="76">
        <f t="shared" si="497"/>
        <v>0</v>
      </c>
      <c r="AH402" s="77">
        <v>0</v>
      </c>
      <c r="AI402" s="78">
        <f t="shared" si="484"/>
        <v>0</v>
      </c>
      <c r="AJ402" s="32"/>
      <c r="AK402" s="124">
        <v>0</v>
      </c>
      <c r="AL402" s="76">
        <v>0</v>
      </c>
      <c r="AM402" s="76">
        <f t="shared" si="485"/>
        <v>0</v>
      </c>
      <c r="AN402" s="76">
        <v>0</v>
      </c>
      <c r="AO402" s="76">
        <f t="shared" si="506"/>
        <v>0</v>
      </c>
      <c r="AP402" s="77">
        <v>0</v>
      </c>
      <c r="AQ402" s="77">
        <f t="shared" si="486"/>
        <v>0</v>
      </c>
      <c r="AR402" s="8"/>
      <c r="AS402" s="76">
        <v>0</v>
      </c>
      <c r="AT402" s="76">
        <v>0</v>
      </c>
      <c r="AU402" s="76">
        <f t="shared" si="498"/>
        <v>0</v>
      </c>
      <c r="AV402" s="76">
        <v>0</v>
      </c>
      <c r="AW402" s="76">
        <f t="shared" si="499"/>
        <v>0</v>
      </c>
      <c r="AX402" s="77">
        <v>0</v>
      </c>
      <c r="AY402" s="78">
        <f t="shared" si="487"/>
        <v>0</v>
      </c>
      <c r="AZ402" s="32"/>
      <c r="BA402" s="124">
        <v>0</v>
      </c>
      <c r="BB402" s="76">
        <v>0</v>
      </c>
      <c r="BC402" s="76">
        <f t="shared" si="488"/>
        <v>0</v>
      </c>
      <c r="BD402" s="76">
        <v>0</v>
      </c>
      <c r="BE402" s="76">
        <f t="shared" si="507"/>
        <v>0</v>
      </c>
      <c r="BF402" s="77">
        <v>0</v>
      </c>
      <c r="BG402" s="77">
        <f t="shared" si="489"/>
        <v>0</v>
      </c>
      <c r="BH402" s="8"/>
      <c r="BI402" s="76">
        <v>0</v>
      </c>
      <c r="BJ402" s="76">
        <v>0</v>
      </c>
      <c r="BK402" s="76">
        <f t="shared" si="500"/>
        <v>0</v>
      </c>
      <c r="BL402" s="76">
        <v>0</v>
      </c>
      <c r="BM402" s="76">
        <f t="shared" si="501"/>
        <v>0</v>
      </c>
      <c r="BN402" s="77">
        <v>0</v>
      </c>
      <c r="BO402" s="78">
        <f t="shared" si="490"/>
        <v>0</v>
      </c>
      <c r="BP402" s="32"/>
      <c r="BQ402" s="124">
        <v>0</v>
      </c>
      <c r="BR402" s="76">
        <v>0</v>
      </c>
      <c r="BS402" s="76">
        <f t="shared" si="491"/>
        <v>0</v>
      </c>
      <c r="BT402" s="76">
        <v>0</v>
      </c>
      <c r="BU402" s="76">
        <f t="shared" si="508"/>
        <v>0</v>
      </c>
      <c r="BV402" s="77">
        <v>0</v>
      </c>
      <c r="BW402" s="77">
        <f t="shared" si="492"/>
        <v>0</v>
      </c>
      <c r="BX402" s="8"/>
      <c r="BY402" s="76">
        <v>0</v>
      </c>
      <c r="BZ402" s="76">
        <v>0</v>
      </c>
      <c r="CA402" s="76">
        <f t="shared" si="502"/>
        <v>0</v>
      </c>
      <c r="CB402" s="76">
        <v>0</v>
      </c>
      <c r="CC402" s="76">
        <f t="shared" si="503"/>
        <v>0</v>
      </c>
      <c r="CD402" s="77">
        <v>0</v>
      </c>
      <c r="CE402" s="78">
        <f t="shared" si="493"/>
        <v>0</v>
      </c>
      <c r="CF402" s="3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</row>
    <row r="403" spans="2:99" s="2" customFormat="1" ht="14.25" hidden="1" customHeight="1" outlineLevel="1">
      <c r="B403" s="2" t="str">
        <f t="shared" si="509"/>
        <v>Hide</v>
      </c>
      <c r="C403" s="2">
        <v>1</v>
      </c>
      <c r="D403" s="72" t="s">
        <v>378</v>
      </c>
      <c r="E403" s="124">
        <v>0</v>
      </c>
      <c r="F403" s="76">
        <v>0</v>
      </c>
      <c r="G403" s="76">
        <f t="shared" si="479"/>
        <v>0</v>
      </c>
      <c r="H403" s="76">
        <v>0</v>
      </c>
      <c r="I403" s="76">
        <f t="shared" si="504"/>
        <v>0</v>
      </c>
      <c r="J403" s="77">
        <v>0</v>
      </c>
      <c r="K403" s="77">
        <f t="shared" si="480"/>
        <v>0</v>
      </c>
      <c r="L403" s="8"/>
      <c r="M403" s="76">
        <v>0</v>
      </c>
      <c r="N403" s="76">
        <v>0</v>
      </c>
      <c r="O403" s="76">
        <f t="shared" si="494"/>
        <v>0</v>
      </c>
      <c r="P403" s="76">
        <v>0</v>
      </c>
      <c r="Q403" s="76">
        <f t="shared" si="495"/>
        <v>0</v>
      </c>
      <c r="R403" s="77">
        <v>0</v>
      </c>
      <c r="S403" s="78">
        <f t="shared" si="481"/>
        <v>0</v>
      </c>
      <c r="T403" s="32"/>
      <c r="U403" s="124">
        <v>0</v>
      </c>
      <c r="V403" s="76">
        <v>0</v>
      </c>
      <c r="W403" s="76">
        <f t="shared" si="482"/>
        <v>0</v>
      </c>
      <c r="X403" s="76">
        <v>0</v>
      </c>
      <c r="Y403" s="76">
        <f t="shared" si="505"/>
        <v>0</v>
      </c>
      <c r="Z403" s="77">
        <v>0</v>
      </c>
      <c r="AA403" s="77">
        <f t="shared" si="483"/>
        <v>0</v>
      </c>
      <c r="AB403" s="8"/>
      <c r="AC403" s="76">
        <v>0</v>
      </c>
      <c r="AD403" s="76">
        <v>0</v>
      </c>
      <c r="AE403" s="76">
        <f t="shared" si="496"/>
        <v>0</v>
      </c>
      <c r="AF403" s="76">
        <v>0</v>
      </c>
      <c r="AG403" s="76">
        <f t="shared" si="497"/>
        <v>0</v>
      </c>
      <c r="AH403" s="77">
        <v>0</v>
      </c>
      <c r="AI403" s="78">
        <f t="shared" si="484"/>
        <v>0</v>
      </c>
      <c r="AJ403" s="32"/>
      <c r="AK403" s="124">
        <v>0</v>
      </c>
      <c r="AL403" s="76">
        <v>0</v>
      </c>
      <c r="AM403" s="76">
        <f t="shared" si="485"/>
        <v>0</v>
      </c>
      <c r="AN403" s="76">
        <v>0</v>
      </c>
      <c r="AO403" s="76">
        <f t="shared" si="506"/>
        <v>0</v>
      </c>
      <c r="AP403" s="77">
        <v>0</v>
      </c>
      <c r="AQ403" s="77">
        <f t="shared" si="486"/>
        <v>0</v>
      </c>
      <c r="AR403" s="8"/>
      <c r="AS403" s="76">
        <v>0</v>
      </c>
      <c r="AT403" s="76">
        <v>0</v>
      </c>
      <c r="AU403" s="76">
        <f t="shared" si="498"/>
        <v>0</v>
      </c>
      <c r="AV403" s="76">
        <v>0</v>
      </c>
      <c r="AW403" s="76">
        <f t="shared" si="499"/>
        <v>0</v>
      </c>
      <c r="AX403" s="77">
        <v>0</v>
      </c>
      <c r="AY403" s="78">
        <f t="shared" si="487"/>
        <v>0</v>
      </c>
      <c r="AZ403" s="32"/>
      <c r="BA403" s="124">
        <v>0</v>
      </c>
      <c r="BB403" s="76">
        <v>0</v>
      </c>
      <c r="BC403" s="76">
        <f t="shared" si="488"/>
        <v>0</v>
      </c>
      <c r="BD403" s="76">
        <v>0</v>
      </c>
      <c r="BE403" s="76">
        <f t="shared" si="507"/>
        <v>0</v>
      </c>
      <c r="BF403" s="77">
        <v>0</v>
      </c>
      <c r="BG403" s="77">
        <f t="shared" si="489"/>
        <v>0</v>
      </c>
      <c r="BH403" s="8"/>
      <c r="BI403" s="76">
        <v>0</v>
      </c>
      <c r="BJ403" s="76">
        <v>0</v>
      </c>
      <c r="BK403" s="76">
        <f t="shared" si="500"/>
        <v>0</v>
      </c>
      <c r="BL403" s="76">
        <v>0</v>
      </c>
      <c r="BM403" s="76">
        <f t="shared" si="501"/>
        <v>0</v>
      </c>
      <c r="BN403" s="77">
        <v>0</v>
      </c>
      <c r="BO403" s="78">
        <f t="shared" si="490"/>
        <v>0</v>
      </c>
      <c r="BP403" s="32"/>
      <c r="BQ403" s="124">
        <v>0</v>
      </c>
      <c r="BR403" s="76">
        <v>0</v>
      </c>
      <c r="BS403" s="76">
        <f t="shared" si="491"/>
        <v>0</v>
      </c>
      <c r="BT403" s="76">
        <v>0</v>
      </c>
      <c r="BU403" s="76">
        <f t="shared" si="508"/>
        <v>0</v>
      </c>
      <c r="BV403" s="77">
        <v>0</v>
      </c>
      <c r="BW403" s="77">
        <f t="shared" si="492"/>
        <v>0</v>
      </c>
      <c r="BX403" s="8"/>
      <c r="BY403" s="76">
        <v>0</v>
      </c>
      <c r="BZ403" s="76">
        <v>0</v>
      </c>
      <c r="CA403" s="76">
        <f t="shared" si="502"/>
        <v>0</v>
      </c>
      <c r="CB403" s="76">
        <v>0</v>
      </c>
      <c r="CC403" s="76">
        <f t="shared" si="503"/>
        <v>0</v>
      </c>
      <c r="CD403" s="77">
        <v>0</v>
      </c>
      <c r="CE403" s="78">
        <f t="shared" si="493"/>
        <v>0</v>
      </c>
      <c r="CF403" s="32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</row>
    <row r="404" spans="2:99" s="2" customFormat="1" collapsed="1">
      <c r="B404" s="2" t="str">
        <f t="shared" si="509"/>
        <v>Hide</v>
      </c>
      <c r="C404" s="2">
        <v>1</v>
      </c>
      <c r="D404" s="72" t="s">
        <v>379</v>
      </c>
      <c r="E404" s="123">
        <v>1558.33</v>
      </c>
      <c r="F404" s="73">
        <v>1679.8751262094438</v>
      </c>
      <c r="G404" s="73">
        <f t="shared" si="479"/>
        <v>-121.54512620944388</v>
      </c>
      <c r="H404" s="73">
        <v>0</v>
      </c>
      <c r="I404" s="73">
        <f t="shared" si="504"/>
        <v>1558.33</v>
      </c>
      <c r="J404" s="74">
        <v>2030.2399999999998</v>
      </c>
      <c r="K404" s="74">
        <f t="shared" si="480"/>
        <v>-471.90999999999985</v>
      </c>
      <c r="L404" s="35"/>
      <c r="M404" s="73">
        <v>1558.33</v>
      </c>
      <c r="N404" s="73">
        <v>1679.8751262094438</v>
      </c>
      <c r="O404" s="73">
        <f t="shared" si="494"/>
        <v>-121.54512620944388</v>
      </c>
      <c r="P404" s="73">
        <v>0</v>
      </c>
      <c r="Q404" s="73">
        <f t="shared" si="495"/>
        <v>1558.33</v>
      </c>
      <c r="R404" s="74">
        <v>2030.2399999999998</v>
      </c>
      <c r="S404" s="75">
        <f t="shared" si="481"/>
        <v>-471.90999999999985</v>
      </c>
      <c r="T404" s="32"/>
      <c r="U404" s="123">
        <v>548.12</v>
      </c>
      <c r="V404" s="73">
        <v>602.2348857983643</v>
      </c>
      <c r="W404" s="73">
        <f t="shared" si="482"/>
        <v>-54.114885798364298</v>
      </c>
      <c r="X404" s="73">
        <v>0</v>
      </c>
      <c r="Y404" s="73">
        <f t="shared" si="505"/>
        <v>548.12</v>
      </c>
      <c r="Z404" s="74">
        <v>491.6</v>
      </c>
      <c r="AA404" s="74">
        <f t="shared" si="483"/>
        <v>56.519999999999982</v>
      </c>
      <c r="AB404" s="35"/>
      <c r="AC404" s="73">
        <v>548.12</v>
      </c>
      <c r="AD404" s="73">
        <v>602.2348857983643</v>
      </c>
      <c r="AE404" s="73">
        <f t="shared" si="496"/>
        <v>-54.114885798364298</v>
      </c>
      <c r="AF404" s="73">
        <v>0</v>
      </c>
      <c r="AG404" s="73">
        <f t="shared" si="497"/>
        <v>548.12</v>
      </c>
      <c r="AH404" s="74">
        <v>491.6</v>
      </c>
      <c r="AI404" s="75">
        <f t="shared" si="484"/>
        <v>56.519999999999982</v>
      </c>
      <c r="AJ404" s="32"/>
      <c r="AK404" s="123">
        <v>124.06</v>
      </c>
      <c r="AL404" s="73">
        <v>129.38472062425021</v>
      </c>
      <c r="AM404" s="73">
        <f t="shared" si="485"/>
        <v>-5.3247206242502045</v>
      </c>
      <c r="AN404" s="73">
        <v>0</v>
      </c>
      <c r="AO404" s="73">
        <f t="shared" si="506"/>
        <v>124.06</v>
      </c>
      <c r="AP404" s="74">
        <v>124.06</v>
      </c>
      <c r="AQ404" s="74">
        <f t="shared" si="486"/>
        <v>0</v>
      </c>
      <c r="AR404" s="35"/>
      <c r="AS404" s="73">
        <v>124.06</v>
      </c>
      <c r="AT404" s="73">
        <v>129.38472062425021</v>
      </c>
      <c r="AU404" s="73">
        <f t="shared" si="498"/>
        <v>-5.3247206242502045</v>
      </c>
      <c r="AV404" s="73">
        <v>0</v>
      </c>
      <c r="AW404" s="73">
        <f t="shared" si="499"/>
        <v>124.06</v>
      </c>
      <c r="AX404" s="74">
        <v>124.06</v>
      </c>
      <c r="AY404" s="75">
        <f t="shared" si="487"/>
        <v>0</v>
      </c>
      <c r="AZ404" s="32"/>
      <c r="BA404" s="123">
        <v>633.99</v>
      </c>
      <c r="BB404" s="73">
        <v>685.18280906513894</v>
      </c>
      <c r="BC404" s="73">
        <f t="shared" si="488"/>
        <v>-51.192809065138931</v>
      </c>
      <c r="BD404" s="73">
        <v>0</v>
      </c>
      <c r="BE404" s="73">
        <f t="shared" si="507"/>
        <v>633.99</v>
      </c>
      <c r="BF404" s="74">
        <v>1151.81</v>
      </c>
      <c r="BG404" s="74">
        <f t="shared" si="489"/>
        <v>-517.81999999999994</v>
      </c>
      <c r="BH404" s="35"/>
      <c r="BI404" s="73">
        <v>633.99</v>
      </c>
      <c r="BJ404" s="73">
        <v>685.18280906513894</v>
      </c>
      <c r="BK404" s="73">
        <f t="shared" si="500"/>
        <v>-51.192809065138931</v>
      </c>
      <c r="BL404" s="73">
        <v>0</v>
      </c>
      <c r="BM404" s="73">
        <f t="shared" si="501"/>
        <v>633.99</v>
      </c>
      <c r="BN404" s="74">
        <v>1151.81</v>
      </c>
      <c r="BO404" s="75">
        <f t="shared" si="490"/>
        <v>-517.81999999999994</v>
      </c>
      <c r="BP404" s="32"/>
      <c r="BQ404" s="123">
        <v>252.16000000000008</v>
      </c>
      <c r="BR404" s="73">
        <v>263.07271072169033</v>
      </c>
      <c r="BS404" s="73">
        <f t="shared" si="491"/>
        <v>-10.912710721690246</v>
      </c>
      <c r="BT404" s="73">
        <v>0</v>
      </c>
      <c r="BU404" s="73">
        <f t="shared" si="508"/>
        <v>252.16000000000008</v>
      </c>
      <c r="BV404" s="74">
        <v>262.77</v>
      </c>
      <c r="BW404" s="74">
        <f t="shared" si="492"/>
        <v>-10.6099999999999</v>
      </c>
      <c r="BX404" s="35"/>
      <c r="BY404" s="73">
        <v>252.16000000000008</v>
      </c>
      <c r="BZ404" s="73">
        <v>263.07271072169033</v>
      </c>
      <c r="CA404" s="73">
        <f t="shared" si="502"/>
        <v>-10.912710721690246</v>
      </c>
      <c r="CB404" s="73">
        <v>0</v>
      </c>
      <c r="CC404" s="73">
        <f t="shared" si="503"/>
        <v>252.16000000000008</v>
      </c>
      <c r="CD404" s="74">
        <v>262.77</v>
      </c>
      <c r="CE404" s="75">
        <f t="shared" si="493"/>
        <v>-10.6099999999999</v>
      </c>
      <c r="CF404" s="32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</row>
    <row r="405" spans="2:99" s="2" customFormat="1" ht="14.25" hidden="1" customHeight="1" outlineLevel="1">
      <c r="B405" s="2" t="str">
        <f t="shared" si="509"/>
        <v>Hide</v>
      </c>
      <c r="C405" s="2">
        <v>1</v>
      </c>
      <c r="D405" s="72" t="s">
        <v>380</v>
      </c>
      <c r="E405" s="124">
        <v>14363.579999999998</v>
      </c>
      <c r="F405" s="76">
        <v>18245.2</v>
      </c>
      <c r="G405" s="76">
        <f t="shared" si="479"/>
        <v>-3881.6200000000026</v>
      </c>
      <c r="H405" s="76">
        <v>0</v>
      </c>
      <c r="I405" s="76">
        <f t="shared" si="504"/>
        <v>14363.579999999998</v>
      </c>
      <c r="J405" s="77">
        <v>10919.09</v>
      </c>
      <c r="K405" s="77">
        <f t="shared" si="480"/>
        <v>3444.489999999998</v>
      </c>
      <c r="L405" s="8"/>
      <c r="M405" s="76">
        <v>14363.579999999998</v>
      </c>
      <c r="N405" s="76">
        <v>18245.2</v>
      </c>
      <c r="O405" s="76">
        <f t="shared" si="494"/>
        <v>-3881.6200000000026</v>
      </c>
      <c r="P405" s="76">
        <v>0</v>
      </c>
      <c r="Q405" s="76">
        <f t="shared" si="495"/>
        <v>14363.579999999998</v>
      </c>
      <c r="R405" s="77">
        <v>10919.09</v>
      </c>
      <c r="S405" s="78">
        <f t="shared" si="481"/>
        <v>3444.489999999998</v>
      </c>
      <c r="T405" s="32"/>
      <c r="U405" s="124">
        <v>9845.7799999999988</v>
      </c>
      <c r="V405" s="76">
        <v>9845.6200000000008</v>
      </c>
      <c r="W405" s="76">
        <f t="shared" si="482"/>
        <v>0.15999999999803549</v>
      </c>
      <c r="X405" s="76">
        <v>0</v>
      </c>
      <c r="Y405" s="76">
        <f t="shared" si="505"/>
        <v>9845.7799999999988</v>
      </c>
      <c r="Z405" s="77">
        <v>5708.62</v>
      </c>
      <c r="AA405" s="77">
        <f t="shared" si="483"/>
        <v>4137.1599999999989</v>
      </c>
      <c r="AB405" s="8"/>
      <c r="AC405" s="76">
        <v>9845.7799999999988</v>
      </c>
      <c r="AD405" s="76">
        <v>9845.6200000000008</v>
      </c>
      <c r="AE405" s="76">
        <f t="shared" si="496"/>
        <v>0.15999999999803549</v>
      </c>
      <c r="AF405" s="76">
        <v>0</v>
      </c>
      <c r="AG405" s="76">
        <f t="shared" si="497"/>
        <v>9845.7799999999988</v>
      </c>
      <c r="AH405" s="77">
        <v>5708.62</v>
      </c>
      <c r="AI405" s="78">
        <f t="shared" si="484"/>
        <v>4137.1599999999989</v>
      </c>
      <c r="AJ405" s="32"/>
      <c r="AK405" s="124">
        <v>3504.39</v>
      </c>
      <c r="AL405" s="76">
        <v>3435.26</v>
      </c>
      <c r="AM405" s="76">
        <f t="shared" si="485"/>
        <v>69.129999999999654</v>
      </c>
      <c r="AN405" s="76">
        <v>0</v>
      </c>
      <c r="AO405" s="76">
        <f t="shared" si="506"/>
        <v>3504.39</v>
      </c>
      <c r="AP405" s="77">
        <v>3358.48</v>
      </c>
      <c r="AQ405" s="77">
        <f t="shared" si="486"/>
        <v>145.90999999999985</v>
      </c>
      <c r="AR405" s="8"/>
      <c r="AS405" s="76">
        <v>3504.39</v>
      </c>
      <c r="AT405" s="76">
        <v>3435.26</v>
      </c>
      <c r="AU405" s="76">
        <f t="shared" si="498"/>
        <v>69.129999999999654</v>
      </c>
      <c r="AV405" s="76">
        <v>0</v>
      </c>
      <c r="AW405" s="76">
        <f t="shared" si="499"/>
        <v>3504.39</v>
      </c>
      <c r="AX405" s="77">
        <v>3358.48</v>
      </c>
      <c r="AY405" s="78">
        <f t="shared" si="487"/>
        <v>145.90999999999985</v>
      </c>
      <c r="AZ405" s="32"/>
      <c r="BA405" s="124">
        <v>-1288.4000000000001</v>
      </c>
      <c r="BB405" s="76">
        <v>2637.42</v>
      </c>
      <c r="BC405" s="76">
        <f t="shared" si="488"/>
        <v>-3925.82</v>
      </c>
      <c r="BD405" s="76">
        <v>0</v>
      </c>
      <c r="BE405" s="76">
        <f t="shared" si="507"/>
        <v>-1288.4000000000001</v>
      </c>
      <c r="BF405" s="77">
        <v>-369.43</v>
      </c>
      <c r="BG405" s="77">
        <f t="shared" si="489"/>
        <v>-918.97</v>
      </c>
      <c r="BH405" s="8"/>
      <c r="BI405" s="76">
        <v>-1288.4000000000001</v>
      </c>
      <c r="BJ405" s="76">
        <v>2637.42</v>
      </c>
      <c r="BK405" s="76">
        <f t="shared" si="500"/>
        <v>-3925.82</v>
      </c>
      <c r="BL405" s="76">
        <v>0</v>
      </c>
      <c r="BM405" s="76">
        <f t="shared" si="501"/>
        <v>-1288.4000000000001</v>
      </c>
      <c r="BN405" s="77">
        <v>-369.43</v>
      </c>
      <c r="BO405" s="78">
        <f t="shared" si="490"/>
        <v>-918.97</v>
      </c>
      <c r="BP405" s="32"/>
      <c r="BQ405" s="124">
        <v>2301.81</v>
      </c>
      <c r="BR405" s="76">
        <v>2326.9</v>
      </c>
      <c r="BS405" s="76">
        <f t="shared" si="491"/>
        <v>-25.090000000000146</v>
      </c>
      <c r="BT405" s="76">
        <v>0</v>
      </c>
      <c r="BU405" s="76">
        <f t="shared" si="508"/>
        <v>2301.81</v>
      </c>
      <c r="BV405" s="77">
        <v>2221.42</v>
      </c>
      <c r="BW405" s="77">
        <f t="shared" si="492"/>
        <v>80.389999999999873</v>
      </c>
      <c r="BX405" s="8"/>
      <c r="BY405" s="76">
        <v>2301.81</v>
      </c>
      <c r="BZ405" s="76">
        <v>2326.9</v>
      </c>
      <c r="CA405" s="76">
        <f t="shared" si="502"/>
        <v>-25.090000000000146</v>
      </c>
      <c r="CB405" s="76">
        <v>0</v>
      </c>
      <c r="CC405" s="76">
        <f t="shared" si="503"/>
        <v>2301.81</v>
      </c>
      <c r="CD405" s="77">
        <v>2221.42</v>
      </c>
      <c r="CE405" s="78">
        <f t="shared" si="493"/>
        <v>80.389999999999873</v>
      </c>
      <c r="CF405" s="32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</row>
    <row r="406" spans="2:99" s="2" customFormat="1" collapsed="1">
      <c r="B406" s="2" t="str">
        <f t="shared" si="509"/>
        <v>Hide</v>
      </c>
      <c r="C406" s="2">
        <v>1</v>
      </c>
      <c r="D406" s="72" t="s">
        <v>381</v>
      </c>
      <c r="E406" s="123">
        <v>287265.58000000007</v>
      </c>
      <c r="F406" s="73">
        <v>301708.07586941455</v>
      </c>
      <c r="G406" s="73">
        <f t="shared" si="479"/>
        <v>-14442.495869414473</v>
      </c>
      <c r="H406" s="73">
        <v>0</v>
      </c>
      <c r="I406" s="73">
        <f t="shared" si="504"/>
        <v>287265.58000000007</v>
      </c>
      <c r="J406" s="74">
        <v>253377.19</v>
      </c>
      <c r="K406" s="74">
        <f t="shared" si="480"/>
        <v>33888.390000000072</v>
      </c>
      <c r="L406" s="35"/>
      <c r="M406" s="73">
        <v>287265.58000000007</v>
      </c>
      <c r="N406" s="73">
        <v>301708.07586941455</v>
      </c>
      <c r="O406" s="73">
        <f t="shared" si="494"/>
        <v>-14442.495869414473</v>
      </c>
      <c r="P406" s="73">
        <v>0</v>
      </c>
      <c r="Q406" s="73">
        <f t="shared" si="495"/>
        <v>287265.58000000007</v>
      </c>
      <c r="R406" s="74">
        <v>253377.19</v>
      </c>
      <c r="S406" s="75">
        <f t="shared" si="481"/>
        <v>33888.390000000072</v>
      </c>
      <c r="T406" s="32"/>
      <c r="U406" s="123">
        <v>61797.770000000026</v>
      </c>
      <c r="V406" s="73">
        <v>116376.84908080343</v>
      </c>
      <c r="W406" s="73">
        <f t="shared" si="482"/>
        <v>-54579.0790808034</v>
      </c>
      <c r="X406" s="73">
        <v>0</v>
      </c>
      <c r="Y406" s="73">
        <f t="shared" si="505"/>
        <v>61797.770000000026</v>
      </c>
      <c r="Z406" s="74">
        <v>55739.79</v>
      </c>
      <c r="AA406" s="74">
        <f t="shared" si="483"/>
        <v>6057.980000000025</v>
      </c>
      <c r="AB406" s="35"/>
      <c r="AC406" s="73">
        <v>61797.770000000026</v>
      </c>
      <c r="AD406" s="73">
        <v>116376.84908080343</v>
      </c>
      <c r="AE406" s="73">
        <f t="shared" si="496"/>
        <v>-54579.0790808034</v>
      </c>
      <c r="AF406" s="73">
        <v>0</v>
      </c>
      <c r="AG406" s="73">
        <f t="shared" si="497"/>
        <v>61797.770000000026</v>
      </c>
      <c r="AH406" s="74">
        <v>55739.79</v>
      </c>
      <c r="AI406" s="75">
        <f t="shared" si="484"/>
        <v>6057.980000000025</v>
      </c>
      <c r="AJ406" s="32"/>
      <c r="AK406" s="123">
        <v>98701.23</v>
      </c>
      <c r="AL406" s="73">
        <v>60767.703206429767</v>
      </c>
      <c r="AM406" s="73">
        <f t="shared" si="485"/>
        <v>37933.526793570229</v>
      </c>
      <c r="AN406" s="73">
        <v>0</v>
      </c>
      <c r="AO406" s="73">
        <f t="shared" si="506"/>
        <v>98701.23</v>
      </c>
      <c r="AP406" s="74">
        <v>48672.329999999994</v>
      </c>
      <c r="AQ406" s="74">
        <f t="shared" si="486"/>
        <v>50028.9</v>
      </c>
      <c r="AR406" s="35"/>
      <c r="AS406" s="73">
        <v>98701.23</v>
      </c>
      <c r="AT406" s="73">
        <v>60767.703206429767</v>
      </c>
      <c r="AU406" s="73">
        <f t="shared" si="498"/>
        <v>37933.526793570229</v>
      </c>
      <c r="AV406" s="73">
        <v>0</v>
      </c>
      <c r="AW406" s="73">
        <f t="shared" si="499"/>
        <v>98701.23</v>
      </c>
      <c r="AX406" s="74">
        <v>48672.329999999994</v>
      </c>
      <c r="AY406" s="75">
        <f t="shared" si="487"/>
        <v>50028.9</v>
      </c>
      <c r="AZ406" s="32"/>
      <c r="BA406" s="123">
        <v>82102.920000000056</v>
      </c>
      <c r="BB406" s="73">
        <v>75568.041713036509</v>
      </c>
      <c r="BC406" s="73">
        <f t="shared" si="488"/>
        <v>6534.878286963547</v>
      </c>
      <c r="BD406" s="73">
        <v>0</v>
      </c>
      <c r="BE406" s="73">
        <f t="shared" si="507"/>
        <v>82102.920000000056</v>
      </c>
      <c r="BF406" s="74">
        <v>92137.97</v>
      </c>
      <c r="BG406" s="74">
        <f t="shared" si="489"/>
        <v>-10035.049999999945</v>
      </c>
      <c r="BH406" s="35"/>
      <c r="BI406" s="73">
        <v>82102.920000000056</v>
      </c>
      <c r="BJ406" s="73">
        <v>75568.041713036509</v>
      </c>
      <c r="BK406" s="73">
        <f t="shared" si="500"/>
        <v>6534.878286963547</v>
      </c>
      <c r="BL406" s="73">
        <v>0</v>
      </c>
      <c r="BM406" s="73">
        <f t="shared" si="501"/>
        <v>82102.920000000056</v>
      </c>
      <c r="BN406" s="74">
        <v>92137.97</v>
      </c>
      <c r="BO406" s="75">
        <f t="shared" si="490"/>
        <v>-10035.049999999945</v>
      </c>
      <c r="BP406" s="32"/>
      <c r="BQ406" s="123">
        <v>44663.659999999996</v>
      </c>
      <c r="BR406" s="73">
        <v>48995.481869144875</v>
      </c>
      <c r="BS406" s="73">
        <f t="shared" si="491"/>
        <v>-4331.8218691448783</v>
      </c>
      <c r="BT406" s="73">
        <v>0</v>
      </c>
      <c r="BU406" s="73">
        <f t="shared" si="508"/>
        <v>44663.659999999996</v>
      </c>
      <c r="BV406" s="74">
        <v>56827.1</v>
      </c>
      <c r="BW406" s="74">
        <f t="shared" si="492"/>
        <v>-12163.440000000002</v>
      </c>
      <c r="BX406" s="35"/>
      <c r="BY406" s="73">
        <v>44663.659999999996</v>
      </c>
      <c r="BZ406" s="73">
        <v>48995.481869144875</v>
      </c>
      <c r="CA406" s="73">
        <f t="shared" si="502"/>
        <v>-4331.8218691448783</v>
      </c>
      <c r="CB406" s="73">
        <v>0</v>
      </c>
      <c r="CC406" s="73">
        <f t="shared" si="503"/>
        <v>44663.659999999996</v>
      </c>
      <c r="CD406" s="74">
        <v>56827.1</v>
      </c>
      <c r="CE406" s="75">
        <f t="shared" si="493"/>
        <v>-12163.440000000002</v>
      </c>
      <c r="CF406" s="32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</row>
    <row r="407" spans="2:99" s="2" customFormat="1">
      <c r="B407" s="2" t="str">
        <f t="shared" si="509"/>
        <v>Hide</v>
      </c>
      <c r="C407" s="2">
        <v>1</v>
      </c>
      <c r="D407" s="72" t="s">
        <v>382</v>
      </c>
      <c r="E407" s="123">
        <v>14363.579999999998</v>
      </c>
      <c r="F407" s="73">
        <v>18245.2</v>
      </c>
      <c r="G407" s="73">
        <f t="shared" si="479"/>
        <v>-3881.6200000000026</v>
      </c>
      <c r="H407" s="73">
        <v>0</v>
      </c>
      <c r="I407" s="73">
        <f t="shared" si="504"/>
        <v>14363.579999999998</v>
      </c>
      <c r="J407" s="74">
        <v>10919.09</v>
      </c>
      <c r="K407" s="74">
        <f t="shared" si="480"/>
        <v>3444.489999999998</v>
      </c>
      <c r="L407" s="35"/>
      <c r="M407" s="73">
        <v>14363.579999999998</v>
      </c>
      <c r="N407" s="73">
        <v>18245.2</v>
      </c>
      <c r="O407" s="73">
        <f t="shared" si="494"/>
        <v>-3881.6200000000026</v>
      </c>
      <c r="P407" s="73">
        <v>0</v>
      </c>
      <c r="Q407" s="73">
        <f t="shared" si="495"/>
        <v>14363.579999999998</v>
      </c>
      <c r="R407" s="74">
        <v>10919.09</v>
      </c>
      <c r="S407" s="75">
        <f t="shared" si="481"/>
        <v>3444.489999999998</v>
      </c>
      <c r="T407" s="32"/>
      <c r="U407" s="123">
        <v>9845.7799999999988</v>
      </c>
      <c r="V407" s="73">
        <v>9845.6200000000008</v>
      </c>
      <c r="W407" s="73">
        <f t="shared" si="482"/>
        <v>0.15999999999803549</v>
      </c>
      <c r="X407" s="73">
        <v>0</v>
      </c>
      <c r="Y407" s="73">
        <f t="shared" si="505"/>
        <v>9845.7799999999988</v>
      </c>
      <c r="Z407" s="74">
        <v>5708.62</v>
      </c>
      <c r="AA407" s="74">
        <f t="shared" si="483"/>
        <v>4137.1599999999989</v>
      </c>
      <c r="AB407" s="35"/>
      <c r="AC407" s="73">
        <v>9845.7799999999988</v>
      </c>
      <c r="AD407" s="73">
        <v>9845.6200000000008</v>
      </c>
      <c r="AE407" s="73">
        <f t="shared" si="496"/>
        <v>0.15999999999803549</v>
      </c>
      <c r="AF407" s="73">
        <v>0</v>
      </c>
      <c r="AG407" s="73">
        <f t="shared" si="497"/>
        <v>9845.7799999999988</v>
      </c>
      <c r="AH407" s="74">
        <v>5708.62</v>
      </c>
      <c r="AI407" s="75">
        <f t="shared" si="484"/>
        <v>4137.1599999999989</v>
      </c>
      <c r="AJ407" s="32"/>
      <c r="AK407" s="123">
        <v>3504.39</v>
      </c>
      <c r="AL407" s="73">
        <v>3435.26</v>
      </c>
      <c r="AM407" s="73">
        <f t="shared" si="485"/>
        <v>69.129999999999654</v>
      </c>
      <c r="AN407" s="73">
        <v>0</v>
      </c>
      <c r="AO407" s="73">
        <f t="shared" si="506"/>
        <v>3504.39</v>
      </c>
      <c r="AP407" s="74">
        <v>3358.48</v>
      </c>
      <c r="AQ407" s="74">
        <f t="shared" si="486"/>
        <v>145.90999999999985</v>
      </c>
      <c r="AR407" s="35"/>
      <c r="AS407" s="73">
        <v>3504.39</v>
      </c>
      <c r="AT407" s="73">
        <v>3435.26</v>
      </c>
      <c r="AU407" s="73">
        <f t="shared" si="498"/>
        <v>69.129999999999654</v>
      </c>
      <c r="AV407" s="73">
        <v>0</v>
      </c>
      <c r="AW407" s="73">
        <f t="shared" si="499"/>
        <v>3504.39</v>
      </c>
      <c r="AX407" s="74">
        <v>3358.48</v>
      </c>
      <c r="AY407" s="75">
        <f t="shared" si="487"/>
        <v>145.90999999999985</v>
      </c>
      <c r="AZ407" s="32"/>
      <c r="BA407" s="123">
        <v>-1288.4000000000001</v>
      </c>
      <c r="BB407" s="73">
        <v>2637.42</v>
      </c>
      <c r="BC407" s="73">
        <f t="shared" si="488"/>
        <v>-3925.82</v>
      </c>
      <c r="BD407" s="73">
        <v>0</v>
      </c>
      <c r="BE407" s="73">
        <f t="shared" si="507"/>
        <v>-1288.4000000000001</v>
      </c>
      <c r="BF407" s="74">
        <v>-369.43</v>
      </c>
      <c r="BG407" s="74">
        <f t="shared" si="489"/>
        <v>-918.97</v>
      </c>
      <c r="BH407" s="35"/>
      <c r="BI407" s="73">
        <v>-1288.4000000000001</v>
      </c>
      <c r="BJ407" s="73">
        <v>2637.42</v>
      </c>
      <c r="BK407" s="73">
        <f t="shared" si="500"/>
        <v>-3925.82</v>
      </c>
      <c r="BL407" s="73">
        <v>0</v>
      </c>
      <c r="BM407" s="73">
        <f t="shared" si="501"/>
        <v>-1288.4000000000001</v>
      </c>
      <c r="BN407" s="74">
        <v>-369.43</v>
      </c>
      <c r="BO407" s="75">
        <f t="shared" si="490"/>
        <v>-918.97</v>
      </c>
      <c r="BP407" s="32"/>
      <c r="BQ407" s="123">
        <v>2301.81</v>
      </c>
      <c r="BR407" s="73">
        <v>2326.9</v>
      </c>
      <c r="BS407" s="73">
        <f t="shared" si="491"/>
        <v>-25.090000000000146</v>
      </c>
      <c r="BT407" s="73">
        <v>0</v>
      </c>
      <c r="BU407" s="73">
        <f t="shared" si="508"/>
        <v>2301.81</v>
      </c>
      <c r="BV407" s="74">
        <v>2221.42</v>
      </c>
      <c r="BW407" s="74">
        <f t="shared" si="492"/>
        <v>80.389999999999873</v>
      </c>
      <c r="BX407" s="35"/>
      <c r="BY407" s="73">
        <v>2301.81</v>
      </c>
      <c r="BZ407" s="73">
        <v>2326.9</v>
      </c>
      <c r="CA407" s="73">
        <f t="shared" si="502"/>
        <v>-25.090000000000146</v>
      </c>
      <c r="CB407" s="73">
        <v>0</v>
      </c>
      <c r="CC407" s="73">
        <f t="shared" si="503"/>
        <v>2301.81</v>
      </c>
      <c r="CD407" s="74">
        <v>2221.42</v>
      </c>
      <c r="CE407" s="75">
        <f t="shared" si="493"/>
        <v>80.389999999999873</v>
      </c>
      <c r="CF407" s="32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</row>
    <row r="408" spans="2:99" s="67" customFormat="1">
      <c r="B408" s="67" t="str">
        <f t="shared" si="509"/>
        <v>Hide</v>
      </c>
      <c r="C408" s="67">
        <v>1</v>
      </c>
      <c r="D408" s="68" t="s">
        <v>383</v>
      </c>
      <c r="E408" s="120">
        <v>301629.16000000003</v>
      </c>
      <c r="F408" s="57">
        <v>319953.27586941462</v>
      </c>
      <c r="G408" s="57">
        <f t="shared" si="479"/>
        <v>-18324.115869414585</v>
      </c>
      <c r="H408" s="57">
        <v>0</v>
      </c>
      <c r="I408" s="57">
        <f t="shared" si="504"/>
        <v>301629.16000000003</v>
      </c>
      <c r="J408" s="58">
        <v>264296.28000000003</v>
      </c>
      <c r="K408" s="58">
        <f t="shared" si="480"/>
        <v>37332.880000000005</v>
      </c>
      <c r="L408" s="45"/>
      <c r="M408" s="57">
        <v>301629.16000000003</v>
      </c>
      <c r="N408" s="57">
        <v>319953.27586941462</v>
      </c>
      <c r="O408" s="57">
        <f t="shared" si="494"/>
        <v>-18324.115869414585</v>
      </c>
      <c r="P408" s="57">
        <v>0</v>
      </c>
      <c r="Q408" s="57">
        <f t="shared" si="495"/>
        <v>301629.16000000003</v>
      </c>
      <c r="R408" s="58">
        <v>264296.28000000003</v>
      </c>
      <c r="S408" s="59">
        <f t="shared" si="481"/>
        <v>37332.880000000005</v>
      </c>
      <c r="T408" s="32"/>
      <c r="U408" s="120">
        <v>71643.550000000017</v>
      </c>
      <c r="V408" s="57">
        <v>126222.46908080342</v>
      </c>
      <c r="W408" s="57">
        <f t="shared" si="482"/>
        <v>-54578.919080803404</v>
      </c>
      <c r="X408" s="57">
        <v>0</v>
      </c>
      <c r="Y408" s="57">
        <f t="shared" si="505"/>
        <v>71643.550000000017</v>
      </c>
      <c r="Z408" s="58">
        <v>61448.41</v>
      </c>
      <c r="AA408" s="58">
        <f t="shared" si="483"/>
        <v>10195.140000000014</v>
      </c>
      <c r="AB408" s="45"/>
      <c r="AC408" s="57">
        <v>71643.550000000017</v>
      </c>
      <c r="AD408" s="57">
        <v>126222.46908080342</v>
      </c>
      <c r="AE408" s="57">
        <f t="shared" si="496"/>
        <v>-54578.919080803404</v>
      </c>
      <c r="AF408" s="57">
        <v>0</v>
      </c>
      <c r="AG408" s="57">
        <f t="shared" si="497"/>
        <v>71643.550000000017</v>
      </c>
      <c r="AH408" s="58">
        <v>61448.41</v>
      </c>
      <c r="AI408" s="59">
        <f t="shared" si="484"/>
        <v>10195.140000000014</v>
      </c>
      <c r="AJ408" s="32"/>
      <c r="AK408" s="120">
        <v>102205.62</v>
      </c>
      <c r="AL408" s="57">
        <v>64202.963206429769</v>
      </c>
      <c r="AM408" s="57">
        <f t="shared" si="485"/>
        <v>38002.656793570226</v>
      </c>
      <c r="AN408" s="57">
        <v>0</v>
      </c>
      <c r="AO408" s="57">
        <f t="shared" si="506"/>
        <v>102205.62</v>
      </c>
      <c r="AP408" s="58">
        <v>52030.81</v>
      </c>
      <c r="AQ408" s="58">
        <f t="shared" si="486"/>
        <v>50174.81</v>
      </c>
      <c r="AR408" s="45"/>
      <c r="AS408" s="57">
        <v>102205.62</v>
      </c>
      <c r="AT408" s="57">
        <v>64202.963206429769</v>
      </c>
      <c r="AU408" s="57">
        <f t="shared" si="498"/>
        <v>38002.656793570226</v>
      </c>
      <c r="AV408" s="57">
        <v>0</v>
      </c>
      <c r="AW408" s="57">
        <f t="shared" si="499"/>
        <v>102205.62</v>
      </c>
      <c r="AX408" s="58">
        <v>52030.81</v>
      </c>
      <c r="AY408" s="59">
        <f t="shared" si="487"/>
        <v>50174.81</v>
      </c>
      <c r="AZ408" s="32"/>
      <c r="BA408" s="120">
        <v>80814.520000000062</v>
      </c>
      <c r="BB408" s="57">
        <v>78205.461713036508</v>
      </c>
      <c r="BC408" s="57">
        <f t="shared" si="488"/>
        <v>2609.0582869635546</v>
      </c>
      <c r="BD408" s="57">
        <v>0</v>
      </c>
      <c r="BE408" s="57">
        <f t="shared" si="507"/>
        <v>80814.520000000062</v>
      </c>
      <c r="BF408" s="58">
        <v>91768.540000000008</v>
      </c>
      <c r="BG408" s="58">
        <f t="shared" si="489"/>
        <v>-10954.019999999946</v>
      </c>
      <c r="BH408" s="45"/>
      <c r="BI408" s="57">
        <v>80814.520000000062</v>
      </c>
      <c r="BJ408" s="57">
        <v>78205.461713036508</v>
      </c>
      <c r="BK408" s="57">
        <f t="shared" si="500"/>
        <v>2609.0582869635546</v>
      </c>
      <c r="BL408" s="57">
        <v>0</v>
      </c>
      <c r="BM408" s="57">
        <f t="shared" si="501"/>
        <v>80814.520000000062</v>
      </c>
      <c r="BN408" s="58">
        <v>91768.540000000008</v>
      </c>
      <c r="BO408" s="59">
        <f t="shared" si="490"/>
        <v>-10954.019999999946</v>
      </c>
      <c r="BP408" s="32"/>
      <c r="BQ408" s="120">
        <v>46965.469999999994</v>
      </c>
      <c r="BR408" s="57">
        <v>51322.381869144876</v>
      </c>
      <c r="BS408" s="57">
        <f t="shared" si="491"/>
        <v>-4356.9118691448821</v>
      </c>
      <c r="BT408" s="57">
        <v>0</v>
      </c>
      <c r="BU408" s="57">
        <f t="shared" si="508"/>
        <v>46965.469999999994</v>
      </c>
      <c r="BV408" s="58">
        <v>59048.52</v>
      </c>
      <c r="BW408" s="58">
        <f t="shared" si="492"/>
        <v>-12083.050000000003</v>
      </c>
      <c r="BX408" s="45"/>
      <c r="BY408" s="57">
        <v>46965.469999999994</v>
      </c>
      <c r="BZ408" s="57">
        <v>51322.381869144876</v>
      </c>
      <c r="CA408" s="57">
        <f t="shared" si="502"/>
        <v>-4356.9118691448821</v>
      </c>
      <c r="CB408" s="57">
        <v>0</v>
      </c>
      <c r="CC408" s="57">
        <f t="shared" si="503"/>
        <v>46965.469999999994</v>
      </c>
      <c r="CD408" s="58">
        <v>59048.52</v>
      </c>
      <c r="CE408" s="59">
        <f t="shared" si="493"/>
        <v>-12083.050000000003</v>
      </c>
      <c r="CF408" s="32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</row>
    <row r="409" spans="2:99" s="2" customFormat="1" ht="14.25" hidden="1" customHeight="1" outlineLevel="1">
      <c r="B409" s="2" t="str">
        <f t="shared" si="509"/>
        <v>Hide</v>
      </c>
      <c r="C409" s="6">
        <v>-1</v>
      </c>
      <c r="D409" s="88" t="s">
        <v>384</v>
      </c>
      <c r="E409" s="127">
        <v>782065.64</v>
      </c>
      <c r="F409" s="89">
        <v>890661.99304721516</v>
      </c>
      <c r="G409" s="89">
        <f t="shared" si="479"/>
        <v>-108596.35304721515</v>
      </c>
      <c r="H409" s="89">
        <v>0</v>
      </c>
      <c r="I409" s="89">
        <f t="shared" si="504"/>
        <v>782065.64</v>
      </c>
      <c r="J409" s="90">
        <v>421469.95000000048</v>
      </c>
      <c r="K409" s="90">
        <f t="shared" si="480"/>
        <v>360595.68999999954</v>
      </c>
      <c r="L409" s="35"/>
      <c r="M409" s="89">
        <v>782065.64</v>
      </c>
      <c r="N409" s="89">
        <v>890661.99304721516</v>
      </c>
      <c r="O409" s="89">
        <f t="shared" si="494"/>
        <v>-108596.35304721515</v>
      </c>
      <c r="P409" s="89">
        <v>0</v>
      </c>
      <c r="Q409" s="89">
        <f t="shared" si="495"/>
        <v>782065.64</v>
      </c>
      <c r="R409" s="90">
        <v>421469.95000000048</v>
      </c>
      <c r="S409" s="91">
        <f t="shared" si="481"/>
        <v>360595.68999999954</v>
      </c>
      <c r="T409" s="32"/>
      <c r="U409" s="127">
        <v>349816.93999999942</v>
      </c>
      <c r="V409" s="89">
        <v>445200.30603405385</v>
      </c>
      <c r="W409" s="89">
        <f t="shared" si="482"/>
        <v>-95383.36603405443</v>
      </c>
      <c r="X409" s="89">
        <v>0</v>
      </c>
      <c r="Y409" s="89">
        <f t="shared" si="505"/>
        <v>349816.93999999942</v>
      </c>
      <c r="Z409" s="90">
        <v>175545.15000000023</v>
      </c>
      <c r="AA409" s="90">
        <f t="shared" si="483"/>
        <v>174271.78999999919</v>
      </c>
      <c r="AB409" s="35"/>
      <c r="AC409" s="89">
        <v>349816.93999999942</v>
      </c>
      <c r="AD409" s="89">
        <v>445200.30603405385</v>
      </c>
      <c r="AE409" s="89">
        <f t="shared" si="496"/>
        <v>-95383.36603405443</v>
      </c>
      <c r="AF409" s="89">
        <v>0</v>
      </c>
      <c r="AG409" s="89">
        <f t="shared" si="497"/>
        <v>349816.93999999942</v>
      </c>
      <c r="AH409" s="90">
        <v>175545.15000000023</v>
      </c>
      <c r="AI409" s="91">
        <f t="shared" si="484"/>
        <v>174271.78999999919</v>
      </c>
      <c r="AJ409" s="32"/>
      <c r="AK409" s="127">
        <v>242317.74000000019</v>
      </c>
      <c r="AL409" s="89">
        <v>180461.20643171977</v>
      </c>
      <c r="AM409" s="89">
        <f t="shared" si="485"/>
        <v>61856.533568280429</v>
      </c>
      <c r="AN409" s="89">
        <v>0</v>
      </c>
      <c r="AO409" s="89">
        <f t="shared" si="506"/>
        <v>242317.74000000019</v>
      </c>
      <c r="AP409" s="90">
        <v>147535.32000000007</v>
      </c>
      <c r="AQ409" s="90">
        <f t="shared" si="486"/>
        <v>94782.420000000129</v>
      </c>
      <c r="AR409" s="35"/>
      <c r="AS409" s="89">
        <v>242317.74000000019</v>
      </c>
      <c r="AT409" s="89">
        <v>180461.20643171977</v>
      </c>
      <c r="AU409" s="89">
        <f t="shared" si="498"/>
        <v>61856.533568280429</v>
      </c>
      <c r="AV409" s="89">
        <v>0</v>
      </c>
      <c r="AW409" s="89">
        <f t="shared" si="499"/>
        <v>242317.74000000019</v>
      </c>
      <c r="AX409" s="90">
        <v>147535.32000000007</v>
      </c>
      <c r="AY409" s="91">
        <f t="shared" si="487"/>
        <v>94782.420000000129</v>
      </c>
      <c r="AZ409" s="32"/>
      <c r="BA409" s="127">
        <v>115935.66000000069</v>
      </c>
      <c r="BB409" s="89">
        <v>88369.608107170963</v>
      </c>
      <c r="BC409" s="89">
        <f t="shared" si="488"/>
        <v>27566.051892829724</v>
      </c>
      <c r="BD409" s="89">
        <v>0</v>
      </c>
      <c r="BE409" s="89">
        <f t="shared" si="507"/>
        <v>115935.66000000069</v>
      </c>
      <c r="BF409" s="90">
        <v>-36112.009999999966</v>
      </c>
      <c r="BG409" s="90">
        <f t="shared" si="489"/>
        <v>152047.67000000065</v>
      </c>
      <c r="BH409" s="35"/>
      <c r="BI409" s="89">
        <v>115935.66000000069</v>
      </c>
      <c r="BJ409" s="89">
        <v>88369.608107170963</v>
      </c>
      <c r="BK409" s="89">
        <f t="shared" si="500"/>
        <v>27566.051892829724</v>
      </c>
      <c r="BL409" s="89">
        <v>0</v>
      </c>
      <c r="BM409" s="89">
        <f t="shared" si="501"/>
        <v>115935.66000000069</v>
      </c>
      <c r="BN409" s="90">
        <v>-36112.009999999966</v>
      </c>
      <c r="BO409" s="91">
        <f t="shared" si="490"/>
        <v>152047.67000000065</v>
      </c>
      <c r="BP409" s="32"/>
      <c r="BQ409" s="127">
        <v>73995.299999999901</v>
      </c>
      <c r="BR409" s="89">
        <v>176630.87247427087</v>
      </c>
      <c r="BS409" s="89">
        <f t="shared" si="491"/>
        <v>-102635.57247427097</v>
      </c>
      <c r="BT409" s="89">
        <v>0</v>
      </c>
      <c r="BU409" s="89">
        <f t="shared" si="508"/>
        <v>73995.299999999901</v>
      </c>
      <c r="BV409" s="90">
        <v>134501.49000000002</v>
      </c>
      <c r="BW409" s="90">
        <f t="shared" si="492"/>
        <v>-60506.190000000119</v>
      </c>
      <c r="BX409" s="35"/>
      <c r="BY409" s="89">
        <v>73995.299999999901</v>
      </c>
      <c r="BZ409" s="89">
        <v>176630.87247427087</v>
      </c>
      <c r="CA409" s="89">
        <f t="shared" si="502"/>
        <v>-102635.57247427097</v>
      </c>
      <c r="CB409" s="89">
        <v>0</v>
      </c>
      <c r="CC409" s="89">
        <f t="shared" si="503"/>
        <v>73995.299999999901</v>
      </c>
      <c r="CD409" s="90">
        <v>134501.49000000002</v>
      </c>
      <c r="CE409" s="91">
        <f t="shared" si="493"/>
        <v>-60506.190000000119</v>
      </c>
      <c r="CF409" s="32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</row>
    <row r="410" spans="2:99" s="67" customFormat="1" ht="15" collapsed="1" thickBot="1">
      <c r="B410" s="67" t="str">
        <f t="shared" si="509"/>
        <v>Hide</v>
      </c>
      <c r="C410" s="93">
        <v>-1</v>
      </c>
      <c r="D410" s="94" t="s">
        <v>385</v>
      </c>
      <c r="E410" s="128">
        <v>401398.92999999988</v>
      </c>
      <c r="F410" s="343">
        <v>522809.95304721547</v>
      </c>
      <c r="G410" s="343">
        <f t="shared" si="479"/>
        <v>-121411.0230472156</v>
      </c>
      <c r="H410" s="343">
        <v>0</v>
      </c>
      <c r="I410" s="343">
        <f t="shared" si="504"/>
        <v>401398.92999999988</v>
      </c>
      <c r="J410" s="351">
        <v>145222.38000000053</v>
      </c>
      <c r="K410" s="351">
        <f t="shared" si="480"/>
        <v>256176.54999999935</v>
      </c>
      <c r="L410" s="352"/>
      <c r="M410" s="343">
        <v>401398.92999999988</v>
      </c>
      <c r="N410" s="343">
        <v>522809.95304721547</v>
      </c>
      <c r="O410" s="343">
        <f t="shared" si="494"/>
        <v>-121411.0230472156</v>
      </c>
      <c r="P410" s="343">
        <v>0</v>
      </c>
      <c r="Q410" s="343">
        <f t="shared" si="495"/>
        <v>401398.92999999988</v>
      </c>
      <c r="R410" s="351">
        <v>145222.38000000053</v>
      </c>
      <c r="S410" s="95">
        <f t="shared" si="481"/>
        <v>256176.54999999935</v>
      </c>
      <c r="T410" s="60"/>
      <c r="U410" s="128">
        <v>150562.8899999994</v>
      </c>
      <c r="V410" s="343">
        <v>253340.19603405386</v>
      </c>
      <c r="W410" s="343">
        <f t="shared" si="482"/>
        <v>-102777.30603405446</v>
      </c>
      <c r="X410" s="343">
        <v>0</v>
      </c>
      <c r="Y410" s="343">
        <f t="shared" si="505"/>
        <v>150562.8899999994</v>
      </c>
      <c r="Z410" s="351">
        <v>67642.8400000002</v>
      </c>
      <c r="AA410" s="351">
        <f t="shared" si="483"/>
        <v>82920.049999999203</v>
      </c>
      <c r="AB410" s="352"/>
      <c r="AC410" s="343">
        <v>150562.8899999994</v>
      </c>
      <c r="AD410" s="343">
        <v>253340.19603405386</v>
      </c>
      <c r="AE410" s="343">
        <f t="shared" si="496"/>
        <v>-102777.30603405446</v>
      </c>
      <c r="AF410" s="343">
        <v>0</v>
      </c>
      <c r="AG410" s="343">
        <f t="shared" si="497"/>
        <v>150562.8899999994</v>
      </c>
      <c r="AH410" s="351">
        <v>67642.8400000002</v>
      </c>
      <c r="AI410" s="95">
        <f t="shared" si="484"/>
        <v>82920.049999999203</v>
      </c>
      <c r="AJ410" s="60"/>
      <c r="AK410" s="128">
        <v>172726.42000000013</v>
      </c>
      <c r="AL410" s="343">
        <v>113518.79643171979</v>
      </c>
      <c r="AM410" s="343">
        <f t="shared" si="485"/>
        <v>59207.623568280338</v>
      </c>
      <c r="AN410" s="343">
        <v>0</v>
      </c>
      <c r="AO410" s="343">
        <f t="shared" si="506"/>
        <v>172726.42000000013</v>
      </c>
      <c r="AP410" s="351">
        <v>84063.270000000091</v>
      </c>
      <c r="AQ410" s="351">
        <f t="shared" si="486"/>
        <v>88663.150000000038</v>
      </c>
      <c r="AR410" s="352"/>
      <c r="AS410" s="343">
        <v>172726.42000000013</v>
      </c>
      <c r="AT410" s="343">
        <v>113518.79643171979</v>
      </c>
      <c r="AU410" s="343">
        <f t="shared" si="498"/>
        <v>59207.623568280338</v>
      </c>
      <c r="AV410" s="343">
        <v>0</v>
      </c>
      <c r="AW410" s="343">
        <f t="shared" si="499"/>
        <v>172726.42000000013</v>
      </c>
      <c r="AX410" s="351">
        <v>84063.270000000091</v>
      </c>
      <c r="AY410" s="95">
        <f t="shared" si="487"/>
        <v>88663.150000000038</v>
      </c>
      <c r="AZ410" s="60"/>
      <c r="BA410" s="128">
        <v>57664.460000000719</v>
      </c>
      <c r="BB410" s="343">
        <v>29199.278107170947</v>
      </c>
      <c r="BC410" s="343">
        <f t="shared" si="488"/>
        <v>28465.181892829773</v>
      </c>
      <c r="BD410" s="343">
        <v>0</v>
      </c>
      <c r="BE410" s="343">
        <f t="shared" si="507"/>
        <v>57664.460000000719</v>
      </c>
      <c r="BF410" s="351">
        <v>-92876.549999999974</v>
      </c>
      <c r="BG410" s="351">
        <f t="shared" si="489"/>
        <v>150541.01000000071</v>
      </c>
      <c r="BH410" s="352"/>
      <c r="BI410" s="343">
        <v>57664.460000000719</v>
      </c>
      <c r="BJ410" s="343">
        <v>29199.278107170947</v>
      </c>
      <c r="BK410" s="343">
        <f t="shared" si="500"/>
        <v>28465.181892829773</v>
      </c>
      <c r="BL410" s="343">
        <v>0</v>
      </c>
      <c r="BM410" s="343">
        <f t="shared" si="501"/>
        <v>57664.460000000719</v>
      </c>
      <c r="BN410" s="351">
        <v>-92876.549999999974</v>
      </c>
      <c r="BO410" s="95">
        <f t="shared" si="490"/>
        <v>150541.01000000071</v>
      </c>
      <c r="BP410" s="60"/>
      <c r="BQ410" s="128">
        <v>20445.159999999909</v>
      </c>
      <c r="BR410" s="343">
        <v>126751.68247427084</v>
      </c>
      <c r="BS410" s="343">
        <f t="shared" si="491"/>
        <v>-106306.52247427093</v>
      </c>
      <c r="BT410" s="343">
        <v>0</v>
      </c>
      <c r="BU410" s="343">
        <f t="shared" si="508"/>
        <v>20445.159999999909</v>
      </c>
      <c r="BV410" s="351">
        <v>86392.819999999992</v>
      </c>
      <c r="BW410" s="351">
        <f t="shared" si="492"/>
        <v>-65947.660000000091</v>
      </c>
      <c r="BX410" s="352"/>
      <c r="BY410" s="343">
        <v>20445.159999999909</v>
      </c>
      <c r="BZ410" s="343">
        <v>126751.68247427084</v>
      </c>
      <c r="CA410" s="343">
        <f t="shared" si="502"/>
        <v>-106306.52247427093</v>
      </c>
      <c r="CB410" s="343">
        <v>0</v>
      </c>
      <c r="CC410" s="343">
        <f t="shared" si="503"/>
        <v>20445.159999999909</v>
      </c>
      <c r="CD410" s="351">
        <v>86392.819999999992</v>
      </c>
      <c r="CE410" s="95">
        <f t="shared" si="493"/>
        <v>-65947.660000000091</v>
      </c>
      <c r="CF410" s="6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</row>
    <row r="411" spans="2:99" s="2" customFormat="1" ht="15" thickBot="1">
      <c r="E411" s="96">
        <f>+E410-U410-AK410-BA410-BQ410</f>
        <v>-2.8376234695315361E-10</v>
      </c>
      <c r="F411" s="96">
        <f t="shared" ref="F411:S411" si="510">+F410-V410-AL410-BB410-BR410</f>
        <v>0</v>
      </c>
      <c r="G411" s="96">
        <f t="shared" si="510"/>
        <v>-3.2014213502407074E-10</v>
      </c>
      <c r="H411" s="96">
        <f t="shared" si="510"/>
        <v>0</v>
      </c>
      <c r="I411" s="96">
        <f t="shared" si="510"/>
        <v>-2.8376234695315361E-10</v>
      </c>
      <c r="J411" s="96">
        <f t="shared" si="510"/>
        <v>2.1827872842550278E-10</v>
      </c>
      <c r="K411" s="96">
        <f t="shared" si="510"/>
        <v>-5.0931703299283981E-10</v>
      </c>
      <c r="L411" s="96">
        <f t="shared" si="510"/>
        <v>0</v>
      </c>
      <c r="M411" s="96">
        <f t="shared" si="510"/>
        <v>-2.8376234695315361E-10</v>
      </c>
      <c r="N411" s="96">
        <f t="shared" si="510"/>
        <v>0</v>
      </c>
      <c r="O411" s="96">
        <f t="shared" si="510"/>
        <v>-3.2014213502407074E-10</v>
      </c>
      <c r="P411" s="96">
        <f t="shared" si="510"/>
        <v>0</v>
      </c>
      <c r="Q411" s="96">
        <f t="shared" si="510"/>
        <v>-2.8376234695315361E-10</v>
      </c>
      <c r="R411" s="96">
        <f t="shared" si="510"/>
        <v>2.1827872842550278E-10</v>
      </c>
      <c r="S411" s="96">
        <f t="shared" si="510"/>
        <v>-5.0931703299283981E-10</v>
      </c>
      <c r="T411" s="32"/>
      <c r="U411" s="96"/>
      <c r="V411" s="96"/>
      <c r="W411" s="96"/>
      <c r="X411" s="96"/>
      <c r="Y411" s="96"/>
      <c r="Z411" s="96"/>
      <c r="AA411" s="96"/>
      <c r="AB411" s="96"/>
      <c r="AC411" s="96"/>
      <c r="AD411" s="96"/>
      <c r="AE411" s="96"/>
      <c r="AF411" s="96"/>
      <c r="AG411" s="96"/>
      <c r="AH411" s="96"/>
      <c r="AI411" s="96"/>
      <c r="AJ411" s="32"/>
      <c r="AK411" s="96"/>
      <c r="AL411" s="96"/>
      <c r="AM411" s="96"/>
      <c r="AN411" s="96"/>
      <c r="AO411" s="96"/>
      <c r="AP411" s="96"/>
      <c r="AQ411" s="96"/>
      <c r="AR411" s="96"/>
      <c r="AS411" s="96"/>
      <c r="AT411" s="96"/>
      <c r="AU411" s="96"/>
      <c r="AV411" s="96"/>
      <c r="AW411" s="96"/>
      <c r="AX411" s="96"/>
      <c r="AY411" s="96"/>
      <c r="AZ411" s="32"/>
      <c r="BA411" s="96"/>
      <c r="BB411" s="96"/>
      <c r="BC411" s="96"/>
      <c r="BD411" s="96"/>
      <c r="BE411" s="96"/>
      <c r="BF411" s="96"/>
      <c r="BG411" s="96"/>
      <c r="BH411" s="96"/>
      <c r="BI411" s="96"/>
      <c r="BJ411" s="96"/>
      <c r="BK411" s="96"/>
      <c r="BL411" s="96"/>
      <c r="BM411" s="96"/>
      <c r="BN411" s="96"/>
      <c r="BO411" s="96"/>
      <c r="BP411" s="32"/>
      <c r="BQ411" s="96"/>
      <c r="BR411" s="96"/>
      <c r="BS411" s="96"/>
      <c r="BT411" s="96"/>
      <c r="BU411" s="96"/>
      <c r="BV411" s="96"/>
      <c r="BW411" s="96"/>
      <c r="BX411" s="96"/>
      <c r="BY411" s="96"/>
      <c r="BZ411" s="96"/>
      <c r="CA411" s="96"/>
      <c r="CB411" s="96"/>
      <c r="CC411" s="96"/>
      <c r="CD411" s="96"/>
      <c r="CE411" s="96"/>
      <c r="CF411" s="32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</row>
    <row r="412" spans="2:99" s="2" customFormat="1">
      <c r="D412" s="98" t="s">
        <v>405</v>
      </c>
      <c r="E412" s="247">
        <f>+INDEX('ROC Calculation'!$B$4:$N$21,MATCH(E$2,'ROC Calculation'!$A$4:$A$21,0),MATCH(E$5,'ROC Calculation'!$B$3:$N$3,0))</f>
        <v>0.14241071261306132</v>
      </c>
      <c r="F412" s="247">
        <f>+INDEX('Budget FU&amp;ROC'!$D$5:$BC$41,MATCH(E$2&amp;$D412,'Budget FU&amp;ROC'!$A$5:$A$41,0),MATCH(E$5&amp;" MTD",'Budget FU&amp;ROC'!$D$4:$BC$4,0))</f>
        <v>9.0799515771535264E-2</v>
      </c>
      <c r="G412" s="247">
        <f>+E412-F412</f>
        <v>5.1611196841526055E-2</v>
      </c>
      <c r="H412" s="247"/>
      <c r="I412" s="247"/>
      <c r="J412" s="247">
        <f>+INDEX('LY ROC Calculation'!$B$4:$N$21,MATCH(J2,'LY ROC Calculation'!$A$4:$A$21,0),MATCH(J5,'LY ROC Calculation'!$B$3:$N$3,0))</f>
        <v>5.4355710554623168E-2</v>
      </c>
      <c r="K412" s="247">
        <f>+E412-J412</f>
        <v>8.805500205843815E-2</v>
      </c>
      <c r="L412" s="248"/>
      <c r="M412" s="247">
        <f>+INDEX('ROC Calculation'!$B$25:$N$41,MATCH(M$2,'ROC Calculation'!$A$25:$A$41,0),MATCH(E$5,'ROC Calculation'!$B$24:$N$24,0))</f>
        <v>0.14241071261306132</v>
      </c>
      <c r="N412" s="247">
        <f>+INDEX('Budget FU&amp;ROC'!$D$5:$BC$41,MATCH(M$2&amp;$D412,'Budget FU&amp;ROC'!$A$5:$A$41,0),MATCH(M$5,'Budget FU&amp;ROC'!$D$4:$BC$4,0))</f>
        <v>9.0799515771535264E-2</v>
      </c>
      <c r="O412" s="247">
        <f t="shared" ref="O412:O416" si="511">+M412-N412</f>
        <v>5.1611196841526055E-2</v>
      </c>
      <c r="P412" s="247"/>
      <c r="Q412" s="247"/>
      <c r="R412" s="247">
        <f>+INDEX('LY ROC Calculation'!$B$25:$N$41,MATCH(M$2,'LY ROC Calculation'!$A$25:$A$41,0),MATCH(E$5,'LY ROC Calculation'!$B$24:$N$24,0))</f>
        <v>5.4355710554623168E-2</v>
      </c>
      <c r="S412" s="274">
        <f>+M412-R412</f>
        <v>8.805500205843815E-2</v>
      </c>
      <c r="T412" s="32"/>
      <c r="U412" s="246">
        <f>+INDEX('ROC Calculation'!$B$4:$N$21,MATCH(U$2,'ROC Calculation'!$A$4:$A$21,0),MATCH(U$5,'ROC Calculation'!$B$3:$N$3,0))</f>
        <v>0.19061953715937924</v>
      </c>
      <c r="V412" s="247">
        <f>+INDEX('Budget FU&amp;ROC'!$D$5:$BC$41,MATCH(U$2&amp;$D412,'Budget FU&amp;ROC'!$A$5:$A$41,0),MATCH(U$5&amp;" MTD",'Budget FU&amp;ROC'!$D$4:$BC$4,0))</f>
        <v>5.3451359817799089E-2</v>
      </c>
      <c r="W412" s="247">
        <f>+U412-V412</f>
        <v>0.13716817734158016</v>
      </c>
      <c r="X412" s="247"/>
      <c r="Y412" s="247"/>
      <c r="Z412" s="247">
        <f>+INDEX('LY ROC Calculation'!$B$4:$N$21,MATCH(Z2,'LY ROC Calculation'!$A$4:$A$21,0),MATCH(Z5,'LY ROC Calculation'!$B$3:$N$3,0))</f>
        <v>7.6784776100717017E-2</v>
      </c>
      <c r="AA412" s="247">
        <f>+U412-Z412</f>
        <v>0.11383476105866222</v>
      </c>
      <c r="AB412" s="248"/>
      <c r="AC412" s="247">
        <f>+INDEX('ROC Calculation'!$B$25:$N$41,MATCH(AC$2,'ROC Calculation'!$A$25:$A$41,0),MATCH(U$5,'ROC Calculation'!$B$24:$N$24,0))</f>
        <v>0.19061953715937924</v>
      </c>
      <c r="AD412" s="247">
        <f>+INDEX('Budget FU&amp;ROC'!$D$5:$BC$41,MATCH(AC$2&amp;$D412,'Budget FU&amp;ROC'!$A$5:$A$41,0),MATCH(AC$5,'Budget FU&amp;ROC'!$D$4:$BC$4,0))</f>
        <v>5.3451359817799089E-2</v>
      </c>
      <c r="AE412" s="247">
        <f t="shared" ref="AE412:AE416" si="512">+AC412-AD412</f>
        <v>0.13716817734158016</v>
      </c>
      <c r="AF412" s="247"/>
      <c r="AG412" s="247"/>
      <c r="AH412" s="247">
        <f>+INDEX('LY ROC Calculation'!$B$25:$N$41,MATCH(AC$2,'LY ROC Calculation'!$A$25:$A$41,0),MATCH(U$5,'LY ROC Calculation'!$B$24:$N$24,0))</f>
        <v>7.6784776100717017E-2</v>
      </c>
      <c r="AI412" s="274">
        <f>+AC412-AH412</f>
        <v>0.11383476105866222</v>
      </c>
      <c r="AJ412" s="32"/>
      <c r="AK412" s="246">
        <f>+INDEX('ROC Calculation'!$B$4:$N$21,MATCH(AK$2,'ROC Calculation'!$A$4:$A$21,0),MATCH(AK$5,'ROC Calculation'!$B$3:$N$3,0))</f>
        <v>0.21232766186358487</v>
      </c>
      <c r="AL412" s="247">
        <f>+INDEX('Budget FU&amp;ROC'!$D$5:$BC$41,MATCH(AK$2&amp;$D412,'Budget FU&amp;ROC'!$A$5:$A$41,0),MATCH(AK$5&amp;" MTD",'Budget FU&amp;ROC'!$D$4:$BC$4,0))</f>
        <v>0.18115976238139142</v>
      </c>
      <c r="AM412" s="247">
        <f>+AK412-AL412</f>
        <v>3.1167899482193451E-2</v>
      </c>
      <c r="AN412" s="247"/>
      <c r="AO412" s="247"/>
      <c r="AP412" s="247">
        <f>+INDEX('LY ROC Calculation'!$B$4:$N$21,MATCH(AP2,'LY ROC Calculation'!$A$4:$A$21,0),MATCH(AP5,'LY ROC Calculation'!$B$3:$N$3,0))</f>
        <v>0.20428679724776261</v>
      </c>
      <c r="AQ412" s="247">
        <f>+AK412-AP412</f>
        <v>8.040864615822263E-3</v>
      </c>
      <c r="AR412" s="248"/>
      <c r="AS412" s="247">
        <f>+INDEX('ROC Calculation'!$B$25:$N$41,MATCH(AS$2,'ROC Calculation'!$A$25:$A$41,0),MATCH(AK$5,'ROC Calculation'!$B$24:$N$24,0))</f>
        <v>0.21232766186358487</v>
      </c>
      <c r="AT412" s="247">
        <f>+INDEX('Budget FU&amp;ROC'!$D$5:$BC$41,MATCH(AS$2&amp;$D412,'Budget FU&amp;ROC'!$A$5:$A$41,0),MATCH(AS$5,'Budget FU&amp;ROC'!$D$4:$BC$4,0))</f>
        <v>0.18115976238139142</v>
      </c>
      <c r="AU412" s="247">
        <f t="shared" ref="AU412:AU416" si="513">+AS412-AT412</f>
        <v>3.1167899482193451E-2</v>
      </c>
      <c r="AV412" s="247"/>
      <c r="AW412" s="247"/>
      <c r="AX412" s="247">
        <f>+INDEX('LY ROC Calculation'!$B$25:$N$41,MATCH(AS$2,'LY ROC Calculation'!$A$25:$A$41,0),MATCH(AK$5,'LY ROC Calculation'!$B$24:$N$24,0))</f>
        <v>0.20428679724776261</v>
      </c>
      <c r="AY412" s="274">
        <f>+AS412-AX412</f>
        <v>8.040864615822263E-3</v>
      </c>
      <c r="AZ412" s="32"/>
      <c r="BA412" s="246">
        <f>+INDEX('ROC Calculation'!$B$4:$N$21,MATCH(BA$2,'ROC Calculation'!$A$4:$A$21,0),MATCH(BA$5,'ROC Calculation'!$B$3:$N$3,0))</f>
        <v>6.7636116635694923E-2</v>
      </c>
      <c r="BB412" s="247">
        <f>+INDEX('Budget FU&amp;ROC'!$D$5:$BC$41,MATCH(BA$2&amp;$D412,'Budget FU&amp;ROC'!$A$5:$A$41,0),MATCH(BA$5&amp;" MTD",'Budget FU&amp;ROC'!$D$4:$BC$4,0))</f>
        <v>3.5918192448121999E-2</v>
      </c>
      <c r="BC412" s="247">
        <f>+BA412-BB412</f>
        <v>3.1717924187572924E-2</v>
      </c>
      <c r="BD412" s="247"/>
      <c r="BE412" s="247"/>
      <c r="BF412" s="247">
        <f>+INDEX('LY ROC Calculation'!$B$4:$N$21,MATCH(BF2,'LY ROC Calculation'!$A$4:$A$21,0),MATCH(BF5,'LY ROC Calculation'!$B$3:$N$3,0))</f>
        <v>-0.10958447378375483</v>
      </c>
      <c r="BG412" s="247">
        <f>+BA412-BF412</f>
        <v>0.17722059041944976</v>
      </c>
      <c r="BH412" s="248"/>
      <c r="BI412" s="247">
        <f>+INDEX('ROC Calculation'!$B$25:$N$41,MATCH(BI$2,'ROC Calculation'!$A$25:$A$41,0),MATCH(BA$5,'ROC Calculation'!$B$24:$N$24,0))</f>
        <v>6.7636116635694923E-2</v>
      </c>
      <c r="BJ412" s="247">
        <f>+INDEX('Budget FU&amp;ROC'!$D$5:$BC$41,MATCH(BI$2&amp;$D412,'Budget FU&amp;ROC'!$A$5:$A$41,0),MATCH(BI$5,'Budget FU&amp;ROC'!$D$4:$BC$4,0))</f>
        <v>3.5918192448121999E-2</v>
      </c>
      <c r="BK412" s="247">
        <f t="shared" ref="BK412:BK416" si="514">+BI412-BJ412</f>
        <v>3.1717924187572924E-2</v>
      </c>
      <c r="BL412" s="247"/>
      <c r="BM412" s="247"/>
      <c r="BN412" s="247">
        <f>+INDEX('LY ROC Calculation'!$B$25:$N$41,MATCH(BI$2,'LY ROC Calculation'!$A$25:$A$41,0),MATCH(BA$5,'LY ROC Calculation'!$B$24:$N$24,0))</f>
        <v>-0.10958447378375483</v>
      </c>
      <c r="BO412" s="274">
        <f>+BI412-BN412</f>
        <v>0.17722059041944976</v>
      </c>
      <c r="BP412" s="32"/>
      <c r="BQ412" s="246">
        <f>+INDEX('ROC Calculation'!$B$4:$N$21,MATCH(BQ$2,'ROC Calculation'!$A$4:$A$21,0),MATCH(BQ$5,'ROC Calculation'!$B$3:$N$3,0))</f>
        <v>5.6372307436068116E-2</v>
      </c>
      <c r="BR412" s="247">
        <f>+INDEX('Budget FU&amp;ROC'!$D$5:$BC$41,MATCH(BQ$2&amp;$D412,'Budget FU&amp;ROC'!$A$5:$A$41,0),MATCH(BQ$5&amp;" MTD",'Budget FU&amp;ROC'!$D$4:$BC$4,0))</f>
        <v>0.20631886034943853</v>
      </c>
      <c r="BS412" s="247">
        <f>+BQ412-BR412</f>
        <v>-0.14994655291337042</v>
      </c>
      <c r="BT412" s="247"/>
      <c r="BU412" s="247"/>
      <c r="BV412" s="247">
        <f>+INDEX('LY ROC Calculation'!$B$4:$N$21,MATCH(BV2,'LY ROC Calculation'!$A$4:$A$21,0),MATCH(BV5,'LY ROC Calculation'!$B$3:$N$3,0))</f>
        <v>0.16247398802649873</v>
      </c>
      <c r="BW412" s="247">
        <f>+BQ412-BV412</f>
        <v>-0.10610168059043062</v>
      </c>
      <c r="BX412" s="248"/>
      <c r="BY412" s="247">
        <f>+INDEX('ROC Calculation'!$B$25:$N$41,MATCH(BY$2,'ROC Calculation'!$A$25:$A$41,0),MATCH(BQ$5,'ROC Calculation'!$B$24:$N$24,0))</f>
        <v>5.6372307436068116E-2</v>
      </c>
      <c r="BZ412" s="247">
        <f>+INDEX('Budget FU&amp;ROC'!$D$5:$BC$41,MATCH(BY$2&amp;$D412,'Budget FU&amp;ROC'!$A$5:$A$41,0),MATCH(BY$5,'Budget FU&amp;ROC'!$D$4:$BC$4,0))</f>
        <v>0.20631886034943853</v>
      </c>
      <c r="CA412" s="247">
        <f t="shared" ref="CA412:CA416" si="515">+BY412-BZ412</f>
        <v>-0.14994655291337042</v>
      </c>
      <c r="CB412" s="247"/>
      <c r="CC412" s="247"/>
      <c r="CD412" s="247">
        <f>+INDEX('LY ROC Calculation'!$B$25:$N$41,MATCH(BY$2,'LY ROC Calculation'!$A$25:$A$41,0),MATCH(BQ$5,'LY ROC Calculation'!$B$24:$N$24,0))</f>
        <v>0.16247398802649873</v>
      </c>
      <c r="CE412" s="274">
        <f>+BY412-CD412</f>
        <v>-0.10610168059043062</v>
      </c>
      <c r="CF412" s="3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</row>
    <row r="413" spans="2:99" s="2" customFormat="1">
      <c r="D413" s="79" t="s">
        <v>406</v>
      </c>
      <c r="E413" s="243">
        <f>+_xlfn.XLOOKUP(E$2,TU_FU_Redline!$A:$A,TU_FU_Redline!$B:$B)</f>
        <v>0.42343637946726936</v>
      </c>
      <c r="F413" s="243">
        <f>+INDEX('Budget FU&amp;ROC'!$D$5:$BC$41,MATCH(E$2&amp;$D413,'Budget FU&amp;ROC'!$A$5:$A$41,0),MATCH(E$5&amp;" MTD",'Budget FU&amp;ROC'!$D$4:$BC$4,0))</f>
        <v>0.40540192430953786</v>
      </c>
      <c r="G413" s="243">
        <f>+E413-F413</f>
        <v>1.8034455157731499E-2</v>
      </c>
      <c r="H413" s="243"/>
      <c r="I413" s="243"/>
      <c r="J413" s="243">
        <f>+_xlfn.XLOOKUP(J2,'LY TU_FU_Redline'!$A:$A,'LY TU_FU_Redline'!$B:$B)</f>
        <v>0.44138602957738282</v>
      </c>
      <c r="K413" s="243">
        <f>+E413-J413</f>
        <v>-1.7949650110113458E-2</v>
      </c>
      <c r="L413" s="35"/>
      <c r="M413" s="243">
        <f>+_xlfn.XLOOKUP(M$2,TU_FU_Redline!$O:$O,TU_FU_Redline!$P:$P)</f>
        <v>0.42343637946726936</v>
      </c>
      <c r="N413" s="243">
        <f>+INDEX('Budget FU&amp;ROC'!$D$5:$BC$41,MATCH(M$2&amp;$D413,'Budget FU&amp;ROC'!$A$5:$A$41,0),MATCH(M$5,'Budget FU&amp;ROC'!$D$4:$BC$4,0))</f>
        <v>0.40540192430953786</v>
      </c>
      <c r="O413" s="243">
        <f t="shared" si="511"/>
        <v>1.8034455157731499E-2</v>
      </c>
      <c r="P413" s="243"/>
      <c r="Q413" s="243"/>
      <c r="R413" s="243">
        <f>+_xlfn.XLOOKUP(R$2,'LY TU_FU_Redline'!$O:$O,'LY TU_FU_Redline'!$P:$P)</f>
        <v>0.44138602957738282</v>
      </c>
      <c r="S413" s="275">
        <f t="shared" ref="S413:S416" si="516">+M413-R413</f>
        <v>-1.7949650110113458E-2</v>
      </c>
      <c r="T413" s="32"/>
      <c r="U413" s="249">
        <f>+_xlfn.XLOOKUP(U$2,TU_FU_Redline!$A:$A,TU_FU_Redline!$B:$B)</f>
        <v>0.34736626034593787</v>
      </c>
      <c r="V413" s="243">
        <f>+INDEX('Budget FU&amp;ROC'!$D$5:$BC$41,MATCH(U$2&amp;$D413,'Budget FU&amp;ROC'!$A$5:$A$41,0),MATCH(U$5&amp;" MTD",'Budget FU&amp;ROC'!$D$4:$BC$4,0))</f>
        <v>0.36326193664279494</v>
      </c>
      <c r="W413" s="243">
        <f>+U413-V413</f>
        <v>-1.5895676296857064E-2</v>
      </c>
      <c r="X413" s="243"/>
      <c r="Y413" s="243"/>
      <c r="Z413" s="243">
        <f>+_xlfn.XLOOKUP(Z2,'LY TU_FU_Redline'!$A:$A,'LY TU_FU_Redline'!$B:$B)</f>
        <v>0.37245850019257437</v>
      </c>
      <c r="AA413" s="243">
        <f>+U413-Z413</f>
        <v>-2.5092239846636499E-2</v>
      </c>
      <c r="AB413" s="35"/>
      <c r="AC413" s="243">
        <f>+_xlfn.XLOOKUP(AC$2,TU_FU_Redline!$O:$O,TU_FU_Redline!$P:$P)</f>
        <v>0.34736626034593787</v>
      </c>
      <c r="AD413" s="243">
        <f>+INDEX('Budget FU&amp;ROC'!$D$5:$BC$41,MATCH(AC$2&amp;$D413,'Budget FU&amp;ROC'!$A$5:$A$41,0),MATCH(AC$5,'Budget FU&amp;ROC'!$D$4:$BC$4,0))</f>
        <v>0.36326193664279494</v>
      </c>
      <c r="AE413" s="243">
        <f t="shared" si="512"/>
        <v>-1.5895676296857064E-2</v>
      </c>
      <c r="AF413" s="243"/>
      <c r="AG413" s="243"/>
      <c r="AH413" s="243">
        <f>+_xlfn.XLOOKUP(AH$2,'LY TU_FU_Redline'!$O:$O,'LY TU_FU_Redline'!$P:$P)</f>
        <v>0.37245850019257437</v>
      </c>
      <c r="AI413" s="275">
        <f t="shared" ref="AI413:AI416" si="517">+AC413-AH413</f>
        <v>-2.5092239846636499E-2</v>
      </c>
      <c r="AJ413" s="32"/>
      <c r="AK413" s="249">
        <f>+_xlfn.XLOOKUP(AK$2,TU_FU_Redline!$A:$A,TU_FU_Redline!$B:$B)</f>
        <v>0.45434846410587076</v>
      </c>
      <c r="AL413" s="243">
        <f>+INDEX('Budget FU&amp;ROC'!$D$5:$BC$41,MATCH(AK$2&amp;$D413,'Budget FU&amp;ROC'!$A$5:$A$41,0),MATCH(AK$5&amp;" MTD",'Budget FU&amp;ROC'!$D$4:$BC$4,0))</f>
        <v>0.49360193165803151</v>
      </c>
      <c r="AM413" s="243">
        <f>+AK413-AL413</f>
        <v>-3.9253467552160748E-2</v>
      </c>
      <c r="AN413" s="243"/>
      <c r="AO413" s="243"/>
      <c r="AP413" s="243">
        <f>+_xlfn.XLOOKUP(AP2,'LY TU_FU_Redline'!$A:$A,'LY TU_FU_Redline'!$B:$B)</f>
        <v>0.40640811775910907</v>
      </c>
      <c r="AQ413" s="243">
        <f>+AK413-AP413</f>
        <v>4.7940346346761697E-2</v>
      </c>
      <c r="AR413" s="35"/>
      <c r="AS413" s="243">
        <f>+_xlfn.XLOOKUP(AS$2,TU_FU_Redline!$O:$O,TU_FU_Redline!$P:$P)</f>
        <v>0.45434846410587076</v>
      </c>
      <c r="AT413" s="243">
        <f>+INDEX('Budget FU&amp;ROC'!$D$5:$BC$41,MATCH(AS$2&amp;$D413,'Budget FU&amp;ROC'!$A$5:$A$41,0),MATCH(AS$5,'Budget FU&amp;ROC'!$D$4:$BC$4,0))</f>
        <v>0.49360193165803151</v>
      </c>
      <c r="AU413" s="243">
        <f t="shared" si="513"/>
        <v>-3.9253467552160748E-2</v>
      </c>
      <c r="AV413" s="243"/>
      <c r="AW413" s="243"/>
      <c r="AX413" s="243">
        <f>+_xlfn.XLOOKUP(AX$2,'LY TU_FU_Redline'!$O:$O,'LY TU_FU_Redline'!$P:$P)</f>
        <v>0.40640811775910907</v>
      </c>
      <c r="AY413" s="275">
        <f t="shared" ref="AY413:AY416" si="518">+AS413-AX413</f>
        <v>4.7940346346761697E-2</v>
      </c>
      <c r="AZ413" s="32"/>
      <c r="BA413" s="249">
        <f>+_xlfn.XLOOKUP(BA$2,TU_FU_Redline!$A:$A,TU_FU_Redline!$B:$B)</f>
        <v>0.43197441305107931</v>
      </c>
      <c r="BB413" s="243">
        <f>+INDEX('Budget FU&amp;ROC'!$D$5:$BC$41,MATCH(BA$2&amp;$D413,'Budget FU&amp;ROC'!$A$5:$A$41,0),MATCH(BA$5&amp;" MTD",'Budget FU&amp;ROC'!$D$4:$BC$4,0))</f>
        <v>0.28909881822143862</v>
      </c>
      <c r="BC413" s="243">
        <f>+BA413-BB413</f>
        <v>0.14287559482964068</v>
      </c>
      <c r="BD413" s="243"/>
      <c r="BE413" s="243"/>
      <c r="BF413" s="243">
        <f>+_xlfn.XLOOKUP(BF2,'LY TU_FU_Redline'!$A:$A,'LY TU_FU_Redline'!$B:$B)</f>
        <v>0.40272358983386775</v>
      </c>
      <c r="BG413" s="243">
        <f>+BA413-BF413</f>
        <v>2.9250823217211563E-2</v>
      </c>
      <c r="BH413" s="35"/>
      <c r="BI413" s="243">
        <f>+_xlfn.XLOOKUP(BI$2,TU_FU_Redline!$O:$O,TU_FU_Redline!$P:$P)</f>
        <v>0.43197441305107931</v>
      </c>
      <c r="BJ413" s="243">
        <f>+INDEX('Budget FU&amp;ROC'!$D$5:$BC$41,MATCH(BI$2&amp;$D413,'Budget FU&amp;ROC'!$A$5:$A$41,0),MATCH(BI$5,'Budget FU&amp;ROC'!$D$4:$BC$4,0))</f>
        <v>0.28909881822143862</v>
      </c>
      <c r="BK413" s="243">
        <f t="shared" si="514"/>
        <v>0.14287559482964068</v>
      </c>
      <c r="BL413" s="243"/>
      <c r="BM413" s="243"/>
      <c r="BN413" s="243">
        <f>+_xlfn.XLOOKUP(BN$2,'LY TU_FU_Redline'!$O:$O,'LY TU_FU_Redline'!$P:$P)</f>
        <v>0.40272358983386775</v>
      </c>
      <c r="BO413" s="275">
        <f t="shared" ref="BO413:BO416" si="519">+BI413-BN413</f>
        <v>2.9250823217211563E-2</v>
      </c>
      <c r="BP413" s="32"/>
      <c r="BQ413" s="249">
        <f>+_xlfn.XLOOKUP(BQ$2,TU_FU_Redline!$A:$A,TU_FU_Redline!$B:$B)</f>
        <v>0.46180477887826904</v>
      </c>
      <c r="BR413" s="243">
        <f>+INDEX('Budget FU&amp;ROC'!$D$5:$BC$41,MATCH(BQ$2&amp;$D413,'Budget FU&amp;ROC'!$A$5:$A$41,0),MATCH(BQ$5&amp;" MTD",'Budget FU&amp;ROC'!$D$4:$BC$4,0))</f>
        <v>0.64500575859923204</v>
      </c>
      <c r="BS413" s="243">
        <f>+BQ413-BR413</f>
        <v>-0.183200979720963</v>
      </c>
      <c r="BT413" s="243"/>
      <c r="BU413" s="243"/>
      <c r="BV413" s="243">
        <f>+_xlfn.XLOOKUP(BV2,'LY TU_FU_Redline'!$A:$A,'LY TU_FU_Redline'!$B:$B)</f>
        <v>0.60107925461186551</v>
      </c>
      <c r="BW413" s="243">
        <f>+BQ413-BV413</f>
        <v>-0.13927447573359647</v>
      </c>
      <c r="BX413" s="35"/>
      <c r="BY413" s="243">
        <f>+_xlfn.XLOOKUP(BY$2,TU_FU_Redline!$O:$O,TU_FU_Redline!$P:$P)</f>
        <v>0.46180477887826904</v>
      </c>
      <c r="BZ413" s="243">
        <f>+INDEX('Budget FU&amp;ROC'!$D$5:$BC$41,MATCH(BY$2&amp;$D413,'Budget FU&amp;ROC'!$A$5:$A$41,0),MATCH(BY$5,'Budget FU&amp;ROC'!$D$4:$BC$4,0))</f>
        <v>0.64500575859923204</v>
      </c>
      <c r="CA413" s="243">
        <f t="shared" si="515"/>
        <v>-0.183200979720963</v>
      </c>
      <c r="CB413" s="243"/>
      <c r="CC413" s="243"/>
      <c r="CD413" s="243">
        <f>+_xlfn.XLOOKUP(CD$2,'LY TU_FU_Redline'!$O:$O,'LY TU_FU_Redline'!$P:$P)</f>
        <v>0.60107925461186551</v>
      </c>
      <c r="CE413" s="275">
        <f t="shared" ref="CE413:CE416" si="520">+BY413-CD413</f>
        <v>-0.13927447573359647</v>
      </c>
      <c r="CF413" s="32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</row>
    <row r="414" spans="2:99" s="2" customFormat="1">
      <c r="D414" s="79" t="s">
        <v>407</v>
      </c>
      <c r="E414" s="243">
        <f>+_xlfn.XLOOKUP(E$2,TU_FU_Redline!$A:$A,TU_FU_Redline!$C:$C)</f>
        <v>0.77334333941099198</v>
      </c>
      <c r="F414" s="243"/>
      <c r="G414" s="243"/>
      <c r="H414" s="243"/>
      <c r="I414" s="243"/>
      <c r="J414" s="243">
        <f>+_xlfn.XLOOKUP(J$2,'LY TU_FU_Redline'!$A:$A,'LY TU_FU_Redline'!$C:$C)</f>
        <v>0.81010638380066013</v>
      </c>
      <c r="K414" s="243">
        <f t="shared" ref="K414:K416" si="521">+E414-J414</f>
        <v>-3.6763044389668154E-2</v>
      </c>
      <c r="L414" s="35"/>
      <c r="M414" s="243">
        <f>+_xlfn.XLOOKUP(M$2,TU_FU_Redline!$H:$H,TU_FU_Redline!$J:$J)</f>
        <v>0.77334333941099209</v>
      </c>
      <c r="N414" s="243"/>
      <c r="O414" s="243">
        <f t="shared" si="511"/>
        <v>0.77334333941099209</v>
      </c>
      <c r="P414" s="243"/>
      <c r="Q414" s="243"/>
      <c r="R414" s="243">
        <f>+_xlfn.XLOOKUP(R$2,'LY TU_FU_Redline'!$H:$H,'LY TU_FU_Redline'!$J:$J)</f>
        <v>0.81010638380066013</v>
      </c>
      <c r="S414" s="275">
        <f t="shared" si="516"/>
        <v>-3.6763044389668043E-2</v>
      </c>
      <c r="T414" s="32"/>
      <c r="U414" s="249">
        <f>+_xlfn.XLOOKUP(U$2,TU_FU_Redline!$A:$A,TU_FU_Redline!$C:$C)</f>
        <v>0.78569048824316967</v>
      </c>
      <c r="V414" s="243"/>
      <c r="W414" s="243"/>
      <c r="X414" s="243"/>
      <c r="Y414" s="243"/>
      <c r="Z414" s="243">
        <f>+_xlfn.XLOOKUP(Z$2,'LY TU_FU_Redline'!$A:$A,'LY TU_FU_Redline'!$C:$C)</f>
        <v>0.61886401806100433</v>
      </c>
      <c r="AA414" s="243">
        <f t="shared" ref="AA414:AA416" si="522">+U414-Z414</f>
        <v>0.16682647018216534</v>
      </c>
      <c r="AB414" s="35"/>
      <c r="AC414" s="243">
        <f>+_xlfn.XLOOKUP(AC$2,TU_FU_Redline!$H:$H,TU_FU_Redline!$J:$J)</f>
        <v>0.78569048824316967</v>
      </c>
      <c r="AD414" s="243"/>
      <c r="AE414" s="243">
        <f t="shared" si="512"/>
        <v>0.78569048824316967</v>
      </c>
      <c r="AF414" s="243"/>
      <c r="AG414" s="243"/>
      <c r="AH414" s="243">
        <f>+_xlfn.XLOOKUP(AH$2,'LY TU_FU_Redline'!$H:$H,'LY TU_FU_Redline'!$J:$J)</f>
        <v>0.61886401806100455</v>
      </c>
      <c r="AI414" s="275">
        <f t="shared" si="517"/>
        <v>0.16682647018216512</v>
      </c>
      <c r="AJ414" s="32"/>
      <c r="AK414" s="249">
        <f>+_xlfn.XLOOKUP(AK$2,TU_FU_Redline!$A:$A,TU_FU_Redline!$C:$C)</f>
        <v>0.82769320286828862</v>
      </c>
      <c r="AL414" s="243"/>
      <c r="AM414" s="243"/>
      <c r="AN414" s="243"/>
      <c r="AO414" s="243"/>
      <c r="AP414" s="243">
        <f>+_xlfn.XLOOKUP(AP$2,'LY TU_FU_Redline'!$A:$A,'LY TU_FU_Redline'!$C:$C)</f>
        <v>0.78949165897852724</v>
      </c>
      <c r="AQ414" s="243">
        <f t="shared" ref="AQ414:AQ416" si="523">+AK414-AP414</f>
        <v>3.820154388976138E-2</v>
      </c>
      <c r="AR414" s="35"/>
      <c r="AS414" s="243">
        <f>+_xlfn.XLOOKUP(AS$2,TU_FU_Redline!$H:$H,TU_FU_Redline!$J:$J)</f>
        <v>0.82769320286828851</v>
      </c>
      <c r="AT414" s="243"/>
      <c r="AU414" s="243">
        <f t="shared" si="513"/>
        <v>0.82769320286828851</v>
      </c>
      <c r="AV414" s="243"/>
      <c r="AW414" s="243"/>
      <c r="AX414" s="243">
        <f>+_xlfn.XLOOKUP(AX$2,'LY TU_FU_Redline'!$H:$H,'LY TU_FU_Redline'!$J:$J)</f>
        <v>0.78949165897852713</v>
      </c>
      <c r="AY414" s="275">
        <f t="shared" si="518"/>
        <v>3.820154388976138E-2</v>
      </c>
      <c r="AZ414" s="32"/>
      <c r="BA414" s="249">
        <f>+_xlfn.XLOOKUP(BA$2,TU_FU_Redline!$A:$A,TU_FU_Redline!$C:$C)</f>
        <v>0.77884246693507153</v>
      </c>
      <c r="BB414" s="243"/>
      <c r="BC414" s="243"/>
      <c r="BD414" s="243"/>
      <c r="BE414" s="243"/>
      <c r="BF414" s="243">
        <f>+_xlfn.XLOOKUP(BF$2,'LY TU_FU_Redline'!$A:$A,'LY TU_FU_Redline'!$C:$C)</f>
        <v>0.91664861369642725</v>
      </c>
      <c r="BG414" s="243">
        <f t="shared" ref="BG414:BG416" si="524">+BA414-BF414</f>
        <v>-0.13780614676135572</v>
      </c>
      <c r="BH414" s="35"/>
      <c r="BI414" s="243">
        <f>+_xlfn.XLOOKUP(BI$2,TU_FU_Redline!$H:$H,TU_FU_Redline!$J:$J)</f>
        <v>0.77884246693507153</v>
      </c>
      <c r="BJ414" s="243"/>
      <c r="BK414" s="243">
        <f t="shared" si="514"/>
        <v>0.77884246693507153</v>
      </c>
      <c r="BL414" s="243"/>
      <c r="BM414" s="243"/>
      <c r="BN414" s="243">
        <f>+_xlfn.XLOOKUP(BN$2,'LY TU_FU_Redline'!$H:$H,'LY TU_FU_Redline'!$J:$J)</f>
        <v>0.91664861369642714</v>
      </c>
      <c r="BO414" s="275">
        <f t="shared" si="519"/>
        <v>-0.13780614676135561</v>
      </c>
      <c r="BP414" s="32"/>
      <c r="BQ414" s="249">
        <f>+_xlfn.XLOOKUP(BQ$2,TU_FU_Redline!$A:$A,TU_FU_Redline!$C:$C)</f>
        <v>0.59999327119245849</v>
      </c>
      <c r="BR414" s="243"/>
      <c r="BS414" s="243"/>
      <c r="BT414" s="243"/>
      <c r="BU414" s="243"/>
      <c r="BV414" s="243">
        <f>+_xlfn.XLOOKUP(BV$2,'LY TU_FU_Redline'!$A:$A,'LY TU_FU_Redline'!$C:$C)</f>
        <v>0.74532209453031639</v>
      </c>
      <c r="BW414" s="243">
        <f t="shared" ref="BW414:BW416" si="525">+BQ414-BV414</f>
        <v>-0.1453288233378579</v>
      </c>
      <c r="BX414" s="35"/>
      <c r="BY414" s="243">
        <f>+_xlfn.XLOOKUP(BY$2,TU_FU_Redline!$H:$H,TU_FU_Redline!$J:$J)</f>
        <v>0.5999932711924586</v>
      </c>
      <c r="BZ414" s="243"/>
      <c r="CA414" s="243">
        <f t="shared" si="515"/>
        <v>0.5999932711924586</v>
      </c>
      <c r="CB414" s="243"/>
      <c r="CC414" s="243"/>
      <c r="CD414" s="243">
        <f>+_xlfn.XLOOKUP(CD$2,'LY TU_FU_Redline'!$H:$H,'LY TU_FU_Redline'!$J:$J)</f>
        <v>0.74532209453031628</v>
      </c>
      <c r="CE414" s="275">
        <f t="shared" si="520"/>
        <v>-0.14532882333785768</v>
      </c>
      <c r="CF414" s="32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</row>
    <row r="415" spans="2:99" s="2" customFormat="1">
      <c r="D415" s="79" t="s">
        <v>408</v>
      </c>
      <c r="E415" s="243">
        <f>+_xlfn.XLOOKUP(E$2,TU_FU_Redline!$A:$A,TU_FU_Redline!$D:$D)</f>
        <v>0.12668331953046122</v>
      </c>
      <c r="F415" s="243"/>
      <c r="G415" s="243"/>
      <c r="H415" s="243"/>
      <c r="I415" s="243"/>
      <c r="J415" s="243">
        <f>+_xlfn.XLOOKUP(J$2,'LY TU_FU_Redline'!$A:$A,'LY TU_FU_Redline'!$D:$D)</f>
        <v>0.1450519138627416</v>
      </c>
      <c r="K415" s="243">
        <f t="shared" si="521"/>
        <v>-1.8368594332280386E-2</v>
      </c>
      <c r="L415" s="35"/>
      <c r="M415" s="243">
        <f>+_xlfn.XLOOKUP(M$2,TU_FU_Redline!$H:$H,TU_FU_Redline!$K:$K)</f>
        <v>0.12668331953046122</v>
      </c>
      <c r="N415" s="243"/>
      <c r="O415" s="243">
        <f t="shared" si="511"/>
        <v>0.12668331953046122</v>
      </c>
      <c r="P415" s="243"/>
      <c r="Q415" s="243"/>
      <c r="R415" s="243">
        <f>+_xlfn.XLOOKUP(R$2,'LY TU_FU_Redline'!$H:$H,'LY TU_FU_Redline'!$K:$K)</f>
        <v>0.14505191386274166</v>
      </c>
      <c r="S415" s="275">
        <f t="shared" si="516"/>
        <v>-1.8368594332280441E-2</v>
      </c>
      <c r="T415" s="32"/>
      <c r="U415" s="249">
        <f>+_xlfn.XLOOKUP(U$2,TU_FU_Redline!$A:$A,TU_FU_Redline!$D:$D)</f>
        <v>4.1317097701135681E-2</v>
      </c>
      <c r="V415" s="243"/>
      <c r="W415" s="243"/>
      <c r="X415" s="243"/>
      <c r="Y415" s="243"/>
      <c r="Z415" s="243">
        <f>+_xlfn.XLOOKUP(Z$2,'LY TU_FU_Redline'!$A:$A,'LY TU_FU_Redline'!$D:$D)</f>
        <v>0.14819748050825371</v>
      </c>
      <c r="AA415" s="243">
        <f t="shared" si="522"/>
        <v>-0.10688038280711804</v>
      </c>
      <c r="AB415" s="35"/>
      <c r="AC415" s="243">
        <f>+_xlfn.XLOOKUP(AC$2,TU_FU_Redline!$H:$H,TU_FU_Redline!$K:$K)</f>
        <v>4.1317097701135674E-2</v>
      </c>
      <c r="AD415" s="243"/>
      <c r="AE415" s="243">
        <f t="shared" si="512"/>
        <v>4.1317097701135674E-2</v>
      </c>
      <c r="AF415" s="243"/>
      <c r="AG415" s="243"/>
      <c r="AH415" s="243">
        <f>+_xlfn.XLOOKUP(AH$2,'LY TU_FU_Redline'!$H:$H,'LY TU_FU_Redline'!$K:$K)</f>
        <v>0.14819748050825371</v>
      </c>
      <c r="AI415" s="275">
        <f t="shared" si="517"/>
        <v>-0.10688038280711804</v>
      </c>
      <c r="AJ415" s="32"/>
      <c r="AK415" s="249">
        <f>+_xlfn.XLOOKUP(AK$2,TU_FU_Redline!$A:$A,TU_FU_Redline!$D:$D)</f>
        <v>0.13036213875364489</v>
      </c>
      <c r="AL415" s="243"/>
      <c r="AM415" s="243"/>
      <c r="AN415" s="243"/>
      <c r="AO415" s="243"/>
      <c r="AP415" s="243">
        <f>+_xlfn.XLOOKUP(AP$2,'LY TU_FU_Redline'!$A:$A,'LY TU_FU_Redline'!$D:$D)</f>
        <v>0.14018645230012305</v>
      </c>
      <c r="AQ415" s="243">
        <f t="shared" si="523"/>
        <v>-9.8243135464781695E-3</v>
      </c>
      <c r="AR415" s="35"/>
      <c r="AS415" s="243">
        <f>+_xlfn.XLOOKUP(AS$2,TU_FU_Redline!$H:$H,TU_FU_Redline!$K:$K)</f>
        <v>0.13036213875364491</v>
      </c>
      <c r="AT415" s="243"/>
      <c r="AU415" s="243">
        <f t="shared" si="513"/>
        <v>0.13036213875364491</v>
      </c>
      <c r="AV415" s="243"/>
      <c r="AW415" s="243"/>
      <c r="AX415" s="243">
        <f>+_xlfn.XLOOKUP(AX$2,'LY TU_FU_Redline'!$H:$H,'LY TU_FU_Redline'!$K:$K)</f>
        <v>0.14018645230012305</v>
      </c>
      <c r="AY415" s="275">
        <f t="shared" si="518"/>
        <v>-9.8243135464781417E-3</v>
      </c>
      <c r="AZ415" s="32"/>
      <c r="BA415" s="249">
        <f>+_xlfn.XLOOKUP(BA$2,TU_FU_Redline!$A:$A,TU_FU_Redline!$D:$D)</f>
        <v>0.16888666356669169</v>
      </c>
      <c r="BB415" s="243"/>
      <c r="BC415" s="243"/>
      <c r="BD415" s="243"/>
      <c r="BE415" s="243"/>
      <c r="BF415" s="243">
        <f>+_xlfn.XLOOKUP(BF$2,'LY TU_FU_Redline'!$A:$A,'LY TU_FU_Redline'!$D:$D)</f>
        <v>0.18199050833513311</v>
      </c>
      <c r="BG415" s="243">
        <f t="shared" si="524"/>
        <v>-1.3103844768441425E-2</v>
      </c>
      <c r="BH415" s="35"/>
      <c r="BI415" s="243">
        <f>+_xlfn.XLOOKUP(BI$2,TU_FU_Redline!$H:$H,TU_FU_Redline!$K:$K)</f>
        <v>0.16888666356669169</v>
      </c>
      <c r="BJ415" s="243"/>
      <c r="BK415" s="243">
        <f t="shared" si="514"/>
        <v>0.16888666356669169</v>
      </c>
      <c r="BL415" s="243"/>
      <c r="BM415" s="243"/>
      <c r="BN415" s="243">
        <f>+_xlfn.XLOOKUP(BN$2,'LY TU_FU_Redline'!$H:$H,'LY TU_FU_Redline'!$K:$K)</f>
        <v>0.18199050833513311</v>
      </c>
      <c r="BO415" s="275">
        <f t="shared" si="519"/>
        <v>-1.3103844768441425E-2</v>
      </c>
      <c r="BP415" s="32"/>
      <c r="BQ415" s="249">
        <f>+_xlfn.XLOOKUP(BQ$2,TU_FU_Redline!$A:$A,TU_FU_Redline!$D:$D)</f>
        <v>0.22500243650501464</v>
      </c>
      <c r="BR415" s="243"/>
      <c r="BS415" s="243"/>
      <c r="BT415" s="243"/>
      <c r="BU415" s="243"/>
      <c r="BV415" s="243">
        <f>+_xlfn.XLOOKUP(BV$2,'LY TU_FU_Redline'!$A:$A,'LY TU_FU_Redline'!$D:$D)</f>
        <v>9.0144674468417285E-2</v>
      </c>
      <c r="BW415" s="243">
        <f t="shared" si="525"/>
        <v>0.13485776203659736</v>
      </c>
      <c r="BX415" s="35"/>
      <c r="BY415" s="243">
        <f>+_xlfn.XLOOKUP(BY$2,TU_FU_Redline!$H:$H,TU_FU_Redline!$K:$K)</f>
        <v>0.22500243650501467</v>
      </c>
      <c r="BZ415" s="243"/>
      <c r="CA415" s="243">
        <f t="shared" si="515"/>
        <v>0.22500243650501467</v>
      </c>
      <c r="CB415" s="243"/>
      <c r="CC415" s="243"/>
      <c r="CD415" s="243">
        <f>+_xlfn.XLOOKUP(CD$2,'LY TU_FU_Redline'!$H:$H,'LY TU_FU_Redline'!$K:$K)</f>
        <v>9.0144674468417285E-2</v>
      </c>
      <c r="CE415" s="275">
        <f t="shared" si="520"/>
        <v>0.13485776203659738</v>
      </c>
      <c r="CF415" s="32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</row>
    <row r="416" spans="2:99" s="2" customFormat="1" ht="15" thickBot="1">
      <c r="D416" s="100" t="s">
        <v>454</v>
      </c>
      <c r="E416" s="251">
        <f>+INDEX('ROC Calculation'!$B$65:$N$81,MATCH(E$2,'ROC Calculation'!$A$65:$A$81,0),MATCH($E$5,'ROC Calculation'!$B$64:$N$64,0))/1000</f>
        <v>34665.535220700003</v>
      </c>
      <c r="F416" s="251"/>
      <c r="G416" s="251"/>
      <c r="H416" s="251"/>
      <c r="I416" s="251"/>
      <c r="J416" s="251">
        <f>+INDEX('LY ROC Calculation'!$B$65:$N$81,MATCH(J$2,'LY ROC Calculation'!$A$65:$A$81,0),MATCH($J$5,'LY ROC Calculation'!$B$64:$N$64,0))/1000</f>
        <v>31519.372124299993</v>
      </c>
      <c r="K416" s="251">
        <f t="shared" si="521"/>
        <v>3146.1630964000105</v>
      </c>
      <c r="L416" s="252"/>
      <c r="M416" s="251">
        <f>+E416</f>
        <v>34665.535220700003</v>
      </c>
      <c r="N416" s="251"/>
      <c r="O416" s="251">
        <f t="shared" si="511"/>
        <v>34665.535220700003</v>
      </c>
      <c r="P416" s="251"/>
      <c r="Q416" s="251"/>
      <c r="R416" s="251">
        <f>+J416</f>
        <v>31519.372124299993</v>
      </c>
      <c r="S416" s="276">
        <f t="shared" si="516"/>
        <v>3146.1630964000105</v>
      </c>
      <c r="T416" s="32"/>
      <c r="U416" s="250">
        <f>+INDEX('ROC Calculation'!$B$65:$N$81,MATCH(U$2,'ROC Calculation'!$A$65:$A$81,0),MATCH($E$5,'ROC Calculation'!$B$64:$N$64,0))/1000</f>
        <v>9705.1119817000053</v>
      </c>
      <c r="V416" s="251"/>
      <c r="W416" s="251"/>
      <c r="X416" s="251"/>
      <c r="Y416" s="251"/>
      <c r="Z416" s="251">
        <f>+INDEX('LY ROC Calculation'!$B$65:$N$81,MATCH(Z$2,'LY ROC Calculation'!$A$65:$A$81,0),MATCH($J$5,'LY ROC Calculation'!$B$64:$N$64,0))/1000</f>
        <v>8479.7155792999911</v>
      </c>
      <c r="AA416" s="251">
        <f t="shared" si="522"/>
        <v>1225.3964024000143</v>
      </c>
      <c r="AB416" s="252"/>
      <c r="AC416" s="251">
        <f>+U416</f>
        <v>9705.1119817000053</v>
      </c>
      <c r="AD416" s="251"/>
      <c r="AE416" s="251">
        <f t="shared" si="512"/>
        <v>9705.1119817000053</v>
      </c>
      <c r="AF416" s="251"/>
      <c r="AG416" s="251"/>
      <c r="AH416" s="251">
        <f>+Z416</f>
        <v>8479.7155792999911</v>
      </c>
      <c r="AI416" s="276">
        <f t="shared" si="517"/>
        <v>1225.3964024000143</v>
      </c>
      <c r="AJ416" s="32"/>
      <c r="AK416" s="250">
        <f>+INDEX('ROC Calculation'!$B$65:$N$81,MATCH(AK$2,'ROC Calculation'!$A$65:$A$81,0),MATCH($E$5,'ROC Calculation'!$B$64:$N$64,0))/1000</f>
        <v>10568.934675700002</v>
      </c>
      <c r="AL416" s="251"/>
      <c r="AM416" s="251"/>
      <c r="AN416" s="251"/>
      <c r="AO416" s="251"/>
      <c r="AP416" s="251">
        <f>+INDEX('LY ROC Calculation'!$B$65:$N$81,MATCH(AP$2,'LY ROC Calculation'!$A$65:$A$81,0),MATCH($J$5,'LY ROC Calculation'!$B$64:$N$64,0))/1000</f>
        <v>5611.8158269000005</v>
      </c>
      <c r="AQ416" s="251">
        <f t="shared" si="523"/>
        <v>4957.1188488000016</v>
      </c>
      <c r="AR416" s="252"/>
      <c r="AS416" s="251">
        <f>+AK416</f>
        <v>10568.934675700002</v>
      </c>
      <c r="AT416" s="251"/>
      <c r="AU416" s="251">
        <f t="shared" si="513"/>
        <v>10568.934675700002</v>
      </c>
      <c r="AV416" s="251"/>
      <c r="AW416" s="251"/>
      <c r="AX416" s="251">
        <f>+AP416</f>
        <v>5611.8158269000005</v>
      </c>
      <c r="AY416" s="276">
        <f t="shared" si="518"/>
        <v>4957.1188488000016</v>
      </c>
      <c r="AZ416" s="32"/>
      <c r="BA416" s="250">
        <f>+INDEX('ROC Calculation'!$B$65:$N$81,MATCH(BA$2,'ROC Calculation'!$A$65:$A$81,0),MATCH($E$5,'ROC Calculation'!$B$64:$N$64,0))/1000</f>
        <v>10212.984388099996</v>
      </c>
      <c r="BB416" s="251"/>
      <c r="BC416" s="251"/>
      <c r="BD416" s="251"/>
      <c r="BE416" s="251"/>
      <c r="BF416" s="251">
        <f>+INDEX('LY ROC Calculation'!$B$65:$N$81,MATCH(BF$2,'LY ROC Calculation'!$A$65:$A$81,0),MATCH($J$5,'LY ROC Calculation'!$B$64:$N$64,0))/1000</f>
        <v>10231.266686199999</v>
      </c>
      <c r="BG416" s="251">
        <f t="shared" si="524"/>
        <v>-18.282298100002663</v>
      </c>
      <c r="BH416" s="252"/>
      <c r="BI416" s="251">
        <f>+BA416</f>
        <v>10212.984388099996</v>
      </c>
      <c r="BJ416" s="251"/>
      <c r="BK416" s="251">
        <f t="shared" si="514"/>
        <v>10212.984388099996</v>
      </c>
      <c r="BL416" s="251"/>
      <c r="BM416" s="251"/>
      <c r="BN416" s="251">
        <f>+BF416</f>
        <v>10231.266686199999</v>
      </c>
      <c r="BO416" s="276">
        <f t="shared" si="519"/>
        <v>-18.282298100002663</v>
      </c>
      <c r="BP416" s="32"/>
      <c r="BQ416" s="250">
        <f>+INDEX('ROC Calculation'!$B$65:$N$81,MATCH(BQ$2,'ROC Calculation'!$A$65:$A$81,0),MATCH($E$5,'ROC Calculation'!$B$64:$N$64,0))/1000</f>
        <v>4178.5041751999997</v>
      </c>
      <c r="BR416" s="251"/>
      <c r="BS416" s="251"/>
      <c r="BT416" s="251"/>
      <c r="BU416" s="251"/>
      <c r="BV416" s="251">
        <f>+INDEX('LY ROC Calculation'!$B$65:$N$81,MATCH(BV$2,'LY ROC Calculation'!$A$65:$A$81,0),MATCH($J$5,'LY ROC Calculation'!$B$64:$N$64,0))/1000</f>
        <v>7196.5740318999988</v>
      </c>
      <c r="BW416" s="251">
        <f t="shared" si="525"/>
        <v>-3018.069856699999</v>
      </c>
      <c r="BX416" s="252"/>
      <c r="BY416" s="251">
        <f>+BQ416</f>
        <v>4178.5041751999997</v>
      </c>
      <c r="BZ416" s="251"/>
      <c r="CA416" s="251">
        <f t="shared" si="515"/>
        <v>4178.5041751999997</v>
      </c>
      <c r="CB416" s="251"/>
      <c r="CC416" s="251"/>
      <c r="CD416" s="251">
        <f>+BV416</f>
        <v>7196.5740318999988</v>
      </c>
      <c r="CE416" s="276">
        <f t="shared" si="520"/>
        <v>-3018.069856699999</v>
      </c>
      <c r="CF416" s="32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</row>
    <row r="417" spans="1:99">
      <c r="A417" s="2"/>
      <c r="B417" s="2"/>
      <c r="C417" s="2"/>
      <c r="D417" s="2"/>
      <c r="E417" s="96"/>
      <c r="F417" s="96"/>
      <c r="G417" s="96"/>
      <c r="H417" s="96"/>
      <c r="I417" s="96"/>
      <c r="J417" s="96"/>
      <c r="K417" s="97"/>
      <c r="L417" s="49"/>
      <c r="M417" s="96"/>
      <c r="N417" s="96"/>
      <c r="O417" s="96"/>
      <c r="P417" s="96"/>
      <c r="Q417" s="96"/>
      <c r="R417" s="97"/>
      <c r="S417" s="97"/>
      <c r="T417" s="32"/>
      <c r="U417" s="96"/>
      <c r="V417" s="96"/>
      <c r="W417" s="96"/>
      <c r="X417" s="96"/>
      <c r="Y417" s="96"/>
      <c r="Z417" s="96"/>
      <c r="AA417" s="97"/>
      <c r="AB417" s="49"/>
      <c r="AC417" s="96"/>
      <c r="AD417" s="96"/>
      <c r="AE417" s="96"/>
      <c r="AF417" s="96"/>
      <c r="AG417" s="96"/>
      <c r="AH417" s="97"/>
      <c r="AI417" s="97"/>
      <c r="AJ417" s="32"/>
      <c r="AK417" s="96"/>
      <c r="AL417" s="96"/>
      <c r="AM417" s="96"/>
      <c r="AN417" s="96"/>
      <c r="AO417" s="96"/>
      <c r="AP417" s="96"/>
      <c r="AQ417" s="97"/>
      <c r="AR417" s="49"/>
      <c r="AS417" s="96"/>
      <c r="AT417" s="96"/>
      <c r="AU417" s="96"/>
      <c r="AV417" s="96"/>
      <c r="AW417" s="96"/>
      <c r="AX417" s="97"/>
      <c r="AY417" s="97"/>
      <c r="AZ417" s="32"/>
      <c r="BA417" s="96"/>
      <c r="BB417" s="96"/>
      <c r="BC417" s="96"/>
      <c r="BD417" s="96"/>
      <c r="BE417" s="96"/>
      <c r="BF417" s="96"/>
      <c r="BG417" s="97"/>
      <c r="BH417" s="49"/>
      <c r="BI417" s="96"/>
      <c r="BJ417" s="96"/>
      <c r="BK417" s="96"/>
      <c r="BL417" s="96"/>
      <c r="BM417" s="96"/>
      <c r="BN417" s="97"/>
      <c r="BO417" s="97"/>
      <c r="BP417" s="32"/>
      <c r="BQ417" s="96"/>
      <c r="BR417" s="96"/>
      <c r="BS417" s="96"/>
      <c r="BT417" s="96"/>
      <c r="BU417" s="96"/>
      <c r="BV417" s="96"/>
      <c r="BW417" s="97"/>
      <c r="BX417" s="49"/>
      <c r="BY417" s="96"/>
      <c r="BZ417" s="96"/>
      <c r="CA417" s="96"/>
      <c r="CB417" s="96"/>
      <c r="CC417" s="96"/>
      <c r="CD417" s="97"/>
      <c r="CE417" s="97"/>
      <c r="CF417" s="32"/>
    </row>
    <row r="418" spans="1:99" ht="15" thickBot="1">
      <c r="A418" s="2"/>
      <c r="B418" s="2"/>
      <c r="C418" s="2"/>
      <c r="D418" s="67" t="s">
        <v>409</v>
      </c>
      <c r="E418" s="96"/>
      <c r="F418" s="96"/>
      <c r="G418" s="96"/>
      <c r="H418" s="96"/>
      <c r="I418" s="96"/>
      <c r="J418" s="97"/>
      <c r="K418" s="97"/>
      <c r="L418" s="49"/>
      <c r="M418" s="96"/>
      <c r="N418" s="96"/>
      <c r="O418" s="96"/>
      <c r="P418" s="96"/>
      <c r="Q418" s="96"/>
      <c r="R418" s="97"/>
      <c r="S418" s="97"/>
      <c r="T418" s="32"/>
      <c r="U418" s="96"/>
      <c r="V418" s="96"/>
      <c r="W418" s="96"/>
      <c r="X418" s="96"/>
      <c r="Y418" s="96"/>
      <c r="Z418" s="97"/>
      <c r="AA418" s="97"/>
      <c r="AB418" s="49"/>
      <c r="AC418" s="96"/>
      <c r="AD418" s="96"/>
      <c r="AE418" s="96"/>
      <c r="AF418" s="96"/>
      <c r="AG418" s="96"/>
      <c r="AH418" s="97"/>
      <c r="AI418" s="97"/>
      <c r="AJ418" s="32"/>
      <c r="AK418" s="96"/>
      <c r="AL418" s="96"/>
      <c r="AM418" s="96"/>
      <c r="AN418" s="96"/>
      <c r="AO418" s="96"/>
      <c r="AP418" s="97"/>
      <c r="AQ418" s="97"/>
      <c r="AR418" s="49"/>
      <c r="AS418" s="96"/>
      <c r="AT418" s="96"/>
      <c r="AU418" s="96"/>
      <c r="AV418" s="96"/>
      <c r="AW418" s="96"/>
      <c r="AX418" s="97"/>
      <c r="AY418" s="97"/>
      <c r="AZ418" s="32"/>
      <c r="BA418" s="96"/>
      <c r="BB418" s="96"/>
      <c r="BC418" s="96"/>
      <c r="BD418" s="96"/>
      <c r="BE418" s="96"/>
      <c r="BF418" s="97"/>
      <c r="BG418" s="97"/>
      <c r="BH418" s="49"/>
      <c r="BI418" s="96"/>
      <c r="BJ418" s="96"/>
      <c r="BK418" s="96"/>
      <c r="BL418" s="96"/>
      <c r="BM418" s="96"/>
      <c r="BN418" s="97"/>
      <c r="BO418" s="97"/>
      <c r="BP418" s="32"/>
      <c r="BQ418" s="96"/>
      <c r="BR418" s="96"/>
      <c r="BS418" s="96"/>
      <c r="BT418" s="96"/>
      <c r="BU418" s="96"/>
      <c r="BV418" s="97"/>
      <c r="BW418" s="97"/>
      <c r="BX418" s="49"/>
      <c r="BY418" s="96"/>
      <c r="BZ418" s="96"/>
      <c r="CA418" s="96"/>
      <c r="CB418" s="96"/>
      <c r="CC418" s="96"/>
      <c r="CD418" s="97"/>
      <c r="CE418" s="97"/>
      <c r="CF418" s="32"/>
    </row>
    <row r="419" spans="1:99" s="2" customFormat="1">
      <c r="B419" s="2" t="s">
        <v>539</v>
      </c>
      <c r="C419" s="2">
        <v>1</v>
      </c>
      <c r="D419" s="102" t="s">
        <v>410</v>
      </c>
      <c r="E419" s="103">
        <v>58658.199999999983</v>
      </c>
      <c r="F419" s="103">
        <v>72795.481281665154</v>
      </c>
      <c r="G419" s="103">
        <f t="shared" ref="G419:G423" si="526">+E419-F419</f>
        <v>-14137.281281665171</v>
      </c>
      <c r="H419" s="344">
        <v>0</v>
      </c>
      <c r="I419" s="344">
        <f t="shared" ref="I419:I423" si="527">+E419-H419</f>
        <v>58658.199999999983</v>
      </c>
      <c r="J419" s="104">
        <v>50338.459999999992</v>
      </c>
      <c r="K419" s="104">
        <f t="shared" ref="K419:K423" si="528">+E419-J419</f>
        <v>8319.7399999999907</v>
      </c>
      <c r="L419" s="99"/>
      <c r="M419" s="103">
        <v>58658.199999999983</v>
      </c>
      <c r="N419" s="103">
        <v>72795.481281665154</v>
      </c>
      <c r="O419" s="344">
        <f t="shared" ref="O419:O423" si="529">+M419-N419</f>
        <v>-14137.281281665171</v>
      </c>
      <c r="P419" s="344">
        <v>0</v>
      </c>
      <c r="Q419" s="103">
        <f t="shared" ref="Q419:Q423" si="530">+M419-P419</f>
        <v>58658.199999999983</v>
      </c>
      <c r="R419" s="104">
        <v>50338.459999999992</v>
      </c>
      <c r="S419" s="105">
        <f t="shared" ref="S419:S423" si="531">+M419-R419</f>
        <v>8319.7399999999907</v>
      </c>
      <c r="T419" s="32"/>
      <c r="U419" s="129">
        <v>8104.6600000000108</v>
      </c>
      <c r="V419" s="344">
        <v>29194.569855816717</v>
      </c>
      <c r="W419" s="344">
        <f t="shared" ref="W419:W423" si="532">+U419-V419</f>
        <v>-21089.909855816706</v>
      </c>
      <c r="X419" s="344">
        <v>0</v>
      </c>
      <c r="Y419" s="344">
        <f t="shared" ref="Y419:Y423" si="533">+U419-X419</f>
        <v>8104.6600000000108</v>
      </c>
      <c r="Z419" s="353">
        <v>26496.919999999995</v>
      </c>
      <c r="AA419" s="353">
        <f t="shared" ref="AA419:AA423" si="534">+U419-Z419</f>
        <v>-18392.259999999984</v>
      </c>
      <c r="AB419" s="248"/>
      <c r="AC419" s="344">
        <v>8104.6600000000108</v>
      </c>
      <c r="AD419" s="344">
        <v>29194.569855816717</v>
      </c>
      <c r="AE419" s="344">
        <f t="shared" ref="AE419:AE423" si="535">+AC419-AD419</f>
        <v>-21089.909855816706</v>
      </c>
      <c r="AF419" s="344">
        <v>0</v>
      </c>
      <c r="AG419" s="344">
        <f t="shared" ref="AG419:AG423" si="536">+AC419-AF419</f>
        <v>8104.6600000000108</v>
      </c>
      <c r="AH419" s="353">
        <v>26496.919999999995</v>
      </c>
      <c r="AI419" s="105">
        <f t="shared" ref="AI419:AI423" si="537">+AC419-AH419</f>
        <v>-18392.259999999984</v>
      </c>
      <c r="AJ419" s="32"/>
      <c r="AK419" s="129">
        <v>-20759.69999999999</v>
      </c>
      <c r="AL419" s="344">
        <v>-36494.688890043726</v>
      </c>
      <c r="AM419" s="344">
        <f t="shared" ref="AM419:AM423" si="538">+AK419-AL419</f>
        <v>15734.988890043736</v>
      </c>
      <c r="AN419" s="344">
        <v>0</v>
      </c>
      <c r="AO419" s="344">
        <f t="shared" ref="AO419:AO423" si="539">+AK419-AN419</f>
        <v>-20759.69999999999</v>
      </c>
      <c r="AP419" s="353">
        <v>-73394.050000000017</v>
      </c>
      <c r="AQ419" s="353">
        <f t="shared" ref="AQ419:AQ423" si="540">+AK419-AP419</f>
        <v>52634.350000000028</v>
      </c>
      <c r="AR419" s="248"/>
      <c r="AS419" s="344">
        <v>-20759.69999999999</v>
      </c>
      <c r="AT419" s="344">
        <v>-36494.688890043726</v>
      </c>
      <c r="AU419" s="344">
        <f t="shared" ref="AU419:AU423" si="541">+AS419-AT419</f>
        <v>15734.988890043736</v>
      </c>
      <c r="AV419" s="344">
        <v>0</v>
      </c>
      <c r="AW419" s="344">
        <f t="shared" ref="AW419:AW423" si="542">+AS419-AV419</f>
        <v>-20759.69999999999</v>
      </c>
      <c r="AX419" s="353">
        <v>-73394.050000000017</v>
      </c>
      <c r="AY419" s="105">
        <f t="shared" ref="AY419:AY423" si="543">+AS419-AX419</f>
        <v>52634.350000000028</v>
      </c>
      <c r="AZ419" s="32"/>
      <c r="BA419" s="129">
        <v>48510.21</v>
      </c>
      <c r="BB419" s="344">
        <v>58590.118518663388</v>
      </c>
      <c r="BC419" s="344">
        <f t="shared" ref="BC419:BC423" si="544">+BA419-BB419</f>
        <v>-10079.908518663389</v>
      </c>
      <c r="BD419" s="344">
        <v>0</v>
      </c>
      <c r="BE419" s="344">
        <f t="shared" ref="BE419:BE423" si="545">+BA419-BD419</f>
        <v>48510.21</v>
      </c>
      <c r="BF419" s="353">
        <v>91403.97</v>
      </c>
      <c r="BG419" s="353">
        <f t="shared" ref="BG419:BG423" si="546">+BA419-BF419</f>
        <v>-42893.760000000002</v>
      </c>
      <c r="BH419" s="248"/>
      <c r="BI419" s="344">
        <v>48510.21</v>
      </c>
      <c r="BJ419" s="344">
        <v>58590.118518663388</v>
      </c>
      <c r="BK419" s="344">
        <f t="shared" ref="BK419:BK423" si="547">+BI419-BJ419</f>
        <v>-10079.908518663389</v>
      </c>
      <c r="BL419" s="344">
        <v>0</v>
      </c>
      <c r="BM419" s="344">
        <f t="shared" ref="BM419:BM423" si="548">+BI419-BL419</f>
        <v>48510.21</v>
      </c>
      <c r="BN419" s="353">
        <v>91403.97</v>
      </c>
      <c r="BO419" s="105">
        <f t="shared" ref="BO419:BO423" si="549">+BI419-BN419</f>
        <v>-42893.760000000002</v>
      </c>
      <c r="BP419" s="32"/>
      <c r="BQ419" s="129">
        <v>22803.029999999995</v>
      </c>
      <c r="BR419" s="344">
        <v>21505.4817972288</v>
      </c>
      <c r="BS419" s="344">
        <f t="shared" ref="BS419:BS423" si="550">+BQ419-BR419</f>
        <v>1297.5482027711951</v>
      </c>
      <c r="BT419" s="344">
        <v>0</v>
      </c>
      <c r="BU419" s="344">
        <f t="shared" ref="BU419:BU423" si="551">+BQ419-BT419</f>
        <v>22803.029999999995</v>
      </c>
      <c r="BV419" s="353">
        <v>5831.6200000000008</v>
      </c>
      <c r="BW419" s="353">
        <f t="shared" ref="BW419:BW423" si="552">+BQ419-BV419</f>
        <v>16971.409999999996</v>
      </c>
      <c r="BX419" s="248"/>
      <c r="BY419" s="344">
        <v>22803.029999999995</v>
      </c>
      <c r="BZ419" s="344">
        <v>21505.4817972288</v>
      </c>
      <c r="CA419" s="344">
        <f t="shared" ref="CA419:CA423" si="553">+BY419-BZ419</f>
        <v>1297.5482027711951</v>
      </c>
      <c r="CB419" s="344">
        <v>0</v>
      </c>
      <c r="CC419" s="344">
        <f t="shared" ref="CC419:CC423" si="554">+BY419-CB419</f>
        <v>22803.029999999995</v>
      </c>
      <c r="CD419" s="353">
        <v>5831.6200000000008</v>
      </c>
      <c r="CE419" s="105">
        <f t="shared" ref="CE419:CE423" si="555">+BY419-CD419</f>
        <v>16971.409999999996</v>
      </c>
      <c r="CF419" s="32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</row>
    <row r="420" spans="1:99" s="2" customFormat="1">
      <c r="B420" s="2" t="s">
        <v>411</v>
      </c>
      <c r="C420" s="2">
        <v>1</v>
      </c>
      <c r="D420" s="62" t="s">
        <v>411</v>
      </c>
      <c r="E420" s="28">
        <v>0</v>
      </c>
      <c r="F420" s="28">
        <v>0</v>
      </c>
      <c r="G420" s="28">
        <f t="shared" si="526"/>
        <v>0</v>
      </c>
      <c r="H420" s="28">
        <v>0</v>
      </c>
      <c r="I420" s="28">
        <f t="shared" si="527"/>
        <v>0</v>
      </c>
      <c r="J420" s="34">
        <v>0</v>
      </c>
      <c r="K420" s="34">
        <f t="shared" si="528"/>
        <v>0</v>
      </c>
      <c r="L420" s="35"/>
      <c r="M420" s="28">
        <v>0</v>
      </c>
      <c r="N420" s="28">
        <v>0</v>
      </c>
      <c r="O420" s="28">
        <f t="shared" si="529"/>
        <v>0</v>
      </c>
      <c r="P420" s="28">
        <v>0</v>
      </c>
      <c r="Q420" s="28">
        <f t="shared" si="530"/>
        <v>0</v>
      </c>
      <c r="R420" s="34">
        <v>0</v>
      </c>
      <c r="S420" s="36">
        <f t="shared" si="531"/>
        <v>0</v>
      </c>
      <c r="T420" s="32"/>
      <c r="U420" s="115">
        <v>0</v>
      </c>
      <c r="V420" s="28">
        <v>0</v>
      </c>
      <c r="W420" s="28">
        <f t="shared" si="532"/>
        <v>0</v>
      </c>
      <c r="X420" s="28">
        <v>0</v>
      </c>
      <c r="Y420" s="28">
        <f t="shared" si="533"/>
        <v>0</v>
      </c>
      <c r="Z420" s="34">
        <v>0</v>
      </c>
      <c r="AA420" s="34">
        <f t="shared" si="534"/>
        <v>0</v>
      </c>
      <c r="AB420" s="35"/>
      <c r="AC420" s="28">
        <v>0</v>
      </c>
      <c r="AD420" s="28">
        <v>0</v>
      </c>
      <c r="AE420" s="28">
        <f t="shared" si="535"/>
        <v>0</v>
      </c>
      <c r="AF420" s="28">
        <v>0</v>
      </c>
      <c r="AG420" s="28">
        <f t="shared" si="536"/>
        <v>0</v>
      </c>
      <c r="AH420" s="34">
        <v>0</v>
      </c>
      <c r="AI420" s="36">
        <f t="shared" si="537"/>
        <v>0</v>
      </c>
      <c r="AJ420" s="32"/>
      <c r="AK420" s="115">
        <v>0</v>
      </c>
      <c r="AL420" s="28">
        <v>0</v>
      </c>
      <c r="AM420" s="28">
        <f t="shared" si="538"/>
        <v>0</v>
      </c>
      <c r="AN420" s="28">
        <v>0</v>
      </c>
      <c r="AO420" s="28">
        <f t="shared" si="539"/>
        <v>0</v>
      </c>
      <c r="AP420" s="34">
        <v>0</v>
      </c>
      <c r="AQ420" s="34">
        <f t="shared" si="540"/>
        <v>0</v>
      </c>
      <c r="AR420" s="35"/>
      <c r="AS420" s="28">
        <v>0</v>
      </c>
      <c r="AT420" s="28">
        <v>0</v>
      </c>
      <c r="AU420" s="28">
        <f t="shared" si="541"/>
        <v>0</v>
      </c>
      <c r="AV420" s="28">
        <v>0</v>
      </c>
      <c r="AW420" s="28">
        <f t="shared" si="542"/>
        <v>0</v>
      </c>
      <c r="AX420" s="34">
        <v>0</v>
      </c>
      <c r="AY420" s="36">
        <f t="shared" si="543"/>
        <v>0</v>
      </c>
      <c r="AZ420" s="32"/>
      <c r="BA420" s="115">
        <v>0</v>
      </c>
      <c r="BB420" s="28">
        <v>0</v>
      </c>
      <c r="BC420" s="28">
        <f t="shared" si="544"/>
        <v>0</v>
      </c>
      <c r="BD420" s="28">
        <v>0</v>
      </c>
      <c r="BE420" s="28">
        <f t="shared" si="545"/>
        <v>0</v>
      </c>
      <c r="BF420" s="34">
        <v>0</v>
      </c>
      <c r="BG420" s="34">
        <f t="shared" si="546"/>
        <v>0</v>
      </c>
      <c r="BH420" s="35"/>
      <c r="BI420" s="28">
        <v>0</v>
      </c>
      <c r="BJ420" s="28">
        <v>0</v>
      </c>
      <c r="BK420" s="28">
        <f t="shared" si="547"/>
        <v>0</v>
      </c>
      <c r="BL420" s="28">
        <v>0</v>
      </c>
      <c r="BM420" s="28">
        <f t="shared" si="548"/>
        <v>0</v>
      </c>
      <c r="BN420" s="34">
        <v>0</v>
      </c>
      <c r="BO420" s="36">
        <f t="shared" si="549"/>
        <v>0</v>
      </c>
      <c r="BP420" s="32"/>
      <c r="BQ420" s="115">
        <v>0</v>
      </c>
      <c r="BR420" s="28">
        <v>0</v>
      </c>
      <c r="BS420" s="28">
        <f t="shared" si="550"/>
        <v>0</v>
      </c>
      <c r="BT420" s="28">
        <v>0</v>
      </c>
      <c r="BU420" s="28">
        <f t="shared" si="551"/>
        <v>0</v>
      </c>
      <c r="BV420" s="34">
        <v>0</v>
      </c>
      <c r="BW420" s="34">
        <f t="shared" si="552"/>
        <v>0</v>
      </c>
      <c r="BX420" s="35"/>
      <c r="BY420" s="28">
        <v>0</v>
      </c>
      <c r="BZ420" s="28">
        <v>0</v>
      </c>
      <c r="CA420" s="28">
        <f t="shared" si="553"/>
        <v>0</v>
      </c>
      <c r="CB420" s="28">
        <v>0</v>
      </c>
      <c r="CC420" s="28">
        <f t="shared" si="554"/>
        <v>0</v>
      </c>
      <c r="CD420" s="34">
        <v>0</v>
      </c>
      <c r="CE420" s="36">
        <f t="shared" si="555"/>
        <v>0</v>
      </c>
      <c r="CF420" s="32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</row>
    <row r="421" spans="1:99" s="2" customFormat="1">
      <c r="B421" s="2" t="s">
        <v>540</v>
      </c>
      <c r="C421" s="2">
        <v>1</v>
      </c>
      <c r="D421" s="62" t="s">
        <v>412</v>
      </c>
      <c r="E421" s="28">
        <v>226022.14999999997</v>
      </c>
      <c r="F421" s="28">
        <v>203653.71499999997</v>
      </c>
      <c r="G421" s="28">
        <f t="shared" si="526"/>
        <v>22368.434999999998</v>
      </c>
      <c r="H421" s="28">
        <v>0</v>
      </c>
      <c r="I421" s="28">
        <f t="shared" si="527"/>
        <v>226022.14999999997</v>
      </c>
      <c r="J421" s="34">
        <v>178352</v>
      </c>
      <c r="K421" s="34">
        <f t="shared" si="528"/>
        <v>47670.149999999965</v>
      </c>
      <c r="L421" s="35"/>
      <c r="M421" s="28">
        <v>226022.14999999997</v>
      </c>
      <c r="N421" s="28">
        <v>203653.71499999997</v>
      </c>
      <c r="O421" s="28">
        <f t="shared" si="529"/>
        <v>22368.434999999998</v>
      </c>
      <c r="P421" s="28">
        <v>0</v>
      </c>
      <c r="Q421" s="28">
        <f t="shared" si="530"/>
        <v>226022.14999999997</v>
      </c>
      <c r="R421" s="34">
        <v>178352</v>
      </c>
      <c r="S421" s="36">
        <f t="shared" si="531"/>
        <v>47670.149999999965</v>
      </c>
      <c r="T421" s="32"/>
      <c r="U421" s="115">
        <v>125209.32999999999</v>
      </c>
      <c r="V421" s="28">
        <v>127365.765</v>
      </c>
      <c r="W421" s="28">
        <f t="shared" si="532"/>
        <v>-2156.4350000000122</v>
      </c>
      <c r="X421" s="28">
        <v>0</v>
      </c>
      <c r="Y421" s="28">
        <f t="shared" si="533"/>
        <v>125209.32999999999</v>
      </c>
      <c r="Z421" s="34">
        <v>114371.05</v>
      </c>
      <c r="AA421" s="34">
        <f t="shared" si="534"/>
        <v>10838.279999999984</v>
      </c>
      <c r="AB421" s="35"/>
      <c r="AC421" s="28">
        <v>125209.32999999999</v>
      </c>
      <c r="AD421" s="28">
        <v>127365.765</v>
      </c>
      <c r="AE421" s="28">
        <f t="shared" si="535"/>
        <v>-2156.4350000000122</v>
      </c>
      <c r="AF421" s="28">
        <v>0</v>
      </c>
      <c r="AG421" s="28">
        <f t="shared" si="536"/>
        <v>125209.32999999999</v>
      </c>
      <c r="AH421" s="34">
        <v>114371.05</v>
      </c>
      <c r="AI421" s="36">
        <f t="shared" si="537"/>
        <v>10838.279999999984</v>
      </c>
      <c r="AJ421" s="32"/>
      <c r="AK421" s="115">
        <v>52104.18</v>
      </c>
      <c r="AL421" s="28">
        <v>47023.936666666661</v>
      </c>
      <c r="AM421" s="28">
        <f t="shared" si="538"/>
        <v>5080.2433333333393</v>
      </c>
      <c r="AN421" s="28">
        <v>0</v>
      </c>
      <c r="AO421" s="28">
        <f t="shared" si="539"/>
        <v>52104.18</v>
      </c>
      <c r="AP421" s="34">
        <v>33422</v>
      </c>
      <c r="AQ421" s="34">
        <f t="shared" si="540"/>
        <v>18682.18</v>
      </c>
      <c r="AR421" s="35"/>
      <c r="AS421" s="28">
        <v>52104.18</v>
      </c>
      <c r="AT421" s="28">
        <v>47023.936666666661</v>
      </c>
      <c r="AU421" s="28">
        <f t="shared" si="541"/>
        <v>5080.2433333333393</v>
      </c>
      <c r="AV421" s="28">
        <v>0</v>
      </c>
      <c r="AW421" s="28">
        <f t="shared" si="542"/>
        <v>52104.18</v>
      </c>
      <c r="AX421" s="34">
        <v>33422</v>
      </c>
      <c r="AY421" s="36">
        <f t="shared" si="543"/>
        <v>18682.18</v>
      </c>
      <c r="AZ421" s="32"/>
      <c r="BA421" s="115">
        <v>41396.61</v>
      </c>
      <c r="BB421" s="28">
        <v>18960.217499999999</v>
      </c>
      <c r="BC421" s="28">
        <f t="shared" si="544"/>
        <v>22436.392500000002</v>
      </c>
      <c r="BD421" s="28">
        <v>0</v>
      </c>
      <c r="BE421" s="28">
        <f t="shared" si="545"/>
        <v>41396.61</v>
      </c>
      <c r="BF421" s="34">
        <v>25267.75</v>
      </c>
      <c r="BG421" s="34">
        <f t="shared" si="546"/>
        <v>16128.86</v>
      </c>
      <c r="BH421" s="35"/>
      <c r="BI421" s="28">
        <v>41396.61</v>
      </c>
      <c r="BJ421" s="28">
        <v>18960.217499999999</v>
      </c>
      <c r="BK421" s="28">
        <f t="shared" si="547"/>
        <v>22436.392500000002</v>
      </c>
      <c r="BL421" s="28">
        <v>0</v>
      </c>
      <c r="BM421" s="28">
        <f t="shared" si="548"/>
        <v>41396.61</v>
      </c>
      <c r="BN421" s="34">
        <v>25267.75</v>
      </c>
      <c r="BO421" s="36">
        <f t="shared" si="549"/>
        <v>16128.86</v>
      </c>
      <c r="BP421" s="32"/>
      <c r="BQ421" s="115">
        <v>7312.0300000000007</v>
      </c>
      <c r="BR421" s="28">
        <v>10303.79583333333</v>
      </c>
      <c r="BS421" s="28">
        <f t="shared" si="550"/>
        <v>-2991.7658333333293</v>
      </c>
      <c r="BT421" s="28">
        <v>0</v>
      </c>
      <c r="BU421" s="28">
        <f t="shared" si="551"/>
        <v>7312.0300000000007</v>
      </c>
      <c r="BV421" s="34">
        <v>5291.2</v>
      </c>
      <c r="BW421" s="34">
        <f t="shared" si="552"/>
        <v>2020.8300000000008</v>
      </c>
      <c r="BX421" s="35"/>
      <c r="BY421" s="28">
        <v>7312.0300000000007</v>
      </c>
      <c r="BZ421" s="28">
        <v>10303.79583333333</v>
      </c>
      <c r="CA421" s="28">
        <f t="shared" si="553"/>
        <v>-2991.7658333333293</v>
      </c>
      <c r="CB421" s="28">
        <v>0</v>
      </c>
      <c r="CC421" s="28">
        <f t="shared" si="554"/>
        <v>7312.0300000000007</v>
      </c>
      <c r="CD421" s="34">
        <v>5291.2</v>
      </c>
      <c r="CE421" s="36">
        <f t="shared" si="555"/>
        <v>2020.8300000000008</v>
      </c>
      <c r="CF421" s="32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</row>
    <row r="422" spans="1:99" s="2" customFormat="1">
      <c r="B422" s="2" t="s">
        <v>413</v>
      </c>
      <c r="C422" s="2">
        <v>1</v>
      </c>
      <c r="D422" s="62" t="s">
        <v>413</v>
      </c>
      <c r="E422" s="28">
        <v>-155.66999999999999</v>
      </c>
      <c r="F422" s="28">
        <v>93.969999999999317</v>
      </c>
      <c r="G422" s="28">
        <f t="shared" si="526"/>
        <v>-249.6399999999993</v>
      </c>
      <c r="H422" s="28">
        <v>0</v>
      </c>
      <c r="I422" s="28">
        <f t="shared" si="527"/>
        <v>-155.66999999999999</v>
      </c>
      <c r="J422" s="34">
        <v>0</v>
      </c>
      <c r="K422" s="34">
        <f t="shared" si="528"/>
        <v>-155.66999999999999</v>
      </c>
      <c r="L422" s="35"/>
      <c r="M422" s="28">
        <v>-155.66999999999999</v>
      </c>
      <c r="N422" s="28">
        <v>93.969999999999317</v>
      </c>
      <c r="O422" s="28">
        <f t="shared" si="529"/>
        <v>-249.6399999999993</v>
      </c>
      <c r="P422" s="28">
        <v>0</v>
      </c>
      <c r="Q422" s="28">
        <f t="shared" si="530"/>
        <v>-155.66999999999999</v>
      </c>
      <c r="R422" s="34">
        <v>0</v>
      </c>
      <c r="S422" s="36">
        <f t="shared" si="531"/>
        <v>-155.66999999999999</v>
      </c>
      <c r="T422" s="32"/>
      <c r="U422" s="115">
        <v>0</v>
      </c>
      <c r="V422" s="28">
        <v>93.973333333333315</v>
      </c>
      <c r="W422" s="28">
        <f t="shared" si="532"/>
        <v>-93.973333333333315</v>
      </c>
      <c r="X422" s="28">
        <v>0</v>
      </c>
      <c r="Y422" s="28">
        <f t="shared" si="533"/>
        <v>0</v>
      </c>
      <c r="Z422" s="34">
        <v>0</v>
      </c>
      <c r="AA422" s="34">
        <f t="shared" si="534"/>
        <v>0</v>
      </c>
      <c r="AB422" s="35"/>
      <c r="AC422" s="28">
        <v>0</v>
      </c>
      <c r="AD422" s="28">
        <v>93.973333333333315</v>
      </c>
      <c r="AE422" s="28">
        <f t="shared" si="535"/>
        <v>-93.973333333333315</v>
      </c>
      <c r="AF422" s="28">
        <v>0</v>
      </c>
      <c r="AG422" s="28">
        <f t="shared" si="536"/>
        <v>0</v>
      </c>
      <c r="AH422" s="34">
        <v>0</v>
      </c>
      <c r="AI422" s="36">
        <f t="shared" si="537"/>
        <v>0</v>
      </c>
      <c r="AJ422" s="32"/>
      <c r="AK422" s="115">
        <v>0</v>
      </c>
      <c r="AL422" s="28">
        <v>0</v>
      </c>
      <c r="AM422" s="28">
        <f t="shared" si="538"/>
        <v>0</v>
      </c>
      <c r="AN422" s="28">
        <v>0</v>
      </c>
      <c r="AO422" s="28">
        <f t="shared" si="539"/>
        <v>0</v>
      </c>
      <c r="AP422" s="34">
        <v>0</v>
      </c>
      <c r="AQ422" s="34">
        <f t="shared" si="540"/>
        <v>0</v>
      </c>
      <c r="AR422" s="35"/>
      <c r="AS422" s="28">
        <v>0</v>
      </c>
      <c r="AT422" s="28">
        <v>0</v>
      </c>
      <c r="AU422" s="28">
        <f t="shared" si="541"/>
        <v>0</v>
      </c>
      <c r="AV422" s="28">
        <v>0</v>
      </c>
      <c r="AW422" s="28">
        <f t="shared" si="542"/>
        <v>0</v>
      </c>
      <c r="AX422" s="34">
        <v>0</v>
      </c>
      <c r="AY422" s="36">
        <f t="shared" si="543"/>
        <v>0</v>
      </c>
      <c r="AZ422" s="32"/>
      <c r="BA422" s="115">
        <v>-155.66999999999999</v>
      </c>
      <c r="BB422" s="28">
        <v>-3.333333334002949E-3</v>
      </c>
      <c r="BC422" s="28">
        <f t="shared" si="544"/>
        <v>-155.66666666666598</v>
      </c>
      <c r="BD422" s="28">
        <v>0</v>
      </c>
      <c r="BE422" s="28">
        <f t="shared" si="545"/>
        <v>-155.66999999999999</v>
      </c>
      <c r="BF422" s="34">
        <v>0</v>
      </c>
      <c r="BG422" s="34">
        <f t="shared" si="546"/>
        <v>-155.66999999999999</v>
      </c>
      <c r="BH422" s="35"/>
      <c r="BI422" s="28">
        <v>-155.66999999999999</v>
      </c>
      <c r="BJ422" s="28">
        <v>-3.333333334002949E-3</v>
      </c>
      <c r="BK422" s="28">
        <f t="shared" si="547"/>
        <v>-155.66666666666598</v>
      </c>
      <c r="BL422" s="28">
        <v>0</v>
      </c>
      <c r="BM422" s="28">
        <f t="shared" si="548"/>
        <v>-155.66999999999999</v>
      </c>
      <c r="BN422" s="34">
        <v>0</v>
      </c>
      <c r="BO422" s="36">
        <f t="shared" si="549"/>
        <v>-155.66999999999999</v>
      </c>
      <c r="BP422" s="32"/>
      <c r="BQ422" s="115">
        <v>0</v>
      </c>
      <c r="BR422" s="28">
        <v>0</v>
      </c>
      <c r="BS422" s="28">
        <f t="shared" si="550"/>
        <v>0</v>
      </c>
      <c r="BT422" s="28">
        <v>0</v>
      </c>
      <c r="BU422" s="28">
        <f t="shared" si="551"/>
        <v>0</v>
      </c>
      <c r="BV422" s="34">
        <v>0</v>
      </c>
      <c r="BW422" s="34">
        <f t="shared" si="552"/>
        <v>0</v>
      </c>
      <c r="BX422" s="35"/>
      <c r="BY422" s="28">
        <v>0</v>
      </c>
      <c r="BZ422" s="28">
        <v>0</v>
      </c>
      <c r="CA422" s="28">
        <f t="shared" si="553"/>
        <v>0</v>
      </c>
      <c r="CB422" s="28">
        <v>0</v>
      </c>
      <c r="CC422" s="28">
        <f t="shared" si="554"/>
        <v>0</v>
      </c>
      <c r="CD422" s="34">
        <v>0</v>
      </c>
      <c r="CE422" s="36">
        <f t="shared" si="555"/>
        <v>0</v>
      </c>
      <c r="CF422" s="3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</row>
    <row r="423" spans="1:99" s="2" customFormat="1" ht="15" thickBot="1">
      <c r="B423" s="2" t="s">
        <v>414</v>
      </c>
      <c r="C423" s="2">
        <v>1</v>
      </c>
      <c r="D423" s="106" t="s">
        <v>414</v>
      </c>
      <c r="E423" s="107">
        <v>284524.68000000005</v>
      </c>
      <c r="F423" s="107">
        <v>276543.16628166515</v>
      </c>
      <c r="G423" s="107">
        <f t="shared" si="526"/>
        <v>7981.5137183348997</v>
      </c>
      <c r="H423" s="345">
        <v>0</v>
      </c>
      <c r="I423" s="345">
        <f t="shared" si="527"/>
        <v>284524.68000000005</v>
      </c>
      <c r="J423" s="108">
        <v>228690.46000000002</v>
      </c>
      <c r="K423" s="108">
        <f t="shared" si="528"/>
        <v>55834.22000000003</v>
      </c>
      <c r="L423" s="101"/>
      <c r="M423" s="107">
        <v>284524.68000000005</v>
      </c>
      <c r="N423" s="107">
        <v>276543.16628166515</v>
      </c>
      <c r="O423" s="345">
        <f t="shared" si="529"/>
        <v>7981.5137183348997</v>
      </c>
      <c r="P423" s="345">
        <v>0</v>
      </c>
      <c r="Q423" s="107">
        <f t="shared" si="530"/>
        <v>284524.68000000005</v>
      </c>
      <c r="R423" s="108">
        <v>228690.46000000002</v>
      </c>
      <c r="S423" s="109">
        <f t="shared" si="531"/>
        <v>55834.22000000003</v>
      </c>
      <c r="T423" s="32"/>
      <c r="U423" s="130">
        <v>133313.98999999996</v>
      </c>
      <c r="V423" s="345">
        <v>156654.30818915003</v>
      </c>
      <c r="W423" s="345">
        <f t="shared" si="532"/>
        <v>-23340.318189150072</v>
      </c>
      <c r="X423" s="345">
        <v>0</v>
      </c>
      <c r="Y423" s="345">
        <f t="shared" si="533"/>
        <v>133313.98999999996</v>
      </c>
      <c r="Z423" s="354">
        <v>140867.96999999997</v>
      </c>
      <c r="AA423" s="354">
        <f t="shared" si="534"/>
        <v>-7553.9800000000105</v>
      </c>
      <c r="AB423" s="252"/>
      <c r="AC423" s="345">
        <v>133313.98999999996</v>
      </c>
      <c r="AD423" s="345">
        <v>156654.30818915003</v>
      </c>
      <c r="AE423" s="345">
        <f t="shared" si="535"/>
        <v>-23340.318189150072</v>
      </c>
      <c r="AF423" s="345">
        <v>0</v>
      </c>
      <c r="AG423" s="345">
        <f t="shared" si="536"/>
        <v>133313.98999999996</v>
      </c>
      <c r="AH423" s="354">
        <v>140867.96999999997</v>
      </c>
      <c r="AI423" s="109">
        <f t="shared" si="537"/>
        <v>-7553.9800000000105</v>
      </c>
      <c r="AJ423" s="32"/>
      <c r="AK423" s="130">
        <v>31344.48000000001</v>
      </c>
      <c r="AL423" s="345">
        <v>10529.247776622944</v>
      </c>
      <c r="AM423" s="345">
        <f t="shared" si="538"/>
        <v>20815.232223377068</v>
      </c>
      <c r="AN423" s="345">
        <v>0</v>
      </c>
      <c r="AO423" s="345">
        <f t="shared" si="539"/>
        <v>31344.48000000001</v>
      </c>
      <c r="AP423" s="354">
        <v>-39972.050000000003</v>
      </c>
      <c r="AQ423" s="354">
        <f t="shared" si="540"/>
        <v>71316.530000000013</v>
      </c>
      <c r="AR423" s="252"/>
      <c r="AS423" s="345">
        <v>31344.48000000001</v>
      </c>
      <c r="AT423" s="345">
        <v>10529.247776622944</v>
      </c>
      <c r="AU423" s="345">
        <f t="shared" si="541"/>
        <v>20815.232223377068</v>
      </c>
      <c r="AV423" s="345">
        <v>0</v>
      </c>
      <c r="AW423" s="345">
        <f t="shared" si="542"/>
        <v>31344.48000000001</v>
      </c>
      <c r="AX423" s="354">
        <v>-39972.050000000003</v>
      </c>
      <c r="AY423" s="109">
        <f t="shared" si="543"/>
        <v>71316.530000000013</v>
      </c>
      <c r="AZ423" s="32"/>
      <c r="BA423" s="130">
        <v>89751.15</v>
      </c>
      <c r="BB423" s="345">
        <v>77550.332685330053</v>
      </c>
      <c r="BC423" s="345">
        <f t="shared" si="544"/>
        <v>12200.817314669941</v>
      </c>
      <c r="BD423" s="345">
        <v>0</v>
      </c>
      <c r="BE423" s="345">
        <f t="shared" si="545"/>
        <v>89751.15</v>
      </c>
      <c r="BF423" s="354">
        <v>116671.72</v>
      </c>
      <c r="BG423" s="354">
        <f t="shared" si="546"/>
        <v>-26920.570000000007</v>
      </c>
      <c r="BH423" s="252"/>
      <c r="BI423" s="345">
        <v>89751.15</v>
      </c>
      <c r="BJ423" s="345">
        <v>77550.332685330053</v>
      </c>
      <c r="BK423" s="345">
        <f t="shared" si="547"/>
        <v>12200.817314669941</v>
      </c>
      <c r="BL423" s="345">
        <v>0</v>
      </c>
      <c r="BM423" s="345">
        <f t="shared" si="548"/>
        <v>89751.15</v>
      </c>
      <c r="BN423" s="354">
        <v>116671.72</v>
      </c>
      <c r="BO423" s="109">
        <f t="shared" si="549"/>
        <v>-26920.570000000007</v>
      </c>
      <c r="BP423" s="32"/>
      <c r="BQ423" s="130">
        <v>30115.059999999998</v>
      </c>
      <c r="BR423" s="345">
        <v>31809.27763056213</v>
      </c>
      <c r="BS423" s="345">
        <f t="shared" si="550"/>
        <v>-1694.2176305621324</v>
      </c>
      <c r="BT423" s="345">
        <v>0</v>
      </c>
      <c r="BU423" s="345">
        <f t="shared" si="551"/>
        <v>30115.059999999998</v>
      </c>
      <c r="BV423" s="354">
        <v>11122.82</v>
      </c>
      <c r="BW423" s="354">
        <f t="shared" si="552"/>
        <v>18992.239999999998</v>
      </c>
      <c r="BX423" s="252"/>
      <c r="BY423" s="345">
        <v>30115.059999999998</v>
      </c>
      <c r="BZ423" s="345">
        <v>31809.27763056213</v>
      </c>
      <c r="CA423" s="345">
        <f t="shared" si="553"/>
        <v>-1694.2176305621324</v>
      </c>
      <c r="CB423" s="345">
        <v>0</v>
      </c>
      <c r="CC423" s="345">
        <f t="shared" si="554"/>
        <v>30115.059999999998</v>
      </c>
      <c r="CD423" s="354">
        <v>11122.82</v>
      </c>
      <c r="CE423" s="109">
        <f t="shared" si="555"/>
        <v>18992.239999999998</v>
      </c>
      <c r="CF423" s="32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</row>
    <row r="424" spans="1:99" s="2" customFormat="1">
      <c r="E424" s="96">
        <f>+E423-U423-AK423-BA423-BQ423</f>
        <v>8.7311491370201111E-11</v>
      </c>
      <c r="F424" s="96">
        <f t="shared" ref="F424" si="556">+F423-V423-AL423-BB423-BR423</f>
        <v>0</v>
      </c>
      <c r="G424" s="96">
        <f t="shared" ref="G424" si="557">+G423-W423-AM423-BC423-BS423</f>
        <v>9.4587448984384537E-11</v>
      </c>
      <c r="H424" s="96">
        <f t="shared" ref="H424" si="558">+H423-X423-AN423-BD423-BT423</f>
        <v>0</v>
      </c>
      <c r="I424" s="96">
        <f t="shared" ref="I424" si="559">+I423-Y423-AO423-BE423-BU423</f>
        <v>8.7311491370201111E-11</v>
      </c>
      <c r="J424" s="96">
        <f t="shared" ref="J424" si="560">+J423-Z423-AP423-BF423-BV423</f>
        <v>5.0931703299283981E-11</v>
      </c>
      <c r="K424" s="96">
        <f t="shared" ref="K424" si="561">+K423-AA423-AQ423-BG423-BW423</f>
        <v>3.637978807091713E-11</v>
      </c>
      <c r="L424" s="96">
        <f t="shared" ref="L424" si="562">+L423-AB423-AR423-BH423-BX423</f>
        <v>0</v>
      </c>
      <c r="M424" s="96">
        <f t="shared" ref="M424" si="563">+M423-AC423-AS423-BI423-BY423</f>
        <v>8.7311491370201111E-11</v>
      </c>
      <c r="N424" s="96">
        <f t="shared" ref="N424" si="564">+N423-AD423-AT423-BJ423-BZ423</f>
        <v>0</v>
      </c>
      <c r="O424" s="96">
        <f t="shared" ref="O424" si="565">+O423-AE423-AU423-BK423-CA423</f>
        <v>9.4587448984384537E-11</v>
      </c>
      <c r="P424" s="96">
        <f t="shared" ref="P424" si="566">+P423-AF423-AV423-BL423-CB423</f>
        <v>0</v>
      </c>
      <c r="Q424" s="96">
        <f t="shared" ref="Q424" si="567">+Q423-AG423-AW423-BM423-CC423</f>
        <v>8.7311491370201111E-11</v>
      </c>
      <c r="R424" s="96">
        <f t="shared" ref="R424" si="568">+R423-AH423-AX423-BN423-CD423</f>
        <v>5.0931703299283981E-11</v>
      </c>
      <c r="S424" s="96">
        <f t="shared" ref="S424" si="569">+S423-AI423-AY423-BO423-CE423</f>
        <v>3.637978807091713E-11</v>
      </c>
      <c r="T424" s="32"/>
      <c r="U424" s="96"/>
      <c r="V424" s="96"/>
      <c r="W424" s="96"/>
      <c r="X424" s="96"/>
      <c r="Y424" s="96"/>
      <c r="Z424" s="96"/>
      <c r="AA424" s="96"/>
      <c r="AB424" s="96"/>
      <c r="AC424" s="96"/>
      <c r="AD424" s="96"/>
      <c r="AE424" s="96"/>
      <c r="AF424" s="96"/>
      <c r="AG424" s="96"/>
      <c r="AH424" s="96"/>
      <c r="AI424" s="96"/>
      <c r="AJ424" s="32"/>
      <c r="AK424" s="96"/>
      <c r="AL424" s="96"/>
      <c r="AM424" s="96"/>
      <c r="AN424" s="96"/>
      <c r="AO424" s="96"/>
      <c r="AP424" s="96"/>
      <c r="AQ424" s="96"/>
      <c r="AR424" s="96"/>
      <c r="AS424" s="96"/>
      <c r="AT424" s="96"/>
      <c r="AU424" s="96"/>
      <c r="AV424" s="96"/>
      <c r="AW424" s="96"/>
      <c r="AX424" s="96"/>
      <c r="AY424" s="96"/>
      <c r="AZ424" s="32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32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32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</row>
    <row r="425" spans="1:99" s="2" customFormat="1">
      <c r="E425" s="6"/>
      <c r="F425" s="6"/>
      <c r="G425" s="6"/>
      <c r="H425" s="6"/>
      <c r="I425" s="6"/>
      <c r="J425" s="7"/>
      <c r="K425" s="7"/>
      <c r="L425" s="49"/>
      <c r="M425" s="6"/>
      <c r="N425" s="6"/>
      <c r="O425" s="6"/>
      <c r="P425" s="6"/>
      <c r="Q425" s="6"/>
      <c r="R425" s="7"/>
      <c r="S425" s="7"/>
      <c r="T425" s="5"/>
      <c r="U425" s="6"/>
      <c r="V425" s="6"/>
      <c r="W425" s="6"/>
      <c r="X425" s="6"/>
      <c r="Y425" s="6"/>
      <c r="Z425" s="7"/>
      <c r="AA425" s="7"/>
      <c r="AB425" s="49"/>
      <c r="AC425" s="6"/>
      <c r="AD425" s="6"/>
      <c r="AE425" s="6"/>
      <c r="AF425" s="6"/>
      <c r="AG425" s="6"/>
      <c r="AH425" s="7"/>
      <c r="AI425" s="7"/>
      <c r="AJ425" s="5"/>
      <c r="AK425" s="6"/>
      <c r="AL425" s="6"/>
      <c r="AM425" s="6"/>
      <c r="AN425" s="6"/>
      <c r="AO425" s="6"/>
      <c r="AP425" s="7"/>
      <c r="AQ425" s="7"/>
      <c r="AR425" s="49"/>
      <c r="AS425" s="6"/>
      <c r="AT425" s="6"/>
      <c r="AU425" s="6"/>
      <c r="AV425" s="6"/>
      <c r="AW425" s="6"/>
      <c r="AX425" s="7"/>
      <c r="AY425" s="7"/>
      <c r="AZ425" s="5"/>
      <c r="BA425" s="6"/>
      <c r="BB425" s="6"/>
      <c r="BC425" s="6"/>
      <c r="BD425" s="6"/>
      <c r="BE425" s="6"/>
      <c r="BF425" s="7"/>
      <c r="BG425" s="7"/>
      <c r="BH425" s="49"/>
      <c r="BI425" s="6"/>
      <c r="BJ425" s="6"/>
      <c r="BK425" s="6"/>
      <c r="BL425" s="6"/>
      <c r="BM425" s="6"/>
      <c r="BN425" s="7"/>
      <c r="BO425" s="7"/>
      <c r="BP425" s="5"/>
      <c r="BQ425" s="6"/>
      <c r="BR425" s="6"/>
      <c r="BS425" s="6"/>
      <c r="BT425" s="6"/>
      <c r="BU425" s="6"/>
      <c r="BV425" s="7"/>
      <c r="BW425" s="7"/>
      <c r="BX425" s="49"/>
      <c r="BY425" s="6"/>
      <c r="BZ425" s="6"/>
      <c r="CA425" s="6"/>
      <c r="CB425" s="6"/>
      <c r="CC425" s="6"/>
      <c r="CD425" s="7"/>
      <c r="CE425" s="7"/>
      <c r="CF425" s="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</row>
    <row r="426" spans="1:99" s="2" customFormat="1" ht="15" thickBot="1">
      <c r="D426" s="67" t="s">
        <v>415</v>
      </c>
      <c r="E426" s="6"/>
      <c r="F426" s="6"/>
      <c r="G426" s="6"/>
      <c r="H426" s="6"/>
      <c r="I426" s="6"/>
      <c r="J426" s="7"/>
      <c r="K426" s="7"/>
      <c r="L426" s="49"/>
      <c r="M426" s="6"/>
      <c r="N426" s="6"/>
      <c r="O426" s="6"/>
      <c r="P426" s="6"/>
      <c r="Q426" s="6"/>
      <c r="R426" s="7"/>
      <c r="S426" s="7"/>
      <c r="T426" s="5"/>
      <c r="U426" s="6"/>
      <c r="V426" s="6"/>
      <c r="W426" s="6"/>
      <c r="X426" s="6"/>
      <c r="Y426" s="6"/>
      <c r="Z426" s="7"/>
      <c r="AA426" s="7"/>
      <c r="AB426" s="49"/>
      <c r="AC426" s="6"/>
      <c r="AD426" s="6"/>
      <c r="AE426" s="6"/>
      <c r="AF426" s="6"/>
      <c r="AG426" s="6"/>
      <c r="AH426" s="7"/>
      <c r="AI426" s="7"/>
      <c r="AJ426" s="5"/>
      <c r="AK426" s="6"/>
      <c r="AL426" s="6"/>
      <c r="AM426" s="6"/>
      <c r="AN426" s="6"/>
      <c r="AO426" s="6"/>
      <c r="AP426" s="7"/>
      <c r="AQ426" s="7"/>
      <c r="AR426" s="49"/>
      <c r="AS426" s="6"/>
      <c r="AT426" s="6"/>
      <c r="AU426" s="6"/>
      <c r="AV426" s="6"/>
      <c r="AW426" s="6"/>
      <c r="AX426" s="7"/>
      <c r="AY426" s="7"/>
      <c r="AZ426" s="5"/>
      <c r="BA426" s="6"/>
      <c r="BB426" s="6"/>
      <c r="BC426" s="6"/>
      <c r="BD426" s="6"/>
      <c r="BE426" s="6"/>
      <c r="BF426" s="7"/>
      <c r="BG426" s="7"/>
      <c r="BH426" s="49"/>
      <c r="BI426" s="6"/>
      <c r="BJ426" s="6"/>
      <c r="BK426" s="6"/>
      <c r="BL426" s="6"/>
      <c r="BM426" s="6"/>
      <c r="BN426" s="7"/>
      <c r="BO426" s="7"/>
      <c r="BP426" s="5"/>
      <c r="BQ426" s="6"/>
      <c r="BR426" s="6"/>
      <c r="BS426" s="6"/>
      <c r="BT426" s="6"/>
      <c r="BU426" s="6"/>
      <c r="BV426" s="7"/>
      <c r="BW426" s="7"/>
      <c r="BX426" s="49"/>
      <c r="BY426" s="6"/>
      <c r="BZ426" s="6"/>
      <c r="CA426" s="6"/>
      <c r="CB426" s="6"/>
      <c r="CC426" s="6"/>
      <c r="CD426" s="7"/>
      <c r="CE426" s="7"/>
      <c r="CF426" s="5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</row>
    <row r="427" spans="1:99" s="2" customFormat="1">
      <c r="B427" s="2" t="s">
        <v>535</v>
      </c>
      <c r="C427" s="2">
        <v>1</v>
      </c>
      <c r="D427" s="102" t="s">
        <v>416</v>
      </c>
      <c r="E427" s="288">
        <v>1.2901855037750254</v>
      </c>
      <c r="F427" s="288">
        <v>1.1252630494382874</v>
      </c>
      <c r="G427" s="288">
        <f t="shared" ref="G427:G442" si="570">+E427-F427</f>
        <v>0.16492245433673802</v>
      </c>
      <c r="H427" s="346">
        <v>0</v>
      </c>
      <c r="I427" s="346">
        <f t="shared" ref="I427:I442" si="571">+E427-H427</f>
        <v>1.2901855037750254</v>
      </c>
      <c r="J427" s="290">
        <v>1.0999927759309391</v>
      </c>
      <c r="K427" s="290">
        <f t="shared" ref="K427:K442" si="572">+E427-J427</f>
        <v>0.19019272784408625</v>
      </c>
      <c r="L427" s="291"/>
      <c r="M427" s="288">
        <v>1.2901855037750254</v>
      </c>
      <c r="N427" s="288">
        <v>1.1252630494382874</v>
      </c>
      <c r="O427" s="346">
        <f t="shared" ref="O427:O442" si="573">+M427-N427</f>
        <v>0.16492245433673802</v>
      </c>
      <c r="P427" s="346">
        <v>0</v>
      </c>
      <c r="Q427" s="288">
        <f t="shared" ref="Q427:Q442" si="574">+M427-P427</f>
        <v>1.2901855037750254</v>
      </c>
      <c r="R427" s="290">
        <v>1.0999927759309391</v>
      </c>
      <c r="S427" s="292">
        <f t="shared" ref="S427:S442" si="575">+M427-R427</f>
        <v>0.19019272784408625</v>
      </c>
      <c r="T427" s="5"/>
      <c r="U427" s="355">
        <v>1.3134603107793943</v>
      </c>
      <c r="V427" s="346">
        <v>1.2346999999999999</v>
      </c>
      <c r="W427" s="346">
        <f t="shared" ref="W427:W442" si="576">+U427-V427</f>
        <v>7.8760310779394382E-2</v>
      </c>
      <c r="X427" s="346">
        <v>0</v>
      </c>
      <c r="Y427" s="346">
        <f t="shared" ref="Y427:Y442" si="577">+U427-X427</f>
        <v>1.3134603107793943</v>
      </c>
      <c r="Z427" s="356">
        <v>0.96867817384541266</v>
      </c>
      <c r="AA427" s="356">
        <f t="shared" ref="AA427:AA442" si="578">+U427-Z427</f>
        <v>0.34478213693398163</v>
      </c>
      <c r="AB427" s="357"/>
      <c r="AC427" s="346">
        <v>1.3134603107793943</v>
      </c>
      <c r="AD427" s="346">
        <v>1.2346999999999999</v>
      </c>
      <c r="AE427" s="346">
        <f t="shared" ref="AE427:AE442" si="579">+AC427-AD427</f>
        <v>7.8760310779394382E-2</v>
      </c>
      <c r="AF427" s="346">
        <v>0</v>
      </c>
      <c r="AG427" s="346">
        <f t="shared" ref="AG427:AG442" si="580">+AC427-AF427</f>
        <v>1.3134603107793943</v>
      </c>
      <c r="AH427" s="356">
        <v>0.96867817384541266</v>
      </c>
      <c r="AI427" s="292">
        <f t="shared" ref="AI427:AI442" si="581">+AC427-AH427</f>
        <v>0.34478213693398163</v>
      </c>
      <c r="AJ427" s="5"/>
      <c r="AK427" s="355">
        <v>1.0854987808950918</v>
      </c>
      <c r="AL427" s="346">
        <v>1.1287999999999998</v>
      </c>
      <c r="AM427" s="346">
        <f t="shared" ref="AM427:AM442" si="582">+AK427-AL427</f>
        <v>-4.3301219104908029E-2</v>
      </c>
      <c r="AN427" s="346">
        <v>0</v>
      </c>
      <c r="AO427" s="346">
        <f t="shared" ref="AO427:AO442" si="583">+AK427-AN427</f>
        <v>1.0854987808950918</v>
      </c>
      <c r="AP427" s="356">
        <v>1.1330598286465996</v>
      </c>
      <c r="AQ427" s="356">
        <f t="shared" ref="AQ427:AQ442" si="584">+AK427-AP427</f>
        <v>-4.7561047751507823E-2</v>
      </c>
      <c r="AR427" s="357"/>
      <c r="AS427" s="346">
        <v>1.0854987808950918</v>
      </c>
      <c r="AT427" s="346">
        <v>1.1287999999999998</v>
      </c>
      <c r="AU427" s="346">
        <f t="shared" ref="AU427:AU442" si="585">+AS427-AT427</f>
        <v>-4.3301219104908029E-2</v>
      </c>
      <c r="AV427" s="346">
        <v>0</v>
      </c>
      <c r="AW427" s="346">
        <f t="shared" ref="AW427:AW442" si="586">+AS427-AV427</f>
        <v>1.0854987808950918</v>
      </c>
      <c r="AX427" s="356">
        <v>1.1330598286465996</v>
      </c>
      <c r="AY427" s="292">
        <f t="shared" ref="AY427:AY442" si="587">+AS427-AX427</f>
        <v>-4.7561047751507823E-2</v>
      </c>
      <c r="AZ427" s="5"/>
      <c r="BA427" s="355">
        <v>1.7244779923488611</v>
      </c>
      <c r="BB427" s="346">
        <v>1.0592999999999992</v>
      </c>
      <c r="BC427" s="346">
        <f t="shared" ref="BC427:BC442" si="588">+BA427-BB427</f>
        <v>0.66517799234886188</v>
      </c>
      <c r="BD427" s="346">
        <v>0</v>
      </c>
      <c r="BE427" s="346">
        <f t="shared" ref="BE427:BE442" si="589">+BA427-BD427</f>
        <v>1.7244779923488611</v>
      </c>
      <c r="BF427" s="356">
        <v>1.1112560671246956</v>
      </c>
      <c r="BG427" s="356">
        <f t="shared" ref="BG427:BG442" si="590">+BA427-BF427</f>
        <v>0.61322192522416552</v>
      </c>
      <c r="BH427" s="357"/>
      <c r="BI427" s="346">
        <v>1.7244779923488611</v>
      </c>
      <c r="BJ427" s="346">
        <v>1.0592999999999992</v>
      </c>
      <c r="BK427" s="346">
        <f t="shared" ref="BK427:BK442" si="591">+BI427-BJ427</f>
        <v>0.66517799234886188</v>
      </c>
      <c r="BL427" s="346">
        <v>0</v>
      </c>
      <c r="BM427" s="346">
        <f t="shared" ref="BM427:BM442" si="592">+BI427-BL427</f>
        <v>1.7244779923488611</v>
      </c>
      <c r="BN427" s="356">
        <v>1.1112560671246956</v>
      </c>
      <c r="BO427" s="292">
        <f t="shared" ref="BO427:BO442" si="593">+BI427-BN427</f>
        <v>0.61322192522416552</v>
      </c>
      <c r="BP427" s="5"/>
      <c r="BQ427" s="355">
        <v>1.1942061601651244</v>
      </c>
      <c r="BR427" s="346">
        <v>1.3259000000000003</v>
      </c>
      <c r="BS427" s="346">
        <f t="shared" ref="BS427:BS442" si="594">+BQ427-BR427</f>
        <v>-0.13169383983487593</v>
      </c>
      <c r="BT427" s="346">
        <v>0</v>
      </c>
      <c r="BU427" s="346">
        <f t="shared" ref="BU427:BU442" si="595">+BQ427-BT427</f>
        <v>1.1942061601651244</v>
      </c>
      <c r="BV427" s="356">
        <v>1.7875002036062746</v>
      </c>
      <c r="BW427" s="356">
        <f t="shared" ref="BW427:BW442" si="596">+BQ427-BV427</f>
        <v>-0.59329404344115022</v>
      </c>
      <c r="BX427" s="357"/>
      <c r="BY427" s="346">
        <v>1.1942061601651244</v>
      </c>
      <c r="BZ427" s="346">
        <v>1.3259000000000003</v>
      </c>
      <c r="CA427" s="346">
        <f t="shared" ref="CA427:CA442" si="597">+BY427-BZ427</f>
        <v>-0.13169383983487593</v>
      </c>
      <c r="CB427" s="346">
        <v>0</v>
      </c>
      <c r="CC427" s="346">
        <f t="shared" ref="CC427:CC442" si="598">+BY427-CB427</f>
        <v>1.1942061601651244</v>
      </c>
      <c r="CD427" s="356">
        <v>1.7875002036062746</v>
      </c>
      <c r="CE427" s="292">
        <f t="shared" ref="CE427:CE442" si="599">+BY427-CD427</f>
        <v>-0.59329404344115022</v>
      </c>
      <c r="CF427" s="5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</row>
    <row r="428" spans="1:99" s="2" customFormat="1">
      <c r="B428" s="2" t="s">
        <v>536</v>
      </c>
      <c r="C428" s="2">
        <v>1</v>
      </c>
      <c r="D428" s="62" t="s">
        <v>417</v>
      </c>
      <c r="E428" s="293">
        <v>1.1609903488495421</v>
      </c>
      <c r="F428" s="293">
        <v>1.2852086423524436</v>
      </c>
      <c r="G428" s="293">
        <f t="shared" si="570"/>
        <v>-0.12421829350290148</v>
      </c>
      <c r="H428" s="293">
        <v>0</v>
      </c>
      <c r="I428" s="293">
        <f t="shared" si="571"/>
        <v>1.1609903488495421</v>
      </c>
      <c r="J428" s="294">
        <v>1.0403906424698612</v>
      </c>
      <c r="K428" s="294">
        <f t="shared" si="572"/>
        <v>0.12059970637968087</v>
      </c>
      <c r="L428" s="295"/>
      <c r="M428" s="293">
        <v>1.1609903488495421</v>
      </c>
      <c r="N428" s="293">
        <v>1.2852086423524436</v>
      </c>
      <c r="O428" s="293">
        <f t="shared" si="573"/>
        <v>-0.12421829350290148</v>
      </c>
      <c r="P428" s="293">
        <v>0</v>
      </c>
      <c r="Q428" s="293">
        <f t="shared" si="574"/>
        <v>1.1609903488495421</v>
      </c>
      <c r="R428" s="294">
        <v>1.0403906424698612</v>
      </c>
      <c r="S428" s="296">
        <f t="shared" si="575"/>
        <v>0.12059970637968087</v>
      </c>
      <c r="T428" s="5"/>
      <c r="U428" s="358">
        <v>0.72803968281080389</v>
      </c>
      <c r="V428" s="293">
        <v>1.2612000000000001</v>
      </c>
      <c r="W428" s="293">
        <f t="shared" si="576"/>
        <v>-0.53316031718919621</v>
      </c>
      <c r="X428" s="293">
        <v>0</v>
      </c>
      <c r="Y428" s="293">
        <f t="shared" si="577"/>
        <v>0.72803968281080389</v>
      </c>
      <c r="Z428" s="294">
        <v>1.1260193106699801</v>
      </c>
      <c r="AA428" s="294">
        <f t="shared" si="578"/>
        <v>-0.39797962785917618</v>
      </c>
      <c r="AB428" s="295"/>
      <c r="AC428" s="293">
        <v>0.72803968281080389</v>
      </c>
      <c r="AD428" s="293">
        <v>1.2612000000000001</v>
      </c>
      <c r="AE428" s="293">
        <f t="shared" si="579"/>
        <v>-0.53316031718919621</v>
      </c>
      <c r="AF428" s="293">
        <v>0</v>
      </c>
      <c r="AG428" s="293">
        <f t="shared" si="580"/>
        <v>0.72803968281080389</v>
      </c>
      <c r="AH428" s="294">
        <v>1.1260193106699801</v>
      </c>
      <c r="AI428" s="296">
        <f t="shared" si="581"/>
        <v>-0.39797962785917618</v>
      </c>
      <c r="AJ428" s="5"/>
      <c r="AK428" s="358">
        <v>1.0735356499849202</v>
      </c>
      <c r="AL428" s="293">
        <v>1.1000000000000001</v>
      </c>
      <c r="AM428" s="293">
        <f t="shared" si="582"/>
        <v>-2.6464350015079852E-2</v>
      </c>
      <c r="AN428" s="293">
        <v>0</v>
      </c>
      <c r="AO428" s="293">
        <f t="shared" si="583"/>
        <v>1.0735356499849202</v>
      </c>
      <c r="AP428" s="294">
        <v>0.72669732655099539</v>
      </c>
      <c r="AQ428" s="294">
        <f t="shared" si="584"/>
        <v>0.34683832343392484</v>
      </c>
      <c r="AR428" s="295"/>
      <c r="AS428" s="293">
        <v>1.0735356499849202</v>
      </c>
      <c r="AT428" s="293">
        <v>1.1000000000000001</v>
      </c>
      <c r="AU428" s="293">
        <f t="shared" si="585"/>
        <v>-2.6464350015079852E-2</v>
      </c>
      <c r="AV428" s="293">
        <v>0</v>
      </c>
      <c r="AW428" s="293">
        <f t="shared" si="586"/>
        <v>1.0735356499849202</v>
      </c>
      <c r="AX428" s="294">
        <v>0.72669732655099539</v>
      </c>
      <c r="AY428" s="296">
        <f t="shared" si="587"/>
        <v>0.34683832343392484</v>
      </c>
      <c r="AZ428" s="5"/>
      <c r="BA428" s="358">
        <v>0</v>
      </c>
      <c r="BB428" s="293">
        <v>0</v>
      </c>
      <c r="BC428" s="293">
        <f t="shared" si="588"/>
        <v>0</v>
      </c>
      <c r="BD428" s="293">
        <v>0</v>
      </c>
      <c r="BE428" s="293">
        <f t="shared" si="589"/>
        <v>0</v>
      </c>
      <c r="BF428" s="294">
        <v>0</v>
      </c>
      <c r="BG428" s="294">
        <f t="shared" si="590"/>
        <v>0</v>
      </c>
      <c r="BH428" s="295"/>
      <c r="BI428" s="293">
        <v>0</v>
      </c>
      <c r="BJ428" s="293">
        <v>0</v>
      </c>
      <c r="BK428" s="293">
        <f t="shared" si="591"/>
        <v>0</v>
      </c>
      <c r="BL428" s="293">
        <v>0</v>
      </c>
      <c r="BM428" s="293">
        <f t="shared" si="592"/>
        <v>0</v>
      </c>
      <c r="BN428" s="294">
        <v>0</v>
      </c>
      <c r="BO428" s="296">
        <f t="shared" si="593"/>
        <v>0</v>
      </c>
      <c r="BP428" s="5"/>
      <c r="BQ428" s="358">
        <v>1.9434525905440889</v>
      </c>
      <c r="BR428" s="293">
        <v>1.3421999999999998</v>
      </c>
      <c r="BS428" s="293">
        <f t="shared" si="594"/>
        <v>0.60125259054408908</v>
      </c>
      <c r="BT428" s="293">
        <v>0</v>
      </c>
      <c r="BU428" s="293">
        <f t="shared" si="595"/>
        <v>1.9434525905440889</v>
      </c>
      <c r="BV428" s="294">
        <v>1.0147418137999809</v>
      </c>
      <c r="BW428" s="294">
        <f t="shared" si="596"/>
        <v>0.92871077674410807</v>
      </c>
      <c r="BX428" s="295"/>
      <c r="BY428" s="293">
        <v>1.9434525905440889</v>
      </c>
      <c r="BZ428" s="293">
        <v>1.3421999999999998</v>
      </c>
      <c r="CA428" s="293">
        <f t="shared" si="597"/>
        <v>0.60125259054408908</v>
      </c>
      <c r="CB428" s="293">
        <v>0</v>
      </c>
      <c r="CC428" s="293">
        <f t="shared" si="598"/>
        <v>1.9434525905440889</v>
      </c>
      <c r="CD428" s="294">
        <v>1.0147418137999809</v>
      </c>
      <c r="CE428" s="296">
        <f t="shared" si="599"/>
        <v>0.92871077674410807</v>
      </c>
      <c r="CF428" s="5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</row>
    <row r="429" spans="1:99" s="2" customFormat="1">
      <c r="B429" s="2" t="s">
        <v>538</v>
      </c>
      <c r="C429" s="2">
        <v>1</v>
      </c>
      <c r="D429" s="62" t="s">
        <v>418</v>
      </c>
      <c r="E429" s="293">
        <v>1.099262914445478</v>
      </c>
      <c r="F429" s="293">
        <v>1.2323387908006971</v>
      </c>
      <c r="G429" s="293">
        <f t="shared" si="570"/>
        <v>-0.13307587635521911</v>
      </c>
      <c r="H429" s="293">
        <v>0</v>
      </c>
      <c r="I429" s="293">
        <f t="shared" si="571"/>
        <v>1.099262914445478</v>
      </c>
      <c r="J429" s="294">
        <v>1.2582291022357643</v>
      </c>
      <c r="K429" s="294">
        <f t="shared" si="572"/>
        <v>-0.15896618779028637</v>
      </c>
      <c r="L429" s="295"/>
      <c r="M429" s="293">
        <v>1.099262914445478</v>
      </c>
      <c r="N429" s="293">
        <v>1.2323387908006971</v>
      </c>
      <c r="O429" s="293">
        <f t="shared" si="573"/>
        <v>-0.13307587635521911</v>
      </c>
      <c r="P429" s="293">
        <v>0</v>
      </c>
      <c r="Q429" s="294">
        <f t="shared" si="574"/>
        <v>1.099262914445478</v>
      </c>
      <c r="R429" s="294">
        <v>1.2582291022357643</v>
      </c>
      <c r="S429" s="296">
        <f t="shared" si="575"/>
        <v>-0.15896618779028637</v>
      </c>
      <c r="T429" s="5"/>
      <c r="U429" s="358">
        <v>0.94683128311186571</v>
      </c>
      <c r="V429" s="293">
        <v>1.2422000000000002</v>
      </c>
      <c r="W429" s="293">
        <f t="shared" si="576"/>
        <v>-0.29536871688813449</v>
      </c>
      <c r="X429" s="293">
        <v>0</v>
      </c>
      <c r="Y429" s="293">
        <f t="shared" si="577"/>
        <v>0.94683128311186571</v>
      </c>
      <c r="Z429" s="294">
        <v>1.2743540978452423</v>
      </c>
      <c r="AA429" s="294">
        <f t="shared" si="578"/>
        <v>-0.32752281473337663</v>
      </c>
      <c r="AB429" s="295"/>
      <c r="AC429" s="293">
        <v>0.94683128311186571</v>
      </c>
      <c r="AD429" s="293">
        <v>1.2422000000000002</v>
      </c>
      <c r="AE429" s="293">
        <f t="shared" si="579"/>
        <v>-0.29536871688813449</v>
      </c>
      <c r="AF429" s="293">
        <v>0</v>
      </c>
      <c r="AG429" s="294">
        <f t="shared" si="580"/>
        <v>0.94683128311186571</v>
      </c>
      <c r="AH429" s="294">
        <v>1.2743540978452423</v>
      </c>
      <c r="AI429" s="296">
        <f t="shared" si="581"/>
        <v>-0.32752281473337663</v>
      </c>
      <c r="AJ429" s="5"/>
      <c r="AK429" s="358">
        <v>1.7461482457436435</v>
      </c>
      <c r="AL429" s="293">
        <v>1.1000000000000005</v>
      </c>
      <c r="AM429" s="293">
        <f t="shared" si="582"/>
        <v>0.64614824574364293</v>
      </c>
      <c r="AN429" s="293">
        <v>0</v>
      </c>
      <c r="AO429" s="293">
        <f t="shared" si="583"/>
        <v>1.7461482457436435</v>
      </c>
      <c r="AP429" s="294">
        <v>1.1595644116406127</v>
      </c>
      <c r="AQ429" s="294">
        <f t="shared" si="584"/>
        <v>0.58658383410303072</v>
      </c>
      <c r="AR429" s="295"/>
      <c r="AS429" s="293">
        <v>1.7461482457436435</v>
      </c>
      <c r="AT429" s="293">
        <v>1.1000000000000005</v>
      </c>
      <c r="AU429" s="293">
        <f t="shared" si="585"/>
        <v>0.64614824574364293</v>
      </c>
      <c r="AV429" s="293">
        <v>0</v>
      </c>
      <c r="AW429" s="294">
        <f t="shared" si="586"/>
        <v>1.7461482457436435</v>
      </c>
      <c r="AX429" s="294">
        <v>1.1595644116406127</v>
      </c>
      <c r="AY429" s="296">
        <f t="shared" si="587"/>
        <v>0.58658383410303072</v>
      </c>
      <c r="AZ429" s="5"/>
      <c r="BA429" s="358">
        <v>0</v>
      </c>
      <c r="BB429" s="293">
        <v>0</v>
      </c>
      <c r="BC429" s="293">
        <f t="shared" si="588"/>
        <v>0</v>
      </c>
      <c r="BD429" s="293">
        <v>0</v>
      </c>
      <c r="BE429" s="293">
        <f t="shared" si="589"/>
        <v>0</v>
      </c>
      <c r="BF429" s="294">
        <v>0</v>
      </c>
      <c r="BG429" s="294">
        <f t="shared" si="590"/>
        <v>0</v>
      </c>
      <c r="BH429" s="295"/>
      <c r="BI429" s="293">
        <v>0</v>
      </c>
      <c r="BJ429" s="293">
        <v>0</v>
      </c>
      <c r="BK429" s="293">
        <f t="shared" si="591"/>
        <v>0</v>
      </c>
      <c r="BL429" s="293">
        <v>0</v>
      </c>
      <c r="BM429" s="294">
        <f t="shared" si="592"/>
        <v>0</v>
      </c>
      <c r="BN429" s="294">
        <v>0</v>
      </c>
      <c r="BO429" s="296">
        <f t="shared" si="593"/>
        <v>0</v>
      </c>
      <c r="BP429" s="5"/>
      <c r="BQ429" s="358">
        <v>0</v>
      </c>
      <c r="BR429" s="293">
        <v>0</v>
      </c>
      <c r="BS429" s="293">
        <f t="shared" si="594"/>
        <v>0</v>
      </c>
      <c r="BT429" s="293">
        <v>0</v>
      </c>
      <c r="BU429" s="293">
        <f t="shared" si="595"/>
        <v>0</v>
      </c>
      <c r="BV429" s="294">
        <v>0</v>
      </c>
      <c r="BW429" s="294">
        <f t="shared" si="596"/>
        <v>0</v>
      </c>
      <c r="BX429" s="295"/>
      <c r="BY429" s="293">
        <v>0</v>
      </c>
      <c r="BZ429" s="293">
        <v>0</v>
      </c>
      <c r="CA429" s="293">
        <f t="shared" si="597"/>
        <v>0</v>
      </c>
      <c r="CB429" s="293">
        <v>0</v>
      </c>
      <c r="CC429" s="294">
        <f t="shared" si="598"/>
        <v>0</v>
      </c>
      <c r="CD429" s="294">
        <v>0</v>
      </c>
      <c r="CE429" s="296">
        <f t="shared" si="599"/>
        <v>0</v>
      </c>
      <c r="CF429" s="5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</row>
    <row r="430" spans="1:99" s="2" customFormat="1">
      <c r="B430" s="2" t="s">
        <v>537</v>
      </c>
      <c r="C430" s="2">
        <v>1</v>
      </c>
      <c r="D430" s="62" t="s">
        <v>511</v>
      </c>
      <c r="E430" s="293">
        <v>1.1990693810741324</v>
      </c>
      <c r="F430" s="293">
        <v>1.1014434861057405</v>
      </c>
      <c r="G430" s="293">
        <f t="shared" si="570"/>
        <v>9.7625894968391913E-2</v>
      </c>
      <c r="H430" s="293">
        <v>0</v>
      </c>
      <c r="I430" s="293">
        <f t="shared" si="571"/>
        <v>1.1990693810741324</v>
      </c>
      <c r="J430" s="294">
        <v>0.99148830058053927</v>
      </c>
      <c r="K430" s="294">
        <f t="shared" si="572"/>
        <v>0.20758108049359314</v>
      </c>
      <c r="L430" s="295"/>
      <c r="M430" s="293">
        <v>1.1990693810741324</v>
      </c>
      <c r="N430" s="293">
        <v>1.1014434861057405</v>
      </c>
      <c r="O430" s="293">
        <f t="shared" si="573"/>
        <v>9.7625894968391913E-2</v>
      </c>
      <c r="P430" s="293">
        <v>0</v>
      </c>
      <c r="Q430" s="294">
        <f t="shared" si="574"/>
        <v>1.1990693810741324</v>
      </c>
      <c r="R430" s="294">
        <v>0.99148830058053927</v>
      </c>
      <c r="S430" s="296">
        <f t="shared" si="575"/>
        <v>0.20758108049359314</v>
      </c>
      <c r="T430" s="5"/>
      <c r="U430" s="358">
        <v>1.2998457536071033</v>
      </c>
      <c r="V430" s="293">
        <v>1.1738999999999999</v>
      </c>
      <c r="W430" s="293">
        <f t="shared" si="576"/>
        <v>0.12594575360710336</v>
      </c>
      <c r="X430" s="293">
        <v>0</v>
      </c>
      <c r="Y430" s="293">
        <f t="shared" si="577"/>
        <v>1.2998457536071033</v>
      </c>
      <c r="Z430" s="294">
        <v>1.1646692287413991</v>
      </c>
      <c r="AA430" s="294">
        <f t="shared" si="578"/>
        <v>0.1351765248657042</v>
      </c>
      <c r="AB430" s="295"/>
      <c r="AC430" s="293">
        <v>1.2998457536071033</v>
      </c>
      <c r="AD430" s="293">
        <v>1.1738999999999999</v>
      </c>
      <c r="AE430" s="293">
        <f t="shared" si="579"/>
        <v>0.12594575360710336</v>
      </c>
      <c r="AF430" s="293">
        <v>0</v>
      </c>
      <c r="AG430" s="294">
        <f t="shared" si="580"/>
        <v>1.2998457536071033</v>
      </c>
      <c r="AH430" s="294">
        <v>1.1646692287413991</v>
      </c>
      <c r="AI430" s="296">
        <f t="shared" si="581"/>
        <v>0.1351765248657042</v>
      </c>
      <c r="AJ430" s="5"/>
      <c r="AK430" s="358">
        <v>0.90514886818981788</v>
      </c>
      <c r="AL430" s="293">
        <v>0.82040000000000024</v>
      </c>
      <c r="AM430" s="293">
        <f t="shared" si="582"/>
        <v>8.4748868189817639E-2</v>
      </c>
      <c r="AN430" s="293">
        <v>0</v>
      </c>
      <c r="AO430" s="293">
        <f t="shared" si="583"/>
        <v>0.90514886818981788</v>
      </c>
      <c r="AP430" s="294">
        <v>0.64220430877610779</v>
      </c>
      <c r="AQ430" s="294">
        <f t="shared" si="584"/>
        <v>0.26294455941371009</v>
      </c>
      <c r="AR430" s="295"/>
      <c r="AS430" s="293">
        <v>0.90514886818981788</v>
      </c>
      <c r="AT430" s="293">
        <v>0.82040000000000024</v>
      </c>
      <c r="AU430" s="293">
        <f t="shared" si="585"/>
        <v>8.4748868189817639E-2</v>
      </c>
      <c r="AV430" s="293">
        <v>0</v>
      </c>
      <c r="AW430" s="294">
        <f t="shared" si="586"/>
        <v>0.90514886818981788</v>
      </c>
      <c r="AX430" s="294">
        <v>0.64220430877610779</v>
      </c>
      <c r="AY430" s="296">
        <f t="shared" si="587"/>
        <v>0.26294455941371009</v>
      </c>
      <c r="AZ430" s="5"/>
      <c r="BA430" s="358">
        <v>0</v>
      </c>
      <c r="BB430" s="293">
        <v>0</v>
      </c>
      <c r="BC430" s="293">
        <f t="shared" si="588"/>
        <v>0</v>
      </c>
      <c r="BD430" s="293">
        <v>0</v>
      </c>
      <c r="BE430" s="293">
        <f t="shared" si="589"/>
        <v>0</v>
      </c>
      <c r="BF430" s="294">
        <v>0</v>
      </c>
      <c r="BG430" s="294">
        <f t="shared" si="590"/>
        <v>0</v>
      </c>
      <c r="BH430" s="295"/>
      <c r="BI430" s="293">
        <v>0</v>
      </c>
      <c r="BJ430" s="293">
        <v>0</v>
      </c>
      <c r="BK430" s="293">
        <f t="shared" si="591"/>
        <v>0</v>
      </c>
      <c r="BL430" s="293">
        <v>0</v>
      </c>
      <c r="BM430" s="294">
        <f t="shared" si="592"/>
        <v>0</v>
      </c>
      <c r="BN430" s="294">
        <v>0</v>
      </c>
      <c r="BO430" s="296">
        <f t="shared" si="593"/>
        <v>0</v>
      </c>
      <c r="BP430" s="5"/>
      <c r="BQ430" s="358">
        <v>0</v>
      </c>
      <c r="BR430" s="293">
        <v>0</v>
      </c>
      <c r="BS430" s="293">
        <f t="shared" si="594"/>
        <v>0</v>
      </c>
      <c r="BT430" s="293">
        <v>0</v>
      </c>
      <c r="BU430" s="293">
        <f t="shared" si="595"/>
        <v>0</v>
      </c>
      <c r="BV430" s="294">
        <v>0</v>
      </c>
      <c r="BW430" s="294">
        <f t="shared" si="596"/>
        <v>0</v>
      </c>
      <c r="BX430" s="295"/>
      <c r="BY430" s="293">
        <v>0</v>
      </c>
      <c r="BZ430" s="293">
        <v>0</v>
      </c>
      <c r="CA430" s="293">
        <f t="shared" si="597"/>
        <v>0</v>
      </c>
      <c r="CB430" s="293">
        <v>0</v>
      </c>
      <c r="CC430" s="294">
        <f t="shared" si="598"/>
        <v>0</v>
      </c>
      <c r="CD430" s="294">
        <v>0</v>
      </c>
      <c r="CE430" s="296">
        <f t="shared" si="599"/>
        <v>0</v>
      </c>
      <c r="CF430" s="5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</row>
    <row r="431" spans="1:99" s="2" customFormat="1">
      <c r="B431" s="2" t="s">
        <v>541</v>
      </c>
      <c r="C431" s="2">
        <v>1</v>
      </c>
      <c r="D431" s="62" t="s">
        <v>419</v>
      </c>
      <c r="E431" s="293">
        <v>4.9220989196736973</v>
      </c>
      <c r="F431" s="293">
        <v>1.2227007898700204</v>
      </c>
      <c r="G431" s="293">
        <f t="shared" si="570"/>
        <v>3.6993981298036767</v>
      </c>
      <c r="H431" s="293">
        <v>0</v>
      </c>
      <c r="I431" s="293">
        <f t="shared" si="571"/>
        <v>4.9220989196736973</v>
      </c>
      <c r="J431" s="294">
        <v>0.65215227814236121</v>
      </c>
      <c r="K431" s="294">
        <f t="shared" si="572"/>
        <v>4.2699466415313356</v>
      </c>
      <c r="L431" s="295"/>
      <c r="M431" s="293">
        <v>4.9220989196736973</v>
      </c>
      <c r="N431" s="293">
        <v>1.2227007898700204</v>
      </c>
      <c r="O431" s="293">
        <f t="shared" si="573"/>
        <v>3.6993981298036767</v>
      </c>
      <c r="P431" s="293">
        <v>0</v>
      </c>
      <c r="Q431" s="293">
        <f t="shared" si="574"/>
        <v>4.9220989196736973</v>
      </c>
      <c r="R431" s="294">
        <v>0.65215227814236121</v>
      </c>
      <c r="S431" s="296">
        <f t="shared" si="575"/>
        <v>4.2699466415313356</v>
      </c>
      <c r="T431" s="5"/>
      <c r="U431" s="358">
        <v>0</v>
      </c>
      <c r="V431" s="293">
        <v>1.1000000000000001</v>
      </c>
      <c r="W431" s="293">
        <f t="shared" si="576"/>
        <v>-1.1000000000000001</v>
      </c>
      <c r="X431" s="293">
        <v>0</v>
      </c>
      <c r="Y431" s="293">
        <f t="shared" si="577"/>
        <v>0</v>
      </c>
      <c r="Z431" s="294">
        <v>0</v>
      </c>
      <c r="AA431" s="294">
        <f t="shared" si="578"/>
        <v>0</v>
      </c>
      <c r="AB431" s="295"/>
      <c r="AC431" s="293">
        <v>0</v>
      </c>
      <c r="AD431" s="293">
        <v>1.1000000000000001</v>
      </c>
      <c r="AE431" s="293">
        <f t="shared" si="579"/>
        <v>-1.1000000000000001</v>
      </c>
      <c r="AF431" s="293">
        <v>0</v>
      </c>
      <c r="AG431" s="293">
        <f t="shared" si="580"/>
        <v>0</v>
      </c>
      <c r="AH431" s="294">
        <v>0</v>
      </c>
      <c r="AI431" s="296">
        <f t="shared" si="581"/>
        <v>0</v>
      </c>
      <c r="AJ431" s="5"/>
      <c r="AK431" s="358">
        <v>0</v>
      </c>
      <c r="AL431" s="293">
        <v>0</v>
      </c>
      <c r="AM431" s="293">
        <f t="shared" si="582"/>
        <v>0</v>
      </c>
      <c r="AN431" s="293">
        <v>0</v>
      </c>
      <c r="AO431" s="293">
        <f t="shared" si="583"/>
        <v>0</v>
      </c>
      <c r="AP431" s="294">
        <v>0</v>
      </c>
      <c r="AQ431" s="294">
        <f t="shared" si="584"/>
        <v>0</v>
      </c>
      <c r="AR431" s="295"/>
      <c r="AS431" s="293">
        <v>0</v>
      </c>
      <c r="AT431" s="293">
        <v>0</v>
      </c>
      <c r="AU431" s="293">
        <f t="shared" si="585"/>
        <v>0</v>
      </c>
      <c r="AV431" s="293">
        <v>0</v>
      </c>
      <c r="AW431" s="293">
        <f t="shared" si="586"/>
        <v>0</v>
      </c>
      <c r="AX431" s="294">
        <v>0</v>
      </c>
      <c r="AY431" s="296">
        <f t="shared" si="587"/>
        <v>0</v>
      </c>
      <c r="AZ431" s="5"/>
      <c r="BA431" s="358">
        <v>0</v>
      </c>
      <c r="BB431" s="293">
        <v>0</v>
      </c>
      <c r="BC431" s="293">
        <f t="shared" si="588"/>
        <v>0</v>
      </c>
      <c r="BD431" s="293">
        <v>0</v>
      </c>
      <c r="BE431" s="293">
        <f t="shared" si="589"/>
        <v>0</v>
      </c>
      <c r="BF431" s="294">
        <v>0</v>
      </c>
      <c r="BG431" s="294">
        <f t="shared" si="590"/>
        <v>0</v>
      </c>
      <c r="BH431" s="295"/>
      <c r="BI431" s="293">
        <v>0</v>
      </c>
      <c r="BJ431" s="293">
        <v>0</v>
      </c>
      <c r="BK431" s="293">
        <f t="shared" si="591"/>
        <v>0</v>
      </c>
      <c r="BL431" s="293">
        <v>0</v>
      </c>
      <c r="BM431" s="293">
        <f t="shared" si="592"/>
        <v>0</v>
      </c>
      <c r="BN431" s="294">
        <v>0</v>
      </c>
      <c r="BO431" s="296">
        <f t="shared" si="593"/>
        <v>0</v>
      </c>
      <c r="BP431" s="5"/>
      <c r="BQ431" s="358">
        <v>0</v>
      </c>
      <c r="BR431" s="293">
        <v>1.4502999999999995</v>
      </c>
      <c r="BS431" s="293">
        <f t="shared" si="594"/>
        <v>-1.4502999999999995</v>
      </c>
      <c r="BT431" s="293">
        <v>0</v>
      </c>
      <c r="BU431" s="293">
        <f t="shared" si="595"/>
        <v>0</v>
      </c>
      <c r="BV431" s="294">
        <v>0.34890732295587729</v>
      </c>
      <c r="BW431" s="294">
        <f t="shared" si="596"/>
        <v>-0.34890732295587729</v>
      </c>
      <c r="BX431" s="295"/>
      <c r="BY431" s="293">
        <v>0</v>
      </c>
      <c r="BZ431" s="293">
        <v>1.4502999999999995</v>
      </c>
      <c r="CA431" s="293">
        <f t="shared" si="597"/>
        <v>-1.4502999999999995</v>
      </c>
      <c r="CB431" s="293">
        <v>0</v>
      </c>
      <c r="CC431" s="293">
        <f t="shared" si="598"/>
        <v>0</v>
      </c>
      <c r="CD431" s="294">
        <v>0.34890732295587729</v>
      </c>
      <c r="CE431" s="296">
        <f t="shared" si="599"/>
        <v>-0.34890732295587729</v>
      </c>
      <c r="CF431" s="5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</row>
    <row r="432" spans="1:99" s="2" customFormat="1">
      <c r="B432" s="2" t="s">
        <v>542</v>
      </c>
      <c r="C432" s="2">
        <v>1</v>
      </c>
      <c r="D432" s="62" t="s">
        <v>420</v>
      </c>
      <c r="E432" s="293">
        <v>0.7347684945266566</v>
      </c>
      <c r="F432" s="293">
        <v>1.4600957984402152</v>
      </c>
      <c r="G432" s="293">
        <f t="shared" si="570"/>
        <v>-0.7253273039135586</v>
      </c>
      <c r="H432" s="293">
        <v>0</v>
      </c>
      <c r="I432" s="293">
        <f t="shared" si="571"/>
        <v>0.7347684945266566</v>
      </c>
      <c r="J432" s="293">
        <v>1.345524271719539</v>
      </c>
      <c r="K432" s="293">
        <f t="shared" si="572"/>
        <v>-0.61075577719288243</v>
      </c>
      <c r="L432" s="295"/>
      <c r="M432" s="293">
        <v>0.7347684945266566</v>
      </c>
      <c r="N432" s="293">
        <v>1.4600957984402152</v>
      </c>
      <c r="O432" s="293">
        <f t="shared" si="573"/>
        <v>-0.7253273039135586</v>
      </c>
      <c r="P432" s="293">
        <v>0</v>
      </c>
      <c r="Q432" s="293">
        <f t="shared" si="574"/>
        <v>0.7347684945266566</v>
      </c>
      <c r="R432" s="293">
        <v>1.345524271719539</v>
      </c>
      <c r="S432" s="297">
        <f t="shared" si="575"/>
        <v>-0.61075577719288243</v>
      </c>
      <c r="T432" s="5"/>
      <c r="U432" s="358">
        <v>1.3726811706189079</v>
      </c>
      <c r="V432" s="293">
        <v>1.4841999999999997</v>
      </c>
      <c r="W432" s="293">
        <f t="shared" si="576"/>
        <v>-0.11151882938109181</v>
      </c>
      <c r="X432" s="293">
        <v>0</v>
      </c>
      <c r="Y432" s="293">
        <f t="shared" si="577"/>
        <v>1.3726811706189079</v>
      </c>
      <c r="Z432" s="293">
        <v>2.5094765351495196</v>
      </c>
      <c r="AA432" s="293">
        <f t="shared" si="578"/>
        <v>-1.1367953645306117</v>
      </c>
      <c r="AB432" s="295"/>
      <c r="AC432" s="293">
        <v>1.3726811706189079</v>
      </c>
      <c r="AD432" s="293">
        <v>1.4841999999999997</v>
      </c>
      <c r="AE432" s="293">
        <f t="shared" si="579"/>
        <v>-0.11151882938109181</v>
      </c>
      <c r="AF432" s="293">
        <v>0</v>
      </c>
      <c r="AG432" s="293">
        <f t="shared" si="580"/>
        <v>1.3726811706189079</v>
      </c>
      <c r="AH432" s="293">
        <v>2.5094765351495196</v>
      </c>
      <c r="AI432" s="297">
        <f t="shared" si="581"/>
        <v>-1.1367953645306117</v>
      </c>
      <c r="AJ432" s="5"/>
      <c r="AK432" s="358">
        <v>0</v>
      </c>
      <c r="AL432" s="293">
        <v>0</v>
      </c>
      <c r="AM432" s="293">
        <f t="shared" si="582"/>
        <v>0</v>
      </c>
      <c r="AN432" s="293">
        <v>0</v>
      </c>
      <c r="AO432" s="293">
        <f t="shared" si="583"/>
        <v>0</v>
      </c>
      <c r="AP432" s="293">
        <v>0</v>
      </c>
      <c r="AQ432" s="293">
        <f t="shared" si="584"/>
        <v>0</v>
      </c>
      <c r="AR432" s="295"/>
      <c r="AS432" s="293">
        <v>0</v>
      </c>
      <c r="AT432" s="293">
        <v>0</v>
      </c>
      <c r="AU432" s="293">
        <f t="shared" si="585"/>
        <v>0</v>
      </c>
      <c r="AV432" s="293">
        <v>0</v>
      </c>
      <c r="AW432" s="293">
        <f t="shared" si="586"/>
        <v>0</v>
      </c>
      <c r="AX432" s="293">
        <v>0</v>
      </c>
      <c r="AY432" s="297">
        <f t="shared" si="587"/>
        <v>0</v>
      </c>
      <c r="AZ432" s="5"/>
      <c r="BA432" s="358">
        <v>0.8837102915353644</v>
      </c>
      <c r="BB432" s="293">
        <v>1.0963000000000003</v>
      </c>
      <c r="BC432" s="293">
        <f t="shared" si="588"/>
        <v>-0.21258970846463587</v>
      </c>
      <c r="BD432" s="293">
        <v>0</v>
      </c>
      <c r="BE432" s="293">
        <f t="shared" si="589"/>
        <v>0.8837102915353644</v>
      </c>
      <c r="BF432" s="293">
        <v>0.15625572784926131</v>
      </c>
      <c r="BG432" s="293">
        <f t="shared" si="590"/>
        <v>0.72745456368610306</v>
      </c>
      <c r="BH432" s="295"/>
      <c r="BI432" s="293">
        <v>0.8837102915353644</v>
      </c>
      <c r="BJ432" s="293">
        <v>1.0963000000000003</v>
      </c>
      <c r="BK432" s="293">
        <f t="shared" si="591"/>
        <v>-0.21258970846463587</v>
      </c>
      <c r="BL432" s="293">
        <v>0</v>
      </c>
      <c r="BM432" s="293">
        <f t="shared" si="592"/>
        <v>0.8837102915353644</v>
      </c>
      <c r="BN432" s="293">
        <v>0.15625572784926131</v>
      </c>
      <c r="BO432" s="297">
        <f t="shared" si="593"/>
        <v>0.72745456368610306</v>
      </c>
      <c r="BP432" s="5"/>
      <c r="BQ432" s="358">
        <v>0</v>
      </c>
      <c r="BR432" s="293">
        <v>1.1863999999999997</v>
      </c>
      <c r="BS432" s="293">
        <f t="shared" si="594"/>
        <v>-1.1863999999999997</v>
      </c>
      <c r="BT432" s="293">
        <v>0</v>
      </c>
      <c r="BU432" s="293">
        <f t="shared" si="595"/>
        <v>0</v>
      </c>
      <c r="BV432" s="293">
        <v>0.2968902404884618</v>
      </c>
      <c r="BW432" s="293">
        <f t="shared" si="596"/>
        <v>-0.2968902404884618</v>
      </c>
      <c r="BX432" s="295"/>
      <c r="BY432" s="293">
        <v>0</v>
      </c>
      <c r="BZ432" s="293">
        <v>1.1863999999999997</v>
      </c>
      <c r="CA432" s="293">
        <f t="shared" si="597"/>
        <v>-1.1863999999999997</v>
      </c>
      <c r="CB432" s="293">
        <v>0</v>
      </c>
      <c r="CC432" s="293">
        <f t="shared" si="598"/>
        <v>0</v>
      </c>
      <c r="CD432" s="293">
        <v>0.2968902404884618</v>
      </c>
      <c r="CE432" s="297">
        <f t="shared" si="599"/>
        <v>-0.2968902404884618</v>
      </c>
      <c r="CF432" s="5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</row>
    <row r="433" spans="2:99" s="2" customFormat="1" ht="14.25" hidden="1" customHeight="1" outlineLevel="1">
      <c r="B433" s="2" t="s">
        <v>544</v>
      </c>
      <c r="C433" s="2">
        <v>1</v>
      </c>
      <c r="D433" s="92" t="s">
        <v>421</v>
      </c>
      <c r="E433" s="298">
        <v>0</v>
      </c>
      <c r="F433" s="298">
        <v>0</v>
      </c>
      <c r="G433" s="298">
        <f t="shared" si="570"/>
        <v>0</v>
      </c>
      <c r="H433" s="298">
        <v>0</v>
      </c>
      <c r="I433" s="298">
        <f t="shared" si="571"/>
        <v>0</v>
      </c>
      <c r="J433" s="300">
        <v>0</v>
      </c>
      <c r="K433" s="300">
        <f t="shared" si="572"/>
        <v>0</v>
      </c>
      <c r="L433" s="298"/>
      <c r="M433" s="298">
        <v>0</v>
      </c>
      <c r="N433" s="298">
        <v>0</v>
      </c>
      <c r="O433" s="298">
        <f t="shared" si="573"/>
        <v>0</v>
      </c>
      <c r="P433" s="298">
        <v>0</v>
      </c>
      <c r="Q433" s="298">
        <f t="shared" si="574"/>
        <v>0</v>
      </c>
      <c r="R433" s="300">
        <v>0</v>
      </c>
      <c r="S433" s="299">
        <f t="shared" si="575"/>
        <v>0</v>
      </c>
      <c r="T433" s="5"/>
      <c r="U433" s="359">
        <v>0</v>
      </c>
      <c r="V433" s="298">
        <v>0</v>
      </c>
      <c r="W433" s="298">
        <f t="shared" si="576"/>
        <v>0</v>
      </c>
      <c r="X433" s="298">
        <v>0</v>
      </c>
      <c r="Y433" s="298">
        <f t="shared" si="577"/>
        <v>0</v>
      </c>
      <c r="Z433" s="300">
        <v>0</v>
      </c>
      <c r="AA433" s="300">
        <f t="shared" si="578"/>
        <v>0</v>
      </c>
      <c r="AB433" s="298"/>
      <c r="AC433" s="298">
        <v>0</v>
      </c>
      <c r="AD433" s="298">
        <v>0</v>
      </c>
      <c r="AE433" s="298">
        <f t="shared" si="579"/>
        <v>0</v>
      </c>
      <c r="AF433" s="298">
        <v>0</v>
      </c>
      <c r="AG433" s="298">
        <f t="shared" si="580"/>
        <v>0</v>
      </c>
      <c r="AH433" s="300">
        <v>0</v>
      </c>
      <c r="AI433" s="299">
        <f t="shared" si="581"/>
        <v>0</v>
      </c>
      <c r="AJ433" s="5"/>
      <c r="AK433" s="359">
        <v>0</v>
      </c>
      <c r="AL433" s="298">
        <v>0</v>
      </c>
      <c r="AM433" s="298">
        <f t="shared" si="582"/>
        <v>0</v>
      </c>
      <c r="AN433" s="298">
        <v>0</v>
      </c>
      <c r="AO433" s="298">
        <f t="shared" si="583"/>
        <v>0</v>
      </c>
      <c r="AP433" s="300">
        <v>0</v>
      </c>
      <c r="AQ433" s="300">
        <f t="shared" si="584"/>
        <v>0</v>
      </c>
      <c r="AR433" s="298"/>
      <c r="AS433" s="298">
        <v>0</v>
      </c>
      <c r="AT433" s="298">
        <v>0</v>
      </c>
      <c r="AU433" s="298">
        <f t="shared" si="585"/>
        <v>0</v>
      </c>
      <c r="AV433" s="298">
        <v>0</v>
      </c>
      <c r="AW433" s="298">
        <f t="shared" si="586"/>
        <v>0</v>
      </c>
      <c r="AX433" s="300">
        <v>0</v>
      </c>
      <c r="AY433" s="299">
        <f t="shared" si="587"/>
        <v>0</v>
      </c>
      <c r="AZ433" s="5"/>
      <c r="BA433" s="359">
        <v>0</v>
      </c>
      <c r="BB433" s="298">
        <v>0</v>
      </c>
      <c r="BC433" s="298">
        <f t="shared" si="588"/>
        <v>0</v>
      </c>
      <c r="BD433" s="298">
        <v>0</v>
      </c>
      <c r="BE433" s="298">
        <f t="shared" si="589"/>
        <v>0</v>
      </c>
      <c r="BF433" s="300">
        <v>0</v>
      </c>
      <c r="BG433" s="300">
        <f t="shared" si="590"/>
        <v>0</v>
      </c>
      <c r="BH433" s="298"/>
      <c r="BI433" s="298">
        <v>0</v>
      </c>
      <c r="BJ433" s="298">
        <v>0</v>
      </c>
      <c r="BK433" s="298">
        <f t="shared" si="591"/>
        <v>0</v>
      </c>
      <c r="BL433" s="298">
        <v>0</v>
      </c>
      <c r="BM433" s="298">
        <f t="shared" si="592"/>
        <v>0</v>
      </c>
      <c r="BN433" s="300">
        <v>0</v>
      </c>
      <c r="BO433" s="299">
        <f t="shared" si="593"/>
        <v>0</v>
      </c>
      <c r="BP433" s="5"/>
      <c r="BQ433" s="359">
        <v>0</v>
      </c>
      <c r="BR433" s="298">
        <v>0</v>
      </c>
      <c r="BS433" s="298">
        <f t="shared" si="594"/>
        <v>0</v>
      </c>
      <c r="BT433" s="298">
        <v>0</v>
      </c>
      <c r="BU433" s="298">
        <f t="shared" si="595"/>
        <v>0</v>
      </c>
      <c r="BV433" s="300">
        <v>0</v>
      </c>
      <c r="BW433" s="300">
        <f t="shared" si="596"/>
        <v>0</v>
      </c>
      <c r="BX433" s="298"/>
      <c r="BY433" s="298">
        <v>0</v>
      </c>
      <c r="BZ433" s="298">
        <v>0</v>
      </c>
      <c r="CA433" s="298">
        <f t="shared" si="597"/>
        <v>0</v>
      </c>
      <c r="CB433" s="298">
        <v>0</v>
      </c>
      <c r="CC433" s="298">
        <f t="shared" si="598"/>
        <v>0</v>
      </c>
      <c r="CD433" s="300">
        <v>0</v>
      </c>
      <c r="CE433" s="299">
        <f t="shared" si="599"/>
        <v>0</v>
      </c>
      <c r="CF433" s="5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</row>
    <row r="434" spans="2:99" s="2" customFormat="1" ht="14.25" hidden="1" customHeight="1" outlineLevel="1">
      <c r="B434" s="2" t="s">
        <v>543</v>
      </c>
      <c r="C434" s="2">
        <v>1</v>
      </c>
      <c r="D434" s="92" t="s">
        <v>422</v>
      </c>
      <c r="E434" s="298">
        <v>0</v>
      </c>
      <c r="F434" s="298">
        <v>0</v>
      </c>
      <c r="G434" s="298">
        <f t="shared" si="570"/>
        <v>0</v>
      </c>
      <c r="H434" s="298">
        <v>0</v>
      </c>
      <c r="I434" s="298">
        <f t="shared" si="571"/>
        <v>0</v>
      </c>
      <c r="J434" s="300">
        <v>0</v>
      </c>
      <c r="K434" s="300">
        <f t="shared" si="572"/>
        <v>0</v>
      </c>
      <c r="L434" s="298"/>
      <c r="M434" s="298">
        <v>0</v>
      </c>
      <c r="N434" s="298">
        <v>0</v>
      </c>
      <c r="O434" s="298">
        <f t="shared" si="573"/>
        <v>0</v>
      </c>
      <c r="P434" s="298">
        <v>0</v>
      </c>
      <c r="Q434" s="298">
        <f t="shared" si="574"/>
        <v>0</v>
      </c>
      <c r="R434" s="300">
        <v>0</v>
      </c>
      <c r="S434" s="299">
        <f t="shared" si="575"/>
        <v>0</v>
      </c>
      <c r="T434" s="5"/>
      <c r="U434" s="359">
        <v>0</v>
      </c>
      <c r="V434" s="298">
        <v>0</v>
      </c>
      <c r="W434" s="298">
        <f t="shared" si="576"/>
        <v>0</v>
      </c>
      <c r="X434" s="298">
        <v>0</v>
      </c>
      <c r="Y434" s="298">
        <f t="shared" si="577"/>
        <v>0</v>
      </c>
      <c r="Z434" s="300">
        <v>0</v>
      </c>
      <c r="AA434" s="300">
        <f t="shared" si="578"/>
        <v>0</v>
      </c>
      <c r="AB434" s="298"/>
      <c r="AC434" s="298">
        <v>0</v>
      </c>
      <c r="AD434" s="298">
        <v>0</v>
      </c>
      <c r="AE434" s="298">
        <f t="shared" si="579"/>
        <v>0</v>
      </c>
      <c r="AF434" s="298">
        <v>0</v>
      </c>
      <c r="AG434" s="298">
        <f t="shared" si="580"/>
        <v>0</v>
      </c>
      <c r="AH434" s="300">
        <v>0</v>
      </c>
      <c r="AI434" s="299">
        <f t="shared" si="581"/>
        <v>0</v>
      </c>
      <c r="AJ434" s="5"/>
      <c r="AK434" s="359">
        <v>0</v>
      </c>
      <c r="AL434" s="298">
        <v>0</v>
      </c>
      <c r="AM434" s="298">
        <f t="shared" si="582"/>
        <v>0</v>
      </c>
      <c r="AN434" s="298">
        <v>0</v>
      </c>
      <c r="AO434" s="298">
        <f t="shared" si="583"/>
        <v>0</v>
      </c>
      <c r="AP434" s="300">
        <v>0</v>
      </c>
      <c r="AQ434" s="300">
        <f t="shared" si="584"/>
        <v>0</v>
      </c>
      <c r="AR434" s="298"/>
      <c r="AS434" s="298">
        <v>0</v>
      </c>
      <c r="AT434" s="298">
        <v>0</v>
      </c>
      <c r="AU434" s="298">
        <f t="shared" si="585"/>
        <v>0</v>
      </c>
      <c r="AV434" s="298">
        <v>0</v>
      </c>
      <c r="AW434" s="298">
        <f t="shared" si="586"/>
        <v>0</v>
      </c>
      <c r="AX434" s="300">
        <v>0</v>
      </c>
      <c r="AY434" s="299">
        <f t="shared" si="587"/>
        <v>0</v>
      </c>
      <c r="AZ434" s="5"/>
      <c r="BA434" s="359">
        <v>0</v>
      </c>
      <c r="BB434" s="298">
        <v>0</v>
      </c>
      <c r="BC434" s="298">
        <f t="shared" si="588"/>
        <v>0</v>
      </c>
      <c r="BD434" s="298">
        <v>0</v>
      </c>
      <c r="BE434" s="298">
        <f t="shared" si="589"/>
        <v>0</v>
      </c>
      <c r="BF434" s="300">
        <v>0</v>
      </c>
      <c r="BG434" s="300">
        <f t="shared" si="590"/>
        <v>0</v>
      </c>
      <c r="BH434" s="298"/>
      <c r="BI434" s="298">
        <v>0</v>
      </c>
      <c r="BJ434" s="298">
        <v>0</v>
      </c>
      <c r="BK434" s="298">
        <f t="shared" si="591"/>
        <v>0</v>
      </c>
      <c r="BL434" s="298">
        <v>0</v>
      </c>
      <c r="BM434" s="298">
        <f t="shared" si="592"/>
        <v>0</v>
      </c>
      <c r="BN434" s="300">
        <v>0</v>
      </c>
      <c r="BO434" s="299">
        <f t="shared" si="593"/>
        <v>0</v>
      </c>
      <c r="BP434" s="5"/>
      <c r="BQ434" s="359">
        <v>0</v>
      </c>
      <c r="BR434" s="298">
        <v>0</v>
      </c>
      <c r="BS434" s="298">
        <f t="shared" si="594"/>
        <v>0</v>
      </c>
      <c r="BT434" s="298">
        <v>0</v>
      </c>
      <c r="BU434" s="298">
        <f t="shared" si="595"/>
        <v>0</v>
      </c>
      <c r="BV434" s="300">
        <v>0</v>
      </c>
      <c r="BW434" s="300">
        <f t="shared" si="596"/>
        <v>0</v>
      </c>
      <c r="BX434" s="298"/>
      <c r="BY434" s="298">
        <v>0</v>
      </c>
      <c r="BZ434" s="298">
        <v>0</v>
      </c>
      <c r="CA434" s="298">
        <f t="shared" si="597"/>
        <v>0</v>
      </c>
      <c r="CB434" s="298">
        <v>0</v>
      </c>
      <c r="CC434" s="298">
        <f t="shared" si="598"/>
        <v>0</v>
      </c>
      <c r="CD434" s="300">
        <v>0</v>
      </c>
      <c r="CE434" s="299">
        <f t="shared" si="599"/>
        <v>0</v>
      </c>
      <c r="CF434" s="5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</row>
    <row r="435" spans="2:99" s="2" customFormat="1" ht="14.25" hidden="1" customHeight="1" outlineLevel="1">
      <c r="B435" s="2" t="s">
        <v>544</v>
      </c>
      <c r="C435" s="2">
        <v>1</v>
      </c>
      <c r="D435" s="92" t="s">
        <v>421</v>
      </c>
      <c r="E435" s="298">
        <v>0</v>
      </c>
      <c r="F435" s="298">
        <v>0</v>
      </c>
      <c r="G435" s="298">
        <f t="shared" si="570"/>
        <v>0</v>
      </c>
      <c r="H435" s="298">
        <v>0</v>
      </c>
      <c r="I435" s="298">
        <f t="shared" si="571"/>
        <v>0</v>
      </c>
      <c r="J435" s="300">
        <v>0</v>
      </c>
      <c r="K435" s="300">
        <f t="shared" si="572"/>
        <v>0</v>
      </c>
      <c r="L435" s="298"/>
      <c r="M435" s="298">
        <v>0</v>
      </c>
      <c r="N435" s="298">
        <v>0</v>
      </c>
      <c r="O435" s="298">
        <f t="shared" si="573"/>
        <v>0</v>
      </c>
      <c r="P435" s="298">
        <v>0</v>
      </c>
      <c r="Q435" s="298">
        <f t="shared" si="574"/>
        <v>0</v>
      </c>
      <c r="R435" s="300">
        <v>0</v>
      </c>
      <c r="S435" s="299">
        <f t="shared" si="575"/>
        <v>0</v>
      </c>
      <c r="T435" s="5"/>
      <c r="U435" s="359">
        <v>0</v>
      </c>
      <c r="V435" s="298">
        <v>0</v>
      </c>
      <c r="W435" s="298">
        <f t="shared" si="576"/>
        <v>0</v>
      </c>
      <c r="X435" s="298">
        <v>0</v>
      </c>
      <c r="Y435" s="298">
        <f t="shared" si="577"/>
        <v>0</v>
      </c>
      <c r="Z435" s="300">
        <v>0</v>
      </c>
      <c r="AA435" s="300">
        <f t="shared" si="578"/>
        <v>0</v>
      </c>
      <c r="AB435" s="298"/>
      <c r="AC435" s="298">
        <v>0</v>
      </c>
      <c r="AD435" s="298">
        <v>0</v>
      </c>
      <c r="AE435" s="298">
        <f t="shared" si="579"/>
        <v>0</v>
      </c>
      <c r="AF435" s="298">
        <v>0</v>
      </c>
      <c r="AG435" s="298">
        <f t="shared" si="580"/>
        <v>0</v>
      </c>
      <c r="AH435" s="300">
        <v>0</v>
      </c>
      <c r="AI435" s="299">
        <f t="shared" si="581"/>
        <v>0</v>
      </c>
      <c r="AJ435" s="5"/>
      <c r="AK435" s="359">
        <v>0</v>
      </c>
      <c r="AL435" s="298">
        <v>0</v>
      </c>
      <c r="AM435" s="298">
        <f t="shared" si="582"/>
        <v>0</v>
      </c>
      <c r="AN435" s="298">
        <v>0</v>
      </c>
      <c r="AO435" s="298">
        <f t="shared" si="583"/>
        <v>0</v>
      </c>
      <c r="AP435" s="300">
        <v>0</v>
      </c>
      <c r="AQ435" s="300">
        <f t="shared" si="584"/>
        <v>0</v>
      </c>
      <c r="AR435" s="298"/>
      <c r="AS435" s="298">
        <v>0</v>
      </c>
      <c r="AT435" s="298">
        <v>0</v>
      </c>
      <c r="AU435" s="298">
        <f t="shared" si="585"/>
        <v>0</v>
      </c>
      <c r="AV435" s="298">
        <v>0</v>
      </c>
      <c r="AW435" s="298">
        <f t="shared" si="586"/>
        <v>0</v>
      </c>
      <c r="AX435" s="300">
        <v>0</v>
      </c>
      <c r="AY435" s="299">
        <f t="shared" si="587"/>
        <v>0</v>
      </c>
      <c r="AZ435" s="5"/>
      <c r="BA435" s="359">
        <v>0</v>
      </c>
      <c r="BB435" s="298">
        <v>0</v>
      </c>
      <c r="BC435" s="298">
        <f t="shared" si="588"/>
        <v>0</v>
      </c>
      <c r="BD435" s="298">
        <v>0</v>
      </c>
      <c r="BE435" s="298">
        <f t="shared" si="589"/>
        <v>0</v>
      </c>
      <c r="BF435" s="300">
        <v>0</v>
      </c>
      <c r="BG435" s="300">
        <f t="shared" si="590"/>
        <v>0</v>
      </c>
      <c r="BH435" s="298"/>
      <c r="BI435" s="298">
        <v>0</v>
      </c>
      <c r="BJ435" s="298">
        <v>0</v>
      </c>
      <c r="BK435" s="298">
        <f t="shared" si="591"/>
        <v>0</v>
      </c>
      <c r="BL435" s="298">
        <v>0</v>
      </c>
      <c r="BM435" s="298">
        <f t="shared" si="592"/>
        <v>0</v>
      </c>
      <c r="BN435" s="300">
        <v>0</v>
      </c>
      <c r="BO435" s="299">
        <f t="shared" si="593"/>
        <v>0</v>
      </c>
      <c r="BP435" s="5"/>
      <c r="BQ435" s="359">
        <v>0</v>
      </c>
      <c r="BR435" s="298">
        <v>0</v>
      </c>
      <c r="BS435" s="298">
        <f t="shared" si="594"/>
        <v>0</v>
      </c>
      <c r="BT435" s="298">
        <v>0</v>
      </c>
      <c r="BU435" s="298">
        <f t="shared" si="595"/>
        <v>0</v>
      </c>
      <c r="BV435" s="300">
        <v>0</v>
      </c>
      <c r="BW435" s="300">
        <f t="shared" si="596"/>
        <v>0</v>
      </c>
      <c r="BX435" s="298"/>
      <c r="BY435" s="298">
        <v>0</v>
      </c>
      <c r="BZ435" s="298">
        <v>0</v>
      </c>
      <c r="CA435" s="298">
        <f t="shared" si="597"/>
        <v>0</v>
      </c>
      <c r="CB435" s="298">
        <v>0</v>
      </c>
      <c r="CC435" s="298">
        <f t="shared" si="598"/>
        <v>0</v>
      </c>
      <c r="CD435" s="300">
        <v>0</v>
      </c>
      <c r="CE435" s="299">
        <f t="shared" si="599"/>
        <v>0</v>
      </c>
      <c r="CF435" s="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</row>
    <row r="436" spans="2:99" s="2" customFormat="1" collapsed="1">
      <c r="B436" s="2" t="s">
        <v>545</v>
      </c>
      <c r="C436" s="2">
        <v>1</v>
      </c>
      <c r="D436" s="62" t="s">
        <v>423</v>
      </c>
      <c r="E436" s="293">
        <v>0</v>
      </c>
      <c r="F436" s="293">
        <v>0</v>
      </c>
      <c r="G436" s="293">
        <f t="shared" si="570"/>
        <v>0</v>
      </c>
      <c r="H436" s="293">
        <v>0</v>
      </c>
      <c r="I436" s="293">
        <f t="shared" si="571"/>
        <v>0</v>
      </c>
      <c r="J436" s="294">
        <v>0</v>
      </c>
      <c r="K436" s="294">
        <f t="shared" si="572"/>
        <v>0</v>
      </c>
      <c r="L436" s="295"/>
      <c r="M436" s="293">
        <v>0</v>
      </c>
      <c r="N436" s="293">
        <v>0</v>
      </c>
      <c r="O436" s="293">
        <f t="shared" si="573"/>
        <v>0</v>
      </c>
      <c r="P436" s="293">
        <v>0</v>
      </c>
      <c r="Q436" s="293">
        <f t="shared" si="574"/>
        <v>0</v>
      </c>
      <c r="R436" s="294">
        <v>0</v>
      </c>
      <c r="S436" s="296">
        <f t="shared" si="575"/>
        <v>0</v>
      </c>
      <c r="T436" s="5"/>
      <c r="U436" s="358">
        <v>0</v>
      </c>
      <c r="V436" s="293">
        <v>0</v>
      </c>
      <c r="W436" s="293">
        <f t="shared" si="576"/>
        <v>0</v>
      </c>
      <c r="X436" s="293">
        <v>0</v>
      </c>
      <c r="Y436" s="293">
        <f t="shared" si="577"/>
        <v>0</v>
      </c>
      <c r="Z436" s="294">
        <v>0</v>
      </c>
      <c r="AA436" s="294">
        <f t="shared" si="578"/>
        <v>0</v>
      </c>
      <c r="AB436" s="295"/>
      <c r="AC436" s="293">
        <v>0</v>
      </c>
      <c r="AD436" s="293">
        <v>0</v>
      </c>
      <c r="AE436" s="293">
        <f t="shared" si="579"/>
        <v>0</v>
      </c>
      <c r="AF436" s="293">
        <v>0</v>
      </c>
      <c r="AG436" s="293">
        <f t="shared" si="580"/>
        <v>0</v>
      </c>
      <c r="AH436" s="294">
        <v>0</v>
      </c>
      <c r="AI436" s="296">
        <f t="shared" si="581"/>
        <v>0</v>
      </c>
      <c r="AJ436" s="5"/>
      <c r="AK436" s="358">
        <v>0</v>
      </c>
      <c r="AL436" s="293">
        <v>0</v>
      </c>
      <c r="AM436" s="293">
        <f t="shared" si="582"/>
        <v>0</v>
      </c>
      <c r="AN436" s="293">
        <v>0</v>
      </c>
      <c r="AO436" s="293">
        <f t="shared" si="583"/>
        <v>0</v>
      </c>
      <c r="AP436" s="294">
        <v>0</v>
      </c>
      <c r="AQ436" s="294">
        <f t="shared" si="584"/>
        <v>0</v>
      </c>
      <c r="AR436" s="295"/>
      <c r="AS436" s="293">
        <v>0</v>
      </c>
      <c r="AT436" s="293">
        <v>0</v>
      </c>
      <c r="AU436" s="293">
        <f t="shared" si="585"/>
        <v>0</v>
      </c>
      <c r="AV436" s="293">
        <v>0</v>
      </c>
      <c r="AW436" s="293">
        <f t="shared" si="586"/>
        <v>0</v>
      </c>
      <c r="AX436" s="294">
        <v>0</v>
      </c>
      <c r="AY436" s="296">
        <f t="shared" si="587"/>
        <v>0</v>
      </c>
      <c r="AZ436" s="5"/>
      <c r="BA436" s="358">
        <v>0</v>
      </c>
      <c r="BB436" s="293">
        <v>0</v>
      </c>
      <c r="BC436" s="293">
        <f t="shared" si="588"/>
        <v>0</v>
      </c>
      <c r="BD436" s="293">
        <v>0</v>
      </c>
      <c r="BE436" s="293">
        <f t="shared" si="589"/>
        <v>0</v>
      </c>
      <c r="BF436" s="294">
        <v>0</v>
      </c>
      <c r="BG436" s="294">
        <f t="shared" si="590"/>
        <v>0</v>
      </c>
      <c r="BH436" s="295"/>
      <c r="BI436" s="293">
        <v>0</v>
      </c>
      <c r="BJ436" s="293">
        <v>0</v>
      </c>
      <c r="BK436" s="293">
        <f t="shared" si="591"/>
        <v>0</v>
      </c>
      <c r="BL436" s="293">
        <v>0</v>
      </c>
      <c r="BM436" s="293">
        <f t="shared" si="592"/>
        <v>0</v>
      </c>
      <c r="BN436" s="294">
        <v>0</v>
      </c>
      <c r="BO436" s="296">
        <f t="shared" si="593"/>
        <v>0</v>
      </c>
      <c r="BP436" s="5"/>
      <c r="BQ436" s="358">
        <v>0</v>
      </c>
      <c r="BR436" s="293">
        <v>0</v>
      </c>
      <c r="BS436" s="293">
        <f t="shared" si="594"/>
        <v>0</v>
      </c>
      <c r="BT436" s="293">
        <v>0</v>
      </c>
      <c r="BU436" s="293">
        <f t="shared" si="595"/>
        <v>0</v>
      </c>
      <c r="BV436" s="294">
        <v>0</v>
      </c>
      <c r="BW436" s="294">
        <f t="shared" si="596"/>
        <v>0</v>
      </c>
      <c r="BX436" s="295"/>
      <c r="BY436" s="293">
        <v>0</v>
      </c>
      <c r="BZ436" s="293">
        <v>0</v>
      </c>
      <c r="CA436" s="293">
        <f t="shared" si="597"/>
        <v>0</v>
      </c>
      <c r="CB436" s="293">
        <v>0</v>
      </c>
      <c r="CC436" s="293">
        <f t="shared" si="598"/>
        <v>0</v>
      </c>
      <c r="CD436" s="294">
        <v>0</v>
      </c>
      <c r="CE436" s="296">
        <f t="shared" si="599"/>
        <v>0</v>
      </c>
      <c r="CF436" s="5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</row>
    <row r="437" spans="2:99" s="2" customFormat="1">
      <c r="B437" s="2" t="s">
        <v>546</v>
      </c>
      <c r="C437" s="2">
        <v>1</v>
      </c>
      <c r="D437" s="62" t="s">
        <v>424</v>
      </c>
      <c r="E437" s="293">
        <v>0</v>
      </c>
      <c r="F437" s="293">
        <v>0</v>
      </c>
      <c r="G437" s="293">
        <f t="shared" si="570"/>
        <v>0</v>
      </c>
      <c r="H437" s="293">
        <v>0</v>
      </c>
      <c r="I437" s="293">
        <f t="shared" si="571"/>
        <v>0</v>
      </c>
      <c r="J437" s="294">
        <v>0</v>
      </c>
      <c r="K437" s="294">
        <f t="shared" si="572"/>
        <v>0</v>
      </c>
      <c r="L437" s="295"/>
      <c r="M437" s="293">
        <v>0</v>
      </c>
      <c r="N437" s="293">
        <v>0</v>
      </c>
      <c r="O437" s="293">
        <f t="shared" si="573"/>
        <v>0</v>
      </c>
      <c r="P437" s="293">
        <v>0</v>
      </c>
      <c r="Q437" s="293">
        <f t="shared" si="574"/>
        <v>0</v>
      </c>
      <c r="R437" s="294">
        <v>0</v>
      </c>
      <c r="S437" s="296">
        <f t="shared" si="575"/>
        <v>0</v>
      </c>
      <c r="T437" s="5"/>
      <c r="U437" s="358">
        <v>0</v>
      </c>
      <c r="V437" s="293">
        <v>0</v>
      </c>
      <c r="W437" s="293">
        <f t="shared" si="576"/>
        <v>0</v>
      </c>
      <c r="X437" s="293">
        <v>0</v>
      </c>
      <c r="Y437" s="293">
        <f t="shared" si="577"/>
        <v>0</v>
      </c>
      <c r="Z437" s="294">
        <v>0</v>
      </c>
      <c r="AA437" s="294">
        <f t="shared" si="578"/>
        <v>0</v>
      </c>
      <c r="AB437" s="295"/>
      <c r="AC437" s="293">
        <v>0</v>
      </c>
      <c r="AD437" s="293">
        <v>0</v>
      </c>
      <c r="AE437" s="293">
        <f t="shared" si="579"/>
        <v>0</v>
      </c>
      <c r="AF437" s="293">
        <v>0</v>
      </c>
      <c r="AG437" s="293">
        <f t="shared" si="580"/>
        <v>0</v>
      </c>
      <c r="AH437" s="294">
        <v>0</v>
      </c>
      <c r="AI437" s="296">
        <f t="shared" si="581"/>
        <v>0</v>
      </c>
      <c r="AJ437" s="5"/>
      <c r="AK437" s="358">
        <v>0</v>
      </c>
      <c r="AL437" s="293">
        <v>0</v>
      </c>
      <c r="AM437" s="293">
        <f t="shared" si="582"/>
        <v>0</v>
      </c>
      <c r="AN437" s="293">
        <v>0</v>
      </c>
      <c r="AO437" s="293">
        <f t="shared" si="583"/>
        <v>0</v>
      </c>
      <c r="AP437" s="294">
        <v>0</v>
      </c>
      <c r="AQ437" s="294">
        <f t="shared" si="584"/>
        <v>0</v>
      </c>
      <c r="AR437" s="295"/>
      <c r="AS437" s="293">
        <v>0</v>
      </c>
      <c r="AT437" s="293">
        <v>0</v>
      </c>
      <c r="AU437" s="293">
        <f t="shared" si="585"/>
        <v>0</v>
      </c>
      <c r="AV437" s="293">
        <v>0</v>
      </c>
      <c r="AW437" s="293">
        <f t="shared" si="586"/>
        <v>0</v>
      </c>
      <c r="AX437" s="294">
        <v>0</v>
      </c>
      <c r="AY437" s="296">
        <f t="shared" si="587"/>
        <v>0</v>
      </c>
      <c r="AZ437" s="5"/>
      <c r="BA437" s="358">
        <v>0</v>
      </c>
      <c r="BB437" s="293">
        <v>0</v>
      </c>
      <c r="BC437" s="293">
        <f t="shared" si="588"/>
        <v>0</v>
      </c>
      <c r="BD437" s="293">
        <v>0</v>
      </c>
      <c r="BE437" s="293">
        <f t="shared" si="589"/>
        <v>0</v>
      </c>
      <c r="BF437" s="294">
        <v>0</v>
      </c>
      <c r="BG437" s="294">
        <f t="shared" si="590"/>
        <v>0</v>
      </c>
      <c r="BH437" s="295"/>
      <c r="BI437" s="293">
        <v>0</v>
      </c>
      <c r="BJ437" s="293">
        <v>0</v>
      </c>
      <c r="BK437" s="293">
        <f t="shared" si="591"/>
        <v>0</v>
      </c>
      <c r="BL437" s="293">
        <v>0</v>
      </c>
      <c r="BM437" s="293">
        <f t="shared" si="592"/>
        <v>0</v>
      </c>
      <c r="BN437" s="294">
        <v>0</v>
      </c>
      <c r="BO437" s="296">
        <f t="shared" si="593"/>
        <v>0</v>
      </c>
      <c r="BP437" s="5"/>
      <c r="BQ437" s="358">
        <v>0</v>
      </c>
      <c r="BR437" s="293">
        <v>0</v>
      </c>
      <c r="BS437" s="293">
        <f t="shared" si="594"/>
        <v>0</v>
      </c>
      <c r="BT437" s="293">
        <v>0</v>
      </c>
      <c r="BU437" s="293">
        <f t="shared" si="595"/>
        <v>0</v>
      </c>
      <c r="BV437" s="294">
        <v>0</v>
      </c>
      <c r="BW437" s="294">
        <f t="shared" si="596"/>
        <v>0</v>
      </c>
      <c r="BX437" s="295"/>
      <c r="BY437" s="293">
        <v>0</v>
      </c>
      <c r="BZ437" s="293">
        <v>0</v>
      </c>
      <c r="CA437" s="293">
        <f t="shared" si="597"/>
        <v>0</v>
      </c>
      <c r="CB437" s="293">
        <v>0</v>
      </c>
      <c r="CC437" s="293">
        <f t="shared" si="598"/>
        <v>0</v>
      </c>
      <c r="CD437" s="294">
        <v>0</v>
      </c>
      <c r="CE437" s="296">
        <f t="shared" si="599"/>
        <v>0</v>
      </c>
      <c r="CF437" s="5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</row>
    <row r="438" spans="2:99" s="5" customFormat="1">
      <c r="B438" s="2" t="s">
        <v>425</v>
      </c>
      <c r="C438" s="2">
        <v>1</v>
      </c>
      <c r="D438" s="62" t="s">
        <v>425</v>
      </c>
      <c r="E438" s="293">
        <v>0.43739956034363253</v>
      </c>
      <c r="F438" s="293">
        <v>0.48833482548170992</v>
      </c>
      <c r="G438" s="293">
        <f t="shared" si="570"/>
        <v>-5.093526513807739E-2</v>
      </c>
      <c r="H438" s="293">
        <v>0</v>
      </c>
      <c r="I438" s="293">
        <f t="shared" si="571"/>
        <v>0.43739956034363253</v>
      </c>
      <c r="J438" s="294">
        <v>0.45649181220850671</v>
      </c>
      <c r="K438" s="294">
        <f t="shared" si="572"/>
        <v>-1.9092251864874177E-2</v>
      </c>
      <c r="L438" s="295"/>
      <c r="M438" s="293">
        <v>0.43739956034363253</v>
      </c>
      <c r="N438" s="293">
        <v>0.48833482548170992</v>
      </c>
      <c r="O438" s="293">
        <f t="shared" si="573"/>
        <v>-5.093526513807739E-2</v>
      </c>
      <c r="P438" s="293">
        <v>0</v>
      </c>
      <c r="Q438" s="293">
        <f t="shared" si="574"/>
        <v>0.43739956034363253</v>
      </c>
      <c r="R438" s="294">
        <v>0.45649181220850671</v>
      </c>
      <c r="S438" s="296">
        <f t="shared" si="575"/>
        <v>-1.9092251864874177E-2</v>
      </c>
      <c r="U438" s="358">
        <v>0.36869377435515999</v>
      </c>
      <c r="V438" s="293">
        <v>0.45107441521586478</v>
      </c>
      <c r="W438" s="293">
        <f t="shared" si="576"/>
        <v>-8.238064086070479E-2</v>
      </c>
      <c r="X438" s="293">
        <v>0</v>
      </c>
      <c r="Y438" s="293">
        <f t="shared" si="577"/>
        <v>0.36869377435515999</v>
      </c>
      <c r="Z438" s="294">
        <v>0.40840801716575337</v>
      </c>
      <c r="AA438" s="294">
        <f t="shared" si="578"/>
        <v>-3.9714242810593381E-2</v>
      </c>
      <c r="AB438" s="295"/>
      <c r="AC438" s="293">
        <v>0.36869377435515999</v>
      </c>
      <c r="AD438" s="293">
        <v>0.45107441521586478</v>
      </c>
      <c r="AE438" s="293">
        <f t="shared" si="579"/>
        <v>-8.238064086070479E-2</v>
      </c>
      <c r="AF438" s="293">
        <v>0</v>
      </c>
      <c r="AG438" s="293">
        <f t="shared" si="580"/>
        <v>0.36869377435515999</v>
      </c>
      <c r="AH438" s="294">
        <v>0.40840801716575337</v>
      </c>
      <c r="AI438" s="296">
        <f t="shared" si="581"/>
        <v>-3.9714242810593381E-2</v>
      </c>
      <c r="AK438" s="358">
        <v>0.47853814857192628</v>
      </c>
      <c r="AL438" s="293">
        <v>0.43611300177644974</v>
      </c>
      <c r="AM438" s="293">
        <f t="shared" si="582"/>
        <v>4.2425146795476543E-2</v>
      </c>
      <c r="AN438" s="293">
        <v>0</v>
      </c>
      <c r="AO438" s="293">
        <f t="shared" si="583"/>
        <v>0.47853814857192628</v>
      </c>
      <c r="AP438" s="294">
        <v>0.44457420919616158</v>
      </c>
      <c r="AQ438" s="294">
        <f t="shared" si="584"/>
        <v>3.3963939375764696E-2</v>
      </c>
      <c r="AR438" s="295"/>
      <c r="AS438" s="293">
        <v>0.47853814857192628</v>
      </c>
      <c r="AT438" s="293">
        <v>0.43611300177644974</v>
      </c>
      <c r="AU438" s="293">
        <f t="shared" si="585"/>
        <v>4.2425146795476543E-2</v>
      </c>
      <c r="AV438" s="293">
        <v>0</v>
      </c>
      <c r="AW438" s="293">
        <f t="shared" si="586"/>
        <v>0.47853814857192628</v>
      </c>
      <c r="AX438" s="294">
        <v>0.44457420919616158</v>
      </c>
      <c r="AY438" s="296">
        <f t="shared" si="587"/>
        <v>3.3963939375764696E-2</v>
      </c>
      <c r="BA438" s="358">
        <v>0.54305261600517118</v>
      </c>
      <c r="BB438" s="293">
        <v>0.46834688602977448</v>
      </c>
      <c r="BC438" s="293">
        <f t="shared" si="588"/>
        <v>7.4705729975396706E-2</v>
      </c>
      <c r="BD438" s="293">
        <v>0</v>
      </c>
      <c r="BE438" s="293">
        <f t="shared" si="589"/>
        <v>0.54305261600517118</v>
      </c>
      <c r="BF438" s="294">
        <v>0.31427657856417818</v>
      </c>
      <c r="BG438" s="294">
        <f t="shared" si="590"/>
        <v>0.22877603744099301</v>
      </c>
      <c r="BH438" s="295"/>
      <c r="BI438" s="293">
        <v>0.54305261600517118</v>
      </c>
      <c r="BJ438" s="293">
        <v>0.46834688602977448</v>
      </c>
      <c r="BK438" s="293">
        <f t="shared" si="591"/>
        <v>7.4705729975396706E-2</v>
      </c>
      <c r="BL438" s="293">
        <v>0</v>
      </c>
      <c r="BM438" s="293">
        <f t="shared" si="592"/>
        <v>0.54305261600517118</v>
      </c>
      <c r="BN438" s="294">
        <v>0.31427657856417818</v>
      </c>
      <c r="BO438" s="296">
        <f t="shared" si="593"/>
        <v>0.22877603744099301</v>
      </c>
      <c r="BQ438" s="358">
        <v>0.53926105508586064</v>
      </c>
      <c r="BR438" s="293">
        <v>0.75079741720398108</v>
      </c>
      <c r="BS438" s="293">
        <f t="shared" si="594"/>
        <v>-0.21153636211812044</v>
      </c>
      <c r="BT438" s="293">
        <v>0</v>
      </c>
      <c r="BU438" s="293">
        <f t="shared" si="595"/>
        <v>0.53926105508586064</v>
      </c>
      <c r="BV438" s="294">
        <v>0.75540970360171156</v>
      </c>
      <c r="BW438" s="294">
        <f t="shared" si="596"/>
        <v>-0.21614864851585092</v>
      </c>
      <c r="BX438" s="295"/>
      <c r="BY438" s="293">
        <v>0.53926105508586064</v>
      </c>
      <c r="BZ438" s="293">
        <v>0.75079741720398108</v>
      </c>
      <c r="CA438" s="293">
        <f t="shared" si="597"/>
        <v>-0.21153636211812044</v>
      </c>
      <c r="CB438" s="293">
        <v>0</v>
      </c>
      <c r="CC438" s="293">
        <f t="shared" si="598"/>
        <v>0.53926105508586064</v>
      </c>
      <c r="CD438" s="294">
        <v>0.75540970360171156</v>
      </c>
      <c r="CE438" s="296">
        <f t="shared" si="599"/>
        <v>-0.21614864851585092</v>
      </c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</row>
    <row r="439" spans="2:99" s="5" customFormat="1">
      <c r="B439" s="2" t="s">
        <v>426</v>
      </c>
      <c r="C439" s="2">
        <v>1</v>
      </c>
      <c r="D439" s="62" t="s">
        <v>426</v>
      </c>
      <c r="E439" s="293">
        <v>0.19746598865541376</v>
      </c>
      <c r="F439" s="293">
        <v>0.15093616628270784</v>
      </c>
      <c r="G439" s="293">
        <f t="shared" si="570"/>
        <v>4.652982237270592E-2</v>
      </c>
      <c r="H439" s="293">
        <v>0</v>
      </c>
      <c r="I439" s="293">
        <f t="shared" si="571"/>
        <v>0.19746598865541376</v>
      </c>
      <c r="J439" s="294">
        <v>0.18104748937011583</v>
      </c>
      <c r="K439" s="294">
        <f t="shared" si="572"/>
        <v>1.6418499285297927E-2</v>
      </c>
      <c r="L439" s="295"/>
      <c r="M439" s="293">
        <v>0.19746598865541376</v>
      </c>
      <c r="N439" s="293">
        <v>0.15093616628270784</v>
      </c>
      <c r="O439" s="293">
        <f t="shared" si="573"/>
        <v>4.652982237270592E-2</v>
      </c>
      <c r="P439" s="293">
        <v>0</v>
      </c>
      <c r="Q439" s="293">
        <f t="shared" si="574"/>
        <v>0.19746598865541376</v>
      </c>
      <c r="R439" s="294">
        <v>0.18104748937011583</v>
      </c>
      <c r="S439" s="296">
        <f t="shared" si="575"/>
        <v>1.6418499285297927E-2</v>
      </c>
      <c r="U439" s="358">
        <v>0.1176465140961007</v>
      </c>
      <c r="V439" s="293">
        <v>0.14260590448491445</v>
      </c>
      <c r="W439" s="293">
        <f t="shared" si="576"/>
        <v>-2.4959390388813743E-2</v>
      </c>
      <c r="X439" s="293">
        <v>0</v>
      </c>
      <c r="Y439" s="293">
        <f t="shared" si="577"/>
        <v>0.1176465140961007</v>
      </c>
      <c r="Z439" s="294">
        <v>0.22624339134528562</v>
      </c>
      <c r="AA439" s="294">
        <f t="shared" si="578"/>
        <v>-0.10859687724918492</v>
      </c>
      <c r="AB439" s="295"/>
      <c r="AC439" s="293">
        <v>0.1176465140961007</v>
      </c>
      <c r="AD439" s="293">
        <v>0.14260590448491445</v>
      </c>
      <c r="AE439" s="293">
        <f t="shared" si="579"/>
        <v>-2.4959390388813743E-2</v>
      </c>
      <c r="AF439" s="293">
        <v>0</v>
      </c>
      <c r="AG439" s="293">
        <f t="shared" si="580"/>
        <v>0.1176465140961007</v>
      </c>
      <c r="AH439" s="294">
        <v>0.22624339134528562</v>
      </c>
      <c r="AI439" s="296">
        <f t="shared" si="581"/>
        <v>-0.10859687724918492</v>
      </c>
      <c r="AK439" s="358">
        <v>0.12706147673117565</v>
      </c>
      <c r="AL439" s="293">
        <v>6.7103221936548496E-2</v>
      </c>
      <c r="AM439" s="293">
        <f t="shared" si="582"/>
        <v>5.9958254794627158E-2</v>
      </c>
      <c r="AN439" s="293">
        <v>0</v>
      </c>
      <c r="AO439" s="293">
        <f t="shared" si="583"/>
        <v>0.12706147673117565</v>
      </c>
      <c r="AP439" s="294">
        <v>-0.13366848101030579</v>
      </c>
      <c r="AQ439" s="294">
        <f t="shared" si="584"/>
        <v>0.26072995774148144</v>
      </c>
      <c r="AR439" s="295"/>
      <c r="AS439" s="293">
        <v>0.12706147673117565</v>
      </c>
      <c r="AT439" s="293">
        <v>6.7103221936548496E-2</v>
      </c>
      <c r="AU439" s="293">
        <f t="shared" si="585"/>
        <v>5.9958254794627158E-2</v>
      </c>
      <c r="AV439" s="293">
        <v>0</v>
      </c>
      <c r="AW439" s="293">
        <f t="shared" si="586"/>
        <v>0.12706147673117565</v>
      </c>
      <c r="AX439" s="294">
        <v>-0.13366848101030579</v>
      </c>
      <c r="AY439" s="296">
        <f t="shared" si="587"/>
        <v>0.26072995774148144</v>
      </c>
      <c r="BA439" s="358">
        <v>0.34445538221776595</v>
      </c>
      <c r="BB439" s="293">
        <v>0.25360534726485073</v>
      </c>
      <c r="BC439" s="293">
        <f t="shared" si="588"/>
        <v>9.0850034952915215E-2</v>
      </c>
      <c r="BD439" s="293">
        <v>0</v>
      </c>
      <c r="BE439" s="293">
        <f t="shared" si="589"/>
        <v>0.34445538221776595</v>
      </c>
      <c r="BF439" s="294">
        <v>0.52848086737541189</v>
      </c>
      <c r="BG439" s="294">
        <f t="shared" si="590"/>
        <v>-0.18402548515764594</v>
      </c>
      <c r="BH439" s="295"/>
      <c r="BI439" s="293">
        <v>0.34445538221776595</v>
      </c>
      <c r="BJ439" s="293">
        <v>0.25360534726485073</v>
      </c>
      <c r="BK439" s="293">
        <f t="shared" si="591"/>
        <v>9.0850034952915215E-2</v>
      </c>
      <c r="BL439" s="293">
        <v>0</v>
      </c>
      <c r="BM439" s="293">
        <f t="shared" si="592"/>
        <v>0.34445538221776595</v>
      </c>
      <c r="BN439" s="294">
        <v>0.52848086737541189</v>
      </c>
      <c r="BO439" s="296">
        <f t="shared" si="593"/>
        <v>-0.18402548515764594</v>
      </c>
      <c r="BQ439" s="358">
        <v>0.2733103057839763</v>
      </c>
      <c r="BR439" s="293">
        <v>0.15099999999999997</v>
      </c>
      <c r="BS439" s="293">
        <f t="shared" si="594"/>
        <v>0.12231030578397634</v>
      </c>
      <c r="BT439" s="293">
        <v>0</v>
      </c>
      <c r="BU439" s="293">
        <f t="shared" si="595"/>
        <v>0.2733103057839763</v>
      </c>
      <c r="BV439" s="294">
        <v>7.8544753218940916E-2</v>
      </c>
      <c r="BW439" s="294">
        <f t="shared" si="596"/>
        <v>0.19476555256503539</v>
      </c>
      <c r="BX439" s="295"/>
      <c r="BY439" s="293">
        <v>0.2733103057839763</v>
      </c>
      <c r="BZ439" s="293">
        <v>0.15099999999999997</v>
      </c>
      <c r="CA439" s="293">
        <f t="shared" si="597"/>
        <v>0.12231030578397634</v>
      </c>
      <c r="CB439" s="293">
        <v>0</v>
      </c>
      <c r="CC439" s="293">
        <f t="shared" si="598"/>
        <v>0.2733103057839763</v>
      </c>
      <c r="CD439" s="294">
        <v>7.8544753218940916E-2</v>
      </c>
      <c r="CE439" s="296">
        <f t="shared" si="599"/>
        <v>0.19476555256503539</v>
      </c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</row>
    <row r="440" spans="2:99" s="5" customFormat="1">
      <c r="B440" s="2" t="s">
        <v>427</v>
      </c>
      <c r="C440" s="2">
        <v>1</v>
      </c>
      <c r="D440" s="62" t="s">
        <v>427</v>
      </c>
      <c r="E440" s="293">
        <v>9.6870009935549589E-2</v>
      </c>
      <c r="F440" s="293">
        <v>9.5952500441231117E-2</v>
      </c>
      <c r="G440" s="293">
        <f t="shared" si="570"/>
        <v>9.1750949431847195E-4</v>
      </c>
      <c r="H440" s="293">
        <v>0</v>
      </c>
      <c r="I440" s="293">
        <f t="shared" si="571"/>
        <v>9.6870009935549589E-2</v>
      </c>
      <c r="J440" s="294">
        <v>0.11497398709347822</v>
      </c>
      <c r="K440" s="294">
        <f t="shared" si="572"/>
        <v>-1.8103977157928636E-2</v>
      </c>
      <c r="L440" s="295"/>
      <c r="M440" s="293">
        <v>9.6870009935549589E-2</v>
      </c>
      <c r="N440" s="293">
        <v>9.5952500441231117E-2</v>
      </c>
      <c r="O440" s="293">
        <f t="shared" si="573"/>
        <v>9.1750949431847195E-4</v>
      </c>
      <c r="P440" s="293">
        <v>0</v>
      </c>
      <c r="Q440" s="293">
        <f t="shared" si="574"/>
        <v>9.6870009935549589E-2</v>
      </c>
      <c r="R440" s="294">
        <v>0.11497398709347822</v>
      </c>
      <c r="S440" s="296">
        <f t="shared" si="575"/>
        <v>-1.8103977157928636E-2</v>
      </c>
      <c r="U440" s="358">
        <v>8.8242820505362973E-2</v>
      </c>
      <c r="V440" s="293">
        <v>0.10095988731288458</v>
      </c>
      <c r="W440" s="293">
        <f t="shared" si="576"/>
        <v>-1.2717066807521604E-2</v>
      </c>
      <c r="X440" s="293">
        <v>0</v>
      </c>
      <c r="Y440" s="293">
        <f t="shared" si="577"/>
        <v>8.8242820505362973E-2</v>
      </c>
      <c r="Z440" s="294">
        <v>0.16519185439388226</v>
      </c>
      <c r="AA440" s="294">
        <f t="shared" si="578"/>
        <v>-7.6949033888519286E-2</v>
      </c>
      <c r="AB440" s="295"/>
      <c r="AC440" s="293">
        <v>8.8242820505362973E-2</v>
      </c>
      <c r="AD440" s="293">
        <v>0.10095988731288458</v>
      </c>
      <c r="AE440" s="293">
        <f t="shared" si="579"/>
        <v>-1.2717066807521604E-2</v>
      </c>
      <c r="AF440" s="293">
        <v>0</v>
      </c>
      <c r="AG440" s="293">
        <f t="shared" si="580"/>
        <v>8.8242820505362973E-2</v>
      </c>
      <c r="AH440" s="294">
        <v>0.16519185439388226</v>
      </c>
      <c r="AI440" s="296">
        <f t="shared" si="581"/>
        <v>-7.6949033888519286E-2</v>
      </c>
      <c r="AK440" s="358">
        <v>4.4179901570423182E-2</v>
      </c>
      <c r="AL440" s="293">
        <v>1.9025265436090854E-2</v>
      </c>
      <c r="AM440" s="293">
        <f t="shared" si="582"/>
        <v>2.5154636134332328E-2</v>
      </c>
      <c r="AN440" s="293">
        <v>0</v>
      </c>
      <c r="AO440" s="293">
        <f t="shared" si="583"/>
        <v>4.4179901570423182E-2</v>
      </c>
      <c r="AP440" s="294">
        <v>-8.8536552989598921E-2</v>
      </c>
      <c r="AQ440" s="294">
        <f t="shared" si="584"/>
        <v>0.1327164545600221</v>
      </c>
      <c r="AR440" s="295"/>
      <c r="AS440" s="293">
        <v>4.4179901570423182E-2</v>
      </c>
      <c r="AT440" s="293">
        <v>1.9025265436090854E-2</v>
      </c>
      <c r="AU440" s="293">
        <f t="shared" si="585"/>
        <v>2.5154636134332328E-2</v>
      </c>
      <c r="AV440" s="293">
        <v>0</v>
      </c>
      <c r="AW440" s="293">
        <f t="shared" si="586"/>
        <v>4.4179901570423182E-2</v>
      </c>
      <c r="AX440" s="294">
        <v>-8.8536552989598921E-2</v>
      </c>
      <c r="AY440" s="296">
        <f t="shared" si="587"/>
        <v>0.1327164545600221</v>
      </c>
      <c r="BA440" s="358">
        <v>0.21504067451225589</v>
      </c>
      <c r="BB440" s="293">
        <v>0.18686827153091579</v>
      </c>
      <c r="BC440" s="293">
        <f t="shared" si="588"/>
        <v>2.8172402981340106E-2</v>
      </c>
      <c r="BD440" s="293">
        <v>0</v>
      </c>
      <c r="BE440" s="293">
        <f t="shared" si="589"/>
        <v>0.21504067451225589</v>
      </c>
      <c r="BF440" s="294">
        <v>0.32507678700924597</v>
      </c>
      <c r="BG440" s="294">
        <f t="shared" si="590"/>
        <v>-0.11003611249699008</v>
      </c>
      <c r="BH440" s="295"/>
      <c r="BI440" s="293">
        <v>0.21504067451225589</v>
      </c>
      <c r="BJ440" s="293">
        <v>0.18686827153091579</v>
      </c>
      <c r="BK440" s="293">
        <f t="shared" si="591"/>
        <v>2.8172402981340106E-2</v>
      </c>
      <c r="BL440" s="293">
        <v>0</v>
      </c>
      <c r="BM440" s="293">
        <f t="shared" si="592"/>
        <v>0.21504067451225589</v>
      </c>
      <c r="BN440" s="294">
        <v>0.32507678700924597</v>
      </c>
      <c r="BO440" s="296">
        <f t="shared" si="593"/>
        <v>-0.11003611249699008</v>
      </c>
      <c r="BQ440" s="358">
        <v>0.10052586455409332</v>
      </c>
      <c r="BR440" s="293">
        <v>8.7870932681110833E-2</v>
      </c>
      <c r="BS440" s="293">
        <f t="shared" si="594"/>
        <v>1.2654931872982486E-2</v>
      </c>
      <c r="BT440" s="293">
        <v>0</v>
      </c>
      <c r="BU440" s="293">
        <f t="shared" si="595"/>
        <v>0.10052586455409332</v>
      </c>
      <c r="BV440" s="294">
        <v>3.4126546768653405E-2</v>
      </c>
      <c r="BW440" s="294">
        <f t="shared" si="596"/>
        <v>6.6399317785439921E-2</v>
      </c>
      <c r="BX440" s="295"/>
      <c r="BY440" s="293">
        <v>0.10052586455409332</v>
      </c>
      <c r="BZ440" s="293">
        <v>8.7870932681110833E-2</v>
      </c>
      <c r="CA440" s="293">
        <f t="shared" si="597"/>
        <v>1.2654931872982486E-2</v>
      </c>
      <c r="CB440" s="293">
        <v>0</v>
      </c>
      <c r="CC440" s="293">
        <f t="shared" si="598"/>
        <v>0.10052586455409332</v>
      </c>
      <c r="CD440" s="294">
        <v>3.4126546768653405E-2</v>
      </c>
      <c r="CE440" s="296">
        <f t="shared" si="599"/>
        <v>6.6399317785439921E-2</v>
      </c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</row>
    <row r="441" spans="2:99" s="5" customFormat="1">
      <c r="B441" s="2" t="s">
        <v>428</v>
      </c>
      <c r="C441" s="2">
        <v>1</v>
      </c>
      <c r="D441" s="62" t="s">
        <v>428</v>
      </c>
      <c r="E441" s="293">
        <v>0.23935476551022039</v>
      </c>
      <c r="F441" s="293">
        <v>0.29241452675100027</v>
      </c>
      <c r="G441" s="293">
        <f t="shared" si="570"/>
        <v>-5.3059761240779879E-2</v>
      </c>
      <c r="H441" s="293">
        <v>0</v>
      </c>
      <c r="I441" s="293">
        <f t="shared" si="571"/>
        <v>0.23935476551022039</v>
      </c>
      <c r="J441" s="294">
        <v>0.20588525262216245</v>
      </c>
      <c r="K441" s="294">
        <f t="shared" si="572"/>
        <v>3.346951288805794E-2</v>
      </c>
      <c r="L441" s="295"/>
      <c r="M441" s="293">
        <v>0.23935476551022039</v>
      </c>
      <c r="N441" s="293">
        <v>0.29241452675100027</v>
      </c>
      <c r="O441" s="293">
        <f t="shared" si="573"/>
        <v>-5.3059761240779879E-2</v>
      </c>
      <c r="P441" s="293">
        <v>0</v>
      </c>
      <c r="Q441" s="293">
        <f t="shared" si="574"/>
        <v>0.23935476551022039</v>
      </c>
      <c r="R441" s="294">
        <v>0.20588525262216245</v>
      </c>
      <c r="S441" s="296">
        <f t="shared" si="575"/>
        <v>3.346951288805794E-2</v>
      </c>
      <c r="U441" s="358">
        <v>0.1470822604593536</v>
      </c>
      <c r="V441" s="293">
        <v>0.24461889584233112</v>
      </c>
      <c r="W441" s="293">
        <f t="shared" si="576"/>
        <v>-9.7536635382977521E-2</v>
      </c>
      <c r="X441" s="293">
        <v>0</v>
      </c>
      <c r="Y441" s="293">
        <f t="shared" si="577"/>
        <v>0.1470822604593536</v>
      </c>
      <c r="Z441" s="294">
        <v>0.15138163042687625</v>
      </c>
      <c r="AA441" s="294">
        <f t="shared" si="578"/>
        <v>-4.2993699675226427E-3</v>
      </c>
      <c r="AB441" s="295"/>
      <c r="AC441" s="293">
        <v>0.1470822604593536</v>
      </c>
      <c r="AD441" s="293">
        <v>0.24461889584233112</v>
      </c>
      <c r="AE441" s="293">
        <f t="shared" si="579"/>
        <v>-9.7536635382977521E-2</v>
      </c>
      <c r="AF441" s="293">
        <v>0</v>
      </c>
      <c r="AG441" s="293">
        <f t="shared" si="580"/>
        <v>0.1470822604593536</v>
      </c>
      <c r="AH441" s="294">
        <v>0.15138163042687625</v>
      </c>
      <c r="AI441" s="296">
        <f t="shared" si="581"/>
        <v>-4.2993699675226427E-3</v>
      </c>
      <c r="AK441" s="358">
        <v>0.38751545617460076</v>
      </c>
      <c r="AL441" s="293">
        <v>0.32112490109615316</v>
      </c>
      <c r="AM441" s="293">
        <f t="shared" si="582"/>
        <v>6.63905550784476E-2</v>
      </c>
      <c r="AN441" s="293">
        <v>0</v>
      </c>
      <c r="AO441" s="293">
        <f t="shared" si="583"/>
        <v>0.38751545617460076</v>
      </c>
      <c r="AP441" s="294">
        <v>0.30144315153940621</v>
      </c>
      <c r="AQ441" s="294">
        <f t="shared" si="584"/>
        <v>8.6072304635194552E-2</v>
      </c>
      <c r="AR441" s="295"/>
      <c r="AS441" s="293">
        <v>0.38751545617460076</v>
      </c>
      <c r="AT441" s="293">
        <v>0.32112490109615316</v>
      </c>
      <c r="AU441" s="293">
        <f t="shared" si="585"/>
        <v>6.63905550784476E-2</v>
      </c>
      <c r="AV441" s="293">
        <v>0</v>
      </c>
      <c r="AW441" s="293">
        <f t="shared" si="586"/>
        <v>0.38751545617460076</v>
      </c>
      <c r="AX441" s="294">
        <v>0.30144315153940621</v>
      </c>
      <c r="AY441" s="296">
        <f t="shared" si="587"/>
        <v>8.6072304635194552E-2</v>
      </c>
      <c r="BA441" s="358">
        <v>0.33179088251202754</v>
      </c>
      <c r="BB441" s="293">
        <v>0.25880660197640348</v>
      </c>
      <c r="BC441" s="293">
        <f t="shared" si="588"/>
        <v>7.2984280535624058E-2</v>
      </c>
      <c r="BD441" s="293">
        <v>0</v>
      </c>
      <c r="BE441" s="293">
        <f t="shared" si="589"/>
        <v>0.33179088251202754</v>
      </c>
      <c r="BF441" s="294">
        <v>-3.0871948298534096E-3</v>
      </c>
      <c r="BG441" s="294">
        <f t="shared" si="590"/>
        <v>0.33487807734188096</v>
      </c>
      <c r="BH441" s="295"/>
      <c r="BI441" s="293">
        <v>0.33179088251202754</v>
      </c>
      <c r="BJ441" s="293">
        <v>0.25880660197640348</v>
      </c>
      <c r="BK441" s="293">
        <f t="shared" si="591"/>
        <v>7.2984280535624058E-2</v>
      </c>
      <c r="BL441" s="293">
        <v>0</v>
      </c>
      <c r="BM441" s="293">
        <f t="shared" si="592"/>
        <v>0.33179088251202754</v>
      </c>
      <c r="BN441" s="294">
        <v>-3.0871948298534096E-3</v>
      </c>
      <c r="BO441" s="296">
        <f t="shared" si="593"/>
        <v>0.33487807734188096</v>
      </c>
      <c r="BQ441" s="358">
        <v>0.22502069930745913</v>
      </c>
      <c r="BR441" s="293">
        <v>0.49191730481606538</v>
      </c>
      <c r="BS441" s="293">
        <f t="shared" si="594"/>
        <v>-0.26689660550860628</v>
      </c>
      <c r="BT441" s="293">
        <v>0</v>
      </c>
      <c r="BU441" s="293">
        <f t="shared" si="595"/>
        <v>0.22502069930745913</v>
      </c>
      <c r="BV441" s="294">
        <v>0.44623671799108694</v>
      </c>
      <c r="BW441" s="294">
        <f t="shared" si="596"/>
        <v>-0.22121601868362781</v>
      </c>
      <c r="BX441" s="295"/>
      <c r="BY441" s="293">
        <v>0.22502069930745913</v>
      </c>
      <c r="BZ441" s="293">
        <v>0.49191730481606538</v>
      </c>
      <c r="CA441" s="293">
        <f t="shared" si="597"/>
        <v>-0.26689660550860628</v>
      </c>
      <c r="CB441" s="293">
        <v>0</v>
      </c>
      <c r="CC441" s="293">
        <f t="shared" si="598"/>
        <v>0.22502069930745913</v>
      </c>
      <c r="CD441" s="294">
        <v>0.44623671799108694</v>
      </c>
      <c r="CE441" s="296">
        <f t="shared" si="599"/>
        <v>-0.22121601868362781</v>
      </c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</row>
    <row r="442" spans="2:99" s="5" customFormat="1" ht="15" thickBot="1">
      <c r="B442" s="2" t="s">
        <v>429</v>
      </c>
      <c r="C442" s="2"/>
      <c r="D442" s="106" t="s">
        <v>429</v>
      </c>
      <c r="E442" s="301">
        <v>0</v>
      </c>
      <c r="F442" s="301">
        <v>0</v>
      </c>
      <c r="G442" s="301">
        <f t="shared" si="570"/>
        <v>0</v>
      </c>
      <c r="H442" s="347">
        <v>0</v>
      </c>
      <c r="I442" s="347">
        <f t="shared" si="571"/>
        <v>0</v>
      </c>
      <c r="J442" s="303">
        <v>0</v>
      </c>
      <c r="K442" s="303">
        <f t="shared" si="572"/>
        <v>0</v>
      </c>
      <c r="L442" s="304"/>
      <c r="M442" s="301">
        <v>0</v>
      </c>
      <c r="N442" s="301">
        <v>0</v>
      </c>
      <c r="O442" s="347">
        <f t="shared" si="573"/>
        <v>0</v>
      </c>
      <c r="P442" s="347">
        <v>0</v>
      </c>
      <c r="Q442" s="301">
        <f t="shared" si="574"/>
        <v>0</v>
      </c>
      <c r="R442" s="303">
        <v>0</v>
      </c>
      <c r="S442" s="305">
        <f t="shared" si="575"/>
        <v>0</v>
      </c>
      <c r="U442" s="360">
        <v>0</v>
      </c>
      <c r="V442" s="347">
        <v>0</v>
      </c>
      <c r="W442" s="347">
        <f t="shared" si="576"/>
        <v>0</v>
      </c>
      <c r="X442" s="347">
        <v>0</v>
      </c>
      <c r="Y442" s="347">
        <f t="shared" si="577"/>
        <v>0</v>
      </c>
      <c r="Z442" s="361">
        <v>0</v>
      </c>
      <c r="AA442" s="361">
        <f t="shared" si="578"/>
        <v>0</v>
      </c>
      <c r="AB442" s="362"/>
      <c r="AC442" s="347">
        <v>0</v>
      </c>
      <c r="AD442" s="347">
        <v>0</v>
      </c>
      <c r="AE442" s="347">
        <f t="shared" si="579"/>
        <v>0</v>
      </c>
      <c r="AF442" s="347">
        <v>0</v>
      </c>
      <c r="AG442" s="347">
        <f t="shared" si="580"/>
        <v>0</v>
      </c>
      <c r="AH442" s="361">
        <v>0</v>
      </c>
      <c r="AI442" s="305">
        <f t="shared" si="581"/>
        <v>0</v>
      </c>
      <c r="AK442" s="360">
        <v>0</v>
      </c>
      <c r="AL442" s="347">
        <v>0</v>
      </c>
      <c r="AM442" s="347">
        <f t="shared" si="582"/>
        <v>0</v>
      </c>
      <c r="AN442" s="347">
        <v>0</v>
      </c>
      <c r="AO442" s="347">
        <f t="shared" si="583"/>
        <v>0</v>
      </c>
      <c r="AP442" s="361">
        <v>0</v>
      </c>
      <c r="AQ442" s="361">
        <f t="shared" si="584"/>
        <v>0</v>
      </c>
      <c r="AR442" s="362"/>
      <c r="AS442" s="347">
        <v>0</v>
      </c>
      <c r="AT442" s="347">
        <v>0</v>
      </c>
      <c r="AU442" s="347">
        <f t="shared" si="585"/>
        <v>0</v>
      </c>
      <c r="AV442" s="347">
        <v>0</v>
      </c>
      <c r="AW442" s="347">
        <f t="shared" si="586"/>
        <v>0</v>
      </c>
      <c r="AX442" s="361">
        <v>0</v>
      </c>
      <c r="AY442" s="305">
        <f t="shared" si="587"/>
        <v>0</v>
      </c>
      <c r="BA442" s="360">
        <v>0</v>
      </c>
      <c r="BB442" s="347">
        <v>0</v>
      </c>
      <c r="BC442" s="347">
        <f t="shared" si="588"/>
        <v>0</v>
      </c>
      <c r="BD442" s="347">
        <v>0</v>
      </c>
      <c r="BE442" s="347">
        <f t="shared" si="589"/>
        <v>0</v>
      </c>
      <c r="BF442" s="361">
        <v>0</v>
      </c>
      <c r="BG442" s="361">
        <f t="shared" si="590"/>
        <v>0</v>
      </c>
      <c r="BH442" s="362"/>
      <c r="BI442" s="347">
        <v>0</v>
      </c>
      <c r="BJ442" s="347">
        <v>0</v>
      </c>
      <c r="BK442" s="347">
        <f t="shared" si="591"/>
        <v>0</v>
      </c>
      <c r="BL442" s="347">
        <v>0</v>
      </c>
      <c r="BM442" s="347">
        <f t="shared" si="592"/>
        <v>0</v>
      </c>
      <c r="BN442" s="361">
        <v>0</v>
      </c>
      <c r="BO442" s="305">
        <f t="shared" si="593"/>
        <v>0</v>
      </c>
      <c r="BQ442" s="360">
        <v>0</v>
      </c>
      <c r="BR442" s="347">
        <v>0</v>
      </c>
      <c r="BS442" s="347">
        <f t="shared" si="594"/>
        <v>0</v>
      </c>
      <c r="BT442" s="347">
        <v>0</v>
      </c>
      <c r="BU442" s="347">
        <f t="shared" si="595"/>
        <v>0</v>
      </c>
      <c r="BV442" s="361">
        <v>0</v>
      </c>
      <c r="BW442" s="361">
        <f t="shared" si="596"/>
        <v>0</v>
      </c>
      <c r="BX442" s="362"/>
      <c r="BY442" s="347">
        <v>0</v>
      </c>
      <c r="BZ442" s="347">
        <v>0</v>
      </c>
      <c r="CA442" s="347">
        <f t="shared" si="597"/>
        <v>0</v>
      </c>
      <c r="CB442" s="347">
        <v>0</v>
      </c>
      <c r="CC442" s="347">
        <f t="shared" si="598"/>
        <v>0</v>
      </c>
      <c r="CD442" s="361">
        <v>0</v>
      </c>
      <c r="CE442" s="305">
        <f t="shared" si="599"/>
        <v>0</v>
      </c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</row>
  </sheetData>
  <sheetProtection sort="0" autoFilter="0" pivotTables="0"/>
  <mergeCells count="20">
    <mergeCell ref="AC6:AI6"/>
    <mergeCell ref="U7:AA7"/>
    <mergeCell ref="AC7:AI7"/>
    <mergeCell ref="AK6:AQ6"/>
    <mergeCell ref="AS6:AY6"/>
    <mergeCell ref="AK7:AQ7"/>
    <mergeCell ref="AS7:AY7"/>
    <mergeCell ref="E7:K7"/>
    <mergeCell ref="M7:S7"/>
    <mergeCell ref="E6:K6"/>
    <mergeCell ref="M6:S6"/>
    <mergeCell ref="U6:AA6"/>
    <mergeCell ref="BI6:BO6"/>
    <mergeCell ref="BA7:BG7"/>
    <mergeCell ref="BI7:BO7"/>
    <mergeCell ref="BQ6:BW6"/>
    <mergeCell ref="BY6:CE6"/>
    <mergeCell ref="BQ7:BW7"/>
    <mergeCell ref="BY7:CE7"/>
    <mergeCell ref="BA6:BG6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C581D-B746-471C-AA6A-B6BB015E8F20}">
  <sheetPr>
    <tabColor theme="1"/>
  </sheetPr>
  <dimension ref="A1"/>
  <sheetViews>
    <sheetView showGridLines="0" zoomScale="90" zoomScaleNormal="90" workbookViewId="0">
      <selection activeCell="C3" sqref="C3"/>
    </sheetView>
  </sheetViews>
  <sheetFormatPr defaultRowHeight="14.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826CF-21F6-4594-A003-B2EEEBA20913}">
  <dimension ref="A3:R74"/>
  <sheetViews>
    <sheetView showGridLines="0" zoomScale="80" zoomScaleNormal="80" workbookViewId="0">
      <selection activeCell="C3" sqref="C3"/>
    </sheetView>
  </sheetViews>
  <sheetFormatPr defaultRowHeight="14.5"/>
  <cols>
    <col min="1" max="1" width="30.54296875" customWidth="1"/>
    <col min="2" max="2" width="13" style="239" customWidth="1"/>
    <col min="3" max="3" width="23.54296875" style="239" customWidth="1"/>
    <col min="4" max="4" width="13" style="239" customWidth="1"/>
    <col min="5" max="5" width="9.1796875" style="239" customWidth="1"/>
    <col min="6" max="6" width="2.26953125" style="253" customWidth="1"/>
    <col min="7" max="7" width="9.1796875" style="239"/>
    <col min="8" max="8" width="30.54296875" customWidth="1"/>
    <col min="9" max="9" width="13" style="239" customWidth="1"/>
    <col min="10" max="10" width="18.26953125" style="239" customWidth="1"/>
    <col min="11" max="12" width="13" style="239" customWidth="1"/>
    <col min="13" max="13" width="2.26953125" style="253" customWidth="1"/>
    <col min="15" max="15" width="30.54296875" customWidth="1"/>
    <col min="16" max="16" width="13" style="239" customWidth="1"/>
    <col min="17" max="17" width="23.54296875" style="239" customWidth="1"/>
    <col min="18" max="18" width="13" style="239" customWidth="1"/>
  </cols>
  <sheetData>
    <row r="3" spans="1:18">
      <c r="A3" s="110" t="s">
        <v>484</v>
      </c>
      <c r="H3" s="110" t="s">
        <v>485</v>
      </c>
      <c r="O3" s="110"/>
    </row>
    <row r="4" spans="1:18">
      <c r="A4" s="233" t="s">
        <v>481</v>
      </c>
      <c r="B4" s="241" t="s" vm="7">
        <v>482</v>
      </c>
      <c r="C4" s="254"/>
      <c r="H4" s="233" t="s">
        <v>481</v>
      </c>
      <c r="I4" s="241" t="s" vm="7">
        <v>482</v>
      </c>
      <c r="J4" s="254"/>
      <c r="O4" s="233" t="s">
        <v>481</v>
      </c>
      <c r="P4" s="241" t="s" vm="7">
        <v>482</v>
      </c>
      <c r="Q4" s="254"/>
    </row>
    <row r="5" spans="1:18">
      <c r="A5" s="233" t="s">
        <v>461</v>
      </c>
      <c r="B5" t="s" vm="13">
        <v>601</v>
      </c>
      <c r="C5" s="254"/>
      <c r="H5" s="233" t="s">
        <v>461</v>
      </c>
      <c r="I5" t="s" vm="13">
        <v>601</v>
      </c>
      <c r="J5" s="254"/>
      <c r="O5" s="233" t="s">
        <v>461</v>
      </c>
      <c r="P5" t="s" vm="13">
        <v>601</v>
      </c>
      <c r="Q5" s="254"/>
    </row>
    <row r="7" spans="1:18">
      <c r="A7" s="233" t="s">
        <v>489</v>
      </c>
      <c r="B7" s="239" t="s">
        <v>487</v>
      </c>
      <c r="C7" t="s">
        <v>512</v>
      </c>
      <c r="D7" s="239" t="s">
        <v>486</v>
      </c>
      <c r="H7" s="233" t="s">
        <v>489</v>
      </c>
      <c r="I7" s="239" t="s">
        <v>487</v>
      </c>
      <c r="J7" t="s">
        <v>512</v>
      </c>
      <c r="K7" s="239" t="s">
        <v>486</v>
      </c>
      <c r="O7" s="233" t="s">
        <v>489</v>
      </c>
      <c r="P7" t="s">
        <v>487</v>
      </c>
      <c r="Q7" t="s">
        <v>549</v>
      </c>
      <c r="R7" t="s">
        <v>547</v>
      </c>
    </row>
    <row r="8" spans="1:18">
      <c r="A8" s="238" t="s">
        <v>508</v>
      </c>
      <c r="B8" s="240">
        <v>0.45434846410587076</v>
      </c>
      <c r="C8" s="240">
        <v>0.82769320286828862</v>
      </c>
      <c r="D8" s="240">
        <v>0.13036213875364489</v>
      </c>
      <c r="H8" s="238" t="s">
        <v>508</v>
      </c>
      <c r="I8" s="240">
        <v>0.45434846410587076</v>
      </c>
      <c r="J8" s="240">
        <v>0.82769320286828851</v>
      </c>
      <c r="K8" s="240">
        <v>0.13036213875364491</v>
      </c>
      <c r="L8" s="240"/>
      <c r="O8" s="238" t="s">
        <v>508</v>
      </c>
      <c r="P8" s="240">
        <v>0.45434846410587076</v>
      </c>
      <c r="Q8" s="240">
        <v>0.4570767700744221</v>
      </c>
      <c r="R8" s="240">
        <v>0.46914813477090672</v>
      </c>
    </row>
    <row r="9" spans="1:18">
      <c r="A9" s="238" t="s">
        <v>496</v>
      </c>
      <c r="B9" s="240">
        <v>0.70284789653367941</v>
      </c>
      <c r="C9" s="240">
        <v>0.17959401783830092</v>
      </c>
      <c r="D9" s="240">
        <v>0.24247592293874157</v>
      </c>
      <c r="H9" s="238" t="s">
        <v>496</v>
      </c>
      <c r="I9" s="240">
        <v>0.70284789653367941</v>
      </c>
      <c r="J9" s="240">
        <v>0.17959401783830095</v>
      </c>
      <c r="K9" s="240">
        <v>0.24247592293874151</v>
      </c>
      <c r="L9" s="240"/>
      <c r="O9" s="238" t="s">
        <v>496</v>
      </c>
      <c r="P9" s="240">
        <v>0.70284789653367941</v>
      </c>
      <c r="Q9" s="240">
        <v>1.1407089537738948</v>
      </c>
      <c r="R9" s="240">
        <v>0.81873756999919611</v>
      </c>
    </row>
    <row r="10" spans="1:18">
      <c r="A10" s="238" t="s">
        <v>502</v>
      </c>
      <c r="B10" s="240">
        <v>0.4421852468459655</v>
      </c>
      <c r="C10" s="240">
        <v>0.64941261679425888</v>
      </c>
      <c r="D10" s="240">
        <v>0.16031823341534376</v>
      </c>
      <c r="H10" s="238" t="s">
        <v>502</v>
      </c>
      <c r="I10" s="240">
        <v>0.4421852468459655</v>
      </c>
      <c r="J10" s="240">
        <v>0.64941261679425888</v>
      </c>
      <c r="K10" s="240">
        <v>0.16031823341534374</v>
      </c>
      <c r="L10" s="240"/>
      <c r="O10" s="238" t="s">
        <v>502</v>
      </c>
      <c r="P10" s="240">
        <v>0.4421852468459655</v>
      </c>
      <c r="Q10" s="240">
        <v>0.4122682662005438</v>
      </c>
      <c r="R10" s="240">
        <v>0.47509792719818178</v>
      </c>
    </row>
    <row r="11" spans="1:18">
      <c r="A11" s="238" t="s">
        <v>498</v>
      </c>
      <c r="B11" s="240">
        <v>1.2291856089955506</v>
      </c>
      <c r="C11" s="240">
        <v>0.27381478402971532</v>
      </c>
      <c r="D11" s="240">
        <v>0.67692280251031833</v>
      </c>
      <c r="H11" s="238" t="s">
        <v>498</v>
      </c>
      <c r="I11" s="240">
        <v>1.2291856089955506</v>
      </c>
      <c r="J11" s="240">
        <v>0.27381478402971521</v>
      </c>
      <c r="K11" s="240">
        <v>0.67692280251031833</v>
      </c>
      <c r="L11" s="240"/>
      <c r="O11" s="238" t="s">
        <v>498</v>
      </c>
      <c r="P11" s="240">
        <v>1.2291856089955506</v>
      </c>
      <c r="Q11" s="240">
        <v>2.7944534608602005</v>
      </c>
      <c r="R11" s="240">
        <v>1.4621565753345029</v>
      </c>
    </row>
    <row r="12" spans="1:18">
      <c r="A12" s="238" t="s">
        <v>509</v>
      </c>
      <c r="B12" s="240">
        <v>0.43197441305107931</v>
      </c>
      <c r="C12" s="240">
        <v>0.77884246693507153</v>
      </c>
      <c r="D12" s="240">
        <v>0.16888666356669169</v>
      </c>
      <c r="H12" s="238" t="s">
        <v>509</v>
      </c>
      <c r="I12" s="240">
        <v>0.43197441305107931</v>
      </c>
      <c r="J12" s="240">
        <v>0.77884246693507153</v>
      </c>
      <c r="K12" s="240">
        <v>0.16888666356669169</v>
      </c>
      <c r="L12" s="240"/>
      <c r="O12" s="238" t="s">
        <v>509</v>
      </c>
      <c r="P12" s="240">
        <v>0.43197441305107931</v>
      </c>
      <c r="Q12" s="240">
        <v>0.35410842367457152</v>
      </c>
      <c r="R12" s="240">
        <v>0.35318562984185459</v>
      </c>
    </row>
    <row r="13" spans="1:18">
      <c r="A13" s="238" t="s">
        <v>500</v>
      </c>
      <c r="B13" s="240">
        <v>0.47407172657387442</v>
      </c>
      <c r="C13" s="240">
        <v>0.5790206396316272</v>
      </c>
      <c r="D13" s="240">
        <v>0.23330934150149873</v>
      </c>
      <c r="H13" s="238" t="s">
        <v>500</v>
      </c>
      <c r="I13" s="240">
        <v>0.47407172657387442</v>
      </c>
      <c r="J13" s="240">
        <v>0.5790206396316272</v>
      </c>
      <c r="K13" s="240">
        <v>0.23330934150149876</v>
      </c>
      <c r="L13" s="240"/>
      <c r="O13" s="238" t="s">
        <v>500</v>
      </c>
      <c r="P13" s="240">
        <v>0.47407172657387442</v>
      </c>
      <c r="Q13" s="240">
        <v>0.56298406243489341</v>
      </c>
      <c r="R13" s="240">
        <v>0.49034134012105135</v>
      </c>
    </row>
    <row r="14" spans="1:18">
      <c r="A14" s="238" t="s">
        <v>510</v>
      </c>
      <c r="B14" s="240">
        <v>0.46180477887826904</v>
      </c>
      <c r="C14" s="240">
        <v>0.59999327119245849</v>
      </c>
      <c r="D14" s="240">
        <v>0.22500243650501464</v>
      </c>
      <c r="H14" s="238" t="s">
        <v>510</v>
      </c>
      <c r="I14" s="240">
        <v>0.46180477887826904</v>
      </c>
      <c r="J14" s="240">
        <v>0.5999932711924586</v>
      </c>
      <c r="K14" s="240">
        <v>0.22500243650501467</v>
      </c>
      <c r="L14" s="240"/>
      <c r="O14" s="238" t="s">
        <v>510</v>
      </c>
      <c r="P14" s="240">
        <v>0.46180477887826904</v>
      </c>
      <c r="Q14" s="240">
        <v>0.77241227141465452</v>
      </c>
      <c r="R14" s="240">
        <v>0.49425929413421604</v>
      </c>
    </row>
    <row r="15" spans="1:18">
      <c r="A15" s="238" t="s">
        <v>501</v>
      </c>
      <c r="B15" s="240">
        <v>0.51822124387298241</v>
      </c>
      <c r="C15" s="240">
        <v>0.94458421290945516</v>
      </c>
      <c r="D15" s="240">
        <v>6.4791503654472145E-3</v>
      </c>
      <c r="H15" s="238" t="s">
        <v>501</v>
      </c>
      <c r="I15" s="240">
        <v>0.51822124387298241</v>
      </c>
      <c r="J15" s="240">
        <v>0.94458421290945516</v>
      </c>
      <c r="K15" s="240">
        <v>6.4791503654472145E-3</v>
      </c>
      <c r="L15" s="240"/>
      <c r="O15" s="238" t="s">
        <v>501</v>
      </c>
      <c r="P15" s="240">
        <v>0.51822124387298241</v>
      </c>
      <c r="Q15" s="240">
        <v>0.42445371923252634</v>
      </c>
      <c r="R15" s="240">
        <v>0.46271967706459732</v>
      </c>
    </row>
    <row r="16" spans="1:18">
      <c r="A16" s="238" t="s">
        <v>505</v>
      </c>
      <c r="B16" s="240">
        <v>0.34760607404398347</v>
      </c>
      <c r="C16" s="240">
        <v>0.61147333414103566</v>
      </c>
      <c r="D16" s="240">
        <v>0.28777375378577308</v>
      </c>
      <c r="H16" s="238" t="s">
        <v>505</v>
      </c>
      <c r="I16" s="240">
        <v>0.34760607404398347</v>
      </c>
      <c r="J16" s="240">
        <v>0.61147333414103555</v>
      </c>
      <c r="K16" s="240">
        <v>0.28777375378577313</v>
      </c>
      <c r="L16" s="240"/>
      <c r="O16" s="238" t="s">
        <v>505</v>
      </c>
      <c r="P16" s="240">
        <v>0.34760607404398347</v>
      </c>
      <c r="Q16" s="240">
        <v>0.45131858550981474</v>
      </c>
      <c r="R16" s="240">
        <v>0.40574842707973313</v>
      </c>
    </row>
    <row r="17" spans="1:18">
      <c r="A17" s="238" t="s">
        <v>504</v>
      </c>
      <c r="B17" s="240">
        <v>0.6159761848263694</v>
      </c>
      <c r="C17" s="240">
        <v>0.17248083456749172</v>
      </c>
      <c r="D17" s="240">
        <v>0.23404268710283702</v>
      </c>
      <c r="H17" s="238" t="s">
        <v>504</v>
      </c>
      <c r="I17" s="240">
        <v>0.6159761848263694</v>
      </c>
      <c r="J17" s="240">
        <v>0.17248083456749172</v>
      </c>
      <c r="K17" s="240">
        <v>0.23404268710283702</v>
      </c>
      <c r="L17" s="240"/>
      <c r="O17" s="238" t="s">
        <v>504</v>
      </c>
      <c r="P17" s="240">
        <v>0.6159761848263694</v>
      </c>
      <c r="Q17" s="240">
        <v>1.0674047146498844</v>
      </c>
      <c r="R17" s="240">
        <v>0.72218461733356842</v>
      </c>
    </row>
    <row r="18" spans="1:18">
      <c r="A18" s="238" t="s">
        <v>497</v>
      </c>
      <c r="B18" s="240">
        <v>1.0519486740081254</v>
      </c>
      <c r="C18" s="240">
        <v>0.1029704748166215</v>
      </c>
      <c r="D18" s="240">
        <v>0.25054776633932724</v>
      </c>
      <c r="H18" s="238" t="s">
        <v>497</v>
      </c>
      <c r="I18" s="240">
        <v>1.0519486740081254</v>
      </c>
      <c r="J18" s="240">
        <v>0.1029704748166215</v>
      </c>
      <c r="K18" s="240">
        <v>0.25054776633932724</v>
      </c>
      <c r="L18" s="240"/>
      <c r="O18" s="238" t="s">
        <v>497</v>
      </c>
      <c r="P18" s="240">
        <v>1.0519486740081254</v>
      </c>
      <c r="Q18" s="240">
        <v>1.0516854448744373</v>
      </c>
      <c r="R18" s="240">
        <v>1.0153587727487785</v>
      </c>
    </row>
    <row r="19" spans="1:18">
      <c r="A19" s="238" t="s">
        <v>507</v>
      </c>
      <c r="B19" s="240">
        <v>0.34736626034593787</v>
      </c>
      <c r="C19" s="240">
        <v>0.78569048824316967</v>
      </c>
      <c r="D19" s="240">
        <v>4.1317097701135681E-2</v>
      </c>
      <c r="H19" s="238" t="s">
        <v>507</v>
      </c>
      <c r="I19" s="240">
        <v>0.34736626034593787</v>
      </c>
      <c r="J19" s="240">
        <v>0.78569048824316967</v>
      </c>
      <c r="K19" s="240">
        <v>4.1317097701135674E-2</v>
      </c>
      <c r="L19" s="240"/>
      <c r="O19" s="238" t="s">
        <v>507</v>
      </c>
      <c r="P19" s="240">
        <v>0.34736626034593787</v>
      </c>
      <c r="Q19" s="240">
        <v>0.40121683601831692</v>
      </c>
      <c r="R19" s="240">
        <v>0.38144043165401004</v>
      </c>
    </row>
    <row r="20" spans="1:18">
      <c r="A20" s="238" t="s">
        <v>550</v>
      </c>
      <c r="B20" s="240">
        <v>0.43695096590457777</v>
      </c>
      <c r="C20" s="240">
        <v>0.67660101314510479</v>
      </c>
      <c r="D20" s="240">
        <v>0.18136310579057655</v>
      </c>
      <c r="H20" s="238" t="s">
        <v>550</v>
      </c>
      <c r="I20" s="240">
        <v>0.43695096590457777</v>
      </c>
      <c r="J20" s="240">
        <v>0.67660101314510457</v>
      </c>
      <c r="K20" s="240">
        <v>0.18136310579057663</v>
      </c>
      <c r="L20" s="240"/>
      <c r="O20" s="238" t="s">
        <v>550</v>
      </c>
      <c r="P20" s="240">
        <v>0.43695096590457777</v>
      </c>
      <c r="Q20" s="240">
        <v>0.53962600145465556</v>
      </c>
      <c r="R20" s="240">
        <v>0.45917378922774299</v>
      </c>
    </row>
    <row r="21" spans="1:18">
      <c r="A21" s="238"/>
      <c r="B21" s="240"/>
      <c r="C21" s="240"/>
      <c r="D21" s="240"/>
      <c r="H21" s="238"/>
      <c r="I21" s="240"/>
      <c r="J21" s="240"/>
      <c r="K21" s="240"/>
      <c r="L21" s="240"/>
      <c r="O21" s="238"/>
      <c r="P21" s="240"/>
      <c r="Q21" s="240"/>
      <c r="R21" s="240"/>
    </row>
    <row r="22" spans="1:18">
      <c r="A22" s="238"/>
      <c r="B22" s="240"/>
      <c r="C22" s="240"/>
      <c r="D22" s="240"/>
      <c r="H22" s="238"/>
      <c r="I22" s="240"/>
      <c r="J22" s="240"/>
      <c r="K22" s="240"/>
      <c r="L22" s="240"/>
      <c r="O22" s="238"/>
      <c r="P22" s="240"/>
      <c r="Q22" s="240"/>
      <c r="R22" s="240"/>
    </row>
    <row r="23" spans="1:18">
      <c r="A23" s="238"/>
      <c r="B23" s="240"/>
      <c r="C23" s="240"/>
      <c r="D23" s="240"/>
      <c r="H23" s="238"/>
      <c r="I23" s="240"/>
      <c r="J23" s="240"/>
      <c r="K23" s="240"/>
      <c r="L23" s="240"/>
      <c r="O23" s="238"/>
      <c r="P23" s="240"/>
      <c r="Q23" s="240"/>
      <c r="R23" s="240"/>
    </row>
    <row r="24" spans="1:18">
      <c r="A24" s="233" t="s">
        <v>481</v>
      </c>
      <c r="B24" s="241" t="s" vm="7">
        <v>482</v>
      </c>
      <c r="C24" s="240"/>
      <c r="D24" s="240"/>
      <c r="H24" s="233" t="s">
        <v>481</v>
      </c>
      <c r="I24" s="241" t="s" vm="7">
        <v>482</v>
      </c>
      <c r="J24" s="240"/>
      <c r="K24" s="240"/>
      <c r="L24" s="240"/>
      <c r="O24" s="233" t="s">
        <v>481</v>
      </c>
      <c r="P24" s="241" t="s" vm="7">
        <v>482</v>
      </c>
      <c r="Q24" s="240"/>
      <c r="R24" s="240"/>
    </row>
    <row r="25" spans="1:18">
      <c r="A25" s="233" t="s">
        <v>461</v>
      </c>
      <c r="B25" t="s" vm="13">
        <v>601</v>
      </c>
      <c r="C25" s="254"/>
      <c r="H25" s="233" t="s">
        <v>461</v>
      </c>
      <c r="I25" t="s" vm="13">
        <v>601</v>
      </c>
      <c r="J25" s="254"/>
      <c r="O25" s="233" t="s">
        <v>461</v>
      </c>
      <c r="P25" t="s" vm="13">
        <v>601</v>
      </c>
      <c r="Q25" s="254"/>
    </row>
    <row r="26" spans="1:18">
      <c r="A26" s="233" t="s">
        <v>488</v>
      </c>
      <c r="B26" t="s" vm="8">
        <v>455</v>
      </c>
      <c r="C26" s="254"/>
      <c r="H26" s="233" t="s">
        <v>488</v>
      </c>
      <c r="I26" t="s" vm="8">
        <v>455</v>
      </c>
      <c r="J26" s="254"/>
      <c r="O26" s="233" t="s">
        <v>488</v>
      </c>
      <c r="P26" t="s" vm="8">
        <v>455</v>
      </c>
      <c r="Q26" s="254"/>
    </row>
    <row r="28" spans="1:18">
      <c r="A28" s="233" t="s">
        <v>489</v>
      </c>
      <c r="B28" s="239" t="s">
        <v>487</v>
      </c>
      <c r="C28" t="s">
        <v>512</v>
      </c>
      <c r="D28" s="239" t="s">
        <v>486</v>
      </c>
      <c r="H28" s="233" t="s">
        <v>489</v>
      </c>
      <c r="I28" s="239" t="s">
        <v>487</v>
      </c>
      <c r="J28" t="s">
        <v>512</v>
      </c>
      <c r="K28" s="239" t="s">
        <v>486</v>
      </c>
      <c r="O28" s="233" t="s">
        <v>489</v>
      </c>
      <c r="P28" t="s">
        <v>487</v>
      </c>
      <c r="Q28" t="s">
        <v>549</v>
      </c>
      <c r="R28" t="s">
        <v>547</v>
      </c>
    </row>
    <row r="29" spans="1:18">
      <c r="A29" s="238" t="s">
        <v>502</v>
      </c>
      <c r="B29" s="240">
        <v>0.4421852468459655</v>
      </c>
      <c r="C29" s="240">
        <v>0.64941261679425877</v>
      </c>
      <c r="D29" s="240">
        <v>0.16031823341534376</v>
      </c>
      <c r="H29" s="238" t="s">
        <v>502</v>
      </c>
      <c r="I29" s="240">
        <v>0.4421852468459655</v>
      </c>
      <c r="J29" s="240">
        <v>0.64941261679425888</v>
      </c>
      <c r="K29" s="240">
        <v>0.16031823341534379</v>
      </c>
      <c r="L29" s="240"/>
      <c r="O29" s="238" t="s">
        <v>502</v>
      </c>
      <c r="P29" s="240">
        <v>0.4421852468459655</v>
      </c>
      <c r="Q29" s="240">
        <v>0.4122682662005438</v>
      </c>
      <c r="R29" s="240">
        <v>0.47509792719818178</v>
      </c>
    </row>
    <row r="30" spans="1:18">
      <c r="A30" s="238" t="s">
        <v>500</v>
      </c>
      <c r="B30" s="240">
        <v>0.47407172657387442</v>
      </c>
      <c r="C30" s="240">
        <v>0.57902063963162709</v>
      </c>
      <c r="D30" s="240">
        <v>0.23330934150149873</v>
      </c>
      <c r="H30" s="238" t="s">
        <v>500</v>
      </c>
      <c r="I30" s="240">
        <v>0.47407172657387442</v>
      </c>
      <c r="J30" s="240">
        <v>0.57902063963162709</v>
      </c>
      <c r="K30" s="240">
        <v>0.23330934150149873</v>
      </c>
      <c r="L30" s="240"/>
      <c r="O30" s="238" t="s">
        <v>500</v>
      </c>
      <c r="P30" s="240">
        <v>0.47407172657387442</v>
      </c>
      <c r="Q30" s="240">
        <v>0.56298406243489341</v>
      </c>
      <c r="R30" s="240">
        <v>0.49034134012105135</v>
      </c>
    </row>
    <row r="31" spans="1:18">
      <c r="A31" s="238" t="s">
        <v>501</v>
      </c>
      <c r="B31" s="240">
        <v>0.51822124387298241</v>
      </c>
      <c r="C31" s="240">
        <v>0.94458421290945516</v>
      </c>
      <c r="D31" s="240">
        <v>6.4791503654472145E-3</v>
      </c>
      <c r="H31" s="238" t="s">
        <v>501</v>
      </c>
      <c r="I31" s="240">
        <v>0.51822124387298241</v>
      </c>
      <c r="J31" s="240">
        <v>0.94458421290945516</v>
      </c>
      <c r="K31" s="240">
        <v>6.4791503654472145E-3</v>
      </c>
      <c r="L31" s="240"/>
      <c r="O31" s="238" t="s">
        <v>501</v>
      </c>
      <c r="P31" s="240">
        <v>0.51822124387298241</v>
      </c>
      <c r="Q31" s="240">
        <v>0.42445371923252634</v>
      </c>
      <c r="R31" s="240">
        <v>0.46271967706459732</v>
      </c>
    </row>
    <row r="32" spans="1:18">
      <c r="A32" s="238" t="s">
        <v>553</v>
      </c>
      <c r="B32" s="240">
        <v>0.43126433663824992</v>
      </c>
      <c r="C32" s="240">
        <v>0.68116804647820461</v>
      </c>
      <c r="D32" s="240">
        <v>0.1550612028859793</v>
      </c>
      <c r="H32" s="238" t="s">
        <v>553</v>
      </c>
      <c r="I32" s="240">
        <v>0.43126433663824992</v>
      </c>
      <c r="J32" s="240">
        <v>0.68116804647820461</v>
      </c>
      <c r="K32" s="240">
        <v>0.15506120288597927</v>
      </c>
      <c r="L32" s="240"/>
      <c r="O32" s="238" t="s">
        <v>553</v>
      </c>
      <c r="P32" s="240">
        <v>0.43126433663824992</v>
      </c>
      <c r="Q32" s="240">
        <v>0.4486342567901348</v>
      </c>
      <c r="R32" s="240">
        <v>0.44887297689844141</v>
      </c>
    </row>
    <row r="33" spans="1:18">
      <c r="B33"/>
      <c r="C33"/>
      <c r="D33"/>
      <c r="I33"/>
      <c r="J33"/>
      <c r="K33"/>
      <c r="L33"/>
      <c r="P33"/>
      <c r="Q33"/>
      <c r="R33"/>
    </row>
    <row r="34" spans="1:18">
      <c r="B34"/>
      <c r="C34"/>
      <c r="D34"/>
      <c r="I34"/>
      <c r="J34"/>
      <c r="K34"/>
      <c r="L34"/>
      <c r="P34"/>
      <c r="Q34"/>
      <c r="R34"/>
    </row>
    <row r="35" spans="1:18">
      <c r="B35"/>
      <c r="C35"/>
      <c r="D35"/>
      <c r="I35"/>
      <c r="J35"/>
      <c r="K35"/>
      <c r="L35"/>
      <c r="P35"/>
      <c r="Q35"/>
      <c r="R35"/>
    </row>
    <row r="36" spans="1:18">
      <c r="B36"/>
      <c r="C36"/>
      <c r="D36"/>
      <c r="I36"/>
      <c r="J36"/>
      <c r="K36"/>
      <c r="L36"/>
      <c r="P36"/>
      <c r="Q36"/>
      <c r="R36"/>
    </row>
    <row r="37" spans="1:18">
      <c r="B37"/>
      <c r="C37"/>
      <c r="D37"/>
      <c r="I37"/>
      <c r="J37"/>
      <c r="K37"/>
      <c r="L37"/>
      <c r="P37"/>
      <c r="Q37"/>
      <c r="R37"/>
    </row>
    <row r="38" spans="1:18">
      <c r="A38" s="233" t="s">
        <v>481</v>
      </c>
      <c r="B38" s="241" t="s" vm="7">
        <v>482</v>
      </c>
      <c r="C38" s="240"/>
      <c r="D38" s="240"/>
      <c r="H38" s="233" t="s">
        <v>481</v>
      </c>
      <c r="I38" s="241" t="s" vm="7">
        <v>482</v>
      </c>
      <c r="J38" s="240"/>
      <c r="K38" s="240"/>
      <c r="L38" s="240"/>
      <c r="O38" s="233" t="s">
        <v>481</v>
      </c>
      <c r="P38" s="241" t="s" vm="7">
        <v>482</v>
      </c>
      <c r="Q38" s="240"/>
      <c r="R38" s="240"/>
    </row>
    <row r="39" spans="1:18">
      <c r="A39" s="233" t="s">
        <v>461</v>
      </c>
      <c r="B39" t="s" vm="13">
        <v>601</v>
      </c>
      <c r="C39" s="254"/>
      <c r="H39" s="233" t="s">
        <v>461</v>
      </c>
      <c r="I39" t="s" vm="13">
        <v>601</v>
      </c>
      <c r="J39" s="254"/>
      <c r="O39" s="233" t="s">
        <v>461</v>
      </c>
      <c r="P39" t="s" vm="13">
        <v>601</v>
      </c>
      <c r="Q39" s="254"/>
    </row>
    <row r="40" spans="1:18">
      <c r="A40" s="233" t="s">
        <v>488</v>
      </c>
      <c r="B40" t="s" vm="9">
        <v>458</v>
      </c>
      <c r="C40" s="254"/>
      <c r="H40" s="233" t="s">
        <v>488</v>
      </c>
      <c r="I40" t="s" vm="9">
        <v>458</v>
      </c>
      <c r="J40" s="254"/>
      <c r="O40" s="233" t="s">
        <v>488</v>
      </c>
      <c r="P40" t="s" vm="9">
        <v>458</v>
      </c>
      <c r="Q40" s="254"/>
    </row>
    <row r="42" spans="1:18">
      <c r="A42" s="233" t="s">
        <v>489</v>
      </c>
      <c r="B42" s="239" t="s">
        <v>487</v>
      </c>
      <c r="C42" t="s">
        <v>512</v>
      </c>
      <c r="D42" s="239" t="s">
        <v>486</v>
      </c>
      <c r="H42" s="233" t="s">
        <v>489</v>
      </c>
      <c r="I42" s="239" t="s">
        <v>487</v>
      </c>
      <c r="J42" t="s">
        <v>512</v>
      </c>
      <c r="K42" s="239" t="s">
        <v>486</v>
      </c>
      <c r="O42" s="233" t="s">
        <v>489</v>
      </c>
      <c r="P42" t="s">
        <v>487</v>
      </c>
      <c r="Q42" t="s">
        <v>549</v>
      </c>
      <c r="R42" t="s">
        <v>547</v>
      </c>
    </row>
    <row r="43" spans="1:18">
      <c r="A43" s="238" t="s">
        <v>496</v>
      </c>
      <c r="B43" s="240">
        <v>0.70284789653367941</v>
      </c>
      <c r="C43" s="240">
        <v>0.17959401783830098</v>
      </c>
      <c r="D43" s="240">
        <v>0.24247592293874157</v>
      </c>
      <c r="H43" s="238" t="s">
        <v>496</v>
      </c>
      <c r="I43" s="240">
        <v>0.70284789653367941</v>
      </c>
      <c r="J43" s="240">
        <v>0.17959401783830098</v>
      </c>
      <c r="K43" s="240">
        <v>0.24247592293874151</v>
      </c>
      <c r="L43" s="240"/>
      <c r="O43" s="238" t="s">
        <v>496</v>
      </c>
      <c r="P43" s="240">
        <v>0.70284789653367941</v>
      </c>
      <c r="Q43" s="240">
        <v>1.1407089537738948</v>
      </c>
      <c r="R43" s="240">
        <v>0.81873756999919611</v>
      </c>
    </row>
    <row r="44" spans="1:18">
      <c r="A44" s="238" t="s">
        <v>498</v>
      </c>
      <c r="B44" s="240">
        <v>1.2291856089955506</v>
      </c>
      <c r="C44" s="240">
        <v>0.27381478402971521</v>
      </c>
      <c r="D44" s="240">
        <v>0.67692280251031833</v>
      </c>
      <c r="H44" s="238" t="s">
        <v>498</v>
      </c>
      <c r="I44" s="240">
        <v>1.2291856089955506</v>
      </c>
      <c r="J44" s="240">
        <v>0.27381478402971521</v>
      </c>
      <c r="K44" s="240">
        <v>0.67692280251031833</v>
      </c>
      <c r="L44" s="240"/>
      <c r="O44" s="238" t="s">
        <v>498</v>
      </c>
      <c r="P44" s="240">
        <v>1.2291856089955506</v>
      </c>
      <c r="Q44" s="240">
        <v>2.7944534608602005</v>
      </c>
      <c r="R44" s="240">
        <v>1.4621565753345029</v>
      </c>
    </row>
    <row r="45" spans="1:18">
      <c r="A45" s="238" t="s">
        <v>497</v>
      </c>
      <c r="B45" s="240">
        <v>1.0519486740081254</v>
      </c>
      <c r="C45" s="240">
        <v>0.10297047481662151</v>
      </c>
      <c r="D45" s="240">
        <v>0.25054776633932724</v>
      </c>
      <c r="H45" s="238" t="s">
        <v>497</v>
      </c>
      <c r="I45" s="240">
        <v>1.0519486740081254</v>
      </c>
      <c r="J45" s="240">
        <v>0.10297047481662151</v>
      </c>
      <c r="K45" s="240">
        <v>0.25054776633932724</v>
      </c>
      <c r="L45" s="240"/>
      <c r="O45" s="238" t="s">
        <v>497</v>
      </c>
      <c r="P45" s="240">
        <v>1.0519486740081254</v>
      </c>
      <c r="Q45" s="240">
        <v>1.0516854448744373</v>
      </c>
      <c r="R45" s="240">
        <v>1.0153587727487785</v>
      </c>
    </row>
    <row r="46" spans="1:18">
      <c r="A46" s="238" t="s">
        <v>551</v>
      </c>
      <c r="B46" s="240">
        <v>0.91721336335676529</v>
      </c>
      <c r="C46" s="240">
        <v>0.16807617939604863</v>
      </c>
      <c r="D46" s="240">
        <v>0.260440455229765</v>
      </c>
      <c r="H46" s="238" t="s">
        <v>551</v>
      </c>
      <c r="I46" s="240">
        <v>0.91721336335676529</v>
      </c>
      <c r="J46" s="240">
        <v>0.16807617939604866</v>
      </c>
      <c r="K46" s="240">
        <v>0.260440455229765</v>
      </c>
      <c r="L46" s="240"/>
      <c r="O46" s="238" t="s">
        <v>551</v>
      </c>
      <c r="P46" s="240">
        <v>0.91721336335676529</v>
      </c>
      <c r="Q46" s="240">
        <v>1.0834280818339135</v>
      </c>
      <c r="R46" s="240">
        <v>0.87289311293854999</v>
      </c>
    </row>
    <row r="52" spans="1:18">
      <c r="A52" s="233" t="s">
        <v>481</v>
      </c>
      <c r="B52" s="241" t="s" vm="7">
        <v>482</v>
      </c>
      <c r="C52" s="240"/>
      <c r="D52" s="240"/>
      <c r="H52" s="233" t="s">
        <v>481</v>
      </c>
      <c r="I52" s="241" t="s" vm="7">
        <v>482</v>
      </c>
      <c r="J52" s="240"/>
      <c r="K52" s="240"/>
      <c r="L52" s="240"/>
      <c r="O52" s="233" t="s">
        <v>481</v>
      </c>
      <c r="P52" s="241" t="s" vm="7">
        <v>482</v>
      </c>
      <c r="Q52" s="240"/>
      <c r="R52" s="240"/>
    </row>
    <row r="53" spans="1:18">
      <c r="A53" s="233" t="s">
        <v>461</v>
      </c>
      <c r="B53" t="s" vm="13">
        <v>601</v>
      </c>
      <c r="C53" s="254"/>
      <c r="H53" s="233" t="s">
        <v>461</v>
      </c>
      <c r="I53" t="s" vm="13">
        <v>601</v>
      </c>
      <c r="J53" s="254"/>
      <c r="O53" s="233" t="s">
        <v>461</v>
      </c>
      <c r="P53" t="s" vm="13">
        <v>601</v>
      </c>
      <c r="Q53" s="254"/>
    </row>
    <row r="54" spans="1:18">
      <c r="A54" s="233" t="s">
        <v>488</v>
      </c>
      <c r="B54" t="s" vm="10">
        <v>456</v>
      </c>
      <c r="C54" s="254"/>
      <c r="H54" s="233" t="s">
        <v>488</v>
      </c>
      <c r="I54" t="s" vm="10">
        <v>456</v>
      </c>
      <c r="J54" s="254"/>
      <c r="O54" s="233" t="s">
        <v>488</v>
      </c>
      <c r="P54" t="s" vm="10">
        <v>456</v>
      </c>
      <c r="Q54" s="254"/>
    </row>
    <row r="56" spans="1:18">
      <c r="A56" s="233" t="s">
        <v>489</v>
      </c>
      <c r="B56" s="239" t="s">
        <v>487</v>
      </c>
      <c r="C56" t="s">
        <v>512</v>
      </c>
      <c r="D56" s="239" t="s">
        <v>486</v>
      </c>
      <c r="H56" s="233" t="s">
        <v>489</v>
      </c>
      <c r="I56" s="239" t="s">
        <v>487</v>
      </c>
      <c r="J56" t="s">
        <v>512</v>
      </c>
      <c r="K56" s="239" t="s">
        <v>486</v>
      </c>
      <c r="O56" s="233" t="s">
        <v>489</v>
      </c>
      <c r="P56" t="s">
        <v>487</v>
      </c>
      <c r="Q56" t="s">
        <v>549</v>
      </c>
      <c r="R56" t="s">
        <v>547</v>
      </c>
    </row>
    <row r="57" spans="1:18">
      <c r="A57" s="238" t="s">
        <v>505</v>
      </c>
      <c r="B57" s="240">
        <v>0.34760607404398347</v>
      </c>
      <c r="C57" s="240">
        <v>0.61147333414103533</v>
      </c>
      <c r="D57" s="240">
        <v>0.28777375378577313</v>
      </c>
      <c r="H57" s="238" t="s">
        <v>505</v>
      </c>
      <c r="I57" s="240">
        <v>0.34760607404398347</v>
      </c>
      <c r="J57" s="240">
        <v>0.61147333414103544</v>
      </c>
      <c r="K57" s="240">
        <v>0.28777375378577308</v>
      </c>
      <c r="L57" s="240"/>
      <c r="O57" s="238" t="s">
        <v>505</v>
      </c>
      <c r="P57" s="240">
        <v>0.34760607404398347</v>
      </c>
      <c r="Q57" s="240">
        <v>0.45131858550981474</v>
      </c>
      <c r="R57" s="240">
        <v>0.40574842707973313</v>
      </c>
    </row>
    <row r="58" spans="1:18">
      <c r="A58" s="238" t="s">
        <v>504</v>
      </c>
      <c r="B58" s="240">
        <v>0.6159761848263694</v>
      </c>
      <c r="C58" s="240">
        <v>0.17248083456749175</v>
      </c>
      <c r="D58" s="240">
        <v>0.23404268710283702</v>
      </c>
      <c r="H58" s="238" t="s">
        <v>504</v>
      </c>
      <c r="I58" s="240">
        <v>0.6159761848263694</v>
      </c>
      <c r="J58" s="240">
        <v>0.17248083456749172</v>
      </c>
      <c r="K58" s="240">
        <v>0.23404268710283702</v>
      </c>
      <c r="L58" s="240"/>
      <c r="O58" s="238" t="s">
        <v>504</v>
      </c>
      <c r="P58" s="240">
        <v>0.6159761848263694</v>
      </c>
      <c r="Q58" s="240">
        <v>1.0674047146498844</v>
      </c>
      <c r="R58" s="240">
        <v>0.72218461733356842</v>
      </c>
    </row>
    <row r="59" spans="1:18">
      <c r="A59" s="238" t="s">
        <v>552</v>
      </c>
      <c r="B59" s="240">
        <v>0.36961133716739786</v>
      </c>
      <c r="C59" s="240">
        <v>0.58132820071774194</v>
      </c>
      <c r="D59" s="240">
        <v>0.283420011868736</v>
      </c>
      <c r="H59" s="238" t="s">
        <v>552</v>
      </c>
      <c r="I59" s="240">
        <v>0.36961133716739786</v>
      </c>
      <c r="J59" s="240">
        <v>0.58132820071774205</v>
      </c>
      <c r="K59" s="240">
        <v>0.283420011868736</v>
      </c>
      <c r="L59" s="240"/>
      <c r="O59" s="238" t="s">
        <v>552</v>
      </c>
      <c r="P59" s="240">
        <v>0.36961133716739786</v>
      </c>
      <c r="Q59" s="240">
        <v>0.52274253959758932</v>
      </c>
      <c r="R59" s="240">
        <v>0.43202229801039027</v>
      </c>
    </row>
    <row r="60" spans="1:18">
      <c r="B60"/>
      <c r="C60"/>
      <c r="D60"/>
      <c r="I60"/>
      <c r="J60"/>
      <c r="K60"/>
      <c r="L60"/>
      <c r="P60"/>
      <c r="Q60"/>
      <c r="R60"/>
    </row>
    <row r="61" spans="1:18">
      <c r="B61"/>
      <c r="C61"/>
      <c r="D61"/>
      <c r="I61"/>
      <c r="J61"/>
      <c r="K61"/>
      <c r="L61"/>
      <c r="P61"/>
      <c r="Q61"/>
      <c r="R61"/>
    </row>
    <row r="62" spans="1:18">
      <c r="B62"/>
      <c r="C62"/>
      <c r="D62"/>
      <c r="I62"/>
      <c r="J62"/>
      <c r="K62"/>
      <c r="L62"/>
      <c r="P62"/>
      <c r="Q62"/>
      <c r="R62"/>
    </row>
    <row r="65" spans="1:18">
      <c r="A65" s="233" t="s">
        <v>481</v>
      </c>
      <c r="B65" s="241" t="s" vm="7">
        <v>482</v>
      </c>
      <c r="C65" s="240"/>
      <c r="D65" s="240"/>
      <c r="H65" s="233" t="s">
        <v>481</v>
      </c>
      <c r="I65" s="241" t="s" vm="7">
        <v>482</v>
      </c>
      <c r="J65" s="240"/>
      <c r="K65" s="240"/>
      <c r="L65" s="240"/>
      <c r="O65" s="233" t="s">
        <v>481</v>
      </c>
      <c r="P65" s="241" t="s" vm="7">
        <v>482</v>
      </c>
      <c r="Q65" s="240"/>
      <c r="R65" s="240"/>
    </row>
    <row r="66" spans="1:18">
      <c r="A66" s="233" t="s">
        <v>461</v>
      </c>
      <c r="B66" t="s" vm="13">
        <v>601</v>
      </c>
      <c r="C66" s="254"/>
      <c r="H66" s="233" t="s">
        <v>461</v>
      </c>
      <c r="I66" t="s" vm="13">
        <v>601</v>
      </c>
      <c r="J66" s="254"/>
      <c r="O66" s="233" t="s">
        <v>461</v>
      </c>
      <c r="P66" t="s" vm="13">
        <v>601</v>
      </c>
      <c r="Q66" s="254"/>
    </row>
    <row r="67" spans="1:18">
      <c r="A67" s="233" t="s">
        <v>488</v>
      </c>
      <c r="B67" t="s" vm="11">
        <v>457</v>
      </c>
      <c r="C67" s="254"/>
      <c r="H67" s="233" t="s">
        <v>488</v>
      </c>
      <c r="I67" t="s" vm="11">
        <v>457</v>
      </c>
      <c r="J67" s="254"/>
      <c r="O67" s="233" t="s">
        <v>488</v>
      </c>
      <c r="P67" t="s" vm="11">
        <v>457</v>
      </c>
      <c r="Q67" s="254"/>
    </row>
    <row r="69" spans="1:18">
      <c r="A69" s="233" t="s">
        <v>489</v>
      </c>
      <c r="B69" s="239" t="s">
        <v>487</v>
      </c>
      <c r="C69" t="s">
        <v>512</v>
      </c>
      <c r="D69" s="239" t="s">
        <v>486</v>
      </c>
      <c r="H69" s="233" t="s">
        <v>489</v>
      </c>
      <c r="I69" s="239" t="s">
        <v>487</v>
      </c>
      <c r="J69" t="s">
        <v>512</v>
      </c>
      <c r="K69" s="239" t="s">
        <v>486</v>
      </c>
      <c r="O69" s="233" t="s">
        <v>489</v>
      </c>
      <c r="P69" t="s">
        <v>487</v>
      </c>
      <c r="Q69" t="s">
        <v>549</v>
      </c>
      <c r="R69" t="s">
        <v>547</v>
      </c>
    </row>
    <row r="70" spans="1:18">
      <c r="A70" s="238" t="s">
        <v>508</v>
      </c>
      <c r="B70" s="240">
        <v>0.45434846410587076</v>
      </c>
      <c r="C70" s="240">
        <v>0.82769320286828874</v>
      </c>
      <c r="D70" s="240">
        <v>0.13036213875364491</v>
      </c>
      <c r="H70" s="238" t="s">
        <v>508</v>
      </c>
      <c r="I70" s="240">
        <v>0.45434846410587076</v>
      </c>
      <c r="J70" s="240">
        <v>0.82769320286828874</v>
      </c>
      <c r="K70" s="240">
        <v>0.13036213875364489</v>
      </c>
      <c r="L70" s="240"/>
      <c r="O70" s="238" t="s">
        <v>508</v>
      </c>
      <c r="P70" s="240">
        <v>0.45434846410587076</v>
      </c>
      <c r="Q70" s="240">
        <v>0.4570767700744221</v>
      </c>
      <c r="R70" s="240">
        <v>0.46914813477090672</v>
      </c>
    </row>
    <row r="71" spans="1:18">
      <c r="A71" s="238" t="s">
        <v>509</v>
      </c>
      <c r="B71" s="240">
        <v>0.43197441305107931</v>
      </c>
      <c r="C71" s="240">
        <v>0.77884246693507198</v>
      </c>
      <c r="D71" s="240">
        <v>0.16888666356669169</v>
      </c>
      <c r="H71" s="238" t="s">
        <v>509</v>
      </c>
      <c r="I71" s="240">
        <v>0.43197441305107931</v>
      </c>
      <c r="J71" s="240">
        <v>0.77884246693507175</v>
      </c>
      <c r="K71" s="240">
        <v>0.16888666356669169</v>
      </c>
      <c r="L71" s="240"/>
      <c r="O71" s="238" t="s">
        <v>509</v>
      </c>
      <c r="P71" s="240">
        <v>0.43197441305107931</v>
      </c>
      <c r="Q71" s="240">
        <v>0.35410842367457152</v>
      </c>
      <c r="R71" s="240">
        <v>0.35318562984185459</v>
      </c>
    </row>
    <row r="72" spans="1:18">
      <c r="A72" s="238" t="s">
        <v>510</v>
      </c>
      <c r="B72" s="240">
        <v>0.46180477887826904</v>
      </c>
      <c r="C72" s="240">
        <v>0.59999327119245849</v>
      </c>
      <c r="D72" s="240">
        <v>0.22500243650501467</v>
      </c>
      <c r="H72" s="238" t="s">
        <v>510</v>
      </c>
      <c r="I72" s="240">
        <v>0.46180477887826904</v>
      </c>
      <c r="J72" s="240">
        <v>0.5999932711924586</v>
      </c>
      <c r="K72" s="240">
        <v>0.22500243650501467</v>
      </c>
      <c r="L72" s="240"/>
      <c r="O72" s="238" t="s">
        <v>510</v>
      </c>
      <c r="P72" s="240">
        <v>0.46180477887826904</v>
      </c>
      <c r="Q72" s="240">
        <v>0.77241227141465452</v>
      </c>
      <c r="R72" s="240">
        <v>0.49425929413421604</v>
      </c>
    </row>
    <row r="73" spans="1:18">
      <c r="A73" s="238" t="s">
        <v>507</v>
      </c>
      <c r="B73" s="240">
        <v>0.34736626034593787</v>
      </c>
      <c r="C73" s="240">
        <v>0.78569048824316989</v>
      </c>
      <c r="D73" s="240">
        <v>4.1317097701135674E-2</v>
      </c>
      <c r="H73" s="238" t="s">
        <v>507</v>
      </c>
      <c r="I73" s="240">
        <v>0.34736626034593787</v>
      </c>
      <c r="J73" s="240">
        <v>0.78569048824316967</v>
      </c>
      <c r="K73" s="240">
        <v>4.1317097701135674E-2</v>
      </c>
      <c r="L73" s="240"/>
      <c r="O73" s="238" t="s">
        <v>507</v>
      </c>
      <c r="P73" s="240">
        <v>0.34736626034593787</v>
      </c>
      <c r="Q73" s="240">
        <v>0.40121683601831692</v>
      </c>
      <c r="R73" s="240">
        <v>0.38144043165401004</v>
      </c>
    </row>
    <row r="74" spans="1:18">
      <c r="A74" s="238" t="s">
        <v>554</v>
      </c>
      <c r="B74" s="240">
        <v>0.42343637946726936</v>
      </c>
      <c r="C74" s="240">
        <v>0.77334333941099198</v>
      </c>
      <c r="D74" s="240">
        <v>0.12668331953046122</v>
      </c>
      <c r="H74" s="238" t="s">
        <v>554</v>
      </c>
      <c r="I74" s="240">
        <v>0.42343637946726936</v>
      </c>
      <c r="J74" s="240">
        <v>0.77334333941099209</v>
      </c>
      <c r="K74" s="240">
        <v>0.12668331953046122</v>
      </c>
      <c r="L74" s="240"/>
      <c r="O74" s="238" t="s">
        <v>554</v>
      </c>
      <c r="P74" s="240">
        <v>0.42343637946726936</v>
      </c>
      <c r="Q74" s="240">
        <v>0.48410257209881852</v>
      </c>
      <c r="R74" s="240">
        <v>0.41763281700649668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5EF49-907F-4FAE-ABD4-91C02EAD68D8}">
  <dimension ref="A1:R73"/>
  <sheetViews>
    <sheetView showGridLines="0" zoomScale="85" zoomScaleNormal="85" workbookViewId="0">
      <selection activeCell="C3" sqref="C3"/>
    </sheetView>
  </sheetViews>
  <sheetFormatPr defaultColWidth="9.1796875" defaultRowHeight="14.5"/>
  <cols>
    <col min="1" max="1" width="30.54296875" customWidth="1"/>
    <col min="2" max="2" width="13" style="239" customWidth="1"/>
    <col min="3" max="3" width="23.54296875" style="239" customWidth="1"/>
    <col min="4" max="4" width="13" style="239" customWidth="1"/>
    <col min="5" max="5" width="9.1796875" style="239" customWidth="1"/>
    <col min="6" max="6" width="2.26953125" style="253" customWidth="1"/>
    <col min="7" max="7" width="9.1796875" style="239"/>
    <col min="8" max="8" width="30.54296875" customWidth="1"/>
    <col min="9" max="9" width="13" style="239" customWidth="1"/>
    <col min="10" max="10" width="23.54296875" style="239" customWidth="1"/>
    <col min="11" max="11" width="13" style="239" customWidth="1"/>
    <col min="12" max="12" width="9.1796875" style="239" customWidth="1"/>
    <col min="13" max="13" width="2.26953125" style="253" customWidth="1"/>
    <col min="14" max="14" width="9.1796875" style="239"/>
    <col min="15" max="15" width="30.54296875" customWidth="1"/>
    <col min="16" max="16" width="13" style="239" customWidth="1"/>
    <col min="17" max="17" width="23.54296875" style="239" customWidth="1"/>
    <col min="18" max="18" width="13" style="239" customWidth="1"/>
    <col min="19" max="16384" width="9.1796875" style="239"/>
  </cols>
  <sheetData>
    <row r="1" spans="1:18" customFormat="1">
      <c r="B1" s="239"/>
      <c r="C1" s="239"/>
      <c r="D1" s="239"/>
      <c r="F1" s="242"/>
      <c r="I1" s="239"/>
      <c r="J1" s="239"/>
      <c r="K1" s="239"/>
      <c r="M1" s="242"/>
      <c r="P1" s="239"/>
      <c r="Q1" s="239"/>
      <c r="R1" s="239"/>
    </row>
    <row r="2" spans="1:18" customFormat="1">
      <c r="A2" s="110" t="s">
        <v>484</v>
      </c>
      <c r="B2" s="239"/>
      <c r="C2" s="239"/>
      <c r="D2" s="239"/>
      <c r="F2" s="242"/>
      <c r="H2" s="110" t="s">
        <v>485</v>
      </c>
      <c r="I2" s="239"/>
      <c r="J2" s="239"/>
      <c r="K2" s="239"/>
      <c r="M2" s="242"/>
      <c r="O2" s="110"/>
      <c r="P2" s="239"/>
      <c r="Q2" s="239"/>
      <c r="R2" s="239"/>
    </row>
    <row r="3" spans="1:18" customFormat="1">
      <c r="A3" s="233" t="s">
        <v>481</v>
      </c>
      <c r="B3" s="241" t="s" vm="7">
        <v>482</v>
      </c>
      <c r="C3" s="254"/>
      <c r="D3" s="239"/>
      <c r="F3" s="242"/>
      <c r="H3" s="233" t="s">
        <v>481</v>
      </c>
      <c r="I3" s="241" t="s" vm="7">
        <v>482</v>
      </c>
      <c r="J3" s="254"/>
      <c r="K3" s="239"/>
      <c r="M3" s="242"/>
      <c r="O3" s="233" t="s">
        <v>481</v>
      </c>
      <c r="P3" s="241" t="s" vm="7">
        <v>482</v>
      </c>
      <c r="Q3" s="254"/>
      <c r="R3" s="239"/>
    </row>
    <row r="4" spans="1:18" customFormat="1">
      <c r="A4" s="233" t="s">
        <v>461</v>
      </c>
      <c r="B4" t="s" vm="12">
        <v>460</v>
      </c>
      <c r="C4" s="254"/>
      <c r="D4" s="239"/>
      <c r="F4" s="242"/>
      <c r="H4" s="233" t="s">
        <v>461</v>
      </c>
      <c r="I4" t="s" vm="12">
        <v>460</v>
      </c>
      <c r="J4" s="254"/>
      <c r="K4" s="239"/>
      <c r="M4" s="242"/>
      <c r="O4" s="233" t="s">
        <v>461</v>
      </c>
      <c r="P4" t="s" vm="12">
        <v>460</v>
      </c>
      <c r="Q4" s="254"/>
      <c r="R4" s="239"/>
    </row>
    <row r="5" spans="1:18" customFormat="1">
      <c r="B5" s="239"/>
      <c r="C5" s="239"/>
      <c r="D5" s="239"/>
      <c r="F5" s="242"/>
      <c r="I5" s="239"/>
      <c r="J5" s="239"/>
      <c r="K5" s="239"/>
      <c r="M5" s="242"/>
      <c r="P5" s="239"/>
      <c r="Q5" s="239"/>
      <c r="R5" s="239"/>
    </row>
    <row r="6" spans="1:18" customFormat="1">
      <c r="A6" s="233" t="s">
        <v>489</v>
      </c>
      <c r="B6" s="239" t="s">
        <v>487</v>
      </c>
      <c r="C6" t="s">
        <v>512</v>
      </c>
      <c r="D6" s="239" t="s">
        <v>486</v>
      </c>
      <c r="F6" s="242"/>
      <c r="H6" s="233" t="s">
        <v>489</v>
      </c>
      <c r="I6" s="239" t="s">
        <v>487</v>
      </c>
      <c r="J6" t="s">
        <v>512</v>
      </c>
      <c r="K6" s="239" t="s">
        <v>486</v>
      </c>
      <c r="M6" s="242"/>
      <c r="O6" s="233" t="s">
        <v>489</v>
      </c>
      <c r="P6" t="s">
        <v>487</v>
      </c>
      <c r="Q6" t="s">
        <v>549</v>
      </c>
      <c r="R6" t="s">
        <v>547</v>
      </c>
    </row>
    <row r="7" spans="1:18">
      <c r="A7" s="238" t="s">
        <v>508</v>
      </c>
      <c r="B7" s="240">
        <v>0.40640811775910907</v>
      </c>
      <c r="C7" s="240">
        <v>0.78949165897852724</v>
      </c>
      <c r="D7" s="240">
        <v>0.14018645230012305</v>
      </c>
      <c r="H7" s="238" t="s">
        <v>508</v>
      </c>
      <c r="I7" s="240">
        <v>0.40640811775910907</v>
      </c>
      <c r="J7" s="240">
        <v>0.78949165897852713</v>
      </c>
      <c r="K7" s="240">
        <v>0.14018645230012305</v>
      </c>
      <c r="O7" s="238" t="s">
        <v>508</v>
      </c>
      <c r="P7" s="240">
        <v>0.40640811775910907</v>
      </c>
      <c r="Q7" s="240">
        <v>0.40320991851543841</v>
      </c>
      <c r="R7" s="240">
        <v>0.43096294359631937</v>
      </c>
    </row>
    <row r="8" spans="1:18">
      <c r="A8" s="238" t="s">
        <v>496</v>
      </c>
      <c r="B8" s="240">
        <v>0.76526551955860889</v>
      </c>
      <c r="C8" s="240">
        <v>0.12964721201509621</v>
      </c>
      <c r="D8" s="240">
        <v>0.50063561699263048</v>
      </c>
      <c r="H8" s="238" t="s">
        <v>496</v>
      </c>
      <c r="I8" s="240">
        <v>0.76526551955860889</v>
      </c>
      <c r="J8" s="240">
        <v>0.12964721201509619</v>
      </c>
      <c r="K8" s="240">
        <v>0.50063561699263048</v>
      </c>
      <c r="O8" s="238" t="s">
        <v>496</v>
      </c>
      <c r="P8" s="240">
        <v>0.76526551955860889</v>
      </c>
      <c r="Q8" s="240">
        <v>0.84641632559737634</v>
      </c>
      <c r="R8" s="240">
        <v>1.4950686781572591</v>
      </c>
    </row>
    <row r="9" spans="1:18">
      <c r="A9" s="238" t="s">
        <v>502</v>
      </c>
      <c r="B9" s="240">
        <v>0.28119862481317004</v>
      </c>
      <c r="C9" s="240">
        <v>0.4673357378655878</v>
      </c>
      <c r="D9" s="240">
        <v>0.11833128493075765</v>
      </c>
      <c r="H9" s="238" t="s">
        <v>502</v>
      </c>
      <c r="I9" s="240">
        <v>0.28119862481317004</v>
      </c>
      <c r="J9" s="240">
        <v>0.4673357378655878</v>
      </c>
      <c r="K9" s="240">
        <v>0.11833128493075765</v>
      </c>
      <c r="O9" s="238" t="s">
        <v>502</v>
      </c>
      <c r="P9" s="240">
        <v>0.28119862481317004</v>
      </c>
      <c r="Q9" s="240">
        <v>0.33346515077324407</v>
      </c>
      <c r="R9" s="240">
        <v>0.37843517051822423</v>
      </c>
    </row>
    <row r="10" spans="1:18">
      <c r="A10" s="238" t="s">
        <v>498</v>
      </c>
      <c r="B10" s="240">
        <v>1.4005656544948011</v>
      </c>
      <c r="C10" s="240">
        <v>0.56860937320014437</v>
      </c>
      <c r="D10" s="240">
        <v>0.31329428105372076</v>
      </c>
      <c r="H10" s="238" t="s">
        <v>498</v>
      </c>
      <c r="I10" s="240">
        <v>1.4005656544948011</v>
      </c>
      <c r="J10" s="240">
        <v>0.56860937320014449</v>
      </c>
      <c r="K10" s="240">
        <v>0.31329428105372076</v>
      </c>
      <c r="O10" s="238" t="s">
        <v>498</v>
      </c>
      <c r="P10" s="240">
        <v>1.4005656544948011</v>
      </c>
      <c r="Q10" s="240">
        <v>4.6889820483232203</v>
      </c>
      <c r="R10" s="240">
        <v>3.7526454873382868</v>
      </c>
    </row>
    <row r="11" spans="1:18">
      <c r="A11" s="238" t="s">
        <v>509</v>
      </c>
      <c r="B11" s="240">
        <v>0.40272358983386775</v>
      </c>
      <c r="C11" s="240">
        <v>0.91664861369642725</v>
      </c>
      <c r="D11" s="240">
        <v>0.18199050833513311</v>
      </c>
      <c r="H11" s="238" t="s">
        <v>509</v>
      </c>
      <c r="I11" s="240">
        <v>0.40272358983386775</v>
      </c>
      <c r="J11" s="240">
        <v>0.91664861369642714</v>
      </c>
      <c r="K11" s="240">
        <v>0.18199050833513311</v>
      </c>
      <c r="O11" s="238" t="s">
        <v>509</v>
      </c>
      <c r="P11" s="240">
        <v>0.40272358983386775</v>
      </c>
      <c r="Q11" s="240">
        <v>0.4566595372240731</v>
      </c>
      <c r="R11" s="240">
        <v>0.41408195477392706</v>
      </c>
    </row>
    <row r="12" spans="1:18">
      <c r="A12" s="238" t="s">
        <v>500</v>
      </c>
      <c r="B12" s="240">
        <v>0.54414908748870372</v>
      </c>
      <c r="C12" s="240">
        <v>0.58832535601209701</v>
      </c>
      <c r="D12" s="240">
        <v>0.15039059043526815</v>
      </c>
      <c r="H12" s="238" t="s">
        <v>500</v>
      </c>
      <c r="I12" s="240">
        <v>0.54414908748870372</v>
      </c>
      <c r="J12" s="240">
        <v>0.58832535601209701</v>
      </c>
      <c r="K12" s="240">
        <v>0.15039059043526815</v>
      </c>
      <c r="O12" s="238" t="s">
        <v>500</v>
      </c>
      <c r="P12" s="240">
        <v>0.54414908748870372</v>
      </c>
      <c r="Q12" s="240">
        <v>0.59465139985447935</v>
      </c>
      <c r="R12" s="240">
        <v>0.62095777718693745</v>
      </c>
    </row>
    <row r="13" spans="1:18">
      <c r="A13" s="238" t="s">
        <v>510</v>
      </c>
      <c r="B13" s="240">
        <v>0.60107925461186551</v>
      </c>
      <c r="C13" s="240">
        <v>0.74532209453031639</v>
      </c>
      <c r="D13" s="240">
        <v>9.0144674468417285E-2</v>
      </c>
      <c r="H13" s="238" t="s">
        <v>510</v>
      </c>
      <c r="I13" s="240">
        <v>0.60107925461186551</v>
      </c>
      <c r="J13" s="240">
        <v>0.74532209453031628</v>
      </c>
      <c r="K13" s="240">
        <v>9.0144674468417285E-2</v>
      </c>
      <c r="O13" s="238" t="s">
        <v>510</v>
      </c>
      <c r="P13" s="240">
        <v>0.60107925461186551</v>
      </c>
      <c r="Q13" s="240">
        <v>0.66137684907502792</v>
      </c>
      <c r="R13" s="240">
        <v>0.60480881696943711</v>
      </c>
    </row>
    <row r="14" spans="1:18">
      <c r="A14" s="238" t="s">
        <v>501</v>
      </c>
      <c r="B14" s="240">
        <v>0.29648455748738839</v>
      </c>
      <c r="C14" s="240">
        <v>0.52732516854031231</v>
      </c>
      <c r="D14" s="240">
        <v>0.23479499505455395</v>
      </c>
      <c r="H14" s="238" t="s">
        <v>501</v>
      </c>
      <c r="I14" s="240">
        <v>0.29648455748738839</v>
      </c>
      <c r="J14" s="240">
        <v>0.52732516854031208</v>
      </c>
      <c r="K14" s="240">
        <v>0.23479499505455395</v>
      </c>
      <c r="O14" s="238" t="s">
        <v>501</v>
      </c>
      <c r="P14" s="240">
        <v>0.29648455748738839</v>
      </c>
      <c r="Q14" s="240">
        <v>0.28884321731162171</v>
      </c>
      <c r="R14" s="240">
        <v>0.2830055896708118</v>
      </c>
    </row>
    <row r="15" spans="1:18">
      <c r="A15" s="238" t="s">
        <v>505</v>
      </c>
      <c r="B15" s="240">
        <v>0.48047958656687528</v>
      </c>
      <c r="C15" s="240">
        <v>0.6108676572219599</v>
      </c>
      <c r="D15" s="240">
        <v>0.15766436496926486</v>
      </c>
      <c r="H15" s="238" t="s">
        <v>505</v>
      </c>
      <c r="I15" s="240">
        <v>0.48047958656687528</v>
      </c>
      <c r="J15" s="240">
        <v>0.6108676572219599</v>
      </c>
      <c r="K15" s="240">
        <v>0.15766436496926486</v>
      </c>
      <c r="O15" s="238" t="s">
        <v>505</v>
      </c>
      <c r="P15" s="240">
        <v>0.48047958656687528</v>
      </c>
      <c r="Q15" s="240">
        <v>0.41480824579245063</v>
      </c>
      <c r="R15" s="240">
        <v>0.43786379312515156</v>
      </c>
    </row>
    <row r="16" spans="1:18">
      <c r="A16" s="238" t="s">
        <v>504</v>
      </c>
      <c r="B16" s="240">
        <v>1.3153564149818064</v>
      </c>
      <c r="C16" s="240">
        <v>0.22829627956182186</v>
      </c>
      <c r="D16" s="240">
        <v>0.24113246110516046</v>
      </c>
      <c r="H16" s="238" t="s">
        <v>504</v>
      </c>
      <c r="I16" s="240">
        <v>1.3153564149818064</v>
      </c>
      <c r="J16" s="240">
        <v>0.22829627956182186</v>
      </c>
      <c r="K16" s="240">
        <v>0.24113246110516046</v>
      </c>
      <c r="O16" s="238" t="s">
        <v>504</v>
      </c>
      <c r="P16" s="240">
        <v>1.3153564149818064</v>
      </c>
      <c r="Q16" s="240">
        <v>0.95381885097795494</v>
      </c>
      <c r="R16" s="240">
        <v>1.3875304640129023</v>
      </c>
    </row>
    <row r="17" spans="1:18">
      <c r="A17" s="238" t="s">
        <v>497</v>
      </c>
      <c r="B17" s="240">
        <v>1.17145673082986</v>
      </c>
      <c r="C17" s="240">
        <v>0.13340983169233492</v>
      </c>
      <c r="D17" s="240">
        <v>0.26947854158779849</v>
      </c>
      <c r="H17" s="238" t="s">
        <v>497</v>
      </c>
      <c r="I17" s="240">
        <v>1.17145673082986</v>
      </c>
      <c r="J17" s="240">
        <v>0.13340983169233497</v>
      </c>
      <c r="K17" s="240">
        <v>0.26947854158779849</v>
      </c>
      <c r="O17" s="238" t="s">
        <v>497</v>
      </c>
      <c r="P17" s="240">
        <v>1.17145673082986</v>
      </c>
      <c r="Q17" s="240">
        <v>1.4203785924354035</v>
      </c>
      <c r="R17" s="240">
        <v>1.0226835538452301</v>
      </c>
    </row>
    <row r="18" spans="1:18">
      <c r="A18" s="238" t="s">
        <v>507</v>
      </c>
      <c r="B18" s="240">
        <v>0.37245850019257437</v>
      </c>
      <c r="C18" s="240">
        <v>0.61886401806100433</v>
      </c>
      <c r="D18" s="240">
        <v>0.14819748050825371</v>
      </c>
      <c r="H18" s="238" t="s">
        <v>507</v>
      </c>
      <c r="I18" s="240">
        <v>0.37245850019257437</v>
      </c>
      <c r="J18" s="240">
        <v>0.61886401806100455</v>
      </c>
      <c r="K18" s="240">
        <v>0.14819748050825371</v>
      </c>
      <c r="O18" s="238" t="s">
        <v>507</v>
      </c>
      <c r="P18" s="240">
        <v>0.37245850019257437</v>
      </c>
      <c r="Q18" s="240">
        <v>0.56280467300457004</v>
      </c>
      <c r="R18" s="240">
        <v>0.58126259065920327</v>
      </c>
    </row>
    <row r="19" spans="1:18">
      <c r="A19" s="238" t="s">
        <v>550</v>
      </c>
      <c r="B19" s="240">
        <v>0.47637391707071192</v>
      </c>
      <c r="C19" s="240">
        <v>0.6663769550125207</v>
      </c>
      <c r="D19" s="240">
        <v>0.16940499350999685</v>
      </c>
      <c r="H19" s="238" t="s">
        <v>550</v>
      </c>
      <c r="I19" s="240">
        <v>0.47637391707071192</v>
      </c>
      <c r="J19" s="240">
        <v>0.66637695501252103</v>
      </c>
      <c r="K19" s="240">
        <v>0.16940499350999685</v>
      </c>
      <c r="O19" s="238" t="s">
        <v>550</v>
      </c>
      <c r="P19" s="240">
        <v>0.47637391707071192</v>
      </c>
      <c r="Q19" s="240">
        <v>0.53990533850296207</v>
      </c>
      <c r="R19" s="240">
        <v>0.56046366610342413</v>
      </c>
    </row>
    <row r="20" spans="1:18">
      <c r="A20" s="238"/>
      <c r="B20" s="240"/>
      <c r="C20" s="240"/>
      <c r="D20" s="240"/>
      <c r="H20" s="238"/>
      <c r="I20" s="240"/>
      <c r="J20" s="240"/>
      <c r="K20" s="240"/>
      <c r="O20" s="238"/>
      <c r="P20" s="240"/>
      <c r="Q20" s="240"/>
      <c r="R20" s="240"/>
    </row>
    <row r="21" spans="1:18">
      <c r="A21" s="238"/>
      <c r="B21" s="240"/>
      <c r="C21" s="240"/>
      <c r="D21" s="240"/>
      <c r="H21" s="238"/>
      <c r="I21" s="240"/>
      <c r="J21" s="240"/>
      <c r="K21" s="240"/>
      <c r="O21" s="238"/>
      <c r="P21" s="240"/>
      <c r="Q21" s="240"/>
      <c r="R21" s="240"/>
    </row>
    <row r="22" spans="1:18">
      <c r="A22" s="238"/>
      <c r="B22" s="240"/>
      <c r="C22" s="240"/>
      <c r="D22" s="240"/>
      <c r="H22" s="238"/>
      <c r="I22" s="240"/>
      <c r="J22" s="240"/>
      <c r="K22" s="240"/>
      <c r="O22" s="238"/>
      <c r="P22" s="240"/>
      <c r="Q22" s="240"/>
      <c r="R22" s="240"/>
    </row>
    <row r="23" spans="1:18">
      <c r="A23" s="233" t="s">
        <v>481</v>
      </c>
      <c r="B23" s="241" t="s" vm="7">
        <v>482</v>
      </c>
      <c r="C23" s="240"/>
      <c r="D23" s="240"/>
      <c r="H23" s="233" t="s">
        <v>481</v>
      </c>
      <c r="I23" s="241" t="s" vm="7">
        <v>482</v>
      </c>
      <c r="J23" s="240"/>
      <c r="K23" s="240"/>
      <c r="O23" s="233" t="s">
        <v>481</v>
      </c>
      <c r="P23" s="241" t="s" vm="7">
        <v>482</v>
      </c>
      <c r="Q23" s="240"/>
      <c r="R23" s="240"/>
    </row>
    <row r="24" spans="1:18">
      <c r="A24" s="233" t="s">
        <v>461</v>
      </c>
      <c r="B24" t="s" vm="12">
        <v>460</v>
      </c>
      <c r="C24" s="254"/>
      <c r="H24" s="233" t="s">
        <v>461</v>
      </c>
      <c r="I24" t="s" vm="12">
        <v>460</v>
      </c>
      <c r="J24" s="254"/>
      <c r="O24" s="233" t="s">
        <v>461</v>
      </c>
      <c r="P24" t="s" vm="12">
        <v>460</v>
      </c>
      <c r="Q24" s="254"/>
    </row>
    <row r="25" spans="1:18">
      <c r="A25" s="233" t="s">
        <v>488</v>
      </c>
      <c r="B25" t="s" vm="8">
        <v>455</v>
      </c>
      <c r="C25" s="254"/>
      <c r="H25" s="233" t="s">
        <v>488</v>
      </c>
      <c r="I25" t="s" vm="8">
        <v>455</v>
      </c>
      <c r="J25" s="254"/>
      <c r="O25" s="233" t="s">
        <v>488</v>
      </c>
      <c r="P25" t="s" vm="8">
        <v>455</v>
      </c>
      <c r="Q25" s="254"/>
    </row>
    <row r="27" spans="1:18">
      <c r="A27" s="233" t="s">
        <v>489</v>
      </c>
      <c r="B27" s="239" t="s">
        <v>487</v>
      </c>
      <c r="C27" t="s">
        <v>512</v>
      </c>
      <c r="D27" s="239" t="s">
        <v>486</v>
      </c>
      <c r="H27" s="233" t="s">
        <v>489</v>
      </c>
      <c r="I27" s="239" t="s">
        <v>487</v>
      </c>
      <c r="J27" t="s">
        <v>512</v>
      </c>
      <c r="K27" s="239" t="s">
        <v>486</v>
      </c>
      <c r="O27" s="233" t="s">
        <v>489</v>
      </c>
      <c r="P27" t="s">
        <v>487</v>
      </c>
      <c r="Q27" t="s">
        <v>549</v>
      </c>
      <c r="R27" t="s">
        <v>547</v>
      </c>
    </row>
    <row r="28" spans="1:18">
      <c r="A28" s="238" t="s">
        <v>502</v>
      </c>
      <c r="B28" s="240">
        <v>0.28119862481317004</v>
      </c>
      <c r="C28" s="240">
        <v>0.46733573786558785</v>
      </c>
      <c r="D28" s="240">
        <v>0.11833128493075765</v>
      </c>
      <c r="H28" s="238" t="s">
        <v>502</v>
      </c>
      <c r="I28" s="240">
        <v>0.28119862481317004</v>
      </c>
      <c r="J28" s="240">
        <v>0.46733573786558796</v>
      </c>
      <c r="K28" s="240">
        <v>0.11833128493075765</v>
      </c>
      <c r="O28" s="238" t="s">
        <v>502</v>
      </c>
      <c r="P28" s="240">
        <v>0.28119862481317004</v>
      </c>
      <c r="Q28" s="240">
        <v>0.33346515077324407</v>
      </c>
      <c r="R28" s="240">
        <v>0.37843517051822423</v>
      </c>
    </row>
    <row r="29" spans="1:18">
      <c r="A29" s="238" t="s">
        <v>500</v>
      </c>
      <c r="B29" s="240">
        <v>0.54414908748870372</v>
      </c>
      <c r="C29" s="240">
        <v>0.5883253560120969</v>
      </c>
      <c r="D29" s="240">
        <v>0.15039059043526815</v>
      </c>
      <c r="H29" s="238" t="s">
        <v>500</v>
      </c>
      <c r="I29" s="240">
        <v>0.54414908748870372</v>
      </c>
      <c r="J29" s="240">
        <v>0.58832535601209701</v>
      </c>
      <c r="K29" s="240">
        <v>0.15039059043526815</v>
      </c>
      <c r="O29" s="238" t="s">
        <v>500</v>
      </c>
      <c r="P29" s="240">
        <v>0.54414908748870372</v>
      </c>
      <c r="Q29" s="240">
        <v>0.59465139985447935</v>
      </c>
      <c r="R29" s="240">
        <v>0.62095777718693745</v>
      </c>
    </row>
    <row r="30" spans="1:18">
      <c r="A30" s="238" t="s">
        <v>501</v>
      </c>
      <c r="B30" s="240">
        <v>0.29648455748738839</v>
      </c>
      <c r="C30" s="240">
        <v>0.52732516854031208</v>
      </c>
      <c r="D30" s="240">
        <v>0.23479499505455395</v>
      </c>
      <c r="H30" s="238" t="s">
        <v>501</v>
      </c>
      <c r="I30" s="240">
        <v>0.29648455748738839</v>
      </c>
      <c r="J30" s="240">
        <v>0.52732516854031208</v>
      </c>
      <c r="K30" s="240">
        <v>0.23479499505455395</v>
      </c>
      <c r="O30" s="238" t="s">
        <v>501</v>
      </c>
      <c r="P30" s="240">
        <v>0.29648455748738839</v>
      </c>
      <c r="Q30" s="240">
        <v>0.28884321731162171</v>
      </c>
      <c r="R30" s="240">
        <v>0.2830055896708118</v>
      </c>
    </row>
    <row r="31" spans="1:18">
      <c r="A31" s="238" t="s">
        <v>553</v>
      </c>
      <c r="B31" s="240">
        <v>0.37097077103134019</v>
      </c>
      <c r="C31" s="240">
        <v>0.51202313948390454</v>
      </c>
      <c r="D31" s="240">
        <v>0.14613715202461972</v>
      </c>
      <c r="H31" s="238" t="s">
        <v>553</v>
      </c>
      <c r="I31" s="240">
        <v>0.37097077103134019</v>
      </c>
      <c r="J31" s="240">
        <v>0.51202313948390454</v>
      </c>
      <c r="K31" s="240">
        <v>0.14613715202461972</v>
      </c>
      <c r="O31" s="238" t="s">
        <v>553</v>
      </c>
      <c r="P31" s="240">
        <v>0.37097077103134019</v>
      </c>
      <c r="Q31" s="240">
        <v>0.41816046952853736</v>
      </c>
      <c r="R31" s="240">
        <v>0.43461059629152998</v>
      </c>
    </row>
    <row r="32" spans="1:18">
      <c r="B32"/>
      <c r="C32"/>
      <c r="D32"/>
      <c r="I32"/>
      <c r="J32"/>
      <c r="K32"/>
      <c r="P32"/>
      <c r="Q32"/>
      <c r="R32"/>
    </row>
    <row r="33" spans="1:18">
      <c r="B33"/>
      <c r="C33"/>
      <c r="D33"/>
      <c r="I33"/>
      <c r="J33"/>
      <c r="K33"/>
      <c r="P33"/>
      <c r="Q33"/>
      <c r="R33"/>
    </row>
    <row r="34" spans="1:18">
      <c r="B34"/>
      <c r="C34"/>
      <c r="D34"/>
      <c r="I34"/>
      <c r="J34"/>
      <c r="K34"/>
      <c r="P34"/>
      <c r="Q34"/>
      <c r="R34"/>
    </row>
    <row r="35" spans="1:18">
      <c r="B35"/>
      <c r="C35"/>
      <c r="D35"/>
      <c r="I35"/>
      <c r="J35"/>
      <c r="K35"/>
      <c r="P35"/>
      <c r="Q35"/>
      <c r="R35"/>
    </row>
    <row r="36" spans="1:18">
      <c r="B36"/>
      <c r="C36"/>
      <c r="D36"/>
      <c r="I36"/>
      <c r="J36"/>
      <c r="K36"/>
      <c r="P36"/>
      <c r="Q36"/>
      <c r="R36"/>
    </row>
    <row r="37" spans="1:18">
      <c r="A37" s="233" t="s">
        <v>481</v>
      </c>
      <c r="B37" s="241" t="s" vm="7">
        <v>482</v>
      </c>
      <c r="C37" s="240"/>
      <c r="D37" s="240"/>
      <c r="H37" s="233" t="s">
        <v>481</v>
      </c>
      <c r="I37" s="241" t="s" vm="7">
        <v>482</v>
      </c>
      <c r="J37" s="240"/>
      <c r="K37" s="240"/>
      <c r="O37" s="233" t="s">
        <v>481</v>
      </c>
      <c r="P37" s="241" t="s" vm="7">
        <v>482</v>
      </c>
      <c r="Q37" s="240"/>
      <c r="R37" s="240"/>
    </row>
    <row r="38" spans="1:18">
      <c r="A38" s="233" t="s">
        <v>461</v>
      </c>
      <c r="B38" t="s" vm="12">
        <v>460</v>
      </c>
      <c r="C38" s="254"/>
      <c r="H38" s="233" t="s">
        <v>461</v>
      </c>
      <c r="I38" t="s" vm="12">
        <v>460</v>
      </c>
      <c r="J38" s="254"/>
      <c r="O38" s="233" t="s">
        <v>461</v>
      </c>
      <c r="P38" t="s" vm="12">
        <v>460</v>
      </c>
      <c r="Q38" s="254"/>
    </row>
    <row r="39" spans="1:18">
      <c r="A39" s="233" t="s">
        <v>488</v>
      </c>
      <c r="B39" t="s" vm="9">
        <v>458</v>
      </c>
      <c r="C39" s="254"/>
      <c r="H39" s="233" t="s">
        <v>488</v>
      </c>
      <c r="I39" t="s" vm="9">
        <v>458</v>
      </c>
      <c r="J39" s="254"/>
      <c r="O39" s="233" t="s">
        <v>488</v>
      </c>
      <c r="P39" t="s" vm="9">
        <v>458</v>
      </c>
      <c r="Q39" s="254"/>
    </row>
    <row r="41" spans="1:18">
      <c r="A41" s="233" t="s">
        <v>489</v>
      </c>
      <c r="B41" s="239" t="s">
        <v>487</v>
      </c>
      <c r="C41" t="s">
        <v>512</v>
      </c>
      <c r="D41" s="239" t="s">
        <v>486</v>
      </c>
      <c r="H41" s="233" t="s">
        <v>489</v>
      </c>
      <c r="I41" s="239" t="s">
        <v>487</v>
      </c>
      <c r="J41" t="s">
        <v>512</v>
      </c>
      <c r="K41" s="239" t="s">
        <v>486</v>
      </c>
      <c r="O41" s="233" t="s">
        <v>489</v>
      </c>
      <c r="P41" t="s">
        <v>487</v>
      </c>
      <c r="Q41" t="s">
        <v>549</v>
      </c>
      <c r="R41" t="s">
        <v>547</v>
      </c>
    </row>
    <row r="42" spans="1:18">
      <c r="A42" s="238" t="s">
        <v>496</v>
      </c>
      <c r="B42" s="240">
        <v>0.76526551955860889</v>
      </c>
      <c r="C42" s="240">
        <v>0.12964721201509621</v>
      </c>
      <c r="D42" s="240">
        <v>0.50063561699263048</v>
      </c>
      <c r="H42" s="238" t="s">
        <v>496</v>
      </c>
      <c r="I42" s="240">
        <v>0.76526551955860889</v>
      </c>
      <c r="J42" s="240">
        <v>0.12964721201509616</v>
      </c>
      <c r="K42" s="240">
        <v>0.50063561699263048</v>
      </c>
      <c r="O42" s="238" t="s">
        <v>496</v>
      </c>
      <c r="P42" s="240">
        <v>0.76526551955860889</v>
      </c>
      <c r="Q42" s="240">
        <v>0.84641632559737634</v>
      </c>
      <c r="R42" s="240">
        <v>1.4950686781572591</v>
      </c>
    </row>
    <row r="43" spans="1:18">
      <c r="A43" s="238" t="s">
        <v>498</v>
      </c>
      <c r="B43" s="240">
        <v>1.4005656544948011</v>
      </c>
      <c r="C43" s="240">
        <v>0.56860937320014437</v>
      </c>
      <c r="D43" s="240">
        <v>0.31329428105372076</v>
      </c>
      <c r="H43" s="238" t="s">
        <v>498</v>
      </c>
      <c r="I43" s="240">
        <v>1.4005656544948011</v>
      </c>
      <c r="J43" s="240">
        <v>0.56860937320014437</v>
      </c>
      <c r="K43" s="240">
        <v>0.31329428105372076</v>
      </c>
      <c r="O43" s="238" t="s">
        <v>498</v>
      </c>
      <c r="P43" s="240">
        <v>1.4005656544948011</v>
      </c>
      <c r="Q43" s="240">
        <v>4.6889820483232203</v>
      </c>
      <c r="R43" s="240">
        <v>3.7526454873382868</v>
      </c>
    </row>
    <row r="44" spans="1:18">
      <c r="A44" s="238" t="s">
        <v>497</v>
      </c>
      <c r="B44" s="240">
        <v>1.17145673082986</v>
      </c>
      <c r="C44" s="240">
        <v>0.13340983169233495</v>
      </c>
      <c r="D44" s="240">
        <v>0.26947854158779849</v>
      </c>
      <c r="H44" s="238" t="s">
        <v>497</v>
      </c>
      <c r="I44" s="240">
        <v>1.17145673082986</v>
      </c>
      <c r="J44" s="240">
        <v>0.13340983169233492</v>
      </c>
      <c r="K44" s="240">
        <v>0.26947854158779849</v>
      </c>
      <c r="O44" s="238" t="s">
        <v>497</v>
      </c>
      <c r="P44" s="240">
        <v>1.17145673082986</v>
      </c>
      <c r="Q44" s="240">
        <v>1.4203785924354035</v>
      </c>
      <c r="R44" s="240">
        <v>1.0226835538452301</v>
      </c>
    </row>
    <row r="45" spans="1:18">
      <c r="A45" s="238" t="s">
        <v>551</v>
      </c>
      <c r="B45" s="240">
        <v>0.88693481535416674</v>
      </c>
      <c r="C45" s="240">
        <v>0.13863694299782309</v>
      </c>
      <c r="D45" s="240">
        <v>0.43671526747164852</v>
      </c>
      <c r="H45" s="238" t="s">
        <v>551</v>
      </c>
      <c r="I45" s="240">
        <v>0.88693481535416674</v>
      </c>
      <c r="J45" s="240">
        <v>0.13863694299782317</v>
      </c>
      <c r="K45" s="240">
        <v>0.43671526747164852</v>
      </c>
      <c r="O45" s="238" t="s">
        <v>551</v>
      </c>
      <c r="P45" s="240">
        <v>0.88693481535416674</v>
      </c>
      <c r="Q45" s="240">
        <v>0.9921604789934475</v>
      </c>
      <c r="R45" s="240">
        <v>1.4554442854659624</v>
      </c>
    </row>
    <row r="51" spans="1:18">
      <c r="A51" s="233" t="s">
        <v>481</v>
      </c>
      <c r="B51" s="241" t="s" vm="7">
        <v>482</v>
      </c>
      <c r="C51" s="240"/>
      <c r="D51" s="240"/>
      <c r="H51" s="233" t="s">
        <v>481</v>
      </c>
      <c r="I51" s="241" t="s" vm="7">
        <v>482</v>
      </c>
      <c r="J51" s="240"/>
      <c r="K51" s="240"/>
      <c r="O51" s="233" t="s">
        <v>481</v>
      </c>
      <c r="P51" s="241" t="s" vm="7">
        <v>482</v>
      </c>
      <c r="Q51" s="240"/>
      <c r="R51" s="240"/>
    </row>
    <row r="52" spans="1:18">
      <c r="A52" s="233" t="s">
        <v>461</v>
      </c>
      <c r="B52" t="s" vm="12">
        <v>460</v>
      </c>
      <c r="C52" s="254"/>
      <c r="H52" s="233" t="s">
        <v>461</v>
      </c>
      <c r="I52" t="s" vm="12">
        <v>460</v>
      </c>
      <c r="J52" s="254"/>
      <c r="O52" s="233" t="s">
        <v>461</v>
      </c>
      <c r="P52" t="s" vm="12">
        <v>460</v>
      </c>
      <c r="Q52" s="254"/>
    </row>
    <row r="53" spans="1:18">
      <c r="A53" s="233" t="s">
        <v>488</v>
      </c>
      <c r="B53" t="s" vm="10">
        <v>456</v>
      </c>
      <c r="C53" s="254"/>
      <c r="H53" s="233" t="s">
        <v>488</v>
      </c>
      <c r="I53" t="s" vm="10">
        <v>456</v>
      </c>
      <c r="J53" s="254"/>
      <c r="O53" s="233" t="s">
        <v>488</v>
      </c>
      <c r="P53" t="s" vm="10">
        <v>456</v>
      </c>
      <c r="Q53" s="254"/>
    </row>
    <row r="55" spans="1:18">
      <c r="A55" s="233" t="s">
        <v>489</v>
      </c>
      <c r="B55" s="239" t="s">
        <v>487</v>
      </c>
      <c r="C55" t="s">
        <v>512</v>
      </c>
      <c r="D55" s="239" t="s">
        <v>486</v>
      </c>
      <c r="H55" s="233" t="s">
        <v>489</v>
      </c>
      <c r="I55" s="239" t="s">
        <v>487</v>
      </c>
      <c r="J55" t="s">
        <v>512</v>
      </c>
      <c r="K55" s="239" t="s">
        <v>486</v>
      </c>
      <c r="O55" s="233" t="s">
        <v>489</v>
      </c>
      <c r="P55" t="s">
        <v>487</v>
      </c>
      <c r="Q55" t="s">
        <v>549</v>
      </c>
      <c r="R55" t="s">
        <v>547</v>
      </c>
    </row>
    <row r="56" spans="1:18">
      <c r="A56" s="238" t="s">
        <v>505</v>
      </c>
      <c r="B56" s="240">
        <v>0.48047958656687528</v>
      </c>
      <c r="C56" s="240">
        <v>0.61086765722195979</v>
      </c>
      <c r="D56" s="240">
        <v>0.15766436496926486</v>
      </c>
      <c r="H56" s="238" t="s">
        <v>505</v>
      </c>
      <c r="I56" s="240">
        <v>0.48047958656687528</v>
      </c>
      <c r="J56" s="240">
        <v>0.61086765722195968</v>
      </c>
      <c r="K56" s="240">
        <v>0.15766436496926486</v>
      </c>
      <c r="O56" s="238" t="s">
        <v>505</v>
      </c>
      <c r="P56" s="240">
        <v>0.48047958656687528</v>
      </c>
      <c r="Q56" s="240">
        <v>0.41480824579245063</v>
      </c>
      <c r="R56" s="240">
        <v>0.43786379312515156</v>
      </c>
    </row>
    <row r="57" spans="1:18">
      <c r="A57" s="238" t="s">
        <v>504</v>
      </c>
      <c r="B57" s="240">
        <v>1.3153564149818064</v>
      </c>
      <c r="C57" s="240">
        <v>0.22829627956182191</v>
      </c>
      <c r="D57" s="240">
        <v>0.24113246110516046</v>
      </c>
      <c r="H57" s="238" t="s">
        <v>504</v>
      </c>
      <c r="I57" s="240">
        <v>1.3153564149818064</v>
      </c>
      <c r="J57" s="240">
        <v>0.22829627956182191</v>
      </c>
      <c r="K57" s="240">
        <v>0.24113246110516046</v>
      </c>
      <c r="O57" s="238" t="s">
        <v>504</v>
      </c>
      <c r="P57" s="240">
        <v>1.3153564149818064</v>
      </c>
      <c r="Q57" s="240">
        <v>0.95381885097795494</v>
      </c>
      <c r="R57" s="240">
        <v>1.3875304640129023</v>
      </c>
    </row>
    <row r="58" spans="1:18">
      <c r="A58" s="238" t="s">
        <v>552</v>
      </c>
      <c r="B58" s="240">
        <v>0.55276279121085692</v>
      </c>
      <c r="C58" s="240">
        <v>0.58137083156522795</v>
      </c>
      <c r="D58" s="240">
        <v>0.1654692889728607</v>
      </c>
      <c r="H58" s="238" t="s">
        <v>552</v>
      </c>
      <c r="I58" s="240">
        <v>0.55276279121085692</v>
      </c>
      <c r="J58" s="240">
        <v>0.58137083156522795</v>
      </c>
      <c r="K58" s="240">
        <v>0.16546928897286076</v>
      </c>
      <c r="O58" s="238" t="s">
        <v>552</v>
      </c>
      <c r="P58" s="240">
        <v>0.55276279121085692</v>
      </c>
      <c r="Q58" s="240">
        <v>0.49583054079463579</v>
      </c>
      <c r="R58" s="240">
        <v>0.52385008609794337</v>
      </c>
    </row>
    <row r="59" spans="1:18">
      <c r="B59"/>
      <c r="C59"/>
      <c r="D59"/>
      <c r="I59"/>
      <c r="J59"/>
      <c r="K59"/>
      <c r="P59"/>
      <c r="Q59"/>
      <c r="R59"/>
    </row>
    <row r="60" spans="1:18">
      <c r="B60"/>
      <c r="C60"/>
      <c r="D60"/>
      <c r="I60"/>
      <c r="J60"/>
      <c r="K60"/>
      <c r="P60"/>
      <c r="Q60"/>
      <c r="R60"/>
    </row>
    <row r="61" spans="1:18">
      <c r="B61"/>
      <c r="C61"/>
      <c r="D61"/>
      <c r="I61"/>
      <c r="J61"/>
      <c r="K61"/>
      <c r="P61"/>
      <c r="Q61"/>
      <c r="R61"/>
    </row>
    <row r="64" spans="1:18">
      <c r="A64" s="233" t="s">
        <v>481</v>
      </c>
      <c r="B64" s="241" t="s" vm="7">
        <v>482</v>
      </c>
      <c r="C64" s="240"/>
      <c r="D64" s="240"/>
      <c r="H64" s="233" t="s">
        <v>481</v>
      </c>
      <c r="I64" s="241" t="s" vm="7">
        <v>482</v>
      </c>
      <c r="J64" s="240"/>
      <c r="K64" s="240"/>
      <c r="O64" s="233" t="s">
        <v>481</v>
      </c>
      <c r="P64" s="241" t="s" vm="7">
        <v>482</v>
      </c>
      <c r="Q64" s="240"/>
      <c r="R64" s="240"/>
    </row>
    <row r="65" spans="1:18">
      <c r="A65" s="233" t="s">
        <v>461</v>
      </c>
      <c r="B65" t="s" vm="12">
        <v>460</v>
      </c>
      <c r="C65" s="254"/>
      <c r="H65" s="233" t="s">
        <v>461</v>
      </c>
      <c r="I65" t="s" vm="12">
        <v>460</v>
      </c>
      <c r="J65" s="254"/>
      <c r="O65" s="233" t="s">
        <v>461</v>
      </c>
      <c r="P65" t="s" vm="12">
        <v>460</v>
      </c>
      <c r="Q65" s="254"/>
    </row>
    <row r="66" spans="1:18">
      <c r="A66" s="233" t="s">
        <v>488</v>
      </c>
      <c r="B66" t="s" vm="11">
        <v>457</v>
      </c>
      <c r="C66" s="254"/>
      <c r="H66" s="233" t="s">
        <v>488</v>
      </c>
      <c r="I66" t="s" vm="11">
        <v>457</v>
      </c>
      <c r="J66" s="254"/>
      <c r="O66" s="233" t="s">
        <v>488</v>
      </c>
      <c r="P66" t="s" vm="11">
        <v>457</v>
      </c>
      <c r="Q66" s="254"/>
    </row>
    <row r="68" spans="1:18">
      <c r="A68" s="233" t="s">
        <v>489</v>
      </c>
      <c r="B68" s="239" t="s">
        <v>487</v>
      </c>
      <c r="C68" t="s">
        <v>512</v>
      </c>
      <c r="D68" s="239" t="s">
        <v>486</v>
      </c>
      <c r="H68" s="233" t="s">
        <v>489</v>
      </c>
      <c r="I68" s="239" t="s">
        <v>487</v>
      </c>
      <c r="J68" t="s">
        <v>512</v>
      </c>
      <c r="K68" s="239" t="s">
        <v>486</v>
      </c>
      <c r="O68" s="233" t="s">
        <v>489</v>
      </c>
      <c r="P68" t="s">
        <v>487</v>
      </c>
      <c r="Q68" t="s">
        <v>549</v>
      </c>
      <c r="R68" t="s">
        <v>547</v>
      </c>
    </row>
    <row r="69" spans="1:18">
      <c r="A69" s="238" t="s">
        <v>508</v>
      </c>
      <c r="B69" s="240">
        <v>0.40640811775910907</v>
      </c>
      <c r="C69" s="240">
        <v>0.78949165897852724</v>
      </c>
      <c r="D69" s="240">
        <v>0.14018645230012305</v>
      </c>
      <c r="H69" s="238" t="s">
        <v>508</v>
      </c>
      <c r="I69" s="240">
        <v>0.40640811775910907</v>
      </c>
      <c r="J69" s="240">
        <v>0.78949165897852713</v>
      </c>
      <c r="K69" s="240">
        <v>0.14018645230012305</v>
      </c>
      <c r="O69" s="238" t="s">
        <v>508</v>
      </c>
      <c r="P69" s="240">
        <v>0.40640811775910907</v>
      </c>
      <c r="Q69" s="240">
        <v>0.40320991851543841</v>
      </c>
      <c r="R69" s="240">
        <v>0.43096294359631937</v>
      </c>
    </row>
    <row r="70" spans="1:18">
      <c r="A70" s="238" t="s">
        <v>509</v>
      </c>
      <c r="B70" s="240">
        <v>0.40272358983386775</v>
      </c>
      <c r="C70" s="240">
        <v>0.91664861369642692</v>
      </c>
      <c r="D70" s="240">
        <v>0.18199050833513311</v>
      </c>
      <c r="H70" s="238" t="s">
        <v>509</v>
      </c>
      <c r="I70" s="240">
        <v>0.40272358983386775</v>
      </c>
      <c r="J70" s="240">
        <v>0.91664861369642681</v>
      </c>
      <c r="K70" s="240">
        <v>0.18199050833513311</v>
      </c>
      <c r="O70" s="238" t="s">
        <v>509</v>
      </c>
      <c r="P70" s="240">
        <v>0.40272358983386775</v>
      </c>
      <c r="Q70" s="240">
        <v>0.4566595372240731</v>
      </c>
      <c r="R70" s="240">
        <v>0.41408195477392706</v>
      </c>
    </row>
    <row r="71" spans="1:18">
      <c r="A71" s="238" t="s">
        <v>510</v>
      </c>
      <c r="B71" s="240">
        <v>0.60107925461186551</v>
      </c>
      <c r="C71" s="240">
        <v>0.7453220945303165</v>
      </c>
      <c r="D71" s="240">
        <v>9.0144674468417285E-2</v>
      </c>
      <c r="H71" s="238" t="s">
        <v>510</v>
      </c>
      <c r="I71" s="240">
        <v>0.60107925461186551</v>
      </c>
      <c r="J71" s="240">
        <v>0.74532209453031639</v>
      </c>
      <c r="K71" s="240">
        <v>9.0144674468417285E-2</v>
      </c>
      <c r="O71" s="238" t="s">
        <v>510</v>
      </c>
      <c r="P71" s="240">
        <v>0.60107925461186551</v>
      </c>
      <c r="Q71" s="240">
        <v>0.66137684907502792</v>
      </c>
      <c r="R71" s="240">
        <v>0.60480881696943711</v>
      </c>
    </row>
    <row r="72" spans="1:18">
      <c r="A72" s="238" t="s">
        <v>507</v>
      </c>
      <c r="B72" s="240">
        <v>0.37245850019257437</v>
      </c>
      <c r="C72" s="240">
        <v>0.61886401806100455</v>
      </c>
      <c r="D72" s="240">
        <v>0.14819748050825371</v>
      </c>
      <c r="H72" s="238" t="s">
        <v>507</v>
      </c>
      <c r="I72" s="240">
        <v>0.37245850019257437</v>
      </c>
      <c r="J72" s="240">
        <v>0.61886401806100444</v>
      </c>
      <c r="K72" s="240">
        <v>0.14819748050825371</v>
      </c>
      <c r="O72" s="238" t="s">
        <v>507</v>
      </c>
      <c r="P72" s="240">
        <v>0.37245850019257437</v>
      </c>
      <c r="Q72" s="240">
        <v>0.56280467300457004</v>
      </c>
      <c r="R72" s="240">
        <v>0.58126259065920327</v>
      </c>
    </row>
    <row r="73" spans="1:18">
      <c r="A73" s="238" t="s">
        <v>554</v>
      </c>
      <c r="B73" s="240">
        <v>0.44138602957738282</v>
      </c>
      <c r="C73" s="240">
        <v>0.81010638380066013</v>
      </c>
      <c r="D73" s="240">
        <v>0.1450519138627416</v>
      </c>
      <c r="H73" s="238" t="s">
        <v>554</v>
      </c>
      <c r="I73" s="240">
        <v>0.44138602957738282</v>
      </c>
      <c r="J73" s="240">
        <v>0.81010638380066013</v>
      </c>
      <c r="K73" s="240">
        <v>0.14505191386274166</v>
      </c>
      <c r="O73" s="238" t="s">
        <v>554</v>
      </c>
      <c r="P73" s="240">
        <v>0.44138602957738282</v>
      </c>
      <c r="Q73" s="240">
        <v>0.54882090754505752</v>
      </c>
      <c r="R73" s="240">
        <v>0.52254607461238289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B0C92-3137-4A4A-8AF1-B042FB2898BD}">
  <dimension ref="A1:RV939"/>
  <sheetViews>
    <sheetView showGridLines="0" topLeftCell="A64" zoomScale="80" zoomScaleNormal="80" workbookViewId="0">
      <selection activeCell="C3" sqref="C3"/>
    </sheetView>
  </sheetViews>
  <sheetFormatPr defaultColWidth="9.453125" defaultRowHeight="14.5" outlineLevelCol="1"/>
  <cols>
    <col min="1" max="1" width="46.7265625" style="223" customWidth="1"/>
    <col min="2" max="2" width="16.1796875" style="223" hidden="1" customWidth="1" outlineLevel="1"/>
    <col min="3" max="3" width="15.1796875" style="223" bestFit="1" customWidth="1" collapsed="1"/>
    <col min="4" max="10" width="15.1796875" style="223" bestFit="1" customWidth="1"/>
    <col min="11" max="13" width="14.453125" style="223" bestFit="1" customWidth="1"/>
    <col min="14" max="35" width="23.1796875" style="223" customWidth="1"/>
    <col min="36" max="36" width="27" style="223" customWidth="1"/>
    <col min="37" max="69" width="23.1796875" style="223" customWidth="1"/>
    <col min="70" max="70" width="27.453125" style="223" customWidth="1"/>
    <col min="71" max="71" width="23.1796875" style="223" customWidth="1"/>
    <col min="72" max="72" width="32.26953125" style="223" customWidth="1"/>
    <col min="73" max="73" width="26.54296875" style="223" customWidth="1"/>
    <col min="74" max="74" width="29.453125" style="223" customWidth="1"/>
    <col min="75" max="83" width="23.1796875" style="223" customWidth="1"/>
    <col min="84" max="84" width="15.1796875" style="223" customWidth="1"/>
    <col min="85" max="85" width="19.7265625" style="223" customWidth="1"/>
    <col min="86" max="86" width="38.453125" style="223" customWidth="1"/>
    <col min="87" max="87" width="37.453125" style="223" customWidth="1"/>
    <col min="88" max="88" width="19.7265625" style="223" customWidth="1"/>
    <col min="89" max="89" width="26.81640625" style="223" customWidth="1"/>
    <col min="90" max="90" width="23.7265625" style="223" customWidth="1"/>
    <col min="91" max="91" width="19.7265625" style="223" customWidth="1"/>
    <col min="92" max="92" width="21.453125" style="223" customWidth="1"/>
    <col min="93" max="93" width="22.453125" style="223" customWidth="1"/>
    <col min="94" max="94" width="30.81640625" style="223" customWidth="1"/>
    <col min="95" max="95" width="32.453125" style="223" customWidth="1"/>
    <col min="96" max="96" width="33.453125" style="223" customWidth="1"/>
    <col min="97" max="97" width="36" style="223" customWidth="1"/>
    <col min="98" max="98" width="22" style="223" customWidth="1"/>
    <col min="99" max="99" width="25.81640625" style="223" customWidth="1"/>
    <col min="100" max="100" width="24.26953125" style="223" customWidth="1"/>
    <col min="101" max="101" width="28.1796875" style="223" customWidth="1"/>
    <col min="102" max="102" width="20.1796875" style="223" customWidth="1"/>
    <col min="103" max="103" width="24.26953125" style="223" customWidth="1"/>
    <col min="104" max="104" width="51.81640625" style="223" customWidth="1"/>
    <col min="105" max="105" width="27" style="223" customWidth="1"/>
    <col min="106" max="106" width="24.81640625" style="223" customWidth="1"/>
    <col min="107" max="107" width="19.7265625" style="223" customWidth="1"/>
    <col min="108" max="108" width="18.81640625" style="223" customWidth="1"/>
    <col min="109" max="109" width="22" style="223" customWidth="1"/>
    <col min="110" max="110" width="21.1796875" style="223" customWidth="1"/>
    <col min="111" max="111" width="18.54296875" style="223" customWidth="1"/>
    <col min="112" max="112" width="26" style="223" customWidth="1"/>
    <col min="113" max="113" width="25.54296875" style="223" customWidth="1"/>
    <col min="114" max="114" width="36.453125" style="223" customWidth="1"/>
    <col min="115" max="115" width="60.54296875" style="223" customWidth="1"/>
    <col min="116" max="116" width="53.453125" style="223" customWidth="1"/>
    <col min="117" max="117" width="43.1796875" style="223" customWidth="1"/>
    <col min="118" max="118" width="41" style="223" customWidth="1"/>
    <col min="119" max="119" width="41.453125" style="223" customWidth="1"/>
    <col min="120" max="120" width="46.453125" style="223" customWidth="1"/>
    <col min="121" max="121" width="33.54296875" style="223" customWidth="1"/>
    <col min="122" max="122" width="38.453125" style="223" customWidth="1"/>
    <col min="123" max="123" width="50.7265625" style="223" customWidth="1"/>
    <col min="124" max="124" width="40.81640625" style="223" customWidth="1"/>
    <col min="125" max="125" width="51.1796875" style="223" customWidth="1"/>
    <col min="126" max="126" width="41.81640625" style="223" customWidth="1"/>
    <col min="127" max="127" width="44.26953125" style="223" customWidth="1"/>
    <col min="128" max="143" width="9.453125" style="223"/>
    <col min="144" max="146" width="22.7265625" style="223" customWidth="1"/>
    <col min="147" max="149" width="23.1796875" style="223" customWidth="1"/>
    <col min="150" max="152" width="22.7265625" style="223" customWidth="1"/>
    <col min="153" max="155" width="23.1796875" style="223" customWidth="1"/>
    <col min="156" max="158" width="22.7265625" style="223" customWidth="1"/>
    <col min="159" max="161" width="23.1796875" style="223" customWidth="1"/>
    <col min="162" max="164" width="22.7265625" style="223" customWidth="1"/>
    <col min="165" max="167" width="23.1796875" style="223" customWidth="1"/>
    <col min="168" max="170" width="22.7265625" style="223" customWidth="1"/>
    <col min="171" max="173" width="23.1796875" style="223" customWidth="1"/>
    <col min="174" max="176" width="22.7265625" style="223" customWidth="1"/>
    <col min="177" max="179" width="23.1796875" style="223" customWidth="1"/>
    <col min="180" max="182" width="22.7265625" style="223" customWidth="1"/>
    <col min="183" max="185" width="23.1796875" style="223" customWidth="1"/>
    <col min="186" max="188" width="22.7265625" style="223" customWidth="1"/>
    <col min="189" max="191" width="23.1796875" style="223" customWidth="1"/>
    <col min="192" max="194" width="22.7265625" style="223" customWidth="1"/>
    <col min="195" max="197" width="23.1796875" style="223" customWidth="1"/>
    <col min="198" max="200" width="22.7265625" style="223" customWidth="1"/>
    <col min="201" max="203" width="23.1796875" style="223" customWidth="1"/>
    <col min="204" max="206" width="22.7265625" style="223" customWidth="1"/>
    <col min="207" max="209" width="23.1796875" style="223" customWidth="1"/>
    <col min="210" max="212" width="22.7265625" style="223" customWidth="1"/>
    <col min="213" max="215" width="23.1796875" style="223" customWidth="1"/>
    <col min="216" max="218" width="22.7265625" style="223" customWidth="1"/>
    <col min="219" max="221" width="23.1796875" style="223" customWidth="1"/>
    <col min="222" max="224" width="22.7265625" style="223" customWidth="1"/>
    <col min="225" max="227" width="23.1796875" style="223" customWidth="1"/>
    <col min="228" max="230" width="22.7265625" style="223" customWidth="1"/>
    <col min="231" max="233" width="23.1796875" style="223" customWidth="1"/>
    <col min="234" max="236" width="22.7265625" style="223" customWidth="1"/>
    <col min="237" max="239" width="23.1796875" style="223" customWidth="1"/>
    <col min="240" max="242" width="22.7265625" style="223" customWidth="1"/>
    <col min="243" max="245" width="23.1796875" style="223" customWidth="1"/>
    <col min="246" max="246" width="27.453125" style="223" customWidth="1"/>
    <col min="247" max="248" width="22.7265625" style="223" customWidth="1"/>
    <col min="249" max="251" width="23.1796875" style="223" customWidth="1"/>
    <col min="252" max="252" width="32.26953125" style="223" customWidth="1"/>
    <col min="253" max="254" width="22.7265625" style="223" customWidth="1"/>
    <col min="255" max="257" width="23.1796875" style="223" customWidth="1"/>
    <col min="258" max="260" width="22.7265625" style="223" customWidth="1"/>
    <col min="261" max="263" width="23.1796875" style="223" customWidth="1"/>
    <col min="264" max="266" width="22.7265625" style="223" customWidth="1"/>
    <col min="267" max="269" width="23.1796875" style="223" customWidth="1"/>
    <col min="270" max="272" width="22.7265625" style="223" customWidth="1"/>
    <col min="273" max="275" width="23.1796875" style="223" customWidth="1"/>
    <col min="276" max="278" width="22.7265625" style="223" customWidth="1"/>
    <col min="279" max="281" width="23.1796875" style="223" customWidth="1"/>
    <col min="282" max="284" width="22.7265625" style="223" customWidth="1"/>
    <col min="285" max="287" width="23.1796875" style="223" customWidth="1"/>
    <col min="288" max="288" width="14.7265625" style="223" customWidth="1"/>
    <col min="289" max="289" width="19.7265625" style="223" customWidth="1"/>
    <col min="290" max="290" width="38.453125" style="223" customWidth="1"/>
    <col min="291" max="291" width="37.453125" style="223" customWidth="1"/>
    <col min="292" max="292" width="19.7265625" style="223" customWidth="1"/>
    <col min="293" max="293" width="26.81640625" style="223" customWidth="1"/>
    <col min="294" max="294" width="23.7265625" style="223" customWidth="1"/>
    <col min="295" max="295" width="19.7265625" style="223" customWidth="1"/>
    <col min="296" max="296" width="21.453125" style="223" customWidth="1"/>
    <col min="297" max="297" width="22.453125" style="223" customWidth="1"/>
    <col min="298" max="298" width="30.81640625" style="223" customWidth="1"/>
    <col min="299" max="299" width="32.453125" style="223" customWidth="1"/>
    <col min="300" max="300" width="33.453125" style="223" customWidth="1"/>
    <col min="301" max="301" width="36" style="223" customWidth="1"/>
    <col min="302" max="302" width="22" style="223" customWidth="1"/>
    <col min="303" max="303" width="25.81640625" style="223" customWidth="1"/>
    <col min="304" max="304" width="24.26953125" style="223" customWidth="1"/>
    <col min="305" max="305" width="28.1796875" style="223" customWidth="1"/>
    <col min="306" max="306" width="20.1796875" style="223" customWidth="1"/>
    <col min="307" max="307" width="24.26953125" style="223" customWidth="1"/>
    <col min="308" max="308" width="51.81640625" style="223" customWidth="1"/>
    <col min="309" max="309" width="27" style="223" customWidth="1"/>
    <col min="310" max="310" width="24.81640625" style="223" customWidth="1"/>
    <col min="311" max="311" width="19.7265625" style="223" customWidth="1"/>
    <col min="312" max="312" width="18.81640625" style="223" customWidth="1"/>
    <col min="313" max="313" width="22" style="223" customWidth="1"/>
    <col min="314" max="314" width="21.1796875" style="223" customWidth="1"/>
    <col min="315" max="315" width="18.54296875" style="223" customWidth="1"/>
    <col min="316" max="316" width="26" style="223" customWidth="1"/>
    <col min="317" max="317" width="25.54296875" style="223" customWidth="1"/>
    <col min="318" max="318" width="36.453125" style="223" customWidth="1"/>
    <col min="319" max="319" width="60.54296875" style="223" customWidth="1"/>
    <col min="320" max="320" width="53.453125" style="223" customWidth="1"/>
    <col min="321" max="321" width="43.1796875" style="223" customWidth="1"/>
    <col min="322" max="322" width="41" style="223" customWidth="1"/>
    <col min="323" max="323" width="41.453125" style="223" customWidth="1"/>
    <col min="324" max="324" width="46.453125" style="223" customWidth="1"/>
    <col min="325" max="325" width="33.54296875" style="223" customWidth="1"/>
    <col min="326" max="326" width="38.453125" style="223" customWidth="1"/>
    <col min="327" max="327" width="50.7265625" style="223" customWidth="1"/>
    <col min="328" max="328" width="40.81640625" style="223" customWidth="1"/>
    <col min="329" max="329" width="51.1796875" style="223" customWidth="1"/>
    <col min="330" max="330" width="41.81640625" style="223" customWidth="1"/>
    <col min="331" max="331" width="44.26953125" style="223" customWidth="1"/>
    <col min="332" max="16384" width="9.453125" style="223"/>
  </cols>
  <sheetData>
    <row r="1" spans="1:14" ht="15" customHeight="1">
      <c r="A1" s="223" t="s">
        <v>477</v>
      </c>
    </row>
    <row r="3" spans="1:14">
      <c r="A3" s="256" t="s">
        <v>476</v>
      </c>
      <c r="B3" s="232" t="s">
        <v>390</v>
      </c>
      <c r="C3" s="232" t="s">
        <v>473</v>
      </c>
      <c r="D3" s="232" t="s">
        <v>472</v>
      </c>
      <c r="E3" s="232" t="s">
        <v>471</v>
      </c>
      <c r="F3" s="232" t="s">
        <v>470</v>
      </c>
      <c r="G3" s="232" t="s">
        <v>469</v>
      </c>
      <c r="H3" s="232" t="s">
        <v>468</v>
      </c>
      <c r="I3" s="232" t="s">
        <v>467</v>
      </c>
      <c r="J3" s="232" t="s">
        <v>466</v>
      </c>
      <c r="K3" s="232" t="s">
        <v>465</v>
      </c>
      <c r="L3" s="232" t="s">
        <v>464</v>
      </c>
      <c r="M3" s="232" t="s">
        <v>463</v>
      </c>
      <c r="N3" s="232" t="s">
        <v>390</v>
      </c>
    </row>
    <row r="4" spans="1:14">
      <c r="A4" s="278" t="s">
        <v>496</v>
      </c>
      <c r="B4" s="231"/>
      <c r="C4" s="231">
        <f>+IFERROR(C45*12/AVERAGE(B65:C65),0)</f>
        <v>-5.3670015393155208E-3</v>
      </c>
      <c r="D4" s="231">
        <f t="shared" ref="D4:N4" si="0">+IFERROR(D45*12/AVERAGE(C65:D65),0)</f>
        <v>0</v>
      </c>
      <c r="E4" s="231">
        <f t="shared" si="0"/>
        <v>0</v>
      </c>
      <c r="F4" s="231">
        <f t="shared" si="0"/>
        <v>0</v>
      </c>
      <c r="G4" s="231">
        <f t="shared" si="0"/>
        <v>0</v>
      </c>
      <c r="H4" s="231">
        <f t="shared" si="0"/>
        <v>0</v>
      </c>
      <c r="I4" s="231">
        <f t="shared" ref="I4:J20" si="1">+IFERROR(I45*12/AVERAGE(H65:I65),0)</f>
        <v>0</v>
      </c>
      <c r="J4" s="231">
        <f t="shared" si="1"/>
        <v>0</v>
      </c>
      <c r="K4" s="231">
        <f t="shared" si="0"/>
        <v>0</v>
      </c>
      <c r="L4" s="231">
        <f t="shared" si="0"/>
        <v>0</v>
      </c>
      <c r="M4" s="231">
        <f t="shared" si="0"/>
        <v>0</v>
      </c>
      <c r="N4" s="231">
        <f t="shared" si="0"/>
        <v>0</v>
      </c>
    </row>
    <row r="5" spans="1:14">
      <c r="A5" s="278" t="s">
        <v>497</v>
      </c>
      <c r="B5" s="231"/>
      <c r="C5" s="231">
        <f t="shared" ref="C5:C20" si="2">+IFERROR(C46*12/AVERAGE(B66:C66),0)</f>
        <v>0.44915560580541447</v>
      </c>
      <c r="D5" s="231">
        <f t="shared" ref="D5:D20" si="3">+IFERROR(D46*12/AVERAGE(C66:D66),0)</f>
        <v>0</v>
      </c>
      <c r="E5" s="231">
        <f t="shared" ref="E5:E20" si="4">+IFERROR(E46*12/AVERAGE(D66:E66),0)</f>
        <v>0</v>
      </c>
      <c r="F5" s="231">
        <f t="shared" ref="F5:F20" si="5">+IFERROR(F46*12/AVERAGE(E66:F66),0)</f>
        <v>0</v>
      </c>
      <c r="G5" s="231">
        <f t="shared" ref="G5:G20" si="6">+IFERROR(G46*12/AVERAGE(F66:G66),0)</f>
        <v>0</v>
      </c>
      <c r="H5" s="231">
        <f t="shared" ref="H5:H20" si="7">+IFERROR(H46*12/AVERAGE(G66:H66),0)</f>
        <v>0</v>
      </c>
      <c r="I5" s="231">
        <f t="shared" si="1"/>
        <v>0</v>
      </c>
      <c r="J5" s="231">
        <f t="shared" si="1"/>
        <v>0</v>
      </c>
      <c r="K5" s="231">
        <f t="shared" ref="K5:K20" si="8">+IFERROR(K46*12/AVERAGE(J66:K66),0)</f>
        <v>0</v>
      </c>
      <c r="L5" s="231">
        <f t="shared" ref="L5:L20" si="9">+IFERROR(L46*12/AVERAGE(K66:L66),0)</f>
        <v>0</v>
      </c>
      <c r="M5" s="231">
        <f t="shared" ref="M5:M20" si="10">+IFERROR(M46*12/AVERAGE(L66:M66),0)</f>
        <v>0</v>
      </c>
      <c r="N5" s="231">
        <f t="shared" ref="N5:N20" si="11">+IFERROR(N46*12/AVERAGE(M66:N66),0)</f>
        <v>0</v>
      </c>
    </row>
    <row r="6" spans="1:14">
      <c r="A6" s="278" t="s">
        <v>498</v>
      </c>
      <c r="B6" s="231"/>
      <c r="C6" s="231">
        <f t="shared" si="2"/>
        <v>0.73860897884289622</v>
      </c>
      <c r="D6" s="231">
        <f t="shared" si="3"/>
        <v>0</v>
      </c>
      <c r="E6" s="231">
        <f t="shared" si="4"/>
        <v>0</v>
      </c>
      <c r="F6" s="231">
        <f t="shared" si="5"/>
        <v>0</v>
      </c>
      <c r="G6" s="231">
        <f t="shared" si="6"/>
        <v>0</v>
      </c>
      <c r="H6" s="231">
        <f t="shared" si="7"/>
        <v>0</v>
      </c>
      <c r="I6" s="231">
        <f t="shared" si="1"/>
        <v>0</v>
      </c>
      <c r="J6" s="231">
        <f t="shared" si="1"/>
        <v>0</v>
      </c>
      <c r="K6" s="231">
        <f t="shared" si="8"/>
        <v>0</v>
      </c>
      <c r="L6" s="231">
        <f t="shared" si="9"/>
        <v>0</v>
      </c>
      <c r="M6" s="231">
        <f t="shared" si="10"/>
        <v>0</v>
      </c>
      <c r="N6" s="231">
        <f t="shared" si="11"/>
        <v>0</v>
      </c>
    </row>
    <row r="7" spans="1:14" ht="15.75" customHeight="1">
      <c r="A7" s="279" t="s">
        <v>551</v>
      </c>
      <c r="B7" s="272"/>
      <c r="C7" s="272">
        <f t="shared" si="2"/>
        <v>0.10760836012947528</v>
      </c>
      <c r="D7" s="272">
        <f t="shared" si="3"/>
        <v>0</v>
      </c>
      <c r="E7" s="272">
        <f t="shared" si="4"/>
        <v>0</v>
      </c>
      <c r="F7" s="272">
        <f t="shared" si="5"/>
        <v>0</v>
      </c>
      <c r="G7" s="272">
        <f t="shared" si="6"/>
        <v>0</v>
      </c>
      <c r="H7" s="272">
        <f t="shared" si="7"/>
        <v>0</v>
      </c>
      <c r="I7" s="272">
        <f t="shared" si="1"/>
        <v>0</v>
      </c>
      <c r="J7" s="272">
        <f t="shared" si="1"/>
        <v>0</v>
      </c>
      <c r="K7" s="272">
        <f t="shared" si="8"/>
        <v>0</v>
      </c>
      <c r="L7" s="272">
        <f t="shared" si="9"/>
        <v>0</v>
      </c>
      <c r="M7" s="272">
        <f t="shared" si="10"/>
        <v>0</v>
      </c>
      <c r="N7" s="272">
        <f t="shared" si="11"/>
        <v>0</v>
      </c>
    </row>
    <row r="8" spans="1:14" s="228" customFormat="1">
      <c r="A8" s="278" t="s">
        <v>500</v>
      </c>
      <c r="B8" s="281"/>
      <c r="C8" s="281">
        <f t="shared" si="2"/>
        <v>-1.7256413824453833E-2</v>
      </c>
      <c r="D8" s="281">
        <f t="shared" si="3"/>
        <v>0</v>
      </c>
      <c r="E8" s="281">
        <f t="shared" si="4"/>
        <v>0</v>
      </c>
      <c r="F8" s="281">
        <f t="shared" si="5"/>
        <v>0</v>
      </c>
      <c r="G8" s="281">
        <f t="shared" si="6"/>
        <v>0</v>
      </c>
      <c r="H8" s="281">
        <f t="shared" si="7"/>
        <v>0</v>
      </c>
      <c r="I8" s="281">
        <f t="shared" si="1"/>
        <v>0</v>
      </c>
      <c r="J8" s="281">
        <f t="shared" si="1"/>
        <v>0</v>
      </c>
      <c r="K8" s="281">
        <f t="shared" si="8"/>
        <v>0</v>
      </c>
      <c r="L8" s="281">
        <f t="shared" si="9"/>
        <v>0</v>
      </c>
      <c r="M8" s="281">
        <f t="shared" si="10"/>
        <v>0</v>
      </c>
      <c r="N8" s="281">
        <f t="shared" si="11"/>
        <v>0</v>
      </c>
    </row>
    <row r="9" spans="1:14">
      <c r="A9" s="278" t="s">
        <v>501</v>
      </c>
      <c r="B9" s="281"/>
      <c r="C9" s="281">
        <f t="shared" si="2"/>
        <v>0.38377407069512209</v>
      </c>
      <c r="D9" s="281">
        <f t="shared" si="3"/>
        <v>0</v>
      </c>
      <c r="E9" s="281">
        <f t="shared" si="4"/>
        <v>0</v>
      </c>
      <c r="F9" s="281">
        <f t="shared" si="5"/>
        <v>0</v>
      </c>
      <c r="G9" s="281">
        <f t="shared" si="6"/>
        <v>0</v>
      </c>
      <c r="H9" s="281">
        <f t="shared" si="7"/>
        <v>0</v>
      </c>
      <c r="I9" s="281">
        <f t="shared" si="1"/>
        <v>0</v>
      </c>
      <c r="J9" s="281">
        <f t="shared" si="1"/>
        <v>0</v>
      </c>
      <c r="K9" s="281">
        <f t="shared" si="8"/>
        <v>0</v>
      </c>
      <c r="L9" s="281">
        <f t="shared" si="9"/>
        <v>0</v>
      </c>
      <c r="M9" s="281">
        <f t="shared" si="10"/>
        <v>0</v>
      </c>
      <c r="N9" s="281">
        <f t="shared" si="11"/>
        <v>0</v>
      </c>
    </row>
    <row r="10" spans="1:14">
      <c r="A10" s="278" t="s">
        <v>502</v>
      </c>
      <c r="B10" s="281"/>
      <c r="C10" s="281">
        <f t="shared" si="2"/>
        <v>0.18088667483902582</v>
      </c>
      <c r="D10" s="281">
        <f t="shared" si="3"/>
        <v>0</v>
      </c>
      <c r="E10" s="281">
        <f t="shared" si="4"/>
        <v>0</v>
      </c>
      <c r="F10" s="281">
        <f t="shared" si="5"/>
        <v>0</v>
      </c>
      <c r="G10" s="281">
        <f t="shared" si="6"/>
        <v>0</v>
      </c>
      <c r="H10" s="281">
        <f t="shared" si="7"/>
        <v>0</v>
      </c>
      <c r="I10" s="281">
        <f t="shared" si="1"/>
        <v>0</v>
      </c>
      <c r="J10" s="281">
        <f t="shared" si="1"/>
        <v>0</v>
      </c>
      <c r="K10" s="281">
        <f t="shared" si="8"/>
        <v>0</v>
      </c>
      <c r="L10" s="281">
        <f t="shared" si="9"/>
        <v>0</v>
      </c>
      <c r="M10" s="281">
        <f t="shared" si="10"/>
        <v>0</v>
      </c>
      <c r="N10" s="281">
        <f t="shared" si="11"/>
        <v>0</v>
      </c>
    </row>
    <row r="11" spans="1:14">
      <c r="A11" s="279" t="s">
        <v>553</v>
      </c>
      <c r="B11" s="272"/>
      <c r="C11" s="272">
        <f t="shared" si="2"/>
        <v>0.16050758154117986</v>
      </c>
      <c r="D11" s="272">
        <f t="shared" si="3"/>
        <v>0</v>
      </c>
      <c r="E11" s="272">
        <f t="shared" si="4"/>
        <v>0</v>
      </c>
      <c r="F11" s="272">
        <f t="shared" si="5"/>
        <v>0</v>
      </c>
      <c r="G11" s="272">
        <f t="shared" si="6"/>
        <v>0</v>
      </c>
      <c r="H11" s="272">
        <f t="shared" si="7"/>
        <v>0</v>
      </c>
      <c r="I11" s="272">
        <f t="shared" si="1"/>
        <v>0</v>
      </c>
      <c r="J11" s="272">
        <f t="shared" si="1"/>
        <v>0</v>
      </c>
      <c r="K11" s="272">
        <f t="shared" si="8"/>
        <v>0</v>
      </c>
      <c r="L11" s="272">
        <f t="shared" si="9"/>
        <v>0</v>
      </c>
      <c r="M11" s="272">
        <f t="shared" si="10"/>
        <v>0</v>
      </c>
      <c r="N11" s="272">
        <f t="shared" si="11"/>
        <v>0</v>
      </c>
    </row>
    <row r="12" spans="1:14">
      <c r="A12" s="278" t="s">
        <v>504</v>
      </c>
      <c r="B12" s="281"/>
      <c r="C12" s="281">
        <f t="shared" si="2"/>
        <v>-0.31667420554955505</v>
      </c>
      <c r="D12" s="281">
        <f t="shared" si="3"/>
        <v>0</v>
      </c>
      <c r="E12" s="281">
        <f t="shared" si="4"/>
        <v>0</v>
      </c>
      <c r="F12" s="281">
        <f t="shared" si="5"/>
        <v>0</v>
      </c>
      <c r="G12" s="281">
        <f t="shared" si="6"/>
        <v>0</v>
      </c>
      <c r="H12" s="281">
        <f t="shared" si="7"/>
        <v>0</v>
      </c>
      <c r="I12" s="281">
        <f t="shared" si="1"/>
        <v>0</v>
      </c>
      <c r="J12" s="281">
        <f t="shared" si="1"/>
        <v>0</v>
      </c>
      <c r="K12" s="281">
        <f t="shared" si="8"/>
        <v>0</v>
      </c>
      <c r="L12" s="281">
        <f t="shared" si="9"/>
        <v>0</v>
      </c>
      <c r="M12" s="281">
        <f t="shared" si="10"/>
        <v>0</v>
      </c>
      <c r="N12" s="281">
        <f t="shared" si="11"/>
        <v>0</v>
      </c>
    </row>
    <row r="13" spans="1:14" s="228" customFormat="1">
      <c r="A13" s="278" t="s">
        <v>505</v>
      </c>
      <c r="B13" s="281"/>
      <c r="C13" s="281">
        <f t="shared" si="2"/>
        <v>1.2049398879543972E-2</v>
      </c>
      <c r="D13" s="281">
        <f t="shared" si="3"/>
        <v>0</v>
      </c>
      <c r="E13" s="281">
        <f t="shared" si="4"/>
        <v>0</v>
      </c>
      <c r="F13" s="281">
        <f t="shared" si="5"/>
        <v>0</v>
      </c>
      <c r="G13" s="281">
        <f t="shared" si="6"/>
        <v>0</v>
      </c>
      <c r="H13" s="281">
        <f t="shared" si="7"/>
        <v>0</v>
      </c>
      <c r="I13" s="281">
        <f t="shared" si="1"/>
        <v>0</v>
      </c>
      <c r="J13" s="281">
        <f t="shared" si="1"/>
        <v>0</v>
      </c>
      <c r="K13" s="281">
        <f t="shared" si="8"/>
        <v>0</v>
      </c>
      <c r="L13" s="281">
        <f t="shared" si="9"/>
        <v>0</v>
      </c>
      <c r="M13" s="281">
        <f t="shared" si="10"/>
        <v>0</v>
      </c>
      <c r="N13" s="281">
        <f t="shared" si="11"/>
        <v>0</v>
      </c>
    </row>
    <row r="14" spans="1:14">
      <c r="A14" s="279" t="s">
        <v>552</v>
      </c>
      <c r="B14" s="272"/>
      <c r="C14" s="272">
        <f t="shared" si="2"/>
        <v>-1.4122810378023033E-2</v>
      </c>
      <c r="D14" s="272">
        <f t="shared" si="3"/>
        <v>0</v>
      </c>
      <c r="E14" s="272">
        <f t="shared" si="4"/>
        <v>0</v>
      </c>
      <c r="F14" s="272">
        <f t="shared" si="5"/>
        <v>0</v>
      </c>
      <c r="G14" s="272">
        <f t="shared" si="6"/>
        <v>0</v>
      </c>
      <c r="H14" s="272">
        <f t="shared" si="7"/>
        <v>0</v>
      </c>
      <c r="I14" s="272">
        <f t="shared" si="1"/>
        <v>0</v>
      </c>
      <c r="J14" s="272">
        <f t="shared" si="1"/>
        <v>0</v>
      </c>
      <c r="K14" s="272">
        <f t="shared" si="8"/>
        <v>0</v>
      </c>
      <c r="L14" s="272">
        <f t="shared" si="9"/>
        <v>0</v>
      </c>
      <c r="M14" s="272">
        <f t="shared" si="10"/>
        <v>0</v>
      </c>
      <c r="N14" s="272">
        <f t="shared" si="11"/>
        <v>0</v>
      </c>
    </row>
    <row r="15" spans="1:14">
      <c r="A15" s="278" t="s">
        <v>507</v>
      </c>
      <c r="B15" s="281"/>
      <c r="C15" s="281">
        <f t="shared" si="2"/>
        <v>0.19061953715937924</v>
      </c>
      <c r="D15" s="281">
        <f t="shared" si="3"/>
        <v>0</v>
      </c>
      <c r="E15" s="281">
        <f t="shared" si="4"/>
        <v>0</v>
      </c>
      <c r="F15" s="281">
        <f t="shared" si="5"/>
        <v>0</v>
      </c>
      <c r="G15" s="281">
        <f t="shared" si="6"/>
        <v>0</v>
      </c>
      <c r="H15" s="281">
        <f t="shared" si="7"/>
        <v>0</v>
      </c>
      <c r="I15" s="281">
        <f t="shared" si="1"/>
        <v>0</v>
      </c>
      <c r="J15" s="281">
        <f t="shared" si="1"/>
        <v>0</v>
      </c>
      <c r="K15" s="281">
        <f t="shared" si="8"/>
        <v>0</v>
      </c>
      <c r="L15" s="281">
        <f t="shared" si="9"/>
        <v>0</v>
      </c>
      <c r="M15" s="281">
        <f t="shared" si="10"/>
        <v>0</v>
      </c>
      <c r="N15" s="281">
        <f t="shared" si="11"/>
        <v>0</v>
      </c>
    </row>
    <row r="16" spans="1:14">
      <c r="A16" s="278" t="s">
        <v>508</v>
      </c>
      <c r="B16" s="281"/>
      <c r="C16" s="281">
        <f t="shared" si="2"/>
        <v>0.21232766186358487</v>
      </c>
      <c r="D16" s="281">
        <f t="shared" si="3"/>
        <v>0</v>
      </c>
      <c r="E16" s="281">
        <f t="shared" si="4"/>
        <v>0</v>
      </c>
      <c r="F16" s="281">
        <f t="shared" si="5"/>
        <v>0</v>
      </c>
      <c r="G16" s="281">
        <f t="shared" si="6"/>
        <v>0</v>
      </c>
      <c r="H16" s="281">
        <f t="shared" si="7"/>
        <v>0</v>
      </c>
      <c r="I16" s="281">
        <f t="shared" si="1"/>
        <v>0</v>
      </c>
      <c r="J16" s="281">
        <f t="shared" si="1"/>
        <v>0</v>
      </c>
      <c r="K16" s="281">
        <f t="shared" si="8"/>
        <v>0</v>
      </c>
      <c r="L16" s="281">
        <f t="shared" si="9"/>
        <v>0</v>
      </c>
      <c r="M16" s="281">
        <f t="shared" si="10"/>
        <v>0</v>
      </c>
      <c r="N16" s="281">
        <f t="shared" si="11"/>
        <v>0</v>
      </c>
    </row>
    <row r="17" spans="1:14" s="228" customFormat="1">
      <c r="A17" s="278" t="s">
        <v>509</v>
      </c>
      <c r="B17" s="281"/>
      <c r="C17" s="281">
        <f t="shared" si="2"/>
        <v>6.7636116635694923E-2</v>
      </c>
      <c r="D17" s="281">
        <f t="shared" si="3"/>
        <v>0</v>
      </c>
      <c r="E17" s="281">
        <f t="shared" si="4"/>
        <v>0</v>
      </c>
      <c r="F17" s="281">
        <f t="shared" si="5"/>
        <v>0</v>
      </c>
      <c r="G17" s="281">
        <f t="shared" si="6"/>
        <v>0</v>
      </c>
      <c r="H17" s="281">
        <f t="shared" si="7"/>
        <v>0</v>
      </c>
      <c r="I17" s="281">
        <f t="shared" si="1"/>
        <v>0</v>
      </c>
      <c r="J17" s="281">
        <f t="shared" si="1"/>
        <v>0</v>
      </c>
      <c r="K17" s="281">
        <f t="shared" si="8"/>
        <v>0</v>
      </c>
      <c r="L17" s="281">
        <f t="shared" si="9"/>
        <v>0</v>
      </c>
      <c r="M17" s="281">
        <f t="shared" si="10"/>
        <v>0</v>
      </c>
      <c r="N17" s="281">
        <f t="shared" si="11"/>
        <v>0</v>
      </c>
    </row>
    <row r="18" spans="1:14">
      <c r="A18" s="278" t="s">
        <v>510</v>
      </c>
      <c r="B18" s="281"/>
      <c r="C18" s="281">
        <f t="shared" si="2"/>
        <v>5.6372307436068116E-2</v>
      </c>
      <c r="D18" s="281">
        <f t="shared" si="3"/>
        <v>0</v>
      </c>
      <c r="E18" s="281">
        <f t="shared" si="4"/>
        <v>0</v>
      </c>
      <c r="F18" s="281">
        <f t="shared" si="5"/>
        <v>0</v>
      </c>
      <c r="G18" s="281">
        <f t="shared" si="6"/>
        <v>0</v>
      </c>
      <c r="H18" s="281">
        <f t="shared" si="7"/>
        <v>0</v>
      </c>
      <c r="I18" s="281">
        <f t="shared" si="1"/>
        <v>0</v>
      </c>
      <c r="J18" s="281">
        <f t="shared" si="1"/>
        <v>0</v>
      </c>
      <c r="K18" s="281">
        <f t="shared" si="8"/>
        <v>0</v>
      </c>
      <c r="L18" s="281">
        <f t="shared" si="9"/>
        <v>0</v>
      </c>
      <c r="M18" s="281">
        <f t="shared" si="10"/>
        <v>0</v>
      </c>
      <c r="N18" s="281">
        <f t="shared" si="11"/>
        <v>0</v>
      </c>
    </row>
    <row r="19" spans="1:14">
      <c r="A19" s="279" t="s">
        <v>554</v>
      </c>
      <c r="B19" s="272"/>
      <c r="C19" s="272">
        <f t="shared" si="2"/>
        <v>0.14241071261306132</v>
      </c>
      <c r="D19" s="272">
        <f t="shared" si="3"/>
        <v>0</v>
      </c>
      <c r="E19" s="272">
        <f t="shared" si="4"/>
        <v>0</v>
      </c>
      <c r="F19" s="272">
        <f t="shared" si="5"/>
        <v>0</v>
      </c>
      <c r="G19" s="272">
        <f t="shared" si="6"/>
        <v>0</v>
      </c>
      <c r="H19" s="272">
        <f t="shared" si="7"/>
        <v>0</v>
      </c>
      <c r="I19" s="272">
        <f t="shared" si="1"/>
        <v>0</v>
      </c>
      <c r="J19" s="272">
        <f t="shared" si="1"/>
        <v>0</v>
      </c>
      <c r="K19" s="272">
        <f t="shared" si="8"/>
        <v>0</v>
      </c>
      <c r="L19" s="272">
        <f t="shared" si="9"/>
        <v>0</v>
      </c>
      <c r="M19" s="272">
        <f t="shared" si="10"/>
        <v>0</v>
      </c>
      <c r="N19" s="272">
        <f t="shared" si="11"/>
        <v>0</v>
      </c>
    </row>
    <row r="20" spans="1:14" s="228" customFormat="1">
      <c r="A20" s="230" t="s">
        <v>550</v>
      </c>
      <c r="B20" s="273"/>
      <c r="C20" s="273">
        <f t="shared" si="2"/>
        <v>0.10478954847047625</v>
      </c>
      <c r="D20" s="273">
        <f t="shared" si="3"/>
        <v>0</v>
      </c>
      <c r="E20" s="273">
        <f t="shared" si="4"/>
        <v>0</v>
      </c>
      <c r="F20" s="273">
        <f t="shared" si="5"/>
        <v>0</v>
      </c>
      <c r="G20" s="273">
        <f t="shared" si="6"/>
        <v>0</v>
      </c>
      <c r="H20" s="273">
        <f t="shared" si="7"/>
        <v>0</v>
      </c>
      <c r="I20" s="273">
        <f t="shared" si="1"/>
        <v>0</v>
      </c>
      <c r="J20" s="273">
        <f t="shared" si="1"/>
        <v>0</v>
      </c>
      <c r="K20" s="273">
        <f t="shared" si="8"/>
        <v>0</v>
      </c>
      <c r="L20" s="273">
        <f t="shared" si="9"/>
        <v>0</v>
      </c>
      <c r="M20" s="273">
        <f t="shared" si="10"/>
        <v>0</v>
      </c>
      <c r="N20" s="273">
        <f t="shared" si="11"/>
        <v>0</v>
      </c>
    </row>
    <row r="21" spans="1:14" customFormat="1"/>
    <row r="24" spans="1:14">
      <c r="A24" s="223" t="s">
        <v>475</v>
      </c>
      <c r="B24" s="232" t="s">
        <v>390</v>
      </c>
      <c r="C24" s="232" t="s">
        <v>473</v>
      </c>
      <c r="D24" s="232" t="s">
        <v>472</v>
      </c>
      <c r="E24" s="232" t="s">
        <v>471</v>
      </c>
      <c r="F24" s="232" t="s">
        <v>470</v>
      </c>
      <c r="G24" s="232" t="s">
        <v>469</v>
      </c>
      <c r="H24" s="232" t="s">
        <v>468</v>
      </c>
      <c r="I24" s="232" t="s">
        <v>467</v>
      </c>
      <c r="J24" s="232" t="s">
        <v>466</v>
      </c>
      <c r="K24" s="232" t="s">
        <v>465</v>
      </c>
      <c r="L24" s="232" t="s">
        <v>464</v>
      </c>
      <c r="M24" s="232" t="s">
        <v>463</v>
      </c>
      <c r="N24" s="232" t="s">
        <v>390</v>
      </c>
    </row>
    <row r="25" spans="1:14">
      <c r="A25" s="278" t="s">
        <v>496</v>
      </c>
      <c r="B25" s="231"/>
      <c r="C25" s="231">
        <f>+IFERROR(AVERAGE($C45:C45)*12/AVERAGE($B65:C65),0)</f>
        <v>-5.3670015393155208E-3</v>
      </c>
      <c r="D25" s="231">
        <f>+IFERROR(AVERAGE($C45:D45)*12/AVERAGE($B65:D65),0)</f>
        <v>-4.025251154486641E-3</v>
      </c>
      <c r="E25" s="231">
        <f>+IFERROR(AVERAGE($B45:E45)*12/AVERAGE($B65:E65),0)</f>
        <v>-3.5780010262103476E-3</v>
      </c>
      <c r="F25" s="231">
        <f>+IFERROR(AVERAGE($B45:F45)*12/AVERAGE($B65:F65),0)</f>
        <v>-3.3543759620722007E-3</v>
      </c>
      <c r="G25" s="231">
        <f>+IFERROR(AVERAGE($B45:G45)*12/AVERAGE($B65:G65),0)</f>
        <v>-3.220200923589313E-3</v>
      </c>
      <c r="H25" s="231">
        <f>+IFERROR(AVERAGE($B45:H45)*12/AVERAGE($B65:H65),0)</f>
        <v>-3.1307508979340538E-3</v>
      </c>
      <c r="I25" s="231">
        <f>+IFERROR(AVERAGE($B45:I45)*12/AVERAGE($B65:I65),0)</f>
        <v>-3.0668580224660121E-3</v>
      </c>
      <c r="J25" s="231">
        <f>+IFERROR(AVERAGE($B45:J45)*12/AVERAGE($B65:J65),0)</f>
        <v>-3.0189383658649808E-3</v>
      </c>
      <c r="K25" s="231">
        <f>+IFERROR(AVERAGE($B45:K45)*12/AVERAGE($B65:K65),0)</f>
        <v>-2.9816675218419563E-3</v>
      </c>
      <c r="L25" s="231">
        <f>+IFERROR(AVERAGE($B45:L45)*12/AVERAGE($B65:L65),0)</f>
        <v>-2.9518508466235367E-3</v>
      </c>
      <c r="M25" s="231">
        <f>+IFERROR(AVERAGE($B45:M45)*12/AVERAGE($B65:M65),0)</f>
        <v>-2.9274553850811929E-3</v>
      </c>
      <c r="N25" s="231">
        <f>+IFERROR(AVERAGE($B45:N45)*12/AVERAGE($B65:N65),0)</f>
        <v>-2.9071258337959073E-3</v>
      </c>
    </row>
    <row r="26" spans="1:14">
      <c r="A26" s="278" t="s">
        <v>497</v>
      </c>
      <c r="B26" s="231"/>
      <c r="C26" s="231">
        <f>+IFERROR(AVERAGE($C46:C46)*12/AVERAGE($B66:C66),0)</f>
        <v>0.44915560580541447</v>
      </c>
      <c r="D26" s="231">
        <f>+IFERROR(AVERAGE($C46:D46)*12/AVERAGE($B66:D66),0)</f>
        <v>0.3368667043540608</v>
      </c>
      <c r="E26" s="231">
        <f>+IFERROR(AVERAGE($B46:E46)*12/AVERAGE($B66:E66),0)</f>
        <v>0.29943707053694302</v>
      </c>
      <c r="F26" s="231">
        <f>+IFERROR(AVERAGE($B46:F46)*12/AVERAGE($B66:F66),0)</f>
        <v>0.28072225362838399</v>
      </c>
      <c r="G26" s="231">
        <f>+IFERROR(AVERAGE($B46:G46)*12/AVERAGE($B66:G66),0)</f>
        <v>0.26949336348324865</v>
      </c>
      <c r="H26" s="231">
        <f>+IFERROR(AVERAGE($B46:H46)*12/AVERAGE($B66:H66),0)</f>
        <v>0.26200743671982513</v>
      </c>
      <c r="I26" s="231">
        <f>+IFERROR(AVERAGE($B46:I46)*12/AVERAGE($B66:I66),0)</f>
        <v>0.2566603461745226</v>
      </c>
      <c r="J26" s="231">
        <f>+IFERROR(AVERAGE($B46:J46)*12/AVERAGE($B66:J66),0)</f>
        <v>0.25265002826554561</v>
      </c>
      <c r="K26" s="231">
        <f>+IFERROR(AVERAGE($B46:K46)*12/AVERAGE($B66:K66),0)</f>
        <v>0.24953089211411911</v>
      </c>
      <c r="L26" s="231">
        <f>+IFERROR(AVERAGE($B46:L46)*12/AVERAGE($B66:L66),0)</f>
        <v>0.247035583192978</v>
      </c>
      <c r="M26" s="231">
        <f>+IFERROR(AVERAGE($B46:M46)*12/AVERAGE($B66:M66),0)</f>
        <v>0.24499396680295332</v>
      </c>
      <c r="N26" s="231">
        <f>+IFERROR(AVERAGE($B46:N46)*12/AVERAGE($B66:N66),0)</f>
        <v>0.24329261981126618</v>
      </c>
    </row>
    <row r="27" spans="1:14">
      <c r="A27" s="278" t="s">
        <v>498</v>
      </c>
      <c r="B27" s="231"/>
      <c r="C27" s="231">
        <f>+IFERROR(AVERAGE($C47:C47)*12/AVERAGE($B67:C67),0)</f>
        <v>0.73860897884289622</v>
      </c>
      <c r="D27" s="231">
        <f>+IFERROR(AVERAGE($C47:D47)*12/AVERAGE($B67:D67),0)</f>
        <v>0.55395673413217217</v>
      </c>
      <c r="E27" s="231">
        <f>+IFERROR(AVERAGE($B47:E47)*12/AVERAGE($B67:E67),0)</f>
        <v>0.49240598589526408</v>
      </c>
      <c r="F27" s="231">
        <f>+IFERROR(AVERAGE($B47:F47)*12/AVERAGE($B67:F67),0)</f>
        <v>0.4616306117768102</v>
      </c>
      <c r="G27" s="231">
        <f>+IFERROR(AVERAGE($B47:G47)*12/AVERAGE($B67:G67),0)</f>
        <v>0.44316538730573773</v>
      </c>
      <c r="H27" s="231">
        <f>+IFERROR(AVERAGE($B47:H47)*12/AVERAGE($B67:H67),0)</f>
        <v>0.43085523765835609</v>
      </c>
      <c r="I27" s="231">
        <f>+IFERROR(AVERAGE($B47:I47)*12/AVERAGE($B67:I67),0)</f>
        <v>0.4220622736245121</v>
      </c>
      <c r="J27" s="231">
        <f>+IFERROR(AVERAGE($B47:J47)*12/AVERAGE($B67:J67),0)</f>
        <v>0.41546755059912915</v>
      </c>
      <c r="K27" s="231">
        <f>+IFERROR(AVERAGE($B47:K47)*12/AVERAGE($B67:K67),0)</f>
        <v>0.41033832157938677</v>
      </c>
      <c r="L27" s="231">
        <f>+IFERROR(AVERAGE($B47:L47)*12/AVERAGE($B67:L67),0)</f>
        <v>0.40623493836359292</v>
      </c>
      <c r="M27" s="231">
        <f>+IFERROR(AVERAGE($B47:M47)*12/AVERAGE($B67:M67),0)</f>
        <v>0.40287762482339795</v>
      </c>
      <c r="N27" s="231">
        <f>+IFERROR(AVERAGE($B47:N47)*12/AVERAGE($B67:N67),0)</f>
        <v>0.4000798635399021</v>
      </c>
    </row>
    <row r="28" spans="1:14">
      <c r="A28" s="279" t="s">
        <v>551</v>
      </c>
      <c r="B28" s="272"/>
      <c r="C28" s="272">
        <f>+IFERROR(AVERAGE($C48:C48)*12/AVERAGE($B68:C68),0)</f>
        <v>0.10760836012947528</v>
      </c>
      <c r="D28" s="272">
        <f>+IFERROR(AVERAGE($C48:D48)*12/AVERAGE($B68:D68),0)</f>
        <v>8.0706270097106458E-2</v>
      </c>
      <c r="E28" s="272">
        <f>+IFERROR(AVERAGE($B48:E48)*12/AVERAGE($B68:E68),0)</f>
        <v>7.1738906752983528E-2</v>
      </c>
      <c r="F28" s="272">
        <f>+IFERROR(AVERAGE($B48:F48)*12/AVERAGE($B68:F68),0)</f>
        <v>6.7255225080922049E-2</v>
      </c>
      <c r="G28" s="272">
        <f>+IFERROR(AVERAGE($B48:G48)*12/AVERAGE($B68:G68),0)</f>
        <v>6.4565016077685181E-2</v>
      </c>
      <c r="H28" s="272">
        <f>+IFERROR(AVERAGE($B48:H48)*12/AVERAGE($B68:H68),0)</f>
        <v>6.2771543408860583E-2</v>
      </c>
      <c r="I28" s="272">
        <f>+IFERROR(AVERAGE($B48:I48)*12/AVERAGE($B68:I68),0)</f>
        <v>6.149049150255731E-2</v>
      </c>
      <c r="J28" s="272">
        <f>+IFERROR(AVERAGE($B48:J48)*12/AVERAGE($B68:J68),0)</f>
        <v>6.0529702572829844E-2</v>
      </c>
      <c r="K28" s="272">
        <f>+IFERROR(AVERAGE($B48:K48)*12/AVERAGE($B68:K68),0)</f>
        <v>5.9782422294152933E-2</v>
      </c>
      <c r="L28" s="272">
        <f>+IFERROR(AVERAGE($B48:L48)*12/AVERAGE($B68:L68),0)</f>
        <v>5.9184598071211417E-2</v>
      </c>
      <c r="M28" s="272">
        <f>+IFERROR(AVERAGE($B48:M48)*12/AVERAGE($B68:M68),0)</f>
        <v>5.8695469161531975E-2</v>
      </c>
      <c r="N28" s="272">
        <f>+IFERROR(AVERAGE($B48:N48)*12/AVERAGE($B68:N68),0)</f>
        <v>5.8287861736799111E-2</v>
      </c>
    </row>
    <row r="29" spans="1:14">
      <c r="A29" s="278" t="s">
        <v>500</v>
      </c>
      <c r="B29" s="281"/>
      <c r="C29" s="281">
        <f>+IFERROR(AVERAGE($C49:C49)*12/AVERAGE($B69:C69),0)</f>
        <v>-1.7256413824453833E-2</v>
      </c>
      <c r="D29" s="281">
        <f>+IFERROR(AVERAGE($C49:D49)*12/AVERAGE($B69:D69),0)</f>
        <v>-1.2942310368340376E-2</v>
      </c>
      <c r="E29" s="281">
        <f>+IFERROR(AVERAGE($B49:E49)*12/AVERAGE($B69:E69),0)</f>
        <v>-1.1504275882969223E-2</v>
      </c>
      <c r="F29" s="281">
        <f>+IFERROR(AVERAGE($B49:F49)*12/AVERAGE($B69:F69),0)</f>
        <v>-1.0785258640283646E-2</v>
      </c>
      <c r="G29" s="281">
        <f>+IFERROR(AVERAGE($B49:G49)*12/AVERAGE($B69:G69),0)</f>
        <v>-1.0353848294672299E-2</v>
      </c>
      <c r="H29" s="281">
        <f>+IFERROR(AVERAGE($B49:H49)*12/AVERAGE($B69:H69),0)</f>
        <v>-1.0066241397598071E-2</v>
      </c>
      <c r="I29" s="281">
        <f>+IFERROR(AVERAGE($B49:I49)*12/AVERAGE($B69:I69),0)</f>
        <v>-9.8608078996879067E-3</v>
      </c>
      <c r="J29" s="281">
        <f>+IFERROR(AVERAGE($B49:J49)*12/AVERAGE($B69:J69),0)</f>
        <v>-9.7067327762552814E-3</v>
      </c>
      <c r="K29" s="281">
        <f>+IFERROR(AVERAGE($B49:K49)*12/AVERAGE($B69:K69),0)</f>
        <v>-9.58689656914102E-3</v>
      </c>
      <c r="L29" s="281">
        <f>+IFERROR(AVERAGE($B49:L49)*12/AVERAGE($B69:L69),0)</f>
        <v>-9.4910276034496088E-3</v>
      </c>
      <c r="M29" s="281">
        <f>+IFERROR(AVERAGE($B49:M49)*12/AVERAGE($B69:M69),0)</f>
        <v>-9.4125893587930012E-3</v>
      </c>
      <c r="N29" s="281">
        <f>+IFERROR(AVERAGE($B49:N49)*12/AVERAGE($B69:N69),0)</f>
        <v>-9.3472241549124938E-3</v>
      </c>
    </row>
    <row r="30" spans="1:14">
      <c r="A30" s="278" t="s">
        <v>501</v>
      </c>
      <c r="B30" s="281"/>
      <c r="C30" s="281">
        <f>+IFERROR(AVERAGE($C50:C50)*12/AVERAGE($B70:C70),0)</f>
        <v>0.38377407069512209</v>
      </c>
      <c r="D30" s="281">
        <f>+IFERROR(AVERAGE($C50:D50)*12/AVERAGE($B70:D70),0)</f>
        <v>0.28783055302134158</v>
      </c>
      <c r="E30" s="281">
        <f>+IFERROR(AVERAGE($B50:E50)*12/AVERAGE($B70:E70),0)</f>
        <v>0.25584938046341477</v>
      </c>
      <c r="F30" s="281">
        <f>+IFERROR(AVERAGE($B50:F50)*12/AVERAGE($B70:F70),0)</f>
        <v>0.2398587941844513</v>
      </c>
      <c r="G30" s="281">
        <f>+IFERROR(AVERAGE($B50:G50)*12/AVERAGE($B70:G70),0)</f>
        <v>0.23026444241707328</v>
      </c>
      <c r="H30" s="281">
        <f>+IFERROR(AVERAGE($B50:H50)*12/AVERAGE($B70:H70),0)</f>
        <v>0.22386820790548789</v>
      </c>
      <c r="I30" s="281">
        <f>+IFERROR(AVERAGE($B50:I50)*12/AVERAGE($B70:I70),0)</f>
        <v>0.21929946896864119</v>
      </c>
      <c r="J30" s="281">
        <f>+IFERROR(AVERAGE($B50:J50)*12/AVERAGE($B70:J70),0)</f>
        <v>0.2158729147660062</v>
      </c>
      <c r="K30" s="281">
        <f>+IFERROR(AVERAGE($B50:K50)*12/AVERAGE($B70:K70),0)</f>
        <v>0.21320781705284561</v>
      </c>
      <c r="L30" s="281">
        <f>+IFERROR(AVERAGE($B50:L50)*12/AVERAGE($B70:L70),0)</f>
        <v>0.21107573888231715</v>
      </c>
      <c r="M30" s="281">
        <f>+IFERROR(AVERAGE($B50:M50)*12/AVERAGE($B70:M70),0)</f>
        <v>0.20933131128824845</v>
      </c>
      <c r="N30" s="281">
        <f>+IFERROR(AVERAGE($B50:N50)*12/AVERAGE($B70:N70),0)</f>
        <v>0.20787762162652448</v>
      </c>
    </row>
    <row r="31" spans="1:14">
      <c r="A31" s="278" t="s">
        <v>502</v>
      </c>
      <c r="B31" s="281"/>
      <c r="C31" s="281">
        <f>+IFERROR(AVERAGE($C51:C51)*12/AVERAGE($B71:C71),0)</f>
        <v>0.18088667483902582</v>
      </c>
      <c r="D31" s="281">
        <f>+IFERROR(AVERAGE($C51:D51)*12/AVERAGE($B71:D71),0)</f>
        <v>0.13566500612926935</v>
      </c>
      <c r="E31" s="281">
        <f>+IFERROR(AVERAGE($B51:E51)*12/AVERAGE($B71:E71),0)</f>
        <v>0.12059111655935055</v>
      </c>
      <c r="F31" s="281">
        <f>+IFERROR(AVERAGE($B51:F51)*12/AVERAGE($B71:F71),0)</f>
        <v>0.11305417177439113</v>
      </c>
      <c r="G31" s="281">
        <f>+IFERROR(AVERAGE($B51:G51)*12/AVERAGE($B71:G71),0)</f>
        <v>0.1085320049034155</v>
      </c>
      <c r="H31" s="281">
        <f>+IFERROR(AVERAGE($B51:H51)*12/AVERAGE($B71:H71),0)</f>
        <v>0.10551722698943172</v>
      </c>
      <c r="I31" s="281">
        <f>+IFERROR(AVERAGE($B51:I51)*12/AVERAGE($B71:I71),0)</f>
        <v>0.10336381419372904</v>
      </c>
      <c r="J31" s="281">
        <f>+IFERROR(AVERAGE($B51:J51)*12/AVERAGE($B71:J71),0)</f>
        <v>0.10174875459695203</v>
      </c>
      <c r="K31" s="281">
        <f>+IFERROR(AVERAGE($B51:K51)*12/AVERAGE($B71:K71),0)</f>
        <v>0.10049259713279211</v>
      </c>
      <c r="L31" s="281">
        <f>+IFERROR(AVERAGE($B51:L51)*12/AVERAGE($B71:L71),0)</f>
        <v>9.9487671161464203E-2</v>
      </c>
      <c r="M31" s="281">
        <f>+IFERROR(AVERAGE($B51:M51)*12/AVERAGE($B71:M71),0)</f>
        <v>9.8665459003104986E-2</v>
      </c>
      <c r="N31" s="281">
        <f>+IFERROR(AVERAGE($B51:N51)*12/AVERAGE($B71:N71),0)</f>
        <v>9.798028220447233E-2</v>
      </c>
    </row>
    <row r="32" spans="1:14">
      <c r="A32" s="279" t="s">
        <v>553</v>
      </c>
      <c r="B32" s="272"/>
      <c r="C32" s="272">
        <f>+IFERROR(AVERAGE($C52:C52)*12/AVERAGE($B72:C72),0)</f>
        <v>0.16050758154117986</v>
      </c>
      <c r="D32" s="272">
        <f>+IFERROR(AVERAGE($C52:D52)*12/AVERAGE($B72:D72),0)</f>
        <v>0.1203806861558849</v>
      </c>
      <c r="E32" s="272">
        <f>+IFERROR(AVERAGE($B52:E52)*12/AVERAGE($B72:E72),0)</f>
        <v>0.10700505436078658</v>
      </c>
      <c r="F32" s="272">
        <f>+IFERROR(AVERAGE($B52:F52)*12/AVERAGE($B72:F72),0)</f>
        <v>0.10031723846323741</v>
      </c>
      <c r="G32" s="272">
        <f>+IFERROR(AVERAGE($B52:G52)*12/AVERAGE($B72:G72),0)</f>
        <v>9.6304548924707911E-2</v>
      </c>
      <c r="H32" s="272">
        <f>+IFERROR(AVERAGE($B52:H52)*12/AVERAGE($B72:H72),0)</f>
        <v>9.3629422565688264E-2</v>
      </c>
      <c r="I32" s="272">
        <f>+IFERROR(AVERAGE($B52:I52)*12/AVERAGE($B72:I72),0)</f>
        <v>9.1718618023531359E-2</v>
      </c>
      <c r="J32" s="272">
        <f>+IFERROR(AVERAGE($B52:J52)*12/AVERAGE($B72:J72),0)</f>
        <v>9.028551461691367E-2</v>
      </c>
      <c r="K32" s="272">
        <f>+IFERROR(AVERAGE($B52:K52)*12/AVERAGE($B72:K72),0)</f>
        <v>8.9170878633988815E-2</v>
      </c>
      <c r="L32" s="272">
        <f>+IFERROR(AVERAGE($B52:L52)*12/AVERAGE($B72:L72),0)</f>
        <v>8.8279169847648914E-2</v>
      </c>
      <c r="M32" s="272">
        <f>+IFERROR(AVERAGE($B52:M52)*12/AVERAGE($B72:M72),0)</f>
        <v>8.7549589931552665E-2</v>
      </c>
      <c r="N32" s="272">
        <f>+IFERROR(AVERAGE($B52:N52)*12/AVERAGE($B72:N72),0)</f>
        <v>8.6941606668139104E-2</v>
      </c>
    </row>
    <row r="33" spans="1:14">
      <c r="A33" s="278" t="s">
        <v>504</v>
      </c>
      <c r="B33" s="281"/>
      <c r="C33" s="281">
        <f>+IFERROR(AVERAGE($C53:C53)*12/AVERAGE($B73:C73),0)</f>
        <v>-0.31667420554955505</v>
      </c>
      <c r="D33" s="281">
        <f>+IFERROR(AVERAGE($C53:D53)*12/AVERAGE($B73:D73),0)</f>
        <v>-0.23750565416216632</v>
      </c>
      <c r="E33" s="281">
        <f>+IFERROR(AVERAGE($B53:E53)*12/AVERAGE($B73:E73),0)</f>
        <v>-0.21111613703303672</v>
      </c>
      <c r="F33" s="281">
        <f>+IFERROR(AVERAGE($B53:F53)*12/AVERAGE($B73:F73),0)</f>
        <v>-0.19792137846847191</v>
      </c>
      <c r="G33" s="281">
        <f>+IFERROR(AVERAGE($B53:G53)*12/AVERAGE($B73:G73),0)</f>
        <v>-0.19000452332973305</v>
      </c>
      <c r="H33" s="281">
        <f>+IFERROR(AVERAGE($B53:H53)*12/AVERAGE($B73:H73),0)</f>
        <v>-0.18472661990390712</v>
      </c>
      <c r="I33" s="281">
        <f>+IFERROR(AVERAGE($B53:I53)*12/AVERAGE($B73:I73),0)</f>
        <v>-0.18095668888546007</v>
      </c>
      <c r="J33" s="281">
        <f>+IFERROR(AVERAGE($B53:J53)*12/AVERAGE($B73:J73),0)</f>
        <v>-0.17812924062162472</v>
      </c>
      <c r="K33" s="281">
        <f>+IFERROR(AVERAGE($B53:K53)*12/AVERAGE($B73:K73),0)</f>
        <v>-0.17593011419419727</v>
      </c>
      <c r="L33" s="281">
        <f>+IFERROR(AVERAGE($B53:L53)*12/AVERAGE($B73:L73),0)</f>
        <v>-0.17417081305225529</v>
      </c>
      <c r="M33" s="281">
        <f>+IFERROR(AVERAGE($B53:M53)*12/AVERAGE($B73:M73),0)</f>
        <v>-0.17273138484521186</v>
      </c>
      <c r="N33" s="281">
        <f>+IFERROR(AVERAGE($B53:N53)*12/AVERAGE($B73:N73),0)</f>
        <v>-0.17153186133934234</v>
      </c>
    </row>
    <row r="34" spans="1:14">
      <c r="A34" s="278" t="s">
        <v>505</v>
      </c>
      <c r="B34" s="281"/>
      <c r="C34" s="281">
        <f>+IFERROR(AVERAGE($C54:C54)*12/AVERAGE($B74:C74),0)</f>
        <v>1.2049398879543972E-2</v>
      </c>
      <c r="D34" s="281">
        <f>+IFERROR(AVERAGE($C54:D54)*12/AVERAGE($B74:D74),0)</f>
        <v>9.0370491596579797E-3</v>
      </c>
      <c r="E34" s="281">
        <f>+IFERROR(AVERAGE($B54:E54)*12/AVERAGE($B74:E74),0)</f>
        <v>8.0329325863626472E-3</v>
      </c>
      <c r="F34" s="281">
        <f>+IFERROR(AVERAGE($B54:F54)*12/AVERAGE($B74:F74),0)</f>
        <v>7.5308742997149828E-3</v>
      </c>
      <c r="G34" s="281">
        <f>+IFERROR(AVERAGE($B54:G54)*12/AVERAGE($B74:G74),0)</f>
        <v>7.2296393277263837E-3</v>
      </c>
      <c r="H34" s="281">
        <f>+IFERROR(AVERAGE($B54:H54)*12/AVERAGE($B74:H74),0)</f>
        <v>7.0288160130673166E-3</v>
      </c>
      <c r="I34" s="281">
        <f>+IFERROR(AVERAGE($B54:I54)*12/AVERAGE($B74:I74),0)</f>
        <v>6.8853707883108402E-3</v>
      </c>
      <c r="J34" s="281">
        <f>+IFERROR(AVERAGE($B54:J54)*12/AVERAGE($B74:J74),0)</f>
        <v>6.7777868697434839E-3</v>
      </c>
      <c r="K34" s="281">
        <f>+IFERROR(AVERAGE($B54:K54)*12/AVERAGE($B74:K74),0)</f>
        <v>6.6941104886355405E-3</v>
      </c>
      <c r="L34" s="281">
        <f>+IFERROR(AVERAGE($B54:L54)*12/AVERAGE($B74:L74),0)</f>
        <v>6.6271693837491848E-3</v>
      </c>
      <c r="M34" s="281">
        <f>+IFERROR(AVERAGE($B54:M54)*12/AVERAGE($B74:M74),0)</f>
        <v>6.5723993888421664E-3</v>
      </c>
      <c r="N34" s="281">
        <f>+IFERROR(AVERAGE($B54:N54)*12/AVERAGE($B74:N74),0)</f>
        <v>6.5267577264196512E-3</v>
      </c>
    </row>
    <row r="35" spans="1:14">
      <c r="A35" s="279" t="s">
        <v>552</v>
      </c>
      <c r="B35" s="272"/>
      <c r="C35" s="272">
        <f>+IFERROR(AVERAGE($C55:C55)*12/AVERAGE($B75:C75),0)</f>
        <v>-1.4122810378023033E-2</v>
      </c>
      <c r="D35" s="272">
        <f>+IFERROR(AVERAGE($C55:D55)*12/AVERAGE($B75:D75),0)</f>
        <v>-1.0592107783517274E-2</v>
      </c>
      <c r="E35" s="272">
        <f>+IFERROR(AVERAGE($B55:E55)*12/AVERAGE($B75:E75),0)</f>
        <v>-9.41520691868202E-3</v>
      </c>
      <c r="F35" s="272">
        <f>+IFERROR(AVERAGE($B55:F55)*12/AVERAGE($B75:F75),0)</f>
        <v>-8.8267564862643949E-3</v>
      </c>
      <c r="G35" s="272">
        <f>+IFERROR(AVERAGE($B55:G55)*12/AVERAGE($B75:G75),0)</f>
        <v>-8.4736862268138171E-3</v>
      </c>
      <c r="H35" s="272">
        <f>+IFERROR(AVERAGE($B55:H55)*12/AVERAGE($B75:H75),0)</f>
        <v>-8.2383060538467681E-3</v>
      </c>
      <c r="I35" s="272">
        <f>+IFERROR(AVERAGE($B55:I55)*12/AVERAGE($B75:I75),0)</f>
        <v>-8.0701773588703028E-3</v>
      </c>
      <c r="J35" s="272">
        <f>+IFERROR(AVERAGE($B55:J55)*12/AVERAGE($B75:J75),0)</f>
        <v>-7.9440808376379565E-3</v>
      </c>
      <c r="K35" s="272">
        <f>+IFERROR(AVERAGE($B55:K55)*12/AVERAGE($B75:K75),0)</f>
        <v>-7.8460057655683497E-3</v>
      </c>
      <c r="L35" s="272">
        <f>+IFERROR(AVERAGE($B55:L55)*12/AVERAGE($B75:L75),0)</f>
        <v>-7.7675457079126658E-3</v>
      </c>
      <c r="M35" s="272">
        <f>+IFERROR(AVERAGE($B55:M55)*12/AVERAGE($B75:M75),0)</f>
        <v>-7.7033511152852898E-3</v>
      </c>
      <c r="N35" s="272">
        <f>+IFERROR(AVERAGE($B55:N55)*12/AVERAGE($B75:N75),0)</f>
        <v>-7.6498556214291422E-3</v>
      </c>
    </row>
    <row r="36" spans="1:14">
      <c r="A36" s="278" t="s">
        <v>507</v>
      </c>
      <c r="B36" s="281"/>
      <c r="C36" s="281">
        <f>+IFERROR(AVERAGE($C56:C56)*12/AVERAGE($B76:C76),0)</f>
        <v>0.19061953715937924</v>
      </c>
      <c r="D36" s="281">
        <f>+IFERROR(AVERAGE($C56:D56)*12/AVERAGE($B76:D76),0)</f>
        <v>0.14296465286953444</v>
      </c>
      <c r="E36" s="281">
        <f>+IFERROR(AVERAGE($B56:E56)*12/AVERAGE($B76:E76),0)</f>
        <v>0.12707969143958617</v>
      </c>
      <c r="F36" s="281">
        <f>+IFERROR(AVERAGE($B56:F56)*12/AVERAGE($B76:F76),0)</f>
        <v>0.11913721072461203</v>
      </c>
      <c r="G36" s="281">
        <f>+IFERROR(AVERAGE($B56:G56)*12/AVERAGE($B76:G76),0)</f>
        <v>0.11437172229562757</v>
      </c>
      <c r="H36" s="281">
        <f>+IFERROR(AVERAGE($B56:H56)*12/AVERAGE($B76:H76),0)</f>
        <v>0.11119473000963791</v>
      </c>
      <c r="I36" s="281">
        <f>+IFERROR(AVERAGE($B56:I56)*12/AVERAGE($B76:I76),0)</f>
        <v>0.10892544980535956</v>
      </c>
      <c r="J36" s="281">
        <f>+IFERROR(AVERAGE($B56:J56)*12/AVERAGE($B76:J76),0)</f>
        <v>0.10722348965215081</v>
      </c>
      <c r="K36" s="281">
        <f>+IFERROR(AVERAGE($B56:K56)*12/AVERAGE($B76:K76),0)</f>
        <v>0.10589974286632181</v>
      </c>
      <c r="L36" s="281">
        <f>+IFERROR(AVERAGE($B56:L56)*12/AVERAGE($B76:L76),0)</f>
        <v>0.1048407454376586</v>
      </c>
      <c r="M36" s="281">
        <f>+IFERROR(AVERAGE($B56:M56)*12/AVERAGE($B76:M76),0)</f>
        <v>0.10397429299602505</v>
      </c>
      <c r="N36" s="281">
        <f>+IFERROR(AVERAGE($B56:N56)*12/AVERAGE($B76:N76),0)</f>
        <v>0.10325224929466377</v>
      </c>
    </row>
    <row r="37" spans="1:14" ht="14.25" customHeight="1">
      <c r="A37" s="278" t="s">
        <v>508</v>
      </c>
      <c r="B37" s="281"/>
      <c r="C37" s="281">
        <f>+IFERROR(AVERAGE($C57:C57)*12/AVERAGE($B77:C77),0)</f>
        <v>0.21232766186358487</v>
      </c>
      <c r="D37" s="281">
        <f>+IFERROR(AVERAGE($C57:D57)*12/AVERAGE($B77:D77),0)</f>
        <v>0.15924574639768865</v>
      </c>
      <c r="E37" s="281">
        <f>+IFERROR(AVERAGE($B57:E57)*12/AVERAGE($B77:E77),0)</f>
        <v>0.14155177457572327</v>
      </c>
      <c r="F37" s="281">
        <f>+IFERROR(AVERAGE($B57:F57)*12/AVERAGE($B77:F77),0)</f>
        <v>0.13270478866474053</v>
      </c>
      <c r="G37" s="281">
        <f>+IFERROR(AVERAGE($B57:G57)*12/AVERAGE($B77:G77),0)</f>
        <v>0.12739659711815093</v>
      </c>
      <c r="H37" s="281">
        <f>+IFERROR(AVERAGE($B57:H57)*12/AVERAGE($B77:H77),0)</f>
        <v>0.12385780275375785</v>
      </c>
      <c r="I37" s="281">
        <f>+IFERROR(AVERAGE($B57:I57)*12/AVERAGE($B77:I77),0)</f>
        <v>0.12133009249347708</v>
      </c>
      <c r="J37" s="281">
        <f>+IFERROR(AVERAGE($B57:J57)*12/AVERAGE($B77:J77),0)</f>
        <v>0.1194343097982665</v>
      </c>
      <c r="K37" s="281">
        <f>+IFERROR(AVERAGE($B57:K57)*12/AVERAGE($B77:K77),0)</f>
        <v>0.11795981214643603</v>
      </c>
      <c r="L37" s="281">
        <f>+IFERROR(AVERAGE($B57:L57)*12/AVERAGE($B77:L77),0)</f>
        <v>0.1167802140249717</v>
      </c>
      <c r="M37" s="281">
        <f>+IFERROR(AVERAGE($B57:M57)*12/AVERAGE($B77:M77),0)</f>
        <v>0.11581508828922811</v>
      </c>
      <c r="N37" s="281">
        <f>+IFERROR(AVERAGE($B57:N57)*12/AVERAGE($B77:N77),0)</f>
        <v>0.11501081684277514</v>
      </c>
    </row>
    <row r="38" spans="1:14">
      <c r="A38" s="278" t="s">
        <v>509</v>
      </c>
      <c r="B38" s="281"/>
      <c r="C38" s="281">
        <f>+IFERROR(AVERAGE($C58:C58)*12/AVERAGE($B78:C78),0)</f>
        <v>6.7636116635694923E-2</v>
      </c>
      <c r="D38" s="281">
        <f>+IFERROR(AVERAGE($C58:D58)*12/AVERAGE($B78:D78),0)</f>
        <v>5.0727087476771196E-2</v>
      </c>
      <c r="E38" s="281">
        <f>+IFERROR(AVERAGE($B58:E58)*12/AVERAGE($B78:E78),0)</f>
        <v>4.5090744423796618E-2</v>
      </c>
      <c r="F38" s="281">
        <f>+IFERROR(AVERAGE($B58:F58)*12/AVERAGE($B78:F78),0)</f>
        <v>4.2272572897309332E-2</v>
      </c>
      <c r="G38" s="281">
        <f>+IFERROR(AVERAGE($B58:G58)*12/AVERAGE($B78:G78),0)</f>
        <v>4.0581669981416955E-2</v>
      </c>
      <c r="H38" s="281">
        <f>+IFERROR(AVERAGE($B58:H58)*12/AVERAGE($B78:H78),0)</f>
        <v>3.945440137082204E-2</v>
      </c>
      <c r="I38" s="281">
        <f>+IFERROR(AVERAGE($B58:I58)*12/AVERAGE($B78:I78),0)</f>
        <v>3.8649209506111386E-2</v>
      </c>
      <c r="J38" s="281">
        <f>+IFERROR(AVERAGE($B58:J58)*12/AVERAGE($B78:J78),0)</f>
        <v>3.80453156075784E-2</v>
      </c>
      <c r="K38" s="281">
        <f>+IFERROR(AVERAGE($B58:K58)*12/AVERAGE($B78:K78),0)</f>
        <v>3.7575620353163849E-2</v>
      </c>
      <c r="L38" s="281">
        <f>+IFERROR(AVERAGE($B58:L58)*12/AVERAGE($B78:L78),0)</f>
        <v>3.7199864149632209E-2</v>
      </c>
      <c r="M38" s="281">
        <f>+IFERROR(AVERAGE($B58:M58)*12/AVERAGE($B78:M78),0)</f>
        <v>3.6892427255833596E-2</v>
      </c>
      <c r="N38" s="281">
        <f>+IFERROR(AVERAGE($B58:N58)*12/AVERAGE($B78:N78),0)</f>
        <v>3.6636229844334754E-2</v>
      </c>
    </row>
    <row r="39" spans="1:14">
      <c r="A39" s="278" t="s">
        <v>510</v>
      </c>
      <c r="B39" s="281"/>
      <c r="C39" s="281">
        <f>+IFERROR(AVERAGE($C59:C59)*12/AVERAGE($B79:C79),0)</f>
        <v>5.6372307436068116E-2</v>
      </c>
      <c r="D39" s="281">
        <f>+IFERROR(AVERAGE($C59:D59)*12/AVERAGE($B79:D79),0)</f>
        <v>4.2279230577051088E-2</v>
      </c>
      <c r="E39" s="281">
        <f>+IFERROR(AVERAGE($B59:E59)*12/AVERAGE($B79:E79),0)</f>
        <v>3.7581538290712077E-2</v>
      </c>
      <c r="F39" s="281">
        <f>+IFERROR(AVERAGE($B59:F59)*12/AVERAGE($B79:F79),0)</f>
        <v>3.5232692147542571E-2</v>
      </c>
      <c r="G39" s="281">
        <f>+IFERROR(AVERAGE($B59:G59)*12/AVERAGE($B79:G79),0)</f>
        <v>3.3823384461640876E-2</v>
      </c>
      <c r="H39" s="281">
        <f>+IFERROR(AVERAGE($B59:H59)*12/AVERAGE($B79:H79),0)</f>
        <v>3.2883846004373066E-2</v>
      </c>
      <c r="I39" s="281">
        <f>+IFERROR(AVERAGE($B59:I59)*12/AVERAGE($B79:I79),0)</f>
        <v>3.2212747106324637E-2</v>
      </c>
      <c r="J39" s="281">
        <f>+IFERROR(AVERAGE($B59:J59)*12/AVERAGE($B79:J79),0)</f>
        <v>3.1709422932788313E-2</v>
      </c>
      <c r="K39" s="281">
        <f>+IFERROR(AVERAGE($B59:K59)*12/AVERAGE($B79:K79),0)</f>
        <v>3.1317948575593398E-2</v>
      </c>
      <c r="L39" s="281">
        <f>+IFERROR(AVERAGE($B59:L59)*12/AVERAGE($B79:L79),0)</f>
        <v>3.1004769089837465E-2</v>
      </c>
      <c r="M39" s="281">
        <f>+IFERROR(AVERAGE($B59:M59)*12/AVERAGE($B79:M79),0)</f>
        <v>3.0748531328764428E-2</v>
      </c>
      <c r="N39" s="281">
        <f>+IFERROR(AVERAGE($B59:N59)*12/AVERAGE($B79:N79),0)</f>
        <v>3.053499986120356E-2</v>
      </c>
    </row>
    <row r="40" spans="1:14">
      <c r="A40" s="279" t="s">
        <v>554</v>
      </c>
      <c r="B40" s="272"/>
      <c r="C40" s="272">
        <f>+IFERROR(AVERAGE($C60:C60)*12/AVERAGE($B80:C80),0)</f>
        <v>0.14241071261306132</v>
      </c>
      <c r="D40" s="272">
        <f>+IFERROR(AVERAGE($C60:D60)*12/AVERAGE($B80:D80),0)</f>
        <v>0.106808034459796</v>
      </c>
      <c r="E40" s="272">
        <f>+IFERROR(AVERAGE($B60:E60)*12/AVERAGE($B80:E80),0)</f>
        <v>9.4940475075374217E-2</v>
      </c>
      <c r="F40" s="272">
        <f>+IFERROR(AVERAGE($B60:F60)*12/AVERAGE($B80:F80),0)</f>
        <v>8.9006695383163331E-2</v>
      </c>
      <c r="G40" s="272">
        <f>+IFERROR(AVERAGE($B60:G60)*12/AVERAGE($B80:G80),0)</f>
        <v>8.5446427567836811E-2</v>
      </c>
      <c r="H40" s="272">
        <f>+IFERROR(AVERAGE($B60:H60)*12/AVERAGE($B80:H80),0)</f>
        <v>8.3072915690952445E-2</v>
      </c>
      <c r="I40" s="272">
        <f>+IFERROR(AVERAGE($B60:I60)*12/AVERAGE($B80:I80),0)</f>
        <v>8.137755006460648E-2</v>
      </c>
      <c r="J40" s="272">
        <f>+IFERROR(AVERAGE($B60:J60)*12/AVERAGE($B80:J80),0)</f>
        <v>8.0106025844846995E-2</v>
      </c>
      <c r="K40" s="272">
        <f>+IFERROR(AVERAGE($B60:K60)*12/AVERAGE($B80:K80),0)</f>
        <v>7.9117062562811868E-2</v>
      </c>
      <c r="L40" s="272">
        <f>+IFERROR(AVERAGE($B60:L60)*12/AVERAGE($B80:L80),0)</f>
        <v>7.8325891937183742E-2</v>
      </c>
      <c r="M40" s="272">
        <f>+IFERROR(AVERAGE($B60:M60)*12/AVERAGE($B80:M80),0)</f>
        <v>7.7678570516215281E-2</v>
      </c>
      <c r="N40" s="272">
        <f>+IFERROR(AVERAGE($B60:N60)*12/AVERAGE($B80:N80),0)</f>
        <v>7.7139135998741545E-2</v>
      </c>
    </row>
    <row r="41" spans="1:14" s="228" customFormat="1">
      <c r="A41" s="230" t="s">
        <v>550</v>
      </c>
      <c r="B41" s="273"/>
      <c r="C41" s="273">
        <f>+IFERROR(AVERAGE($C61:C61)*12/AVERAGE($B81:C81),0)</f>
        <v>0.10478954847047625</v>
      </c>
      <c r="D41" s="273">
        <f>+IFERROR(AVERAGE($C61:D61)*12/AVERAGE($B81:D81),0)</f>
        <v>7.8592161352857182E-2</v>
      </c>
      <c r="E41" s="273">
        <f>+IFERROR(AVERAGE($B61:E61)*12/AVERAGE($B81:E81),0)</f>
        <v>6.9859698980317492E-2</v>
      </c>
      <c r="F41" s="273">
        <f>+IFERROR(AVERAGE($B61:F61)*12/AVERAGE($B81:F81),0)</f>
        <v>6.5493467794047661E-2</v>
      </c>
      <c r="G41" s="273">
        <f>+IFERROR(AVERAGE($B61:G61)*12/AVERAGE($B81:G81),0)</f>
        <v>6.2873729082285751E-2</v>
      </c>
      <c r="H41" s="273">
        <f>+IFERROR(AVERAGE($B61:H61)*12/AVERAGE($B81:H81),0)</f>
        <v>6.1127236607777809E-2</v>
      </c>
      <c r="I41" s="273">
        <f>+IFERROR(AVERAGE($B61:I61)*12/AVERAGE($B81:I81),0)</f>
        <v>5.9879741983129293E-2</v>
      </c>
      <c r="J41" s="273">
        <f>+IFERROR(AVERAGE($B61:J61)*12/AVERAGE($B81:J81),0)</f>
        <v>5.89441210146429E-2</v>
      </c>
      <c r="K41" s="273">
        <f>+IFERROR(AVERAGE($B61:K61)*12/AVERAGE($B81:K81),0)</f>
        <v>5.8216415816931245E-2</v>
      </c>
      <c r="L41" s="273">
        <f>+IFERROR(AVERAGE($B61:L61)*12/AVERAGE($B81:L81),0)</f>
        <v>5.7634251658761938E-2</v>
      </c>
      <c r="M41" s="273">
        <f>+IFERROR(AVERAGE($B61:M61)*12/AVERAGE($B81:M81),0)</f>
        <v>5.7157935529350674E-2</v>
      </c>
      <c r="N41" s="273">
        <f>+IFERROR(AVERAGE($B61:N61)*12/AVERAGE($B81:N81),0)</f>
        <v>5.6761005421507971E-2</v>
      </c>
    </row>
    <row r="44" spans="1:14" s="236" customFormat="1">
      <c r="A44" s="237" t="s">
        <v>385</v>
      </c>
      <c r="B44" s="232" t="s">
        <v>390</v>
      </c>
      <c r="C44" s="232" t="s">
        <v>473</v>
      </c>
      <c r="D44" s="232" t="s">
        <v>472</v>
      </c>
      <c r="E44" s="232" t="s">
        <v>471</v>
      </c>
      <c r="F44" s="232" t="s">
        <v>470</v>
      </c>
      <c r="G44" s="232" t="s">
        <v>469</v>
      </c>
      <c r="H44" s="232" t="s">
        <v>468</v>
      </c>
      <c r="I44" s="232" t="s">
        <v>467</v>
      </c>
      <c r="J44" s="232" t="s">
        <v>466</v>
      </c>
      <c r="K44" s="232" t="s">
        <v>465</v>
      </c>
      <c r="L44" s="232" t="s">
        <v>464</v>
      </c>
      <c r="M44" s="232" t="s">
        <v>463</v>
      </c>
      <c r="N44" s="232" t="s">
        <v>390</v>
      </c>
    </row>
    <row r="45" spans="1:14">
      <c r="A45" s="278" t="s">
        <v>496</v>
      </c>
      <c r="B45" s="284"/>
      <c r="C45" s="284">
        <f>+_xlfn.XLOOKUP($A45,EBIT!$A:$A,EBIT!B:B)</f>
        <v>-1416.8800000000617</v>
      </c>
      <c r="D45" s="284">
        <f>+_xlfn.XLOOKUP($A45,EBIT!$A:$A,EBIT!C:C)</f>
        <v>0</v>
      </c>
      <c r="E45" s="284">
        <f>+_xlfn.XLOOKUP($A45,EBIT!$A:$A,EBIT!D:D)</f>
        <v>0</v>
      </c>
      <c r="F45" s="284">
        <f>+_xlfn.XLOOKUP($A45,EBIT!$A:$A,EBIT!E:E)</f>
        <v>0</v>
      </c>
      <c r="G45" s="284">
        <f>+_xlfn.XLOOKUP($A45,EBIT!$A:$A,EBIT!F:F)</f>
        <v>0</v>
      </c>
      <c r="H45" s="284">
        <f>+_xlfn.XLOOKUP($A45,EBIT!$A:$A,EBIT!G:G)</f>
        <v>0</v>
      </c>
      <c r="I45" s="284">
        <f>+_xlfn.XLOOKUP($A45,EBIT!$A:$A,EBIT!H:H)</f>
        <v>0</v>
      </c>
      <c r="J45" s="284">
        <f>+_xlfn.XLOOKUP($A45,EBIT!$A:$A,EBIT!I:I)</f>
        <v>0</v>
      </c>
      <c r="K45" s="284">
        <f>+_xlfn.XLOOKUP($A45,EBIT!$A:$A,EBIT!J:J)</f>
        <v>0</v>
      </c>
      <c r="L45" s="284">
        <f>+_xlfn.XLOOKUP($A45,EBIT!$A:$A,EBIT!K:K)</f>
        <v>0</v>
      </c>
      <c r="M45" s="284">
        <f>+_xlfn.XLOOKUP($A45,EBIT!$A:$A,EBIT!L:L)</f>
        <v>0</v>
      </c>
      <c r="N45" s="284">
        <v>0</v>
      </c>
    </row>
    <row r="46" spans="1:14">
      <c r="A46" s="278" t="s">
        <v>497</v>
      </c>
      <c r="B46" s="284"/>
      <c r="C46" s="284">
        <f>+_xlfn.XLOOKUP($A46,EBIT!$A:$A,EBIT!B:B)</f>
        <v>30567.940000000053</v>
      </c>
      <c r="D46" s="284">
        <f>+_xlfn.XLOOKUP($A46,EBIT!$A:$A,EBIT!C:C)</f>
        <v>0</v>
      </c>
      <c r="E46" s="284">
        <f>+_xlfn.XLOOKUP($A46,EBIT!$A:$A,EBIT!D:D)</f>
        <v>0</v>
      </c>
      <c r="F46" s="284">
        <f>+_xlfn.XLOOKUP($A46,EBIT!$A:$A,EBIT!E:E)</f>
        <v>0</v>
      </c>
      <c r="G46" s="284">
        <f>+_xlfn.XLOOKUP($A46,EBIT!$A:$A,EBIT!F:F)</f>
        <v>0</v>
      </c>
      <c r="H46" s="284">
        <f>+_xlfn.XLOOKUP($A46,EBIT!$A:$A,EBIT!G:G)</f>
        <v>0</v>
      </c>
      <c r="I46" s="284">
        <f>+_xlfn.XLOOKUP($A46,EBIT!$A:$A,EBIT!H:H)</f>
        <v>0</v>
      </c>
      <c r="J46" s="284">
        <f>+_xlfn.XLOOKUP($A46,EBIT!$A:$A,EBIT!I:I)</f>
        <v>0</v>
      </c>
      <c r="K46" s="284">
        <f>+_xlfn.XLOOKUP($A46,EBIT!$A:$A,EBIT!J:J)</f>
        <v>0</v>
      </c>
      <c r="L46" s="284">
        <f>+_xlfn.XLOOKUP($A46,EBIT!$A:$A,EBIT!K:K)</f>
        <v>0</v>
      </c>
      <c r="M46" s="284">
        <f>+_xlfn.XLOOKUP($A46,EBIT!$A:$A,EBIT!L:L)</f>
        <v>0</v>
      </c>
      <c r="N46" s="284">
        <v>0</v>
      </c>
    </row>
    <row r="47" spans="1:14">
      <c r="A47" s="278" t="s">
        <v>498</v>
      </c>
      <c r="B47" s="284"/>
      <c r="C47" s="284">
        <f>+_xlfn.XLOOKUP($A47,EBIT!$A:$A,EBIT!B:B)</f>
        <v>7703.0900000000047</v>
      </c>
      <c r="D47" s="284">
        <f>+_xlfn.XLOOKUP($A47,EBIT!$A:$A,EBIT!C:C)</f>
        <v>0</v>
      </c>
      <c r="E47" s="284">
        <f>+_xlfn.XLOOKUP($A47,EBIT!$A:$A,EBIT!D:D)</f>
        <v>0</v>
      </c>
      <c r="F47" s="284">
        <f>+_xlfn.XLOOKUP($A47,EBIT!$A:$A,EBIT!E:E)</f>
        <v>0</v>
      </c>
      <c r="G47" s="284">
        <f>+_xlfn.XLOOKUP($A47,EBIT!$A:$A,EBIT!F:F)</f>
        <v>0</v>
      </c>
      <c r="H47" s="284">
        <f>+_xlfn.XLOOKUP($A47,EBIT!$A:$A,EBIT!G:G)</f>
        <v>0</v>
      </c>
      <c r="I47" s="284">
        <f>+_xlfn.XLOOKUP($A47,EBIT!$A:$A,EBIT!H:H)</f>
        <v>0</v>
      </c>
      <c r="J47" s="284">
        <f>+_xlfn.XLOOKUP($A47,EBIT!$A:$A,EBIT!I:I)</f>
        <v>0</v>
      </c>
      <c r="K47" s="284">
        <f>+_xlfn.XLOOKUP($A47,EBIT!$A:$A,EBIT!J:J)</f>
        <v>0</v>
      </c>
      <c r="L47" s="284">
        <f>+_xlfn.XLOOKUP($A47,EBIT!$A:$A,EBIT!K:K)</f>
        <v>0</v>
      </c>
      <c r="M47" s="284">
        <f>+_xlfn.XLOOKUP($A47,EBIT!$A:$A,EBIT!L:L)</f>
        <v>0</v>
      </c>
      <c r="N47" s="284">
        <v>0</v>
      </c>
    </row>
    <row r="48" spans="1:14">
      <c r="A48" s="279" t="s">
        <v>551</v>
      </c>
      <c r="B48" s="285"/>
      <c r="C48" s="285">
        <f>+_xlfn.XLOOKUP($A48,EBIT!$A:$A,EBIT!B:B)</f>
        <v>36854.149999999994</v>
      </c>
      <c r="D48" s="285">
        <f>+_xlfn.XLOOKUP($A48,EBIT!$A:$A,EBIT!C:C)</f>
        <v>0</v>
      </c>
      <c r="E48" s="285">
        <f>+_xlfn.XLOOKUP($A48,EBIT!$A:$A,EBIT!D:D)</f>
        <v>0</v>
      </c>
      <c r="F48" s="285">
        <f>+_xlfn.XLOOKUP($A48,EBIT!$A:$A,EBIT!E:E)</f>
        <v>0</v>
      </c>
      <c r="G48" s="285">
        <f>+_xlfn.XLOOKUP($A48,EBIT!$A:$A,EBIT!F:F)</f>
        <v>0</v>
      </c>
      <c r="H48" s="285">
        <f>+_xlfn.XLOOKUP($A48,EBIT!$A:$A,EBIT!G:G)</f>
        <v>0</v>
      </c>
      <c r="I48" s="285">
        <f>+_xlfn.XLOOKUP($A48,EBIT!$A:$A,EBIT!H:H)</f>
        <v>0</v>
      </c>
      <c r="J48" s="285">
        <f>+_xlfn.XLOOKUP($A48,EBIT!$A:$A,EBIT!I:I)</f>
        <v>0</v>
      </c>
      <c r="K48" s="285">
        <f>+_xlfn.XLOOKUP($A48,EBIT!$A:$A,EBIT!J:J)</f>
        <v>0</v>
      </c>
      <c r="L48" s="285">
        <f>+_xlfn.XLOOKUP($A48,EBIT!$A:$A,EBIT!K:K)</f>
        <v>0</v>
      </c>
      <c r="M48" s="285">
        <f>+_xlfn.XLOOKUP($A48,EBIT!$A:$A,EBIT!L:L)</f>
        <v>0</v>
      </c>
      <c r="N48" s="285">
        <v>0</v>
      </c>
    </row>
    <row r="49" spans="1:38">
      <c r="A49" s="278" t="s">
        <v>500</v>
      </c>
      <c r="B49" s="286"/>
      <c r="C49" s="286">
        <f>+_xlfn.XLOOKUP($A49,EBIT!$A:$A,EBIT!B:B)</f>
        <v>-8705.1100000002025</v>
      </c>
      <c r="D49" s="286">
        <f>+_xlfn.XLOOKUP($A49,EBIT!$A:$A,EBIT!C:C)</f>
        <v>0</v>
      </c>
      <c r="E49" s="286">
        <f>+_xlfn.XLOOKUP($A49,EBIT!$A:$A,EBIT!D:D)</f>
        <v>0</v>
      </c>
      <c r="F49" s="286">
        <f>+_xlfn.XLOOKUP($A49,EBIT!$A:$A,EBIT!E:E)</f>
        <v>0</v>
      </c>
      <c r="G49" s="286">
        <f>+_xlfn.XLOOKUP($A49,EBIT!$A:$A,EBIT!F:F)</f>
        <v>0</v>
      </c>
      <c r="H49" s="286">
        <f>+_xlfn.XLOOKUP($A49,EBIT!$A:$A,EBIT!G:G)</f>
        <v>0</v>
      </c>
      <c r="I49" s="286">
        <f>+_xlfn.XLOOKUP($A49,EBIT!$A:$A,EBIT!H:H)</f>
        <v>0</v>
      </c>
      <c r="J49" s="286">
        <f>+_xlfn.XLOOKUP($A49,EBIT!$A:$A,EBIT!I:I)</f>
        <v>0</v>
      </c>
      <c r="K49" s="286">
        <f>+_xlfn.XLOOKUP($A49,EBIT!$A:$A,EBIT!J:J)</f>
        <v>0</v>
      </c>
      <c r="L49" s="286">
        <f>+_xlfn.XLOOKUP($A49,EBIT!$A:$A,EBIT!K:K)</f>
        <v>0</v>
      </c>
      <c r="M49" s="286">
        <f>+_xlfn.XLOOKUP($A49,EBIT!$A:$A,EBIT!L:L)</f>
        <v>0</v>
      </c>
      <c r="N49" s="286">
        <v>0</v>
      </c>
    </row>
    <row r="50" spans="1:38">
      <c r="A50" s="278" t="s">
        <v>501</v>
      </c>
      <c r="B50" s="286"/>
      <c r="C50" s="286">
        <f>+_xlfn.XLOOKUP($A50,EBIT!$A:$A,EBIT!B:B)</f>
        <v>117608.83000000012</v>
      </c>
      <c r="D50" s="286">
        <f>+_xlfn.XLOOKUP($A50,EBIT!$A:$A,EBIT!C:C)</f>
        <v>0</v>
      </c>
      <c r="E50" s="286">
        <f>+_xlfn.XLOOKUP($A50,EBIT!$A:$A,EBIT!D:D)</f>
        <v>0</v>
      </c>
      <c r="F50" s="286">
        <f>+_xlfn.XLOOKUP($A50,EBIT!$A:$A,EBIT!E:E)</f>
        <v>0</v>
      </c>
      <c r="G50" s="286">
        <f>+_xlfn.XLOOKUP($A50,EBIT!$A:$A,EBIT!F:F)</f>
        <v>0</v>
      </c>
      <c r="H50" s="286">
        <f>+_xlfn.XLOOKUP($A50,EBIT!$A:$A,EBIT!G:G)</f>
        <v>0</v>
      </c>
      <c r="I50" s="286">
        <f>+_xlfn.XLOOKUP($A50,EBIT!$A:$A,EBIT!H:H)</f>
        <v>0</v>
      </c>
      <c r="J50" s="286">
        <f>+_xlfn.XLOOKUP($A50,EBIT!$A:$A,EBIT!I:I)</f>
        <v>0</v>
      </c>
      <c r="K50" s="286">
        <f>+_xlfn.XLOOKUP($A50,EBIT!$A:$A,EBIT!J:J)</f>
        <v>0</v>
      </c>
      <c r="L50" s="286">
        <f>+_xlfn.XLOOKUP($A50,EBIT!$A:$A,EBIT!K:K)</f>
        <v>0</v>
      </c>
      <c r="M50" s="286">
        <f>+_xlfn.XLOOKUP($A50,EBIT!$A:$A,EBIT!L:L)</f>
        <v>0</v>
      </c>
      <c r="N50" s="286">
        <v>0</v>
      </c>
    </row>
    <row r="51" spans="1:38">
      <c r="A51" s="278" t="s">
        <v>502</v>
      </c>
      <c r="B51" s="286"/>
      <c r="C51" s="286">
        <f>+_xlfn.XLOOKUP($A51,EBIT!$A:$A,EBIT!B:B)</f>
        <v>188647.53999999989</v>
      </c>
      <c r="D51" s="286">
        <f>+_xlfn.XLOOKUP($A51,EBIT!$A:$A,EBIT!C:C)</f>
        <v>0</v>
      </c>
      <c r="E51" s="286">
        <f>+_xlfn.XLOOKUP($A51,EBIT!$A:$A,EBIT!D:D)</f>
        <v>0</v>
      </c>
      <c r="F51" s="286">
        <f>+_xlfn.XLOOKUP($A51,EBIT!$A:$A,EBIT!E:E)</f>
        <v>0</v>
      </c>
      <c r="G51" s="286">
        <f>+_xlfn.XLOOKUP($A51,EBIT!$A:$A,EBIT!F:F)</f>
        <v>0</v>
      </c>
      <c r="H51" s="286">
        <f>+_xlfn.XLOOKUP($A51,EBIT!$A:$A,EBIT!G:G)</f>
        <v>0</v>
      </c>
      <c r="I51" s="286">
        <f>+_xlfn.XLOOKUP($A51,EBIT!$A:$A,EBIT!H:H)</f>
        <v>0</v>
      </c>
      <c r="J51" s="286">
        <f>+_xlfn.XLOOKUP($A51,EBIT!$A:$A,EBIT!I:I)</f>
        <v>0</v>
      </c>
      <c r="K51" s="286">
        <f>+_xlfn.XLOOKUP($A51,EBIT!$A:$A,EBIT!J:J)</f>
        <v>0</v>
      </c>
      <c r="L51" s="286">
        <f>+_xlfn.XLOOKUP($A51,EBIT!$A:$A,EBIT!K:K)</f>
        <v>0</v>
      </c>
      <c r="M51" s="286">
        <f>+_xlfn.XLOOKUP($A51,EBIT!$A:$A,EBIT!L:L)</f>
        <v>0</v>
      </c>
      <c r="N51" s="286">
        <v>0</v>
      </c>
    </row>
    <row r="52" spans="1:38">
      <c r="A52" s="279" t="s">
        <v>553</v>
      </c>
      <c r="B52" s="285"/>
      <c r="C52" s="285">
        <f>+_xlfn.XLOOKUP($A52,EBIT!$A:$A,EBIT!B:B)</f>
        <v>297551.26000000013</v>
      </c>
      <c r="D52" s="285">
        <f>+_xlfn.XLOOKUP($A52,EBIT!$A:$A,EBIT!C:C)</f>
        <v>0</v>
      </c>
      <c r="E52" s="285">
        <f>+_xlfn.XLOOKUP($A52,EBIT!$A:$A,EBIT!D:D)</f>
        <v>0</v>
      </c>
      <c r="F52" s="285">
        <f>+_xlfn.XLOOKUP($A52,EBIT!$A:$A,EBIT!E:E)</f>
        <v>0</v>
      </c>
      <c r="G52" s="285">
        <f>+_xlfn.XLOOKUP($A52,EBIT!$A:$A,EBIT!F:F)</f>
        <v>0</v>
      </c>
      <c r="H52" s="285">
        <f>+_xlfn.XLOOKUP($A52,EBIT!$A:$A,EBIT!G:G)</f>
        <v>0</v>
      </c>
      <c r="I52" s="285">
        <f>+_xlfn.XLOOKUP($A52,EBIT!$A:$A,EBIT!H:H)</f>
        <v>0</v>
      </c>
      <c r="J52" s="285">
        <f>+_xlfn.XLOOKUP($A52,EBIT!$A:$A,EBIT!I:I)</f>
        <v>0</v>
      </c>
      <c r="K52" s="285">
        <f>+_xlfn.XLOOKUP($A52,EBIT!$A:$A,EBIT!J:J)</f>
        <v>0</v>
      </c>
      <c r="L52" s="285">
        <f>+_xlfn.XLOOKUP($A52,EBIT!$A:$A,EBIT!K:K)</f>
        <v>0</v>
      </c>
      <c r="M52" s="285">
        <f>+_xlfn.XLOOKUP($A52,EBIT!$A:$A,EBIT!L:L)</f>
        <v>0</v>
      </c>
      <c r="N52" s="285">
        <v>0</v>
      </c>
    </row>
    <row r="53" spans="1:38">
      <c r="A53" s="278" t="s">
        <v>504</v>
      </c>
      <c r="B53" s="286"/>
      <c r="C53" s="286">
        <f>+_xlfn.XLOOKUP($A53,EBIT!$A:$A,EBIT!B:B)</f>
        <v>-44588.699999999946</v>
      </c>
      <c r="D53" s="286">
        <f>+_xlfn.XLOOKUP($A53,EBIT!$A:$A,EBIT!C:C)</f>
        <v>0</v>
      </c>
      <c r="E53" s="286">
        <f>+_xlfn.XLOOKUP($A53,EBIT!$A:$A,EBIT!D:D)</f>
        <v>0</v>
      </c>
      <c r="F53" s="286">
        <f>+_xlfn.XLOOKUP($A53,EBIT!$A:$A,EBIT!E:E)</f>
        <v>0</v>
      </c>
      <c r="G53" s="286">
        <f>+_xlfn.XLOOKUP($A53,EBIT!$A:$A,EBIT!F:F)</f>
        <v>0</v>
      </c>
      <c r="H53" s="286">
        <f>+_xlfn.XLOOKUP($A53,EBIT!$A:$A,EBIT!G:G)</f>
        <v>0</v>
      </c>
      <c r="I53" s="286">
        <f>+_xlfn.XLOOKUP($A53,EBIT!$A:$A,EBIT!H:H)</f>
        <v>0</v>
      </c>
      <c r="J53" s="286">
        <f>+_xlfn.XLOOKUP($A53,EBIT!$A:$A,EBIT!I:I)</f>
        <v>0</v>
      </c>
      <c r="K53" s="286">
        <f>+_xlfn.XLOOKUP($A53,EBIT!$A:$A,EBIT!J:J)</f>
        <v>0</v>
      </c>
      <c r="L53" s="286">
        <f>+_xlfn.XLOOKUP($A53,EBIT!$A:$A,EBIT!K:K)</f>
        <v>0</v>
      </c>
      <c r="M53" s="286">
        <f>+_xlfn.XLOOKUP($A53,EBIT!$A:$A,EBIT!L:L)</f>
        <v>0</v>
      </c>
      <c r="N53" s="286">
        <v>0</v>
      </c>
    </row>
    <row r="54" spans="1:38" ht="15" customHeight="1">
      <c r="A54" s="278" t="s">
        <v>505</v>
      </c>
      <c r="B54" s="286"/>
      <c r="C54" s="286">
        <f>+_xlfn.XLOOKUP($A54,EBIT!$A:$A,EBIT!B:B)</f>
        <v>19612.650000000678</v>
      </c>
      <c r="D54" s="286">
        <f>+_xlfn.XLOOKUP($A54,EBIT!$A:$A,EBIT!C:C)</f>
        <v>0</v>
      </c>
      <c r="E54" s="286">
        <f>+_xlfn.XLOOKUP($A54,EBIT!$A:$A,EBIT!D:D)</f>
        <v>0</v>
      </c>
      <c r="F54" s="286">
        <f>+_xlfn.XLOOKUP($A54,EBIT!$A:$A,EBIT!E:E)</f>
        <v>0</v>
      </c>
      <c r="G54" s="286">
        <f>+_xlfn.XLOOKUP($A54,EBIT!$A:$A,EBIT!F:F)</f>
        <v>0</v>
      </c>
      <c r="H54" s="286">
        <f>+_xlfn.XLOOKUP($A54,EBIT!$A:$A,EBIT!G:G)</f>
        <v>0</v>
      </c>
      <c r="I54" s="286">
        <f>+_xlfn.XLOOKUP($A54,EBIT!$A:$A,EBIT!H:H)</f>
        <v>0</v>
      </c>
      <c r="J54" s="286">
        <f>+_xlfn.XLOOKUP($A54,EBIT!$A:$A,EBIT!I:I)</f>
        <v>0</v>
      </c>
      <c r="K54" s="286">
        <f>+_xlfn.XLOOKUP($A54,EBIT!$A:$A,EBIT!J:J)</f>
        <v>0</v>
      </c>
      <c r="L54" s="286">
        <f>+_xlfn.XLOOKUP($A54,EBIT!$A:$A,EBIT!K:K)</f>
        <v>0</v>
      </c>
      <c r="M54" s="286">
        <f>+_xlfn.XLOOKUP($A54,EBIT!$A:$A,EBIT!L:L)</f>
        <v>0</v>
      </c>
      <c r="N54" s="286">
        <v>0</v>
      </c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  <c r="AA54" s="226"/>
      <c r="AB54" s="226"/>
      <c r="AC54" s="226"/>
      <c r="AD54" s="226"/>
      <c r="AE54" s="226"/>
      <c r="AF54" s="226"/>
      <c r="AG54" s="226"/>
      <c r="AH54" s="226"/>
    </row>
    <row r="55" spans="1:38" ht="15" customHeight="1">
      <c r="A55" s="279" t="s">
        <v>552</v>
      </c>
      <c r="B55" s="285"/>
      <c r="C55" s="285">
        <f>+_xlfn.XLOOKUP($A55,EBIT!$A:$A,EBIT!B:B)</f>
        <v>-24976.049999999297</v>
      </c>
      <c r="D55" s="285">
        <f>+_xlfn.XLOOKUP($A55,EBIT!$A:$A,EBIT!C:C)</f>
        <v>0</v>
      </c>
      <c r="E55" s="285">
        <f>+_xlfn.XLOOKUP($A55,EBIT!$A:$A,EBIT!D:D)</f>
        <v>0</v>
      </c>
      <c r="F55" s="285">
        <f>+_xlfn.XLOOKUP($A55,EBIT!$A:$A,EBIT!E:E)</f>
        <v>0</v>
      </c>
      <c r="G55" s="285">
        <f>+_xlfn.XLOOKUP($A55,EBIT!$A:$A,EBIT!F:F)</f>
        <v>0</v>
      </c>
      <c r="H55" s="285">
        <f>+_xlfn.XLOOKUP($A55,EBIT!$A:$A,EBIT!G:G)</f>
        <v>0</v>
      </c>
      <c r="I55" s="285">
        <f>+_xlfn.XLOOKUP($A55,EBIT!$A:$A,EBIT!H:H)</f>
        <v>0</v>
      </c>
      <c r="J55" s="285">
        <f>+_xlfn.XLOOKUP($A55,EBIT!$A:$A,EBIT!I:I)</f>
        <v>0</v>
      </c>
      <c r="K55" s="285">
        <f>+_xlfn.XLOOKUP($A55,EBIT!$A:$A,EBIT!J:J)</f>
        <v>0</v>
      </c>
      <c r="L55" s="285">
        <f>+_xlfn.XLOOKUP($A55,EBIT!$A:$A,EBIT!K:K)</f>
        <v>0</v>
      </c>
      <c r="M55" s="285">
        <f>+_xlfn.XLOOKUP($A55,EBIT!$A:$A,EBIT!L:L)</f>
        <v>0</v>
      </c>
      <c r="N55" s="285">
        <v>0</v>
      </c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  <c r="AA55" s="226"/>
      <c r="AB55" s="226"/>
      <c r="AC55" s="226"/>
      <c r="AD55" s="226"/>
      <c r="AE55" s="226"/>
      <c r="AF55" s="226"/>
      <c r="AG55" s="226"/>
      <c r="AH55" s="226"/>
    </row>
    <row r="56" spans="1:38" ht="15" customHeight="1">
      <c r="A56" s="278" t="s">
        <v>507</v>
      </c>
      <c r="B56" s="286"/>
      <c r="C56" s="286">
        <f>+_xlfn.XLOOKUP($A56,EBIT!$A:$A,EBIT!B:B)</f>
        <v>150562.8899999994</v>
      </c>
      <c r="D56" s="286">
        <f>+_xlfn.XLOOKUP($A56,EBIT!$A:$A,EBIT!C:C)</f>
        <v>0</v>
      </c>
      <c r="E56" s="286">
        <f>+_xlfn.XLOOKUP($A56,EBIT!$A:$A,EBIT!D:D)</f>
        <v>0</v>
      </c>
      <c r="F56" s="286">
        <f>+_xlfn.XLOOKUP($A56,EBIT!$A:$A,EBIT!E:E)</f>
        <v>0</v>
      </c>
      <c r="G56" s="286">
        <f>+_xlfn.XLOOKUP($A56,EBIT!$A:$A,EBIT!F:F)</f>
        <v>0</v>
      </c>
      <c r="H56" s="286">
        <f>+_xlfn.XLOOKUP($A56,EBIT!$A:$A,EBIT!G:G)</f>
        <v>0</v>
      </c>
      <c r="I56" s="286">
        <f>+_xlfn.XLOOKUP($A56,EBIT!$A:$A,EBIT!H:H)</f>
        <v>0</v>
      </c>
      <c r="J56" s="286">
        <f>+_xlfn.XLOOKUP($A56,EBIT!$A:$A,EBIT!I:I)</f>
        <v>0</v>
      </c>
      <c r="K56" s="286">
        <f>+_xlfn.XLOOKUP($A56,EBIT!$A:$A,EBIT!J:J)</f>
        <v>0</v>
      </c>
      <c r="L56" s="286">
        <f>+_xlfn.XLOOKUP($A56,EBIT!$A:$A,EBIT!K:K)</f>
        <v>0</v>
      </c>
      <c r="M56" s="286">
        <f>+_xlfn.XLOOKUP($A56,EBIT!$A:$A,EBIT!L:L)</f>
        <v>0</v>
      </c>
      <c r="N56" s="286">
        <v>0</v>
      </c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  <c r="AA56" s="226"/>
      <c r="AB56" s="226"/>
      <c r="AC56" s="226"/>
      <c r="AD56" s="226"/>
      <c r="AE56" s="226"/>
      <c r="AF56" s="226"/>
      <c r="AG56" s="226"/>
      <c r="AH56" s="226"/>
    </row>
    <row r="57" spans="1:38" ht="15" customHeight="1">
      <c r="A57" s="278" t="s">
        <v>508</v>
      </c>
      <c r="B57" s="286"/>
      <c r="C57" s="286">
        <f>+_xlfn.XLOOKUP($A57,EBIT!$A:$A,EBIT!B:B)</f>
        <v>172726.42000000013</v>
      </c>
      <c r="D57" s="286">
        <f>+_xlfn.XLOOKUP($A57,EBIT!$A:$A,EBIT!C:C)</f>
        <v>0</v>
      </c>
      <c r="E57" s="286">
        <f>+_xlfn.XLOOKUP($A57,EBIT!$A:$A,EBIT!D:D)</f>
        <v>0</v>
      </c>
      <c r="F57" s="286">
        <f>+_xlfn.XLOOKUP($A57,EBIT!$A:$A,EBIT!E:E)</f>
        <v>0</v>
      </c>
      <c r="G57" s="286">
        <f>+_xlfn.XLOOKUP($A57,EBIT!$A:$A,EBIT!F:F)</f>
        <v>0</v>
      </c>
      <c r="H57" s="286">
        <f>+_xlfn.XLOOKUP($A57,EBIT!$A:$A,EBIT!G:G)</f>
        <v>0</v>
      </c>
      <c r="I57" s="286">
        <f>+_xlfn.XLOOKUP($A57,EBIT!$A:$A,EBIT!H:H)</f>
        <v>0</v>
      </c>
      <c r="J57" s="286">
        <f>+_xlfn.XLOOKUP($A57,EBIT!$A:$A,EBIT!I:I)</f>
        <v>0</v>
      </c>
      <c r="K57" s="286">
        <f>+_xlfn.XLOOKUP($A57,EBIT!$A:$A,EBIT!J:J)</f>
        <v>0</v>
      </c>
      <c r="L57" s="286">
        <f>+_xlfn.XLOOKUP($A57,EBIT!$A:$A,EBIT!K:K)</f>
        <v>0</v>
      </c>
      <c r="M57" s="286">
        <f>+_xlfn.XLOOKUP($A57,EBIT!$A:$A,EBIT!L:L)</f>
        <v>0</v>
      </c>
      <c r="N57" s="286">
        <v>0</v>
      </c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  <c r="AA57" s="226"/>
      <c r="AB57" s="226"/>
      <c r="AC57" s="226"/>
      <c r="AD57" s="226"/>
      <c r="AE57" s="226"/>
      <c r="AF57" s="226"/>
      <c r="AG57" s="226"/>
      <c r="AH57" s="226"/>
    </row>
    <row r="58" spans="1:38" ht="15" customHeight="1">
      <c r="A58" s="278" t="s">
        <v>509</v>
      </c>
      <c r="B58" s="286"/>
      <c r="C58" s="286">
        <f>+_xlfn.XLOOKUP($A58,EBIT!$A:$A,EBIT!B:B)</f>
        <v>57664.460000000719</v>
      </c>
      <c r="D58" s="286">
        <f>+_xlfn.XLOOKUP($A58,EBIT!$A:$A,EBIT!C:C)</f>
        <v>0</v>
      </c>
      <c r="E58" s="286">
        <f>+_xlfn.XLOOKUP($A58,EBIT!$A:$A,EBIT!D:D)</f>
        <v>0</v>
      </c>
      <c r="F58" s="286">
        <f>+_xlfn.XLOOKUP($A58,EBIT!$A:$A,EBIT!E:E)</f>
        <v>0</v>
      </c>
      <c r="G58" s="286">
        <f>+_xlfn.XLOOKUP($A58,EBIT!$A:$A,EBIT!F:F)</f>
        <v>0</v>
      </c>
      <c r="H58" s="286">
        <f>+_xlfn.XLOOKUP($A58,EBIT!$A:$A,EBIT!G:G)</f>
        <v>0</v>
      </c>
      <c r="I58" s="286">
        <f>+_xlfn.XLOOKUP($A58,EBIT!$A:$A,EBIT!H:H)</f>
        <v>0</v>
      </c>
      <c r="J58" s="286">
        <f>+_xlfn.XLOOKUP($A58,EBIT!$A:$A,EBIT!I:I)</f>
        <v>0</v>
      </c>
      <c r="K58" s="286">
        <f>+_xlfn.XLOOKUP($A58,EBIT!$A:$A,EBIT!J:J)</f>
        <v>0</v>
      </c>
      <c r="L58" s="286">
        <f>+_xlfn.XLOOKUP($A58,EBIT!$A:$A,EBIT!K:K)</f>
        <v>0</v>
      </c>
      <c r="M58" s="286">
        <f>+_xlfn.XLOOKUP($A58,EBIT!$A:$A,EBIT!L:L)</f>
        <v>0</v>
      </c>
      <c r="N58" s="286">
        <v>0</v>
      </c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  <c r="AA58" s="226"/>
      <c r="AB58" s="226"/>
      <c r="AC58" s="226"/>
      <c r="AD58" s="226"/>
      <c r="AE58" s="226"/>
      <c r="AF58" s="226"/>
      <c r="AG58" s="226"/>
      <c r="AH58" s="226"/>
    </row>
    <row r="59" spans="1:38" ht="15" customHeight="1">
      <c r="A59" s="278" t="s">
        <v>510</v>
      </c>
      <c r="B59" s="286"/>
      <c r="C59" s="286">
        <f>+_xlfn.XLOOKUP($A59,EBIT!$A:$A,EBIT!B:B)</f>
        <v>20445.159999999909</v>
      </c>
      <c r="D59" s="286">
        <f>+_xlfn.XLOOKUP($A59,EBIT!$A:$A,EBIT!C:C)</f>
        <v>0</v>
      </c>
      <c r="E59" s="286">
        <f>+_xlfn.XLOOKUP($A59,EBIT!$A:$A,EBIT!D:D)</f>
        <v>0</v>
      </c>
      <c r="F59" s="286">
        <f>+_xlfn.XLOOKUP($A59,EBIT!$A:$A,EBIT!E:E)</f>
        <v>0</v>
      </c>
      <c r="G59" s="286">
        <f>+_xlfn.XLOOKUP($A59,EBIT!$A:$A,EBIT!F:F)</f>
        <v>0</v>
      </c>
      <c r="H59" s="286">
        <f>+_xlfn.XLOOKUP($A59,EBIT!$A:$A,EBIT!G:G)</f>
        <v>0</v>
      </c>
      <c r="I59" s="286">
        <f>+_xlfn.XLOOKUP($A59,EBIT!$A:$A,EBIT!H:H)</f>
        <v>0</v>
      </c>
      <c r="J59" s="286">
        <f>+_xlfn.XLOOKUP($A59,EBIT!$A:$A,EBIT!I:I)</f>
        <v>0</v>
      </c>
      <c r="K59" s="286">
        <f>+_xlfn.XLOOKUP($A59,EBIT!$A:$A,EBIT!J:J)</f>
        <v>0</v>
      </c>
      <c r="L59" s="286">
        <f>+_xlfn.XLOOKUP($A59,EBIT!$A:$A,EBIT!K:K)</f>
        <v>0</v>
      </c>
      <c r="M59" s="286">
        <f>+_xlfn.XLOOKUP($A59,EBIT!$A:$A,EBIT!L:L)</f>
        <v>0</v>
      </c>
      <c r="N59" s="286">
        <v>0</v>
      </c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  <c r="AA59" s="226"/>
      <c r="AB59" s="226"/>
      <c r="AC59" s="226"/>
      <c r="AD59" s="226"/>
      <c r="AE59" s="226"/>
      <c r="AF59" s="226"/>
      <c r="AG59" s="226"/>
      <c r="AH59" s="226"/>
    </row>
    <row r="60" spans="1:38" ht="15" customHeight="1">
      <c r="A60" s="279" t="s">
        <v>554</v>
      </c>
      <c r="B60" s="285"/>
      <c r="C60" s="285">
        <f>+_xlfn.XLOOKUP($A60,EBIT!$A:$A,EBIT!B:B)</f>
        <v>401398.92999999988</v>
      </c>
      <c r="D60" s="285">
        <f>+_xlfn.XLOOKUP($A60,EBIT!$A:$A,EBIT!C:C)</f>
        <v>0</v>
      </c>
      <c r="E60" s="285">
        <f>+_xlfn.XLOOKUP($A60,EBIT!$A:$A,EBIT!D:D)</f>
        <v>0</v>
      </c>
      <c r="F60" s="285">
        <f>+_xlfn.XLOOKUP($A60,EBIT!$A:$A,EBIT!E:E)</f>
        <v>0</v>
      </c>
      <c r="G60" s="285">
        <f>+_xlfn.XLOOKUP($A60,EBIT!$A:$A,EBIT!F:F)</f>
        <v>0</v>
      </c>
      <c r="H60" s="285">
        <f>+_xlfn.XLOOKUP($A60,EBIT!$A:$A,EBIT!G:G)</f>
        <v>0</v>
      </c>
      <c r="I60" s="285">
        <f>+_xlfn.XLOOKUP($A60,EBIT!$A:$A,EBIT!H:H)</f>
        <v>0</v>
      </c>
      <c r="J60" s="285">
        <f>+_xlfn.XLOOKUP($A60,EBIT!$A:$A,EBIT!I:I)</f>
        <v>0</v>
      </c>
      <c r="K60" s="285">
        <f>+_xlfn.XLOOKUP($A60,EBIT!$A:$A,EBIT!J:J)</f>
        <v>0</v>
      </c>
      <c r="L60" s="285">
        <f>+_xlfn.XLOOKUP($A60,EBIT!$A:$A,EBIT!K:K)</f>
        <v>0</v>
      </c>
      <c r="M60" s="285">
        <f>+_xlfn.XLOOKUP($A60,EBIT!$A:$A,EBIT!L:L)</f>
        <v>0</v>
      </c>
      <c r="N60" s="285">
        <v>0</v>
      </c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  <c r="AA60" s="226"/>
      <c r="AB60" s="226"/>
      <c r="AC60" s="226"/>
      <c r="AD60" s="226"/>
      <c r="AE60" s="226"/>
      <c r="AF60" s="226"/>
      <c r="AG60" s="226"/>
      <c r="AH60" s="226"/>
    </row>
    <row r="61" spans="1:38" s="228" customFormat="1" ht="15" customHeight="1">
      <c r="A61" s="282" t="s">
        <v>550</v>
      </c>
      <c r="B61" s="283"/>
      <c r="C61" s="283">
        <f>+_xlfn.XLOOKUP($A61,EBIT!$A:$A,EBIT!B:B)</f>
        <v>710828.29000000155</v>
      </c>
      <c r="D61" s="283">
        <f>+_xlfn.XLOOKUP($A61,EBIT!$A:$A,EBIT!C:C)</f>
        <v>0</v>
      </c>
      <c r="E61" s="283">
        <f>+_xlfn.XLOOKUP($A61,EBIT!$A:$A,EBIT!D:D)</f>
        <v>0</v>
      </c>
      <c r="F61" s="283">
        <f>+_xlfn.XLOOKUP($A61,EBIT!$A:$A,EBIT!E:E)</f>
        <v>0</v>
      </c>
      <c r="G61" s="283">
        <f>+_xlfn.XLOOKUP($A61,EBIT!$A:$A,EBIT!F:F)</f>
        <v>0</v>
      </c>
      <c r="H61" s="283">
        <f>+_xlfn.XLOOKUP($A61,EBIT!$A:$A,EBIT!G:G)</f>
        <v>0</v>
      </c>
      <c r="I61" s="283">
        <f>+_xlfn.XLOOKUP($A61,EBIT!$A:$A,EBIT!H:H)</f>
        <v>0</v>
      </c>
      <c r="J61" s="283">
        <f>+_xlfn.XLOOKUP($A61,EBIT!$A:$A,EBIT!I:I)</f>
        <v>0</v>
      </c>
      <c r="K61" s="283">
        <f>+_xlfn.XLOOKUP($A61,EBIT!$A:$A,EBIT!J:J)</f>
        <v>0</v>
      </c>
      <c r="L61" s="283">
        <f>+_xlfn.XLOOKUP($A61,EBIT!$A:$A,EBIT!K:K)</f>
        <v>0</v>
      </c>
      <c r="M61" s="283">
        <f>+_xlfn.XLOOKUP($A61,EBIT!$A:$A,EBIT!L:L)</f>
        <v>0</v>
      </c>
      <c r="N61" s="283">
        <v>0</v>
      </c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/>
      <c r="AA61" s="229"/>
      <c r="AB61" s="229"/>
      <c r="AC61" s="229"/>
      <c r="AD61" s="229"/>
      <c r="AE61" s="229"/>
      <c r="AF61" s="229"/>
      <c r="AG61" s="229"/>
      <c r="AH61" s="229"/>
    </row>
    <row r="62" spans="1:38" ht="15" customHeight="1"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  <c r="AA62" s="226"/>
      <c r="AB62" s="226"/>
      <c r="AC62" s="226"/>
      <c r="AD62" s="226"/>
      <c r="AE62" s="226"/>
      <c r="AF62" s="226"/>
      <c r="AG62" s="226"/>
      <c r="AH62" s="226"/>
      <c r="AI62" s="226"/>
      <c r="AJ62" s="226"/>
      <c r="AK62" s="226"/>
      <c r="AL62" s="226"/>
    </row>
    <row r="63" spans="1:38" ht="15" customHeight="1">
      <c r="C63" s="226"/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  <c r="AA63" s="226"/>
      <c r="AB63" s="226"/>
      <c r="AC63" s="226"/>
      <c r="AD63" s="226"/>
      <c r="AE63" s="226"/>
      <c r="AF63" s="226"/>
      <c r="AG63" s="226"/>
      <c r="AH63" s="226"/>
      <c r="AI63" s="226"/>
      <c r="AJ63" s="226"/>
      <c r="AK63" s="226"/>
      <c r="AL63" s="226"/>
    </row>
    <row r="64" spans="1:38" s="236" customFormat="1">
      <c r="A64" s="237" t="s">
        <v>474</v>
      </c>
      <c r="B64" s="232" t="s">
        <v>390</v>
      </c>
      <c r="C64" s="232" t="s">
        <v>473</v>
      </c>
      <c r="D64" s="232" t="s">
        <v>472</v>
      </c>
      <c r="E64" s="232" t="s">
        <v>471</v>
      </c>
      <c r="F64" s="232" t="s">
        <v>470</v>
      </c>
      <c r="G64" s="232" t="s">
        <v>469</v>
      </c>
      <c r="H64" s="232" t="s">
        <v>468</v>
      </c>
      <c r="I64" s="232" t="s">
        <v>467</v>
      </c>
      <c r="J64" s="232" t="s">
        <v>466</v>
      </c>
      <c r="K64" s="232" t="s">
        <v>465</v>
      </c>
      <c r="L64" s="232" t="s">
        <v>464</v>
      </c>
      <c r="M64" s="232" t="s">
        <v>463</v>
      </c>
      <c r="N64" s="232" t="s">
        <v>390</v>
      </c>
    </row>
    <row r="65" spans="1:38" ht="15" customHeight="1">
      <c r="A65" s="278" t="s">
        <v>496</v>
      </c>
      <c r="B65" s="227">
        <f t="shared" ref="B65:N67" si="12">+_xlfn.XLOOKUP($A65,$A$89:$A$103,B$89:B$103,0)</f>
        <v>3389905.1592000001</v>
      </c>
      <c r="C65" s="227">
        <f t="shared" si="12"/>
        <v>2946057.249400001</v>
      </c>
      <c r="D65" s="227">
        <f t="shared" si="12"/>
        <v>0</v>
      </c>
      <c r="E65" s="227">
        <f t="shared" si="12"/>
        <v>0</v>
      </c>
      <c r="F65" s="227">
        <f t="shared" si="12"/>
        <v>0</v>
      </c>
      <c r="G65" s="227">
        <f t="shared" si="12"/>
        <v>0</v>
      </c>
      <c r="H65" s="227">
        <f t="shared" si="12"/>
        <v>0</v>
      </c>
      <c r="I65" s="227">
        <f t="shared" si="12"/>
        <v>0</v>
      </c>
      <c r="J65" s="227">
        <f t="shared" si="12"/>
        <v>0</v>
      </c>
      <c r="K65" s="227">
        <f t="shared" si="12"/>
        <v>0</v>
      </c>
      <c r="L65" s="227">
        <f t="shared" si="12"/>
        <v>0</v>
      </c>
      <c r="M65" s="227">
        <f t="shared" si="12"/>
        <v>0</v>
      </c>
      <c r="N65" s="227">
        <f t="shared" si="12"/>
        <v>0</v>
      </c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  <c r="AA65" s="226"/>
      <c r="AB65" s="226"/>
      <c r="AC65" s="226"/>
      <c r="AD65" s="226"/>
      <c r="AE65" s="226"/>
      <c r="AF65" s="226"/>
      <c r="AG65" s="226"/>
      <c r="AH65" s="226"/>
      <c r="AI65" s="226"/>
      <c r="AJ65" s="226"/>
      <c r="AK65" s="226"/>
      <c r="AL65" s="226"/>
    </row>
    <row r="66" spans="1:38" ht="15" customHeight="1">
      <c r="A66" s="278" t="s">
        <v>497</v>
      </c>
      <c r="B66" s="227">
        <f t="shared" si="12"/>
        <v>803503.85619999992</v>
      </c>
      <c r="C66" s="227">
        <f t="shared" si="12"/>
        <v>829851.15600000019</v>
      </c>
      <c r="D66" s="227">
        <f t="shared" si="12"/>
        <v>0</v>
      </c>
      <c r="E66" s="227">
        <f t="shared" si="12"/>
        <v>0</v>
      </c>
      <c r="F66" s="227">
        <f t="shared" si="12"/>
        <v>0</v>
      </c>
      <c r="G66" s="227">
        <f t="shared" si="12"/>
        <v>0</v>
      </c>
      <c r="H66" s="227">
        <f t="shared" si="12"/>
        <v>0</v>
      </c>
      <c r="I66" s="227">
        <f t="shared" si="12"/>
        <v>0</v>
      </c>
      <c r="J66" s="227">
        <f t="shared" si="12"/>
        <v>0</v>
      </c>
      <c r="K66" s="227">
        <f t="shared" si="12"/>
        <v>0</v>
      </c>
      <c r="L66" s="227">
        <f t="shared" si="12"/>
        <v>0</v>
      </c>
      <c r="M66" s="227">
        <f t="shared" si="12"/>
        <v>0</v>
      </c>
      <c r="N66" s="227">
        <f t="shared" si="12"/>
        <v>0</v>
      </c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  <c r="AA66" s="226"/>
      <c r="AB66" s="226"/>
      <c r="AC66" s="226"/>
      <c r="AD66" s="226"/>
      <c r="AE66" s="226"/>
      <c r="AF66" s="226"/>
      <c r="AG66" s="226"/>
      <c r="AH66" s="226"/>
      <c r="AI66" s="226"/>
      <c r="AJ66" s="226"/>
      <c r="AK66" s="226"/>
      <c r="AL66" s="226"/>
    </row>
    <row r="67" spans="1:38" ht="15" customHeight="1">
      <c r="A67" s="278" t="s">
        <v>498</v>
      </c>
      <c r="B67" s="227">
        <f t="shared" si="12"/>
        <v>95547.806199999992</v>
      </c>
      <c r="C67" s="227">
        <f t="shared" si="12"/>
        <v>154752.64410000003</v>
      </c>
      <c r="D67" s="227">
        <f t="shared" si="12"/>
        <v>0</v>
      </c>
      <c r="E67" s="227">
        <f t="shared" si="12"/>
        <v>0</v>
      </c>
      <c r="F67" s="227">
        <f t="shared" si="12"/>
        <v>0</v>
      </c>
      <c r="G67" s="227">
        <f t="shared" si="12"/>
        <v>0</v>
      </c>
      <c r="H67" s="227">
        <f t="shared" si="12"/>
        <v>0</v>
      </c>
      <c r="I67" s="227">
        <f t="shared" si="12"/>
        <v>0</v>
      </c>
      <c r="J67" s="227">
        <f t="shared" si="12"/>
        <v>0</v>
      </c>
      <c r="K67" s="227">
        <f t="shared" si="12"/>
        <v>0</v>
      </c>
      <c r="L67" s="227">
        <f t="shared" si="12"/>
        <v>0</v>
      </c>
      <c r="M67" s="227">
        <f t="shared" si="12"/>
        <v>0</v>
      </c>
      <c r="N67" s="227">
        <f t="shared" si="12"/>
        <v>0</v>
      </c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  <c r="AA67" s="226"/>
      <c r="AB67" s="226"/>
      <c r="AC67" s="226"/>
      <c r="AD67" s="226"/>
      <c r="AE67" s="226"/>
      <c r="AF67" s="226"/>
      <c r="AG67" s="226"/>
      <c r="AH67" s="226"/>
      <c r="AI67" s="226"/>
      <c r="AJ67" s="226"/>
      <c r="AK67" s="226"/>
      <c r="AL67" s="226"/>
    </row>
    <row r="68" spans="1:38" ht="15" customHeight="1">
      <c r="A68" s="279" t="s">
        <v>551</v>
      </c>
      <c r="B68" s="280">
        <f t="shared" ref="B68" si="13">SUM(B65:B67)</f>
        <v>4288956.8215999994</v>
      </c>
      <c r="C68" s="280">
        <f t="shared" ref="C68:I68" si="14">SUM(C65:C67)</f>
        <v>3930661.0495000016</v>
      </c>
      <c r="D68" s="280">
        <f t="shared" si="14"/>
        <v>0</v>
      </c>
      <c r="E68" s="280">
        <f t="shared" si="14"/>
        <v>0</v>
      </c>
      <c r="F68" s="280">
        <f t="shared" si="14"/>
        <v>0</v>
      </c>
      <c r="G68" s="280">
        <f t="shared" si="14"/>
        <v>0</v>
      </c>
      <c r="H68" s="280">
        <f t="shared" si="14"/>
        <v>0</v>
      </c>
      <c r="I68" s="280">
        <f t="shared" si="14"/>
        <v>0</v>
      </c>
      <c r="J68" s="280">
        <f t="shared" ref="J68:N68" si="15">SUM(J65:J67)</f>
        <v>0</v>
      </c>
      <c r="K68" s="280">
        <f t="shared" si="15"/>
        <v>0</v>
      </c>
      <c r="L68" s="280">
        <f t="shared" si="15"/>
        <v>0</v>
      </c>
      <c r="M68" s="280">
        <f t="shared" si="15"/>
        <v>0</v>
      </c>
      <c r="N68" s="280">
        <f t="shared" si="15"/>
        <v>0</v>
      </c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  <c r="AA68" s="226"/>
      <c r="AB68" s="226"/>
      <c r="AC68" s="226"/>
      <c r="AD68" s="226"/>
      <c r="AE68" s="226"/>
      <c r="AF68" s="226"/>
      <c r="AG68" s="226"/>
      <c r="AH68" s="226"/>
      <c r="AI68" s="226"/>
      <c r="AJ68" s="226"/>
      <c r="AK68" s="226"/>
      <c r="AL68" s="226"/>
    </row>
    <row r="69" spans="1:38" ht="15" customHeight="1">
      <c r="A69" s="278" t="s">
        <v>500</v>
      </c>
      <c r="B69" s="227">
        <f t="shared" ref="B69:N71" si="16">+_xlfn.XLOOKUP($A69,$A$89:$A$103,B$89:B$103,0)</f>
        <v>6137816.7297999999</v>
      </c>
      <c r="C69" s="227">
        <f t="shared" si="16"/>
        <v>5969139.1026999922</v>
      </c>
      <c r="D69" s="227">
        <f t="shared" si="16"/>
        <v>0</v>
      </c>
      <c r="E69" s="227">
        <f t="shared" si="16"/>
        <v>0</v>
      </c>
      <c r="F69" s="227">
        <f t="shared" si="16"/>
        <v>0</v>
      </c>
      <c r="G69" s="227">
        <f t="shared" si="16"/>
        <v>0</v>
      </c>
      <c r="H69" s="227">
        <f t="shared" si="16"/>
        <v>0</v>
      </c>
      <c r="I69" s="227">
        <f t="shared" si="16"/>
        <v>0</v>
      </c>
      <c r="J69" s="227">
        <f t="shared" si="16"/>
        <v>0</v>
      </c>
      <c r="K69" s="227">
        <f t="shared" si="16"/>
        <v>0</v>
      </c>
      <c r="L69" s="227">
        <f t="shared" si="16"/>
        <v>0</v>
      </c>
      <c r="M69" s="227">
        <f t="shared" si="16"/>
        <v>0</v>
      </c>
      <c r="N69" s="227">
        <f t="shared" si="16"/>
        <v>0</v>
      </c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  <c r="AA69" s="226"/>
      <c r="AB69" s="226"/>
      <c r="AC69" s="226"/>
      <c r="AD69" s="226"/>
      <c r="AE69" s="226"/>
      <c r="AF69" s="226"/>
      <c r="AG69" s="226"/>
      <c r="AH69" s="226"/>
      <c r="AI69" s="226"/>
      <c r="AJ69" s="226"/>
      <c r="AK69" s="226"/>
      <c r="AL69" s="226"/>
    </row>
    <row r="70" spans="1:38" ht="15" customHeight="1">
      <c r="A70" s="278" t="s">
        <v>501</v>
      </c>
      <c r="B70" s="227">
        <f t="shared" si="16"/>
        <v>3677336.5014</v>
      </c>
      <c r="C70" s="227">
        <f t="shared" si="16"/>
        <v>3677542.6724000005</v>
      </c>
      <c r="D70" s="227">
        <f t="shared" si="16"/>
        <v>0</v>
      </c>
      <c r="E70" s="227">
        <f t="shared" si="16"/>
        <v>0</v>
      </c>
      <c r="F70" s="227">
        <f t="shared" si="16"/>
        <v>0</v>
      </c>
      <c r="G70" s="227">
        <f t="shared" si="16"/>
        <v>0</v>
      </c>
      <c r="H70" s="227">
        <f t="shared" si="16"/>
        <v>0</v>
      </c>
      <c r="I70" s="227">
        <f t="shared" si="16"/>
        <v>0</v>
      </c>
      <c r="J70" s="227">
        <f t="shared" si="16"/>
        <v>0</v>
      </c>
      <c r="K70" s="227">
        <f t="shared" si="16"/>
        <v>0</v>
      </c>
      <c r="L70" s="227">
        <f t="shared" si="16"/>
        <v>0</v>
      </c>
      <c r="M70" s="227">
        <f t="shared" si="16"/>
        <v>0</v>
      </c>
      <c r="N70" s="227">
        <f t="shared" si="16"/>
        <v>0</v>
      </c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  <c r="AA70" s="226"/>
      <c r="AB70" s="226"/>
      <c r="AC70" s="226"/>
      <c r="AD70" s="226"/>
      <c r="AE70" s="226"/>
      <c r="AF70" s="226"/>
      <c r="AG70" s="226"/>
      <c r="AH70" s="226"/>
      <c r="AI70" s="226"/>
      <c r="AJ70" s="226"/>
      <c r="AK70" s="226"/>
      <c r="AL70" s="226"/>
    </row>
    <row r="71" spans="1:38" ht="15" customHeight="1">
      <c r="A71" s="278" t="s">
        <v>502</v>
      </c>
      <c r="B71" s="227">
        <f t="shared" si="16"/>
        <v>11845394.960700002</v>
      </c>
      <c r="C71" s="227">
        <f t="shared" si="16"/>
        <v>13184314.7403</v>
      </c>
      <c r="D71" s="227">
        <f t="shared" si="16"/>
        <v>0</v>
      </c>
      <c r="E71" s="227">
        <f t="shared" si="16"/>
        <v>0</v>
      </c>
      <c r="F71" s="227">
        <f t="shared" si="16"/>
        <v>0</v>
      </c>
      <c r="G71" s="227">
        <f t="shared" si="16"/>
        <v>0</v>
      </c>
      <c r="H71" s="227">
        <f t="shared" si="16"/>
        <v>0</v>
      </c>
      <c r="I71" s="227">
        <f t="shared" si="16"/>
        <v>0</v>
      </c>
      <c r="J71" s="227">
        <f t="shared" si="16"/>
        <v>0</v>
      </c>
      <c r="K71" s="227">
        <f t="shared" si="16"/>
        <v>0</v>
      </c>
      <c r="L71" s="227">
        <f t="shared" si="16"/>
        <v>0</v>
      </c>
      <c r="M71" s="227">
        <f t="shared" si="16"/>
        <v>0</v>
      </c>
      <c r="N71" s="227">
        <f t="shared" si="16"/>
        <v>0</v>
      </c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  <c r="AA71" s="226"/>
      <c r="AB71" s="226"/>
      <c r="AC71" s="226"/>
      <c r="AD71" s="226"/>
      <c r="AE71" s="226"/>
      <c r="AF71" s="226"/>
      <c r="AG71" s="226"/>
      <c r="AH71" s="226"/>
      <c r="AI71" s="226"/>
      <c r="AJ71" s="226"/>
      <c r="AK71" s="226"/>
      <c r="AL71" s="226"/>
    </row>
    <row r="72" spans="1:38" ht="15" customHeight="1">
      <c r="A72" s="279" t="s">
        <v>553</v>
      </c>
      <c r="B72" s="280">
        <f t="shared" ref="B72" si="17">SUM(B69:B71)</f>
        <v>21660548.1919</v>
      </c>
      <c r="C72" s="280">
        <f t="shared" ref="C72:I72" si="18">SUM(C69:C71)</f>
        <v>22830996.515399992</v>
      </c>
      <c r="D72" s="280">
        <f t="shared" si="18"/>
        <v>0</v>
      </c>
      <c r="E72" s="280">
        <f t="shared" si="18"/>
        <v>0</v>
      </c>
      <c r="F72" s="280">
        <f t="shared" si="18"/>
        <v>0</v>
      </c>
      <c r="G72" s="280">
        <f t="shared" si="18"/>
        <v>0</v>
      </c>
      <c r="H72" s="280">
        <f t="shared" si="18"/>
        <v>0</v>
      </c>
      <c r="I72" s="280">
        <f t="shared" si="18"/>
        <v>0</v>
      </c>
      <c r="J72" s="280">
        <f t="shared" ref="J72" si="19">SUM(J69:J71)</f>
        <v>0</v>
      </c>
      <c r="K72" s="280">
        <f t="shared" ref="K72" si="20">SUM(K69:K71)</f>
        <v>0</v>
      </c>
      <c r="L72" s="280">
        <f t="shared" ref="L72" si="21">SUM(L69:L71)</f>
        <v>0</v>
      </c>
      <c r="M72" s="280">
        <f t="shared" ref="M72" si="22">SUM(M69:M71)</f>
        <v>0</v>
      </c>
      <c r="N72" s="280">
        <f t="shared" ref="N72" si="23">SUM(N69:N71)</f>
        <v>0</v>
      </c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  <c r="AA72" s="226"/>
      <c r="AB72" s="226"/>
      <c r="AC72" s="226"/>
      <c r="AD72" s="226"/>
      <c r="AE72" s="226"/>
      <c r="AF72" s="226"/>
      <c r="AG72" s="226"/>
      <c r="AH72" s="226"/>
      <c r="AI72" s="226"/>
      <c r="AJ72" s="226"/>
      <c r="AK72" s="226"/>
      <c r="AL72" s="226"/>
    </row>
    <row r="73" spans="1:38" ht="15" customHeight="1">
      <c r="A73" s="278" t="s">
        <v>504</v>
      </c>
      <c r="B73" s="227">
        <f t="shared" ref="B73:N74" si="24">+_xlfn.XLOOKUP($A73,$A$89:$A$103,B$89:B$103,0)</f>
        <v>1770550.8573</v>
      </c>
      <c r="C73" s="227">
        <f t="shared" si="24"/>
        <v>1608722.7975999995</v>
      </c>
      <c r="D73" s="227">
        <f t="shared" si="24"/>
        <v>0</v>
      </c>
      <c r="E73" s="227">
        <f t="shared" si="24"/>
        <v>0</v>
      </c>
      <c r="F73" s="227">
        <f t="shared" si="24"/>
        <v>0</v>
      </c>
      <c r="G73" s="227">
        <f t="shared" si="24"/>
        <v>0</v>
      </c>
      <c r="H73" s="227">
        <f t="shared" si="24"/>
        <v>0</v>
      </c>
      <c r="I73" s="227">
        <f t="shared" si="24"/>
        <v>0</v>
      </c>
      <c r="J73" s="227">
        <f t="shared" si="24"/>
        <v>0</v>
      </c>
      <c r="K73" s="227">
        <f t="shared" si="24"/>
        <v>0</v>
      </c>
      <c r="L73" s="227">
        <f t="shared" si="24"/>
        <v>0</v>
      </c>
      <c r="M73" s="227">
        <f t="shared" si="24"/>
        <v>0</v>
      </c>
      <c r="N73" s="227">
        <f t="shared" si="24"/>
        <v>0</v>
      </c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  <c r="AA73" s="226"/>
      <c r="AB73" s="226"/>
      <c r="AC73" s="226"/>
      <c r="AD73" s="226"/>
      <c r="AE73" s="226"/>
      <c r="AF73" s="226"/>
      <c r="AG73" s="226"/>
      <c r="AH73" s="226"/>
      <c r="AI73" s="226"/>
      <c r="AJ73" s="226"/>
      <c r="AK73" s="226"/>
      <c r="AL73" s="226"/>
    </row>
    <row r="74" spans="1:38" ht="15" customHeight="1">
      <c r="A74" s="278" t="s">
        <v>505</v>
      </c>
      <c r="B74" s="227">
        <f t="shared" si="24"/>
        <v>19585603.327800006</v>
      </c>
      <c r="C74" s="227">
        <f t="shared" si="24"/>
        <v>19478884.843400013</v>
      </c>
      <c r="D74" s="227">
        <f t="shared" si="24"/>
        <v>0</v>
      </c>
      <c r="E74" s="227">
        <f t="shared" si="24"/>
        <v>0</v>
      </c>
      <c r="F74" s="227">
        <f t="shared" si="24"/>
        <v>0</v>
      </c>
      <c r="G74" s="227">
        <f t="shared" si="24"/>
        <v>0</v>
      </c>
      <c r="H74" s="227">
        <f t="shared" si="24"/>
        <v>0</v>
      </c>
      <c r="I74" s="227">
        <f t="shared" si="24"/>
        <v>0</v>
      </c>
      <c r="J74" s="227">
        <f t="shared" si="24"/>
        <v>0</v>
      </c>
      <c r="K74" s="227">
        <f t="shared" si="24"/>
        <v>0</v>
      </c>
      <c r="L74" s="227">
        <f t="shared" si="24"/>
        <v>0</v>
      </c>
      <c r="M74" s="227">
        <f t="shared" si="24"/>
        <v>0</v>
      </c>
      <c r="N74" s="227">
        <f t="shared" si="24"/>
        <v>0</v>
      </c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  <c r="Z74" s="226"/>
      <c r="AA74" s="226"/>
      <c r="AB74" s="226"/>
      <c r="AC74" s="226"/>
      <c r="AD74" s="226"/>
      <c r="AE74" s="226"/>
      <c r="AF74" s="226"/>
      <c r="AG74" s="226"/>
      <c r="AH74" s="226"/>
      <c r="AI74" s="226"/>
      <c r="AJ74" s="226"/>
      <c r="AK74" s="226"/>
      <c r="AL74" s="226"/>
    </row>
    <row r="75" spans="1:38" ht="15" customHeight="1">
      <c r="A75" s="279" t="s">
        <v>552</v>
      </c>
      <c r="B75" s="280">
        <f t="shared" ref="B75" si="25">SUM(B73:B74)</f>
        <v>21356154.185100004</v>
      </c>
      <c r="C75" s="280">
        <f t="shared" ref="C75:I75" si="26">SUM(C73:C74)</f>
        <v>21087607.641000014</v>
      </c>
      <c r="D75" s="280">
        <f t="shared" si="26"/>
        <v>0</v>
      </c>
      <c r="E75" s="280">
        <f t="shared" si="26"/>
        <v>0</v>
      </c>
      <c r="F75" s="280">
        <f t="shared" si="26"/>
        <v>0</v>
      </c>
      <c r="G75" s="280">
        <f t="shared" si="26"/>
        <v>0</v>
      </c>
      <c r="H75" s="280">
        <f t="shared" si="26"/>
        <v>0</v>
      </c>
      <c r="I75" s="280">
        <f t="shared" si="26"/>
        <v>0</v>
      </c>
      <c r="J75" s="280">
        <f t="shared" ref="J75:N75" si="27">SUM(J73:J74)</f>
        <v>0</v>
      </c>
      <c r="K75" s="280">
        <f t="shared" si="27"/>
        <v>0</v>
      </c>
      <c r="L75" s="280">
        <f t="shared" si="27"/>
        <v>0</v>
      </c>
      <c r="M75" s="280">
        <f t="shared" si="27"/>
        <v>0</v>
      </c>
      <c r="N75" s="280">
        <f t="shared" si="27"/>
        <v>0</v>
      </c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  <c r="AA75" s="226"/>
      <c r="AB75" s="226"/>
      <c r="AC75" s="226"/>
      <c r="AD75" s="226"/>
      <c r="AE75" s="226"/>
      <c r="AF75" s="226"/>
      <c r="AG75" s="226"/>
      <c r="AH75" s="226"/>
      <c r="AI75" s="226"/>
      <c r="AJ75" s="226"/>
      <c r="AK75" s="226"/>
      <c r="AL75" s="226"/>
    </row>
    <row r="76" spans="1:38" ht="15" customHeight="1">
      <c r="A76" s="278" t="s">
        <v>507</v>
      </c>
      <c r="B76" s="227">
        <f t="shared" ref="B76:N79" si="28">+_xlfn.XLOOKUP($A76,$A$89:$A$103,B$89:B$103,0)</f>
        <v>9251545.9446000028</v>
      </c>
      <c r="C76" s="227">
        <f t="shared" si="28"/>
        <v>9705111.981700005</v>
      </c>
      <c r="D76" s="227">
        <f t="shared" si="28"/>
        <v>0</v>
      </c>
      <c r="E76" s="227">
        <f t="shared" si="28"/>
        <v>0</v>
      </c>
      <c r="F76" s="227">
        <f t="shared" si="28"/>
        <v>0</v>
      </c>
      <c r="G76" s="227">
        <f t="shared" si="28"/>
        <v>0</v>
      </c>
      <c r="H76" s="227">
        <f t="shared" si="28"/>
        <v>0</v>
      </c>
      <c r="I76" s="227">
        <f t="shared" si="28"/>
        <v>0</v>
      </c>
      <c r="J76" s="227">
        <f t="shared" si="28"/>
        <v>0</v>
      </c>
      <c r="K76" s="227">
        <f t="shared" si="28"/>
        <v>0</v>
      </c>
      <c r="L76" s="227">
        <f t="shared" si="28"/>
        <v>0</v>
      </c>
      <c r="M76" s="227">
        <f t="shared" si="28"/>
        <v>0</v>
      </c>
      <c r="N76" s="227">
        <f t="shared" si="28"/>
        <v>0</v>
      </c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6"/>
      <c r="AA76" s="226"/>
      <c r="AB76" s="226"/>
      <c r="AC76" s="226"/>
      <c r="AD76" s="226"/>
      <c r="AE76" s="226"/>
      <c r="AF76" s="226"/>
      <c r="AG76" s="226"/>
      <c r="AH76" s="226"/>
      <c r="AI76" s="226"/>
      <c r="AJ76" s="226"/>
      <c r="AK76" s="226"/>
      <c r="AL76" s="226"/>
    </row>
    <row r="77" spans="1:38" ht="15" customHeight="1">
      <c r="A77" s="278" t="s">
        <v>508</v>
      </c>
      <c r="B77" s="227">
        <f t="shared" si="28"/>
        <v>8954824.2335999999</v>
      </c>
      <c r="C77" s="227">
        <f t="shared" si="28"/>
        <v>10568934.675700001</v>
      </c>
      <c r="D77" s="227">
        <f t="shared" si="28"/>
        <v>0</v>
      </c>
      <c r="E77" s="227">
        <f t="shared" si="28"/>
        <v>0</v>
      </c>
      <c r="F77" s="227">
        <f t="shared" si="28"/>
        <v>0</v>
      </c>
      <c r="G77" s="227">
        <f t="shared" si="28"/>
        <v>0</v>
      </c>
      <c r="H77" s="227">
        <f t="shared" si="28"/>
        <v>0</v>
      </c>
      <c r="I77" s="227">
        <f t="shared" si="28"/>
        <v>0</v>
      </c>
      <c r="J77" s="227">
        <f t="shared" si="28"/>
        <v>0</v>
      </c>
      <c r="K77" s="227">
        <f t="shared" si="28"/>
        <v>0</v>
      </c>
      <c r="L77" s="227">
        <f t="shared" si="28"/>
        <v>0</v>
      </c>
      <c r="M77" s="227">
        <f t="shared" si="28"/>
        <v>0</v>
      </c>
      <c r="N77" s="227">
        <f t="shared" si="28"/>
        <v>0</v>
      </c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  <c r="AA77" s="226"/>
      <c r="AB77" s="226"/>
      <c r="AC77" s="226"/>
      <c r="AD77" s="226"/>
      <c r="AE77" s="226"/>
      <c r="AF77" s="226"/>
      <c r="AG77" s="226"/>
      <c r="AH77" s="226"/>
      <c r="AI77" s="226"/>
      <c r="AJ77" s="226"/>
      <c r="AK77" s="226"/>
      <c r="AL77" s="226"/>
    </row>
    <row r="78" spans="1:38" ht="15" customHeight="1">
      <c r="A78" s="278" t="s">
        <v>509</v>
      </c>
      <c r="B78" s="227">
        <f t="shared" si="28"/>
        <v>10248672.916300002</v>
      </c>
      <c r="C78" s="227">
        <f t="shared" si="28"/>
        <v>10212984.388099996</v>
      </c>
      <c r="D78" s="227">
        <f t="shared" si="28"/>
        <v>0</v>
      </c>
      <c r="E78" s="227">
        <f t="shared" si="28"/>
        <v>0</v>
      </c>
      <c r="F78" s="227">
        <f t="shared" si="28"/>
        <v>0</v>
      </c>
      <c r="G78" s="227">
        <f t="shared" si="28"/>
        <v>0</v>
      </c>
      <c r="H78" s="227">
        <f t="shared" si="28"/>
        <v>0</v>
      </c>
      <c r="I78" s="227">
        <f t="shared" si="28"/>
        <v>0</v>
      </c>
      <c r="J78" s="227">
        <f t="shared" si="28"/>
        <v>0</v>
      </c>
      <c r="K78" s="227">
        <f t="shared" si="28"/>
        <v>0</v>
      </c>
      <c r="L78" s="227">
        <f t="shared" si="28"/>
        <v>0</v>
      </c>
      <c r="M78" s="227">
        <f t="shared" si="28"/>
        <v>0</v>
      </c>
      <c r="N78" s="227">
        <f t="shared" si="28"/>
        <v>0</v>
      </c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  <c r="AA78" s="226"/>
      <c r="AB78" s="226"/>
      <c r="AC78" s="226"/>
      <c r="AD78" s="226"/>
      <c r="AE78" s="226"/>
      <c r="AF78" s="226"/>
      <c r="AG78" s="226"/>
      <c r="AH78" s="226"/>
      <c r="AI78" s="226"/>
      <c r="AJ78" s="226"/>
      <c r="AK78" s="226"/>
      <c r="AL78" s="226"/>
    </row>
    <row r="79" spans="1:38" ht="15" customHeight="1">
      <c r="A79" s="278" t="s">
        <v>510</v>
      </c>
      <c r="B79" s="227">
        <f t="shared" si="28"/>
        <v>4525837.7670999998</v>
      </c>
      <c r="C79" s="227">
        <f t="shared" si="28"/>
        <v>4178504.1751999995</v>
      </c>
      <c r="D79" s="227">
        <f t="shared" si="28"/>
        <v>0</v>
      </c>
      <c r="E79" s="227">
        <f t="shared" si="28"/>
        <v>0</v>
      </c>
      <c r="F79" s="227">
        <f t="shared" si="28"/>
        <v>0</v>
      </c>
      <c r="G79" s="227">
        <f t="shared" si="28"/>
        <v>0</v>
      </c>
      <c r="H79" s="227">
        <f t="shared" si="28"/>
        <v>0</v>
      </c>
      <c r="I79" s="227">
        <f t="shared" si="28"/>
        <v>0</v>
      </c>
      <c r="J79" s="227">
        <f t="shared" si="28"/>
        <v>0</v>
      </c>
      <c r="K79" s="227">
        <f t="shared" si="28"/>
        <v>0</v>
      </c>
      <c r="L79" s="227">
        <f t="shared" si="28"/>
        <v>0</v>
      </c>
      <c r="M79" s="227">
        <f t="shared" si="28"/>
        <v>0</v>
      </c>
      <c r="N79" s="227">
        <f t="shared" si="28"/>
        <v>0</v>
      </c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  <c r="AA79" s="226"/>
      <c r="AB79" s="226"/>
      <c r="AC79" s="226"/>
      <c r="AD79" s="226"/>
      <c r="AE79" s="226"/>
      <c r="AF79" s="226"/>
      <c r="AG79" s="226"/>
      <c r="AH79" s="226"/>
      <c r="AI79" s="226"/>
      <c r="AJ79" s="226"/>
      <c r="AK79" s="226"/>
      <c r="AL79" s="226"/>
    </row>
    <row r="80" spans="1:38" ht="15" customHeight="1">
      <c r="A80" s="279" t="s">
        <v>554</v>
      </c>
      <c r="B80" s="280">
        <f>SUM(B76:B79)</f>
        <v>32980880.861600004</v>
      </c>
      <c r="C80" s="280">
        <f t="shared" ref="C80:I80" si="29">SUM(C76:C79)</f>
        <v>34665535.220700003</v>
      </c>
      <c r="D80" s="280">
        <f t="shared" si="29"/>
        <v>0</v>
      </c>
      <c r="E80" s="280">
        <f t="shared" si="29"/>
        <v>0</v>
      </c>
      <c r="F80" s="280">
        <f t="shared" si="29"/>
        <v>0</v>
      </c>
      <c r="G80" s="280">
        <f t="shared" si="29"/>
        <v>0</v>
      </c>
      <c r="H80" s="280">
        <f t="shared" si="29"/>
        <v>0</v>
      </c>
      <c r="I80" s="280">
        <f t="shared" si="29"/>
        <v>0</v>
      </c>
      <c r="J80" s="280">
        <f t="shared" ref="J80:N80" si="30">SUM(J76:J79)</f>
        <v>0</v>
      </c>
      <c r="K80" s="280">
        <f t="shared" si="30"/>
        <v>0</v>
      </c>
      <c r="L80" s="280">
        <f t="shared" si="30"/>
        <v>0</v>
      </c>
      <c r="M80" s="280">
        <f t="shared" si="30"/>
        <v>0</v>
      </c>
      <c r="N80" s="280">
        <f t="shared" si="30"/>
        <v>0</v>
      </c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  <c r="AA80" s="226"/>
      <c r="AB80" s="226"/>
      <c r="AC80" s="226"/>
      <c r="AD80" s="226"/>
      <c r="AE80" s="226"/>
      <c r="AF80" s="226"/>
      <c r="AG80" s="226"/>
      <c r="AH80" s="226"/>
      <c r="AI80" s="226"/>
      <c r="AJ80" s="226"/>
      <c r="AK80" s="226"/>
      <c r="AL80" s="226"/>
    </row>
    <row r="81" spans="1:490" ht="15" customHeight="1">
      <c r="A81" s="282" t="s">
        <v>550</v>
      </c>
      <c r="B81" s="283">
        <f t="shared" ref="B81" si="31">+B68+B72+B75+B80</f>
        <v>80286540.060200006</v>
      </c>
      <c r="C81" s="283">
        <f t="shared" ref="C81:I81" si="32">+C68+C72+C75+C80</f>
        <v>82514800.426600009</v>
      </c>
      <c r="D81" s="283">
        <f t="shared" si="32"/>
        <v>0</v>
      </c>
      <c r="E81" s="283">
        <f t="shared" si="32"/>
        <v>0</v>
      </c>
      <c r="F81" s="283">
        <f t="shared" si="32"/>
        <v>0</v>
      </c>
      <c r="G81" s="283">
        <f t="shared" si="32"/>
        <v>0</v>
      </c>
      <c r="H81" s="283">
        <f t="shared" si="32"/>
        <v>0</v>
      </c>
      <c r="I81" s="283">
        <f t="shared" si="32"/>
        <v>0</v>
      </c>
      <c r="J81" s="283">
        <f t="shared" ref="J81:N81" si="33">+J68+J72+J75+J80</f>
        <v>0</v>
      </c>
      <c r="K81" s="283">
        <f t="shared" si="33"/>
        <v>0</v>
      </c>
      <c r="L81" s="283">
        <f t="shared" si="33"/>
        <v>0</v>
      </c>
      <c r="M81" s="283">
        <f t="shared" si="33"/>
        <v>0</v>
      </c>
      <c r="N81" s="283">
        <f t="shared" si="33"/>
        <v>0</v>
      </c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  <c r="AA81" s="226"/>
      <c r="AB81" s="226"/>
      <c r="AC81" s="226"/>
      <c r="AD81" s="226"/>
      <c r="AE81" s="226"/>
      <c r="AF81" s="226"/>
      <c r="AG81" s="226"/>
      <c r="AH81" s="226"/>
      <c r="AI81" s="226"/>
      <c r="AJ81" s="226"/>
      <c r="AK81" s="226"/>
      <c r="AL81" s="226"/>
    </row>
    <row r="82" spans="1:490" ht="15" customHeight="1">
      <c r="B82" s="227"/>
      <c r="C82" s="287"/>
      <c r="E82" s="227"/>
      <c r="F82" s="227"/>
      <c r="G82" s="227"/>
      <c r="H82" s="227"/>
      <c r="I82" s="227"/>
      <c r="J82" s="227"/>
      <c r="K82" s="227"/>
      <c r="L82" s="227"/>
      <c r="M82" s="227"/>
      <c r="N82" s="227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  <c r="AA82" s="226"/>
      <c r="AB82" s="226"/>
      <c r="AC82" s="226"/>
      <c r="AD82" s="226"/>
      <c r="AE82" s="226"/>
      <c r="AF82" s="226"/>
      <c r="AG82" s="226"/>
      <c r="AH82" s="226"/>
      <c r="AI82" s="226"/>
      <c r="AJ82" s="226"/>
      <c r="AK82" s="226"/>
      <c r="AL82" s="226"/>
    </row>
    <row r="83" spans="1:490" ht="15" customHeight="1">
      <c r="C83" s="226"/>
      <c r="D83" s="226"/>
      <c r="E83" s="226"/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  <c r="AA83" s="226"/>
      <c r="AB83" s="226"/>
      <c r="AC83" s="226"/>
      <c r="AD83" s="226"/>
      <c r="AE83" s="226"/>
      <c r="AF83" s="226"/>
      <c r="AG83" s="226"/>
      <c r="AH83" s="226"/>
      <c r="AI83" s="226"/>
      <c r="AJ83" s="226"/>
      <c r="AK83" s="226"/>
      <c r="AL83" s="226"/>
    </row>
    <row r="84" spans="1:490" ht="15" customHeight="1">
      <c r="A84"/>
      <c r="B84"/>
      <c r="C84" s="254"/>
      <c r="D84" s="239"/>
      <c r="E84" s="226"/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/>
      <c r="AA84" s="226"/>
      <c r="AB84" s="226"/>
      <c r="AC84" s="226"/>
      <c r="AD84" s="226"/>
      <c r="AE84" s="226"/>
      <c r="AF84" s="226"/>
      <c r="AG84" s="226"/>
      <c r="AH84" s="226"/>
      <c r="AI84" s="226"/>
      <c r="AJ84" s="226"/>
      <c r="AK84" s="226"/>
      <c r="AL84" s="226"/>
    </row>
    <row r="85" spans="1:490" ht="15" customHeight="1">
      <c r="A85" s="233" t="s">
        <v>481</v>
      </c>
      <c r="B85" s="241" t="s" vm="7">
        <v>482</v>
      </c>
      <c r="C85" s="254"/>
      <c r="D85" s="239"/>
      <c r="E85" s="226"/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  <c r="Z85" s="226"/>
      <c r="AA85" s="226"/>
      <c r="AB85" s="226"/>
      <c r="AC85" s="226"/>
      <c r="AD85" s="226"/>
      <c r="AE85" s="226"/>
      <c r="AF85" s="226"/>
      <c r="AG85" s="226"/>
      <c r="AH85" s="226"/>
      <c r="AI85" s="226"/>
      <c r="AJ85" s="226"/>
      <c r="AK85" s="226"/>
    </row>
    <row r="86" spans="1:490" ht="15" customHeight="1">
      <c r="A86"/>
      <c r="B86" s="239"/>
      <c r="C86" s="239"/>
      <c r="D86" s="239"/>
      <c r="E86" s="226"/>
      <c r="F86" s="226"/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226"/>
      <c r="Y86" s="226"/>
      <c r="Z86" s="226"/>
      <c r="AA86" s="226"/>
      <c r="AB86" s="226"/>
      <c r="AC86" s="226"/>
      <c r="AD86" s="226"/>
      <c r="AE86" s="226"/>
      <c r="AF86" s="226"/>
      <c r="AG86" s="226"/>
      <c r="AH86" s="226"/>
      <c r="AI86" s="226"/>
      <c r="AJ86" s="226"/>
      <c r="AK86" s="226"/>
    </row>
    <row r="87" spans="1:490" ht="15" customHeight="1">
      <c r="A87" s="233" t="s">
        <v>462</v>
      </c>
      <c r="B87" s="233" t="s">
        <v>483</v>
      </c>
      <c r="C87"/>
      <c r="D87"/>
      <c r="E87"/>
      <c r="F87"/>
      <c r="G87"/>
      <c r="H87"/>
      <c r="I87"/>
      <c r="J87"/>
      <c r="K87"/>
      <c r="L87"/>
      <c r="M87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  <c r="AA87" s="226"/>
      <c r="AB87" s="226"/>
      <c r="AC87" s="226"/>
      <c r="AD87" s="226"/>
      <c r="AE87" s="226"/>
      <c r="AF87" s="226"/>
      <c r="AG87" s="226"/>
      <c r="AH87" s="226"/>
      <c r="AI87" s="226"/>
      <c r="AJ87" s="226"/>
      <c r="AK87" s="226"/>
    </row>
    <row r="88" spans="1:490" s="225" customFormat="1" ht="48" customHeight="1">
      <c r="A88" s="233" t="s">
        <v>489</v>
      </c>
      <c r="B88" t="s">
        <v>600</v>
      </c>
      <c r="C88" t="s">
        <v>601</v>
      </c>
      <c r="D88"/>
      <c r="E88"/>
      <c r="F88"/>
      <c r="G88"/>
      <c r="H88"/>
      <c r="I88"/>
      <c r="J88"/>
      <c r="K88"/>
      <c r="L88"/>
      <c r="M88"/>
      <c r="N88" s="3"/>
      <c r="O88" s="3"/>
      <c r="P88" s="224"/>
      <c r="Q88" s="224"/>
      <c r="R88" s="224"/>
      <c r="S88" s="224"/>
      <c r="T88" s="224"/>
      <c r="U88" s="224"/>
      <c r="V88" s="224"/>
      <c r="W88" s="224"/>
      <c r="X88" s="224"/>
      <c r="Y88" s="224"/>
      <c r="Z88" s="224"/>
      <c r="AA88" s="224"/>
      <c r="AB88" s="224"/>
      <c r="AC88" s="224"/>
      <c r="AD88" s="224"/>
      <c r="AE88" s="224"/>
      <c r="AF88" s="224"/>
      <c r="AG88" s="224"/>
      <c r="AH88" s="224"/>
      <c r="AI88" s="224"/>
      <c r="AJ88" s="224"/>
      <c r="AK88" s="224"/>
      <c r="AL88" s="224"/>
      <c r="AM88" s="224"/>
      <c r="AN88" s="224"/>
      <c r="AO88" s="224"/>
      <c r="AP88" s="224"/>
      <c r="AQ88" s="224"/>
      <c r="AR88" s="224"/>
      <c r="AS88" s="224"/>
      <c r="AT88" s="224"/>
      <c r="AU88" s="224"/>
      <c r="AV88" s="224"/>
      <c r="AW88" s="224"/>
      <c r="AX88" s="224"/>
      <c r="AY88" s="224"/>
      <c r="AZ88" s="224"/>
      <c r="BA88" s="224"/>
      <c r="BB88" s="224"/>
      <c r="BC88" s="224"/>
      <c r="BD88" s="224"/>
      <c r="BE88" s="224"/>
      <c r="BF88" s="224"/>
      <c r="BG88" s="224"/>
      <c r="BH88" s="224"/>
      <c r="BI88" s="224"/>
      <c r="BJ88" s="224"/>
      <c r="BK88" s="224"/>
      <c r="BL88" s="224"/>
      <c r="BM88" s="224"/>
      <c r="BN88" s="224"/>
      <c r="BO88" s="224"/>
      <c r="BP88" s="224"/>
      <c r="BQ88" s="224"/>
      <c r="BR88" s="224"/>
      <c r="BS88" s="224"/>
      <c r="BT88" s="224"/>
      <c r="BU88" s="224"/>
      <c r="BV88" s="224"/>
      <c r="BW88" s="224"/>
      <c r="BX88" s="224"/>
      <c r="BY88" s="224"/>
      <c r="BZ88" s="224"/>
      <c r="CA88" s="224"/>
      <c r="CB88" s="224"/>
      <c r="CC88" s="224"/>
      <c r="CD88" s="223"/>
      <c r="CE88" s="223"/>
      <c r="CF88" s="223"/>
      <c r="CG88" s="223"/>
      <c r="CH88" s="223"/>
      <c r="CI88" s="223"/>
      <c r="CJ88" s="223"/>
      <c r="CK88" s="223"/>
      <c r="CL88" s="223"/>
      <c r="CM88" s="223"/>
      <c r="CN88" s="223"/>
      <c r="CO88" s="223"/>
      <c r="CP88" s="223"/>
      <c r="CQ88" s="223"/>
      <c r="CR88" s="223"/>
      <c r="CS88" s="223"/>
      <c r="CT88" s="223"/>
      <c r="CU88" s="223"/>
      <c r="CV88" s="223"/>
      <c r="CW88" s="223"/>
      <c r="CX88" s="223"/>
      <c r="CY88" s="223"/>
      <c r="CZ88" s="223"/>
      <c r="DA88" s="223"/>
      <c r="DB88" s="223"/>
      <c r="DC88" s="223"/>
      <c r="DD88" s="223"/>
      <c r="DE88" s="223"/>
      <c r="DF88" s="223"/>
      <c r="DG88" s="223"/>
      <c r="DH88" s="223"/>
      <c r="DI88" s="223"/>
      <c r="DJ88" s="223"/>
      <c r="DK88" s="223"/>
      <c r="DL88" s="223"/>
      <c r="DM88" s="223"/>
      <c r="DN88" s="223"/>
      <c r="DO88" s="223"/>
      <c r="DP88" s="223"/>
      <c r="DQ88" s="223"/>
      <c r="DR88" s="223"/>
      <c r="DS88" s="223"/>
      <c r="DT88" s="223"/>
      <c r="DU88" s="223"/>
      <c r="DV88" s="223"/>
      <c r="DW88" s="223"/>
      <c r="DX88" s="223"/>
      <c r="DY88" s="223"/>
      <c r="DZ88" s="223"/>
      <c r="EA88" s="223"/>
      <c r="EB88" s="223"/>
      <c r="EC88" s="223"/>
      <c r="ED88" s="223"/>
      <c r="EE88" s="223"/>
      <c r="EF88" s="223"/>
      <c r="EG88" s="223"/>
      <c r="EH88" s="223"/>
      <c r="EI88" s="223"/>
      <c r="EJ88" s="223"/>
      <c r="EK88" s="223"/>
      <c r="EL88" s="223"/>
      <c r="EM88" s="223"/>
      <c r="EN88" s="223"/>
      <c r="EO88" s="223"/>
      <c r="EP88" s="223"/>
      <c r="EQ88" s="223"/>
      <c r="ER88" s="223"/>
      <c r="ES88" s="223"/>
      <c r="ET88" s="223"/>
      <c r="EU88" s="223"/>
      <c r="EV88" s="223"/>
      <c r="EW88" s="223"/>
      <c r="EX88" s="223"/>
      <c r="EY88" s="223"/>
      <c r="EZ88" s="223"/>
      <c r="FA88" s="223"/>
      <c r="FB88" s="223"/>
      <c r="FC88" s="223"/>
      <c r="FD88" s="223"/>
      <c r="FE88" s="223"/>
      <c r="FF88" s="223"/>
      <c r="FG88" s="223"/>
      <c r="FH88" s="223"/>
      <c r="FI88" s="223"/>
      <c r="FJ88" s="223"/>
      <c r="FK88" s="223"/>
      <c r="FL88" s="223"/>
      <c r="FM88" s="223"/>
      <c r="FN88" s="223"/>
      <c r="FO88" s="223"/>
      <c r="FP88" s="223"/>
      <c r="FQ88" s="223"/>
      <c r="FR88" s="223"/>
      <c r="FS88" s="223"/>
      <c r="FT88" s="223"/>
      <c r="FU88" s="223"/>
      <c r="FV88" s="223"/>
      <c r="FW88" s="223"/>
      <c r="FX88" s="223"/>
      <c r="FY88" s="223"/>
      <c r="FZ88" s="223"/>
      <c r="GA88" s="223"/>
      <c r="GB88" s="223"/>
      <c r="GC88" s="223"/>
      <c r="GD88" s="223"/>
      <c r="GE88" s="223"/>
      <c r="GF88" s="223"/>
      <c r="GG88" s="223"/>
      <c r="GH88" s="223"/>
      <c r="GI88" s="223"/>
      <c r="GJ88" s="223"/>
      <c r="GK88" s="223"/>
      <c r="GL88" s="223"/>
      <c r="GM88" s="223"/>
      <c r="GN88" s="223"/>
      <c r="GO88" s="223"/>
      <c r="GP88" s="223"/>
      <c r="GQ88" s="223"/>
      <c r="GR88" s="223"/>
      <c r="GS88" s="223"/>
      <c r="GT88" s="223"/>
      <c r="GU88" s="223"/>
      <c r="GV88" s="223"/>
      <c r="GW88" s="223"/>
      <c r="GX88" s="223"/>
      <c r="GY88" s="223"/>
      <c r="GZ88" s="223"/>
      <c r="HA88" s="223"/>
      <c r="HB88" s="223"/>
      <c r="HC88" s="223"/>
      <c r="HD88" s="223"/>
      <c r="HE88" s="223"/>
      <c r="HF88" s="223"/>
      <c r="HG88" s="223"/>
      <c r="HH88" s="223"/>
      <c r="HI88" s="223"/>
      <c r="HJ88" s="223"/>
      <c r="HK88" s="223"/>
      <c r="HL88" s="223"/>
      <c r="HM88" s="223"/>
      <c r="HN88" s="223"/>
      <c r="HO88" s="223"/>
      <c r="HP88" s="223"/>
      <c r="HQ88" s="223"/>
      <c r="HR88" s="223"/>
      <c r="HS88" s="223"/>
      <c r="HT88" s="223"/>
      <c r="HU88" s="223"/>
      <c r="HV88" s="223"/>
      <c r="HW88" s="223"/>
      <c r="HX88" s="223"/>
      <c r="HY88" s="223"/>
      <c r="HZ88" s="223"/>
      <c r="IA88" s="223"/>
      <c r="IB88" s="223"/>
      <c r="IC88" s="223"/>
      <c r="ID88" s="223"/>
      <c r="IE88" s="223"/>
      <c r="IF88" s="223"/>
      <c r="IG88" s="223"/>
      <c r="IH88" s="223"/>
      <c r="II88" s="223"/>
      <c r="IJ88" s="223"/>
      <c r="IK88" s="223"/>
      <c r="IL88" s="223"/>
      <c r="IM88" s="223"/>
      <c r="IN88" s="223"/>
      <c r="IO88" s="223"/>
      <c r="IP88" s="223"/>
      <c r="IQ88" s="223"/>
      <c r="IR88" s="223"/>
      <c r="IS88" s="223"/>
      <c r="IT88" s="223"/>
      <c r="IU88" s="223"/>
      <c r="IV88" s="223"/>
      <c r="IW88" s="223"/>
      <c r="IX88" s="223"/>
      <c r="IY88" s="223"/>
      <c r="IZ88" s="223"/>
      <c r="JA88" s="223"/>
      <c r="JB88" s="223"/>
      <c r="JC88" s="223"/>
      <c r="JD88" s="223"/>
      <c r="JE88" s="223"/>
      <c r="JF88" s="223"/>
      <c r="JG88" s="223"/>
      <c r="JH88" s="223"/>
      <c r="JI88" s="223"/>
      <c r="JJ88" s="223"/>
      <c r="JK88" s="223"/>
      <c r="JL88" s="223"/>
      <c r="JM88" s="223"/>
      <c r="JN88" s="223"/>
      <c r="JO88" s="223"/>
      <c r="JP88" s="223"/>
      <c r="JQ88" s="223"/>
      <c r="JR88" s="223"/>
      <c r="JS88" s="223"/>
      <c r="JT88" s="223"/>
      <c r="JU88" s="223"/>
      <c r="JV88" s="223"/>
      <c r="JW88" s="223"/>
      <c r="JX88" s="223"/>
      <c r="JY88" s="223"/>
      <c r="JZ88" s="223"/>
      <c r="KA88" s="223"/>
      <c r="KB88" s="223"/>
      <c r="KC88" s="223"/>
      <c r="KD88" s="223"/>
      <c r="KE88" s="223"/>
      <c r="KF88" s="223"/>
      <c r="KG88" s="223"/>
      <c r="KH88" s="223"/>
      <c r="KI88" s="223"/>
      <c r="KJ88" s="223"/>
      <c r="KK88" s="223"/>
      <c r="KL88" s="223"/>
      <c r="KM88" s="223"/>
      <c r="KN88" s="223"/>
      <c r="KO88" s="223"/>
      <c r="KP88" s="223"/>
      <c r="KQ88" s="223"/>
      <c r="KR88" s="223"/>
      <c r="KS88" s="223"/>
      <c r="KT88" s="223"/>
      <c r="KU88" s="223"/>
      <c r="KV88" s="223"/>
      <c r="KW88" s="223"/>
      <c r="KX88" s="223"/>
      <c r="KY88" s="223"/>
      <c r="KZ88" s="223"/>
      <c r="LA88" s="223"/>
      <c r="LB88" s="223"/>
      <c r="LC88" s="223"/>
      <c r="LD88" s="223"/>
      <c r="LE88" s="223"/>
      <c r="LF88" s="223"/>
      <c r="LG88" s="223"/>
      <c r="LH88" s="223"/>
      <c r="LI88" s="223"/>
      <c r="LJ88" s="223"/>
      <c r="LK88" s="223"/>
      <c r="LL88" s="223"/>
      <c r="LM88" s="223"/>
      <c r="LN88" s="223"/>
      <c r="LO88" s="223"/>
      <c r="LP88" s="223"/>
      <c r="LQ88" s="223"/>
      <c r="LR88" s="223"/>
      <c r="LS88" s="223"/>
      <c r="LT88" s="223"/>
      <c r="LU88" s="223"/>
      <c r="LV88" s="223"/>
      <c r="LW88" s="223"/>
      <c r="LX88" s="223"/>
      <c r="LY88" s="223"/>
      <c r="LZ88" s="223"/>
      <c r="MA88" s="223"/>
      <c r="MB88" s="223"/>
      <c r="MC88" s="223"/>
      <c r="MD88" s="223"/>
      <c r="ME88" s="223"/>
      <c r="MF88" s="223"/>
      <c r="MG88" s="223"/>
      <c r="MH88" s="223"/>
      <c r="MI88" s="223"/>
      <c r="MJ88" s="223"/>
      <c r="MK88" s="223"/>
      <c r="ML88" s="223"/>
      <c r="MM88" s="223"/>
      <c r="MN88" s="223"/>
      <c r="MO88" s="223"/>
      <c r="MP88" s="223"/>
      <c r="MQ88" s="223"/>
      <c r="MR88" s="223"/>
      <c r="MS88" s="223"/>
      <c r="MT88" s="223"/>
      <c r="MU88" s="223"/>
      <c r="MV88" s="223"/>
      <c r="MW88" s="223"/>
      <c r="MX88" s="223"/>
      <c r="MY88" s="223"/>
      <c r="MZ88" s="223"/>
      <c r="NA88" s="223"/>
      <c r="NB88" s="223"/>
      <c r="NC88" s="223"/>
      <c r="ND88" s="223"/>
      <c r="NE88" s="223"/>
      <c r="NF88" s="223"/>
      <c r="NG88" s="223"/>
      <c r="NH88" s="223"/>
      <c r="NI88" s="223"/>
      <c r="NJ88" s="223"/>
      <c r="NK88" s="223"/>
      <c r="NL88" s="223"/>
      <c r="NM88" s="223"/>
      <c r="NN88" s="223"/>
      <c r="NO88" s="223"/>
      <c r="NP88" s="223"/>
      <c r="NQ88" s="223"/>
      <c r="NR88" s="223"/>
      <c r="NS88" s="223"/>
      <c r="NT88" s="223"/>
      <c r="NU88" s="223"/>
      <c r="NV88" s="223"/>
      <c r="NW88" s="223"/>
      <c r="NX88" s="223"/>
      <c r="NY88" s="223"/>
      <c r="NZ88" s="223"/>
      <c r="OA88" s="223"/>
      <c r="OB88" s="223"/>
      <c r="OC88" s="223"/>
      <c r="OD88" s="223"/>
      <c r="OE88" s="223"/>
      <c r="OF88" s="223"/>
      <c r="OG88" s="223"/>
      <c r="OH88" s="223"/>
      <c r="OI88" s="223"/>
      <c r="OJ88" s="223"/>
      <c r="OK88" s="223"/>
      <c r="OL88" s="223"/>
      <c r="OM88" s="223"/>
      <c r="ON88" s="223"/>
      <c r="OO88" s="223"/>
      <c r="OP88" s="223"/>
      <c r="OQ88" s="223"/>
      <c r="OR88" s="223"/>
      <c r="OS88" s="223"/>
      <c r="OT88" s="223"/>
      <c r="OU88" s="223"/>
      <c r="OV88" s="223"/>
      <c r="OW88" s="223"/>
      <c r="OX88" s="223"/>
      <c r="OY88" s="223"/>
      <c r="OZ88" s="223"/>
      <c r="PA88" s="223"/>
      <c r="PB88" s="223"/>
      <c r="PC88" s="223"/>
      <c r="PD88" s="223"/>
      <c r="PE88" s="223"/>
      <c r="PF88" s="223"/>
      <c r="PG88" s="223"/>
      <c r="PH88" s="223"/>
      <c r="PI88" s="223"/>
      <c r="PJ88" s="223"/>
      <c r="PK88" s="223"/>
      <c r="PL88" s="223"/>
      <c r="PM88" s="223"/>
      <c r="PN88" s="223"/>
      <c r="PO88" s="223"/>
      <c r="PP88" s="223"/>
      <c r="PQ88" s="223"/>
      <c r="PR88" s="223"/>
      <c r="PS88" s="223"/>
      <c r="PT88" s="223"/>
      <c r="PU88" s="223"/>
      <c r="PV88" s="223"/>
      <c r="PW88" s="223"/>
      <c r="PX88" s="223"/>
      <c r="PY88" s="223"/>
      <c r="PZ88" s="223"/>
      <c r="QA88" s="223"/>
      <c r="QB88" s="223"/>
      <c r="QC88" s="223"/>
      <c r="QD88" s="223"/>
      <c r="QE88" s="223"/>
      <c r="QF88" s="223"/>
      <c r="QG88" s="223"/>
      <c r="QH88" s="223"/>
      <c r="QI88" s="223"/>
      <c r="QJ88" s="223"/>
      <c r="QK88" s="223"/>
      <c r="QL88" s="223"/>
      <c r="QM88" s="223"/>
      <c r="QN88" s="223"/>
      <c r="QO88" s="223"/>
      <c r="QP88" s="223"/>
      <c r="QQ88" s="223"/>
      <c r="QR88" s="223"/>
      <c r="QS88" s="223"/>
      <c r="QT88" s="223"/>
      <c r="QU88" s="223"/>
      <c r="QV88" s="223"/>
      <c r="QW88" s="223"/>
      <c r="QX88" s="223"/>
      <c r="QY88" s="223"/>
      <c r="QZ88" s="223"/>
      <c r="RA88" s="223"/>
      <c r="RB88" s="223"/>
      <c r="RC88" s="223"/>
      <c r="RD88" s="223"/>
      <c r="RE88" s="223"/>
      <c r="RF88" s="223"/>
      <c r="RG88" s="223"/>
      <c r="RH88" s="223"/>
      <c r="RI88" s="223"/>
      <c r="RJ88" s="223"/>
      <c r="RK88" s="223"/>
      <c r="RL88" s="223"/>
      <c r="RM88" s="223"/>
      <c r="RN88" s="223"/>
      <c r="RO88" s="223"/>
      <c r="RP88" s="223"/>
      <c r="RQ88" s="223"/>
      <c r="RR88" s="223"/>
      <c r="RS88" s="223"/>
      <c r="RT88" s="223"/>
      <c r="RU88" s="223"/>
      <c r="RV88" s="223"/>
    </row>
    <row r="89" spans="1:490">
      <c r="A89" s="238" t="s">
        <v>508</v>
      </c>
      <c r="B89" s="277">
        <v>8954824.2335999999</v>
      </c>
      <c r="C89" s="277">
        <v>10568934.675700001</v>
      </c>
      <c r="D89"/>
      <c r="E89"/>
      <c r="F89"/>
      <c r="G89"/>
      <c r="H89"/>
      <c r="I89"/>
      <c r="J89"/>
      <c r="K89"/>
      <c r="L89"/>
      <c r="M89"/>
      <c r="N89" s="3"/>
      <c r="O89" s="3"/>
      <c r="P89" s="224"/>
      <c r="Q89" s="224"/>
      <c r="R89" s="224"/>
      <c r="S89" s="224"/>
      <c r="T89" s="224"/>
      <c r="U89" s="224"/>
      <c r="V89" s="224"/>
      <c r="W89" s="224"/>
      <c r="X89" s="224"/>
      <c r="Y89" s="224"/>
      <c r="Z89" s="224"/>
      <c r="AA89" s="224"/>
      <c r="AB89" s="224"/>
      <c r="AC89" s="224"/>
      <c r="AD89" s="224"/>
      <c r="AE89" s="224"/>
      <c r="AF89" s="224"/>
      <c r="AG89" s="224"/>
      <c r="AH89" s="224"/>
      <c r="AI89" s="224"/>
      <c r="AJ89" s="224"/>
      <c r="AK89" s="224"/>
      <c r="AL89" s="224"/>
      <c r="AM89" s="224"/>
      <c r="AN89" s="224"/>
      <c r="AO89" s="224"/>
      <c r="AP89" s="224"/>
      <c r="AQ89" s="224"/>
      <c r="AR89" s="224"/>
      <c r="AS89" s="224"/>
      <c r="AT89" s="224"/>
      <c r="AU89" s="224"/>
      <c r="AV89" s="224"/>
      <c r="AW89" s="224"/>
      <c r="AX89" s="224"/>
      <c r="AY89" s="224"/>
      <c r="AZ89" s="224"/>
      <c r="BA89" s="224"/>
      <c r="BB89" s="224"/>
      <c r="BC89" s="224"/>
      <c r="BD89" s="224"/>
      <c r="BE89" s="224"/>
      <c r="BF89" s="224"/>
      <c r="BG89" s="224"/>
      <c r="BH89" s="224"/>
      <c r="BI89" s="224"/>
      <c r="BJ89" s="224"/>
      <c r="BK89" s="224"/>
      <c r="BL89" s="224"/>
      <c r="BM89" s="224"/>
      <c r="BN89" s="224"/>
      <c r="BO89" s="224"/>
      <c r="BP89" s="224"/>
      <c r="BQ89" s="224"/>
      <c r="BR89" s="224"/>
      <c r="BS89" s="224"/>
      <c r="BT89" s="224"/>
      <c r="BU89" s="224"/>
      <c r="BV89" s="224"/>
      <c r="BW89" s="224"/>
      <c r="BX89" s="224"/>
      <c r="BY89" s="224"/>
      <c r="BZ89" s="224"/>
      <c r="CA89" s="224"/>
      <c r="CB89" s="224"/>
      <c r="CC89" s="224"/>
    </row>
    <row r="90" spans="1:490">
      <c r="A90" s="238" t="s">
        <v>496</v>
      </c>
      <c r="B90" s="277">
        <v>3389905.1592000001</v>
      </c>
      <c r="C90" s="277">
        <v>2946057.249400001</v>
      </c>
      <c r="D90"/>
      <c r="E90"/>
      <c r="F90"/>
      <c r="G90"/>
      <c r="H90"/>
      <c r="I90"/>
      <c r="J90"/>
      <c r="K90"/>
      <c r="L90"/>
      <c r="M90"/>
      <c r="N90" s="3"/>
      <c r="O90" s="3"/>
      <c r="P90" s="224"/>
      <c r="Q90" s="224"/>
      <c r="R90" s="224"/>
      <c r="S90" s="224"/>
      <c r="T90" s="224"/>
      <c r="U90" s="224"/>
      <c r="V90" s="224"/>
      <c r="W90" s="224"/>
      <c r="X90" s="224"/>
      <c r="Y90" s="224"/>
      <c r="Z90" s="224"/>
      <c r="AA90" s="224"/>
      <c r="AB90" s="224"/>
      <c r="AC90" s="224"/>
      <c r="AD90" s="224"/>
      <c r="AE90" s="224"/>
      <c r="AF90" s="224"/>
      <c r="AG90" s="224"/>
      <c r="AH90" s="224"/>
      <c r="AI90" s="224"/>
      <c r="AJ90" s="224"/>
      <c r="AK90" s="224"/>
      <c r="AL90" s="224"/>
      <c r="AM90" s="224"/>
      <c r="AN90" s="224"/>
      <c r="AO90" s="224"/>
      <c r="AP90" s="224"/>
      <c r="AQ90" s="224"/>
      <c r="AR90" s="224"/>
      <c r="AS90" s="224"/>
      <c r="AT90" s="224"/>
      <c r="AU90" s="224"/>
      <c r="AV90" s="224"/>
      <c r="AW90" s="224"/>
      <c r="AX90" s="224"/>
      <c r="AY90" s="224"/>
      <c r="AZ90" s="224"/>
      <c r="BA90" s="224"/>
      <c r="BB90" s="224"/>
      <c r="BC90" s="224"/>
      <c r="BD90" s="224"/>
      <c r="BE90" s="224"/>
      <c r="BF90" s="224"/>
      <c r="BG90" s="224"/>
      <c r="BH90" s="224"/>
      <c r="BI90" s="224"/>
      <c r="BJ90" s="224"/>
      <c r="BK90" s="224"/>
      <c r="BL90" s="224"/>
      <c r="BM90" s="224"/>
      <c r="BN90" s="224"/>
      <c r="BO90" s="224"/>
      <c r="BP90" s="224"/>
      <c r="BQ90" s="224"/>
      <c r="BR90" s="224"/>
      <c r="BS90" s="224"/>
      <c r="BT90" s="224"/>
      <c r="BU90" s="224"/>
      <c r="BV90" s="224"/>
      <c r="BW90" s="224"/>
      <c r="BX90" s="224"/>
      <c r="BY90" s="224"/>
      <c r="BZ90" s="224"/>
      <c r="CA90" s="224"/>
      <c r="CB90" s="224"/>
      <c r="CC90" s="224"/>
    </row>
    <row r="91" spans="1:490">
      <c r="A91" s="238" t="s">
        <v>502</v>
      </c>
      <c r="B91" s="277">
        <v>11845394.960700002</v>
      </c>
      <c r="C91" s="277">
        <v>13184314.7403</v>
      </c>
      <c r="D91"/>
      <c r="E91"/>
      <c r="F91"/>
      <c r="G91"/>
      <c r="H91"/>
      <c r="I91"/>
      <c r="J91"/>
      <c r="K91"/>
      <c r="L91"/>
      <c r="M91"/>
      <c r="N91" s="3"/>
      <c r="O91" s="3"/>
      <c r="P91" s="224"/>
      <c r="Q91" s="224"/>
      <c r="R91" s="224"/>
      <c r="S91" s="224"/>
      <c r="T91" s="224"/>
      <c r="U91" s="224"/>
      <c r="V91" s="224"/>
      <c r="W91" s="224"/>
      <c r="X91" s="224"/>
      <c r="Y91" s="224"/>
      <c r="Z91" s="224"/>
      <c r="AA91" s="224"/>
      <c r="AB91" s="224"/>
      <c r="AC91" s="224"/>
      <c r="AD91" s="224"/>
      <c r="AE91" s="224"/>
      <c r="AF91" s="224"/>
      <c r="AG91" s="224"/>
      <c r="AH91" s="224"/>
      <c r="AI91" s="224"/>
      <c r="AJ91" s="224"/>
      <c r="AK91" s="224"/>
      <c r="AL91" s="224"/>
      <c r="AM91" s="224"/>
      <c r="AN91" s="224"/>
      <c r="AO91" s="224"/>
      <c r="AP91" s="224"/>
      <c r="AQ91" s="224"/>
      <c r="AR91" s="224"/>
      <c r="AS91" s="224"/>
      <c r="AT91" s="224"/>
      <c r="AU91" s="224"/>
      <c r="AV91" s="224"/>
      <c r="AW91" s="224"/>
      <c r="AX91" s="224"/>
      <c r="AY91" s="224"/>
      <c r="AZ91" s="224"/>
      <c r="BA91" s="224"/>
      <c r="BB91" s="224"/>
      <c r="BC91" s="224"/>
      <c r="BD91" s="224"/>
      <c r="BE91" s="224"/>
      <c r="BF91" s="224"/>
      <c r="BG91" s="224"/>
      <c r="BH91" s="224"/>
      <c r="BI91" s="224"/>
      <c r="BJ91" s="224"/>
      <c r="BK91" s="224"/>
      <c r="BL91" s="224"/>
      <c r="BM91" s="224"/>
      <c r="BN91" s="224"/>
      <c r="BO91" s="224"/>
      <c r="BP91" s="224"/>
      <c r="BQ91" s="224"/>
      <c r="BR91" s="224"/>
      <c r="BS91" s="224"/>
      <c r="BT91" s="224"/>
      <c r="BU91" s="224"/>
      <c r="BV91" s="224"/>
      <c r="BW91" s="224"/>
      <c r="BX91" s="224"/>
      <c r="BY91" s="224"/>
      <c r="BZ91" s="224"/>
      <c r="CA91" s="224"/>
      <c r="CB91" s="224"/>
      <c r="CC91" s="224"/>
    </row>
    <row r="92" spans="1:490">
      <c r="A92" s="238" t="s">
        <v>498</v>
      </c>
      <c r="B92" s="277">
        <v>95547.806199999992</v>
      </c>
      <c r="C92" s="277">
        <v>154752.64410000003</v>
      </c>
      <c r="D92"/>
      <c r="E92"/>
      <c r="F92"/>
      <c r="G92"/>
      <c r="H92"/>
      <c r="I92"/>
      <c r="J92"/>
      <c r="K92"/>
      <c r="L92"/>
      <c r="M92"/>
      <c r="N92" s="3"/>
      <c r="O92" s="3"/>
      <c r="P92" s="224"/>
      <c r="Q92" s="224"/>
      <c r="R92" s="224"/>
      <c r="S92" s="224"/>
      <c r="T92" s="224"/>
      <c r="U92" s="224"/>
      <c r="V92" s="224"/>
      <c r="W92" s="224"/>
      <c r="X92" s="224"/>
      <c r="Y92" s="224"/>
      <c r="Z92" s="224"/>
      <c r="AA92" s="224"/>
      <c r="AB92" s="224"/>
      <c r="AC92" s="224"/>
      <c r="AD92" s="224"/>
      <c r="AE92" s="224"/>
      <c r="AF92" s="224"/>
      <c r="AG92" s="224"/>
      <c r="AH92" s="224"/>
      <c r="AI92" s="224"/>
      <c r="AJ92" s="224"/>
      <c r="AK92" s="224"/>
      <c r="AL92" s="224"/>
      <c r="AM92" s="224"/>
      <c r="AN92" s="224"/>
      <c r="AO92" s="224"/>
      <c r="AP92" s="224"/>
      <c r="AQ92" s="224"/>
      <c r="AR92" s="224"/>
      <c r="AS92" s="224"/>
      <c r="AT92" s="224"/>
      <c r="AU92" s="224"/>
      <c r="AV92" s="224"/>
      <c r="AW92" s="224"/>
      <c r="AX92" s="224"/>
      <c r="AY92" s="224"/>
      <c r="AZ92" s="224"/>
      <c r="BA92" s="224"/>
      <c r="BB92" s="224"/>
      <c r="BC92" s="224"/>
      <c r="BD92" s="224"/>
      <c r="BE92" s="224"/>
      <c r="BF92" s="224"/>
      <c r="BG92" s="224"/>
      <c r="BH92" s="224"/>
      <c r="BI92" s="224"/>
      <c r="BJ92" s="224"/>
      <c r="BK92" s="224"/>
      <c r="BL92" s="224"/>
      <c r="BM92" s="224"/>
      <c r="BN92" s="224"/>
      <c r="BO92" s="224"/>
      <c r="BP92" s="224"/>
      <c r="BQ92" s="224"/>
      <c r="BR92" s="224"/>
      <c r="BS92" s="224"/>
      <c r="BT92" s="224"/>
      <c r="BU92" s="224"/>
      <c r="BV92" s="224"/>
      <c r="BW92" s="224"/>
      <c r="BX92" s="224"/>
      <c r="BY92" s="224"/>
      <c r="BZ92" s="224"/>
      <c r="CA92" s="224"/>
      <c r="CB92" s="224"/>
      <c r="CC92" s="224"/>
    </row>
    <row r="93" spans="1:490">
      <c r="A93" s="238" t="s">
        <v>509</v>
      </c>
      <c r="B93" s="277">
        <v>10248672.916300002</v>
      </c>
      <c r="C93" s="277">
        <v>10212984.388099996</v>
      </c>
      <c r="D93"/>
      <c r="E93"/>
      <c r="F93"/>
      <c r="G93"/>
      <c r="H93"/>
      <c r="I93"/>
      <c r="J93"/>
      <c r="K93"/>
      <c r="L93"/>
      <c r="M93"/>
      <c r="N93" s="3"/>
      <c r="O93" s="3"/>
      <c r="P93" s="224"/>
      <c r="Q93" s="224"/>
      <c r="R93" s="224"/>
      <c r="S93" s="224"/>
      <c r="T93" s="224"/>
      <c r="U93" s="224"/>
      <c r="V93" s="224"/>
      <c r="W93" s="224"/>
      <c r="X93" s="224"/>
      <c r="Y93" s="224"/>
      <c r="Z93" s="224"/>
      <c r="AA93" s="224"/>
      <c r="AB93" s="224"/>
      <c r="AC93" s="224"/>
      <c r="AD93" s="224"/>
      <c r="AE93" s="224"/>
      <c r="AF93" s="224"/>
      <c r="AG93" s="224"/>
      <c r="AH93" s="224"/>
      <c r="AI93" s="224"/>
      <c r="AJ93" s="224"/>
      <c r="AK93" s="224"/>
      <c r="AL93" s="224"/>
      <c r="AM93" s="224"/>
      <c r="AN93" s="224"/>
      <c r="AO93" s="224"/>
      <c r="AP93" s="224"/>
      <c r="AQ93" s="224"/>
      <c r="AR93" s="224"/>
      <c r="AS93" s="224"/>
      <c r="AT93" s="224"/>
      <c r="AU93" s="224"/>
      <c r="AV93" s="224"/>
      <c r="AW93" s="224"/>
      <c r="AX93" s="224"/>
      <c r="AY93" s="224"/>
      <c r="AZ93" s="224"/>
      <c r="BA93" s="224"/>
      <c r="BB93" s="224"/>
      <c r="BC93" s="224"/>
      <c r="BD93" s="224"/>
      <c r="BE93" s="224"/>
      <c r="BF93" s="224"/>
      <c r="BG93" s="224"/>
      <c r="BH93" s="224"/>
      <c r="BI93" s="224"/>
      <c r="BJ93" s="224"/>
      <c r="BK93" s="224"/>
      <c r="BL93" s="224"/>
      <c r="BM93" s="224"/>
      <c r="BN93" s="224"/>
      <c r="BO93" s="224"/>
      <c r="BP93" s="224"/>
      <c r="BQ93" s="224"/>
      <c r="BR93" s="224"/>
      <c r="BS93" s="224"/>
      <c r="BT93" s="224"/>
      <c r="BU93" s="224"/>
      <c r="BV93" s="224"/>
      <c r="BW93" s="224"/>
      <c r="BX93" s="224"/>
      <c r="BY93" s="224"/>
      <c r="BZ93" s="224"/>
      <c r="CA93" s="224"/>
      <c r="CB93" s="224"/>
      <c r="CC93" s="224"/>
    </row>
    <row r="94" spans="1:490">
      <c r="A94" s="238" t="s">
        <v>500</v>
      </c>
      <c r="B94" s="277">
        <v>6137816.7297999999</v>
      </c>
      <c r="C94" s="277">
        <v>5969139.1026999922</v>
      </c>
      <c r="D94"/>
      <c r="E94"/>
      <c r="F94"/>
      <c r="G94"/>
      <c r="H94"/>
      <c r="I94"/>
      <c r="J94"/>
      <c r="K94"/>
      <c r="L94"/>
      <c r="M94"/>
      <c r="N94" s="3"/>
      <c r="O94" s="3"/>
      <c r="P94" s="224"/>
      <c r="Q94" s="224"/>
      <c r="R94" s="224"/>
      <c r="S94" s="224"/>
      <c r="T94" s="224"/>
      <c r="U94" s="224"/>
      <c r="V94" s="224"/>
      <c r="W94" s="224"/>
      <c r="X94" s="224"/>
      <c r="Y94" s="224"/>
      <c r="Z94" s="224"/>
      <c r="AA94" s="224"/>
      <c r="AB94" s="224"/>
      <c r="AC94" s="224"/>
      <c r="AD94" s="224"/>
      <c r="AE94" s="224"/>
      <c r="AF94" s="224"/>
      <c r="AG94" s="224"/>
      <c r="AH94" s="224"/>
      <c r="AI94" s="224"/>
      <c r="AJ94" s="224"/>
      <c r="AK94" s="224"/>
      <c r="AL94" s="224"/>
      <c r="AM94" s="224"/>
      <c r="AN94" s="224"/>
      <c r="AO94" s="224"/>
      <c r="AP94" s="224"/>
      <c r="AQ94" s="224"/>
      <c r="AR94" s="224"/>
      <c r="AS94" s="224"/>
      <c r="AT94" s="224"/>
      <c r="AU94" s="224"/>
      <c r="AV94" s="224"/>
      <c r="AW94" s="224"/>
      <c r="AX94" s="224"/>
      <c r="AY94" s="224"/>
      <c r="AZ94" s="224"/>
      <c r="BA94" s="224"/>
      <c r="BB94" s="224"/>
      <c r="BC94" s="224"/>
      <c r="BD94" s="224"/>
      <c r="BE94" s="224"/>
      <c r="BF94" s="224"/>
      <c r="BG94" s="224"/>
      <c r="BH94" s="224"/>
      <c r="BI94" s="224"/>
      <c r="BJ94" s="224"/>
      <c r="BK94" s="224"/>
      <c r="BL94" s="224"/>
      <c r="BM94" s="224"/>
      <c r="BN94" s="224"/>
      <c r="BO94" s="224"/>
      <c r="BP94" s="224"/>
      <c r="BQ94" s="224"/>
      <c r="BR94" s="224"/>
      <c r="BS94" s="224"/>
      <c r="BT94" s="224"/>
      <c r="BU94" s="224"/>
      <c r="BV94" s="224"/>
      <c r="BW94" s="224"/>
      <c r="BX94" s="224"/>
      <c r="BY94" s="224"/>
      <c r="BZ94" s="224"/>
      <c r="CA94" s="224"/>
      <c r="CB94" s="224"/>
      <c r="CC94" s="224"/>
    </row>
    <row r="95" spans="1:490">
      <c r="A95" s="238" t="s">
        <v>510</v>
      </c>
      <c r="B95" s="277">
        <v>4525837.7670999998</v>
      </c>
      <c r="C95" s="277">
        <v>4178504.1751999995</v>
      </c>
      <c r="D95"/>
      <c r="E95"/>
      <c r="F95"/>
      <c r="G95"/>
      <c r="H95"/>
      <c r="I95"/>
      <c r="J95"/>
      <c r="K95"/>
      <c r="L95"/>
      <c r="M95"/>
      <c r="N95" s="3"/>
      <c r="O95" s="3"/>
      <c r="P95" s="224"/>
      <c r="Q95" s="224"/>
      <c r="R95" s="224"/>
      <c r="S95" s="224"/>
      <c r="T95" s="224"/>
      <c r="U95" s="224"/>
      <c r="V95" s="224"/>
      <c r="W95" s="224"/>
      <c r="X95" s="224"/>
      <c r="Y95" s="224"/>
      <c r="Z95" s="224"/>
      <c r="AA95" s="224"/>
      <c r="AB95" s="224"/>
      <c r="AC95" s="224"/>
      <c r="AD95" s="224"/>
      <c r="AE95" s="224"/>
      <c r="AF95" s="224"/>
      <c r="AG95" s="224"/>
      <c r="AH95" s="224"/>
      <c r="AI95" s="224"/>
      <c r="AJ95" s="224"/>
      <c r="AK95" s="224"/>
      <c r="AL95" s="224"/>
      <c r="AM95" s="224"/>
      <c r="AN95" s="224"/>
      <c r="AO95" s="224"/>
      <c r="AP95" s="224"/>
      <c r="AQ95" s="224"/>
      <c r="AR95" s="224"/>
      <c r="AS95" s="224"/>
      <c r="AT95" s="224"/>
      <c r="AU95" s="224"/>
      <c r="AV95" s="224"/>
      <c r="AW95" s="224"/>
      <c r="AX95" s="224"/>
      <c r="AY95" s="224"/>
      <c r="AZ95" s="224"/>
      <c r="BA95" s="224"/>
      <c r="BB95" s="224"/>
      <c r="BC95" s="224"/>
      <c r="BD95" s="224"/>
      <c r="BE95" s="224"/>
      <c r="BF95" s="224"/>
      <c r="BG95" s="224"/>
      <c r="BH95" s="224"/>
      <c r="BI95" s="224"/>
      <c r="BJ95" s="224"/>
      <c r="BK95" s="224"/>
      <c r="BL95" s="224"/>
      <c r="BM95" s="224"/>
      <c r="BN95" s="224"/>
      <c r="BO95" s="224"/>
      <c r="BP95" s="224"/>
      <c r="BQ95" s="224"/>
      <c r="BR95" s="224"/>
      <c r="BS95" s="224"/>
      <c r="BT95" s="224"/>
      <c r="BU95" s="224"/>
      <c r="BV95" s="224"/>
      <c r="BW95" s="224"/>
      <c r="BX95" s="224"/>
      <c r="BY95" s="224"/>
      <c r="BZ95" s="224"/>
      <c r="CA95" s="224"/>
      <c r="CB95" s="224"/>
      <c r="CC95" s="224"/>
    </row>
    <row r="96" spans="1:490">
      <c r="A96" s="238" t="s">
        <v>501</v>
      </c>
      <c r="B96" s="277">
        <v>3677336.5014</v>
      </c>
      <c r="C96" s="277">
        <v>3677542.6724000005</v>
      </c>
      <c r="D96"/>
      <c r="E96"/>
      <c r="F96"/>
      <c r="G96"/>
      <c r="H96"/>
      <c r="I96"/>
      <c r="J96"/>
      <c r="K96"/>
      <c r="L96"/>
      <c r="M96"/>
      <c r="N96" s="224"/>
      <c r="O96" s="224"/>
      <c r="P96" s="224"/>
      <c r="Q96" s="224"/>
      <c r="R96" s="224"/>
      <c r="S96" s="224"/>
      <c r="T96" s="224"/>
      <c r="U96" s="224"/>
      <c r="V96" s="224"/>
      <c r="W96" s="224"/>
      <c r="X96" s="224"/>
      <c r="Y96" s="224"/>
      <c r="Z96" s="224"/>
      <c r="AA96" s="224"/>
      <c r="AB96" s="224"/>
      <c r="AC96" s="224"/>
      <c r="AD96" s="224"/>
      <c r="AE96" s="224"/>
      <c r="AF96" s="224"/>
      <c r="AG96" s="224"/>
      <c r="AH96" s="224"/>
      <c r="AI96" s="224"/>
      <c r="AJ96" s="224"/>
      <c r="AK96" s="224"/>
      <c r="AL96" s="224"/>
      <c r="AM96" s="224"/>
      <c r="AN96" s="224"/>
      <c r="AO96" s="224"/>
      <c r="AP96" s="224"/>
      <c r="AQ96" s="224"/>
      <c r="AR96" s="224"/>
      <c r="AS96" s="224"/>
      <c r="AT96" s="224"/>
      <c r="AU96" s="224"/>
      <c r="AV96" s="224"/>
      <c r="AW96" s="224"/>
      <c r="AX96" s="224"/>
      <c r="AY96" s="224"/>
      <c r="AZ96" s="224"/>
      <c r="BA96" s="224"/>
      <c r="BB96" s="224"/>
      <c r="BC96" s="224"/>
      <c r="BD96" s="224"/>
      <c r="BE96" s="224"/>
      <c r="BF96" s="224"/>
      <c r="BG96" s="224"/>
      <c r="BH96" s="224"/>
      <c r="BI96" s="224"/>
      <c r="BJ96" s="224"/>
      <c r="BK96" s="224"/>
      <c r="BL96" s="224"/>
      <c r="BM96" s="224"/>
      <c r="BN96" s="224"/>
      <c r="BO96" s="224"/>
      <c r="BP96" s="224"/>
      <c r="BQ96" s="224"/>
      <c r="BR96" s="224"/>
      <c r="BS96" s="224"/>
      <c r="BT96" s="224"/>
      <c r="BU96" s="224"/>
      <c r="BV96" s="224"/>
      <c r="BW96" s="224"/>
      <c r="BX96" s="224"/>
      <c r="BY96" s="224"/>
      <c r="BZ96" s="224"/>
      <c r="CA96" s="224"/>
      <c r="CB96" s="224"/>
      <c r="CC96" s="224"/>
    </row>
    <row r="97" spans="1:75">
      <c r="A97" s="238" t="s">
        <v>505</v>
      </c>
      <c r="B97" s="277">
        <v>19585603.327800006</v>
      </c>
      <c r="C97" s="277">
        <v>19478884.843400013</v>
      </c>
      <c r="D97"/>
      <c r="E97"/>
      <c r="F97"/>
      <c r="G97"/>
      <c r="H97"/>
      <c r="I97"/>
      <c r="J97"/>
      <c r="K97"/>
      <c r="L97"/>
      <c r="M97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224"/>
      <c r="Y97" s="224"/>
      <c r="Z97" s="224"/>
      <c r="AA97" s="224"/>
      <c r="AB97" s="224"/>
      <c r="AC97" s="224"/>
      <c r="AD97" s="224"/>
      <c r="AE97" s="224"/>
      <c r="AF97" s="224"/>
      <c r="AG97" s="224"/>
      <c r="AH97" s="224"/>
      <c r="AI97" s="224"/>
      <c r="AJ97" s="224"/>
      <c r="AK97" s="224"/>
      <c r="AL97" s="224"/>
      <c r="AM97" s="224"/>
      <c r="AN97" s="224"/>
      <c r="AO97" s="224"/>
      <c r="AP97" s="224"/>
      <c r="AQ97" s="224"/>
      <c r="AR97" s="224"/>
      <c r="AS97" s="224"/>
      <c r="AT97" s="224"/>
      <c r="AU97" s="224"/>
      <c r="AV97" s="224"/>
      <c r="AW97" s="224"/>
      <c r="AX97" s="224"/>
      <c r="AY97" s="224"/>
      <c r="AZ97" s="224"/>
      <c r="BA97" s="224"/>
      <c r="BB97" s="224"/>
      <c r="BC97" s="224"/>
      <c r="BD97" s="224"/>
      <c r="BE97" s="224"/>
      <c r="BF97" s="224"/>
      <c r="BG97" s="224"/>
      <c r="BH97" s="224"/>
      <c r="BI97" s="224"/>
      <c r="BJ97" s="224"/>
      <c r="BK97" s="224"/>
      <c r="BL97" s="224"/>
      <c r="BM97" s="224"/>
      <c r="BN97" s="224"/>
      <c r="BO97" s="224"/>
      <c r="BP97" s="224"/>
      <c r="BQ97" s="224"/>
      <c r="BR97" s="224"/>
      <c r="BS97" s="224"/>
      <c r="BT97" s="224"/>
      <c r="BU97" s="224"/>
      <c r="BV97" s="224"/>
      <c r="BW97" s="224"/>
    </row>
    <row r="98" spans="1:75">
      <c r="A98" s="238" t="s">
        <v>504</v>
      </c>
      <c r="B98" s="277">
        <v>1770550.8573</v>
      </c>
      <c r="C98" s="277">
        <v>1608722.7975999995</v>
      </c>
      <c r="D98"/>
      <c r="E98"/>
      <c r="F98"/>
      <c r="G98"/>
      <c r="H98"/>
      <c r="I98"/>
      <c r="J98"/>
      <c r="K98"/>
      <c r="L98"/>
      <c r="M98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224"/>
      <c r="Y98" s="224"/>
      <c r="Z98" s="224"/>
      <c r="AA98" s="224"/>
      <c r="AB98" s="224"/>
      <c r="AC98" s="224"/>
      <c r="AD98" s="224"/>
      <c r="AE98" s="224"/>
      <c r="AF98" s="224"/>
      <c r="AG98" s="224"/>
      <c r="AH98" s="224"/>
      <c r="AI98" s="224"/>
      <c r="AJ98" s="224"/>
      <c r="AK98" s="224"/>
      <c r="AL98" s="224"/>
      <c r="AM98" s="224"/>
      <c r="AN98" s="224"/>
      <c r="AO98" s="224"/>
      <c r="AP98" s="224"/>
      <c r="AQ98" s="224"/>
      <c r="AR98" s="224"/>
      <c r="AS98" s="224"/>
      <c r="AT98" s="224"/>
      <c r="AU98" s="224"/>
      <c r="AV98" s="224"/>
      <c r="AW98" s="224"/>
      <c r="AX98" s="224"/>
      <c r="AY98" s="224"/>
      <c r="AZ98" s="224"/>
      <c r="BA98" s="224"/>
      <c r="BB98" s="224"/>
      <c r="BC98" s="224"/>
      <c r="BD98" s="224"/>
      <c r="BE98" s="224"/>
      <c r="BF98" s="224"/>
      <c r="BG98" s="224"/>
      <c r="BH98" s="224"/>
      <c r="BI98" s="224"/>
      <c r="BJ98" s="224"/>
      <c r="BK98" s="224"/>
      <c r="BL98" s="224"/>
      <c r="BM98" s="224"/>
      <c r="BN98" s="224"/>
      <c r="BO98" s="224"/>
      <c r="BP98" s="224"/>
      <c r="BQ98" s="224"/>
      <c r="BR98" s="224"/>
      <c r="BS98" s="224"/>
      <c r="BT98" s="224"/>
      <c r="BU98" s="224"/>
      <c r="BV98" s="224"/>
      <c r="BW98" s="224"/>
    </row>
    <row r="99" spans="1:75">
      <c r="A99" s="238" t="s">
        <v>497</v>
      </c>
      <c r="B99" s="277">
        <v>803503.85619999992</v>
      </c>
      <c r="C99" s="277">
        <v>829851.15600000019</v>
      </c>
      <c r="D99"/>
      <c r="E99"/>
      <c r="F99"/>
      <c r="G99"/>
      <c r="H99"/>
      <c r="I99"/>
      <c r="J99"/>
      <c r="K99"/>
      <c r="L99"/>
      <c r="M99"/>
      <c r="N99" s="224"/>
      <c r="O99" s="224"/>
      <c r="P99" s="224"/>
      <c r="Q99" s="224"/>
      <c r="R99" s="224"/>
      <c r="S99" s="224"/>
      <c r="T99" s="224"/>
      <c r="U99" s="224"/>
      <c r="V99" s="224"/>
      <c r="W99" s="224"/>
      <c r="X99" s="224"/>
      <c r="Y99" s="224"/>
      <c r="Z99" s="224"/>
      <c r="AA99" s="224"/>
      <c r="AB99" s="224"/>
      <c r="AC99" s="224"/>
      <c r="AD99" s="224"/>
      <c r="AE99" s="224"/>
      <c r="AF99" s="224"/>
      <c r="AG99" s="224"/>
      <c r="AH99" s="224"/>
      <c r="AI99" s="224"/>
      <c r="AJ99" s="224"/>
      <c r="AK99" s="224"/>
      <c r="AL99" s="224"/>
      <c r="AM99" s="224"/>
      <c r="AN99" s="224"/>
      <c r="AO99" s="224"/>
      <c r="AP99" s="224"/>
      <c r="AQ99" s="224"/>
      <c r="AR99" s="224"/>
      <c r="AS99" s="224"/>
      <c r="AT99" s="224"/>
      <c r="AU99" s="224"/>
      <c r="AV99" s="224"/>
      <c r="AW99" s="224"/>
      <c r="AX99" s="224"/>
      <c r="AY99" s="224"/>
      <c r="AZ99" s="224"/>
      <c r="BA99" s="224"/>
      <c r="BB99" s="224"/>
      <c r="BC99" s="224"/>
      <c r="BD99" s="224"/>
      <c r="BE99" s="224"/>
      <c r="BF99" s="224"/>
      <c r="BG99" s="224"/>
      <c r="BH99" s="224"/>
      <c r="BI99" s="224"/>
      <c r="BJ99" s="224"/>
      <c r="BK99" s="224"/>
      <c r="BL99" s="224"/>
      <c r="BM99" s="224"/>
      <c r="BN99" s="224"/>
      <c r="BO99" s="224"/>
      <c r="BP99" s="224"/>
      <c r="BQ99" s="224"/>
      <c r="BR99" s="224"/>
      <c r="BS99" s="224"/>
      <c r="BT99" s="224"/>
      <c r="BU99" s="224"/>
      <c r="BV99" s="224"/>
      <c r="BW99" s="224"/>
    </row>
    <row r="100" spans="1:75">
      <c r="A100" s="238" t="s">
        <v>507</v>
      </c>
      <c r="B100" s="277">
        <v>9251545.9446000028</v>
      </c>
      <c r="C100" s="277">
        <v>9705111.981700005</v>
      </c>
      <c r="D100"/>
      <c r="E100"/>
      <c r="F100"/>
      <c r="G100"/>
      <c r="H100"/>
      <c r="I100"/>
      <c r="J100"/>
      <c r="K100"/>
      <c r="L100"/>
      <c r="M100"/>
      <c r="N100" s="224"/>
      <c r="O100" s="224"/>
      <c r="P100" s="224"/>
      <c r="Q100" s="224"/>
      <c r="R100" s="224"/>
      <c r="S100" s="224"/>
      <c r="T100" s="224"/>
      <c r="U100" s="224"/>
      <c r="V100" s="224"/>
      <c r="W100" s="224"/>
      <c r="X100" s="224"/>
      <c r="Y100" s="224"/>
      <c r="Z100" s="224"/>
      <c r="AA100" s="224"/>
      <c r="AB100" s="224"/>
      <c r="AC100" s="224"/>
      <c r="AD100" s="224"/>
      <c r="AE100" s="224"/>
      <c r="AF100" s="224"/>
      <c r="AG100" s="224"/>
      <c r="AH100" s="224"/>
      <c r="AI100" s="224"/>
      <c r="AJ100" s="224"/>
      <c r="AK100" s="224"/>
      <c r="AL100" s="224"/>
      <c r="AM100" s="224"/>
      <c r="AN100" s="224"/>
      <c r="AO100" s="224"/>
      <c r="AP100" s="224"/>
      <c r="AQ100" s="224"/>
      <c r="AR100" s="224"/>
      <c r="AS100" s="224"/>
      <c r="AT100" s="224"/>
      <c r="AU100" s="224"/>
      <c r="AV100" s="224"/>
      <c r="AW100" s="224"/>
      <c r="AX100" s="224"/>
      <c r="AY100" s="224"/>
      <c r="AZ100" s="224"/>
      <c r="BA100" s="224"/>
      <c r="BB100" s="224"/>
      <c r="BC100" s="224"/>
      <c r="BD100" s="224"/>
      <c r="BE100" s="224"/>
      <c r="BF100" s="224"/>
      <c r="BG100" s="224"/>
      <c r="BH100" s="224"/>
      <c r="BI100" s="224"/>
      <c r="BJ100" s="224"/>
      <c r="BK100" s="224"/>
      <c r="BL100" s="224"/>
      <c r="BM100" s="224"/>
      <c r="BN100" s="224"/>
      <c r="BO100" s="224"/>
      <c r="BP100" s="224"/>
      <c r="BQ100" s="224"/>
      <c r="BR100" s="224"/>
      <c r="BS100" s="224"/>
      <c r="BT100" s="224"/>
      <c r="BU100" s="224"/>
      <c r="BV100" s="224"/>
      <c r="BW100" s="224"/>
    </row>
    <row r="101" spans="1:75">
      <c r="A101" s="238" t="s">
        <v>494</v>
      </c>
      <c r="B101" s="277">
        <v>80286540.060200021</v>
      </c>
      <c r="C101" s="277">
        <v>82514800.426600009</v>
      </c>
      <c r="D101"/>
      <c r="E101"/>
      <c r="F101"/>
      <c r="G101"/>
      <c r="H101"/>
      <c r="I101"/>
      <c r="J101"/>
      <c r="K101"/>
      <c r="L101"/>
      <c r="M101"/>
      <c r="N101" s="224"/>
      <c r="O101" s="224"/>
      <c r="P101" s="224"/>
      <c r="Q101" s="224"/>
      <c r="R101" s="224"/>
      <c r="S101" s="224"/>
      <c r="T101" s="224"/>
      <c r="U101" s="224"/>
      <c r="V101" s="224"/>
      <c r="W101" s="224"/>
      <c r="X101" s="224"/>
      <c r="Y101" s="224"/>
      <c r="Z101" s="224"/>
      <c r="AA101" s="224"/>
      <c r="AB101" s="224"/>
      <c r="AC101" s="224"/>
      <c r="AD101" s="224"/>
      <c r="AE101" s="224"/>
      <c r="AF101" s="224"/>
      <c r="AG101" s="224"/>
      <c r="AH101" s="224"/>
      <c r="AI101" s="224"/>
      <c r="AJ101" s="224"/>
      <c r="AK101" s="224"/>
      <c r="AL101" s="224"/>
      <c r="AM101" s="224"/>
      <c r="AN101" s="224"/>
      <c r="AO101" s="224"/>
      <c r="AP101" s="224"/>
      <c r="AQ101" s="224"/>
      <c r="AR101" s="224"/>
      <c r="AS101" s="224"/>
      <c r="AT101" s="224"/>
      <c r="AU101" s="224"/>
      <c r="AV101" s="224"/>
      <c r="AW101" s="224"/>
      <c r="AX101" s="224"/>
      <c r="AY101" s="224"/>
      <c r="AZ101" s="224"/>
      <c r="BA101" s="224"/>
      <c r="BB101" s="224"/>
      <c r="BC101" s="224"/>
      <c r="BD101" s="224"/>
      <c r="BE101" s="224"/>
      <c r="BF101" s="224"/>
      <c r="BG101" s="224"/>
      <c r="BH101" s="224"/>
      <c r="BI101" s="224"/>
      <c r="BJ101" s="224"/>
      <c r="BK101" s="224"/>
      <c r="BL101" s="224"/>
      <c r="BM101" s="224"/>
      <c r="BN101" s="224"/>
      <c r="BO101" s="224"/>
      <c r="BP101" s="224"/>
      <c r="BQ101" s="224"/>
      <c r="BR101" s="224"/>
      <c r="BS101" s="224"/>
      <c r="BT101" s="224"/>
      <c r="BU101" s="224"/>
      <c r="BV101" s="224"/>
      <c r="BW101" s="224"/>
    </row>
    <row r="102" spans="1:75">
      <c r="A102"/>
      <c r="B102"/>
      <c r="C102"/>
      <c r="D102"/>
      <c r="E102" s="224"/>
      <c r="F102" s="224"/>
      <c r="G102" s="224"/>
      <c r="H102" s="224"/>
      <c r="I102" s="224"/>
      <c r="J102" s="224"/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  <c r="W102" s="224"/>
      <c r="X102" s="224"/>
      <c r="Y102" s="224"/>
      <c r="Z102" s="224"/>
      <c r="AA102" s="224"/>
      <c r="AB102" s="224"/>
      <c r="AC102" s="224"/>
      <c r="AD102" s="224"/>
      <c r="AE102" s="224"/>
      <c r="AF102" s="224"/>
      <c r="AG102" s="224"/>
      <c r="AH102" s="224"/>
      <c r="AI102" s="224"/>
      <c r="AJ102" s="224"/>
      <c r="AK102" s="224"/>
      <c r="AL102" s="224"/>
      <c r="AM102" s="224"/>
      <c r="AN102" s="224"/>
      <c r="AO102" s="224"/>
      <c r="AP102" s="224"/>
      <c r="AQ102" s="224"/>
      <c r="AR102" s="224"/>
      <c r="AS102" s="224"/>
      <c r="AT102" s="224"/>
      <c r="AU102" s="224"/>
      <c r="AV102" s="224"/>
      <c r="AW102" s="224"/>
      <c r="AX102" s="224"/>
      <c r="AY102" s="224"/>
      <c r="AZ102" s="224"/>
      <c r="BA102" s="224"/>
      <c r="BB102" s="224"/>
      <c r="BC102" s="224"/>
      <c r="BD102" s="224"/>
      <c r="BE102" s="224"/>
      <c r="BF102" s="224"/>
      <c r="BG102" s="224"/>
      <c r="BH102" s="224"/>
      <c r="BI102" s="224"/>
      <c r="BJ102" s="224"/>
      <c r="BK102" s="224"/>
      <c r="BL102" s="224"/>
      <c r="BM102" s="224"/>
      <c r="BN102" s="224"/>
      <c r="BO102" s="224"/>
      <c r="BP102" s="224"/>
      <c r="BQ102" s="224"/>
      <c r="BR102" s="224"/>
      <c r="BS102" s="224"/>
      <c r="BT102" s="224"/>
      <c r="BU102" s="224"/>
      <c r="BV102" s="224"/>
      <c r="BW102" s="224"/>
    </row>
    <row r="103" spans="1:75">
      <c r="A103"/>
      <c r="B103"/>
      <c r="C103"/>
      <c r="D103"/>
      <c r="E103" s="224"/>
      <c r="F103" s="224"/>
      <c r="G103" s="224"/>
      <c r="H103" s="224"/>
      <c r="I103" s="224"/>
      <c r="J103" s="224"/>
      <c r="K103" s="224"/>
      <c r="L103" s="224"/>
      <c r="M103" s="224"/>
      <c r="N103" s="224"/>
      <c r="O103" s="224"/>
      <c r="P103" s="224"/>
      <c r="Q103" s="224"/>
      <c r="R103" s="224"/>
      <c r="S103" s="224"/>
      <c r="T103" s="224"/>
      <c r="U103" s="224"/>
      <c r="V103" s="224"/>
      <c r="W103" s="224"/>
      <c r="X103" s="224"/>
      <c r="Y103" s="224"/>
      <c r="Z103" s="224"/>
      <c r="AA103" s="224"/>
      <c r="AB103" s="224"/>
      <c r="AC103" s="224"/>
      <c r="AD103" s="224"/>
      <c r="AE103" s="224"/>
      <c r="AF103" s="224"/>
      <c r="AG103" s="224"/>
      <c r="AH103" s="224"/>
      <c r="AI103" s="224"/>
      <c r="AJ103" s="224"/>
      <c r="AK103" s="224"/>
      <c r="AL103" s="224"/>
      <c r="AM103" s="224"/>
      <c r="AN103" s="224"/>
      <c r="AO103" s="224"/>
      <c r="AP103" s="224"/>
      <c r="AQ103" s="224"/>
      <c r="AR103" s="224"/>
      <c r="AS103" s="224"/>
      <c r="AT103" s="224"/>
      <c r="AU103" s="224"/>
      <c r="AV103" s="224"/>
      <c r="AW103" s="224"/>
      <c r="AX103" s="224"/>
      <c r="AY103" s="224"/>
      <c r="AZ103" s="224"/>
      <c r="BA103" s="224"/>
      <c r="BB103" s="224"/>
      <c r="BC103" s="224"/>
      <c r="BD103" s="224"/>
      <c r="BE103" s="224"/>
      <c r="BF103" s="224"/>
      <c r="BG103" s="224"/>
      <c r="BH103" s="224"/>
      <c r="BI103" s="224"/>
      <c r="BJ103" s="224"/>
      <c r="BK103" s="224"/>
      <c r="BL103" s="224"/>
      <c r="BM103" s="224"/>
      <c r="BN103" s="224"/>
      <c r="BO103" s="224"/>
      <c r="BP103" s="224"/>
      <c r="BQ103" s="224"/>
      <c r="BR103" s="224"/>
      <c r="BS103" s="224"/>
      <c r="BT103" s="224"/>
      <c r="BU103" s="224"/>
      <c r="BV103" s="224"/>
      <c r="BW103" s="224"/>
    </row>
    <row r="104" spans="1:75">
      <c r="A104"/>
      <c r="B104"/>
      <c r="C104"/>
      <c r="D104" s="224"/>
      <c r="E104" s="224"/>
      <c r="F104" s="224"/>
      <c r="G104" s="224"/>
      <c r="H104" s="224"/>
      <c r="I104" s="224"/>
      <c r="J104" s="224"/>
      <c r="K104" s="224"/>
      <c r="L104" s="224"/>
      <c r="M104" s="224"/>
      <c r="N104" s="224"/>
      <c r="O104" s="224"/>
      <c r="P104" s="224"/>
      <c r="Q104" s="224"/>
      <c r="R104" s="224"/>
      <c r="S104" s="224"/>
      <c r="T104" s="224"/>
      <c r="U104" s="224"/>
      <c r="V104" s="224"/>
      <c r="W104" s="224"/>
      <c r="X104" s="224"/>
      <c r="Y104" s="224"/>
      <c r="Z104" s="224"/>
      <c r="AA104" s="224"/>
      <c r="AB104" s="224"/>
      <c r="AC104" s="224"/>
      <c r="AD104" s="224"/>
      <c r="AE104" s="224"/>
      <c r="AF104" s="224"/>
      <c r="AG104" s="224"/>
      <c r="AH104" s="224"/>
      <c r="AI104" s="224"/>
      <c r="AJ104" s="224"/>
      <c r="AK104" s="224"/>
      <c r="AL104" s="224"/>
      <c r="AM104" s="224"/>
      <c r="AN104" s="224"/>
      <c r="AO104" s="224"/>
      <c r="AP104" s="224"/>
      <c r="AQ104" s="224"/>
      <c r="AR104" s="224"/>
      <c r="AS104" s="224"/>
      <c r="AT104" s="224"/>
      <c r="AU104" s="224"/>
      <c r="AV104" s="224"/>
      <c r="AW104" s="224"/>
      <c r="AX104" s="224"/>
      <c r="AY104" s="224"/>
      <c r="AZ104" s="224"/>
      <c r="BA104" s="224"/>
      <c r="BB104" s="224"/>
      <c r="BC104" s="224"/>
      <c r="BD104" s="224"/>
      <c r="BE104" s="224"/>
      <c r="BF104" s="224"/>
      <c r="BG104" s="224"/>
      <c r="BH104" s="224"/>
      <c r="BI104" s="224"/>
      <c r="BJ104" s="224"/>
      <c r="BK104" s="224"/>
      <c r="BL104" s="224"/>
      <c r="BM104" s="224"/>
      <c r="BN104" s="224"/>
      <c r="BO104" s="224"/>
      <c r="BP104" s="224"/>
      <c r="BQ104" s="224"/>
      <c r="BR104" s="224"/>
      <c r="BS104" s="224"/>
      <c r="BT104" s="224"/>
      <c r="BU104" s="224"/>
      <c r="BV104" s="224"/>
      <c r="BW104" s="224"/>
    </row>
    <row r="105" spans="1:75">
      <c r="A105"/>
      <c r="B105"/>
      <c r="C105"/>
      <c r="D105" s="224"/>
      <c r="E105" s="224"/>
      <c r="F105" s="224"/>
      <c r="G105" s="224"/>
      <c r="H105" s="224"/>
      <c r="I105" s="224"/>
      <c r="J105" s="224"/>
      <c r="K105" s="224"/>
      <c r="L105" s="224"/>
      <c r="M105" s="224"/>
      <c r="N105" s="224"/>
      <c r="O105" s="224"/>
      <c r="P105" s="224"/>
      <c r="Q105" s="224"/>
      <c r="R105" s="224"/>
      <c r="S105" s="224"/>
      <c r="T105" s="224"/>
      <c r="U105" s="224"/>
      <c r="V105" s="224"/>
      <c r="W105" s="224"/>
      <c r="X105" s="224"/>
      <c r="Y105" s="224"/>
      <c r="Z105" s="224"/>
      <c r="AA105" s="224"/>
      <c r="AB105" s="224"/>
      <c r="AC105" s="224"/>
      <c r="AD105" s="224"/>
      <c r="AE105" s="224"/>
      <c r="AF105" s="224"/>
      <c r="AG105" s="224"/>
      <c r="AH105" s="224"/>
      <c r="AI105" s="224"/>
      <c r="AJ105" s="224"/>
      <c r="AK105" s="224"/>
      <c r="AL105" s="224"/>
      <c r="AM105" s="224"/>
      <c r="AN105" s="224"/>
      <c r="AO105" s="224"/>
      <c r="AP105" s="224"/>
      <c r="AQ105" s="224"/>
      <c r="AR105" s="224"/>
      <c r="AS105" s="224"/>
      <c r="AT105" s="224"/>
      <c r="AU105" s="224"/>
      <c r="AV105" s="224"/>
      <c r="AW105" s="224"/>
      <c r="AX105" s="224"/>
      <c r="AY105" s="224"/>
      <c r="AZ105" s="224"/>
      <c r="BA105" s="224"/>
      <c r="BB105" s="224"/>
      <c r="BC105" s="224"/>
      <c r="BD105" s="224"/>
      <c r="BE105" s="224"/>
      <c r="BF105" s="224"/>
      <c r="BG105" s="224"/>
      <c r="BH105" s="224"/>
      <c r="BI105" s="224"/>
      <c r="BJ105" s="224"/>
      <c r="BK105" s="224"/>
      <c r="BL105" s="224"/>
      <c r="BM105" s="224"/>
      <c r="BN105" s="224"/>
      <c r="BO105" s="224"/>
      <c r="BP105" s="224"/>
      <c r="BQ105" s="224"/>
      <c r="BR105" s="224"/>
      <c r="BS105" s="224"/>
      <c r="BT105" s="224"/>
      <c r="BU105" s="224"/>
      <c r="BV105" s="224"/>
      <c r="BW105" s="224"/>
    </row>
    <row r="106" spans="1:75">
      <c r="A106"/>
      <c r="B106"/>
      <c r="C106"/>
      <c r="D106" s="224"/>
      <c r="E106" s="224"/>
      <c r="F106" s="224"/>
      <c r="G106" s="224"/>
      <c r="H106" s="224"/>
      <c r="I106" s="224"/>
      <c r="J106" s="224"/>
      <c r="K106" s="224"/>
      <c r="L106" s="224"/>
      <c r="M106" s="224"/>
      <c r="N106" s="224"/>
      <c r="O106" s="224"/>
      <c r="P106" s="224"/>
      <c r="Q106" s="224"/>
      <c r="R106" s="224"/>
      <c r="S106" s="224"/>
      <c r="T106" s="224"/>
      <c r="U106" s="224"/>
      <c r="V106" s="224"/>
      <c r="W106" s="224"/>
      <c r="X106" s="224"/>
      <c r="Y106" s="224"/>
      <c r="Z106" s="224"/>
      <c r="AA106" s="224"/>
      <c r="AB106" s="224"/>
      <c r="AC106" s="224"/>
      <c r="AD106" s="224"/>
      <c r="AE106" s="224"/>
      <c r="AF106" s="224"/>
      <c r="AG106" s="224"/>
      <c r="AH106" s="224"/>
      <c r="AI106" s="224"/>
      <c r="AJ106" s="224"/>
      <c r="AK106" s="224"/>
      <c r="AL106" s="224"/>
      <c r="AM106" s="224"/>
      <c r="AN106" s="224"/>
      <c r="AO106" s="224"/>
      <c r="AP106" s="224"/>
      <c r="AQ106" s="224"/>
      <c r="AR106" s="224"/>
      <c r="AS106" s="224"/>
      <c r="AT106" s="224"/>
      <c r="AU106" s="224"/>
      <c r="AV106" s="224"/>
      <c r="AW106" s="224"/>
      <c r="AX106" s="224"/>
      <c r="AY106" s="224"/>
      <c r="AZ106" s="224"/>
      <c r="BA106" s="224"/>
      <c r="BB106" s="224"/>
      <c r="BC106" s="224"/>
      <c r="BD106" s="224"/>
      <c r="BE106" s="224"/>
      <c r="BF106" s="224"/>
      <c r="BG106" s="224"/>
      <c r="BH106" s="224"/>
      <c r="BI106" s="224"/>
      <c r="BJ106" s="224"/>
      <c r="BK106" s="224"/>
      <c r="BL106" s="224"/>
      <c r="BM106" s="224"/>
      <c r="BN106" s="224"/>
      <c r="BO106" s="224"/>
      <c r="BP106" s="224"/>
      <c r="BQ106" s="224"/>
      <c r="BR106" s="224"/>
      <c r="BS106" s="224"/>
      <c r="BT106" s="224"/>
      <c r="BU106" s="224"/>
      <c r="BV106" s="224"/>
      <c r="BW106" s="224"/>
    </row>
    <row r="107" spans="1:75">
      <c r="A107"/>
      <c r="B107" s="255"/>
      <c r="C107" s="255"/>
      <c r="D107" s="255"/>
      <c r="E107" s="255"/>
      <c r="F107" s="255"/>
      <c r="G107" s="255"/>
      <c r="H107" s="255"/>
      <c r="I107" s="224"/>
      <c r="J107" s="224"/>
      <c r="K107" s="224"/>
      <c r="L107" s="224"/>
      <c r="M107" s="224"/>
      <c r="N107" s="224"/>
      <c r="O107" s="224"/>
      <c r="P107" s="224"/>
      <c r="Q107" s="224"/>
      <c r="R107" s="224"/>
      <c r="S107" s="224"/>
      <c r="T107" s="224"/>
      <c r="U107" s="224"/>
      <c r="V107" s="224"/>
      <c r="W107" s="224"/>
      <c r="X107" s="224"/>
      <c r="Y107" s="224"/>
      <c r="Z107" s="224"/>
      <c r="AA107" s="224"/>
      <c r="AB107" s="224"/>
      <c r="AC107" s="224"/>
      <c r="AD107" s="224"/>
      <c r="AE107" s="224"/>
      <c r="AF107" s="224"/>
      <c r="AG107" s="224"/>
      <c r="AH107" s="224"/>
      <c r="AI107" s="224"/>
      <c r="AJ107" s="224"/>
      <c r="AK107" s="224"/>
      <c r="AL107" s="224"/>
      <c r="AM107" s="224"/>
      <c r="AN107" s="224"/>
      <c r="AO107" s="224"/>
      <c r="AP107" s="224"/>
      <c r="AQ107" s="224"/>
      <c r="AR107" s="224"/>
      <c r="AS107" s="224"/>
      <c r="AT107" s="224"/>
      <c r="AU107" s="224"/>
      <c r="AV107" s="224"/>
      <c r="AW107" s="224"/>
      <c r="AX107" s="224"/>
      <c r="AY107" s="224"/>
      <c r="AZ107" s="224"/>
      <c r="BA107" s="224"/>
      <c r="BB107" s="224"/>
      <c r="BC107" s="224"/>
      <c r="BD107" s="224"/>
      <c r="BE107" s="224"/>
      <c r="BF107" s="224"/>
      <c r="BG107" s="224"/>
      <c r="BH107" s="224"/>
      <c r="BI107" s="224"/>
      <c r="BJ107" s="224"/>
      <c r="BK107" s="224"/>
      <c r="BL107" s="224"/>
      <c r="BM107" s="224"/>
      <c r="BN107" s="224"/>
      <c r="BO107" s="224"/>
      <c r="BP107" s="224"/>
      <c r="BQ107" s="224"/>
      <c r="BR107" s="224"/>
      <c r="BS107" s="224"/>
      <c r="BT107" s="224"/>
      <c r="BU107" s="224"/>
      <c r="BV107" s="224"/>
      <c r="BW107" s="224"/>
    </row>
    <row r="108" spans="1:75">
      <c r="A108"/>
      <c r="B108"/>
      <c r="C108"/>
      <c r="D108" s="224"/>
      <c r="E108" s="224"/>
      <c r="F108" s="224"/>
      <c r="G108" s="224"/>
      <c r="H108" s="224"/>
      <c r="I108" s="224"/>
      <c r="J108" s="224"/>
      <c r="K108" s="224"/>
      <c r="L108" s="224"/>
      <c r="M108" s="224"/>
      <c r="N108" s="224"/>
      <c r="O108" s="224"/>
      <c r="P108" s="224"/>
      <c r="Q108" s="224"/>
      <c r="R108" s="224"/>
      <c r="S108" s="224"/>
      <c r="T108" s="224"/>
      <c r="U108" s="224"/>
      <c r="V108" s="224"/>
      <c r="W108" s="224"/>
      <c r="X108" s="224"/>
      <c r="Y108" s="224"/>
      <c r="Z108" s="224"/>
      <c r="AA108" s="224"/>
      <c r="AB108" s="224"/>
      <c r="AC108" s="224"/>
      <c r="AD108" s="224"/>
      <c r="AE108" s="224"/>
      <c r="AF108" s="224"/>
      <c r="AG108" s="224"/>
      <c r="AH108" s="224"/>
      <c r="AI108" s="224"/>
      <c r="AJ108" s="224"/>
      <c r="AK108" s="224"/>
      <c r="AL108" s="224"/>
      <c r="AM108" s="224"/>
      <c r="AN108" s="224"/>
      <c r="AO108" s="224"/>
      <c r="AP108" s="224"/>
      <c r="AQ108" s="224"/>
      <c r="AR108" s="224"/>
      <c r="AS108" s="224"/>
      <c r="AT108" s="224"/>
      <c r="AU108" s="224"/>
      <c r="AV108" s="224"/>
      <c r="AW108" s="224"/>
      <c r="AX108" s="224"/>
      <c r="AY108" s="224"/>
      <c r="AZ108" s="224"/>
      <c r="BA108" s="224"/>
      <c r="BB108" s="224"/>
      <c r="BC108" s="224"/>
      <c r="BD108" s="224"/>
      <c r="BE108" s="224"/>
      <c r="BF108" s="224"/>
      <c r="BG108" s="224"/>
      <c r="BH108" s="224"/>
      <c r="BI108" s="224"/>
      <c r="BJ108" s="224"/>
      <c r="BK108" s="224"/>
      <c r="BL108" s="224"/>
      <c r="BM108" s="224"/>
      <c r="BN108" s="224"/>
      <c r="BO108" s="224"/>
      <c r="BP108" s="224"/>
      <c r="BQ108" s="224"/>
      <c r="BR108" s="224"/>
      <c r="BS108" s="224"/>
      <c r="BT108" s="224"/>
      <c r="BU108" s="224"/>
      <c r="BV108" s="224"/>
      <c r="BW108" s="224"/>
    </row>
    <row r="109" spans="1:75">
      <c r="A109"/>
      <c r="B109"/>
      <c r="C109"/>
      <c r="D109" s="224"/>
      <c r="E109" s="224"/>
      <c r="F109" s="224"/>
      <c r="G109" s="224"/>
      <c r="H109" s="224"/>
      <c r="I109" s="224"/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4"/>
      <c r="X109" s="224"/>
      <c r="Y109" s="224"/>
      <c r="Z109" s="224"/>
      <c r="AA109" s="224"/>
      <c r="AB109" s="224"/>
      <c r="AC109" s="224"/>
      <c r="AD109" s="224"/>
      <c r="AE109" s="224"/>
      <c r="AF109" s="224"/>
      <c r="AG109" s="224"/>
      <c r="AH109" s="224"/>
      <c r="AI109" s="224"/>
      <c r="AJ109" s="224"/>
      <c r="AK109" s="224"/>
      <c r="AL109" s="224"/>
      <c r="AM109" s="224"/>
      <c r="AN109" s="224"/>
      <c r="AO109" s="224"/>
      <c r="AP109" s="224"/>
      <c r="AQ109" s="224"/>
      <c r="AR109" s="224"/>
      <c r="AS109" s="224"/>
      <c r="AT109" s="224"/>
      <c r="AU109" s="224"/>
      <c r="AV109" s="224"/>
      <c r="AW109" s="224"/>
      <c r="AX109" s="224"/>
      <c r="AY109" s="224"/>
      <c r="AZ109" s="224"/>
      <c r="BA109" s="224"/>
      <c r="BB109" s="224"/>
      <c r="BC109" s="224"/>
      <c r="BD109" s="224"/>
      <c r="BE109" s="224"/>
      <c r="BF109" s="224"/>
      <c r="BG109" s="224"/>
      <c r="BH109" s="224"/>
      <c r="BI109" s="224"/>
      <c r="BJ109" s="224"/>
      <c r="BK109" s="224"/>
      <c r="BL109" s="224"/>
      <c r="BM109" s="224"/>
      <c r="BN109" s="224"/>
      <c r="BO109" s="224"/>
      <c r="BP109" s="224"/>
      <c r="BQ109" s="224"/>
      <c r="BR109" s="224"/>
      <c r="BS109" s="224"/>
      <c r="BT109" s="224"/>
      <c r="BU109" s="224"/>
      <c r="BV109" s="224"/>
      <c r="BW109" s="224"/>
    </row>
    <row r="110" spans="1:75">
      <c r="A110"/>
      <c r="B110"/>
      <c r="C110"/>
      <c r="D110" s="224"/>
      <c r="E110" s="224"/>
      <c r="F110" s="224"/>
      <c r="G110" s="224"/>
      <c r="H110" s="224"/>
      <c r="I110" s="224"/>
      <c r="J110" s="224"/>
      <c r="K110" s="224"/>
      <c r="L110" s="224"/>
      <c r="M110" s="224"/>
      <c r="N110" s="224"/>
      <c r="O110" s="224"/>
      <c r="P110" s="224"/>
      <c r="Q110" s="224"/>
      <c r="R110" s="224"/>
      <c r="S110" s="224"/>
      <c r="T110" s="224"/>
      <c r="U110" s="224"/>
      <c r="V110" s="224"/>
      <c r="W110" s="224"/>
      <c r="X110" s="224"/>
      <c r="Y110" s="224"/>
      <c r="Z110" s="224"/>
      <c r="AA110" s="224"/>
      <c r="AB110" s="224"/>
      <c r="AC110" s="224"/>
      <c r="AD110" s="224"/>
      <c r="AE110" s="224"/>
      <c r="AF110" s="224"/>
      <c r="AG110" s="224"/>
      <c r="AH110" s="224"/>
      <c r="AI110" s="224"/>
      <c r="AJ110" s="224"/>
      <c r="AK110" s="224"/>
      <c r="AL110" s="224"/>
      <c r="AM110" s="224"/>
      <c r="AN110" s="224"/>
      <c r="AO110" s="224"/>
      <c r="AP110" s="224"/>
      <c r="AQ110" s="224"/>
      <c r="AR110" s="224"/>
      <c r="AS110" s="224"/>
      <c r="AT110" s="224"/>
      <c r="AU110" s="224"/>
      <c r="AV110" s="224"/>
      <c r="AW110" s="224"/>
      <c r="AX110" s="224"/>
      <c r="AY110" s="224"/>
      <c r="AZ110" s="224"/>
      <c r="BA110" s="224"/>
      <c r="BB110" s="224"/>
      <c r="BC110" s="224"/>
      <c r="BD110" s="224"/>
      <c r="BE110" s="224"/>
      <c r="BF110" s="224"/>
      <c r="BG110" s="224"/>
      <c r="BH110" s="224"/>
      <c r="BI110" s="224"/>
      <c r="BJ110" s="224"/>
      <c r="BK110" s="224"/>
      <c r="BL110" s="224"/>
      <c r="BM110" s="224"/>
      <c r="BN110" s="224"/>
      <c r="BO110" s="224"/>
      <c r="BP110" s="224"/>
      <c r="BQ110" s="224"/>
      <c r="BR110" s="224"/>
      <c r="BS110" s="224"/>
      <c r="BT110" s="224"/>
      <c r="BU110" s="224"/>
      <c r="BV110" s="224"/>
      <c r="BW110" s="224"/>
    </row>
    <row r="111" spans="1:75">
      <c r="A111"/>
      <c r="B111"/>
      <c r="C111"/>
      <c r="D111" s="224"/>
      <c r="E111" s="224"/>
      <c r="F111" s="224"/>
      <c r="G111" s="224"/>
      <c r="H111" s="224"/>
      <c r="I111" s="224"/>
      <c r="J111" s="224"/>
      <c r="K111" s="224"/>
      <c r="L111" s="224"/>
      <c r="M111" s="224"/>
      <c r="N111" s="224"/>
      <c r="O111" s="224"/>
      <c r="P111" s="224"/>
      <c r="Q111" s="224"/>
      <c r="R111" s="224"/>
      <c r="S111" s="224"/>
      <c r="T111" s="224"/>
      <c r="U111" s="224"/>
      <c r="V111" s="224"/>
      <c r="W111" s="224"/>
      <c r="X111" s="224"/>
      <c r="Y111" s="224"/>
      <c r="Z111" s="224"/>
      <c r="AA111" s="224"/>
      <c r="AB111" s="224"/>
      <c r="AC111" s="224"/>
      <c r="AD111" s="224"/>
      <c r="AE111" s="224"/>
      <c r="AF111" s="224"/>
      <c r="AG111" s="224"/>
      <c r="AH111" s="224"/>
      <c r="AI111" s="224"/>
      <c r="AJ111" s="224"/>
      <c r="AK111" s="224"/>
      <c r="AL111" s="224"/>
      <c r="AM111" s="224"/>
      <c r="AN111" s="224"/>
      <c r="AO111" s="224"/>
      <c r="AP111" s="224"/>
      <c r="AQ111" s="224"/>
      <c r="AR111" s="224"/>
      <c r="AS111" s="224"/>
      <c r="AT111" s="224"/>
      <c r="AU111" s="224"/>
      <c r="AV111" s="224"/>
      <c r="AW111" s="224"/>
      <c r="AX111" s="224"/>
      <c r="AY111" s="224"/>
      <c r="AZ111" s="224"/>
      <c r="BA111" s="224"/>
      <c r="BB111" s="224"/>
      <c r="BC111" s="224"/>
      <c r="BD111" s="224"/>
      <c r="BE111" s="224"/>
      <c r="BF111" s="224"/>
      <c r="BG111" s="224"/>
      <c r="BH111" s="224"/>
      <c r="BI111" s="224"/>
      <c r="BJ111" s="224"/>
      <c r="BK111" s="224"/>
      <c r="BL111" s="224"/>
      <c r="BM111" s="224"/>
      <c r="BN111" s="224"/>
      <c r="BO111" s="224"/>
      <c r="BP111" s="224"/>
      <c r="BQ111" s="224"/>
      <c r="BR111" s="224"/>
      <c r="BS111" s="224"/>
      <c r="BT111" s="224"/>
      <c r="BU111" s="224"/>
      <c r="BV111" s="224"/>
      <c r="BW111" s="224"/>
    </row>
    <row r="112" spans="1:75">
      <c r="A112"/>
      <c r="B112"/>
      <c r="C112"/>
      <c r="D112" s="224"/>
      <c r="E112" s="224"/>
      <c r="F112" s="224"/>
      <c r="G112" s="224"/>
      <c r="H112" s="224"/>
      <c r="I112" s="224"/>
      <c r="J112" s="224"/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  <c r="W112" s="224"/>
      <c r="X112" s="224"/>
      <c r="Y112" s="224"/>
      <c r="Z112" s="224"/>
      <c r="AA112" s="224"/>
      <c r="AB112" s="224"/>
      <c r="AC112" s="224"/>
      <c r="AD112" s="224"/>
      <c r="AE112" s="224"/>
      <c r="AF112" s="224"/>
      <c r="AG112" s="224"/>
      <c r="AH112" s="224"/>
      <c r="AI112" s="224"/>
      <c r="AJ112" s="224"/>
      <c r="AK112" s="224"/>
      <c r="AL112" s="224"/>
      <c r="AM112" s="224"/>
      <c r="AN112" s="224"/>
      <c r="AO112" s="224"/>
      <c r="AP112" s="224"/>
      <c r="AQ112" s="224"/>
      <c r="AR112" s="224"/>
      <c r="AS112" s="224"/>
      <c r="AT112" s="224"/>
      <c r="AU112" s="224"/>
      <c r="AV112" s="224"/>
      <c r="AW112" s="224"/>
      <c r="AX112" s="224"/>
      <c r="AY112" s="224"/>
      <c r="AZ112" s="224"/>
      <c r="BA112" s="224"/>
      <c r="BB112" s="224"/>
      <c r="BC112" s="224"/>
      <c r="BD112" s="224"/>
      <c r="BE112" s="224"/>
      <c r="BF112" s="224"/>
      <c r="BG112" s="224"/>
      <c r="BH112" s="224"/>
      <c r="BI112" s="224"/>
      <c r="BJ112" s="224"/>
      <c r="BK112" s="224"/>
      <c r="BL112" s="224"/>
      <c r="BM112" s="224"/>
      <c r="BN112" s="224"/>
      <c r="BO112" s="224"/>
      <c r="BP112" s="224"/>
      <c r="BQ112" s="224"/>
      <c r="BR112" s="224"/>
      <c r="BS112" s="224"/>
      <c r="BT112" s="224"/>
      <c r="BU112" s="224"/>
      <c r="BV112" s="224"/>
      <c r="BW112" s="224"/>
    </row>
    <row r="113" spans="1:75">
      <c r="A113"/>
      <c r="B113"/>
      <c r="C113"/>
      <c r="D113" s="224"/>
      <c r="E113" s="224"/>
      <c r="F113" s="224"/>
      <c r="G113" s="224"/>
      <c r="H113" s="224"/>
      <c r="I113" s="224"/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4"/>
      <c r="X113" s="224"/>
      <c r="Y113" s="224"/>
      <c r="Z113" s="224"/>
      <c r="AA113" s="224"/>
      <c r="AB113" s="224"/>
      <c r="AC113" s="224"/>
      <c r="AD113" s="224"/>
      <c r="AE113" s="224"/>
      <c r="AF113" s="224"/>
      <c r="AG113" s="224"/>
      <c r="AH113" s="224"/>
      <c r="AI113" s="224"/>
      <c r="AJ113" s="224"/>
      <c r="AK113" s="224"/>
      <c r="AL113" s="224"/>
      <c r="AM113" s="224"/>
      <c r="AN113" s="224"/>
      <c r="AO113" s="224"/>
      <c r="AP113" s="224"/>
      <c r="AQ113" s="224"/>
      <c r="AR113" s="224"/>
      <c r="AS113" s="224"/>
      <c r="AT113" s="224"/>
      <c r="AU113" s="224"/>
      <c r="AV113" s="224"/>
      <c r="AW113" s="224"/>
      <c r="AX113" s="224"/>
      <c r="AY113" s="224"/>
      <c r="AZ113" s="224"/>
      <c r="BA113" s="224"/>
      <c r="BB113" s="224"/>
      <c r="BC113" s="224"/>
      <c r="BD113" s="224"/>
      <c r="BE113" s="224"/>
      <c r="BF113" s="224"/>
      <c r="BG113" s="224"/>
      <c r="BH113" s="224"/>
      <c r="BI113" s="224"/>
      <c r="BJ113" s="224"/>
      <c r="BK113" s="224"/>
      <c r="BL113" s="224"/>
      <c r="BM113" s="224"/>
      <c r="BN113" s="224"/>
      <c r="BO113" s="224"/>
      <c r="BP113" s="224"/>
      <c r="BQ113" s="224"/>
      <c r="BR113" s="224"/>
      <c r="BS113" s="224"/>
      <c r="BT113" s="224"/>
      <c r="BU113" s="224"/>
      <c r="BV113" s="224"/>
      <c r="BW113" s="224"/>
    </row>
    <row r="114" spans="1:75">
      <c r="A114"/>
      <c r="B114"/>
      <c r="C114"/>
      <c r="D114" s="224"/>
      <c r="E114" s="224"/>
      <c r="F114" s="224"/>
      <c r="G114" s="224"/>
      <c r="H114" s="224"/>
      <c r="I114" s="224"/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  <c r="W114" s="224"/>
      <c r="X114" s="224"/>
      <c r="Y114" s="224"/>
      <c r="Z114" s="224"/>
      <c r="AA114" s="224"/>
      <c r="AB114" s="224"/>
      <c r="AC114" s="224"/>
      <c r="AD114" s="224"/>
      <c r="AE114" s="224"/>
      <c r="AF114" s="224"/>
      <c r="AG114" s="224"/>
      <c r="AH114" s="224"/>
      <c r="AI114" s="224"/>
      <c r="AJ114" s="224"/>
      <c r="AK114" s="224"/>
      <c r="AL114" s="224"/>
      <c r="AM114" s="224"/>
      <c r="AN114" s="224"/>
      <c r="AO114" s="224"/>
      <c r="AP114" s="224"/>
      <c r="AQ114" s="224"/>
      <c r="AR114" s="224"/>
      <c r="AS114" s="224"/>
      <c r="AT114" s="224"/>
      <c r="AU114" s="224"/>
      <c r="AV114" s="224"/>
      <c r="AW114" s="224"/>
      <c r="AX114" s="224"/>
      <c r="AY114" s="224"/>
      <c r="AZ114" s="224"/>
      <c r="BA114" s="224"/>
      <c r="BB114" s="224"/>
      <c r="BC114" s="224"/>
      <c r="BD114" s="224"/>
      <c r="BE114" s="224"/>
      <c r="BF114" s="224"/>
      <c r="BG114" s="224"/>
      <c r="BH114" s="224"/>
      <c r="BI114" s="224"/>
      <c r="BJ114" s="224"/>
      <c r="BK114" s="224"/>
      <c r="BL114" s="224"/>
      <c r="BM114" s="224"/>
      <c r="BN114" s="224"/>
      <c r="BO114" s="224"/>
      <c r="BP114" s="224"/>
      <c r="BQ114" s="224"/>
      <c r="BR114" s="224"/>
      <c r="BS114" s="224"/>
      <c r="BT114" s="224"/>
      <c r="BU114" s="224"/>
      <c r="BV114" s="224"/>
      <c r="BW114" s="224"/>
    </row>
    <row r="115" spans="1:75">
      <c r="A115"/>
      <c r="B115"/>
      <c r="C115"/>
      <c r="D115" s="224"/>
      <c r="E115" s="224"/>
      <c r="F115" s="224"/>
      <c r="G115" s="224"/>
      <c r="H115" s="224"/>
      <c r="I115" s="224"/>
      <c r="J115" s="224"/>
      <c r="K115" s="224"/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  <c r="W115" s="224"/>
      <c r="X115" s="224"/>
      <c r="Y115" s="224"/>
      <c r="Z115" s="224"/>
      <c r="AA115" s="224"/>
      <c r="AB115" s="224"/>
      <c r="AC115" s="224"/>
      <c r="AD115" s="224"/>
      <c r="AE115" s="224"/>
      <c r="AF115" s="224"/>
      <c r="AG115" s="224"/>
      <c r="AH115" s="224"/>
      <c r="AI115" s="224"/>
      <c r="AJ115" s="224"/>
      <c r="AK115" s="224"/>
      <c r="AL115" s="224"/>
      <c r="AM115" s="224"/>
      <c r="AN115" s="224"/>
      <c r="AO115" s="224"/>
      <c r="AP115" s="224"/>
      <c r="AQ115" s="224"/>
      <c r="AR115" s="224"/>
      <c r="AS115" s="224"/>
      <c r="AT115" s="224"/>
      <c r="AU115" s="224"/>
      <c r="AV115" s="224"/>
      <c r="AW115" s="224"/>
      <c r="AX115" s="224"/>
      <c r="AY115" s="224"/>
      <c r="AZ115" s="224"/>
      <c r="BA115" s="224"/>
      <c r="BB115" s="224"/>
      <c r="BC115" s="224"/>
      <c r="BD115" s="224"/>
      <c r="BE115" s="224"/>
      <c r="BF115" s="224"/>
      <c r="BG115" s="224"/>
      <c r="BH115" s="224"/>
      <c r="BI115" s="224"/>
      <c r="BJ115" s="224"/>
      <c r="BK115" s="224"/>
      <c r="BL115" s="224"/>
      <c r="BM115" s="224"/>
      <c r="BN115" s="224"/>
      <c r="BO115" s="224"/>
      <c r="BP115" s="224"/>
      <c r="BQ115" s="224"/>
      <c r="BR115" s="224"/>
      <c r="BS115" s="224"/>
      <c r="BT115" s="224"/>
      <c r="BU115" s="224"/>
      <c r="BV115" s="224"/>
      <c r="BW115" s="224"/>
    </row>
    <row r="116" spans="1:75">
      <c r="A116"/>
      <c r="B116"/>
      <c r="C116"/>
      <c r="D116" s="224"/>
      <c r="E116" s="224"/>
      <c r="F116" s="224"/>
      <c r="G116" s="224"/>
      <c r="H116" s="224"/>
      <c r="I116" s="224"/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  <c r="X116" s="224"/>
      <c r="Y116" s="224"/>
      <c r="Z116" s="224"/>
      <c r="AA116" s="224"/>
      <c r="AB116" s="224"/>
      <c r="AC116" s="224"/>
      <c r="AD116" s="224"/>
      <c r="AE116" s="224"/>
      <c r="AF116" s="224"/>
      <c r="AG116" s="224"/>
      <c r="AH116" s="224"/>
      <c r="AI116" s="224"/>
      <c r="AJ116" s="224"/>
      <c r="AK116" s="224"/>
      <c r="AL116" s="224"/>
      <c r="AM116" s="224"/>
      <c r="AN116" s="224"/>
      <c r="AO116" s="224"/>
      <c r="AP116" s="224"/>
      <c r="AQ116" s="224"/>
      <c r="AR116" s="224"/>
      <c r="AS116" s="224"/>
      <c r="AT116" s="224"/>
      <c r="AU116" s="224"/>
      <c r="AV116" s="224"/>
      <c r="AW116" s="224"/>
      <c r="AX116" s="224"/>
      <c r="AY116" s="224"/>
      <c r="AZ116" s="224"/>
      <c r="BA116" s="224"/>
      <c r="BB116" s="224"/>
      <c r="BC116" s="224"/>
      <c r="BD116" s="224"/>
      <c r="BE116" s="224"/>
      <c r="BF116" s="224"/>
      <c r="BG116" s="224"/>
      <c r="BH116" s="224"/>
      <c r="BI116" s="224"/>
      <c r="BJ116" s="224"/>
      <c r="BK116" s="224"/>
      <c r="BL116" s="224"/>
      <c r="BM116" s="224"/>
      <c r="BN116" s="224"/>
      <c r="BO116" s="224"/>
      <c r="BP116" s="224"/>
      <c r="BQ116" s="224"/>
      <c r="BR116" s="224"/>
      <c r="BS116" s="224"/>
      <c r="BT116" s="224"/>
      <c r="BU116" s="224"/>
      <c r="BV116" s="224"/>
      <c r="BW116" s="224"/>
    </row>
    <row r="117" spans="1:75">
      <c r="A117"/>
      <c r="B117"/>
      <c r="C117"/>
      <c r="D117" s="224"/>
      <c r="E117" s="224"/>
      <c r="F117" s="224"/>
      <c r="G117" s="224"/>
      <c r="H117" s="224"/>
      <c r="I117" s="224"/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4"/>
      <c r="X117" s="224"/>
      <c r="Y117" s="224"/>
      <c r="Z117" s="224"/>
      <c r="AA117" s="224"/>
      <c r="AB117" s="224"/>
      <c r="AC117" s="224"/>
      <c r="AD117" s="224"/>
      <c r="AE117" s="224"/>
      <c r="AF117" s="224"/>
      <c r="AG117" s="224"/>
      <c r="AH117" s="224"/>
      <c r="AI117" s="224"/>
      <c r="AJ117" s="224"/>
      <c r="AK117" s="224"/>
      <c r="AL117" s="224"/>
      <c r="AM117" s="224"/>
      <c r="AN117" s="224"/>
      <c r="AO117" s="224"/>
      <c r="AP117" s="224"/>
      <c r="AQ117" s="224"/>
      <c r="AR117" s="224"/>
      <c r="AS117" s="224"/>
      <c r="AT117" s="224"/>
      <c r="AU117" s="224"/>
      <c r="AV117" s="224"/>
      <c r="AW117" s="224"/>
      <c r="AX117" s="224"/>
      <c r="AY117" s="224"/>
      <c r="AZ117" s="224"/>
      <c r="BA117" s="224"/>
      <c r="BB117" s="224"/>
      <c r="BC117" s="224"/>
      <c r="BD117" s="224"/>
      <c r="BE117" s="224"/>
      <c r="BF117" s="224"/>
      <c r="BG117" s="224"/>
      <c r="BH117" s="224"/>
      <c r="BI117" s="224"/>
      <c r="BJ117" s="224"/>
      <c r="BK117" s="224"/>
      <c r="BL117" s="224"/>
      <c r="BM117" s="224"/>
      <c r="BN117" s="224"/>
      <c r="BO117" s="224"/>
      <c r="BP117" s="224"/>
      <c r="BQ117" s="224"/>
      <c r="BR117" s="224"/>
      <c r="BS117" s="224"/>
      <c r="BT117" s="224"/>
      <c r="BU117" s="224"/>
      <c r="BV117" s="224"/>
      <c r="BW117" s="224"/>
    </row>
    <row r="118" spans="1:75">
      <c r="A118"/>
      <c r="B118"/>
      <c r="C118"/>
      <c r="D118" s="224"/>
      <c r="E118" s="224"/>
      <c r="F118" s="224"/>
      <c r="G118" s="224"/>
      <c r="H118" s="224"/>
      <c r="I118" s="224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  <c r="Z118" s="224"/>
      <c r="AA118" s="224"/>
      <c r="AB118" s="224"/>
      <c r="AC118" s="224"/>
      <c r="AD118" s="224"/>
      <c r="AE118" s="224"/>
      <c r="AF118" s="224"/>
      <c r="AG118" s="224"/>
      <c r="AH118" s="224"/>
      <c r="AI118" s="224"/>
      <c r="AJ118" s="224"/>
      <c r="AK118" s="224"/>
      <c r="AL118" s="224"/>
      <c r="AM118" s="224"/>
      <c r="AN118" s="224"/>
      <c r="AO118" s="224"/>
      <c r="AP118" s="224"/>
      <c r="AQ118" s="224"/>
      <c r="AR118" s="224"/>
      <c r="AS118" s="224"/>
      <c r="AT118" s="224"/>
      <c r="AU118" s="224"/>
      <c r="AV118" s="224"/>
      <c r="AW118" s="224"/>
      <c r="AX118" s="224"/>
      <c r="AY118" s="224"/>
      <c r="AZ118" s="224"/>
      <c r="BA118" s="224"/>
      <c r="BB118" s="224"/>
      <c r="BC118" s="224"/>
      <c r="BD118" s="224"/>
      <c r="BE118" s="224"/>
      <c r="BF118" s="224"/>
      <c r="BG118" s="224"/>
      <c r="BH118" s="224"/>
      <c r="BI118" s="224"/>
      <c r="BJ118" s="224"/>
      <c r="BK118" s="224"/>
      <c r="BL118" s="224"/>
      <c r="BM118" s="224"/>
      <c r="BN118" s="224"/>
      <c r="BO118" s="224"/>
      <c r="BP118" s="224"/>
      <c r="BQ118" s="224"/>
      <c r="BR118" s="224"/>
      <c r="BS118" s="224"/>
      <c r="BT118" s="224"/>
      <c r="BU118" s="224"/>
      <c r="BV118" s="224"/>
      <c r="BW118" s="224"/>
    </row>
    <row r="119" spans="1:75">
      <c r="A119"/>
      <c r="B119"/>
      <c r="C119"/>
      <c r="D119" s="224"/>
      <c r="E119" s="224"/>
      <c r="F119" s="224"/>
      <c r="G119" s="224"/>
      <c r="H119" s="224"/>
      <c r="I119" s="224"/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  <c r="Y119" s="224"/>
      <c r="Z119" s="224"/>
      <c r="AA119" s="224"/>
      <c r="AB119" s="224"/>
      <c r="AC119" s="224"/>
      <c r="AD119" s="224"/>
      <c r="AE119" s="224"/>
      <c r="AF119" s="224"/>
      <c r="AG119" s="224"/>
      <c r="AH119" s="224"/>
      <c r="AI119" s="224"/>
      <c r="AJ119" s="224"/>
      <c r="AK119" s="224"/>
      <c r="AL119" s="224"/>
      <c r="AM119" s="224"/>
      <c r="AN119" s="224"/>
      <c r="AO119" s="224"/>
      <c r="AP119" s="224"/>
      <c r="AQ119" s="224"/>
      <c r="AR119" s="224"/>
      <c r="AS119" s="224"/>
      <c r="AT119" s="224"/>
      <c r="AU119" s="224"/>
      <c r="AV119" s="224"/>
      <c r="AW119" s="224"/>
      <c r="AX119" s="224"/>
      <c r="AY119" s="224"/>
      <c r="AZ119" s="224"/>
      <c r="BA119" s="224"/>
      <c r="BB119" s="224"/>
      <c r="BC119" s="224"/>
      <c r="BD119" s="224"/>
      <c r="BE119" s="224"/>
      <c r="BF119" s="224"/>
      <c r="BG119" s="224"/>
      <c r="BH119" s="224"/>
      <c r="BI119" s="224"/>
      <c r="BJ119" s="224"/>
      <c r="BK119" s="224"/>
      <c r="BL119" s="224"/>
      <c r="BM119" s="224"/>
      <c r="BN119" s="224"/>
      <c r="BO119" s="224"/>
      <c r="BP119" s="224"/>
      <c r="BQ119" s="224"/>
      <c r="BR119" s="224"/>
      <c r="BS119" s="224"/>
      <c r="BT119" s="224"/>
      <c r="BU119" s="224"/>
      <c r="BV119" s="224"/>
      <c r="BW119" s="224"/>
    </row>
    <row r="120" spans="1:75">
      <c r="A120"/>
      <c r="B120"/>
      <c r="C120"/>
      <c r="D120" s="224"/>
      <c r="E120" s="224"/>
      <c r="F120" s="224"/>
      <c r="G120" s="224"/>
      <c r="H120" s="224"/>
      <c r="I120" s="224"/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4"/>
      <c r="X120" s="224"/>
      <c r="Y120" s="224"/>
      <c r="Z120" s="224"/>
      <c r="AA120" s="224"/>
      <c r="AB120" s="224"/>
      <c r="AC120" s="224"/>
      <c r="AD120" s="224"/>
      <c r="AE120" s="224"/>
      <c r="AF120" s="224"/>
      <c r="AG120" s="224"/>
      <c r="AH120" s="224"/>
      <c r="AI120" s="224"/>
      <c r="AJ120" s="224"/>
      <c r="AK120" s="224"/>
      <c r="AL120" s="224"/>
      <c r="AM120" s="224"/>
      <c r="AN120" s="224"/>
      <c r="AO120" s="224"/>
      <c r="AP120" s="224"/>
      <c r="AQ120" s="224"/>
      <c r="AR120" s="224"/>
      <c r="AS120" s="224"/>
      <c r="AT120" s="224"/>
      <c r="AU120" s="224"/>
      <c r="AV120" s="224"/>
      <c r="AW120" s="224"/>
      <c r="AX120" s="224"/>
      <c r="AY120" s="224"/>
      <c r="AZ120" s="224"/>
      <c r="BA120" s="224"/>
      <c r="BB120" s="224"/>
      <c r="BC120" s="224"/>
      <c r="BD120" s="224"/>
      <c r="BE120" s="224"/>
      <c r="BF120" s="224"/>
      <c r="BG120" s="224"/>
      <c r="BH120" s="224"/>
      <c r="BI120" s="224"/>
      <c r="BJ120" s="224"/>
      <c r="BK120" s="224"/>
      <c r="BL120" s="224"/>
      <c r="BM120" s="224"/>
      <c r="BN120" s="224"/>
      <c r="BO120" s="224"/>
      <c r="BP120" s="224"/>
      <c r="BQ120" s="224"/>
      <c r="BR120" s="224"/>
      <c r="BS120" s="224"/>
      <c r="BT120" s="224"/>
      <c r="BU120" s="224"/>
      <c r="BV120" s="224"/>
      <c r="BW120" s="224"/>
    </row>
    <row r="121" spans="1:75">
      <c r="A121"/>
      <c r="B121"/>
      <c r="C121"/>
      <c r="D121" s="224"/>
      <c r="E121" s="224"/>
      <c r="F121" s="224"/>
      <c r="G121" s="224"/>
      <c r="H121" s="224"/>
      <c r="I121" s="224"/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  <c r="Z121" s="224"/>
      <c r="AA121" s="224"/>
      <c r="AB121" s="224"/>
      <c r="AC121" s="224"/>
      <c r="AD121" s="224"/>
      <c r="AE121" s="224"/>
      <c r="AF121" s="224"/>
      <c r="AG121" s="224"/>
      <c r="AH121" s="224"/>
      <c r="AI121" s="224"/>
      <c r="AJ121" s="224"/>
      <c r="AK121" s="224"/>
      <c r="AL121" s="224"/>
      <c r="AM121" s="224"/>
      <c r="AN121" s="224"/>
      <c r="AO121" s="224"/>
      <c r="AP121" s="224"/>
      <c r="AQ121" s="224"/>
      <c r="AR121" s="224"/>
      <c r="AS121" s="224"/>
      <c r="AT121" s="224"/>
      <c r="AU121" s="224"/>
      <c r="AV121" s="224"/>
      <c r="AW121" s="224"/>
      <c r="AX121" s="224"/>
      <c r="AY121" s="224"/>
      <c r="AZ121" s="224"/>
      <c r="BA121" s="224"/>
      <c r="BB121" s="224"/>
      <c r="BC121" s="224"/>
      <c r="BD121" s="224"/>
      <c r="BE121" s="224"/>
      <c r="BF121" s="224"/>
      <c r="BG121" s="224"/>
      <c r="BH121" s="224"/>
      <c r="BI121" s="224"/>
      <c r="BJ121" s="224"/>
      <c r="BK121" s="224"/>
      <c r="BL121" s="224"/>
      <c r="BM121" s="224"/>
      <c r="BN121" s="224"/>
      <c r="BO121" s="224"/>
      <c r="BP121" s="224"/>
      <c r="BQ121" s="224"/>
      <c r="BR121" s="224"/>
      <c r="BS121" s="224"/>
      <c r="BT121" s="224"/>
      <c r="BU121" s="224"/>
      <c r="BV121" s="224"/>
      <c r="BW121" s="224"/>
    </row>
    <row r="122" spans="1:75">
      <c r="A122"/>
      <c r="B122"/>
      <c r="C122"/>
      <c r="D122" s="224"/>
      <c r="E122" s="224"/>
      <c r="F122" s="224"/>
      <c r="G122" s="224"/>
      <c r="H122" s="224"/>
      <c r="I122" s="224"/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  <c r="W122" s="224"/>
      <c r="X122" s="224"/>
      <c r="Y122" s="224"/>
      <c r="Z122" s="224"/>
      <c r="AA122" s="224"/>
      <c r="AB122" s="224"/>
      <c r="AC122" s="224"/>
      <c r="AD122" s="224"/>
      <c r="AE122" s="224"/>
      <c r="AF122" s="224"/>
      <c r="AG122" s="224"/>
      <c r="AH122" s="224"/>
      <c r="AI122" s="224"/>
      <c r="AJ122" s="224"/>
      <c r="AK122" s="224"/>
      <c r="AL122" s="224"/>
      <c r="AM122" s="224"/>
      <c r="AN122" s="224"/>
      <c r="AO122" s="224"/>
      <c r="AP122" s="224"/>
      <c r="AQ122" s="224"/>
      <c r="AR122" s="224"/>
      <c r="AS122" s="224"/>
      <c r="AT122" s="224"/>
      <c r="AU122" s="224"/>
      <c r="AV122" s="224"/>
      <c r="AW122" s="224"/>
      <c r="AX122" s="224"/>
      <c r="AY122" s="224"/>
      <c r="AZ122" s="224"/>
      <c r="BA122" s="224"/>
      <c r="BB122" s="224"/>
      <c r="BC122" s="224"/>
      <c r="BD122" s="224"/>
      <c r="BE122" s="224"/>
      <c r="BF122" s="224"/>
      <c r="BG122" s="224"/>
      <c r="BH122" s="224"/>
      <c r="BI122" s="224"/>
      <c r="BJ122" s="224"/>
      <c r="BK122" s="224"/>
      <c r="BL122" s="224"/>
      <c r="BM122" s="224"/>
      <c r="BN122" s="224"/>
      <c r="BO122" s="224"/>
      <c r="BP122" s="224"/>
      <c r="BQ122" s="224"/>
      <c r="BR122" s="224"/>
      <c r="BS122" s="224"/>
      <c r="BT122" s="224"/>
      <c r="BU122" s="224"/>
      <c r="BV122" s="224"/>
      <c r="BW122" s="224"/>
    </row>
    <row r="123" spans="1:75">
      <c r="A123"/>
      <c r="B123"/>
      <c r="C123"/>
      <c r="D123" s="224"/>
      <c r="E123" s="224"/>
      <c r="F123" s="224"/>
      <c r="G123" s="224"/>
      <c r="H123" s="224"/>
      <c r="I123" s="224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4"/>
      <c r="X123" s="224"/>
      <c r="Y123" s="224"/>
      <c r="Z123" s="224"/>
      <c r="AA123" s="224"/>
      <c r="AB123" s="224"/>
      <c r="AC123" s="224"/>
      <c r="AD123" s="224"/>
      <c r="AE123" s="224"/>
      <c r="AF123" s="224"/>
      <c r="AG123" s="224"/>
      <c r="AH123" s="224"/>
      <c r="AI123" s="224"/>
      <c r="AJ123" s="224"/>
      <c r="AK123" s="224"/>
      <c r="AL123" s="224"/>
      <c r="AM123" s="224"/>
      <c r="AN123" s="224"/>
      <c r="AO123" s="224"/>
      <c r="AP123" s="224"/>
      <c r="AQ123" s="224"/>
      <c r="AR123" s="224"/>
      <c r="AS123" s="224"/>
      <c r="AT123" s="224"/>
      <c r="AU123" s="224"/>
      <c r="AV123" s="224"/>
      <c r="AW123" s="224"/>
      <c r="AX123" s="224"/>
      <c r="AY123" s="224"/>
      <c r="AZ123" s="224"/>
      <c r="BA123" s="224"/>
      <c r="BB123" s="224"/>
      <c r="BC123" s="224"/>
      <c r="BD123" s="224"/>
      <c r="BE123" s="224"/>
      <c r="BF123" s="224"/>
      <c r="BG123" s="224"/>
      <c r="BH123" s="224"/>
      <c r="BI123" s="224"/>
      <c r="BJ123" s="224"/>
      <c r="BK123" s="224"/>
      <c r="BL123" s="224"/>
      <c r="BM123" s="224"/>
      <c r="BN123" s="224"/>
      <c r="BO123" s="224"/>
      <c r="BP123" s="224"/>
      <c r="BQ123" s="224"/>
      <c r="BR123" s="224"/>
      <c r="BS123" s="224"/>
      <c r="BT123" s="224"/>
      <c r="BU123" s="224"/>
      <c r="BV123" s="224"/>
      <c r="BW123" s="224"/>
    </row>
    <row r="124" spans="1:75">
      <c r="A124"/>
      <c r="B124"/>
      <c r="C124"/>
      <c r="D124" s="224"/>
      <c r="E124" s="224"/>
      <c r="F124" s="224"/>
      <c r="G124" s="224"/>
      <c r="H124" s="224"/>
      <c r="I124" s="224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  <c r="X124" s="224"/>
      <c r="Y124" s="224"/>
      <c r="Z124" s="224"/>
      <c r="AA124" s="224"/>
      <c r="AB124" s="224"/>
      <c r="AC124" s="224"/>
      <c r="AD124" s="224"/>
      <c r="AE124" s="224"/>
      <c r="AF124" s="224"/>
      <c r="AG124" s="224"/>
      <c r="AH124" s="224"/>
      <c r="AI124" s="224"/>
      <c r="AJ124" s="224"/>
      <c r="AK124" s="224"/>
      <c r="AL124" s="224"/>
      <c r="AM124" s="224"/>
      <c r="AN124" s="224"/>
      <c r="AO124" s="224"/>
      <c r="AP124" s="224"/>
      <c r="AQ124" s="224"/>
      <c r="AR124" s="224"/>
      <c r="AS124" s="224"/>
      <c r="AT124" s="224"/>
      <c r="AU124" s="224"/>
      <c r="AV124" s="224"/>
      <c r="AW124" s="224"/>
      <c r="AX124" s="224"/>
      <c r="AY124" s="224"/>
      <c r="AZ124" s="224"/>
      <c r="BA124" s="224"/>
      <c r="BB124" s="224"/>
      <c r="BC124" s="224"/>
      <c r="BD124" s="224"/>
      <c r="BE124" s="224"/>
      <c r="BF124" s="224"/>
      <c r="BG124" s="224"/>
      <c r="BH124" s="224"/>
      <c r="BI124" s="224"/>
      <c r="BJ124" s="224"/>
      <c r="BK124" s="224"/>
      <c r="BL124" s="224"/>
      <c r="BM124" s="224"/>
      <c r="BN124" s="224"/>
      <c r="BO124" s="224"/>
      <c r="BP124" s="224"/>
      <c r="BQ124" s="224"/>
      <c r="BR124" s="224"/>
      <c r="BS124" s="224"/>
      <c r="BT124" s="224"/>
      <c r="BU124" s="224"/>
      <c r="BV124" s="224"/>
      <c r="BW124" s="224"/>
    </row>
    <row r="125" spans="1:75">
      <c r="A125"/>
      <c r="B125"/>
      <c r="C125"/>
      <c r="D125" s="224"/>
      <c r="E125" s="224"/>
      <c r="F125" s="224"/>
      <c r="G125" s="224"/>
      <c r="H125" s="224"/>
      <c r="I125" s="224"/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  <c r="W125" s="224"/>
      <c r="X125" s="224"/>
      <c r="Y125" s="224"/>
      <c r="Z125" s="224"/>
      <c r="AA125" s="224"/>
      <c r="AB125" s="224"/>
      <c r="AC125" s="224"/>
      <c r="AD125" s="224"/>
      <c r="AE125" s="224"/>
      <c r="AF125" s="224"/>
      <c r="AG125" s="224"/>
      <c r="AH125" s="224"/>
      <c r="AI125" s="224"/>
      <c r="AJ125" s="224"/>
      <c r="AK125" s="224"/>
      <c r="AL125" s="224"/>
      <c r="AM125" s="224"/>
      <c r="AN125" s="224"/>
      <c r="AO125" s="224"/>
      <c r="AP125" s="224"/>
      <c r="AQ125" s="224"/>
      <c r="AR125" s="224"/>
      <c r="AS125" s="224"/>
      <c r="AT125" s="224"/>
      <c r="AU125" s="224"/>
      <c r="AV125" s="224"/>
      <c r="AW125" s="224"/>
      <c r="AX125" s="224"/>
      <c r="AY125" s="224"/>
      <c r="AZ125" s="224"/>
      <c r="BA125" s="224"/>
      <c r="BB125" s="224"/>
      <c r="BC125" s="224"/>
      <c r="BD125" s="224"/>
      <c r="BE125" s="224"/>
      <c r="BF125" s="224"/>
      <c r="BG125" s="224"/>
      <c r="BH125" s="224"/>
      <c r="BI125" s="224"/>
      <c r="BJ125" s="224"/>
      <c r="BK125" s="224"/>
      <c r="BL125" s="224"/>
      <c r="BM125" s="224"/>
      <c r="BN125" s="224"/>
      <c r="BO125" s="224"/>
      <c r="BP125" s="224"/>
      <c r="BQ125" s="224"/>
      <c r="BR125" s="224"/>
      <c r="BS125" s="224"/>
      <c r="BT125" s="224"/>
      <c r="BU125" s="224"/>
      <c r="BV125" s="224"/>
      <c r="BW125" s="224"/>
    </row>
    <row r="126" spans="1:75">
      <c r="A126"/>
      <c r="B126"/>
      <c r="C126"/>
      <c r="D126" s="224"/>
      <c r="E126" s="224"/>
      <c r="F126" s="224"/>
      <c r="G126" s="224"/>
      <c r="H126" s="224"/>
      <c r="I126" s="224"/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  <c r="X126" s="224"/>
      <c r="Y126" s="224"/>
      <c r="Z126" s="224"/>
      <c r="AA126" s="224"/>
      <c r="AB126" s="224"/>
      <c r="AC126" s="224"/>
      <c r="AD126" s="224"/>
      <c r="AE126" s="224"/>
      <c r="AF126" s="224"/>
      <c r="AG126" s="224"/>
      <c r="AH126" s="224"/>
      <c r="AI126" s="224"/>
      <c r="AJ126" s="224"/>
      <c r="AK126" s="224"/>
      <c r="AL126" s="224"/>
      <c r="AM126" s="224"/>
      <c r="AN126" s="224"/>
      <c r="AO126" s="224"/>
      <c r="AP126" s="224"/>
      <c r="AQ126" s="224"/>
      <c r="AR126" s="224"/>
      <c r="AS126" s="224"/>
      <c r="AT126" s="224"/>
      <c r="AU126" s="224"/>
      <c r="AV126" s="224"/>
      <c r="AW126" s="224"/>
      <c r="AX126" s="224"/>
      <c r="AY126" s="224"/>
      <c r="AZ126" s="224"/>
      <c r="BA126" s="224"/>
      <c r="BB126" s="224"/>
      <c r="BC126" s="224"/>
      <c r="BD126" s="224"/>
      <c r="BE126" s="224"/>
      <c r="BF126" s="224"/>
      <c r="BG126" s="224"/>
      <c r="BH126" s="224"/>
      <c r="BI126" s="224"/>
      <c r="BJ126" s="224"/>
      <c r="BK126" s="224"/>
      <c r="BL126" s="224"/>
      <c r="BM126" s="224"/>
      <c r="BN126" s="224"/>
      <c r="BO126" s="224"/>
      <c r="BP126" s="224"/>
      <c r="BQ126" s="224"/>
      <c r="BR126" s="224"/>
      <c r="BS126" s="224"/>
      <c r="BT126" s="224"/>
      <c r="BU126" s="224"/>
      <c r="BV126" s="224"/>
      <c r="BW126" s="224"/>
    </row>
    <row r="127" spans="1:75">
      <c r="A127"/>
      <c r="B127"/>
      <c r="C127"/>
      <c r="D127" s="224"/>
      <c r="E127" s="224"/>
      <c r="F127" s="224"/>
      <c r="G127" s="224"/>
      <c r="H127" s="224"/>
      <c r="I127" s="224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4"/>
      <c r="X127" s="224"/>
      <c r="Y127" s="224"/>
      <c r="Z127" s="224"/>
      <c r="AA127" s="224"/>
      <c r="AB127" s="224"/>
      <c r="AC127" s="224"/>
      <c r="AD127" s="224"/>
      <c r="AE127" s="224"/>
      <c r="AF127" s="224"/>
      <c r="AG127" s="224"/>
      <c r="AH127" s="224"/>
      <c r="AI127" s="224"/>
      <c r="AJ127" s="224"/>
      <c r="AK127" s="224"/>
      <c r="AL127" s="224"/>
      <c r="AM127" s="224"/>
      <c r="AN127" s="224"/>
      <c r="AO127" s="224"/>
      <c r="AP127" s="224"/>
      <c r="AQ127" s="224"/>
      <c r="AR127" s="224"/>
      <c r="AS127" s="224"/>
      <c r="AT127" s="224"/>
      <c r="AU127" s="224"/>
      <c r="AV127" s="224"/>
      <c r="AW127" s="224"/>
      <c r="AX127" s="224"/>
      <c r="AY127" s="224"/>
      <c r="AZ127" s="224"/>
      <c r="BA127" s="224"/>
      <c r="BB127" s="224"/>
      <c r="BC127" s="224"/>
      <c r="BD127" s="224"/>
      <c r="BE127" s="224"/>
      <c r="BF127" s="224"/>
      <c r="BG127" s="224"/>
      <c r="BH127" s="224"/>
      <c r="BI127" s="224"/>
      <c r="BJ127" s="224"/>
      <c r="BK127" s="224"/>
      <c r="BL127" s="224"/>
      <c r="BM127" s="224"/>
      <c r="BN127" s="224"/>
      <c r="BO127" s="224"/>
      <c r="BP127" s="224"/>
      <c r="BQ127" s="224"/>
      <c r="BR127" s="224"/>
      <c r="BS127" s="224"/>
      <c r="BT127" s="224"/>
      <c r="BU127" s="224"/>
      <c r="BV127" s="224"/>
      <c r="BW127" s="224"/>
    </row>
    <row r="128" spans="1:75">
      <c r="A128"/>
      <c r="B128"/>
      <c r="C128"/>
      <c r="D128" s="224"/>
      <c r="E128" s="224"/>
      <c r="F128" s="224"/>
      <c r="G128" s="224"/>
      <c r="H128" s="224"/>
      <c r="I128" s="224"/>
      <c r="J128" s="224"/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  <c r="W128" s="224"/>
      <c r="X128" s="224"/>
      <c r="Y128" s="224"/>
      <c r="Z128" s="224"/>
      <c r="AA128" s="224"/>
      <c r="AB128" s="224"/>
      <c r="AC128" s="224"/>
      <c r="AD128" s="224"/>
      <c r="AE128" s="224"/>
      <c r="AF128" s="224"/>
      <c r="AG128" s="224"/>
      <c r="AH128" s="224"/>
      <c r="AI128" s="224"/>
      <c r="AJ128" s="224"/>
      <c r="AK128" s="224"/>
      <c r="AL128" s="224"/>
      <c r="AM128" s="224"/>
      <c r="AN128" s="224"/>
      <c r="AO128" s="224"/>
      <c r="AP128" s="224"/>
      <c r="AQ128" s="224"/>
      <c r="AR128" s="224"/>
      <c r="AS128" s="224"/>
      <c r="AT128" s="224"/>
      <c r="AU128" s="224"/>
      <c r="AV128" s="224"/>
      <c r="AW128" s="224"/>
      <c r="AX128" s="224"/>
      <c r="AY128" s="224"/>
      <c r="AZ128" s="224"/>
      <c r="BA128" s="224"/>
      <c r="BB128" s="224"/>
      <c r="BC128" s="224"/>
      <c r="BD128" s="224"/>
      <c r="BE128" s="224"/>
      <c r="BF128" s="224"/>
      <c r="BG128" s="224"/>
      <c r="BH128" s="224"/>
      <c r="BI128" s="224"/>
      <c r="BJ128" s="224"/>
      <c r="BK128" s="224"/>
      <c r="BL128" s="224"/>
      <c r="BM128" s="224"/>
      <c r="BN128" s="224"/>
      <c r="BO128" s="224"/>
      <c r="BP128" s="224"/>
      <c r="BQ128" s="224"/>
      <c r="BR128" s="224"/>
      <c r="BS128" s="224"/>
      <c r="BT128" s="224"/>
      <c r="BU128" s="224"/>
      <c r="BV128" s="224"/>
      <c r="BW128" s="224"/>
    </row>
    <row r="129" spans="1:75">
      <c r="A129"/>
      <c r="B129"/>
      <c r="C129"/>
      <c r="D129" s="224"/>
      <c r="E129" s="224"/>
      <c r="F129" s="224"/>
      <c r="G129" s="224"/>
      <c r="H129" s="224"/>
      <c r="I129" s="224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  <c r="W129" s="224"/>
      <c r="X129" s="224"/>
      <c r="Y129" s="224"/>
      <c r="Z129" s="224"/>
      <c r="AA129" s="224"/>
      <c r="AB129" s="224"/>
      <c r="AC129" s="224"/>
      <c r="AD129" s="224"/>
      <c r="AE129" s="224"/>
      <c r="AF129" s="224"/>
      <c r="AG129" s="224"/>
      <c r="AH129" s="224"/>
      <c r="AI129" s="224"/>
      <c r="AJ129" s="224"/>
      <c r="AK129" s="224"/>
      <c r="AL129" s="224"/>
      <c r="AM129" s="224"/>
      <c r="AN129" s="224"/>
      <c r="AO129" s="224"/>
      <c r="AP129" s="224"/>
      <c r="AQ129" s="224"/>
      <c r="AR129" s="224"/>
      <c r="AS129" s="224"/>
      <c r="AT129" s="224"/>
      <c r="AU129" s="224"/>
      <c r="AV129" s="224"/>
      <c r="AW129" s="224"/>
      <c r="AX129" s="224"/>
      <c r="AY129" s="224"/>
      <c r="AZ129" s="224"/>
      <c r="BA129" s="224"/>
      <c r="BB129" s="224"/>
      <c r="BC129" s="224"/>
      <c r="BD129" s="224"/>
      <c r="BE129" s="224"/>
      <c r="BF129" s="224"/>
      <c r="BG129" s="224"/>
      <c r="BH129" s="224"/>
      <c r="BI129" s="224"/>
      <c r="BJ129" s="224"/>
      <c r="BK129" s="224"/>
      <c r="BL129" s="224"/>
      <c r="BM129" s="224"/>
      <c r="BN129" s="224"/>
      <c r="BO129" s="224"/>
      <c r="BP129" s="224"/>
      <c r="BQ129" s="224"/>
      <c r="BR129" s="224"/>
      <c r="BS129" s="224"/>
      <c r="BT129" s="224"/>
      <c r="BU129" s="224"/>
      <c r="BV129" s="224"/>
      <c r="BW129" s="224"/>
    </row>
    <row r="130" spans="1:75">
      <c r="A130"/>
      <c r="B130"/>
      <c r="C130"/>
      <c r="D130" s="224"/>
      <c r="E130" s="224"/>
      <c r="F130" s="224"/>
      <c r="G130" s="224"/>
      <c r="H130" s="224"/>
      <c r="I130" s="224"/>
      <c r="J130" s="224"/>
      <c r="K130" s="224"/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  <c r="W130" s="224"/>
      <c r="X130" s="224"/>
      <c r="Y130" s="224"/>
      <c r="Z130" s="224"/>
      <c r="AA130" s="224"/>
      <c r="AB130" s="224"/>
      <c r="AC130" s="224"/>
      <c r="AD130" s="224"/>
      <c r="AE130" s="224"/>
      <c r="AF130" s="224"/>
      <c r="AG130" s="224"/>
      <c r="AH130" s="224"/>
      <c r="AI130" s="224"/>
      <c r="AJ130" s="224"/>
      <c r="AK130" s="224"/>
      <c r="AL130" s="224"/>
      <c r="AM130" s="224"/>
      <c r="AN130" s="224"/>
      <c r="AO130" s="224"/>
      <c r="AP130" s="224"/>
      <c r="AQ130" s="224"/>
      <c r="AR130" s="224"/>
      <c r="AS130" s="224"/>
      <c r="AT130" s="224"/>
      <c r="AU130" s="224"/>
      <c r="AV130" s="224"/>
      <c r="AW130" s="224"/>
      <c r="AX130" s="224"/>
      <c r="AY130" s="224"/>
      <c r="AZ130" s="224"/>
      <c r="BA130" s="224"/>
      <c r="BB130" s="224"/>
      <c r="BC130" s="224"/>
      <c r="BD130" s="224"/>
      <c r="BE130" s="224"/>
      <c r="BF130" s="224"/>
      <c r="BG130" s="224"/>
      <c r="BH130" s="224"/>
      <c r="BI130" s="224"/>
      <c r="BJ130" s="224"/>
      <c r="BK130" s="224"/>
      <c r="BL130" s="224"/>
      <c r="BM130" s="224"/>
      <c r="BN130" s="224"/>
      <c r="BO130" s="224"/>
      <c r="BP130" s="224"/>
      <c r="BQ130" s="224"/>
      <c r="BR130" s="224"/>
      <c r="BS130" s="224"/>
      <c r="BT130" s="224"/>
      <c r="BU130" s="224"/>
      <c r="BV130" s="224"/>
      <c r="BW130" s="224"/>
    </row>
    <row r="131" spans="1:75">
      <c r="A131"/>
      <c r="B131"/>
      <c r="C131"/>
      <c r="D131" s="224"/>
      <c r="E131" s="224"/>
      <c r="F131" s="224"/>
      <c r="G131" s="224"/>
      <c r="H131" s="224"/>
      <c r="I131" s="224"/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224"/>
      <c r="V131" s="224"/>
      <c r="W131" s="224"/>
      <c r="X131" s="224"/>
      <c r="Y131" s="224"/>
      <c r="Z131" s="224"/>
      <c r="AA131" s="224"/>
      <c r="AB131" s="224"/>
      <c r="AC131" s="224"/>
      <c r="AD131" s="224"/>
      <c r="AE131" s="224"/>
      <c r="AF131" s="224"/>
      <c r="AG131" s="224"/>
      <c r="AH131" s="224"/>
      <c r="AI131" s="224"/>
      <c r="AJ131" s="224"/>
      <c r="AK131" s="224"/>
      <c r="AL131" s="224"/>
      <c r="AM131" s="224"/>
      <c r="AN131" s="224"/>
      <c r="AO131" s="224"/>
      <c r="AP131" s="224"/>
      <c r="AQ131" s="224"/>
      <c r="AR131" s="224"/>
      <c r="AS131" s="224"/>
      <c r="AT131" s="224"/>
      <c r="AU131" s="224"/>
      <c r="AV131" s="224"/>
      <c r="AW131" s="224"/>
      <c r="AX131" s="224"/>
      <c r="AY131" s="224"/>
      <c r="AZ131" s="224"/>
      <c r="BA131" s="224"/>
      <c r="BB131" s="224"/>
      <c r="BC131" s="224"/>
      <c r="BD131" s="224"/>
      <c r="BE131" s="224"/>
      <c r="BF131" s="224"/>
      <c r="BG131" s="224"/>
      <c r="BH131" s="224"/>
      <c r="BI131" s="224"/>
      <c r="BJ131" s="224"/>
      <c r="BK131" s="224"/>
      <c r="BL131" s="224"/>
      <c r="BM131" s="224"/>
      <c r="BN131" s="224"/>
      <c r="BO131" s="224"/>
      <c r="BP131" s="224"/>
      <c r="BQ131" s="224"/>
      <c r="BR131" s="224"/>
      <c r="BS131" s="224"/>
      <c r="BT131" s="224"/>
      <c r="BU131" s="224"/>
      <c r="BV131" s="224"/>
      <c r="BW131" s="224"/>
    </row>
    <row r="132" spans="1:75">
      <c r="A132"/>
      <c r="B132"/>
      <c r="C132"/>
      <c r="D132" s="224"/>
      <c r="E132" s="224"/>
      <c r="F132" s="224"/>
      <c r="G132" s="224"/>
      <c r="H132" s="224"/>
      <c r="I132" s="224"/>
      <c r="J132" s="224"/>
      <c r="K132" s="224"/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  <c r="W132" s="224"/>
      <c r="X132" s="224"/>
      <c r="Y132" s="224"/>
      <c r="Z132" s="224"/>
      <c r="AA132" s="224"/>
      <c r="AB132" s="224"/>
      <c r="AC132" s="224"/>
      <c r="AD132" s="224"/>
      <c r="AE132" s="224"/>
      <c r="AF132" s="224"/>
      <c r="AG132" s="224"/>
      <c r="AH132" s="224"/>
      <c r="AI132" s="224"/>
      <c r="AJ132" s="224"/>
      <c r="AK132" s="224"/>
      <c r="AL132" s="224"/>
      <c r="AM132" s="224"/>
      <c r="AN132" s="224"/>
      <c r="AO132" s="224"/>
      <c r="AP132" s="224"/>
      <c r="AQ132" s="224"/>
      <c r="AR132" s="224"/>
      <c r="AS132" s="224"/>
      <c r="AT132" s="224"/>
      <c r="AU132" s="224"/>
      <c r="AV132" s="224"/>
      <c r="AW132" s="224"/>
      <c r="AX132" s="224"/>
      <c r="AY132" s="224"/>
      <c r="AZ132" s="224"/>
      <c r="BA132" s="224"/>
      <c r="BB132" s="224"/>
      <c r="BC132" s="224"/>
      <c r="BD132" s="224"/>
      <c r="BE132" s="224"/>
      <c r="BF132" s="224"/>
      <c r="BG132" s="224"/>
      <c r="BH132" s="224"/>
      <c r="BI132" s="224"/>
      <c r="BJ132" s="224"/>
      <c r="BK132" s="224"/>
      <c r="BL132" s="224"/>
      <c r="BM132" s="224"/>
      <c r="BN132" s="224"/>
      <c r="BO132" s="224"/>
      <c r="BP132" s="224"/>
      <c r="BQ132" s="224"/>
      <c r="BR132" s="224"/>
      <c r="BS132" s="224"/>
      <c r="BT132" s="224"/>
      <c r="BU132" s="224"/>
      <c r="BV132" s="224"/>
      <c r="BW132" s="224"/>
    </row>
    <row r="133" spans="1:75">
      <c r="A133"/>
      <c r="B133"/>
      <c r="C133"/>
      <c r="D133" s="224"/>
      <c r="E133" s="224"/>
      <c r="F133" s="224"/>
      <c r="G133" s="224"/>
      <c r="H133" s="224"/>
      <c r="I133" s="224"/>
      <c r="J133" s="224"/>
      <c r="K133" s="224"/>
      <c r="L133" s="224"/>
      <c r="M133" s="224"/>
      <c r="N133" s="224"/>
      <c r="O133" s="224"/>
      <c r="P133" s="224"/>
      <c r="Q133" s="224"/>
      <c r="R133" s="224"/>
      <c r="S133" s="224"/>
      <c r="T133" s="224"/>
      <c r="U133" s="224"/>
      <c r="V133" s="224"/>
      <c r="W133" s="224"/>
      <c r="X133" s="224"/>
      <c r="Y133" s="224"/>
      <c r="Z133" s="224"/>
      <c r="AA133" s="224"/>
      <c r="AB133" s="224"/>
      <c r="AC133" s="224"/>
      <c r="AD133" s="224"/>
      <c r="AE133" s="224"/>
      <c r="AF133" s="224"/>
      <c r="AG133" s="224"/>
      <c r="AH133" s="224"/>
      <c r="AI133" s="224"/>
      <c r="AJ133" s="224"/>
      <c r="AK133" s="224"/>
      <c r="AL133" s="224"/>
      <c r="AM133" s="224"/>
      <c r="AN133" s="224"/>
      <c r="AO133" s="224"/>
      <c r="AP133" s="224"/>
      <c r="AQ133" s="224"/>
      <c r="AR133" s="224"/>
      <c r="AS133" s="224"/>
      <c r="AT133" s="224"/>
      <c r="AU133" s="224"/>
      <c r="AV133" s="224"/>
      <c r="AW133" s="224"/>
      <c r="AX133" s="224"/>
      <c r="AY133" s="224"/>
      <c r="AZ133" s="224"/>
      <c r="BA133" s="224"/>
      <c r="BB133" s="224"/>
      <c r="BC133" s="224"/>
      <c r="BD133" s="224"/>
      <c r="BE133" s="224"/>
      <c r="BF133" s="224"/>
      <c r="BG133" s="224"/>
      <c r="BH133" s="224"/>
      <c r="BI133" s="224"/>
      <c r="BJ133" s="224"/>
      <c r="BK133" s="224"/>
      <c r="BL133" s="224"/>
      <c r="BM133" s="224"/>
      <c r="BN133" s="224"/>
      <c r="BO133" s="224"/>
      <c r="BP133" s="224"/>
      <c r="BQ133" s="224"/>
      <c r="BR133" s="224"/>
      <c r="BS133" s="224"/>
      <c r="BT133" s="224"/>
      <c r="BU133" s="224"/>
      <c r="BV133" s="224"/>
      <c r="BW133" s="224"/>
    </row>
    <row r="134" spans="1:75">
      <c r="A134"/>
      <c r="B134"/>
      <c r="C134"/>
      <c r="D134" s="224"/>
      <c r="E134" s="224"/>
      <c r="F134" s="224"/>
      <c r="G134" s="224"/>
      <c r="H134" s="224"/>
      <c r="I134" s="224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4"/>
      <c r="X134" s="224"/>
      <c r="Y134" s="224"/>
      <c r="Z134" s="224"/>
      <c r="AA134" s="224"/>
      <c r="AB134" s="224"/>
      <c r="AC134" s="224"/>
      <c r="AD134" s="224"/>
      <c r="AE134" s="224"/>
      <c r="AF134" s="224"/>
      <c r="AG134" s="224"/>
      <c r="AH134" s="224"/>
      <c r="AI134" s="224"/>
      <c r="AJ134" s="224"/>
      <c r="AK134" s="224"/>
      <c r="AL134" s="224"/>
      <c r="AM134" s="224"/>
      <c r="AN134" s="224"/>
      <c r="AO134" s="224"/>
      <c r="AP134" s="224"/>
      <c r="AQ134" s="224"/>
      <c r="AR134" s="224"/>
      <c r="AS134" s="224"/>
      <c r="AT134" s="224"/>
      <c r="AU134" s="224"/>
      <c r="AV134" s="224"/>
      <c r="AW134" s="224"/>
      <c r="AX134" s="224"/>
      <c r="AY134" s="224"/>
      <c r="AZ134" s="224"/>
      <c r="BA134" s="224"/>
      <c r="BB134" s="224"/>
      <c r="BC134" s="224"/>
      <c r="BD134" s="224"/>
      <c r="BE134" s="224"/>
      <c r="BF134" s="224"/>
      <c r="BG134" s="224"/>
      <c r="BH134" s="224"/>
      <c r="BI134" s="224"/>
      <c r="BJ134" s="224"/>
      <c r="BK134" s="224"/>
      <c r="BL134" s="224"/>
      <c r="BM134" s="224"/>
      <c r="BN134" s="224"/>
      <c r="BO134" s="224"/>
      <c r="BP134" s="224"/>
      <c r="BQ134" s="224"/>
      <c r="BR134" s="224"/>
      <c r="BS134" s="224"/>
      <c r="BT134" s="224"/>
      <c r="BU134" s="224"/>
      <c r="BV134" s="224"/>
      <c r="BW134" s="224"/>
    </row>
    <row r="135" spans="1:75">
      <c r="A135"/>
      <c r="B135"/>
      <c r="C135"/>
      <c r="D135" s="224"/>
      <c r="E135" s="224"/>
      <c r="F135" s="224"/>
      <c r="G135" s="224"/>
      <c r="H135" s="224"/>
      <c r="I135" s="224"/>
      <c r="J135" s="224"/>
      <c r="K135" s="224"/>
      <c r="L135" s="224"/>
      <c r="M135" s="224"/>
      <c r="N135" s="224"/>
      <c r="O135" s="224"/>
      <c r="P135" s="224"/>
      <c r="Q135" s="224"/>
      <c r="R135" s="224"/>
      <c r="S135" s="224"/>
      <c r="T135" s="224"/>
      <c r="U135" s="224"/>
      <c r="V135" s="224"/>
      <c r="W135" s="224"/>
      <c r="X135" s="224"/>
      <c r="Y135" s="224"/>
      <c r="Z135" s="224"/>
      <c r="AA135" s="224"/>
      <c r="AB135" s="224"/>
      <c r="AC135" s="224"/>
      <c r="AD135" s="224"/>
      <c r="AE135" s="224"/>
      <c r="AF135" s="224"/>
      <c r="AG135" s="224"/>
      <c r="AH135" s="224"/>
      <c r="AI135" s="224"/>
      <c r="AJ135" s="224"/>
      <c r="AK135" s="224"/>
      <c r="AL135" s="224"/>
      <c r="AM135" s="224"/>
      <c r="AN135" s="224"/>
      <c r="AO135" s="224"/>
      <c r="AP135" s="224"/>
      <c r="AQ135" s="224"/>
      <c r="AR135" s="224"/>
      <c r="AS135" s="224"/>
      <c r="AT135" s="224"/>
      <c r="AU135" s="224"/>
      <c r="AV135" s="224"/>
      <c r="AW135" s="224"/>
      <c r="AX135" s="224"/>
      <c r="AY135" s="224"/>
      <c r="AZ135" s="224"/>
      <c r="BA135" s="224"/>
      <c r="BB135" s="224"/>
      <c r="BC135" s="224"/>
      <c r="BD135" s="224"/>
      <c r="BE135" s="224"/>
      <c r="BF135" s="224"/>
      <c r="BG135" s="224"/>
      <c r="BH135" s="224"/>
      <c r="BI135" s="224"/>
      <c r="BJ135" s="224"/>
      <c r="BK135" s="224"/>
      <c r="BL135" s="224"/>
      <c r="BM135" s="224"/>
      <c r="BN135" s="224"/>
      <c r="BO135" s="224"/>
      <c r="BP135" s="224"/>
      <c r="BQ135" s="224"/>
      <c r="BR135" s="224"/>
      <c r="BS135" s="224"/>
      <c r="BT135" s="224"/>
      <c r="BU135" s="224"/>
      <c r="BV135" s="224"/>
      <c r="BW135" s="224"/>
    </row>
    <row r="136" spans="1:75">
      <c r="A136"/>
      <c r="B136"/>
      <c r="C136"/>
      <c r="D136" s="224"/>
      <c r="E136" s="224"/>
      <c r="F136" s="224"/>
      <c r="G136" s="224"/>
      <c r="H136" s="224"/>
      <c r="I136" s="224"/>
      <c r="J136" s="224"/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  <c r="W136" s="224"/>
      <c r="X136" s="224"/>
      <c r="Y136" s="224"/>
      <c r="Z136" s="224"/>
      <c r="AA136" s="224"/>
      <c r="AB136" s="224"/>
      <c r="AC136" s="224"/>
      <c r="AD136" s="224"/>
      <c r="AE136" s="224"/>
      <c r="AF136" s="224"/>
      <c r="AG136" s="224"/>
      <c r="AH136" s="224"/>
      <c r="AI136" s="224"/>
      <c r="AJ136" s="224"/>
      <c r="AK136" s="224"/>
      <c r="AL136" s="224"/>
      <c r="AM136" s="224"/>
      <c r="AN136" s="224"/>
      <c r="AO136" s="224"/>
      <c r="AP136" s="224"/>
      <c r="AQ136" s="224"/>
      <c r="AR136" s="224"/>
      <c r="AS136" s="224"/>
      <c r="AT136" s="224"/>
      <c r="AU136" s="224"/>
      <c r="AV136" s="224"/>
      <c r="AW136" s="224"/>
      <c r="AX136" s="224"/>
      <c r="AY136" s="224"/>
      <c r="AZ136" s="224"/>
      <c r="BA136" s="224"/>
      <c r="BB136" s="224"/>
      <c r="BC136" s="224"/>
      <c r="BD136" s="224"/>
      <c r="BE136" s="224"/>
      <c r="BF136" s="224"/>
      <c r="BG136" s="224"/>
      <c r="BH136" s="224"/>
      <c r="BI136" s="224"/>
      <c r="BJ136" s="224"/>
      <c r="BK136" s="224"/>
      <c r="BL136" s="224"/>
      <c r="BM136" s="224"/>
      <c r="BN136" s="224"/>
      <c r="BO136" s="224"/>
      <c r="BP136" s="224"/>
      <c r="BQ136" s="224"/>
      <c r="BR136" s="224"/>
      <c r="BS136" s="224"/>
      <c r="BT136" s="224"/>
      <c r="BU136" s="224"/>
      <c r="BV136" s="224"/>
      <c r="BW136" s="224"/>
    </row>
    <row r="137" spans="1:75">
      <c r="A137"/>
      <c r="B137"/>
      <c r="C137"/>
      <c r="D137" s="224"/>
      <c r="E137" s="224"/>
      <c r="F137" s="224"/>
      <c r="G137" s="224"/>
      <c r="H137" s="224"/>
      <c r="I137" s="224"/>
      <c r="J137" s="224"/>
      <c r="K137" s="224"/>
      <c r="L137" s="224"/>
      <c r="M137" s="224"/>
      <c r="N137" s="224"/>
      <c r="O137" s="224"/>
      <c r="P137" s="224"/>
      <c r="Q137" s="224"/>
      <c r="R137" s="224"/>
      <c r="S137" s="224"/>
      <c r="T137" s="224"/>
      <c r="U137" s="224"/>
      <c r="V137" s="224"/>
      <c r="W137" s="224"/>
      <c r="X137" s="224"/>
      <c r="Y137" s="224"/>
      <c r="Z137" s="224"/>
      <c r="AA137" s="224"/>
      <c r="AB137" s="224"/>
      <c r="AC137" s="224"/>
      <c r="AD137" s="224"/>
      <c r="AE137" s="224"/>
      <c r="AF137" s="224"/>
      <c r="AG137" s="224"/>
      <c r="AH137" s="224"/>
      <c r="AI137" s="224"/>
      <c r="AJ137" s="224"/>
      <c r="AK137" s="224"/>
      <c r="AL137" s="224"/>
      <c r="AM137" s="224"/>
      <c r="AN137" s="224"/>
      <c r="AO137" s="224"/>
      <c r="AP137" s="224"/>
      <c r="AQ137" s="224"/>
      <c r="AR137" s="224"/>
      <c r="AS137" s="224"/>
      <c r="AT137" s="224"/>
      <c r="AU137" s="224"/>
      <c r="AV137" s="224"/>
      <c r="AW137" s="224"/>
      <c r="AX137" s="224"/>
      <c r="AY137" s="224"/>
      <c r="AZ137" s="224"/>
      <c r="BA137" s="224"/>
      <c r="BB137" s="224"/>
      <c r="BC137" s="224"/>
      <c r="BD137" s="224"/>
      <c r="BE137" s="224"/>
      <c r="BF137" s="224"/>
      <c r="BG137" s="224"/>
      <c r="BH137" s="224"/>
      <c r="BI137" s="224"/>
      <c r="BJ137" s="224"/>
      <c r="BK137" s="224"/>
      <c r="BL137" s="224"/>
      <c r="BM137" s="224"/>
      <c r="BN137" s="224"/>
      <c r="BO137" s="224"/>
      <c r="BP137" s="224"/>
      <c r="BQ137" s="224"/>
      <c r="BR137" s="224"/>
      <c r="BS137" s="224"/>
      <c r="BT137" s="224"/>
      <c r="BU137" s="224"/>
      <c r="BV137" s="224"/>
      <c r="BW137" s="224"/>
    </row>
    <row r="138" spans="1:75">
      <c r="A138"/>
      <c r="B138"/>
      <c r="C138"/>
      <c r="D138" s="224"/>
      <c r="E138" s="224"/>
      <c r="F138" s="224"/>
      <c r="G138" s="224"/>
      <c r="H138" s="224"/>
      <c r="I138" s="224"/>
      <c r="J138" s="224"/>
      <c r="K138" s="224"/>
      <c r="L138" s="224"/>
      <c r="M138" s="224"/>
      <c r="N138" s="224"/>
      <c r="O138" s="224"/>
      <c r="P138" s="224"/>
      <c r="Q138" s="224"/>
      <c r="R138" s="224"/>
      <c r="S138" s="224"/>
      <c r="T138" s="224"/>
      <c r="U138" s="224"/>
      <c r="V138" s="224"/>
      <c r="W138" s="224"/>
      <c r="X138" s="224"/>
      <c r="Y138" s="224"/>
      <c r="Z138" s="224"/>
      <c r="AA138" s="224"/>
      <c r="AB138" s="224"/>
      <c r="AC138" s="224"/>
      <c r="AD138" s="224"/>
      <c r="AE138" s="224"/>
      <c r="AF138" s="224"/>
      <c r="AG138" s="224"/>
      <c r="AH138" s="224"/>
      <c r="AI138" s="224"/>
      <c r="AJ138" s="224"/>
      <c r="AK138" s="224"/>
      <c r="AL138" s="224"/>
      <c r="AM138" s="224"/>
      <c r="AN138" s="224"/>
      <c r="AO138" s="224"/>
      <c r="AP138" s="224"/>
      <c r="AQ138" s="224"/>
      <c r="AR138" s="224"/>
      <c r="AS138" s="224"/>
      <c r="AT138" s="224"/>
      <c r="AU138" s="224"/>
      <c r="AV138" s="224"/>
      <c r="AW138" s="224"/>
      <c r="AX138" s="224"/>
      <c r="AY138" s="224"/>
      <c r="AZ138" s="224"/>
      <c r="BA138" s="224"/>
      <c r="BB138" s="224"/>
      <c r="BC138" s="224"/>
      <c r="BD138" s="224"/>
      <c r="BE138" s="224"/>
      <c r="BF138" s="224"/>
      <c r="BG138" s="224"/>
      <c r="BH138" s="224"/>
      <c r="BI138" s="224"/>
      <c r="BJ138" s="224"/>
      <c r="BK138" s="224"/>
      <c r="BL138" s="224"/>
      <c r="BM138" s="224"/>
      <c r="BN138" s="224"/>
      <c r="BO138" s="224"/>
      <c r="BP138" s="224"/>
      <c r="BQ138" s="224"/>
      <c r="BR138" s="224"/>
      <c r="BS138" s="224"/>
      <c r="BT138" s="224"/>
      <c r="BU138" s="224"/>
      <c r="BV138" s="224"/>
      <c r="BW138" s="224"/>
    </row>
    <row r="139" spans="1:75">
      <c r="A139"/>
      <c r="B139"/>
      <c r="C139"/>
      <c r="D139" s="224"/>
      <c r="E139" s="224"/>
      <c r="F139" s="224"/>
      <c r="G139" s="224"/>
      <c r="H139" s="224"/>
      <c r="I139" s="224"/>
      <c r="J139" s="224"/>
      <c r="K139" s="22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  <c r="W139" s="224"/>
      <c r="X139" s="224"/>
      <c r="Y139" s="224"/>
      <c r="Z139" s="224"/>
      <c r="AA139" s="224"/>
      <c r="AB139" s="224"/>
      <c r="AC139" s="224"/>
      <c r="AD139" s="224"/>
      <c r="AE139" s="224"/>
      <c r="AF139" s="224"/>
      <c r="AG139" s="224"/>
      <c r="AH139" s="224"/>
      <c r="AI139" s="224"/>
      <c r="AJ139" s="224"/>
      <c r="AK139" s="224"/>
      <c r="AL139" s="224"/>
      <c r="AM139" s="224"/>
      <c r="AN139" s="224"/>
      <c r="AO139" s="224"/>
      <c r="AP139" s="224"/>
      <c r="AQ139" s="224"/>
      <c r="AR139" s="224"/>
      <c r="AS139" s="224"/>
      <c r="AT139" s="224"/>
      <c r="AU139" s="224"/>
      <c r="AV139" s="224"/>
      <c r="AW139" s="224"/>
      <c r="AX139" s="224"/>
      <c r="AY139" s="224"/>
      <c r="AZ139" s="224"/>
      <c r="BA139" s="224"/>
      <c r="BB139" s="224"/>
      <c r="BC139" s="224"/>
      <c r="BD139" s="224"/>
      <c r="BE139" s="224"/>
      <c r="BF139" s="224"/>
      <c r="BG139" s="224"/>
      <c r="BH139" s="224"/>
      <c r="BI139" s="224"/>
      <c r="BJ139" s="224"/>
      <c r="BK139" s="224"/>
      <c r="BL139" s="224"/>
      <c r="BM139" s="224"/>
      <c r="BN139" s="224"/>
      <c r="BO139" s="224"/>
      <c r="BP139" s="224"/>
      <c r="BQ139" s="224"/>
      <c r="BR139" s="224"/>
      <c r="BS139" s="224"/>
      <c r="BT139" s="224"/>
      <c r="BU139" s="224"/>
      <c r="BV139" s="224"/>
      <c r="BW139" s="224"/>
    </row>
    <row r="140" spans="1:75">
      <c r="A140"/>
      <c r="B140"/>
      <c r="C140"/>
      <c r="D140" s="224"/>
      <c r="E140" s="224"/>
      <c r="F140" s="224"/>
      <c r="G140" s="224"/>
      <c r="H140" s="224"/>
      <c r="I140" s="224"/>
      <c r="J140" s="224"/>
      <c r="K140" s="22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  <c r="V140" s="224"/>
      <c r="W140" s="224"/>
      <c r="X140" s="224"/>
      <c r="Y140" s="224"/>
      <c r="Z140" s="224"/>
      <c r="AA140" s="224"/>
      <c r="AB140" s="224"/>
      <c r="AC140" s="224"/>
      <c r="AD140" s="224"/>
      <c r="AE140" s="224"/>
      <c r="AF140" s="224"/>
      <c r="AG140" s="224"/>
      <c r="AH140" s="224"/>
      <c r="AI140" s="224"/>
      <c r="AJ140" s="224"/>
      <c r="AK140" s="224"/>
      <c r="AL140" s="224"/>
      <c r="AM140" s="224"/>
      <c r="AN140" s="224"/>
      <c r="AO140" s="224"/>
      <c r="AP140" s="224"/>
      <c r="AQ140" s="224"/>
      <c r="AR140" s="224"/>
      <c r="AS140" s="224"/>
      <c r="AT140" s="224"/>
      <c r="AU140" s="224"/>
      <c r="AV140" s="224"/>
      <c r="AW140" s="224"/>
      <c r="AX140" s="224"/>
      <c r="AY140" s="224"/>
      <c r="AZ140" s="224"/>
      <c r="BA140" s="224"/>
      <c r="BB140" s="224"/>
      <c r="BC140" s="224"/>
      <c r="BD140" s="224"/>
      <c r="BE140" s="224"/>
      <c r="BF140" s="224"/>
      <c r="BG140" s="224"/>
      <c r="BH140" s="224"/>
      <c r="BI140" s="224"/>
      <c r="BJ140" s="224"/>
      <c r="BK140" s="224"/>
      <c r="BL140" s="224"/>
      <c r="BM140" s="224"/>
      <c r="BN140" s="224"/>
      <c r="BO140" s="224"/>
      <c r="BP140" s="224"/>
      <c r="BQ140" s="224"/>
      <c r="BR140" s="224"/>
      <c r="BS140" s="224"/>
      <c r="BT140" s="224"/>
      <c r="BU140" s="224"/>
      <c r="BV140" s="224"/>
      <c r="BW140" s="224"/>
    </row>
    <row r="141" spans="1:75">
      <c r="A141"/>
      <c r="B141"/>
      <c r="C141"/>
      <c r="D141" s="224"/>
      <c r="E141" s="224"/>
      <c r="F141" s="224"/>
      <c r="G141" s="224"/>
      <c r="H141" s="224"/>
      <c r="I141" s="224"/>
      <c r="J141" s="224"/>
      <c r="K141" s="224"/>
      <c r="L141" s="224"/>
      <c r="M141" s="224"/>
      <c r="N141" s="224"/>
      <c r="O141" s="224"/>
      <c r="P141" s="224"/>
      <c r="Q141" s="224"/>
      <c r="R141" s="224"/>
      <c r="S141" s="224"/>
      <c r="T141" s="224"/>
      <c r="U141" s="224"/>
      <c r="V141" s="224"/>
      <c r="W141" s="224"/>
      <c r="X141" s="224"/>
      <c r="Y141" s="224"/>
      <c r="Z141" s="224"/>
      <c r="AA141" s="224"/>
      <c r="AB141" s="224"/>
      <c r="AC141" s="224"/>
      <c r="AD141" s="224"/>
      <c r="AE141" s="224"/>
      <c r="AF141" s="224"/>
      <c r="AG141" s="224"/>
      <c r="AH141" s="224"/>
      <c r="AI141" s="224"/>
      <c r="AJ141" s="224"/>
      <c r="AK141" s="224"/>
      <c r="AL141" s="224"/>
      <c r="AM141" s="224"/>
      <c r="AN141" s="224"/>
      <c r="AO141" s="224"/>
      <c r="AP141" s="224"/>
      <c r="AQ141" s="224"/>
      <c r="AR141" s="224"/>
      <c r="AS141" s="224"/>
      <c r="AT141" s="224"/>
      <c r="AU141" s="224"/>
      <c r="AV141" s="224"/>
      <c r="AW141" s="224"/>
      <c r="AX141" s="224"/>
      <c r="AY141" s="224"/>
      <c r="AZ141" s="224"/>
      <c r="BA141" s="224"/>
      <c r="BB141" s="224"/>
      <c r="BC141" s="224"/>
      <c r="BD141" s="224"/>
      <c r="BE141" s="224"/>
      <c r="BF141" s="224"/>
      <c r="BG141" s="224"/>
      <c r="BH141" s="224"/>
      <c r="BI141" s="224"/>
      <c r="BJ141" s="224"/>
      <c r="BK141" s="224"/>
      <c r="BL141" s="224"/>
      <c r="BM141" s="224"/>
      <c r="BN141" s="224"/>
      <c r="BO141" s="224"/>
      <c r="BP141" s="224"/>
      <c r="BQ141" s="224"/>
      <c r="BR141" s="224"/>
      <c r="BS141" s="224"/>
      <c r="BT141" s="224"/>
      <c r="BU141" s="224"/>
      <c r="BV141" s="224"/>
      <c r="BW141" s="224"/>
    </row>
    <row r="142" spans="1:75">
      <c r="A142"/>
      <c r="B142"/>
      <c r="C142"/>
      <c r="D142" s="224"/>
      <c r="E142" s="224"/>
      <c r="F142" s="224"/>
      <c r="G142" s="224"/>
      <c r="H142" s="224"/>
      <c r="I142" s="224"/>
      <c r="J142" s="224"/>
      <c r="K142" s="224"/>
      <c r="L142" s="224"/>
      <c r="M142" s="224"/>
      <c r="N142" s="224"/>
      <c r="O142" s="224"/>
      <c r="P142" s="224"/>
      <c r="Q142" s="224"/>
      <c r="R142" s="224"/>
      <c r="S142" s="224"/>
      <c r="T142" s="224"/>
      <c r="U142" s="224"/>
      <c r="V142" s="224"/>
      <c r="W142" s="224"/>
      <c r="X142" s="224"/>
      <c r="Y142" s="224"/>
      <c r="Z142" s="224"/>
      <c r="AA142" s="224"/>
      <c r="AB142" s="224"/>
      <c r="AC142" s="224"/>
      <c r="AD142" s="224"/>
      <c r="AE142" s="224"/>
      <c r="AF142" s="224"/>
      <c r="AG142" s="224"/>
      <c r="AH142" s="224"/>
      <c r="AI142" s="224"/>
      <c r="AJ142" s="224"/>
      <c r="AK142" s="224"/>
      <c r="AL142" s="224"/>
      <c r="AM142" s="224"/>
      <c r="AN142" s="224"/>
      <c r="AO142" s="224"/>
      <c r="AP142" s="224"/>
      <c r="AQ142" s="224"/>
      <c r="AR142" s="224"/>
      <c r="AS142" s="224"/>
      <c r="AT142" s="224"/>
      <c r="AU142" s="224"/>
      <c r="AV142" s="224"/>
      <c r="AW142" s="224"/>
      <c r="AX142" s="224"/>
      <c r="AY142" s="224"/>
      <c r="AZ142" s="224"/>
      <c r="BA142" s="224"/>
      <c r="BB142" s="224"/>
      <c r="BC142" s="224"/>
      <c r="BD142" s="224"/>
      <c r="BE142" s="224"/>
      <c r="BF142" s="224"/>
      <c r="BG142" s="224"/>
      <c r="BH142" s="224"/>
      <c r="BI142" s="224"/>
      <c r="BJ142" s="224"/>
      <c r="BK142" s="224"/>
      <c r="BL142" s="224"/>
      <c r="BM142" s="224"/>
      <c r="BN142" s="224"/>
      <c r="BO142" s="224"/>
      <c r="BP142" s="224"/>
      <c r="BQ142" s="224"/>
      <c r="BR142" s="224"/>
      <c r="BS142" s="224"/>
      <c r="BT142" s="224"/>
      <c r="BU142" s="224"/>
      <c r="BV142" s="224"/>
      <c r="BW142" s="224"/>
    </row>
    <row r="143" spans="1:75">
      <c r="A143"/>
      <c r="B143"/>
      <c r="C143"/>
      <c r="D143" s="224"/>
      <c r="E143" s="224"/>
      <c r="F143" s="224"/>
      <c r="G143" s="224"/>
      <c r="H143" s="224"/>
      <c r="I143" s="224"/>
      <c r="J143" s="224"/>
      <c r="K143" s="224"/>
      <c r="L143" s="224"/>
      <c r="M143" s="224"/>
      <c r="N143" s="224"/>
      <c r="O143" s="224"/>
      <c r="P143" s="224"/>
      <c r="Q143" s="224"/>
      <c r="R143" s="224"/>
      <c r="S143" s="224"/>
      <c r="T143" s="224"/>
      <c r="U143" s="224"/>
      <c r="V143" s="224"/>
      <c r="W143" s="224"/>
      <c r="X143" s="224"/>
      <c r="Y143" s="224"/>
      <c r="Z143" s="224"/>
      <c r="AA143" s="224"/>
      <c r="AB143" s="224"/>
      <c r="AC143" s="224"/>
      <c r="AD143" s="224"/>
      <c r="AE143" s="224"/>
      <c r="AF143" s="224"/>
      <c r="AG143" s="224"/>
      <c r="AH143" s="224"/>
      <c r="AI143" s="224"/>
      <c r="AJ143" s="224"/>
      <c r="AK143" s="224"/>
      <c r="AL143" s="224"/>
      <c r="AM143" s="224"/>
      <c r="AN143" s="224"/>
      <c r="AO143" s="224"/>
      <c r="AP143" s="224"/>
      <c r="AQ143" s="224"/>
      <c r="AR143" s="224"/>
      <c r="AS143" s="224"/>
      <c r="AT143" s="224"/>
      <c r="AU143" s="224"/>
      <c r="AV143" s="224"/>
      <c r="AW143" s="224"/>
      <c r="AX143" s="224"/>
      <c r="AY143" s="224"/>
      <c r="AZ143" s="224"/>
      <c r="BA143" s="224"/>
      <c r="BB143" s="224"/>
      <c r="BC143" s="224"/>
      <c r="BD143" s="224"/>
      <c r="BE143" s="224"/>
      <c r="BF143" s="224"/>
      <c r="BG143" s="224"/>
      <c r="BH143" s="224"/>
      <c r="BI143" s="224"/>
      <c r="BJ143" s="224"/>
      <c r="BK143" s="224"/>
      <c r="BL143" s="224"/>
      <c r="BM143" s="224"/>
      <c r="BN143" s="224"/>
      <c r="BO143" s="224"/>
      <c r="BP143" s="224"/>
      <c r="BQ143" s="224"/>
      <c r="BR143" s="224"/>
      <c r="BS143" s="224"/>
      <c r="BT143" s="224"/>
      <c r="BU143" s="224"/>
      <c r="BV143" s="224"/>
      <c r="BW143" s="224"/>
    </row>
    <row r="144" spans="1:75">
      <c r="A144"/>
      <c r="B144"/>
      <c r="C144"/>
      <c r="D144" s="224"/>
      <c r="E144" s="224"/>
      <c r="F144" s="224"/>
      <c r="G144" s="224"/>
      <c r="H144" s="224"/>
      <c r="I144" s="224"/>
      <c r="J144" s="224"/>
      <c r="K144" s="22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  <c r="W144" s="224"/>
      <c r="X144" s="224"/>
      <c r="Y144" s="224"/>
      <c r="Z144" s="224"/>
      <c r="AA144" s="224"/>
      <c r="AB144" s="224"/>
      <c r="AC144" s="224"/>
      <c r="AD144" s="224"/>
      <c r="AE144" s="224"/>
      <c r="AF144" s="224"/>
      <c r="AG144" s="224"/>
      <c r="AH144" s="224"/>
      <c r="AI144" s="224"/>
      <c r="AJ144" s="224"/>
      <c r="AK144" s="224"/>
      <c r="AL144" s="224"/>
      <c r="AM144" s="224"/>
      <c r="AN144" s="224"/>
      <c r="AO144" s="224"/>
      <c r="AP144" s="224"/>
      <c r="AQ144" s="224"/>
      <c r="AR144" s="224"/>
      <c r="AS144" s="224"/>
      <c r="AT144" s="224"/>
      <c r="AU144" s="224"/>
      <c r="AV144" s="224"/>
      <c r="AW144" s="224"/>
      <c r="AX144" s="224"/>
      <c r="AY144" s="224"/>
      <c r="AZ144" s="224"/>
      <c r="BA144" s="224"/>
      <c r="BB144" s="224"/>
      <c r="BC144" s="224"/>
      <c r="BD144" s="224"/>
      <c r="BE144" s="224"/>
      <c r="BF144" s="224"/>
      <c r="BG144" s="224"/>
      <c r="BH144" s="224"/>
      <c r="BI144" s="224"/>
      <c r="BJ144" s="224"/>
      <c r="BK144" s="224"/>
      <c r="BL144" s="224"/>
      <c r="BM144" s="224"/>
      <c r="BN144" s="224"/>
      <c r="BO144" s="224"/>
      <c r="BP144" s="224"/>
      <c r="BQ144" s="224"/>
      <c r="BR144" s="224"/>
      <c r="BS144" s="224"/>
      <c r="BT144" s="224"/>
      <c r="BU144" s="224"/>
      <c r="BV144" s="224"/>
      <c r="BW144" s="224"/>
    </row>
    <row r="145" spans="1:75">
      <c r="A145"/>
      <c r="B145"/>
      <c r="C145"/>
      <c r="D145" s="224"/>
      <c r="E145" s="224"/>
      <c r="F145" s="224"/>
      <c r="G145" s="224"/>
      <c r="H145" s="224"/>
      <c r="I145" s="224"/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  <c r="W145" s="224"/>
      <c r="X145" s="224"/>
      <c r="Y145" s="224"/>
      <c r="Z145" s="224"/>
      <c r="AA145" s="224"/>
      <c r="AB145" s="224"/>
      <c r="AC145" s="224"/>
      <c r="AD145" s="224"/>
      <c r="AE145" s="224"/>
      <c r="AF145" s="224"/>
      <c r="AG145" s="224"/>
      <c r="AH145" s="224"/>
      <c r="AI145" s="224"/>
      <c r="AJ145" s="224"/>
      <c r="AK145" s="224"/>
      <c r="AL145" s="224"/>
      <c r="AM145" s="224"/>
      <c r="AN145" s="224"/>
      <c r="AO145" s="224"/>
      <c r="AP145" s="224"/>
      <c r="AQ145" s="224"/>
      <c r="AR145" s="224"/>
      <c r="AS145" s="224"/>
      <c r="AT145" s="224"/>
      <c r="AU145" s="224"/>
      <c r="AV145" s="224"/>
      <c r="AW145" s="224"/>
      <c r="AX145" s="224"/>
      <c r="AY145" s="224"/>
      <c r="AZ145" s="224"/>
      <c r="BA145" s="224"/>
      <c r="BB145" s="224"/>
      <c r="BC145" s="224"/>
      <c r="BD145" s="224"/>
      <c r="BE145" s="224"/>
      <c r="BF145" s="224"/>
      <c r="BG145" s="224"/>
      <c r="BH145" s="224"/>
      <c r="BI145" s="224"/>
      <c r="BJ145" s="224"/>
      <c r="BK145" s="224"/>
      <c r="BL145" s="224"/>
      <c r="BM145" s="224"/>
      <c r="BN145" s="224"/>
      <c r="BO145" s="224"/>
      <c r="BP145" s="224"/>
      <c r="BQ145" s="224"/>
      <c r="BR145" s="224"/>
      <c r="BS145" s="224"/>
      <c r="BT145" s="224"/>
      <c r="BU145" s="224"/>
      <c r="BV145" s="224"/>
      <c r="BW145" s="224"/>
    </row>
    <row r="146" spans="1:75">
      <c r="A146"/>
      <c r="B146"/>
      <c r="C146"/>
      <c r="D146" s="224"/>
      <c r="E146" s="224"/>
      <c r="F146" s="224"/>
      <c r="G146" s="224"/>
      <c r="H146" s="224"/>
      <c r="I146" s="224"/>
      <c r="J146" s="224"/>
      <c r="K146" s="224"/>
      <c r="L146" s="224"/>
      <c r="M146" s="224"/>
      <c r="N146" s="224"/>
      <c r="O146" s="224"/>
      <c r="P146" s="224"/>
      <c r="Q146" s="224"/>
      <c r="R146" s="224"/>
      <c r="S146" s="224"/>
      <c r="T146" s="224"/>
      <c r="U146" s="224"/>
      <c r="V146" s="224"/>
      <c r="W146" s="224"/>
      <c r="X146" s="224"/>
      <c r="Y146" s="224"/>
      <c r="Z146" s="224"/>
      <c r="AA146" s="224"/>
      <c r="AB146" s="224"/>
      <c r="AC146" s="224"/>
      <c r="AD146" s="224"/>
      <c r="AE146" s="224"/>
      <c r="AF146" s="224"/>
      <c r="AG146" s="224"/>
      <c r="AH146" s="224"/>
      <c r="AI146" s="224"/>
      <c r="AJ146" s="224"/>
      <c r="AK146" s="224"/>
      <c r="AL146" s="224"/>
      <c r="AM146" s="224"/>
      <c r="AN146" s="224"/>
      <c r="AO146" s="224"/>
      <c r="AP146" s="224"/>
      <c r="AQ146" s="224"/>
      <c r="AR146" s="224"/>
      <c r="AS146" s="224"/>
      <c r="AT146" s="224"/>
      <c r="AU146" s="224"/>
      <c r="AV146" s="224"/>
      <c r="AW146" s="224"/>
      <c r="AX146" s="224"/>
      <c r="AY146" s="224"/>
      <c r="AZ146" s="224"/>
      <c r="BA146" s="224"/>
      <c r="BB146" s="224"/>
      <c r="BC146" s="224"/>
      <c r="BD146" s="224"/>
      <c r="BE146" s="224"/>
      <c r="BF146" s="224"/>
      <c r="BG146" s="224"/>
      <c r="BH146" s="224"/>
      <c r="BI146" s="224"/>
      <c r="BJ146" s="224"/>
      <c r="BK146" s="224"/>
      <c r="BL146" s="224"/>
      <c r="BM146" s="224"/>
      <c r="BN146" s="224"/>
      <c r="BO146" s="224"/>
      <c r="BP146" s="224"/>
      <c r="BQ146" s="224"/>
      <c r="BR146" s="224"/>
      <c r="BS146" s="224"/>
      <c r="BT146" s="224"/>
      <c r="BU146" s="224"/>
      <c r="BV146" s="224"/>
      <c r="BW146" s="224"/>
    </row>
    <row r="147" spans="1:75">
      <c r="A147"/>
      <c r="B147"/>
      <c r="C147"/>
      <c r="D147" s="224"/>
      <c r="E147" s="224"/>
      <c r="F147" s="224"/>
      <c r="G147" s="224"/>
      <c r="H147" s="224"/>
      <c r="I147" s="224"/>
      <c r="J147" s="224"/>
      <c r="K147" s="224"/>
      <c r="L147" s="224"/>
      <c r="M147" s="224"/>
      <c r="N147" s="224"/>
      <c r="O147" s="224"/>
      <c r="P147" s="224"/>
      <c r="Q147" s="224"/>
      <c r="R147" s="224"/>
      <c r="S147" s="224"/>
      <c r="T147" s="224"/>
      <c r="U147" s="224"/>
      <c r="V147" s="224"/>
      <c r="W147" s="224"/>
      <c r="X147" s="224"/>
      <c r="Y147" s="224"/>
      <c r="Z147" s="224"/>
      <c r="AA147" s="224"/>
      <c r="AB147" s="224"/>
      <c r="AC147" s="224"/>
      <c r="AD147" s="224"/>
      <c r="AE147" s="224"/>
      <c r="AF147" s="224"/>
      <c r="AG147" s="224"/>
      <c r="AH147" s="224"/>
      <c r="AI147" s="224"/>
      <c r="AJ147" s="224"/>
      <c r="AK147" s="224"/>
      <c r="AL147" s="224"/>
      <c r="AM147" s="224"/>
      <c r="AN147" s="224"/>
      <c r="AO147" s="224"/>
      <c r="AP147" s="224"/>
      <c r="AQ147" s="224"/>
      <c r="AR147" s="224"/>
      <c r="AS147" s="224"/>
      <c r="AT147" s="224"/>
      <c r="AU147" s="224"/>
      <c r="AV147" s="224"/>
      <c r="AW147" s="224"/>
      <c r="AX147" s="224"/>
      <c r="AY147" s="224"/>
      <c r="AZ147" s="224"/>
      <c r="BA147" s="224"/>
      <c r="BB147" s="224"/>
      <c r="BC147" s="224"/>
      <c r="BD147" s="224"/>
      <c r="BE147" s="224"/>
      <c r="BF147" s="224"/>
      <c r="BG147" s="224"/>
      <c r="BH147" s="224"/>
      <c r="BI147" s="224"/>
      <c r="BJ147" s="224"/>
      <c r="BK147" s="224"/>
      <c r="BL147" s="224"/>
      <c r="BM147" s="224"/>
      <c r="BN147" s="224"/>
      <c r="BO147" s="224"/>
      <c r="BP147" s="224"/>
      <c r="BQ147" s="224"/>
      <c r="BR147" s="224"/>
      <c r="BS147" s="224"/>
      <c r="BT147" s="224"/>
      <c r="BU147" s="224"/>
      <c r="BV147" s="224"/>
      <c r="BW147" s="224"/>
    </row>
    <row r="148" spans="1:75">
      <c r="A148"/>
      <c r="B148"/>
      <c r="C148"/>
      <c r="D148" s="224"/>
      <c r="E148" s="224"/>
      <c r="F148" s="224"/>
      <c r="G148" s="224"/>
      <c r="H148" s="224"/>
      <c r="I148" s="224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  <c r="W148" s="224"/>
      <c r="X148" s="224"/>
      <c r="Y148" s="224"/>
      <c r="Z148" s="224"/>
      <c r="AA148" s="224"/>
      <c r="AB148" s="224"/>
      <c r="AC148" s="224"/>
      <c r="AD148" s="224"/>
      <c r="AE148" s="224"/>
      <c r="AF148" s="224"/>
      <c r="AG148" s="224"/>
      <c r="AH148" s="224"/>
      <c r="AI148" s="224"/>
      <c r="AJ148" s="224"/>
      <c r="AK148" s="224"/>
      <c r="AL148" s="224"/>
      <c r="AM148" s="224"/>
      <c r="AN148" s="224"/>
      <c r="AO148" s="224"/>
      <c r="AP148" s="224"/>
      <c r="AQ148" s="224"/>
      <c r="AR148" s="224"/>
      <c r="AS148" s="224"/>
      <c r="AT148" s="224"/>
      <c r="AU148" s="224"/>
      <c r="AV148" s="224"/>
      <c r="AW148" s="224"/>
      <c r="AX148" s="224"/>
      <c r="AY148" s="224"/>
      <c r="AZ148" s="224"/>
      <c r="BA148" s="224"/>
      <c r="BB148" s="224"/>
      <c r="BC148" s="224"/>
      <c r="BD148" s="224"/>
      <c r="BE148" s="224"/>
      <c r="BF148" s="224"/>
      <c r="BG148" s="224"/>
      <c r="BH148" s="224"/>
      <c r="BI148" s="224"/>
      <c r="BJ148" s="224"/>
      <c r="BK148" s="224"/>
      <c r="BL148" s="224"/>
      <c r="BM148" s="224"/>
      <c r="BN148" s="224"/>
      <c r="BO148" s="224"/>
      <c r="BP148" s="224"/>
      <c r="BQ148" s="224"/>
      <c r="BR148" s="224"/>
      <c r="BS148" s="224"/>
      <c r="BT148" s="224"/>
      <c r="BU148" s="224"/>
      <c r="BV148" s="224"/>
      <c r="BW148" s="224"/>
    </row>
    <row r="149" spans="1:75">
      <c r="A149"/>
      <c r="B149"/>
      <c r="C149"/>
      <c r="D149" s="224"/>
      <c r="E149" s="224"/>
      <c r="F149" s="224"/>
      <c r="G149" s="224"/>
      <c r="H149" s="224"/>
      <c r="I149" s="224"/>
      <c r="J149" s="224"/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  <c r="W149" s="224"/>
      <c r="X149" s="224"/>
      <c r="Y149" s="224"/>
      <c r="Z149" s="224"/>
      <c r="AA149" s="224"/>
      <c r="AB149" s="224"/>
      <c r="AC149" s="224"/>
      <c r="AD149" s="224"/>
      <c r="AE149" s="224"/>
      <c r="AF149" s="224"/>
      <c r="AG149" s="224"/>
      <c r="AH149" s="224"/>
      <c r="AI149" s="224"/>
      <c r="AJ149" s="224"/>
      <c r="AK149" s="224"/>
      <c r="AL149" s="224"/>
      <c r="AM149" s="224"/>
      <c r="AN149" s="224"/>
      <c r="AO149" s="224"/>
      <c r="AP149" s="224"/>
      <c r="AQ149" s="224"/>
      <c r="AR149" s="224"/>
      <c r="AS149" s="224"/>
      <c r="AT149" s="224"/>
      <c r="AU149" s="224"/>
      <c r="AV149" s="224"/>
      <c r="AW149" s="224"/>
      <c r="AX149" s="224"/>
      <c r="AY149" s="224"/>
      <c r="AZ149" s="224"/>
      <c r="BA149" s="224"/>
      <c r="BB149" s="224"/>
      <c r="BC149" s="224"/>
      <c r="BD149" s="224"/>
      <c r="BE149" s="224"/>
      <c r="BF149" s="224"/>
      <c r="BG149" s="224"/>
      <c r="BH149" s="224"/>
      <c r="BI149" s="224"/>
      <c r="BJ149" s="224"/>
      <c r="BK149" s="224"/>
      <c r="BL149" s="224"/>
      <c r="BM149" s="224"/>
      <c r="BN149" s="224"/>
      <c r="BO149" s="224"/>
      <c r="BP149" s="224"/>
      <c r="BQ149" s="224"/>
      <c r="BR149" s="224"/>
      <c r="BS149" s="224"/>
      <c r="BT149" s="224"/>
      <c r="BU149" s="224"/>
      <c r="BV149" s="224"/>
      <c r="BW149" s="224"/>
    </row>
    <row r="150" spans="1:75">
      <c r="A150"/>
      <c r="B150"/>
      <c r="C150"/>
      <c r="D150" s="224"/>
      <c r="E150" s="224"/>
      <c r="F150" s="224"/>
      <c r="G150" s="224"/>
      <c r="H150" s="224"/>
      <c r="I150" s="224"/>
      <c r="J150" s="224"/>
      <c r="K150" s="224"/>
      <c r="L150" s="224"/>
      <c r="M150" s="224"/>
      <c r="N150" s="224"/>
      <c r="O150" s="224"/>
      <c r="P150" s="224"/>
      <c r="Q150" s="224"/>
      <c r="R150" s="224"/>
      <c r="S150" s="224"/>
      <c r="T150" s="224"/>
      <c r="U150" s="224"/>
      <c r="V150" s="224"/>
      <c r="W150" s="224"/>
      <c r="X150" s="224"/>
      <c r="Y150" s="224"/>
      <c r="Z150" s="224"/>
      <c r="AA150" s="224"/>
      <c r="AB150" s="224"/>
      <c r="AC150" s="224"/>
      <c r="AD150" s="224"/>
      <c r="AE150" s="224"/>
      <c r="AF150" s="224"/>
      <c r="AG150" s="224"/>
      <c r="AH150" s="224"/>
      <c r="AI150" s="224"/>
      <c r="AJ150" s="224"/>
      <c r="AK150" s="224"/>
      <c r="AL150" s="224"/>
      <c r="AM150" s="224"/>
      <c r="AN150" s="224"/>
      <c r="AO150" s="224"/>
      <c r="AP150" s="224"/>
      <c r="AQ150" s="224"/>
      <c r="AR150" s="224"/>
      <c r="AS150" s="224"/>
      <c r="AT150" s="224"/>
      <c r="AU150" s="224"/>
      <c r="AV150" s="224"/>
      <c r="AW150" s="224"/>
      <c r="AX150" s="224"/>
      <c r="AY150" s="224"/>
      <c r="AZ150" s="224"/>
      <c r="BA150" s="224"/>
      <c r="BB150" s="224"/>
      <c r="BC150" s="224"/>
      <c r="BD150" s="224"/>
      <c r="BE150" s="224"/>
      <c r="BF150" s="224"/>
      <c r="BG150" s="224"/>
      <c r="BH150" s="224"/>
      <c r="BI150" s="224"/>
      <c r="BJ150" s="224"/>
      <c r="BK150" s="224"/>
      <c r="BL150" s="224"/>
      <c r="BM150" s="224"/>
      <c r="BN150" s="224"/>
      <c r="BO150" s="224"/>
      <c r="BP150" s="224"/>
      <c r="BQ150" s="224"/>
      <c r="BR150" s="224"/>
      <c r="BS150" s="224"/>
      <c r="BT150" s="224"/>
      <c r="BU150" s="224"/>
      <c r="BV150" s="224"/>
      <c r="BW150" s="224"/>
    </row>
    <row r="151" spans="1:75">
      <c r="A151"/>
      <c r="B151"/>
      <c r="C151"/>
      <c r="D151" s="224"/>
      <c r="E151" s="224"/>
      <c r="F151" s="224"/>
      <c r="G151" s="224"/>
      <c r="H151" s="224"/>
      <c r="I151" s="224"/>
      <c r="J151" s="224"/>
      <c r="K151" s="224"/>
      <c r="L151" s="224"/>
      <c r="M151" s="224"/>
      <c r="N151" s="224"/>
      <c r="O151" s="224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  <c r="Z151" s="224"/>
      <c r="AA151" s="224"/>
      <c r="AB151" s="224"/>
      <c r="AC151" s="224"/>
      <c r="AD151" s="224"/>
      <c r="AE151" s="224"/>
      <c r="AF151" s="224"/>
      <c r="AG151" s="224"/>
      <c r="AH151" s="224"/>
      <c r="AI151" s="224"/>
      <c r="AJ151" s="224"/>
      <c r="AK151" s="224"/>
      <c r="AL151" s="224"/>
      <c r="AM151" s="224"/>
      <c r="AN151" s="224"/>
      <c r="AO151" s="224"/>
      <c r="AP151" s="224"/>
      <c r="AQ151" s="224"/>
      <c r="AR151" s="224"/>
      <c r="AS151" s="224"/>
      <c r="AT151" s="224"/>
      <c r="AU151" s="224"/>
      <c r="AV151" s="224"/>
      <c r="AW151" s="224"/>
      <c r="AX151" s="224"/>
      <c r="AY151" s="224"/>
      <c r="AZ151" s="224"/>
      <c r="BA151" s="224"/>
      <c r="BB151" s="224"/>
      <c r="BC151" s="224"/>
      <c r="BD151" s="224"/>
      <c r="BE151" s="224"/>
      <c r="BF151" s="224"/>
      <c r="BG151" s="224"/>
      <c r="BH151" s="224"/>
      <c r="BI151" s="224"/>
      <c r="BJ151" s="224"/>
      <c r="BK151" s="224"/>
      <c r="BL151" s="224"/>
      <c r="BM151" s="224"/>
      <c r="BN151" s="224"/>
      <c r="BO151" s="224"/>
      <c r="BP151" s="224"/>
      <c r="BQ151" s="224"/>
      <c r="BR151" s="224"/>
      <c r="BS151" s="224"/>
      <c r="BT151" s="224"/>
      <c r="BU151" s="224"/>
      <c r="BV151" s="224"/>
      <c r="BW151" s="224"/>
    </row>
    <row r="152" spans="1:75">
      <c r="A152"/>
      <c r="B152"/>
      <c r="C152"/>
      <c r="D152" s="224"/>
      <c r="E152" s="224"/>
      <c r="F152" s="224"/>
      <c r="G152" s="224"/>
      <c r="H152" s="224"/>
      <c r="I152" s="224"/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  <c r="V152" s="224"/>
      <c r="W152" s="224"/>
      <c r="X152" s="224"/>
      <c r="Y152" s="224"/>
      <c r="Z152" s="224"/>
      <c r="AA152" s="224"/>
      <c r="AB152" s="224"/>
      <c r="AC152" s="224"/>
      <c r="AD152" s="224"/>
      <c r="AE152" s="224"/>
      <c r="AF152" s="224"/>
      <c r="AG152" s="224"/>
      <c r="AH152" s="224"/>
      <c r="AI152" s="224"/>
      <c r="AJ152" s="224"/>
      <c r="AK152" s="224"/>
      <c r="AL152" s="224"/>
      <c r="AM152" s="224"/>
      <c r="AN152" s="224"/>
      <c r="AO152" s="224"/>
      <c r="AP152" s="224"/>
      <c r="AQ152" s="224"/>
      <c r="AR152" s="224"/>
      <c r="AS152" s="224"/>
      <c r="AT152" s="224"/>
      <c r="AU152" s="224"/>
      <c r="AV152" s="224"/>
      <c r="AW152" s="224"/>
      <c r="AX152" s="224"/>
      <c r="AY152" s="224"/>
      <c r="AZ152" s="224"/>
      <c r="BA152" s="224"/>
      <c r="BB152" s="224"/>
      <c r="BC152" s="224"/>
      <c r="BD152" s="224"/>
      <c r="BE152" s="224"/>
      <c r="BF152" s="224"/>
      <c r="BG152" s="224"/>
      <c r="BH152" s="224"/>
      <c r="BI152" s="224"/>
      <c r="BJ152" s="224"/>
      <c r="BK152" s="224"/>
      <c r="BL152" s="224"/>
      <c r="BM152" s="224"/>
      <c r="BN152" s="224"/>
      <c r="BO152" s="224"/>
      <c r="BP152" s="224"/>
      <c r="BQ152" s="224"/>
      <c r="BR152" s="224"/>
      <c r="BS152" s="224"/>
      <c r="BT152" s="224"/>
      <c r="BU152" s="224"/>
      <c r="BV152" s="224"/>
      <c r="BW152" s="224"/>
    </row>
    <row r="153" spans="1:75">
      <c r="A153"/>
      <c r="B153"/>
      <c r="C153"/>
      <c r="D153" s="224"/>
      <c r="E153" s="224"/>
      <c r="F153" s="224"/>
      <c r="G153" s="224"/>
      <c r="H153" s="224"/>
      <c r="I153" s="224"/>
      <c r="J153" s="224"/>
      <c r="K153" s="224"/>
      <c r="L153" s="224"/>
      <c r="M153" s="224"/>
      <c r="N153" s="224"/>
      <c r="O153" s="224"/>
      <c r="P153" s="224"/>
      <c r="Q153" s="224"/>
      <c r="R153" s="224"/>
      <c r="S153" s="224"/>
      <c r="T153" s="224"/>
      <c r="U153" s="224"/>
      <c r="V153" s="224"/>
      <c r="W153" s="224"/>
      <c r="X153" s="224"/>
      <c r="Y153" s="224"/>
      <c r="Z153" s="224"/>
      <c r="AA153" s="224"/>
      <c r="AB153" s="224"/>
      <c r="AC153" s="224"/>
      <c r="AD153" s="224"/>
      <c r="AE153" s="224"/>
      <c r="AF153" s="224"/>
      <c r="AG153" s="224"/>
      <c r="AH153" s="224"/>
      <c r="AI153" s="224"/>
      <c r="AJ153" s="224"/>
      <c r="AK153" s="224"/>
      <c r="AL153" s="224"/>
      <c r="AM153" s="224"/>
      <c r="AN153" s="224"/>
      <c r="AO153" s="224"/>
      <c r="AP153" s="224"/>
      <c r="AQ153" s="224"/>
      <c r="AR153" s="224"/>
      <c r="AS153" s="224"/>
      <c r="AT153" s="224"/>
      <c r="AU153" s="224"/>
      <c r="AV153" s="224"/>
      <c r="AW153" s="224"/>
      <c r="AX153" s="224"/>
      <c r="AY153" s="224"/>
      <c r="AZ153" s="224"/>
      <c r="BA153" s="224"/>
      <c r="BB153" s="224"/>
      <c r="BC153" s="224"/>
      <c r="BD153" s="224"/>
      <c r="BE153" s="224"/>
      <c r="BF153" s="224"/>
      <c r="BG153" s="224"/>
      <c r="BH153" s="224"/>
      <c r="BI153" s="224"/>
      <c r="BJ153" s="224"/>
      <c r="BK153" s="224"/>
      <c r="BL153" s="224"/>
      <c r="BM153" s="224"/>
      <c r="BN153" s="224"/>
      <c r="BO153" s="224"/>
      <c r="BP153" s="224"/>
      <c r="BQ153" s="224"/>
      <c r="BR153" s="224"/>
      <c r="BS153" s="224"/>
      <c r="BT153" s="224"/>
      <c r="BU153" s="224"/>
      <c r="BV153" s="224"/>
      <c r="BW153" s="224"/>
    </row>
    <row r="154" spans="1:75">
      <c r="A154"/>
      <c r="B154"/>
      <c r="C154"/>
      <c r="D154" s="224"/>
      <c r="E154" s="224"/>
      <c r="F154" s="224"/>
      <c r="G154" s="224"/>
      <c r="H154" s="224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  <c r="Z154" s="224"/>
      <c r="AA154" s="224"/>
      <c r="AB154" s="224"/>
      <c r="AC154" s="224"/>
      <c r="AD154" s="224"/>
      <c r="AE154" s="224"/>
      <c r="AF154" s="224"/>
      <c r="AG154" s="224"/>
      <c r="AH154" s="224"/>
      <c r="AI154" s="224"/>
      <c r="AJ154" s="224"/>
      <c r="AK154" s="224"/>
      <c r="AL154" s="224"/>
      <c r="AM154" s="224"/>
      <c r="AN154" s="224"/>
      <c r="AO154" s="224"/>
      <c r="AP154" s="224"/>
      <c r="AQ154" s="224"/>
      <c r="AR154" s="224"/>
      <c r="AS154" s="224"/>
      <c r="AT154" s="224"/>
      <c r="AU154" s="224"/>
      <c r="AV154" s="224"/>
      <c r="AW154" s="224"/>
      <c r="AX154" s="224"/>
      <c r="AY154" s="224"/>
      <c r="AZ154" s="224"/>
      <c r="BA154" s="224"/>
      <c r="BB154" s="224"/>
      <c r="BC154" s="224"/>
      <c r="BD154" s="224"/>
      <c r="BE154" s="224"/>
      <c r="BF154" s="224"/>
      <c r="BG154" s="224"/>
      <c r="BH154" s="224"/>
      <c r="BI154" s="224"/>
      <c r="BJ154" s="224"/>
      <c r="BK154" s="224"/>
      <c r="BL154" s="224"/>
      <c r="BM154" s="224"/>
      <c r="BN154" s="224"/>
      <c r="BO154" s="224"/>
      <c r="BP154" s="224"/>
      <c r="BQ154" s="224"/>
      <c r="BR154" s="224"/>
      <c r="BS154" s="224"/>
      <c r="BT154" s="224"/>
      <c r="BU154" s="224"/>
      <c r="BV154" s="224"/>
      <c r="BW154" s="224"/>
    </row>
    <row r="155" spans="1:75">
      <c r="A155"/>
      <c r="B155"/>
      <c r="C155"/>
      <c r="D155" s="224"/>
      <c r="E155" s="224"/>
      <c r="F155" s="224"/>
      <c r="G155" s="224"/>
      <c r="H155" s="224"/>
      <c r="I155" s="224"/>
      <c r="J155" s="224"/>
      <c r="K155" s="224"/>
      <c r="L155" s="224"/>
      <c r="M155" s="224"/>
      <c r="N155" s="224"/>
      <c r="O155" s="224"/>
      <c r="P155" s="224"/>
      <c r="Q155" s="224"/>
      <c r="R155" s="224"/>
      <c r="S155" s="224"/>
      <c r="T155" s="224"/>
      <c r="U155" s="224"/>
      <c r="V155" s="224"/>
      <c r="W155" s="224"/>
      <c r="X155" s="224"/>
      <c r="Y155" s="224"/>
      <c r="Z155" s="224"/>
      <c r="AA155" s="224"/>
      <c r="AB155" s="224"/>
      <c r="AC155" s="224"/>
      <c r="AD155" s="224"/>
      <c r="AE155" s="224"/>
      <c r="AF155" s="224"/>
      <c r="AG155" s="224"/>
      <c r="AH155" s="224"/>
      <c r="AI155" s="224"/>
      <c r="AJ155" s="224"/>
      <c r="AK155" s="224"/>
      <c r="AL155" s="224"/>
      <c r="AM155" s="224"/>
      <c r="AN155" s="224"/>
      <c r="AO155" s="224"/>
      <c r="AP155" s="224"/>
      <c r="AQ155" s="224"/>
      <c r="AR155" s="224"/>
      <c r="AS155" s="224"/>
      <c r="AT155" s="224"/>
      <c r="AU155" s="224"/>
      <c r="AV155" s="224"/>
      <c r="AW155" s="224"/>
      <c r="AX155" s="224"/>
      <c r="AY155" s="224"/>
      <c r="AZ155" s="224"/>
      <c r="BA155" s="224"/>
      <c r="BB155" s="224"/>
      <c r="BC155" s="224"/>
      <c r="BD155" s="224"/>
      <c r="BE155" s="224"/>
      <c r="BF155" s="224"/>
      <c r="BG155" s="224"/>
      <c r="BH155" s="224"/>
      <c r="BI155" s="224"/>
      <c r="BJ155" s="224"/>
      <c r="BK155" s="224"/>
      <c r="BL155" s="224"/>
      <c r="BM155" s="224"/>
      <c r="BN155" s="224"/>
      <c r="BO155" s="224"/>
      <c r="BP155" s="224"/>
      <c r="BQ155" s="224"/>
      <c r="BR155" s="224"/>
      <c r="BS155" s="224"/>
      <c r="BT155" s="224"/>
      <c r="BU155" s="224"/>
      <c r="BV155" s="224"/>
      <c r="BW155" s="224"/>
    </row>
    <row r="156" spans="1:75">
      <c r="A156"/>
      <c r="B156"/>
      <c r="C156"/>
      <c r="D156" s="224"/>
      <c r="E156" s="224"/>
      <c r="F156" s="224"/>
      <c r="G156" s="224"/>
      <c r="H156" s="224"/>
      <c r="I156" s="224"/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  <c r="W156" s="224"/>
      <c r="X156" s="224"/>
      <c r="Y156" s="224"/>
      <c r="Z156" s="224"/>
      <c r="AA156" s="224"/>
      <c r="AB156" s="224"/>
      <c r="AC156" s="224"/>
      <c r="AD156" s="224"/>
      <c r="AE156" s="224"/>
      <c r="AF156" s="224"/>
      <c r="AG156" s="224"/>
      <c r="AH156" s="224"/>
      <c r="AI156" s="224"/>
      <c r="AJ156" s="224"/>
      <c r="AK156" s="224"/>
      <c r="AL156" s="224"/>
      <c r="AM156" s="224"/>
      <c r="AN156" s="224"/>
      <c r="AO156" s="224"/>
      <c r="AP156" s="224"/>
      <c r="AQ156" s="224"/>
      <c r="AR156" s="224"/>
      <c r="AS156" s="224"/>
      <c r="AT156" s="224"/>
      <c r="AU156" s="224"/>
      <c r="AV156" s="224"/>
      <c r="AW156" s="224"/>
      <c r="AX156" s="224"/>
      <c r="AY156" s="224"/>
      <c r="AZ156" s="224"/>
      <c r="BA156" s="224"/>
      <c r="BB156" s="224"/>
      <c r="BC156" s="224"/>
      <c r="BD156" s="224"/>
      <c r="BE156" s="224"/>
      <c r="BF156" s="224"/>
      <c r="BG156" s="224"/>
      <c r="BH156" s="224"/>
      <c r="BI156" s="224"/>
      <c r="BJ156" s="224"/>
      <c r="BK156" s="224"/>
      <c r="BL156" s="224"/>
      <c r="BM156" s="224"/>
      <c r="BN156" s="224"/>
      <c r="BO156" s="224"/>
      <c r="BP156" s="224"/>
      <c r="BQ156" s="224"/>
      <c r="BR156" s="224"/>
      <c r="BS156" s="224"/>
      <c r="BT156" s="224"/>
      <c r="BU156" s="224"/>
      <c r="BV156" s="224"/>
      <c r="BW156" s="224"/>
    </row>
    <row r="157" spans="1:75">
      <c r="A157"/>
      <c r="B157"/>
      <c r="C157"/>
      <c r="D157" s="224"/>
      <c r="E157" s="224"/>
      <c r="F157" s="224"/>
      <c r="G157" s="224"/>
      <c r="H157" s="224"/>
      <c r="I157" s="224"/>
      <c r="J157" s="224"/>
      <c r="K157" s="224"/>
      <c r="L157" s="224"/>
      <c r="M157" s="224"/>
      <c r="N157" s="224"/>
      <c r="O157" s="224"/>
      <c r="P157" s="224"/>
      <c r="Q157" s="224"/>
      <c r="R157" s="224"/>
      <c r="S157" s="224"/>
      <c r="T157" s="224"/>
      <c r="U157" s="224"/>
      <c r="V157" s="224"/>
      <c r="W157" s="224"/>
      <c r="X157" s="224"/>
      <c r="Y157" s="224"/>
      <c r="Z157" s="224"/>
      <c r="AA157" s="224"/>
      <c r="AB157" s="224"/>
      <c r="AC157" s="224"/>
      <c r="AD157" s="224"/>
      <c r="AE157" s="224"/>
      <c r="AF157" s="224"/>
      <c r="AG157" s="224"/>
      <c r="AH157" s="224"/>
      <c r="AI157" s="224"/>
      <c r="AJ157" s="224"/>
      <c r="AK157" s="224"/>
      <c r="AL157" s="224"/>
      <c r="AM157" s="224"/>
      <c r="AN157" s="224"/>
      <c r="AO157" s="224"/>
      <c r="AP157" s="224"/>
      <c r="AQ157" s="224"/>
      <c r="AR157" s="224"/>
      <c r="AS157" s="224"/>
      <c r="AT157" s="224"/>
      <c r="AU157" s="224"/>
      <c r="AV157" s="224"/>
      <c r="AW157" s="224"/>
      <c r="AX157" s="224"/>
      <c r="AY157" s="224"/>
      <c r="AZ157" s="224"/>
      <c r="BA157" s="224"/>
      <c r="BB157" s="224"/>
      <c r="BC157" s="224"/>
      <c r="BD157" s="224"/>
      <c r="BE157" s="224"/>
      <c r="BF157" s="224"/>
      <c r="BG157" s="224"/>
      <c r="BH157" s="224"/>
      <c r="BI157" s="224"/>
      <c r="BJ157" s="224"/>
      <c r="BK157" s="224"/>
      <c r="BL157" s="224"/>
      <c r="BM157" s="224"/>
      <c r="BN157" s="224"/>
      <c r="BO157" s="224"/>
      <c r="BP157" s="224"/>
      <c r="BQ157" s="224"/>
      <c r="BR157" s="224"/>
      <c r="BS157" s="224"/>
      <c r="BT157" s="224"/>
      <c r="BU157" s="224"/>
      <c r="BV157" s="224"/>
      <c r="BW157" s="224"/>
    </row>
    <row r="158" spans="1:75">
      <c r="A158"/>
      <c r="B158"/>
      <c r="C158"/>
      <c r="D158" s="224"/>
      <c r="E158" s="224"/>
      <c r="F158" s="224"/>
      <c r="G158" s="224"/>
      <c r="H158" s="224"/>
      <c r="I158" s="224"/>
      <c r="J158" s="224"/>
      <c r="K158" s="224"/>
      <c r="L158" s="224"/>
      <c r="M158" s="224"/>
      <c r="N158" s="224"/>
      <c r="O158" s="224"/>
      <c r="P158" s="224"/>
      <c r="Q158" s="224"/>
      <c r="R158" s="224"/>
      <c r="S158" s="224"/>
      <c r="T158" s="224"/>
      <c r="U158" s="224"/>
      <c r="V158" s="224"/>
      <c r="W158" s="224"/>
      <c r="X158" s="224"/>
      <c r="Y158" s="224"/>
      <c r="Z158" s="224"/>
      <c r="AA158" s="224"/>
      <c r="AB158" s="224"/>
      <c r="AC158" s="224"/>
      <c r="AD158" s="224"/>
      <c r="AE158" s="224"/>
      <c r="AF158" s="224"/>
      <c r="AG158" s="224"/>
      <c r="AH158" s="224"/>
      <c r="AI158" s="224"/>
      <c r="AJ158" s="224"/>
      <c r="AK158" s="224"/>
      <c r="AL158" s="224"/>
      <c r="AM158" s="224"/>
      <c r="AN158" s="224"/>
      <c r="AO158" s="224"/>
      <c r="AP158" s="224"/>
      <c r="AQ158" s="224"/>
      <c r="AR158" s="224"/>
      <c r="AS158" s="224"/>
      <c r="AT158" s="224"/>
      <c r="AU158" s="224"/>
      <c r="AV158" s="224"/>
      <c r="AW158" s="224"/>
      <c r="AX158" s="224"/>
      <c r="AY158" s="224"/>
      <c r="AZ158" s="224"/>
      <c r="BA158" s="224"/>
      <c r="BB158" s="224"/>
      <c r="BC158" s="224"/>
      <c r="BD158" s="224"/>
      <c r="BE158" s="224"/>
      <c r="BF158" s="224"/>
      <c r="BG158" s="224"/>
      <c r="BH158" s="224"/>
      <c r="BI158" s="224"/>
      <c r="BJ158" s="224"/>
      <c r="BK158" s="224"/>
      <c r="BL158" s="224"/>
      <c r="BM158" s="224"/>
      <c r="BN158" s="224"/>
      <c r="BO158" s="224"/>
      <c r="BP158" s="224"/>
      <c r="BQ158" s="224"/>
      <c r="BR158" s="224"/>
      <c r="BS158" s="224"/>
      <c r="BT158" s="224"/>
      <c r="BU158" s="224"/>
      <c r="BV158" s="224"/>
      <c r="BW158" s="224"/>
    </row>
    <row r="159" spans="1:75">
      <c r="A159"/>
      <c r="B159"/>
      <c r="C159"/>
      <c r="D159" s="224"/>
      <c r="E159" s="224"/>
      <c r="F159" s="224"/>
      <c r="G159" s="224"/>
      <c r="H159" s="224"/>
      <c r="I159" s="224"/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  <c r="W159" s="224"/>
      <c r="X159" s="224"/>
      <c r="Y159" s="224"/>
      <c r="Z159" s="224"/>
      <c r="AA159" s="224"/>
      <c r="AB159" s="224"/>
      <c r="AC159" s="224"/>
      <c r="AD159" s="224"/>
      <c r="AE159" s="224"/>
      <c r="AF159" s="224"/>
      <c r="AG159" s="224"/>
      <c r="AH159" s="224"/>
      <c r="AI159" s="224"/>
      <c r="AJ159" s="224"/>
      <c r="AK159" s="224"/>
      <c r="AL159" s="224"/>
      <c r="AM159" s="224"/>
      <c r="AN159" s="224"/>
      <c r="AO159" s="224"/>
      <c r="AP159" s="224"/>
      <c r="AQ159" s="224"/>
      <c r="AR159" s="224"/>
      <c r="AS159" s="224"/>
      <c r="AT159" s="224"/>
      <c r="AU159" s="224"/>
      <c r="AV159" s="224"/>
      <c r="AW159" s="224"/>
      <c r="AX159" s="224"/>
      <c r="AY159" s="224"/>
      <c r="AZ159" s="224"/>
      <c r="BA159" s="224"/>
      <c r="BB159" s="224"/>
      <c r="BC159" s="224"/>
      <c r="BD159" s="224"/>
      <c r="BE159" s="224"/>
      <c r="BF159" s="224"/>
      <c r="BG159" s="224"/>
      <c r="BH159" s="224"/>
      <c r="BI159" s="224"/>
      <c r="BJ159" s="224"/>
      <c r="BK159" s="224"/>
      <c r="BL159" s="224"/>
      <c r="BM159" s="224"/>
      <c r="BN159" s="224"/>
      <c r="BO159" s="224"/>
      <c r="BP159" s="224"/>
      <c r="BQ159" s="224"/>
      <c r="BR159" s="224"/>
      <c r="BS159" s="224"/>
      <c r="BT159" s="224"/>
      <c r="BU159" s="224"/>
      <c r="BV159" s="224"/>
      <c r="BW159" s="224"/>
    </row>
    <row r="160" spans="1:75">
      <c r="A160"/>
      <c r="B160"/>
      <c r="C160"/>
      <c r="D160" s="224"/>
      <c r="E160" s="224"/>
      <c r="F160" s="224"/>
      <c r="G160" s="224"/>
      <c r="H160" s="224"/>
      <c r="I160" s="224"/>
      <c r="J160" s="224"/>
      <c r="K160" s="224"/>
      <c r="L160" s="224"/>
      <c r="M160" s="224"/>
      <c r="N160" s="224"/>
      <c r="O160" s="224"/>
      <c r="P160" s="224"/>
      <c r="Q160" s="224"/>
      <c r="R160" s="224"/>
      <c r="S160" s="224"/>
      <c r="T160" s="224"/>
      <c r="U160" s="224"/>
      <c r="V160" s="224"/>
      <c r="W160" s="224"/>
      <c r="X160" s="224"/>
      <c r="Y160" s="224"/>
      <c r="Z160" s="224"/>
      <c r="AA160" s="224"/>
      <c r="AB160" s="224"/>
      <c r="AC160" s="224"/>
      <c r="AD160" s="224"/>
      <c r="AE160" s="224"/>
      <c r="AF160" s="224"/>
      <c r="AG160" s="224"/>
      <c r="AH160" s="224"/>
      <c r="AI160" s="224"/>
      <c r="AJ160" s="224"/>
      <c r="AK160" s="224"/>
      <c r="AL160" s="224"/>
      <c r="AM160" s="224"/>
      <c r="AN160" s="224"/>
      <c r="AO160" s="224"/>
      <c r="AP160" s="224"/>
      <c r="AQ160" s="224"/>
      <c r="AR160" s="224"/>
      <c r="AS160" s="224"/>
      <c r="AT160" s="224"/>
      <c r="AU160" s="224"/>
      <c r="AV160" s="224"/>
      <c r="AW160" s="224"/>
      <c r="AX160" s="224"/>
      <c r="AY160" s="224"/>
      <c r="AZ160" s="224"/>
      <c r="BA160" s="224"/>
      <c r="BB160" s="224"/>
      <c r="BC160" s="224"/>
      <c r="BD160" s="224"/>
      <c r="BE160" s="224"/>
      <c r="BF160" s="224"/>
      <c r="BG160" s="224"/>
      <c r="BH160" s="224"/>
      <c r="BI160" s="224"/>
      <c r="BJ160" s="224"/>
      <c r="BK160" s="224"/>
      <c r="BL160" s="224"/>
      <c r="BM160" s="224"/>
      <c r="BN160" s="224"/>
      <c r="BO160" s="224"/>
      <c r="BP160" s="224"/>
      <c r="BQ160" s="224"/>
      <c r="BR160" s="224"/>
      <c r="BS160" s="224"/>
      <c r="BT160" s="224"/>
      <c r="BU160" s="224"/>
      <c r="BV160" s="224"/>
      <c r="BW160" s="224"/>
    </row>
    <row r="161" spans="1:75">
      <c r="A161"/>
      <c r="B161"/>
      <c r="C161"/>
      <c r="D161" s="224"/>
      <c r="E161" s="224"/>
      <c r="F161" s="224"/>
      <c r="G161" s="224"/>
      <c r="H161" s="224"/>
      <c r="I161" s="224"/>
      <c r="J161" s="224"/>
      <c r="K161" s="224"/>
      <c r="L161" s="224"/>
      <c r="M161" s="224"/>
      <c r="N161" s="224"/>
      <c r="O161" s="224"/>
      <c r="P161" s="224"/>
      <c r="Q161" s="224"/>
      <c r="R161" s="224"/>
      <c r="S161" s="224"/>
      <c r="T161" s="224"/>
      <c r="U161" s="224"/>
      <c r="V161" s="224"/>
      <c r="W161" s="224"/>
      <c r="X161" s="224"/>
      <c r="Y161" s="224"/>
      <c r="Z161" s="224"/>
      <c r="AA161" s="224"/>
      <c r="AB161" s="224"/>
      <c r="AC161" s="224"/>
      <c r="AD161" s="224"/>
      <c r="AE161" s="224"/>
      <c r="AF161" s="224"/>
      <c r="AG161" s="224"/>
      <c r="AH161" s="224"/>
      <c r="AI161" s="224"/>
      <c r="AJ161" s="224"/>
      <c r="AK161" s="224"/>
      <c r="AL161" s="224"/>
      <c r="AM161" s="224"/>
      <c r="AN161" s="224"/>
      <c r="AO161" s="224"/>
      <c r="AP161" s="224"/>
      <c r="AQ161" s="224"/>
      <c r="AR161" s="224"/>
      <c r="AS161" s="224"/>
      <c r="AT161" s="224"/>
      <c r="AU161" s="224"/>
      <c r="AV161" s="224"/>
      <c r="AW161" s="224"/>
      <c r="AX161" s="224"/>
      <c r="AY161" s="224"/>
      <c r="AZ161" s="224"/>
      <c r="BA161" s="224"/>
      <c r="BB161" s="224"/>
      <c r="BC161" s="224"/>
      <c r="BD161" s="224"/>
      <c r="BE161" s="224"/>
      <c r="BF161" s="224"/>
      <c r="BG161" s="224"/>
      <c r="BH161" s="224"/>
      <c r="BI161" s="224"/>
      <c r="BJ161" s="224"/>
      <c r="BK161" s="224"/>
      <c r="BL161" s="224"/>
      <c r="BM161" s="224"/>
      <c r="BN161" s="224"/>
      <c r="BO161" s="224"/>
      <c r="BP161" s="224"/>
      <c r="BQ161" s="224"/>
      <c r="BR161" s="224"/>
      <c r="BS161" s="224"/>
      <c r="BT161" s="224"/>
      <c r="BU161" s="224"/>
      <c r="BV161" s="224"/>
      <c r="BW161" s="224"/>
    </row>
    <row r="162" spans="1:75">
      <c r="A162"/>
      <c r="B162"/>
      <c r="C162"/>
      <c r="D162" s="224"/>
      <c r="E162" s="224"/>
      <c r="F162" s="224"/>
      <c r="G162" s="224"/>
      <c r="H162" s="224"/>
      <c r="I162" s="224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  <c r="V162" s="224"/>
      <c r="W162" s="224"/>
      <c r="X162" s="224"/>
      <c r="Y162" s="224"/>
      <c r="Z162" s="224"/>
      <c r="AA162" s="224"/>
      <c r="AB162" s="224"/>
      <c r="AC162" s="224"/>
      <c r="AD162" s="224"/>
      <c r="AE162" s="224"/>
      <c r="AF162" s="224"/>
      <c r="AG162" s="224"/>
      <c r="AH162" s="224"/>
      <c r="AI162" s="224"/>
      <c r="AJ162" s="224"/>
      <c r="AK162" s="224"/>
      <c r="AL162" s="224"/>
      <c r="AM162" s="224"/>
      <c r="AN162" s="224"/>
      <c r="AO162" s="224"/>
      <c r="AP162" s="224"/>
      <c r="AQ162" s="224"/>
      <c r="AR162" s="224"/>
      <c r="AS162" s="224"/>
      <c r="AT162" s="224"/>
      <c r="AU162" s="224"/>
      <c r="AV162" s="224"/>
      <c r="AW162" s="224"/>
      <c r="AX162" s="224"/>
      <c r="AY162" s="224"/>
      <c r="AZ162" s="224"/>
      <c r="BA162" s="224"/>
      <c r="BB162" s="224"/>
      <c r="BC162" s="224"/>
      <c r="BD162" s="224"/>
      <c r="BE162" s="224"/>
      <c r="BF162" s="224"/>
      <c r="BG162" s="224"/>
      <c r="BH162" s="224"/>
      <c r="BI162" s="224"/>
      <c r="BJ162" s="224"/>
      <c r="BK162" s="224"/>
      <c r="BL162" s="224"/>
      <c r="BM162" s="224"/>
      <c r="BN162" s="224"/>
      <c r="BO162" s="224"/>
      <c r="BP162" s="224"/>
      <c r="BQ162" s="224"/>
      <c r="BR162" s="224"/>
      <c r="BS162" s="224"/>
      <c r="BT162" s="224"/>
      <c r="BU162" s="224"/>
      <c r="BV162" s="224"/>
      <c r="BW162" s="224"/>
    </row>
    <row r="163" spans="1:75">
      <c r="A163"/>
      <c r="B163"/>
      <c r="C163"/>
      <c r="D163" s="224"/>
      <c r="E163" s="224"/>
      <c r="F163" s="224"/>
      <c r="G163" s="224"/>
      <c r="H163" s="224"/>
      <c r="I163" s="224"/>
      <c r="J163" s="224"/>
      <c r="K163" s="224"/>
      <c r="L163" s="224"/>
      <c r="M163" s="224"/>
      <c r="N163" s="224"/>
      <c r="O163" s="224"/>
      <c r="P163" s="224"/>
      <c r="Q163" s="224"/>
      <c r="R163" s="224"/>
      <c r="S163" s="224"/>
      <c r="T163" s="224"/>
      <c r="U163" s="224"/>
      <c r="V163" s="224"/>
      <c r="W163" s="224"/>
      <c r="X163" s="224"/>
      <c r="Y163" s="224"/>
      <c r="Z163" s="224"/>
      <c r="AA163" s="224"/>
      <c r="AB163" s="224"/>
      <c r="AC163" s="224"/>
      <c r="AD163" s="224"/>
      <c r="AE163" s="224"/>
      <c r="AF163" s="224"/>
      <c r="AG163" s="224"/>
      <c r="AH163" s="224"/>
      <c r="AI163" s="224"/>
      <c r="AJ163" s="224"/>
      <c r="AK163" s="224"/>
      <c r="AL163" s="224"/>
      <c r="AM163" s="224"/>
      <c r="AN163" s="224"/>
      <c r="AO163" s="224"/>
      <c r="AP163" s="224"/>
      <c r="AQ163" s="224"/>
      <c r="AR163" s="224"/>
      <c r="AS163" s="224"/>
      <c r="AT163" s="224"/>
      <c r="AU163" s="224"/>
      <c r="AV163" s="224"/>
      <c r="AW163" s="224"/>
      <c r="AX163" s="224"/>
      <c r="AY163" s="224"/>
      <c r="AZ163" s="224"/>
      <c r="BA163" s="224"/>
      <c r="BB163" s="224"/>
      <c r="BC163" s="224"/>
      <c r="BD163" s="224"/>
      <c r="BE163" s="224"/>
      <c r="BF163" s="224"/>
      <c r="BG163" s="224"/>
      <c r="BH163" s="224"/>
      <c r="BI163" s="224"/>
      <c r="BJ163" s="224"/>
      <c r="BK163" s="224"/>
      <c r="BL163" s="224"/>
      <c r="BM163" s="224"/>
      <c r="BN163" s="224"/>
      <c r="BO163" s="224"/>
      <c r="BP163" s="224"/>
      <c r="BQ163" s="224"/>
      <c r="BR163" s="224"/>
      <c r="BS163" s="224"/>
      <c r="BT163" s="224"/>
      <c r="BU163" s="224"/>
      <c r="BV163" s="224"/>
      <c r="BW163" s="224"/>
    </row>
    <row r="164" spans="1:75">
      <c r="A164"/>
      <c r="B164"/>
      <c r="C164"/>
      <c r="D164" s="224"/>
      <c r="E164" s="224"/>
      <c r="F164" s="224"/>
      <c r="G164" s="224"/>
      <c r="H164" s="224"/>
      <c r="I164" s="224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  <c r="W164" s="224"/>
      <c r="X164" s="224"/>
      <c r="Y164" s="224"/>
      <c r="Z164" s="224"/>
      <c r="AA164" s="224"/>
      <c r="AB164" s="224"/>
      <c r="AC164" s="224"/>
      <c r="AD164" s="224"/>
      <c r="AE164" s="224"/>
      <c r="AF164" s="224"/>
      <c r="AG164" s="224"/>
      <c r="AH164" s="224"/>
      <c r="AI164" s="224"/>
      <c r="AJ164" s="224"/>
      <c r="AK164" s="224"/>
      <c r="AL164" s="224"/>
      <c r="AM164" s="224"/>
      <c r="AN164" s="224"/>
      <c r="AO164" s="224"/>
      <c r="AP164" s="224"/>
      <c r="AQ164" s="224"/>
      <c r="AR164" s="224"/>
      <c r="AS164" s="224"/>
      <c r="AT164" s="224"/>
      <c r="AU164" s="224"/>
      <c r="AV164" s="224"/>
      <c r="AW164" s="224"/>
      <c r="AX164" s="224"/>
      <c r="AY164" s="224"/>
      <c r="AZ164" s="224"/>
      <c r="BA164" s="224"/>
      <c r="BB164" s="224"/>
      <c r="BC164" s="224"/>
      <c r="BD164" s="224"/>
      <c r="BE164" s="224"/>
      <c r="BF164" s="224"/>
      <c r="BG164" s="224"/>
      <c r="BH164" s="224"/>
      <c r="BI164" s="224"/>
      <c r="BJ164" s="224"/>
      <c r="BK164" s="224"/>
      <c r="BL164" s="224"/>
      <c r="BM164" s="224"/>
      <c r="BN164" s="224"/>
      <c r="BO164" s="224"/>
      <c r="BP164" s="224"/>
      <c r="BQ164" s="224"/>
      <c r="BR164" s="224"/>
      <c r="BS164" s="224"/>
      <c r="BT164" s="224"/>
      <c r="BU164" s="224"/>
      <c r="BV164" s="224"/>
      <c r="BW164" s="224"/>
    </row>
    <row r="165" spans="1:75">
      <c r="A165"/>
      <c r="B165"/>
      <c r="C165"/>
      <c r="D165" s="224"/>
      <c r="E165" s="224"/>
      <c r="F165" s="224"/>
      <c r="G165" s="224"/>
      <c r="H165" s="224"/>
      <c r="I165" s="224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224"/>
      <c r="V165" s="224"/>
      <c r="W165" s="224"/>
      <c r="X165" s="224"/>
      <c r="Y165" s="224"/>
      <c r="Z165" s="224"/>
      <c r="AA165" s="224"/>
      <c r="AB165" s="224"/>
      <c r="AC165" s="224"/>
      <c r="AD165" s="224"/>
      <c r="AE165" s="224"/>
      <c r="AF165" s="224"/>
      <c r="AG165" s="224"/>
      <c r="AH165" s="224"/>
      <c r="AI165" s="224"/>
      <c r="AJ165" s="224"/>
      <c r="AK165" s="224"/>
      <c r="AL165" s="224"/>
      <c r="AM165" s="224"/>
      <c r="AN165" s="224"/>
      <c r="AO165" s="224"/>
      <c r="AP165" s="224"/>
      <c r="AQ165" s="224"/>
      <c r="AR165" s="224"/>
      <c r="AS165" s="224"/>
      <c r="AT165" s="224"/>
      <c r="AU165" s="224"/>
      <c r="AV165" s="224"/>
      <c r="AW165" s="224"/>
      <c r="AX165" s="224"/>
      <c r="AY165" s="224"/>
      <c r="AZ165" s="224"/>
      <c r="BA165" s="224"/>
      <c r="BB165" s="224"/>
      <c r="BC165" s="224"/>
      <c r="BD165" s="224"/>
      <c r="BE165" s="224"/>
      <c r="BF165" s="224"/>
      <c r="BG165" s="224"/>
      <c r="BH165" s="224"/>
      <c r="BI165" s="224"/>
      <c r="BJ165" s="224"/>
      <c r="BK165" s="224"/>
      <c r="BL165" s="224"/>
      <c r="BM165" s="224"/>
      <c r="BN165" s="224"/>
      <c r="BO165" s="224"/>
      <c r="BP165" s="224"/>
      <c r="BQ165" s="224"/>
      <c r="BR165" s="224"/>
      <c r="BS165" s="224"/>
      <c r="BT165" s="224"/>
      <c r="BU165" s="224"/>
      <c r="BV165" s="224"/>
      <c r="BW165" s="224"/>
    </row>
    <row r="166" spans="1:75">
      <c r="A166"/>
      <c r="B166"/>
      <c r="C166"/>
      <c r="D166" s="224"/>
      <c r="E166" s="224"/>
      <c r="F166" s="224"/>
      <c r="G166" s="224"/>
      <c r="H166" s="224"/>
      <c r="I166" s="224"/>
      <c r="J166" s="224"/>
      <c r="K166" s="224"/>
      <c r="L166" s="224"/>
      <c r="M166" s="224"/>
      <c r="N166" s="224"/>
      <c r="O166" s="224"/>
      <c r="P166" s="224"/>
      <c r="Q166" s="224"/>
      <c r="R166" s="224"/>
      <c r="S166" s="224"/>
      <c r="T166" s="224"/>
      <c r="U166" s="224"/>
      <c r="V166" s="224"/>
      <c r="W166" s="224"/>
      <c r="X166" s="224"/>
      <c r="Y166" s="224"/>
      <c r="Z166" s="224"/>
      <c r="AA166" s="224"/>
      <c r="AB166" s="224"/>
      <c r="AC166" s="224"/>
      <c r="AD166" s="224"/>
      <c r="AE166" s="224"/>
      <c r="AF166" s="224"/>
      <c r="AG166" s="224"/>
      <c r="AH166" s="224"/>
      <c r="AI166" s="224"/>
      <c r="AJ166" s="224"/>
      <c r="AK166" s="224"/>
      <c r="AL166" s="224"/>
      <c r="AM166" s="224"/>
      <c r="AN166" s="224"/>
      <c r="AO166" s="224"/>
      <c r="AP166" s="224"/>
      <c r="AQ166" s="224"/>
      <c r="AR166" s="224"/>
      <c r="AS166" s="224"/>
      <c r="AT166" s="224"/>
      <c r="AU166" s="224"/>
      <c r="AV166" s="224"/>
      <c r="AW166" s="224"/>
      <c r="AX166" s="224"/>
      <c r="AY166" s="224"/>
      <c r="AZ166" s="224"/>
      <c r="BA166" s="224"/>
      <c r="BB166" s="224"/>
      <c r="BC166" s="224"/>
      <c r="BD166" s="224"/>
      <c r="BE166" s="224"/>
      <c r="BF166" s="224"/>
      <c r="BG166" s="224"/>
      <c r="BH166" s="224"/>
      <c r="BI166" s="224"/>
      <c r="BJ166" s="224"/>
      <c r="BK166" s="224"/>
      <c r="BL166" s="224"/>
      <c r="BM166" s="224"/>
      <c r="BN166" s="224"/>
      <c r="BO166" s="224"/>
      <c r="BP166" s="224"/>
      <c r="BQ166" s="224"/>
      <c r="BR166" s="224"/>
      <c r="BS166" s="224"/>
      <c r="BT166" s="224"/>
      <c r="BU166" s="224"/>
      <c r="BV166" s="224"/>
      <c r="BW166" s="224"/>
    </row>
    <row r="167" spans="1:75">
      <c r="A167"/>
      <c r="B167"/>
      <c r="C167"/>
      <c r="D167" s="224"/>
      <c r="E167" s="224"/>
      <c r="F167" s="224"/>
      <c r="G167" s="224"/>
      <c r="H167" s="224"/>
      <c r="I167" s="224"/>
      <c r="J167" s="224"/>
      <c r="K167" s="224"/>
      <c r="L167" s="224"/>
      <c r="M167" s="224"/>
      <c r="N167" s="224"/>
      <c r="O167" s="224"/>
      <c r="P167" s="224"/>
      <c r="Q167" s="224"/>
      <c r="R167" s="224"/>
      <c r="S167" s="224"/>
      <c r="T167" s="224"/>
      <c r="U167" s="224"/>
      <c r="V167" s="224"/>
      <c r="W167" s="224"/>
      <c r="X167" s="224"/>
      <c r="Y167" s="224"/>
      <c r="Z167" s="224"/>
      <c r="AA167" s="224"/>
      <c r="AB167" s="224"/>
      <c r="AC167" s="224"/>
      <c r="AD167" s="224"/>
      <c r="AE167" s="224"/>
      <c r="AF167" s="224"/>
      <c r="AG167" s="224"/>
      <c r="AH167" s="224"/>
      <c r="AI167" s="224"/>
      <c r="AJ167" s="224"/>
      <c r="AK167" s="224"/>
      <c r="AL167" s="224"/>
      <c r="AM167" s="224"/>
      <c r="AN167" s="224"/>
      <c r="AO167" s="224"/>
      <c r="AP167" s="224"/>
      <c r="AQ167" s="224"/>
      <c r="AR167" s="224"/>
      <c r="AS167" s="224"/>
      <c r="AT167" s="224"/>
      <c r="AU167" s="224"/>
      <c r="AV167" s="224"/>
      <c r="AW167" s="224"/>
      <c r="AX167" s="224"/>
      <c r="AY167" s="224"/>
      <c r="AZ167" s="224"/>
      <c r="BA167" s="224"/>
      <c r="BB167" s="224"/>
      <c r="BC167" s="224"/>
      <c r="BD167" s="224"/>
      <c r="BE167" s="224"/>
      <c r="BF167" s="224"/>
      <c r="BG167" s="224"/>
      <c r="BH167" s="224"/>
      <c r="BI167" s="224"/>
      <c r="BJ167" s="224"/>
      <c r="BK167" s="224"/>
      <c r="BL167" s="224"/>
      <c r="BM167" s="224"/>
      <c r="BN167" s="224"/>
      <c r="BO167" s="224"/>
      <c r="BP167" s="224"/>
      <c r="BQ167" s="224"/>
      <c r="BR167" s="224"/>
      <c r="BS167" s="224"/>
      <c r="BT167" s="224"/>
      <c r="BU167" s="224"/>
      <c r="BV167" s="224"/>
      <c r="BW167" s="224"/>
    </row>
    <row r="168" spans="1:75">
      <c r="A168"/>
      <c r="B168"/>
      <c r="C168"/>
      <c r="D168" s="224"/>
      <c r="E168" s="224"/>
      <c r="F168" s="224"/>
      <c r="G168" s="224"/>
      <c r="H168" s="224"/>
      <c r="I168" s="224"/>
      <c r="J168" s="224"/>
      <c r="K168" s="224"/>
      <c r="L168" s="224"/>
      <c r="M168" s="224"/>
      <c r="N168" s="224"/>
      <c r="O168" s="224"/>
      <c r="P168" s="224"/>
      <c r="Q168" s="224"/>
      <c r="R168" s="224"/>
      <c r="S168" s="224"/>
      <c r="T168" s="224"/>
      <c r="U168" s="224"/>
      <c r="V168" s="224"/>
      <c r="W168" s="224"/>
      <c r="X168" s="224"/>
      <c r="Y168" s="224"/>
      <c r="Z168" s="224"/>
      <c r="AA168" s="224"/>
      <c r="AB168" s="224"/>
      <c r="AC168" s="224"/>
      <c r="AD168" s="224"/>
      <c r="AE168" s="224"/>
      <c r="AF168" s="224"/>
      <c r="AG168" s="224"/>
      <c r="AH168" s="224"/>
      <c r="AI168" s="224"/>
      <c r="AJ168" s="224"/>
      <c r="AK168" s="224"/>
      <c r="AL168" s="224"/>
      <c r="AM168" s="224"/>
      <c r="AN168" s="224"/>
      <c r="AO168" s="224"/>
      <c r="AP168" s="224"/>
      <c r="AQ168" s="224"/>
      <c r="AR168" s="224"/>
      <c r="AS168" s="224"/>
      <c r="AT168" s="224"/>
      <c r="AU168" s="224"/>
      <c r="AV168" s="224"/>
      <c r="AW168" s="224"/>
      <c r="AX168" s="224"/>
      <c r="AY168" s="224"/>
      <c r="AZ168" s="224"/>
      <c r="BA168" s="224"/>
      <c r="BB168" s="224"/>
      <c r="BC168" s="224"/>
      <c r="BD168" s="224"/>
      <c r="BE168" s="224"/>
      <c r="BF168" s="224"/>
      <c r="BG168" s="224"/>
      <c r="BH168" s="224"/>
      <c r="BI168" s="224"/>
      <c r="BJ168" s="224"/>
      <c r="BK168" s="224"/>
      <c r="BL168" s="224"/>
      <c r="BM168" s="224"/>
      <c r="BN168" s="224"/>
      <c r="BO168" s="224"/>
      <c r="BP168" s="224"/>
      <c r="BQ168" s="224"/>
      <c r="BR168" s="224"/>
      <c r="BS168" s="224"/>
      <c r="BT168" s="224"/>
      <c r="BU168" s="224"/>
      <c r="BV168" s="224"/>
      <c r="BW168" s="224"/>
    </row>
    <row r="169" spans="1:75">
      <c r="A169"/>
      <c r="B169"/>
      <c r="C169"/>
      <c r="D169" s="224"/>
      <c r="E169" s="224"/>
      <c r="F169" s="224"/>
      <c r="G169" s="224"/>
      <c r="H169" s="224"/>
      <c r="I169" s="224"/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  <c r="W169" s="224"/>
      <c r="X169" s="224"/>
      <c r="Y169" s="224"/>
      <c r="Z169" s="224"/>
      <c r="AA169" s="224"/>
      <c r="AB169" s="224"/>
      <c r="AC169" s="224"/>
      <c r="AD169" s="224"/>
      <c r="AE169" s="224"/>
      <c r="AF169" s="224"/>
      <c r="AG169" s="224"/>
      <c r="AH169" s="224"/>
      <c r="AI169" s="224"/>
      <c r="AJ169" s="224"/>
      <c r="AK169" s="224"/>
      <c r="AL169" s="224"/>
      <c r="AM169" s="224"/>
      <c r="AN169" s="224"/>
      <c r="AO169" s="224"/>
      <c r="AP169" s="224"/>
      <c r="AQ169" s="224"/>
      <c r="AR169" s="224"/>
      <c r="AS169" s="224"/>
      <c r="AT169" s="224"/>
      <c r="AU169" s="224"/>
      <c r="AV169" s="224"/>
      <c r="AW169" s="224"/>
      <c r="AX169" s="224"/>
      <c r="AY169" s="224"/>
      <c r="AZ169" s="224"/>
      <c r="BA169" s="224"/>
      <c r="BB169" s="224"/>
      <c r="BC169" s="224"/>
      <c r="BD169" s="224"/>
      <c r="BE169" s="224"/>
      <c r="BF169" s="224"/>
      <c r="BG169" s="224"/>
      <c r="BH169" s="224"/>
      <c r="BI169" s="224"/>
      <c r="BJ169" s="224"/>
      <c r="BK169" s="224"/>
      <c r="BL169" s="224"/>
      <c r="BM169" s="224"/>
      <c r="BN169" s="224"/>
      <c r="BO169" s="224"/>
      <c r="BP169" s="224"/>
      <c r="BQ169" s="224"/>
      <c r="BR169" s="224"/>
      <c r="BS169" s="224"/>
      <c r="BT169" s="224"/>
      <c r="BU169" s="224"/>
      <c r="BV169" s="224"/>
      <c r="BW169" s="224"/>
    </row>
    <row r="170" spans="1:75">
      <c r="A170"/>
      <c r="B170"/>
      <c r="C170"/>
      <c r="D170" s="224"/>
      <c r="E170" s="224"/>
      <c r="F170" s="224"/>
      <c r="G170" s="224"/>
      <c r="H170" s="224"/>
      <c r="I170" s="224"/>
      <c r="J170" s="224"/>
      <c r="K170" s="224"/>
      <c r="L170" s="224"/>
      <c r="M170" s="224"/>
      <c r="N170" s="224"/>
      <c r="O170" s="224"/>
      <c r="P170" s="224"/>
      <c r="Q170" s="224"/>
      <c r="R170" s="224"/>
      <c r="S170" s="224"/>
      <c r="T170" s="224"/>
      <c r="U170" s="224"/>
      <c r="V170" s="224"/>
      <c r="W170" s="224"/>
      <c r="X170" s="224"/>
      <c r="Y170" s="224"/>
      <c r="Z170" s="224"/>
      <c r="AA170" s="224"/>
      <c r="AB170" s="224"/>
      <c r="AC170" s="224"/>
      <c r="AD170" s="224"/>
      <c r="AE170" s="224"/>
      <c r="AF170" s="224"/>
      <c r="AG170" s="224"/>
      <c r="AH170" s="224"/>
      <c r="AI170" s="224"/>
      <c r="AJ170" s="224"/>
      <c r="AK170" s="224"/>
      <c r="AL170" s="224"/>
      <c r="AM170" s="224"/>
      <c r="AN170" s="224"/>
      <c r="AO170" s="224"/>
      <c r="AP170" s="224"/>
      <c r="AQ170" s="224"/>
      <c r="AR170" s="224"/>
      <c r="AS170" s="224"/>
      <c r="AT170" s="224"/>
      <c r="AU170" s="224"/>
      <c r="AV170" s="224"/>
      <c r="AW170" s="224"/>
      <c r="AX170" s="224"/>
      <c r="AY170" s="224"/>
      <c r="AZ170" s="224"/>
      <c r="BA170" s="224"/>
      <c r="BB170" s="224"/>
      <c r="BC170" s="224"/>
      <c r="BD170" s="224"/>
      <c r="BE170" s="224"/>
      <c r="BF170" s="224"/>
      <c r="BG170" s="224"/>
      <c r="BH170" s="224"/>
      <c r="BI170" s="224"/>
      <c r="BJ170" s="224"/>
      <c r="BK170" s="224"/>
      <c r="BL170" s="224"/>
      <c r="BM170" s="224"/>
      <c r="BN170" s="224"/>
      <c r="BO170" s="224"/>
      <c r="BP170" s="224"/>
      <c r="BQ170" s="224"/>
      <c r="BR170" s="224"/>
      <c r="BS170" s="224"/>
      <c r="BT170" s="224"/>
      <c r="BU170" s="224"/>
      <c r="BV170" s="224"/>
      <c r="BW170" s="224"/>
    </row>
    <row r="171" spans="1:75">
      <c r="A171"/>
      <c r="B171"/>
      <c r="C171"/>
      <c r="D171" s="224"/>
      <c r="E171" s="224"/>
      <c r="F171" s="224"/>
      <c r="G171" s="224"/>
      <c r="H171" s="224"/>
      <c r="I171" s="224"/>
      <c r="J171" s="224"/>
      <c r="K171" s="22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  <c r="W171" s="224"/>
      <c r="X171" s="224"/>
      <c r="Y171" s="224"/>
      <c r="Z171" s="224"/>
      <c r="AA171" s="224"/>
      <c r="AB171" s="224"/>
      <c r="AC171" s="224"/>
      <c r="AD171" s="224"/>
      <c r="AE171" s="224"/>
      <c r="AF171" s="224"/>
      <c r="AG171" s="224"/>
      <c r="AH171" s="224"/>
      <c r="AI171" s="224"/>
      <c r="AJ171" s="224"/>
      <c r="AK171" s="224"/>
      <c r="AL171" s="224"/>
      <c r="AM171" s="224"/>
      <c r="AN171" s="224"/>
      <c r="AO171" s="224"/>
      <c r="AP171" s="224"/>
      <c r="AQ171" s="224"/>
      <c r="AR171" s="224"/>
      <c r="AS171" s="224"/>
      <c r="AT171" s="224"/>
      <c r="AU171" s="224"/>
      <c r="AV171" s="224"/>
      <c r="AW171" s="224"/>
      <c r="AX171" s="224"/>
      <c r="AY171" s="224"/>
      <c r="AZ171" s="224"/>
      <c r="BA171" s="224"/>
      <c r="BB171" s="224"/>
      <c r="BC171" s="224"/>
      <c r="BD171" s="224"/>
      <c r="BE171" s="224"/>
      <c r="BF171" s="224"/>
      <c r="BG171" s="224"/>
      <c r="BH171" s="224"/>
      <c r="BI171" s="224"/>
      <c r="BJ171" s="224"/>
      <c r="BK171" s="224"/>
      <c r="BL171" s="224"/>
      <c r="BM171" s="224"/>
      <c r="BN171" s="224"/>
      <c r="BO171" s="224"/>
      <c r="BP171" s="224"/>
      <c r="BQ171" s="224"/>
      <c r="BR171" s="224"/>
      <c r="BS171" s="224"/>
      <c r="BT171" s="224"/>
      <c r="BU171" s="224"/>
      <c r="BV171" s="224"/>
      <c r="BW171" s="224"/>
    </row>
    <row r="172" spans="1:75">
      <c r="A172"/>
      <c r="B172"/>
      <c r="C172"/>
      <c r="D172" s="224"/>
      <c r="E172" s="224"/>
      <c r="F172" s="224"/>
      <c r="G172" s="224"/>
      <c r="H172" s="224"/>
      <c r="I172" s="224"/>
      <c r="J172" s="224"/>
      <c r="K172" s="224"/>
      <c r="L172" s="224"/>
      <c r="M172" s="224"/>
      <c r="N172" s="224"/>
      <c r="O172" s="224"/>
      <c r="P172" s="224"/>
      <c r="Q172" s="224"/>
      <c r="R172" s="224"/>
      <c r="S172" s="224"/>
      <c r="T172" s="224"/>
      <c r="U172" s="224"/>
      <c r="V172" s="224"/>
      <c r="W172" s="224"/>
      <c r="X172" s="224"/>
      <c r="Y172" s="224"/>
      <c r="Z172" s="224"/>
      <c r="AA172" s="224"/>
      <c r="AB172" s="224"/>
      <c r="AC172" s="224"/>
      <c r="AD172" s="224"/>
      <c r="AE172" s="224"/>
      <c r="AF172" s="224"/>
      <c r="AG172" s="224"/>
      <c r="AH172" s="224"/>
      <c r="AI172" s="224"/>
      <c r="AJ172" s="224"/>
      <c r="AK172" s="224"/>
      <c r="AL172" s="224"/>
      <c r="AM172" s="224"/>
      <c r="AN172" s="224"/>
      <c r="AO172" s="224"/>
      <c r="AP172" s="224"/>
      <c r="AQ172" s="224"/>
      <c r="AR172" s="224"/>
      <c r="AS172" s="224"/>
      <c r="AT172" s="224"/>
      <c r="AU172" s="224"/>
      <c r="AV172" s="224"/>
      <c r="AW172" s="224"/>
      <c r="AX172" s="224"/>
      <c r="AY172" s="224"/>
      <c r="AZ172" s="224"/>
      <c r="BA172" s="224"/>
      <c r="BB172" s="224"/>
      <c r="BC172" s="224"/>
      <c r="BD172" s="224"/>
      <c r="BE172" s="224"/>
      <c r="BF172" s="224"/>
      <c r="BG172" s="224"/>
      <c r="BH172" s="224"/>
      <c r="BI172" s="224"/>
      <c r="BJ172" s="224"/>
      <c r="BK172" s="224"/>
      <c r="BL172" s="224"/>
      <c r="BM172" s="224"/>
      <c r="BN172" s="224"/>
      <c r="BO172" s="224"/>
      <c r="BP172" s="224"/>
      <c r="BQ172" s="224"/>
      <c r="BR172" s="224"/>
      <c r="BS172" s="224"/>
      <c r="BT172" s="224"/>
      <c r="BU172" s="224"/>
      <c r="BV172" s="224"/>
      <c r="BW172" s="224"/>
    </row>
    <row r="173" spans="1:75">
      <c r="A173"/>
      <c r="B173"/>
      <c r="C173"/>
      <c r="D173" s="224"/>
      <c r="E173" s="224"/>
      <c r="F173" s="224"/>
      <c r="G173" s="224"/>
      <c r="H173" s="224"/>
      <c r="I173" s="224"/>
      <c r="J173" s="224"/>
      <c r="K173" s="224"/>
      <c r="L173" s="224"/>
      <c r="M173" s="224"/>
      <c r="N173" s="224"/>
      <c r="O173" s="224"/>
      <c r="P173" s="224"/>
      <c r="Q173" s="224"/>
      <c r="R173" s="224"/>
      <c r="S173" s="224"/>
      <c r="T173" s="224"/>
      <c r="U173" s="224"/>
      <c r="V173" s="224"/>
      <c r="W173" s="224"/>
      <c r="X173" s="224"/>
      <c r="Y173" s="224"/>
      <c r="Z173" s="224"/>
      <c r="AA173" s="224"/>
      <c r="AB173" s="224"/>
      <c r="AC173" s="224"/>
      <c r="AD173" s="224"/>
      <c r="AE173" s="224"/>
      <c r="AF173" s="224"/>
      <c r="AG173" s="224"/>
      <c r="AH173" s="224"/>
      <c r="AI173" s="224"/>
      <c r="AJ173" s="224"/>
      <c r="AK173" s="224"/>
      <c r="AL173" s="224"/>
      <c r="AM173" s="224"/>
      <c r="AN173" s="224"/>
      <c r="AO173" s="224"/>
      <c r="AP173" s="224"/>
      <c r="AQ173" s="224"/>
      <c r="AR173" s="224"/>
      <c r="AS173" s="224"/>
      <c r="AT173" s="224"/>
      <c r="AU173" s="224"/>
      <c r="AV173" s="224"/>
      <c r="AW173" s="224"/>
      <c r="AX173" s="224"/>
      <c r="AY173" s="224"/>
      <c r="AZ173" s="224"/>
      <c r="BA173" s="224"/>
      <c r="BB173" s="224"/>
      <c r="BC173" s="224"/>
      <c r="BD173" s="224"/>
      <c r="BE173" s="224"/>
      <c r="BF173" s="224"/>
      <c r="BG173" s="224"/>
      <c r="BH173" s="224"/>
      <c r="BI173" s="224"/>
      <c r="BJ173" s="224"/>
      <c r="BK173" s="224"/>
      <c r="BL173" s="224"/>
      <c r="BM173" s="224"/>
      <c r="BN173" s="224"/>
      <c r="BO173" s="224"/>
      <c r="BP173" s="224"/>
      <c r="BQ173" s="224"/>
      <c r="BR173" s="224"/>
      <c r="BS173" s="224"/>
      <c r="BT173" s="224"/>
      <c r="BU173" s="224"/>
      <c r="BV173" s="224"/>
      <c r="BW173" s="224"/>
    </row>
    <row r="174" spans="1:75">
      <c r="A174"/>
      <c r="B174"/>
      <c r="C174"/>
      <c r="D174" s="224"/>
      <c r="E174" s="224"/>
      <c r="F174" s="224"/>
      <c r="G174" s="224"/>
      <c r="H174" s="224"/>
      <c r="I174" s="224"/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  <c r="V174" s="224"/>
      <c r="W174" s="224"/>
      <c r="X174" s="224"/>
      <c r="Y174" s="224"/>
      <c r="Z174" s="224"/>
      <c r="AA174" s="224"/>
      <c r="AB174" s="224"/>
      <c r="AC174" s="224"/>
      <c r="AD174" s="224"/>
      <c r="AE174" s="224"/>
      <c r="AF174" s="224"/>
      <c r="AG174" s="224"/>
      <c r="AH174" s="224"/>
      <c r="AI174" s="224"/>
      <c r="AJ174" s="224"/>
      <c r="AK174" s="224"/>
      <c r="AL174" s="224"/>
      <c r="AM174" s="224"/>
      <c r="AN174" s="224"/>
      <c r="AO174" s="224"/>
      <c r="AP174" s="224"/>
      <c r="AQ174" s="224"/>
      <c r="AR174" s="224"/>
      <c r="AS174" s="224"/>
      <c r="AT174" s="224"/>
      <c r="AU174" s="224"/>
      <c r="AV174" s="224"/>
      <c r="AW174" s="224"/>
      <c r="AX174" s="224"/>
      <c r="AY174" s="224"/>
      <c r="AZ174" s="224"/>
      <c r="BA174" s="224"/>
      <c r="BB174" s="224"/>
      <c r="BC174" s="224"/>
      <c r="BD174" s="224"/>
      <c r="BE174" s="224"/>
      <c r="BF174" s="224"/>
      <c r="BG174" s="224"/>
      <c r="BH174" s="224"/>
      <c r="BI174" s="224"/>
      <c r="BJ174" s="224"/>
      <c r="BK174" s="224"/>
      <c r="BL174" s="224"/>
      <c r="BM174" s="224"/>
      <c r="BN174" s="224"/>
      <c r="BO174" s="224"/>
      <c r="BP174" s="224"/>
      <c r="BQ174" s="224"/>
      <c r="BR174" s="224"/>
      <c r="BS174" s="224"/>
      <c r="BT174" s="224"/>
      <c r="BU174" s="224"/>
      <c r="BV174" s="224"/>
      <c r="BW174" s="224"/>
    </row>
    <row r="175" spans="1:75">
      <c r="A175"/>
      <c r="B175"/>
      <c r="C175"/>
      <c r="D175" s="224"/>
      <c r="E175" s="224"/>
      <c r="F175" s="224"/>
      <c r="G175" s="224"/>
      <c r="H175" s="224"/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  <c r="Z175" s="224"/>
      <c r="AA175" s="224"/>
      <c r="AB175" s="224"/>
      <c r="AC175" s="224"/>
      <c r="AD175" s="224"/>
      <c r="AE175" s="224"/>
      <c r="AF175" s="224"/>
      <c r="AG175" s="224"/>
      <c r="AH175" s="224"/>
      <c r="AI175" s="224"/>
      <c r="AJ175" s="224"/>
      <c r="AK175" s="224"/>
      <c r="AL175" s="224"/>
      <c r="AM175" s="224"/>
      <c r="AN175" s="224"/>
      <c r="AO175" s="224"/>
      <c r="AP175" s="224"/>
      <c r="AQ175" s="224"/>
      <c r="AR175" s="224"/>
      <c r="AS175" s="224"/>
      <c r="AT175" s="224"/>
      <c r="AU175" s="224"/>
      <c r="AV175" s="224"/>
      <c r="AW175" s="224"/>
      <c r="AX175" s="224"/>
      <c r="AY175" s="224"/>
      <c r="AZ175" s="224"/>
      <c r="BA175" s="224"/>
      <c r="BB175" s="224"/>
      <c r="BC175" s="224"/>
      <c r="BD175" s="224"/>
      <c r="BE175" s="224"/>
      <c r="BF175" s="224"/>
      <c r="BG175" s="224"/>
      <c r="BH175" s="224"/>
      <c r="BI175" s="224"/>
      <c r="BJ175" s="224"/>
      <c r="BK175" s="224"/>
      <c r="BL175" s="224"/>
      <c r="BM175" s="224"/>
      <c r="BN175" s="224"/>
      <c r="BO175" s="224"/>
      <c r="BP175" s="224"/>
      <c r="BQ175" s="224"/>
      <c r="BR175" s="224"/>
      <c r="BS175" s="224"/>
      <c r="BT175" s="224"/>
      <c r="BU175" s="224"/>
      <c r="BV175" s="224"/>
      <c r="BW175" s="224"/>
    </row>
    <row r="176" spans="1:75">
      <c r="A176"/>
      <c r="B176"/>
      <c r="C176"/>
      <c r="D176" s="224"/>
      <c r="E176" s="224"/>
      <c r="F176" s="224"/>
      <c r="G176" s="224"/>
      <c r="H176" s="224"/>
      <c r="I176" s="224"/>
      <c r="J176" s="224"/>
      <c r="K176" s="224"/>
      <c r="L176" s="224"/>
      <c r="M176" s="224"/>
      <c r="N176" s="224"/>
      <c r="O176" s="224"/>
      <c r="P176" s="224"/>
      <c r="Q176" s="224"/>
      <c r="R176" s="224"/>
      <c r="S176" s="224"/>
      <c r="T176" s="224"/>
      <c r="U176" s="224"/>
      <c r="V176" s="224"/>
      <c r="W176" s="224"/>
      <c r="X176" s="224"/>
      <c r="Y176" s="224"/>
      <c r="Z176" s="224"/>
      <c r="AA176" s="224"/>
      <c r="AB176" s="224"/>
      <c r="AC176" s="224"/>
      <c r="AD176" s="224"/>
      <c r="AE176" s="224"/>
      <c r="AF176" s="224"/>
      <c r="AG176" s="224"/>
      <c r="AH176" s="224"/>
      <c r="AI176" s="224"/>
      <c r="AJ176" s="224"/>
      <c r="AK176" s="224"/>
      <c r="AL176" s="224"/>
      <c r="AM176" s="224"/>
      <c r="AN176" s="224"/>
      <c r="AO176" s="224"/>
      <c r="AP176" s="224"/>
      <c r="AQ176" s="224"/>
      <c r="AR176" s="224"/>
      <c r="AS176" s="224"/>
      <c r="AT176" s="224"/>
      <c r="AU176" s="224"/>
      <c r="AV176" s="224"/>
      <c r="AW176" s="224"/>
      <c r="AX176" s="224"/>
      <c r="AY176" s="224"/>
      <c r="AZ176" s="224"/>
      <c r="BA176" s="224"/>
      <c r="BB176" s="224"/>
      <c r="BC176" s="224"/>
      <c r="BD176" s="224"/>
      <c r="BE176" s="224"/>
      <c r="BF176" s="224"/>
      <c r="BG176" s="224"/>
      <c r="BH176" s="224"/>
      <c r="BI176" s="224"/>
      <c r="BJ176" s="224"/>
      <c r="BK176" s="224"/>
      <c r="BL176" s="224"/>
      <c r="BM176" s="224"/>
      <c r="BN176" s="224"/>
      <c r="BO176" s="224"/>
      <c r="BP176" s="224"/>
      <c r="BQ176" s="224"/>
      <c r="BR176" s="224"/>
      <c r="BS176" s="224"/>
      <c r="BT176" s="224"/>
      <c r="BU176" s="224"/>
      <c r="BV176" s="224"/>
      <c r="BW176" s="224"/>
    </row>
    <row r="177" spans="1:75">
      <c r="A177"/>
      <c r="B177"/>
      <c r="C177"/>
      <c r="D177" s="224"/>
      <c r="E177" s="224"/>
      <c r="F177" s="224"/>
      <c r="G177" s="224"/>
      <c r="H177" s="224"/>
      <c r="I177" s="224"/>
      <c r="J177" s="224"/>
      <c r="K177" s="224"/>
      <c r="L177" s="224"/>
      <c r="M177" s="224"/>
      <c r="N177" s="224"/>
      <c r="O177" s="224"/>
      <c r="P177" s="224"/>
      <c r="Q177" s="224"/>
      <c r="R177" s="224"/>
      <c r="S177" s="224"/>
      <c r="T177" s="224"/>
      <c r="U177" s="224"/>
      <c r="V177" s="224"/>
      <c r="W177" s="224"/>
      <c r="X177" s="224"/>
      <c r="Y177" s="224"/>
      <c r="Z177" s="224"/>
      <c r="AA177" s="224"/>
      <c r="AB177" s="224"/>
      <c r="AC177" s="224"/>
      <c r="AD177" s="224"/>
      <c r="AE177" s="224"/>
      <c r="AF177" s="224"/>
      <c r="AG177" s="224"/>
      <c r="AH177" s="224"/>
      <c r="AI177" s="224"/>
      <c r="AJ177" s="224"/>
      <c r="AK177" s="224"/>
      <c r="AL177" s="224"/>
      <c r="AM177" s="224"/>
      <c r="AN177" s="224"/>
      <c r="AO177" s="224"/>
      <c r="AP177" s="224"/>
      <c r="AQ177" s="224"/>
      <c r="AR177" s="224"/>
      <c r="AS177" s="224"/>
      <c r="AT177" s="224"/>
      <c r="AU177" s="224"/>
      <c r="AV177" s="224"/>
      <c r="AW177" s="224"/>
      <c r="AX177" s="224"/>
      <c r="AY177" s="224"/>
      <c r="AZ177" s="224"/>
      <c r="BA177" s="224"/>
      <c r="BB177" s="224"/>
      <c r="BC177" s="224"/>
      <c r="BD177" s="224"/>
      <c r="BE177" s="224"/>
      <c r="BF177" s="224"/>
      <c r="BG177" s="224"/>
      <c r="BH177" s="224"/>
      <c r="BI177" s="224"/>
      <c r="BJ177" s="224"/>
      <c r="BK177" s="224"/>
      <c r="BL177" s="224"/>
      <c r="BM177" s="224"/>
      <c r="BN177" s="224"/>
      <c r="BO177" s="224"/>
      <c r="BP177" s="224"/>
      <c r="BQ177" s="224"/>
      <c r="BR177" s="224"/>
      <c r="BS177" s="224"/>
      <c r="BT177" s="224"/>
      <c r="BU177" s="224"/>
      <c r="BV177" s="224"/>
      <c r="BW177" s="224"/>
    </row>
    <row r="178" spans="1:75">
      <c r="A178"/>
      <c r="B178"/>
      <c r="C178"/>
      <c r="D178" s="224"/>
      <c r="E178" s="224"/>
      <c r="F178" s="224"/>
      <c r="G178" s="224"/>
      <c r="H178" s="224"/>
      <c r="I178" s="224"/>
      <c r="J178" s="224"/>
      <c r="K178" s="224"/>
      <c r="L178" s="224"/>
      <c r="M178" s="224"/>
      <c r="N178" s="224"/>
      <c r="O178" s="224"/>
      <c r="P178" s="224"/>
      <c r="Q178" s="224"/>
      <c r="R178" s="224"/>
      <c r="S178" s="224"/>
      <c r="T178" s="224"/>
      <c r="U178" s="224"/>
      <c r="V178" s="224"/>
      <c r="W178" s="224"/>
      <c r="X178" s="224"/>
      <c r="Y178" s="224"/>
      <c r="Z178" s="224"/>
      <c r="AA178" s="224"/>
      <c r="AB178" s="224"/>
      <c r="AC178" s="224"/>
      <c r="AD178" s="224"/>
      <c r="AE178" s="224"/>
      <c r="AF178" s="224"/>
      <c r="AG178" s="224"/>
      <c r="AH178" s="224"/>
      <c r="AI178" s="224"/>
      <c r="AJ178" s="224"/>
      <c r="AK178" s="224"/>
      <c r="AL178" s="224"/>
      <c r="AM178" s="224"/>
      <c r="AN178" s="224"/>
      <c r="AO178" s="224"/>
      <c r="AP178" s="224"/>
      <c r="AQ178" s="224"/>
      <c r="AR178" s="224"/>
      <c r="AS178" s="224"/>
      <c r="AT178" s="224"/>
      <c r="AU178" s="224"/>
      <c r="AV178" s="224"/>
      <c r="AW178" s="224"/>
      <c r="AX178" s="224"/>
      <c r="AY178" s="224"/>
      <c r="AZ178" s="224"/>
      <c r="BA178" s="224"/>
      <c r="BB178" s="224"/>
      <c r="BC178" s="224"/>
      <c r="BD178" s="224"/>
      <c r="BE178" s="224"/>
      <c r="BF178" s="224"/>
      <c r="BG178" s="224"/>
      <c r="BH178" s="224"/>
      <c r="BI178" s="224"/>
      <c r="BJ178" s="224"/>
      <c r="BK178" s="224"/>
      <c r="BL178" s="224"/>
      <c r="BM178" s="224"/>
      <c r="BN178" s="224"/>
      <c r="BO178" s="224"/>
      <c r="BP178" s="224"/>
      <c r="BQ178" s="224"/>
      <c r="BR178" s="224"/>
      <c r="BS178" s="224"/>
      <c r="BT178" s="224"/>
      <c r="BU178" s="224"/>
      <c r="BV178" s="224"/>
      <c r="BW178" s="224"/>
    </row>
    <row r="179" spans="1:75">
      <c r="A179"/>
      <c r="B179"/>
      <c r="C179"/>
      <c r="D179" s="224"/>
      <c r="E179" s="224"/>
      <c r="F179" s="224"/>
      <c r="G179" s="224"/>
      <c r="H179" s="224"/>
      <c r="I179" s="224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4"/>
      <c r="X179" s="224"/>
      <c r="Y179" s="224"/>
      <c r="Z179" s="224"/>
      <c r="AA179" s="224"/>
      <c r="AB179" s="224"/>
      <c r="AC179" s="224"/>
      <c r="AD179" s="224"/>
      <c r="AE179" s="224"/>
      <c r="AF179" s="224"/>
      <c r="AG179" s="224"/>
      <c r="AH179" s="224"/>
      <c r="AI179" s="224"/>
      <c r="AJ179" s="224"/>
      <c r="AK179" s="224"/>
      <c r="AL179" s="224"/>
      <c r="AM179" s="224"/>
      <c r="AN179" s="224"/>
      <c r="AO179" s="224"/>
      <c r="AP179" s="224"/>
      <c r="AQ179" s="224"/>
      <c r="AR179" s="224"/>
      <c r="AS179" s="224"/>
      <c r="AT179" s="224"/>
      <c r="AU179" s="224"/>
      <c r="AV179" s="224"/>
      <c r="AW179" s="224"/>
      <c r="AX179" s="224"/>
      <c r="AY179" s="224"/>
      <c r="AZ179" s="224"/>
      <c r="BA179" s="224"/>
      <c r="BB179" s="224"/>
      <c r="BC179" s="224"/>
      <c r="BD179" s="224"/>
      <c r="BE179" s="224"/>
      <c r="BF179" s="224"/>
      <c r="BG179" s="224"/>
      <c r="BH179" s="224"/>
      <c r="BI179" s="224"/>
      <c r="BJ179" s="224"/>
      <c r="BK179" s="224"/>
      <c r="BL179" s="224"/>
      <c r="BM179" s="224"/>
      <c r="BN179" s="224"/>
      <c r="BO179" s="224"/>
      <c r="BP179" s="224"/>
      <c r="BQ179" s="224"/>
      <c r="BR179" s="224"/>
      <c r="BS179" s="224"/>
      <c r="BT179" s="224"/>
      <c r="BU179" s="224"/>
      <c r="BV179" s="224"/>
      <c r="BW179" s="224"/>
    </row>
    <row r="180" spans="1:75">
      <c r="A180"/>
      <c r="B180"/>
      <c r="C180"/>
      <c r="D180" s="224"/>
      <c r="E180" s="224"/>
      <c r="F180" s="224"/>
      <c r="G180" s="224"/>
      <c r="H180" s="224"/>
      <c r="I180" s="224"/>
      <c r="J180" s="224"/>
      <c r="K180" s="224"/>
      <c r="L180" s="224"/>
      <c r="M180" s="224"/>
      <c r="N180" s="224"/>
      <c r="O180" s="224"/>
      <c r="P180" s="224"/>
      <c r="Q180" s="224"/>
      <c r="R180" s="224"/>
      <c r="S180" s="224"/>
      <c r="T180" s="224"/>
      <c r="U180" s="224"/>
      <c r="V180" s="224"/>
      <c r="W180" s="224"/>
      <c r="X180" s="224"/>
      <c r="Y180" s="224"/>
      <c r="Z180" s="224"/>
      <c r="AA180" s="224"/>
      <c r="AB180" s="224"/>
      <c r="AC180" s="224"/>
      <c r="AD180" s="224"/>
      <c r="AE180" s="224"/>
      <c r="AF180" s="224"/>
      <c r="AG180" s="224"/>
      <c r="AH180" s="224"/>
      <c r="AI180" s="224"/>
      <c r="AJ180" s="224"/>
      <c r="AK180" s="224"/>
      <c r="AL180" s="224"/>
      <c r="AM180" s="224"/>
      <c r="AN180" s="224"/>
      <c r="AO180" s="224"/>
      <c r="AP180" s="224"/>
      <c r="AQ180" s="224"/>
      <c r="AR180" s="224"/>
      <c r="AS180" s="224"/>
      <c r="AT180" s="224"/>
      <c r="AU180" s="224"/>
      <c r="AV180" s="224"/>
      <c r="AW180" s="224"/>
      <c r="AX180" s="224"/>
      <c r="AY180" s="224"/>
      <c r="AZ180" s="224"/>
      <c r="BA180" s="224"/>
      <c r="BB180" s="224"/>
      <c r="BC180" s="224"/>
      <c r="BD180" s="224"/>
      <c r="BE180" s="224"/>
      <c r="BF180" s="224"/>
      <c r="BG180" s="224"/>
      <c r="BH180" s="224"/>
      <c r="BI180" s="224"/>
      <c r="BJ180" s="224"/>
      <c r="BK180" s="224"/>
      <c r="BL180" s="224"/>
      <c r="BM180" s="224"/>
      <c r="BN180" s="224"/>
      <c r="BO180" s="224"/>
      <c r="BP180" s="224"/>
      <c r="BQ180" s="224"/>
      <c r="BR180" s="224"/>
      <c r="BS180" s="224"/>
      <c r="BT180" s="224"/>
      <c r="BU180" s="224"/>
      <c r="BV180" s="224"/>
      <c r="BW180" s="224"/>
    </row>
    <row r="181" spans="1:75">
      <c r="A181"/>
      <c r="B181"/>
      <c r="C181"/>
      <c r="D181" s="224"/>
      <c r="E181" s="224"/>
      <c r="F181" s="224"/>
      <c r="G181" s="224"/>
      <c r="H181" s="224"/>
      <c r="I181" s="224"/>
      <c r="J181" s="224"/>
      <c r="K181" s="224"/>
      <c r="L181" s="224"/>
      <c r="M181" s="224"/>
      <c r="N181" s="224"/>
      <c r="O181" s="224"/>
      <c r="P181" s="224"/>
      <c r="Q181" s="224"/>
      <c r="R181" s="224"/>
      <c r="S181" s="224"/>
      <c r="T181" s="224"/>
      <c r="U181" s="224"/>
      <c r="V181" s="224"/>
      <c r="W181" s="224"/>
      <c r="X181" s="224"/>
      <c r="Y181" s="224"/>
      <c r="Z181" s="224"/>
      <c r="AA181" s="224"/>
      <c r="AB181" s="224"/>
      <c r="AC181" s="224"/>
      <c r="AD181" s="224"/>
      <c r="AE181" s="224"/>
      <c r="AF181" s="224"/>
      <c r="AG181" s="224"/>
      <c r="AH181" s="224"/>
      <c r="AI181" s="224"/>
      <c r="AJ181" s="224"/>
      <c r="AK181" s="224"/>
      <c r="AL181" s="224"/>
      <c r="AM181" s="224"/>
      <c r="AN181" s="224"/>
      <c r="AO181" s="224"/>
      <c r="AP181" s="224"/>
      <c r="AQ181" s="224"/>
      <c r="AR181" s="224"/>
      <c r="AS181" s="224"/>
      <c r="AT181" s="224"/>
      <c r="AU181" s="224"/>
      <c r="AV181" s="224"/>
      <c r="AW181" s="224"/>
      <c r="AX181" s="224"/>
      <c r="AY181" s="224"/>
      <c r="AZ181" s="224"/>
      <c r="BA181" s="224"/>
      <c r="BB181" s="224"/>
      <c r="BC181" s="224"/>
      <c r="BD181" s="224"/>
      <c r="BE181" s="224"/>
      <c r="BF181" s="224"/>
      <c r="BG181" s="224"/>
      <c r="BH181" s="224"/>
      <c r="BI181" s="224"/>
      <c r="BJ181" s="224"/>
      <c r="BK181" s="224"/>
      <c r="BL181" s="224"/>
      <c r="BM181" s="224"/>
      <c r="BN181" s="224"/>
      <c r="BO181" s="224"/>
      <c r="BP181" s="224"/>
      <c r="BQ181" s="224"/>
      <c r="BR181" s="224"/>
      <c r="BS181" s="224"/>
      <c r="BT181" s="224"/>
      <c r="BU181" s="224"/>
      <c r="BV181" s="224"/>
      <c r="BW181" s="224"/>
    </row>
    <row r="182" spans="1:75">
      <c r="A182"/>
      <c r="B182"/>
      <c r="C182"/>
      <c r="D182" s="224"/>
      <c r="E182" s="224"/>
      <c r="F182" s="224"/>
      <c r="G182" s="224"/>
      <c r="H182" s="224"/>
      <c r="I182" s="224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224"/>
      <c r="U182" s="224"/>
      <c r="V182" s="224"/>
      <c r="W182" s="224"/>
      <c r="X182" s="224"/>
      <c r="Y182" s="224"/>
      <c r="Z182" s="224"/>
      <c r="AA182" s="224"/>
      <c r="AB182" s="224"/>
      <c r="AC182" s="224"/>
      <c r="AD182" s="224"/>
      <c r="AE182" s="224"/>
      <c r="AF182" s="224"/>
      <c r="AG182" s="224"/>
      <c r="AH182" s="224"/>
      <c r="AI182" s="224"/>
      <c r="AJ182" s="224"/>
      <c r="AK182" s="224"/>
      <c r="AL182" s="224"/>
      <c r="AM182" s="224"/>
      <c r="AN182" s="224"/>
      <c r="AO182" s="224"/>
      <c r="AP182" s="224"/>
      <c r="AQ182" s="224"/>
      <c r="AR182" s="224"/>
      <c r="AS182" s="224"/>
      <c r="AT182" s="224"/>
      <c r="AU182" s="224"/>
      <c r="AV182" s="224"/>
      <c r="AW182" s="224"/>
      <c r="AX182" s="224"/>
      <c r="AY182" s="224"/>
      <c r="AZ182" s="224"/>
      <c r="BA182" s="224"/>
      <c r="BB182" s="224"/>
      <c r="BC182" s="224"/>
      <c r="BD182" s="224"/>
      <c r="BE182" s="224"/>
      <c r="BF182" s="224"/>
      <c r="BG182" s="224"/>
      <c r="BH182" s="224"/>
      <c r="BI182" s="224"/>
      <c r="BJ182" s="224"/>
      <c r="BK182" s="224"/>
      <c r="BL182" s="224"/>
      <c r="BM182" s="224"/>
      <c r="BN182" s="224"/>
      <c r="BO182" s="224"/>
      <c r="BP182" s="224"/>
      <c r="BQ182" s="224"/>
      <c r="BR182" s="224"/>
      <c r="BS182" s="224"/>
      <c r="BT182" s="224"/>
      <c r="BU182" s="224"/>
      <c r="BV182" s="224"/>
      <c r="BW182" s="224"/>
    </row>
    <row r="183" spans="1:75">
      <c r="A183"/>
      <c r="B183"/>
      <c r="C183"/>
      <c r="D183" s="224"/>
      <c r="E183" s="224"/>
      <c r="F183" s="224"/>
      <c r="G183" s="224"/>
      <c r="H183" s="224"/>
      <c r="I183" s="224"/>
      <c r="J183" s="224"/>
      <c r="K183" s="224"/>
      <c r="L183" s="224"/>
      <c r="M183" s="224"/>
      <c r="N183" s="224"/>
      <c r="O183" s="224"/>
      <c r="P183" s="224"/>
      <c r="Q183" s="224"/>
      <c r="R183" s="224"/>
      <c r="S183" s="224"/>
      <c r="T183" s="224"/>
      <c r="U183" s="224"/>
      <c r="V183" s="224"/>
      <c r="W183" s="224"/>
      <c r="X183" s="224"/>
      <c r="Y183" s="224"/>
      <c r="Z183" s="224"/>
      <c r="AA183" s="224"/>
      <c r="AB183" s="224"/>
      <c r="AC183" s="224"/>
      <c r="AD183" s="224"/>
      <c r="AE183" s="224"/>
      <c r="AF183" s="224"/>
      <c r="AG183" s="224"/>
      <c r="AH183" s="224"/>
      <c r="AI183" s="224"/>
      <c r="AJ183" s="224"/>
      <c r="AK183" s="224"/>
      <c r="AL183" s="224"/>
      <c r="AM183" s="224"/>
      <c r="AN183" s="224"/>
      <c r="AO183" s="224"/>
      <c r="AP183" s="224"/>
      <c r="AQ183" s="224"/>
      <c r="AR183" s="224"/>
      <c r="AS183" s="224"/>
      <c r="AT183" s="224"/>
      <c r="AU183" s="224"/>
      <c r="AV183" s="224"/>
      <c r="AW183" s="224"/>
      <c r="AX183" s="224"/>
      <c r="AY183" s="224"/>
      <c r="AZ183" s="224"/>
      <c r="BA183" s="224"/>
      <c r="BB183" s="224"/>
      <c r="BC183" s="224"/>
      <c r="BD183" s="224"/>
      <c r="BE183" s="224"/>
      <c r="BF183" s="224"/>
      <c r="BG183" s="224"/>
      <c r="BH183" s="224"/>
      <c r="BI183" s="224"/>
      <c r="BJ183" s="224"/>
      <c r="BK183" s="224"/>
      <c r="BL183" s="224"/>
      <c r="BM183" s="224"/>
      <c r="BN183" s="224"/>
      <c r="BO183" s="224"/>
      <c r="BP183" s="224"/>
      <c r="BQ183" s="224"/>
      <c r="BR183" s="224"/>
      <c r="BS183" s="224"/>
      <c r="BT183" s="224"/>
      <c r="BU183" s="224"/>
      <c r="BV183" s="224"/>
      <c r="BW183" s="224"/>
    </row>
    <row r="184" spans="1:75">
      <c r="A184"/>
      <c r="B184"/>
      <c r="C184"/>
      <c r="D184" s="224"/>
      <c r="E184" s="224"/>
      <c r="F184" s="224"/>
      <c r="G184" s="224"/>
      <c r="H184" s="224"/>
      <c r="I184" s="224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  <c r="Z184" s="224"/>
      <c r="AA184" s="224"/>
      <c r="AB184" s="224"/>
      <c r="AC184" s="224"/>
      <c r="AD184" s="224"/>
      <c r="AE184" s="224"/>
      <c r="AF184" s="224"/>
      <c r="AG184" s="224"/>
      <c r="AH184" s="224"/>
      <c r="AI184" s="224"/>
      <c r="AJ184" s="224"/>
      <c r="AK184" s="224"/>
      <c r="AL184" s="224"/>
      <c r="AM184" s="224"/>
      <c r="AN184" s="224"/>
      <c r="AO184" s="224"/>
      <c r="AP184" s="224"/>
      <c r="AQ184" s="224"/>
      <c r="AR184" s="224"/>
      <c r="AS184" s="224"/>
      <c r="AT184" s="224"/>
      <c r="AU184" s="224"/>
      <c r="AV184" s="224"/>
      <c r="AW184" s="224"/>
      <c r="AX184" s="224"/>
      <c r="AY184" s="224"/>
      <c r="AZ184" s="224"/>
      <c r="BA184" s="224"/>
      <c r="BB184" s="224"/>
      <c r="BC184" s="224"/>
      <c r="BD184" s="224"/>
      <c r="BE184" s="224"/>
      <c r="BF184" s="224"/>
      <c r="BG184" s="224"/>
      <c r="BH184" s="224"/>
      <c r="BI184" s="224"/>
      <c r="BJ184" s="224"/>
      <c r="BK184" s="224"/>
      <c r="BL184" s="224"/>
      <c r="BM184" s="224"/>
      <c r="BN184" s="224"/>
      <c r="BO184" s="224"/>
      <c r="BP184" s="224"/>
      <c r="BQ184" s="224"/>
      <c r="BR184" s="224"/>
      <c r="BS184" s="224"/>
      <c r="BT184" s="224"/>
      <c r="BU184" s="224"/>
      <c r="BV184" s="224"/>
      <c r="BW184" s="224"/>
    </row>
    <row r="185" spans="1:75">
      <c r="A185"/>
      <c r="B185"/>
      <c r="C185"/>
      <c r="D185" s="224"/>
      <c r="E185" s="224"/>
      <c r="F185" s="224"/>
      <c r="G185" s="224"/>
      <c r="H185" s="224"/>
      <c r="I185" s="224"/>
      <c r="J185" s="224"/>
      <c r="K185" s="224"/>
      <c r="L185" s="224"/>
      <c r="M185" s="224"/>
      <c r="N185" s="224"/>
      <c r="O185" s="224"/>
      <c r="P185" s="224"/>
      <c r="Q185" s="224"/>
      <c r="R185" s="224"/>
      <c r="S185" s="224"/>
      <c r="T185" s="224"/>
      <c r="U185" s="224"/>
      <c r="V185" s="224"/>
      <c r="W185" s="224"/>
      <c r="X185" s="224"/>
      <c r="Y185" s="224"/>
      <c r="Z185" s="224"/>
      <c r="AA185" s="224"/>
      <c r="AB185" s="224"/>
      <c r="AC185" s="224"/>
      <c r="AD185" s="224"/>
      <c r="AE185" s="224"/>
      <c r="AF185" s="224"/>
      <c r="AG185" s="224"/>
      <c r="AH185" s="224"/>
      <c r="AI185" s="224"/>
      <c r="AJ185" s="224"/>
      <c r="AK185" s="224"/>
      <c r="AL185" s="224"/>
      <c r="AM185" s="224"/>
      <c r="AN185" s="224"/>
      <c r="AO185" s="224"/>
      <c r="AP185" s="224"/>
      <c r="AQ185" s="224"/>
      <c r="AR185" s="224"/>
      <c r="AS185" s="224"/>
      <c r="AT185" s="224"/>
      <c r="AU185" s="224"/>
      <c r="AV185" s="224"/>
      <c r="AW185" s="224"/>
      <c r="AX185" s="224"/>
      <c r="AY185" s="224"/>
      <c r="AZ185" s="224"/>
      <c r="BA185" s="224"/>
      <c r="BB185" s="224"/>
      <c r="BC185" s="224"/>
      <c r="BD185" s="224"/>
      <c r="BE185" s="224"/>
      <c r="BF185" s="224"/>
      <c r="BG185" s="224"/>
      <c r="BH185" s="224"/>
      <c r="BI185" s="224"/>
      <c r="BJ185" s="224"/>
      <c r="BK185" s="224"/>
      <c r="BL185" s="224"/>
      <c r="BM185" s="224"/>
      <c r="BN185" s="224"/>
      <c r="BO185" s="224"/>
      <c r="BP185" s="224"/>
      <c r="BQ185" s="224"/>
      <c r="BR185" s="224"/>
      <c r="BS185" s="224"/>
      <c r="BT185" s="224"/>
      <c r="BU185" s="224"/>
      <c r="BV185" s="224"/>
      <c r="BW185" s="224"/>
    </row>
    <row r="186" spans="1:75">
      <c r="A186"/>
      <c r="B186"/>
      <c r="C186"/>
      <c r="D186" s="224"/>
      <c r="E186" s="224"/>
      <c r="F186" s="224"/>
      <c r="G186" s="224"/>
      <c r="H186" s="224"/>
      <c r="I186" s="224"/>
      <c r="J186" s="224"/>
      <c r="K186" s="224"/>
      <c r="L186" s="224"/>
      <c r="M186" s="224"/>
      <c r="N186" s="224"/>
      <c r="O186" s="224"/>
      <c r="P186" s="224"/>
      <c r="Q186" s="224"/>
      <c r="R186" s="224"/>
      <c r="S186" s="224"/>
      <c r="T186" s="224"/>
      <c r="U186" s="224"/>
      <c r="V186" s="224"/>
      <c r="W186" s="224"/>
      <c r="X186" s="224"/>
      <c r="Y186" s="224"/>
      <c r="Z186" s="224"/>
      <c r="AA186" s="224"/>
      <c r="AB186" s="224"/>
      <c r="AC186" s="224"/>
      <c r="AD186" s="224"/>
      <c r="AE186" s="224"/>
      <c r="AF186" s="224"/>
      <c r="AG186" s="224"/>
      <c r="AH186" s="224"/>
      <c r="AI186" s="224"/>
      <c r="AJ186" s="224"/>
      <c r="AK186" s="224"/>
      <c r="AL186" s="224"/>
      <c r="AM186" s="224"/>
      <c r="AN186" s="224"/>
      <c r="AO186" s="224"/>
      <c r="AP186" s="224"/>
      <c r="AQ186" s="224"/>
      <c r="AR186" s="224"/>
      <c r="AS186" s="224"/>
      <c r="AT186" s="224"/>
      <c r="AU186" s="224"/>
      <c r="AV186" s="224"/>
      <c r="AW186" s="224"/>
      <c r="AX186" s="224"/>
      <c r="AY186" s="224"/>
      <c r="AZ186" s="224"/>
      <c r="BA186" s="224"/>
      <c r="BB186" s="224"/>
      <c r="BC186" s="224"/>
      <c r="BD186" s="224"/>
      <c r="BE186" s="224"/>
      <c r="BF186" s="224"/>
      <c r="BG186" s="224"/>
      <c r="BH186" s="224"/>
      <c r="BI186" s="224"/>
      <c r="BJ186" s="224"/>
      <c r="BK186" s="224"/>
      <c r="BL186" s="224"/>
      <c r="BM186" s="224"/>
      <c r="BN186" s="224"/>
      <c r="BO186" s="224"/>
      <c r="BP186" s="224"/>
      <c r="BQ186" s="224"/>
      <c r="BR186" s="224"/>
      <c r="BS186" s="224"/>
      <c r="BT186" s="224"/>
      <c r="BU186" s="224"/>
      <c r="BV186" s="224"/>
      <c r="BW186" s="224"/>
    </row>
    <row r="187" spans="1:75">
      <c r="A187"/>
      <c r="B187"/>
      <c r="C187"/>
      <c r="D187" s="224"/>
      <c r="E187" s="224"/>
      <c r="F187" s="224"/>
      <c r="G187" s="224"/>
      <c r="H187" s="224"/>
      <c r="I187" s="224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  <c r="Z187" s="224"/>
      <c r="AA187" s="224"/>
      <c r="AB187" s="224"/>
      <c r="AC187" s="224"/>
      <c r="AD187" s="224"/>
      <c r="AE187" s="224"/>
      <c r="AF187" s="224"/>
      <c r="AG187" s="224"/>
      <c r="AH187" s="224"/>
      <c r="AI187" s="224"/>
      <c r="AJ187" s="224"/>
      <c r="AK187" s="224"/>
      <c r="AL187" s="224"/>
      <c r="AM187" s="224"/>
      <c r="AN187" s="224"/>
      <c r="AO187" s="224"/>
      <c r="AP187" s="224"/>
      <c r="AQ187" s="224"/>
      <c r="AR187" s="224"/>
      <c r="AS187" s="224"/>
      <c r="AT187" s="224"/>
      <c r="AU187" s="224"/>
      <c r="AV187" s="224"/>
      <c r="AW187" s="224"/>
      <c r="AX187" s="224"/>
      <c r="AY187" s="224"/>
      <c r="AZ187" s="224"/>
      <c r="BA187" s="224"/>
      <c r="BB187" s="224"/>
      <c r="BC187" s="224"/>
      <c r="BD187" s="224"/>
      <c r="BE187" s="224"/>
      <c r="BF187" s="224"/>
      <c r="BG187" s="224"/>
      <c r="BH187" s="224"/>
      <c r="BI187" s="224"/>
      <c r="BJ187" s="224"/>
      <c r="BK187" s="224"/>
      <c r="BL187" s="224"/>
      <c r="BM187" s="224"/>
      <c r="BN187" s="224"/>
      <c r="BO187" s="224"/>
      <c r="BP187" s="224"/>
      <c r="BQ187" s="224"/>
      <c r="BR187" s="224"/>
      <c r="BS187" s="224"/>
      <c r="BT187" s="224"/>
      <c r="BU187" s="224"/>
      <c r="BV187" s="224"/>
      <c r="BW187" s="224"/>
    </row>
    <row r="188" spans="1:75">
      <c r="A188"/>
      <c r="B188"/>
      <c r="C188"/>
      <c r="D188" s="224"/>
      <c r="E188" s="224"/>
      <c r="F188" s="224"/>
      <c r="G188" s="224"/>
      <c r="H188" s="224"/>
      <c r="I188" s="224"/>
      <c r="J188" s="224"/>
      <c r="K188" s="224"/>
      <c r="L188" s="224"/>
      <c r="M188" s="224"/>
      <c r="N188" s="224"/>
      <c r="O188" s="224"/>
      <c r="P188" s="224"/>
      <c r="Q188" s="224"/>
      <c r="R188" s="224"/>
      <c r="S188" s="224"/>
      <c r="T188" s="224"/>
      <c r="U188" s="224"/>
      <c r="V188" s="224"/>
      <c r="W188" s="224"/>
      <c r="X188" s="224"/>
      <c r="Y188" s="224"/>
      <c r="Z188" s="224"/>
      <c r="AA188" s="224"/>
      <c r="AB188" s="224"/>
      <c r="AC188" s="224"/>
      <c r="AD188" s="224"/>
      <c r="AE188" s="224"/>
      <c r="AF188" s="224"/>
      <c r="AG188" s="224"/>
      <c r="AH188" s="224"/>
      <c r="AI188" s="224"/>
      <c r="AJ188" s="224"/>
      <c r="AK188" s="224"/>
      <c r="AL188" s="224"/>
      <c r="AM188" s="224"/>
      <c r="AN188" s="224"/>
      <c r="AO188" s="224"/>
      <c r="AP188" s="224"/>
      <c r="AQ188" s="224"/>
      <c r="AR188" s="224"/>
      <c r="AS188" s="224"/>
      <c r="AT188" s="224"/>
      <c r="AU188" s="224"/>
      <c r="AV188" s="224"/>
      <c r="AW188" s="224"/>
      <c r="AX188" s="224"/>
      <c r="AY188" s="224"/>
      <c r="AZ188" s="224"/>
      <c r="BA188" s="224"/>
      <c r="BB188" s="224"/>
      <c r="BC188" s="224"/>
      <c r="BD188" s="224"/>
      <c r="BE188" s="224"/>
      <c r="BF188" s="224"/>
      <c r="BG188" s="224"/>
      <c r="BH188" s="224"/>
      <c r="BI188" s="224"/>
      <c r="BJ188" s="224"/>
      <c r="BK188" s="224"/>
      <c r="BL188" s="224"/>
      <c r="BM188" s="224"/>
      <c r="BN188" s="224"/>
      <c r="BO188" s="224"/>
      <c r="BP188" s="224"/>
      <c r="BQ188" s="224"/>
      <c r="BR188" s="224"/>
      <c r="BS188" s="224"/>
      <c r="BT188" s="224"/>
      <c r="BU188" s="224"/>
      <c r="BV188" s="224"/>
      <c r="BW188" s="224"/>
    </row>
    <row r="189" spans="1:75">
      <c r="A189"/>
      <c r="B189"/>
      <c r="C189"/>
      <c r="D189" s="224"/>
      <c r="E189" s="224"/>
      <c r="F189" s="224"/>
      <c r="G189" s="224"/>
      <c r="H189" s="224"/>
      <c r="I189" s="224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  <c r="W189" s="224"/>
      <c r="X189" s="224"/>
      <c r="Y189" s="224"/>
      <c r="Z189" s="224"/>
      <c r="AA189" s="224"/>
      <c r="AB189" s="224"/>
      <c r="AC189" s="224"/>
      <c r="AD189" s="224"/>
      <c r="AE189" s="224"/>
      <c r="AF189" s="224"/>
      <c r="AG189" s="224"/>
      <c r="AH189" s="224"/>
      <c r="AI189" s="224"/>
      <c r="AJ189" s="224"/>
      <c r="AK189" s="224"/>
      <c r="AL189" s="224"/>
      <c r="AM189" s="224"/>
      <c r="AN189" s="224"/>
      <c r="AO189" s="224"/>
      <c r="AP189" s="224"/>
      <c r="AQ189" s="224"/>
      <c r="AR189" s="224"/>
      <c r="AS189" s="224"/>
      <c r="AT189" s="224"/>
      <c r="AU189" s="224"/>
      <c r="AV189" s="224"/>
      <c r="AW189" s="224"/>
      <c r="AX189" s="224"/>
      <c r="AY189" s="224"/>
      <c r="AZ189" s="224"/>
      <c r="BA189" s="224"/>
      <c r="BB189" s="224"/>
      <c r="BC189" s="224"/>
      <c r="BD189" s="224"/>
      <c r="BE189" s="224"/>
      <c r="BF189" s="224"/>
      <c r="BG189" s="224"/>
      <c r="BH189" s="224"/>
      <c r="BI189" s="224"/>
      <c r="BJ189" s="224"/>
      <c r="BK189" s="224"/>
      <c r="BL189" s="224"/>
      <c r="BM189" s="224"/>
      <c r="BN189" s="224"/>
      <c r="BO189" s="224"/>
      <c r="BP189" s="224"/>
      <c r="BQ189" s="224"/>
      <c r="BR189" s="224"/>
      <c r="BS189" s="224"/>
      <c r="BT189" s="224"/>
      <c r="BU189" s="224"/>
      <c r="BV189" s="224"/>
      <c r="BW189" s="224"/>
    </row>
    <row r="190" spans="1:75">
      <c r="A190"/>
      <c r="B190"/>
      <c r="C190"/>
      <c r="D190" s="224"/>
      <c r="E190" s="224"/>
      <c r="F190" s="224"/>
      <c r="G190" s="224"/>
      <c r="H190" s="224"/>
      <c r="I190" s="224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  <c r="W190" s="224"/>
      <c r="X190" s="224"/>
      <c r="Y190" s="224"/>
      <c r="Z190" s="224"/>
      <c r="AA190" s="224"/>
      <c r="AB190" s="224"/>
      <c r="AC190" s="224"/>
      <c r="AD190" s="224"/>
      <c r="AE190" s="224"/>
      <c r="AF190" s="224"/>
      <c r="AG190" s="224"/>
      <c r="AH190" s="224"/>
      <c r="AI190" s="224"/>
      <c r="AJ190" s="224"/>
      <c r="AK190" s="224"/>
      <c r="AL190" s="224"/>
      <c r="AM190" s="224"/>
      <c r="AN190" s="224"/>
      <c r="AO190" s="224"/>
      <c r="AP190" s="224"/>
      <c r="AQ190" s="224"/>
      <c r="AR190" s="224"/>
      <c r="AS190" s="224"/>
      <c r="AT190" s="224"/>
      <c r="AU190" s="224"/>
      <c r="AV190" s="224"/>
      <c r="AW190" s="224"/>
      <c r="AX190" s="224"/>
      <c r="AY190" s="224"/>
      <c r="AZ190" s="224"/>
      <c r="BA190" s="224"/>
      <c r="BB190" s="224"/>
      <c r="BC190" s="224"/>
      <c r="BD190" s="224"/>
      <c r="BE190" s="224"/>
      <c r="BF190" s="224"/>
      <c r="BG190" s="224"/>
      <c r="BH190" s="224"/>
      <c r="BI190" s="224"/>
      <c r="BJ190" s="224"/>
      <c r="BK190" s="224"/>
      <c r="BL190" s="224"/>
      <c r="BM190" s="224"/>
      <c r="BN190" s="224"/>
      <c r="BO190" s="224"/>
      <c r="BP190" s="224"/>
      <c r="BQ190" s="224"/>
      <c r="BR190" s="224"/>
      <c r="BS190" s="224"/>
      <c r="BT190" s="224"/>
      <c r="BU190" s="224"/>
      <c r="BV190" s="224"/>
      <c r="BW190" s="224"/>
    </row>
    <row r="191" spans="1:75">
      <c r="A191"/>
      <c r="B191"/>
      <c r="C191"/>
      <c r="D191" s="224"/>
      <c r="E191" s="224"/>
      <c r="F191" s="224"/>
      <c r="G191" s="224"/>
      <c r="H191" s="224"/>
      <c r="I191" s="224"/>
      <c r="J191" s="224"/>
      <c r="K191" s="224"/>
      <c r="L191" s="224"/>
      <c r="M191" s="224"/>
      <c r="N191" s="224"/>
      <c r="O191" s="224"/>
      <c r="P191" s="224"/>
      <c r="Q191" s="224"/>
      <c r="R191" s="224"/>
      <c r="S191" s="224"/>
      <c r="T191" s="224"/>
      <c r="U191" s="224"/>
      <c r="V191" s="224"/>
      <c r="W191" s="224"/>
      <c r="X191" s="224"/>
      <c r="Y191" s="224"/>
      <c r="Z191" s="224"/>
      <c r="AA191" s="224"/>
      <c r="AB191" s="224"/>
      <c r="AC191" s="224"/>
      <c r="AD191" s="224"/>
      <c r="AE191" s="224"/>
      <c r="AF191" s="224"/>
      <c r="AG191" s="224"/>
      <c r="AH191" s="224"/>
      <c r="AI191" s="224"/>
      <c r="AJ191" s="224"/>
      <c r="AK191" s="224"/>
      <c r="AL191" s="224"/>
      <c r="AM191" s="224"/>
      <c r="AN191" s="224"/>
      <c r="AO191" s="224"/>
      <c r="AP191" s="224"/>
      <c r="AQ191" s="224"/>
      <c r="AR191" s="224"/>
      <c r="AS191" s="224"/>
      <c r="AT191" s="224"/>
      <c r="AU191" s="224"/>
      <c r="AV191" s="224"/>
      <c r="AW191" s="224"/>
      <c r="AX191" s="224"/>
      <c r="AY191" s="224"/>
      <c r="AZ191" s="224"/>
      <c r="BA191" s="224"/>
      <c r="BB191" s="224"/>
      <c r="BC191" s="224"/>
      <c r="BD191" s="224"/>
      <c r="BE191" s="224"/>
      <c r="BF191" s="224"/>
      <c r="BG191" s="224"/>
      <c r="BH191" s="224"/>
      <c r="BI191" s="224"/>
      <c r="BJ191" s="224"/>
      <c r="BK191" s="224"/>
      <c r="BL191" s="224"/>
      <c r="BM191" s="224"/>
      <c r="BN191" s="224"/>
      <c r="BO191" s="224"/>
      <c r="BP191" s="224"/>
      <c r="BQ191" s="224"/>
      <c r="BR191" s="224"/>
      <c r="BS191" s="224"/>
      <c r="BT191" s="224"/>
      <c r="BU191" s="224"/>
      <c r="BV191" s="224"/>
      <c r="BW191" s="224"/>
    </row>
    <row r="192" spans="1:75">
      <c r="A192"/>
      <c r="B192"/>
      <c r="C192"/>
      <c r="D192" s="224"/>
      <c r="E192" s="224"/>
      <c r="F192" s="224"/>
      <c r="G192" s="224"/>
      <c r="H192" s="224"/>
      <c r="I192" s="224"/>
      <c r="J192" s="224"/>
      <c r="K192" s="224"/>
      <c r="L192" s="224"/>
      <c r="M192" s="224"/>
      <c r="N192" s="224"/>
      <c r="O192" s="224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  <c r="Z192" s="224"/>
      <c r="AA192" s="224"/>
      <c r="AB192" s="224"/>
      <c r="AC192" s="224"/>
      <c r="AD192" s="224"/>
      <c r="AE192" s="224"/>
      <c r="AF192" s="224"/>
      <c r="AG192" s="224"/>
      <c r="AH192" s="224"/>
      <c r="AI192" s="224"/>
      <c r="AJ192" s="224"/>
      <c r="AK192" s="224"/>
      <c r="AL192" s="224"/>
      <c r="AM192" s="224"/>
      <c r="AN192" s="224"/>
      <c r="AO192" s="224"/>
      <c r="AP192" s="224"/>
      <c r="AQ192" s="224"/>
      <c r="AR192" s="224"/>
      <c r="AS192" s="224"/>
      <c r="AT192" s="224"/>
      <c r="AU192" s="224"/>
      <c r="AV192" s="224"/>
      <c r="AW192" s="224"/>
      <c r="AX192" s="224"/>
      <c r="AY192" s="224"/>
      <c r="AZ192" s="224"/>
      <c r="BA192" s="224"/>
      <c r="BB192" s="224"/>
      <c r="BC192" s="224"/>
      <c r="BD192" s="224"/>
      <c r="BE192" s="224"/>
      <c r="BF192" s="224"/>
      <c r="BG192" s="224"/>
      <c r="BH192" s="224"/>
      <c r="BI192" s="224"/>
      <c r="BJ192" s="224"/>
      <c r="BK192" s="224"/>
      <c r="BL192" s="224"/>
      <c r="BM192" s="224"/>
      <c r="BN192" s="224"/>
      <c r="BO192" s="224"/>
      <c r="BP192" s="224"/>
      <c r="BQ192" s="224"/>
      <c r="BR192" s="224"/>
      <c r="BS192" s="224"/>
      <c r="BT192" s="224"/>
      <c r="BU192" s="224"/>
      <c r="BV192" s="224"/>
      <c r="BW192" s="224"/>
    </row>
    <row r="193" spans="1:75">
      <c r="A193"/>
      <c r="B193"/>
      <c r="C193"/>
      <c r="D193" s="224"/>
      <c r="E193" s="224"/>
      <c r="F193" s="224"/>
      <c r="G193" s="224"/>
      <c r="H193" s="224"/>
      <c r="I193" s="224"/>
      <c r="J193" s="224"/>
      <c r="K193" s="224"/>
      <c r="L193" s="224"/>
      <c r="M193" s="224"/>
      <c r="N193" s="224"/>
      <c r="O193" s="224"/>
      <c r="P193" s="224"/>
      <c r="Q193" s="224"/>
      <c r="R193" s="224"/>
      <c r="S193" s="224"/>
      <c r="T193" s="224"/>
      <c r="U193" s="224"/>
      <c r="V193" s="224"/>
      <c r="W193" s="224"/>
      <c r="X193" s="224"/>
      <c r="Y193" s="224"/>
      <c r="Z193" s="224"/>
      <c r="AA193" s="224"/>
      <c r="AB193" s="224"/>
      <c r="AC193" s="224"/>
      <c r="AD193" s="224"/>
      <c r="AE193" s="224"/>
      <c r="AF193" s="224"/>
      <c r="AG193" s="224"/>
      <c r="AH193" s="224"/>
      <c r="AI193" s="224"/>
      <c r="AJ193" s="224"/>
      <c r="AK193" s="224"/>
      <c r="AL193" s="224"/>
      <c r="AM193" s="224"/>
      <c r="AN193" s="224"/>
      <c r="AO193" s="224"/>
      <c r="AP193" s="224"/>
      <c r="AQ193" s="224"/>
      <c r="AR193" s="224"/>
      <c r="AS193" s="224"/>
      <c r="AT193" s="224"/>
      <c r="AU193" s="224"/>
      <c r="AV193" s="224"/>
      <c r="AW193" s="224"/>
      <c r="AX193" s="224"/>
      <c r="AY193" s="224"/>
      <c r="AZ193" s="224"/>
      <c r="BA193" s="224"/>
      <c r="BB193" s="224"/>
      <c r="BC193" s="224"/>
      <c r="BD193" s="224"/>
      <c r="BE193" s="224"/>
      <c r="BF193" s="224"/>
      <c r="BG193" s="224"/>
      <c r="BH193" s="224"/>
      <c r="BI193" s="224"/>
      <c r="BJ193" s="224"/>
      <c r="BK193" s="224"/>
      <c r="BL193" s="224"/>
      <c r="BM193" s="224"/>
      <c r="BN193" s="224"/>
      <c r="BO193" s="224"/>
      <c r="BP193" s="224"/>
      <c r="BQ193" s="224"/>
      <c r="BR193" s="224"/>
      <c r="BS193" s="224"/>
      <c r="BT193" s="224"/>
      <c r="BU193" s="224"/>
      <c r="BV193" s="224"/>
      <c r="BW193" s="224"/>
    </row>
    <row r="194" spans="1:75">
      <c r="A194"/>
      <c r="B194"/>
      <c r="C194"/>
      <c r="D194" s="224"/>
      <c r="E194" s="224"/>
      <c r="F194" s="224"/>
      <c r="G194" s="224"/>
      <c r="H194" s="224"/>
      <c r="I194" s="224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224"/>
      <c r="V194" s="224"/>
      <c r="W194" s="224"/>
      <c r="X194" s="224"/>
      <c r="Y194" s="224"/>
      <c r="Z194" s="224"/>
      <c r="AA194" s="224"/>
      <c r="AB194" s="224"/>
      <c r="AC194" s="224"/>
      <c r="AD194" s="224"/>
      <c r="AE194" s="224"/>
      <c r="AF194" s="224"/>
      <c r="AG194" s="224"/>
      <c r="AH194" s="224"/>
      <c r="AI194" s="224"/>
      <c r="AJ194" s="224"/>
      <c r="AK194" s="224"/>
      <c r="AL194" s="224"/>
      <c r="AM194" s="224"/>
      <c r="AN194" s="224"/>
      <c r="AO194" s="224"/>
      <c r="AP194" s="224"/>
      <c r="AQ194" s="224"/>
      <c r="AR194" s="224"/>
      <c r="AS194" s="224"/>
      <c r="AT194" s="224"/>
      <c r="AU194" s="224"/>
      <c r="AV194" s="224"/>
      <c r="AW194" s="224"/>
      <c r="AX194" s="224"/>
      <c r="AY194" s="224"/>
      <c r="AZ194" s="224"/>
      <c r="BA194" s="224"/>
      <c r="BB194" s="224"/>
      <c r="BC194" s="224"/>
      <c r="BD194" s="224"/>
      <c r="BE194" s="224"/>
      <c r="BF194" s="224"/>
      <c r="BG194" s="224"/>
      <c r="BH194" s="224"/>
      <c r="BI194" s="224"/>
      <c r="BJ194" s="224"/>
      <c r="BK194" s="224"/>
      <c r="BL194" s="224"/>
      <c r="BM194" s="224"/>
      <c r="BN194" s="224"/>
      <c r="BO194" s="224"/>
      <c r="BP194" s="224"/>
      <c r="BQ194" s="224"/>
      <c r="BR194" s="224"/>
      <c r="BS194" s="224"/>
      <c r="BT194" s="224"/>
      <c r="BU194" s="224"/>
      <c r="BV194" s="224"/>
      <c r="BW194" s="224"/>
    </row>
    <row r="195" spans="1:75">
      <c r="A195"/>
      <c r="B195"/>
      <c r="C195"/>
      <c r="D195" s="224"/>
      <c r="E195" s="224"/>
      <c r="F195" s="224"/>
      <c r="G195" s="224"/>
      <c r="H195" s="224"/>
      <c r="I195" s="224"/>
      <c r="J195" s="224"/>
      <c r="K195" s="224"/>
      <c r="L195" s="224"/>
      <c r="M195" s="224"/>
      <c r="N195" s="224"/>
      <c r="O195" s="224"/>
      <c r="P195" s="224"/>
      <c r="Q195" s="224"/>
      <c r="R195" s="224"/>
      <c r="S195" s="224"/>
      <c r="T195" s="224"/>
      <c r="U195" s="224"/>
      <c r="V195" s="224"/>
      <c r="W195" s="224"/>
      <c r="X195" s="224"/>
      <c r="Y195" s="224"/>
      <c r="Z195" s="224"/>
      <c r="AA195" s="224"/>
      <c r="AB195" s="224"/>
      <c r="AC195" s="224"/>
      <c r="AD195" s="224"/>
      <c r="AE195" s="224"/>
      <c r="AF195" s="224"/>
      <c r="AG195" s="224"/>
      <c r="AH195" s="224"/>
      <c r="AI195" s="224"/>
      <c r="AJ195" s="224"/>
      <c r="AK195" s="224"/>
      <c r="AL195" s="224"/>
      <c r="AM195" s="224"/>
      <c r="AN195" s="224"/>
      <c r="AO195" s="224"/>
      <c r="AP195" s="224"/>
      <c r="AQ195" s="224"/>
      <c r="AR195" s="224"/>
      <c r="AS195" s="224"/>
      <c r="AT195" s="224"/>
      <c r="AU195" s="224"/>
      <c r="AV195" s="224"/>
      <c r="AW195" s="224"/>
      <c r="AX195" s="224"/>
      <c r="AY195" s="224"/>
      <c r="AZ195" s="224"/>
      <c r="BA195" s="224"/>
      <c r="BB195" s="224"/>
      <c r="BC195" s="224"/>
      <c r="BD195" s="224"/>
      <c r="BE195" s="224"/>
      <c r="BF195" s="224"/>
      <c r="BG195" s="224"/>
      <c r="BH195" s="224"/>
      <c r="BI195" s="224"/>
      <c r="BJ195" s="224"/>
      <c r="BK195" s="224"/>
      <c r="BL195" s="224"/>
      <c r="BM195" s="224"/>
      <c r="BN195" s="224"/>
      <c r="BO195" s="224"/>
      <c r="BP195" s="224"/>
      <c r="BQ195" s="224"/>
      <c r="BR195" s="224"/>
      <c r="BS195" s="224"/>
      <c r="BT195" s="224"/>
      <c r="BU195" s="224"/>
      <c r="BV195" s="224"/>
      <c r="BW195" s="224"/>
    </row>
    <row r="196" spans="1:75">
      <c r="A196"/>
      <c r="B196"/>
      <c r="C196"/>
      <c r="D196" s="224"/>
      <c r="E196" s="224"/>
      <c r="F196" s="224"/>
      <c r="G196" s="224"/>
      <c r="H196" s="224"/>
      <c r="I196" s="224"/>
      <c r="J196" s="224"/>
      <c r="K196" s="224"/>
      <c r="L196" s="224"/>
      <c r="M196" s="224"/>
      <c r="N196" s="224"/>
      <c r="O196" s="224"/>
      <c r="P196" s="224"/>
      <c r="Q196" s="224"/>
      <c r="R196" s="224"/>
      <c r="S196" s="224"/>
      <c r="T196" s="224"/>
      <c r="U196" s="224"/>
      <c r="V196" s="224"/>
      <c r="W196" s="224"/>
      <c r="X196" s="224"/>
      <c r="Y196" s="224"/>
      <c r="Z196" s="224"/>
      <c r="AA196" s="224"/>
      <c r="AB196" s="224"/>
      <c r="AC196" s="224"/>
      <c r="AD196" s="224"/>
      <c r="AE196" s="224"/>
      <c r="AF196" s="224"/>
      <c r="AG196" s="224"/>
      <c r="AH196" s="224"/>
      <c r="AI196" s="224"/>
      <c r="AJ196" s="224"/>
      <c r="AK196" s="224"/>
      <c r="AL196" s="224"/>
      <c r="AM196" s="224"/>
      <c r="AN196" s="224"/>
      <c r="AO196" s="224"/>
      <c r="AP196" s="224"/>
      <c r="AQ196" s="224"/>
      <c r="AR196" s="224"/>
      <c r="AS196" s="224"/>
      <c r="AT196" s="224"/>
      <c r="AU196" s="224"/>
      <c r="AV196" s="224"/>
      <c r="AW196" s="224"/>
      <c r="AX196" s="224"/>
      <c r="AY196" s="224"/>
      <c r="AZ196" s="224"/>
      <c r="BA196" s="224"/>
      <c r="BB196" s="224"/>
      <c r="BC196" s="224"/>
      <c r="BD196" s="224"/>
      <c r="BE196" s="224"/>
      <c r="BF196" s="224"/>
      <c r="BG196" s="224"/>
      <c r="BH196" s="224"/>
      <c r="BI196" s="224"/>
      <c r="BJ196" s="224"/>
      <c r="BK196" s="224"/>
      <c r="BL196" s="224"/>
      <c r="BM196" s="224"/>
      <c r="BN196" s="224"/>
      <c r="BO196" s="224"/>
      <c r="BP196" s="224"/>
      <c r="BQ196" s="224"/>
      <c r="BR196" s="224"/>
      <c r="BS196" s="224"/>
      <c r="BT196" s="224"/>
      <c r="BU196" s="224"/>
      <c r="BV196" s="224"/>
      <c r="BW196" s="224"/>
    </row>
    <row r="197" spans="1:75">
      <c r="A197"/>
      <c r="B197"/>
      <c r="C197"/>
      <c r="D197" s="224"/>
      <c r="E197" s="224"/>
      <c r="F197" s="224"/>
      <c r="G197" s="224"/>
      <c r="H197" s="224"/>
      <c r="I197" s="224"/>
      <c r="J197" s="224"/>
      <c r="K197" s="224"/>
      <c r="L197" s="224"/>
      <c r="M197" s="224"/>
      <c r="N197" s="224"/>
      <c r="O197" s="224"/>
      <c r="P197" s="224"/>
      <c r="Q197" s="224"/>
      <c r="R197" s="224"/>
      <c r="S197" s="224"/>
      <c r="T197" s="224"/>
      <c r="U197" s="224"/>
      <c r="V197" s="224"/>
      <c r="W197" s="224"/>
      <c r="X197" s="224"/>
      <c r="Y197" s="224"/>
      <c r="Z197" s="224"/>
      <c r="AA197" s="224"/>
      <c r="AB197" s="224"/>
      <c r="AC197" s="224"/>
      <c r="AD197" s="224"/>
      <c r="AE197" s="224"/>
      <c r="AF197" s="224"/>
      <c r="AG197" s="224"/>
      <c r="AH197" s="224"/>
      <c r="AI197" s="224"/>
      <c r="AJ197" s="224"/>
      <c r="AK197" s="224"/>
      <c r="AL197" s="224"/>
      <c r="AM197" s="224"/>
      <c r="AN197" s="224"/>
      <c r="AO197" s="224"/>
      <c r="AP197" s="224"/>
      <c r="AQ197" s="224"/>
      <c r="AR197" s="224"/>
      <c r="AS197" s="224"/>
      <c r="AT197" s="224"/>
      <c r="AU197" s="224"/>
      <c r="AV197" s="224"/>
      <c r="AW197" s="224"/>
      <c r="AX197" s="224"/>
      <c r="AY197" s="224"/>
      <c r="AZ197" s="224"/>
      <c r="BA197" s="224"/>
      <c r="BB197" s="224"/>
      <c r="BC197" s="224"/>
      <c r="BD197" s="224"/>
      <c r="BE197" s="224"/>
      <c r="BF197" s="224"/>
      <c r="BG197" s="224"/>
      <c r="BH197" s="224"/>
      <c r="BI197" s="224"/>
      <c r="BJ197" s="224"/>
      <c r="BK197" s="224"/>
      <c r="BL197" s="224"/>
      <c r="BM197" s="224"/>
      <c r="BN197" s="224"/>
      <c r="BO197" s="224"/>
      <c r="BP197" s="224"/>
      <c r="BQ197" s="224"/>
      <c r="BR197" s="224"/>
      <c r="BS197" s="224"/>
      <c r="BT197" s="224"/>
      <c r="BU197" s="224"/>
      <c r="BV197" s="224"/>
      <c r="BW197" s="224"/>
    </row>
    <row r="198" spans="1:75">
      <c r="A198"/>
      <c r="B198"/>
      <c r="C198"/>
      <c r="D198" s="224"/>
      <c r="E198" s="224"/>
      <c r="F198" s="224"/>
      <c r="G198" s="224"/>
      <c r="H198" s="224"/>
      <c r="I198" s="224"/>
      <c r="J198" s="224"/>
      <c r="K198" s="224"/>
      <c r="L198" s="224"/>
      <c r="M198" s="224"/>
      <c r="N198" s="224"/>
      <c r="O198" s="224"/>
      <c r="P198" s="224"/>
      <c r="Q198" s="224"/>
      <c r="R198" s="224"/>
      <c r="S198" s="224"/>
      <c r="T198" s="224"/>
      <c r="U198" s="224"/>
      <c r="V198" s="224"/>
      <c r="W198" s="224"/>
      <c r="X198" s="224"/>
      <c r="Y198" s="224"/>
      <c r="Z198" s="224"/>
      <c r="AA198" s="224"/>
      <c r="AB198" s="224"/>
      <c r="AC198" s="224"/>
      <c r="AD198" s="224"/>
      <c r="AE198" s="224"/>
      <c r="AF198" s="224"/>
      <c r="AG198" s="224"/>
      <c r="AH198" s="224"/>
      <c r="AI198" s="224"/>
      <c r="AJ198" s="224"/>
      <c r="AK198" s="224"/>
      <c r="AL198" s="224"/>
      <c r="AM198" s="224"/>
      <c r="AN198" s="224"/>
      <c r="AO198" s="224"/>
      <c r="AP198" s="224"/>
      <c r="AQ198" s="224"/>
      <c r="AR198" s="224"/>
      <c r="AS198" s="224"/>
      <c r="AT198" s="224"/>
      <c r="AU198" s="224"/>
      <c r="AV198" s="224"/>
      <c r="AW198" s="224"/>
      <c r="AX198" s="224"/>
      <c r="AY198" s="224"/>
      <c r="AZ198" s="224"/>
      <c r="BA198" s="224"/>
      <c r="BB198" s="224"/>
      <c r="BC198" s="224"/>
      <c r="BD198" s="224"/>
      <c r="BE198" s="224"/>
      <c r="BF198" s="224"/>
      <c r="BG198" s="224"/>
      <c r="BH198" s="224"/>
      <c r="BI198" s="224"/>
      <c r="BJ198" s="224"/>
      <c r="BK198" s="224"/>
      <c r="BL198" s="224"/>
      <c r="BM198" s="224"/>
      <c r="BN198" s="224"/>
      <c r="BO198" s="224"/>
      <c r="BP198" s="224"/>
      <c r="BQ198" s="224"/>
      <c r="BR198" s="224"/>
      <c r="BS198" s="224"/>
      <c r="BT198" s="224"/>
      <c r="BU198" s="224"/>
      <c r="BV198" s="224"/>
      <c r="BW198" s="224"/>
    </row>
    <row r="199" spans="1:75">
      <c r="A199"/>
      <c r="B199"/>
      <c r="C199"/>
      <c r="D199" s="224"/>
      <c r="E199" s="224"/>
      <c r="F199" s="224"/>
      <c r="G199" s="224"/>
      <c r="H199" s="224"/>
      <c r="I199" s="224"/>
      <c r="J199" s="224"/>
      <c r="K199" s="224"/>
      <c r="L199" s="224"/>
      <c r="M199" s="224"/>
      <c r="N199" s="224"/>
      <c r="O199" s="224"/>
      <c r="P199" s="224"/>
      <c r="Q199" s="224"/>
      <c r="R199" s="224"/>
      <c r="S199" s="224"/>
      <c r="T199" s="224"/>
      <c r="U199" s="224"/>
      <c r="V199" s="224"/>
      <c r="W199" s="224"/>
      <c r="X199" s="224"/>
      <c r="Y199" s="224"/>
      <c r="Z199" s="224"/>
      <c r="AA199" s="224"/>
      <c r="AB199" s="224"/>
      <c r="AC199" s="224"/>
      <c r="AD199" s="224"/>
      <c r="AE199" s="224"/>
      <c r="AF199" s="224"/>
      <c r="AG199" s="224"/>
      <c r="AH199" s="224"/>
      <c r="AI199" s="224"/>
      <c r="AJ199" s="224"/>
      <c r="AK199" s="224"/>
      <c r="AL199" s="224"/>
      <c r="AM199" s="224"/>
      <c r="AN199" s="224"/>
      <c r="AO199" s="224"/>
      <c r="AP199" s="224"/>
      <c r="AQ199" s="224"/>
      <c r="AR199" s="224"/>
      <c r="AS199" s="224"/>
      <c r="AT199" s="224"/>
      <c r="AU199" s="224"/>
      <c r="AV199" s="224"/>
      <c r="AW199" s="224"/>
      <c r="AX199" s="224"/>
      <c r="AY199" s="224"/>
      <c r="AZ199" s="224"/>
      <c r="BA199" s="224"/>
      <c r="BB199" s="224"/>
      <c r="BC199" s="224"/>
      <c r="BD199" s="224"/>
      <c r="BE199" s="224"/>
      <c r="BF199" s="224"/>
      <c r="BG199" s="224"/>
      <c r="BH199" s="224"/>
      <c r="BI199" s="224"/>
      <c r="BJ199" s="224"/>
      <c r="BK199" s="224"/>
      <c r="BL199" s="224"/>
      <c r="BM199" s="224"/>
      <c r="BN199" s="224"/>
      <c r="BO199" s="224"/>
      <c r="BP199" s="224"/>
      <c r="BQ199" s="224"/>
      <c r="BR199" s="224"/>
      <c r="BS199" s="224"/>
      <c r="BT199" s="224"/>
      <c r="BU199" s="224"/>
      <c r="BV199" s="224"/>
      <c r="BW199" s="224"/>
    </row>
    <row r="200" spans="1:75">
      <c r="A200"/>
      <c r="B200"/>
      <c r="C200"/>
      <c r="D200" s="224"/>
      <c r="E200" s="224"/>
      <c r="F200" s="224"/>
      <c r="G200" s="224"/>
      <c r="H200" s="224"/>
      <c r="I200" s="224"/>
      <c r="J200" s="224"/>
      <c r="K200" s="224"/>
      <c r="L200" s="224"/>
      <c r="M200" s="224"/>
      <c r="N200" s="224"/>
      <c r="O200" s="224"/>
      <c r="P200" s="224"/>
      <c r="Q200" s="224"/>
      <c r="R200" s="224"/>
      <c r="S200" s="224"/>
      <c r="T200" s="224"/>
      <c r="U200" s="224"/>
      <c r="V200" s="224"/>
      <c r="W200" s="224"/>
      <c r="X200" s="224"/>
      <c r="Y200" s="224"/>
      <c r="Z200" s="224"/>
      <c r="AA200" s="224"/>
      <c r="AB200" s="224"/>
      <c r="AC200" s="224"/>
      <c r="AD200" s="224"/>
      <c r="AE200" s="224"/>
      <c r="AF200" s="224"/>
      <c r="AG200" s="224"/>
      <c r="AH200" s="224"/>
      <c r="AI200" s="224"/>
      <c r="AJ200" s="224"/>
      <c r="AK200" s="224"/>
      <c r="AL200" s="224"/>
      <c r="AM200" s="224"/>
      <c r="AN200" s="224"/>
      <c r="AO200" s="224"/>
      <c r="AP200" s="224"/>
      <c r="AQ200" s="224"/>
      <c r="AR200" s="224"/>
      <c r="AS200" s="224"/>
      <c r="AT200" s="224"/>
      <c r="AU200" s="224"/>
      <c r="AV200" s="224"/>
      <c r="AW200" s="224"/>
      <c r="AX200" s="224"/>
      <c r="AY200" s="224"/>
      <c r="AZ200" s="224"/>
      <c r="BA200" s="224"/>
      <c r="BB200" s="224"/>
      <c r="BC200" s="224"/>
      <c r="BD200" s="224"/>
      <c r="BE200" s="224"/>
      <c r="BF200" s="224"/>
      <c r="BG200" s="224"/>
      <c r="BH200" s="224"/>
      <c r="BI200" s="224"/>
      <c r="BJ200" s="224"/>
      <c r="BK200" s="224"/>
      <c r="BL200" s="224"/>
      <c r="BM200" s="224"/>
      <c r="BN200" s="224"/>
      <c r="BO200" s="224"/>
      <c r="BP200" s="224"/>
      <c r="BQ200" s="224"/>
      <c r="BR200" s="224"/>
      <c r="BS200" s="224"/>
      <c r="BT200" s="224"/>
      <c r="BU200" s="224"/>
      <c r="BV200" s="224"/>
      <c r="BW200" s="224"/>
    </row>
    <row r="201" spans="1:75">
      <c r="A201"/>
      <c r="B201"/>
      <c r="C201"/>
      <c r="D201" s="224"/>
      <c r="E201" s="224"/>
      <c r="F201" s="224"/>
      <c r="G201" s="224"/>
      <c r="H201" s="224"/>
      <c r="I201" s="224"/>
      <c r="J201" s="224"/>
      <c r="K201" s="224"/>
      <c r="L201" s="224"/>
      <c r="M201" s="224"/>
      <c r="N201" s="224"/>
      <c r="O201" s="224"/>
      <c r="P201" s="224"/>
      <c r="Q201" s="224"/>
      <c r="R201" s="224"/>
      <c r="S201" s="224"/>
      <c r="T201" s="224"/>
      <c r="U201" s="224"/>
      <c r="V201" s="224"/>
      <c r="W201" s="224"/>
      <c r="X201" s="224"/>
      <c r="Y201" s="224"/>
      <c r="Z201" s="224"/>
      <c r="AA201" s="224"/>
      <c r="AB201" s="224"/>
      <c r="AC201" s="224"/>
      <c r="AD201" s="224"/>
      <c r="AE201" s="224"/>
      <c r="AF201" s="224"/>
      <c r="AG201" s="224"/>
      <c r="AH201" s="224"/>
      <c r="AI201" s="224"/>
      <c r="AJ201" s="224"/>
      <c r="AK201" s="224"/>
      <c r="AL201" s="224"/>
      <c r="AM201" s="224"/>
      <c r="AN201" s="224"/>
      <c r="AO201" s="224"/>
      <c r="AP201" s="224"/>
      <c r="AQ201" s="224"/>
      <c r="AR201" s="224"/>
      <c r="AS201" s="224"/>
      <c r="AT201" s="224"/>
      <c r="AU201" s="224"/>
      <c r="AV201" s="224"/>
      <c r="AW201" s="224"/>
      <c r="AX201" s="224"/>
      <c r="AY201" s="224"/>
      <c r="AZ201" s="224"/>
      <c r="BA201" s="224"/>
      <c r="BB201" s="224"/>
      <c r="BC201" s="224"/>
      <c r="BD201" s="224"/>
      <c r="BE201" s="224"/>
      <c r="BF201" s="224"/>
      <c r="BG201" s="224"/>
      <c r="BH201" s="224"/>
      <c r="BI201" s="224"/>
      <c r="BJ201" s="224"/>
      <c r="BK201" s="224"/>
      <c r="BL201" s="224"/>
      <c r="BM201" s="224"/>
      <c r="BN201" s="224"/>
      <c r="BO201" s="224"/>
      <c r="BP201" s="224"/>
      <c r="BQ201" s="224"/>
      <c r="BR201" s="224"/>
      <c r="BS201" s="224"/>
      <c r="BT201" s="224"/>
      <c r="BU201" s="224"/>
      <c r="BV201" s="224"/>
      <c r="BW201" s="224"/>
    </row>
    <row r="202" spans="1:75">
      <c r="A202"/>
      <c r="B202"/>
      <c r="C202"/>
      <c r="D202" s="224"/>
      <c r="E202" s="224"/>
      <c r="F202" s="224"/>
      <c r="G202" s="224"/>
      <c r="H202" s="224"/>
      <c r="I202" s="224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224"/>
      <c r="U202" s="224"/>
      <c r="V202" s="224"/>
      <c r="W202" s="224"/>
      <c r="X202" s="224"/>
      <c r="Y202" s="224"/>
      <c r="Z202" s="224"/>
      <c r="AA202" s="224"/>
      <c r="AB202" s="224"/>
      <c r="AC202" s="224"/>
      <c r="AD202" s="224"/>
      <c r="AE202" s="224"/>
      <c r="AF202" s="224"/>
      <c r="AG202" s="224"/>
      <c r="AH202" s="224"/>
      <c r="AI202" s="224"/>
      <c r="AJ202" s="224"/>
      <c r="AK202" s="224"/>
      <c r="AL202" s="224"/>
      <c r="AM202" s="224"/>
      <c r="AN202" s="224"/>
      <c r="AO202" s="224"/>
      <c r="AP202" s="224"/>
      <c r="AQ202" s="224"/>
      <c r="AR202" s="224"/>
      <c r="AS202" s="224"/>
      <c r="AT202" s="224"/>
      <c r="AU202" s="224"/>
      <c r="AV202" s="224"/>
      <c r="AW202" s="224"/>
      <c r="AX202" s="224"/>
      <c r="AY202" s="224"/>
      <c r="AZ202" s="224"/>
      <c r="BA202" s="224"/>
      <c r="BB202" s="224"/>
      <c r="BC202" s="224"/>
      <c r="BD202" s="224"/>
      <c r="BE202" s="224"/>
      <c r="BF202" s="224"/>
      <c r="BG202" s="224"/>
      <c r="BH202" s="224"/>
      <c r="BI202" s="224"/>
      <c r="BJ202" s="224"/>
      <c r="BK202" s="224"/>
      <c r="BL202" s="224"/>
      <c r="BM202" s="224"/>
      <c r="BN202" s="224"/>
      <c r="BO202" s="224"/>
      <c r="BP202" s="224"/>
      <c r="BQ202" s="224"/>
      <c r="BR202" s="224"/>
      <c r="BS202" s="224"/>
      <c r="BT202" s="224"/>
      <c r="BU202" s="224"/>
      <c r="BV202" s="224"/>
      <c r="BW202" s="224"/>
    </row>
    <row r="203" spans="1:75">
      <c r="A203"/>
      <c r="B203"/>
      <c r="C203"/>
      <c r="D203" s="224"/>
      <c r="E203" s="224"/>
      <c r="F203" s="224"/>
      <c r="G203" s="224"/>
      <c r="H203" s="224"/>
      <c r="I203" s="224"/>
      <c r="J203" s="224"/>
      <c r="K203" s="224"/>
      <c r="L203" s="224"/>
      <c r="M203" s="224"/>
      <c r="N203" s="224"/>
      <c r="O203" s="224"/>
      <c r="P203" s="224"/>
      <c r="Q203" s="224"/>
      <c r="R203" s="224"/>
      <c r="S203" s="224"/>
      <c r="T203" s="224"/>
      <c r="U203" s="224"/>
      <c r="V203" s="224"/>
      <c r="W203" s="224"/>
      <c r="X203" s="224"/>
      <c r="Y203" s="224"/>
      <c r="Z203" s="224"/>
      <c r="AA203" s="224"/>
      <c r="AB203" s="224"/>
      <c r="AC203" s="224"/>
      <c r="AD203" s="224"/>
      <c r="AE203" s="224"/>
      <c r="AF203" s="224"/>
      <c r="AG203" s="224"/>
      <c r="AH203" s="224"/>
      <c r="AI203" s="224"/>
      <c r="AJ203" s="224"/>
      <c r="AK203" s="224"/>
      <c r="AL203" s="224"/>
      <c r="AM203" s="224"/>
      <c r="AN203" s="224"/>
      <c r="AO203" s="224"/>
      <c r="AP203" s="224"/>
      <c r="AQ203" s="224"/>
      <c r="AR203" s="224"/>
      <c r="AS203" s="224"/>
      <c r="AT203" s="224"/>
      <c r="AU203" s="224"/>
      <c r="AV203" s="224"/>
      <c r="AW203" s="224"/>
      <c r="AX203" s="224"/>
      <c r="AY203" s="224"/>
      <c r="AZ203" s="224"/>
      <c r="BA203" s="224"/>
      <c r="BB203" s="224"/>
      <c r="BC203" s="224"/>
      <c r="BD203" s="224"/>
      <c r="BE203" s="224"/>
      <c r="BF203" s="224"/>
      <c r="BG203" s="224"/>
      <c r="BH203" s="224"/>
      <c r="BI203" s="224"/>
      <c r="BJ203" s="224"/>
      <c r="BK203" s="224"/>
      <c r="BL203" s="224"/>
      <c r="BM203" s="224"/>
      <c r="BN203" s="224"/>
      <c r="BO203" s="224"/>
      <c r="BP203" s="224"/>
      <c r="BQ203" s="224"/>
      <c r="BR203" s="224"/>
      <c r="BS203" s="224"/>
      <c r="BT203" s="224"/>
      <c r="BU203" s="224"/>
      <c r="BV203" s="224"/>
      <c r="BW203" s="224"/>
    </row>
    <row r="204" spans="1:75">
      <c r="A204"/>
      <c r="B204"/>
      <c r="C204"/>
      <c r="D204" s="224"/>
      <c r="E204" s="224"/>
      <c r="F204" s="224"/>
      <c r="G204" s="224"/>
      <c r="H204" s="224"/>
      <c r="I204" s="224"/>
      <c r="J204" s="224"/>
      <c r="K204" s="224"/>
      <c r="L204" s="224"/>
      <c r="M204" s="224"/>
      <c r="N204" s="224"/>
      <c r="O204" s="224"/>
      <c r="P204" s="224"/>
      <c r="Q204" s="224"/>
      <c r="R204" s="224"/>
      <c r="S204" s="224"/>
      <c r="T204" s="224"/>
      <c r="U204" s="224"/>
      <c r="V204" s="224"/>
      <c r="W204" s="224"/>
      <c r="X204" s="224"/>
      <c r="Y204" s="224"/>
      <c r="Z204" s="224"/>
      <c r="AA204" s="224"/>
      <c r="AB204" s="224"/>
      <c r="AC204" s="224"/>
      <c r="AD204" s="224"/>
      <c r="AE204" s="224"/>
      <c r="AF204" s="224"/>
      <c r="AG204" s="224"/>
      <c r="AH204" s="224"/>
      <c r="AI204" s="224"/>
      <c r="AJ204" s="224"/>
      <c r="AK204" s="224"/>
      <c r="AL204" s="224"/>
      <c r="AM204" s="224"/>
      <c r="AN204" s="224"/>
      <c r="AO204" s="224"/>
      <c r="AP204" s="224"/>
      <c r="AQ204" s="224"/>
      <c r="AR204" s="224"/>
      <c r="AS204" s="224"/>
      <c r="AT204" s="224"/>
      <c r="AU204" s="224"/>
      <c r="AV204" s="224"/>
      <c r="AW204" s="224"/>
      <c r="AX204" s="224"/>
      <c r="AY204" s="224"/>
      <c r="AZ204" s="224"/>
      <c r="BA204" s="224"/>
      <c r="BB204" s="224"/>
      <c r="BC204" s="224"/>
      <c r="BD204" s="224"/>
      <c r="BE204" s="224"/>
      <c r="BF204" s="224"/>
      <c r="BG204" s="224"/>
      <c r="BH204" s="224"/>
      <c r="BI204" s="224"/>
      <c r="BJ204" s="224"/>
      <c r="BK204" s="224"/>
      <c r="BL204" s="224"/>
      <c r="BM204" s="224"/>
      <c r="BN204" s="224"/>
      <c r="BO204" s="224"/>
      <c r="BP204" s="224"/>
      <c r="BQ204" s="224"/>
      <c r="BR204" s="224"/>
      <c r="BS204" s="224"/>
      <c r="BT204" s="224"/>
      <c r="BU204" s="224"/>
      <c r="BV204" s="224"/>
      <c r="BW204" s="224"/>
    </row>
    <row r="205" spans="1:75">
      <c r="A205"/>
      <c r="B205"/>
      <c r="C205"/>
      <c r="D205" s="224"/>
      <c r="E205" s="224"/>
      <c r="F205" s="224"/>
      <c r="G205" s="224"/>
      <c r="H205" s="224"/>
      <c r="I205" s="224"/>
      <c r="J205" s="224"/>
      <c r="K205" s="224"/>
      <c r="L205" s="224"/>
      <c r="M205" s="224"/>
      <c r="N205" s="224"/>
      <c r="O205" s="224"/>
      <c r="P205" s="224"/>
      <c r="Q205" s="224"/>
      <c r="R205" s="224"/>
      <c r="S205" s="224"/>
      <c r="T205" s="224"/>
      <c r="U205" s="224"/>
      <c r="V205" s="224"/>
      <c r="W205" s="224"/>
      <c r="X205" s="224"/>
      <c r="Y205" s="224"/>
      <c r="Z205" s="224"/>
      <c r="AA205" s="224"/>
      <c r="AB205" s="224"/>
      <c r="AC205" s="224"/>
      <c r="AD205" s="224"/>
      <c r="AE205" s="224"/>
      <c r="AF205" s="224"/>
      <c r="AG205" s="224"/>
      <c r="AH205" s="224"/>
      <c r="AI205" s="224"/>
      <c r="AJ205" s="224"/>
      <c r="AK205" s="224"/>
      <c r="AL205" s="224"/>
      <c r="AM205" s="224"/>
      <c r="AN205" s="224"/>
      <c r="AO205" s="224"/>
      <c r="AP205" s="224"/>
      <c r="AQ205" s="224"/>
      <c r="AR205" s="224"/>
      <c r="AS205" s="224"/>
      <c r="AT205" s="224"/>
      <c r="AU205" s="224"/>
      <c r="AV205" s="224"/>
      <c r="AW205" s="224"/>
      <c r="AX205" s="224"/>
      <c r="AY205" s="224"/>
      <c r="AZ205" s="224"/>
      <c r="BA205" s="224"/>
      <c r="BB205" s="224"/>
      <c r="BC205" s="224"/>
      <c r="BD205" s="224"/>
      <c r="BE205" s="224"/>
      <c r="BF205" s="224"/>
      <c r="BG205" s="224"/>
      <c r="BH205" s="224"/>
      <c r="BI205" s="224"/>
      <c r="BJ205" s="224"/>
      <c r="BK205" s="224"/>
      <c r="BL205" s="224"/>
      <c r="BM205" s="224"/>
      <c r="BN205" s="224"/>
      <c r="BO205" s="224"/>
      <c r="BP205" s="224"/>
      <c r="BQ205" s="224"/>
      <c r="BR205" s="224"/>
      <c r="BS205" s="224"/>
      <c r="BT205" s="224"/>
      <c r="BU205" s="224"/>
      <c r="BV205" s="224"/>
      <c r="BW205" s="224"/>
    </row>
    <row r="206" spans="1:75">
      <c r="A206"/>
      <c r="B206"/>
      <c r="C206"/>
      <c r="D206" s="224"/>
      <c r="E206" s="224"/>
      <c r="F206" s="224"/>
      <c r="G206" s="224"/>
      <c r="H206" s="224"/>
      <c r="I206" s="224"/>
      <c r="J206" s="224"/>
      <c r="K206" s="224"/>
      <c r="L206" s="224"/>
      <c r="M206" s="224"/>
      <c r="N206" s="224"/>
      <c r="O206" s="224"/>
      <c r="P206" s="224"/>
      <c r="Q206" s="224"/>
      <c r="R206" s="224"/>
      <c r="S206" s="224"/>
      <c r="T206" s="224"/>
      <c r="U206" s="224"/>
      <c r="V206" s="224"/>
      <c r="W206" s="224"/>
      <c r="X206" s="224"/>
      <c r="Y206" s="224"/>
      <c r="Z206" s="224"/>
      <c r="AA206" s="224"/>
      <c r="AB206" s="224"/>
      <c r="AC206" s="224"/>
      <c r="AD206" s="224"/>
      <c r="AE206" s="224"/>
      <c r="AF206" s="224"/>
      <c r="AG206" s="224"/>
      <c r="AH206" s="224"/>
      <c r="AI206" s="224"/>
      <c r="AJ206" s="224"/>
      <c r="AK206" s="224"/>
      <c r="AL206" s="224"/>
      <c r="AM206" s="224"/>
      <c r="AN206" s="224"/>
      <c r="AO206" s="224"/>
      <c r="AP206" s="224"/>
      <c r="AQ206" s="224"/>
      <c r="AR206" s="224"/>
      <c r="AS206" s="224"/>
      <c r="AT206" s="224"/>
      <c r="AU206" s="224"/>
      <c r="AV206" s="224"/>
      <c r="AW206" s="224"/>
      <c r="AX206" s="224"/>
      <c r="AY206" s="224"/>
      <c r="AZ206" s="224"/>
      <c r="BA206" s="224"/>
      <c r="BB206" s="224"/>
      <c r="BC206" s="224"/>
      <c r="BD206" s="224"/>
      <c r="BE206" s="224"/>
      <c r="BF206" s="224"/>
      <c r="BG206" s="224"/>
      <c r="BH206" s="224"/>
      <c r="BI206" s="224"/>
      <c r="BJ206" s="224"/>
      <c r="BK206" s="224"/>
      <c r="BL206" s="224"/>
      <c r="BM206" s="224"/>
      <c r="BN206" s="224"/>
      <c r="BO206" s="224"/>
      <c r="BP206" s="224"/>
      <c r="BQ206" s="224"/>
      <c r="BR206" s="224"/>
      <c r="BS206" s="224"/>
      <c r="BT206" s="224"/>
      <c r="BU206" s="224"/>
      <c r="BV206" s="224"/>
      <c r="BW206" s="224"/>
    </row>
    <row r="207" spans="1:75">
      <c r="A207"/>
      <c r="B207"/>
      <c r="C207"/>
      <c r="D207" s="224"/>
      <c r="E207" s="224"/>
      <c r="F207" s="224"/>
      <c r="G207" s="224"/>
      <c r="H207" s="224"/>
      <c r="I207" s="224"/>
      <c r="J207" s="224"/>
      <c r="K207" s="224"/>
      <c r="L207" s="224"/>
      <c r="M207" s="224"/>
      <c r="N207" s="224"/>
      <c r="O207" s="224"/>
      <c r="P207" s="224"/>
      <c r="Q207" s="224"/>
      <c r="R207" s="224"/>
      <c r="S207" s="224"/>
      <c r="T207" s="224"/>
      <c r="U207" s="224"/>
      <c r="V207" s="224"/>
      <c r="W207" s="224"/>
      <c r="X207" s="224"/>
      <c r="Y207" s="224"/>
      <c r="Z207" s="224"/>
      <c r="AA207" s="224"/>
      <c r="AB207" s="224"/>
      <c r="AC207" s="224"/>
      <c r="AD207" s="224"/>
      <c r="AE207" s="224"/>
      <c r="AF207" s="224"/>
      <c r="AG207" s="224"/>
      <c r="AH207" s="224"/>
      <c r="AI207" s="224"/>
      <c r="AJ207" s="224"/>
      <c r="AK207" s="224"/>
      <c r="AL207" s="224"/>
      <c r="AM207" s="224"/>
      <c r="AN207" s="224"/>
      <c r="AO207" s="224"/>
      <c r="AP207" s="224"/>
      <c r="AQ207" s="224"/>
      <c r="AR207" s="224"/>
      <c r="AS207" s="224"/>
      <c r="AT207" s="224"/>
      <c r="AU207" s="224"/>
      <c r="AV207" s="224"/>
      <c r="AW207" s="224"/>
      <c r="AX207" s="224"/>
      <c r="AY207" s="224"/>
      <c r="AZ207" s="224"/>
      <c r="BA207" s="224"/>
      <c r="BB207" s="224"/>
      <c r="BC207" s="224"/>
      <c r="BD207" s="224"/>
      <c r="BE207" s="224"/>
      <c r="BF207" s="224"/>
      <c r="BG207" s="224"/>
      <c r="BH207" s="224"/>
      <c r="BI207" s="224"/>
      <c r="BJ207" s="224"/>
      <c r="BK207" s="224"/>
      <c r="BL207" s="224"/>
      <c r="BM207" s="224"/>
      <c r="BN207" s="224"/>
      <c r="BO207" s="224"/>
      <c r="BP207" s="224"/>
      <c r="BQ207" s="224"/>
      <c r="BR207" s="224"/>
      <c r="BS207" s="224"/>
      <c r="BT207" s="224"/>
      <c r="BU207" s="224"/>
      <c r="BV207" s="224"/>
      <c r="BW207" s="224"/>
    </row>
    <row r="208" spans="1:75">
      <c r="A208"/>
      <c r="B208"/>
      <c r="C208"/>
      <c r="D208" s="224"/>
      <c r="E208" s="224"/>
      <c r="F208" s="224"/>
      <c r="G208" s="224"/>
      <c r="H208" s="224"/>
      <c r="I208" s="224"/>
      <c r="J208" s="224"/>
      <c r="K208" s="224"/>
      <c r="L208" s="224"/>
      <c r="M208" s="224"/>
      <c r="N208" s="224"/>
      <c r="O208" s="224"/>
      <c r="P208" s="224"/>
      <c r="Q208" s="224"/>
      <c r="R208" s="224"/>
      <c r="S208" s="224"/>
      <c r="T208" s="224"/>
      <c r="U208" s="224"/>
      <c r="V208" s="224"/>
      <c r="W208" s="224"/>
      <c r="X208" s="224"/>
      <c r="Y208" s="224"/>
      <c r="Z208" s="224"/>
      <c r="AA208" s="224"/>
      <c r="AB208" s="224"/>
      <c r="AC208" s="224"/>
      <c r="AD208" s="224"/>
      <c r="AE208" s="224"/>
      <c r="AF208" s="224"/>
      <c r="AG208" s="224"/>
      <c r="AH208" s="224"/>
      <c r="AI208" s="224"/>
      <c r="AJ208" s="224"/>
      <c r="AK208" s="224"/>
      <c r="AL208" s="224"/>
      <c r="AM208" s="224"/>
      <c r="AN208" s="224"/>
      <c r="AO208" s="224"/>
      <c r="AP208" s="224"/>
      <c r="AQ208" s="224"/>
      <c r="AR208" s="224"/>
      <c r="AS208" s="224"/>
      <c r="AT208" s="224"/>
      <c r="AU208" s="224"/>
      <c r="AV208" s="224"/>
      <c r="AW208" s="224"/>
      <c r="AX208" s="224"/>
      <c r="AY208" s="224"/>
      <c r="AZ208" s="224"/>
      <c r="BA208" s="224"/>
      <c r="BB208" s="224"/>
      <c r="BC208" s="224"/>
      <c r="BD208" s="224"/>
      <c r="BE208" s="224"/>
      <c r="BF208" s="224"/>
      <c r="BG208" s="224"/>
      <c r="BH208" s="224"/>
      <c r="BI208" s="224"/>
      <c r="BJ208" s="224"/>
      <c r="BK208" s="224"/>
      <c r="BL208" s="224"/>
      <c r="BM208" s="224"/>
      <c r="BN208" s="224"/>
      <c r="BO208" s="224"/>
      <c r="BP208" s="224"/>
      <c r="BQ208" s="224"/>
      <c r="BR208" s="224"/>
      <c r="BS208" s="224"/>
      <c r="BT208" s="224"/>
      <c r="BU208" s="224"/>
      <c r="BV208" s="224"/>
      <c r="BW208" s="224"/>
    </row>
    <row r="209" spans="1:75">
      <c r="A209"/>
      <c r="B209"/>
      <c r="C209"/>
      <c r="D209" s="224"/>
      <c r="E209" s="224"/>
      <c r="F209" s="224"/>
      <c r="G209" s="224"/>
      <c r="H209" s="224"/>
      <c r="I209" s="224"/>
      <c r="J209" s="224"/>
      <c r="K209" s="224"/>
      <c r="L209" s="224"/>
      <c r="M209" s="224"/>
      <c r="N209" s="224"/>
      <c r="O209" s="224"/>
      <c r="P209" s="224"/>
      <c r="Q209" s="224"/>
      <c r="R209" s="224"/>
      <c r="S209" s="224"/>
      <c r="T209" s="224"/>
      <c r="U209" s="224"/>
      <c r="V209" s="224"/>
      <c r="W209" s="224"/>
      <c r="X209" s="224"/>
      <c r="Y209" s="224"/>
      <c r="Z209" s="224"/>
      <c r="AA209" s="224"/>
      <c r="AB209" s="224"/>
      <c r="AC209" s="224"/>
      <c r="AD209" s="224"/>
      <c r="AE209" s="224"/>
      <c r="AF209" s="224"/>
      <c r="AG209" s="224"/>
      <c r="AH209" s="224"/>
      <c r="AI209" s="224"/>
      <c r="AJ209" s="224"/>
      <c r="AK209" s="224"/>
      <c r="AL209" s="224"/>
      <c r="AM209" s="224"/>
      <c r="AN209" s="224"/>
      <c r="AO209" s="224"/>
      <c r="AP209" s="224"/>
      <c r="AQ209" s="224"/>
      <c r="AR209" s="224"/>
      <c r="AS209" s="224"/>
      <c r="AT209" s="224"/>
      <c r="AU209" s="224"/>
      <c r="AV209" s="224"/>
      <c r="AW209" s="224"/>
      <c r="AX209" s="224"/>
      <c r="AY209" s="224"/>
      <c r="AZ209" s="224"/>
      <c r="BA209" s="224"/>
      <c r="BB209" s="224"/>
      <c r="BC209" s="224"/>
      <c r="BD209" s="224"/>
      <c r="BE209" s="224"/>
      <c r="BF209" s="224"/>
      <c r="BG209" s="224"/>
      <c r="BH209" s="224"/>
      <c r="BI209" s="224"/>
      <c r="BJ209" s="224"/>
      <c r="BK209" s="224"/>
      <c r="BL209" s="224"/>
      <c r="BM209" s="224"/>
      <c r="BN209" s="224"/>
      <c r="BO209" s="224"/>
      <c r="BP209" s="224"/>
      <c r="BQ209" s="224"/>
      <c r="BR209" s="224"/>
      <c r="BS209" s="224"/>
      <c r="BT209" s="224"/>
      <c r="BU209" s="224"/>
      <c r="BV209" s="224"/>
      <c r="BW209" s="224"/>
    </row>
    <row r="210" spans="1:75">
      <c r="A210"/>
      <c r="B210"/>
      <c r="C210"/>
      <c r="D210" s="224"/>
      <c r="E210" s="224"/>
      <c r="F210" s="224"/>
      <c r="G210" s="224"/>
      <c r="H210" s="224"/>
      <c r="I210" s="224"/>
      <c r="J210" s="224"/>
      <c r="K210" s="224"/>
      <c r="L210" s="224"/>
      <c r="M210" s="224"/>
      <c r="N210" s="224"/>
      <c r="O210" s="224"/>
      <c r="P210" s="224"/>
      <c r="Q210" s="224"/>
      <c r="R210" s="224"/>
      <c r="S210" s="224"/>
      <c r="T210" s="224"/>
      <c r="U210" s="224"/>
      <c r="V210" s="224"/>
      <c r="W210" s="224"/>
      <c r="X210" s="224"/>
      <c r="Y210" s="224"/>
      <c r="Z210" s="224"/>
      <c r="AA210" s="224"/>
      <c r="AB210" s="224"/>
      <c r="AC210" s="224"/>
      <c r="AD210" s="224"/>
      <c r="AE210" s="224"/>
      <c r="AF210" s="224"/>
      <c r="AG210" s="224"/>
      <c r="AH210" s="224"/>
      <c r="AI210" s="224"/>
      <c r="AJ210" s="224"/>
      <c r="AK210" s="224"/>
      <c r="AL210" s="224"/>
      <c r="AM210" s="224"/>
      <c r="AN210" s="224"/>
      <c r="AO210" s="224"/>
      <c r="AP210" s="224"/>
      <c r="AQ210" s="224"/>
      <c r="AR210" s="224"/>
      <c r="AS210" s="224"/>
      <c r="AT210" s="224"/>
      <c r="AU210" s="224"/>
      <c r="AV210" s="224"/>
      <c r="AW210" s="224"/>
      <c r="AX210" s="224"/>
      <c r="AY210" s="224"/>
      <c r="AZ210" s="224"/>
      <c r="BA210" s="224"/>
      <c r="BB210" s="224"/>
      <c r="BC210" s="224"/>
      <c r="BD210" s="224"/>
      <c r="BE210" s="224"/>
      <c r="BF210" s="224"/>
      <c r="BG210" s="224"/>
      <c r="BH210" s="224"/>
      <c r="BI210" s="224"/>
      <c r="BJ210" s="224"/>
      <c r="BK210" s="224"/>
      <c r="BL210" s="224"/>
      <c r="BM210" s="224"/>
      <c r="BN210" s="224"/>
      <c r="BO210" s="224"/>
      <c r="BP210" s="224"/>
      <c r="BQ210" s="224"/>
      <c r="BR210" s="224"/>
      <c r="BS210" s="224"/>
      <c r="BT210" s="224"/>
      <c r="BU210" s="224"/>
      <c r="BV210" s="224"/>
      <c r="BW210" s="224"/>
    </row>
    <row r="211" spans="1:75">
      <c r="A211"/>
      <c r="B211"/>
      <c r="C211"/>
      <c r="D211" s="224"/>
      <c r="E211" s="224"/>
      <c r="F211" s="224"/>
      <c r="G211" s="224"/>
      <c r="H211" s="224"/>
      <c r="I211" s="224"/>
      <c r="J211" s="224"/>
      <c r="K211" s="224"/>
      <c r="L211" s="224"/>
      <c r="M211" s="224"/>
      <c r="N211" s="224"/>
      <c r="O211" s="224"/>
      <c r="P211" s="224"/>
      <c r="Q211" s="224"/>
      <c r="R211" s="224"/>
      <c r="S211" s="224"/>
      <c r="T211" s="224"/>
      <c r="U211" s="224"/>
      <c r="V211" s="224"/>
      <c r="W211" s="224"/>
      <c r="X211" s="224"/>
      <c r="Y211" s="224"/>
      <c r="Z211" s="224"/>
      <c r="AA211" s="224"/>
      <c r="AB211" s="224"/>
      <c r="AC211" s="224"/>
      <c r="AD211" s="224"/>
      <c r="AE211" s="224"/>
      <c r="AF211" s="224"/>
      <c r="AG211" s="224"/>
      <c r="AH211" s="224"/>
      <c r="AI211" s="224"/>
      <c r="AJ211" s="224"/>
      <c r="AK211" s="224"/>
      <c r="AL211" s="224"/>
      <c r="AM211" s="224"/>
      <c r="AN211" s="224"/>
      <c r="AO211" s="224"/>
      <c r="AP211" s="224"/>
      <c r="AQ211" s="224"/>
      <c r="AR211" s="224"/>
      <c r="AS211" s="224"/>
      <c r="AT211" s="224"/>
      <c r="AU211" s="224"/>
      <c r="AV211" s="224"/>
      <c r="AW211" s="224"/>
      <c r="AX211" s="224"/>
      <c r="AY211" s="224"/>
      <c r="AZ211" s="224"/>
      <c r="BA211" s="224"/>
      <c r="BB211" s="224"/>
      <c r="BC211" s="224"/>
      <c r="BD211" s="224"/>
      <c r="BE211" s="224"/>
      <c r="BF211" s="224"/>
      <c r="BG211" s="224"/>
      <c r="BH211" s="224"/>
      <c r="BI211" s="224"/>
      <c r="BJ211" s="224"/>
      <c r="BK211" s="224"/>
      <c r="BL211" s="224"/>
      <c r="BM211" s="224"/>
      <c r="BN211" s="224"/>
      <c r="BO211" s="224"/>
      <c r="BP211" s="224"/>
      <c r="BQ211" s="224"/>
      <c r="BR211" s="224"/>
      <c r="BS211" s="224"/>
      <c r="BT211" s="224"/>
      <c r="BU211" s="224"/>
      <c r="BV211" s="224"/>
      <c r="BW211" s="224"/>
    </row>
    <row r="212" spans="1:75">
      <c r="A212"/>
      <c r="B212"/>
      <c r="C212"/>
      <c r="D212" s="224"/>
      <c r="E212" s="224"/>
      <c r="F212" s="224"/>
      <c r="G212" s="224"/>
      <c r="H212" s="224"/>
      <c r="I212" s="224"/>
      <c r="J212" s="224"/>
      <c r="K212" s="224"/>
      <c r="L212" s="224"/>
      <c r="M212" s="224"/>
      <c r="N212" s="224"/>
      <c r="O212" s="224"/>
      <c r="P212" s="224"/>
      <c r="Q212" s="224"/>
      <c r="R212" s="224"/>
      <c r="S212" s="224"/>
      <c r="T212" s="224"/>
      <c r="U212" s="224"/>
      <c r="V212" s="224"/>
      <c r="W212" s="224"/>
      <c r="X212" s="224"/>
      <c r="Y212" s="224"/>
      <c r="Z212" s="224"/>
      <c r="AA212" s="224"/>
      <c r="AB212" s="224"/>
      <c r="AC212" s="224"/>
      <c r="AD212" s="224"/>
      <c r="AE212" s="224"/>
      <c r="AF212" s="224"/>
      <c r="AG212" s="224"/>
      <c r="AH212" s="224"/>
      <c r="AI212" s="224"/>
      <c r="AJ212" s="224"/>
      <c r="AK212" s="224"/>
      <c r="AL212" s="224"/>
      <c r="AM212" s="224"/>
      <c r="AN212" s="224"/>
      <c r="AO212" s="224"/>
      <c r="AP212" s="224"/>
      <c r="AQ212" s="224"/>
      <c r="AR212" s="224"/>
      <c r="AS212" s="224"/>
      <c r="AT212" s="224"/>
      <c r="AU212" s="224"/>
      <c r="AV212" s="224"/>
      <c r="AW212" s="224"/>
      <c r="AX212" s="224"/>
      <c r="AY212" s="224"/>
      <c r="AZ212" s="224"/>
      <c r="BA212" s="224"/>
      <c r="BB212" s="224"/>
      <c r="BC212" s="224"/>
      <c r="BD212" s="224"/>
      <c r="BE212" s="224"/>
      <c r="BF212" s="224"/>
      <c r="BG212" s="224"/>
      <c r="BH212" s="224"/>
      <c r="BI212" s="224"/>
      <c r="BJ212" s="224"/>
      <c r="BK212" s="224"/>
      <c r="BL212" s="224"/>
      <c r="BM212" s="224"/>
      <c r="BN212" s="224"/>
      <c r="BO212" s="224"/>
      <c r="BP212" s="224"/>
      <c r="BQ212" s="224"/>
      <c r="BR212" s="224"/>
      <c r="BS212" s="224"/>
      <c r="BT212" s="224"/>
      <c r="BU212" s="224"/>
      <c r="BV212" s="224"/>
      <c r="BW212" s="224"/>
    </row>
    <row r="213" spans="1:75">
      <c r="A213"/>
      <c r="B213"/>
      <c r="C213"/>
      <c r="D213" s="224"/>
      <c r="E213" s="224"/>
      <c r="F213" s="224"/>
      <c r="G213" s="224"/>
      <c r="H213" s="224"/>
      <c r="I213" s="224"/>
      <c r="J213" s="224"/>
      <c r="K213" s="224"/>
      <c r="L213" s="224"/>
      <c r="M213" s="224"/>
      <c r="N213" s="224"/>
      <c r="O213" s="224"/>
      <c r="P213" s="224"/>
      <c r="Q213" s="224"/>
      <c r="R213" s="224"/>
      <c r="S213" s="224"/>
      <c r="T213" s="224"/>
      <c r="U213" s="224"/>
      <c r="V213" s="224"/>
      <c r="W213" s="224"/>
      <c r="X213" s="224"/>
      <c r="Y213" s="224"/>
      <c r="Z213" s="224"/>
      <c r="AA213" s="224"/>
      <c r="AB213" s="224"/>
      <c r="AC213" s="224"/>
      <c r="AD213" s="224"/>
      <c r="AE213" s="224"/>
      <c r="AF213" s="224"/>
      <c r="AG213" s="224"/>
      <c r="AH213" s="224"/>
      <c r="AI213" s="224"/>
      <c r="AJ213" s="224"/>
      <c r="AK213" s="224"/>
      <c r="AL213" s="224"/>
      <c r="AM213" s="224"/>
      <c r="AN213" s="224"/>
      <c r="AO213" s="224"/>
      <c r="AP213" s="224"/>
      <c r="AQ213" s="224"/>
      <c r="AR213" s="224"/>
      <c r="AS213" s="224"/>
      <c r="AT213" s="224"/>
      <c r="AU213" s="224"/>
      <c r="AV213" s="224"/>
      <c r="AW213" s="224"/>
      <c r="AX213" s="224"/>
      <c r="AY213" s="224"/>
      <c r="AZ213" s="224"/>
      <c r="BA213" s="224"/>
      <c r="BB213" s="224"/>
      <c r="BC213" s="224"/>
      <c r="BD213" s="224"/>
      <c r="BE213" s="224"/>
      <c r="BF213" s="224"/>
      <c r="BG213" s="224"/>
      <c r="BH213" s="224"/>
      <c r="BI213" s="224"/>
      <c r="BJ213" s="224"/>
      <c r="BK213" s="224"/>
      <c r="BL213" s="224"/>
      <c r="BM213" s="224"/>
      <c r="BN213" s="224"/>
      <c r="BO213" s="224"/>
      <c r="BP213" s="224"/>
      <c r="BQ213" s="224"/>
      <c r="BR213" s="224"/>
      <c r="BS213" s="224"/>
      <c r="BT213" s="224"/>
      <c r="BU213" s="224"/>
      <c r="BV213" s="224"/>
      <c r="BW213" s="224"/>
    </row>
    <row r="214" spans="1:75">
      <c r="A214"/>
      <c r="B214"/>
      <c r="C214"/>
      <c r="D214" s="224"/>
      <c r="E214" s="224"/>
      <c r="F214" s="224"/>
      <c r="G214" s="224"/>
      <c r="H214" s="224"/>
      <c r="I214" s="224"/>
      <c r="J214" s="224"/>
      <c r="K214" s="224"/>
      <c r="L214" s="224"/>
      <c r="M214" s="224"/>
      <c r="N214" s="224"/>
      <c r="O214" s="224"/>
      <c r="P214" s="224"/>
      <c r="Q214" s="224"/>
      <c r="R214" s="224"/>
      <c r="S214" s="224"/>
      <c r="T214" s="224"/>
      <c r="U214" s="224"/>
      <c r="V214" s="224"/>
      <c r="W214" s="224"/>
      <c r="X214" s="224"/>
      <c r="Y214" s="224"/>
      <c r="Z214" s="224"/>
      <c r="AA214" s="224"/>
      <c r="AB214" s="224"/>
      <c r="AC214" s="224"/>
      <c r="AD214" s="224"/>
      <c r="AE214" s="224"/>
      <c r="AF214" s="224"/>
      <c r="AG214" s="224"/>
      <c r="AH214" s="224"/>
      <c r="AI214" s="224"/>
      <c r="AJ214" s="224"/>
      <c r="AK214" s="224"/>
      <c r="AL214" s="224"/>
      <c r="AM214" s="224"/>
      <c r="AN214" s="224"/>
      <c r="AO214" s="224"/>
      <c r="AP214" s="224"/>
      <c r="AQ214" s="224"/>
      <c r="AR214" s="224"/>
      <c r="AS214" s="224"/>
      <c r="AT214" s="224"/>
      <c r="AU214" s="224"/>
      <c r="AV214" s="224"/>
      <c r="AW214" s="224"/>
      <c r="AX214" s="224"/>
      <c r="AY214" s="224"/>
      <c r="AZ214" s="224"/>
      <c r="BA214" s="224"/>
      <c r="BB214" s="224"/>
      <c r="BC214" s="224"/>
      <c r="BD214" s="224"/>
      <c r="BE214" s="224"/>
      <c r="BF214" s="224"/>
      <c r="BG214" s="224"/>
      <c r="BH214" s="224"/>
      <c r="BI214" s="224"/>
      <c r="BJ214" s="224"/>
      <c r="BK214" s="224"/>
      <c r="BL214" s="224"/>
      <c r="BM214" s="224"/>
      <c r="BN214" s="224"/>
      <c r="BO214" s="224"/>
      <c r="BP214" s="224"/>
      <c r="BQ214" s="224"/>
      <c r="BR214" s="224"/>
      <c r="BS214" s="224"/>
      <c r="BT214" s="224"/>
      <c r="BU214" s="224"/>
      <c r="BV214" s="224"/>
      <c r="BW214" s="224"/>
    </row>
    <row r="215" spans="1:75">
      <c r="A215"/>
      <c r="B215"/>
      <c r="C215"/>
      <c r="D215" s="224"/>
      <c r="E215" s="224"/>
      <c r="F215" s="224"/>
      <c r="G215" s="224"/>
      <c r="H215" s="224"/>
      <c r="I215" s="224"/>
      <c r="J215" s="224"/>
      <c r="K215" s="224"/>
      <c r="L215" s="224"/>
      <c r="M215" s="224"/>
      <c r="N215" s="224"/>
      <c r="O215" s="224"/>
      <c r="P215" s="224"/>
      <c r="Q215" s="224"/>
      <c r="R215" s="224"/>
      <c r="S215" s="224"/>
      <c r="T215" s="224"/>
      <c r="U215" s="224"/>
      <c r="V215" s="224"/>
      <c r="W215" s="224"/>
      <c r="X215" s="224"/>
      <c r="Y215" s="224"/>
      <c r="Z215" s="224"/>
      <c r="AA215" s="224"/>
      <c r="AB215" s="224"/>
      <c r="AC215" s="224"/>
      <c r="AD215" s="224"/>
      <c r="AE215" s="224"/>
      <c r="AF215" s="224"/>
      <c r="AG215" s="224"/>
      <c r="AH215" s="224"/>
      <c r="AI215" s="224"/>
      <c r="AJ215" s="224"/>
      <c r="AK215" s="224"/>
      <c r="AL215" s="224"/>
      <c r="AM215" s="224"/>
      <c r="AN215" s="224"/>
      <c r="AO215" s="224"/>
      <c r="AP215" s="224"/>
      <c r="AQ215" s="224"/>
      <c r="AR215" s="224"/>
      <c r="AS215" s="224"/>
      <c r="AT215" s="224"/>
      <c r="AU215" s="224"/>
      <c r="AV215" s="224"/>
      <c r="AW215" s="224"/>
      <c r="AX215" s="224"/>
      <c r="AY215" s="224"/>
      <c r="AZ215" s="224"/>
      <c r="BA215" s="224"/>
      <c r="BB215" s="224"/>
      <c r="BC215" s="224"/>
      <c r="BD215" s="224"/>
      <c r="BE215" s="224"/>
      <c r="BF215" s="224"/>
      <c r="BG215" s="224"/>
      <c r="BH215" s="224"/>
      <c r="BI215" s="224"/>
      <c r="BJ215" s="224"/>
      <c r="BK215" s="224"/>
      <c r="BL215" s="224"/>
      <c r="BM215" s="224"/>
      <c r="BN215" s="224"/>
      <c r="BO215" s="224"/>
      <c r="BP215" s="224"/>
      <c r="BQ215" s="224"/>
      <c r="BR215" s="224"/>
      <c r="BS215" s="224"/>
      <c r="BT215" s="224"/>
      <c r="BU215" s="224"/>
      <c r="BV215" s="224"/>
      <c r="BW215" s="224"/>
    </row>
    <row r="216" spans="1:75">
      <c r="A216"/>
      <c r="B216"/>
      <c r="C216"/>
      <c r="D216" s="224"/>
      <c r="E216" s="224"/>
      <c r="F216" s="224"/>
      <c r="G216" s="224"/>
      <c r="H216" s="224"/>
      <c r="I216" s="224"/>
      <c r="J216" s="224"/>
      <c r="K216" s="224"/>
      <c r="L216" s="224"/>
      <c r="M216" s="224"/>
      <c r="N216" s="224"/>
      <c r="O216" s="224"/>
      <c r="P216" s="224"/>
      <c r="Q216" s="224"/>
      <c r="R216" s="224"/>
      <c r="S216" s="224"/>
      <c r="T216" s="224"/>
      <c r="U216" s="224"/>
      <c r="V216" s="224"/>
      <c r="W216" s="224"/>
      <c r="X216" s="224"/>
      <c r="Y216" s="224"/>
      <c r="Z216" s="224"/>
      <c r="AA216" s="224"/>
      <c r="AB216" s="224"/>
      <c r="AC216" s="224"/>
      <c r="AD216" s="224"/>
      <c r="AE216" s="224"/>
      <c r="AF216" s="224"/>
      <c r="AG216" s="224"/>
      <c r="AH216" s="224"/>
      <c r="AI216" s="224"/>
      <c r="AJ216" s="224"/>
      <c r="AK216" s="224"/>
      <c r="AL216" s="224"/>
      <c r="AM216" s="224"/>
      <c r="AN216" s="224"/>
      <c r="AO216" s="224"/>
      <c r="AP216" s="224"/>
      <c r="AQ216" s="224"/>
      <c r="AR216" s="224"/>
      <c r="AS216" s="224"/>
      <c r="AT216" s="224"/>
      <c r="AU216" s="224"/>
      <c r="AV216" s="224"/>
      <c r="AW216" s="224"/>
      <c r="AX216" s="224"/>
      <c r="AY216" s="224"/>
      <c r="AZ216" s="224"/>
      <c r="BA216" s="224"/>
      <c r="BB216" s="224"/>
      <c r="BC216" s="224"/>
      <c r="BD216" s="224"/>
      <c r="BE216" s="224"/>
      <c r="BF216" s="224"/>
      <c r="BG216" s="224"/>
      <c r="BH216" s="224"/>
      <c r="BI216" s="224"/>
      <c r="BJ216" s="224"/>
      <c r="BK216" s="224"/>
      <c r="BL216" s="224"/>
      <c r="BM216" s="224"/>
      <c r="BN216" s="224"/>
      <c r="BO216" s="224"/>
      <c r="BP216" s="224"/>
      <c r="BQ216" s="224"/>
      <c r="BR216" s="224"/>
      <c r="BS216" s="224"/>
      <c r="BT216" s="224"/>
      <c r="BU216" s="224"/>
      <c r="BV216" s="224"/>
      <c r="BW216" s="224"/>
    </row>
    <row r="217" spans="1:75">
      <c r="A217"/>
      <c r="B217"/>
      <c r="C217"/>
      <c r="D217" s="224"/>
      <c r="E217" s="224"/>
      <c r="F217" s="224"/>
      <c r="G217" s="224"/>
      <c r="H217" s="224"/>
      <c r="I217" s="224"/>
      <c r="J217" s="224"/>
      <c r="K217" s="224"/>
      <c r="L217" s="224"/>
      <c r="M217" s="224"/>
      <c r="N217" s="224"/>
      <c r="O217" s="224"/>
      <c r="P217" s="224"/>
      <c r="Q217" s="224"/>
      <c r="R217" s="224"/>
      <c r="S217" s="224"/>
      <c r="T217" s="224"/>
      <c r="U217" s="224"/>
      <c r="V217" s="224"/>
      <c r="W217" s="224"/>
      <c r="X217" s="224"/>
      <c r="Y217" s="224"/>
      <c r="Z217" s="224"/>
      <c r="AA217" s="224"/>
      <c r="AB217" s="224"/>
      <c r="AC217" s="224"/>
      <c r="AD217" s="224"/>
      <c r="AE217" s="224"/>
      <c r="AF217" s="224"/>
      <c r="AG217" s="224"/>
      <c r="AH217" s="224"/>
      <c r="AI217" s="224"/>
      <c r="AJ217" s="224"/>
      <c r="AK217" s="224"/>
      <c r="AL217" s="224"/>
      <c r="AM217" s="224"/>
      <c r="AN217" s="224"/>
      <c r="AO217" s="224"/>
      <c r="AP217" s="224"/>
      <c r="AQ217" s="224"/>
      <c r="AR217" s="224"/>
      <c r="AS217" s="224"/>
      <c r="AT217" s="224"/>
      <c r="AU217" s="224"/>
      <c r="AV217" s="224"/>
      <c r="AW217" s="224"/>
      <c r="AX217" s="224"/>
      <c r="AY217" s="224"/>
      <c r="AZ217" s="224"/>
      <c r="BA217" s="224"/>
      <c r="BB217" s="224"/>
      <c r="BC217" s="224"/>
      <c r="BD217" s="224"/>
      <c r="BE217" s="224"/>
      <c r="BF217" s="224"/>
      <c r="BG217" s="224"/>
      <c r="BH217" s="224"/>
      <c r="BI217" s="224"/>
      <c r="BJ217" s="224"/>
      <c r="BK217" s="224"/>
      <c r="BL217" s="224"/>
      <c r="BM217" s="224"/>
      <c r="BN217" s="224"/>
      <c r="BO217" s="224"/>
      <c r="BP217" s="224"/>
      <c r="BQ217" s="224"/>
      <c r="BR217" s="224"/>
      <c r="BS217" s="224"/>
      <c r="BT217" s="224"/>
      <c r="BU217" s="224"/>
      <c r="BV217" s="224"/>
      <c r="BW217" s="224"/>
    </row>
    <row r="218" spans="1:75">
      <c r="A218"/>
      <c r="B218"/>
      <c r="C218"/>
      <c r="D218" s="224"/>
      <c r="E218" s="224"/>
      <c r="F218" s="224"/>
      <c r="G218" s="224"/>
      <c r="H218" s="224"/>
      <c r="I218" s="224"/>
      <c r="J218" s="224"/>
      <c r="K218" s="224"/>
      <c r="L218" s="224"/>
      <c r="M218" s="224"/>
      <c r="N218" s="224"/>
      <c r="O218" s="224"/>
      <c r="P218" s="224"/>
      <c r="Q218" s="224"/>
      <c r="R218" s="224"/>
      <c r="S218" s="224"/>
      <c r="T218" s="224"/>
      <c r="U218" s="224"/>
      <c r="V218" s="224"/>
      <c r="W218" s="224"/>
      <c r="X218" s="224"/>
      <c r="Y218" s="224"/>
      <c r="Z218" s="224"/>
      <c r="AA218" s="224"/>
      <c r="AB218" s="224"/>
      <c r="AC218" s="224"/>
      <c r="AD218" s="224"/>
      <c r="AE218" s="224"/>
      <c r="AF218" s="224"/>
      <c r="AG218" s="224"/>
      <c r="AH218" s="224"/>
      <c r="AI218" s="224"/>
      <c r="AJ218" s="224"/>
      <c r="AK218" s="224"/>
      <c r="AL218" s="224"/>
      <c r="AM218" s="224"/>
      <c r="AN218" s="224"/>
      <c r="AO218" s="224"/>
      <c r="AP218" s="224"/>
      <c r="AQ218" s="224"/>
      <c r="AR218" s="224"/>
      <c r="AS218" s="224"/>
      <c r="AT218" s="224"/>
      <c r="AU218" s="224"/>
      <c r="AV218" s="224"/>
      <c r="AW218" s="224"/>
      <c r="AX218" s="224"/>
      <c r="AY218" s="224"/>
      <c r="AZ218" s="224"/>
      <c r="BA218" s="224"/>
      <c r="BB218" s="224"/>
      <c r="BC218" s="224"/>
      <c r="BD218" s="224"/>
      <c r="BE218" s="224"/>
      <c r="BF218" s="224"/>
      <c r="BG218" s="224"/>
      <c r="BH218" s="224"/>
      <c r="BI218" s="224"/>
      <c r="BJ218" s="224"/>
      <c r="BK218" s="224"/>
      <c r="BL218" s="224"/>
      <c r="BM218" s="224"/>
      <c r="BN218" s="224"/>
      <c r="BO218" s="224"/>
      <c r="BP218" s="224"/>
      <c r="BQ218" s="224"/>
      <c r="BR218" s="224"/>
      <c r="BS218" s="224"/>
      <c r="BT218" s="224"/>
      <c r="BU218" s="224"/>
      <c r="BV218" s="224"/>
      <c r="BW218" s="224"/>
    </row>
    <row r="219" spans="1:75">
      <c r="A219"/>
      <c r="B219"/>
      <c r="C219"/>
      <c r="D219" s="224"/>
      <c r="E219" s="224"/>
      <c r="F219" s="224"/>
      <c r="G219" s="224"/>
      <c r="H219" s="224"/>
      <c r="I219" s="224"/>
      <c r="J219" s="224"/>
      <c r="K219" s="224"/>
      <c r="L219" s="224"/>
      <c r="M219" s="224"/>
      <c r="N219" s="224"/>
      <c r="O219" s="224"/>
      <c r="P219" s="224"/>
      <c r="Q219" s="224"/>
      <c r="R219" s="224"/>
      <c r="S219" s="224"/>
      <c r="T219" s="224"/>
      <c r="U219" s="224"/>
      <c r="V219" s="224"/>
      <c r="W219" s="224"/>
      <c r="X219" s="224"/>
      <c r="Y219" s="224"/>
      <c r="Z219" s="224"/>
      <c r="AA219" s="224"/>
      <c r="AB219" s="224"/>
      <c r="AC219" s="224"/>
      <c r="AD219" s="224"/>
      <c r="AE219" s="224"/>
      <c r="AF219" s="224"/>
      <c r="AG219" s="224"/>
      <c r="AH219" s="224"/>
      <c r="AI219" s="224"/>
      <c r="AJ219" s="224"/>
      <c r="AK219" s="224"/>
      <c r="AL219" s="224"/>
      <c r="AM219" s="224"/>
      <c r="AN219" s="224"/>
      <c r="AO219" s="224"/>
      <c r="AP219" s="224"/>
      <c r="AQ219" s="224"/>
      <c r="AR219" s="224"/>
      <c r="AS219" s="224"/>
      <c r="AT219" s="224"/>
      <c r="AU219" s="224"/>
      <c r="AV219" s="224"/>
      <c r="AW219" s="224"/>
      <c r="AX219" s="224"/>
      <c r="AY219" s="224"/>
      <c r="AZ219" s="224"/>
      <c r="BA219" s="224"/>
      <c r="BB219" s="224"/>
      <c r="BC219" s="224"/>
      <c r="BD219" s="224"/>
      <c r="BE219" s="224"/>
      <c r="BF219" s="224"/>
      <c r="BG219" s="224"/>
      <c r="BH219" s="224"/>
      <c r="BI219" s="224"/>
      <c r="BJ219" s="224"/>
      <c r="BK219" s="224"/>
      <c r="BL219" s="224"/>
      <c r="BM219" s="224"/>
      <c r="BN219" s="224"/>
      <c r="BO219" s="224"/>
      <c r="BP219" s="224"/>
      <c r="BQ219" s="224"/>
      <c r="BR219" s="224"/>
      <c r="BS219" s="224"/>
      <c r="BT219" s="224"/>
      <c r="BU219" s="224"/>
      <c r="BV219" s="224"/>
      <c r="BW219" s="224"/>
    </row>
    <row r="220" spans="1:75">
      <c r="A220"/>
      <c r="B220"/>
      <c r="C220"/>
      <c r="D220" s="224"/>
      <c r="E220" s="224"/>
      <c r="F220" s="224"/>
      <c r="G220" s="224"/>
      <c r="H220" s="224"/>
      <c r="I220" s="224"/>
      <c r="J220" s="224"/>
      <c r="K220" s="224"/>
      <c r="L220" s="224"/>
      <c r="M220" s="224"/>
      <c r="N220" s="224"/>
      <c r="O220" s="224"/>
      <c r="P220" s="224"/>
      <c r="Q220" s="224"/>
      <c r="R220" s="224"/>
      <c r="S220" s="224"/>
      <c r="T220" s="224"/>
      <c r="U220" s="224"/>
      <c r="V220" s="224"/>
      <c r="W220" s="224"/>
      <c r="X220" s="224"/>
      <c r="Y220" s="224"/>
      <c r="Z220" s="224"/>
      <c r="AA220" s="224"/>
      <c r="AB220" s="224"/>
      <c r="AC220" s="224"/>
      <c r="AD220" s="224"/>
      <c r="AE220" s="224"/>
      <c r="AF220" s="224"/>
      <c r="AG220" s="224"/>
      <c r="AH220" s="224"/>
      <c r="AI220" s="224"/>
      <c r="AJ220" s="224"/>
      <c r="AK220" s="224"/>
      <c r="AL220" s="224"/>
      <c r="AM220" s="224"/>
      <c r="AN220" s="224"/>
      <c r="AO220" s="224"/>
      <c r="AP220" s="224"/>
      <c r="AQ220" s="224"/>
      <c r="AR220" s="224"/>
      <c r="AS220" s="224"/>
      <c r="AT220" s="224"/>
      <c r="AU220" s="224"/>
      <c r="AV220" s="224"/>
      <c r="AW220" s="224"/>
      <c r="AX220" s="224"/>
      <c r="AY220" s="224"/>
      <c r="AZ220" s="224"/>
      <c r="BA220" s="224"/>
      <c r="BB220" s="224"/>
      <c r="BC220" s="224"/>
      <c r="BD220" s="224"/>
      <c r="BE220" s="224"/>
      <c r="BF220" s="224"/>
      <c r="BG220" s="224"/>
      <c r="BH220" s="224"/>
      <c r="BI220" s="224"/>
      <c r="BJ220" s="224"/>
      <c r="BK220" s="224"/>
      <c r="BL220" s="224"/>
      <c r="BM220" s="224"/>
      <c r="BN220" s="224"/>
      <c r="BO220" s="224"/>
      <c r="BP220" s="224"/>
      <c r="BQ220" s="224"/>
      <c r="BR220" s="224"/>
      <c r="BS220" s="224"/>
      <c r="BT220" s="224"/>
      <c r="BU220" s="224"/>
      <c r="BV220" s="224"/>
      <c r="BW220" s="224"/>
    </row>
    <row r="221" spans="1:75">
      <c r="A221"/>
      <c r="B221"/>
      <c r="C221"/>
      <c r="D221" s="224"/>
      <c r="E221" s="224"/>
      <c r="F221" s="224"/>
      <c r="G221" s="224"/>
      <c r="H221" s="224"/>
      <c r="I221" s="224"/>
      <c r="J221" s="224"/>
      <c r="K221" s="224"/>
      <c r="L221" s="224"/>
      <c r="M221" s="224"/>
      <c r="N221" s="224"/>
      <c r="O221" s="224"/>
      <c r="P221" s="224"/>
      <c r="Q221" s="224"/>
      <c r="R221" s="224"/>
      <c r="S221" s="224"/>
      <c r="T221" s="224"/>
      <c r="U221" s="224"/>
      <c r="V221" s="224"/>
      <c r="W221" s="224"/>
      <c r="X221" s="224"/>
      <c r="Y221" s="224"/>
      <c r="Z221" s="224"/>
      <c r="AA221" s="224"/>
      <c r="AB221" s="224"/>
      <c r="AC221" s="224"/>
      <c r="AD221" s="224"/>
      <c r="AE221" s="224"/>
      <c r="AF221" s="224"/>
      <c r="AG221" s="224"/>
      <c r="AH221" s="224"/>
      <c r="AI221" s="224"/>
      <c r="AJ221" s="224"/>
      <c r="AK221" s="224"/>
      <c r="AL221" s="224"/>
      <c r="AM221" s="224"/>
      <c r="AN221" s="224"/>
      <c r="AO221" s="224"/>
      <c r="AP221" s="224"/>
      <c r="AQ221" s="224"/>
      <c r="AR221" s="224"/>
      <c r="AS221" s="224"/>
      <c r="AT221" s="224"/>
      <c r="AU221" s="224"/>
      <c r="AV221" s="224"/>
      <c r="AW221" s="224"/>
      <c r="AX221" s="224"/>
      <c r="AY221" s="224"/>
      <c r="AZ221" s="224"/>
      <c r="BA221" s="224"/>
      <c r="BB221" s="224"/>
      <c r="BC221" s="224"/>
      <c r="BD221" s="224"/>
      <c r="BE221" s="224"/>
      <c r="BF221" s="224"/>
      <c r="BG221" s="224"/>
      <c r="BH221" s="224"/>
      <c r="BI221" s="224"/>
      <c r="BJ221" s="224"/>
      <c r="BK221" s="224"/>
      <c r="BL221" s="224"/>
      <c r="BM221" s="224"/>
      <c r="BN221" s="224"/>
      <c r="BO221" s="224"/>
      <c r="BP221" s="224"/>
      <c r="BQ221" s="224"/>
      <c r="BR221" s="224"/>
      <c r="BS221" s="224"/>
      <c r="BT221" s="224"/>
      <c r="BU221" s="224"/>
      <c r="BV221" s="224"/>
      <c r="BW221" s="224"/>
    </row>
    <row r="222" spans="1:75">
      <c r="A222"/>
      <c r="B222"/>
      <c r="C222"/>
      <c r="D222" s="224"/>
      <c r="E222" s="224"/>
      <c r="F222" s="224"/>
      <c r="G222" s="224"/>
      <c r="H222" s="224"/>
      <c r="I222" s="224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224"/>
      <c r="U222" s="224"/>
      <c r="V222" s="224"/>
      <c r="W222" s="224"/>
      <c r="X222" s="224"/>
      <c r="Y222" s="224"/>
      <c r="Z222" s="224"/>
      <c r="AA222" s="224"/>
      <c r="AB222" s="224"/>
      <c r="AC222" s="224"/>
      <c r="AD222" s="224"/>
      <c r="AE222" s="224"/>
      <c r="AF222" s="224"/>
      <c r="AG222" s="224"/>
      <c r="AH222" s="224"/>
      <c r="AI222" s="224"/>
      <c r="AJ222" s="224"/>
      <c r="AK222" s="224"/>
      <c r="AL222" s="224"/>
      <c r="AM222" s="224"/>
      <c r="AN222" s="224"/>
      <c r="AO222" s="224"/>
      <c r="AP222" s="224"/>
      <c r="AQ222" s="224"/>
      <c r="AR222" s="224"/>
      <c r="AS222" s="224"/>
      <c r="AT222" s="224"/>
      <c r="AU222" s="224"/>
      <c r="AV222" s="224"/>
      <c r="AW222" s="224"/>
      <c r="AX222" s="224"/>
      <c r="AY222" s="224"/>
      <c r="AZ222" s="224"/>
      <c r="BA222" s="224"/>
      <c r="BB222" s="224"/>
      <c r="BC222" s="224"/>
      <c r="BD222" s="224"/>
      <c r="BE222" s="224"/>
      <c r="BF222" s="224"/>
      <c r="BG222" s="224"/>
      <c r="BH222" s="224"/>
      <c r="BI222" s="224"/>
      <c r="BJ222" s="224"/>
      <c r="BK222" s="224"/>
      <c r="BL222" s="224"/>
      <c r="BM222" s="224"/>
      <c r="BN222" s="224"/>
      <c r="BO222" s="224"/>
      <c r="BP222" s="224"/>
      <c r="BQ222" s="224"/>
      <c r="BR222" s="224"/>
      <c r="BS222" s="224"/>
      <c r="BT222" s="224"/>
      <c r="BU222" s="224"/>
      <c r="BV222" s="224"/>
      <c r="BW222" s="224"/>
    </row>
    <row r="223" spans="1:75">
      <c r="A223"/>
      <c r="B223"/>
      <c r="C223"/>
      <c r="D223" s="224"/>
      <c r="E223" s="224"/>
      <c r="F223" s="224"/>
      <c r="G223" s="224"/>
      <c r="H223" s="224"/>
      <c r="I223" s="224"/>
      <c r="J223" s="224"/>
      <c r="K223" s="224"/>
      <c r="L223" s="224"/>
      <c r="M223" s="224"/>
      <c r="N223" s="224"/>
      <c r="O223" s="224"/>
      <c r="P223" s="224"/>
      <c r="Q223" s="224"/>
      <c r="R223" s="224"/>
      <c r="S223" s="224"/>
      <c r="T223" s="224"/>
      <c r="U223" s="224"/>
      <c r="V223" s="224"/>
      <c r="W223" s="224"/>
      <c r="X223" s="224"/>
      <c r="Y223" s="224"/>
      <c r="Z223" s="224"/>
      <c r="AA223" s="224"/>
      <c r="AB223" s="224"/>
      <c r="AC223" s="224"/>
      <c r="AD223" s="224"/>
      <c r="AE223" s="224"/>
      <c r="AF223" s="224"/>
      <c r="AG223" s="224"/>
      <c r="AH223" s="224"/>
      <c r="AI223" s="224"/>
      <c r="AJ223" s="224"/>
      <c r="AK223" s="224"/>
      <c r="AL223" s="224"/>
      <c r="AM223" s="224"/>
      <c r="AN223" s="224"/>
      <c r="AO223" s="224"/>
      <c r="AP223" s="224"/>
      <c r="AQ223" s="224"/>
      <c r="AR223" s="224"/>
      <c r="AS223" s="224"/>
      <c r="AT223" s="224"/>
      <c r="AU223" s="224"/>
      <c r="AV223" s="224"/>
      <c r="AW223" s="224"/>
      <c r="AX223" s="224"/>
      <c r="AY223" s="224"/>
      <c r="AZ223" s="224"/>
      <c r="BA223" s="224"/>
      <c r="BB223" s="224"/>
      <c r="BC223" s="224"/>
      <c r="BD223" s="224"/>
      <c r="BE223" s="224"/>
      <c r="BF223" s="224"/>
      <c r="BG223" s="224"/>
      <c r="BH223" s="224"/>
      <c r="BI223" s="224"/>
      <c r="BJ223" s="224"/>
      <c r="BK223" s="224"/>
      <c r="BL223" s="224"/>
      <c r="BM223" s="224"/>
      <c r="BN223" s="224"/>
      <c r="BO223" s="224"/>
      <c r="BP223" s="224"/>
      <c r="BQ223" s="224"/>
      <c r="BR223" s="224"/>
      <c r="BS223" s="224"/>
      <c r="BT223" s="224"/>
      <c r="BU223" s="224"/>
      <c r="BV223" s="224"/>
      <c r="BW223" s="224"/>
    </row>
    <row r="224" spans="1:75">
      <c r="A224"/>
      <c r="B224"/>
      <c r="C224"/>
      <c r="D224" s="224"/>
      <c r="E224" s="224"/>
      <c r="F224" s="224"/>
      <c r="G224" s="224"/>
      <c r="H224" s="224"/>
      <c r="I224" s="224"/>
      <c r="J224" s="224"/>
      <c r="K224" s="224"/>
      <c r="L224" s="224"/>
      <c r="M224" s="224"/>
      <c r="N224" s="224"/>
      <c r="O224" s="224"/>
      <c r="P224" s="224"/>
      <c r="Q224" s="224"/>
      <c r="R224" s="224"/>
      <c r="S224" s="224"/>
      <c r="T224" s="224"/>
      <c r="U224" s="224"/>
      <c r="V224" s="224"/>
      <c r="W224" s="224"/>
      <c r="X224" s="224"/>
      <c r="Y224" s="224"/>
      <c r="Z224" s="224"/>
      <c r="AA224" s="224"/>
      <c r="AB224" s="224"/>
      <c r="AC224" s="224"/>
      <c r="AD224" s="224"/>
      <c r="AE224" s="224"/>
      <c r="AF224" s="224"/>
      <c r="AG224" s="224"/>
      <c r="AH224" s="224"/>
      <c r="AI224" s="224"/>
      <c r="AJ224" s="224"/>
      <c r="AK224" s="224"/>
      <c r="AL224" s="224"/>
      <c r="AM224" s="224"/>
      <c r="AN224" s="224"/>
      <c r="AO224" s="224"/>
      <c r="AP224" s="224"/>
      <c r="AQ224" s="224"/>
      <c r="AR224" s="224"/>
      <c r="AS224" s="224"/>
      <c r="AT224" s="224"/>
      <c r="AU224" s="224"/>
      <c r="AV224" s="224"/>
      <c r="AW224" s="224"/>
      <c r="AX224" s="224"/>
      <c r="AY224" s="224"/>
      <c r="AZ224" s="224"/>
      <c r="BA224" s="224"/>
      <c r="BB224" s="224"/>
      <c r="BC224" s="224"/>
      <c r="BD224" s="224"/>
      <c r="BE224" s="224"/>
      <c r="BF224" s="224"/>
      <c r="BG224" s="224"/>
      <c r="BH224" s="224"/>
      <c r="BI224" s="224"/>
      <c r="BJ224" s="224"/>
      <c r="BK224" s="224"/>
      <c r="BL224" s="224"/>
      <c r="BM224" s="224"/>
      <c r="BN224" s="224"/>
      <c r="BO224" s="224"/>
      <c r="BP224" s="224"/>
      <c r="BQ224" s="224"/>
      <c r="BR224" s="224"/>
      <c r="BS224" s="224"/>
      <c r="BT224" s="224"/>
      <c r="BU224" s="224"/>
      <c r="BV224" s="224"/>
      <c r="BW224" s="224"/>
    </row>
    <row r="225" spans="1:75">
      <c r="A225"/>
      <c r="B225"/>
      <c r="C225"/>
      <c r="D225" s="224"/>
      <c r="E225" s="224"/>
      <c r="F225" s="224"/>
      <c r="G225" s="224"/>
      <c r="H225" s="224"/>
      <c r="I225" s="224"/>
      <c r="J225" s="224"/>
      <c r="K225" s="224"/>
      <c r="L225" s="224"/>
      <c r="M225" s="224"/>
      <c r="N225" s="224"/>
      <c r="O225" s="224"/>
      <c r="P225" s="224"/>
      <c r="Q225" s="224"/>
      <c r="R225" s="224"/>
      <c r="S225" s="224"/>
      <c r="T225" s="224"/>
      <c r="U225" s="224"/>
      <c r="V225" s="224"/>
      <c r="W225" s="224"/>
      <c r="X225" s="224"/>
      <c r="Y225" s="224"/>
      <c r="Z225" s="224"/>
      <c r="AA225" s="224"/>
      <c r="AB225" s="224"/>
      <c r="AC225" s="224"/>
      <c r="AD225" s="224"/>
      <c r="AE225" s="224"/>
      <c r="AF225" s="224"/>
      <c r="AG225" s="224"/>
      <c r="AH225" s="224"/>
      <c r="AI225" s="224"/>
      <c r="AJ225" s="224"/>
      <c r="AK225" s="224"/>
      <c r="AL225" s="224"/>
      <c r="AM225" s="224"/>
      <c r="AN225" s="224"/>
      <c r="AO225" s="224"/>
      <c r="AP225" s="224"/>
      <c r="AQ225" s="224"/>
      <c r="AR225" s="224"/>
      <c r="AS225" s="224"/>
      <c r="AT225" s="224"/>
      <c r="AU225" s="224"/>
      <c r="AV225" s="224"/>
      <c r="AW225" s="224"/>
      <c r="AX225" s="224"/>
      <c r="AY225" s="224"/>
      <c r="AZ225" s="224"/>
      <c r="BA225" s="224"/>
      <c r="BB225" s="224"/>
      <c r="BC225" s="224"/>
      <c r="BD225" s="224"/>
      <c r="BE225" s="224"/>
      <c r="BF225" s="224"/>
      <c r="BG225" s="224"/>
      <c r="BH225" s="224"/>
      <c r="BI225" s="224"/>
      <c r="BJ225" s="224"/>
      <c r="BK225" s="224"/>
      <c r="BL225" s="224"/>
      <c r="BM225" s="224"/>
      <c r="BN225" s="224"/>
      <c r="BO225" s="224"/>
      <c r="BP225" s="224"/>
      <c r="BQ225" s="224"/>
      <c r="BR225" s="224"/>
      <c r="BS225" s="224"/>
      <c r="BT225" s="224"/>
      <c r="BU225" s="224"/>
      <c r="BV225" s="224"/>
      <c r="BW225" s="224"/>
    </row>
    <row r="226" spans="1:75">
      <c r="A226"/>
      <c r="B226"/>
      <c r="C226"/>
      <c r="D226" s="224"/>
      <c r="E226" s="224"/>
      <c r="F226" s="224"/>
      <c r="G226" s="224"/>
      <c r="H226" s="224"/>
      <c r="I226" s="224"/>
      <c r="J226" s="224"/>
      <c r="K226" s="224"/>
      <c r="L226" s="224"/>
      <c r="M226" s="224"/>
      <c r="N226" s="224"/>
      <c r="O226" s="224"/>
      <c r="P226" s="224"/>
      <c r="Q226" s="224"/>
      <c r="R226" s="224"/>
      <c r="S226" s="224"/>
      <c r="T226" s="224"/>
      <c r="U226" s="224"/>
      <c r="V226" s="224"/>
      <c r="W226" s="224"/>
      <c r="X226" s="224"/>
      <c r="Y226" s="224"/>
      <c r="Z226" s="224"/>
      <c r="AA226" s="224"/>
      <c r="AB226" s="224"/>
      <c r="AC226" s="224"/>
      <c r="AD226" s="224"/>
      <c r="AE226" s="224"/>
      <c r="AF226" s="224"/>
      <c r="AG226" s="224"/>
      <c r="AH226" s="224"/>
      <c r="AI226" s="224"/>
      <c r="AJ226" s="224"/>
      <c r="AK226" s="224"/>
      <c r="AL226" s="224"/>
      <c r="AM226" s="224"/>
      <c r="AN226" s="224"/>
      <c r="AO226" s="224"/>
      <c r="AP226" s="224"/>
      <c r="AQ226" s="224"/>
      <c r="AR226" s="224"/>
      <c r="AS226" s="224"/>
      <c r="AT226" s="224"/>
      <c r="AU226" s="224"/>
      <c r="AV226" s="224"/>
      <c r="AW226" s="224"/>
      <c r="AX226" s="224"/>
      <c r="AY226" s="224"/>
      <c r="AZ226" s="224"/>
      <c r="BA226" s="224"/>
      <c r="BB226" s="224"/>
      <c r="BC226" s="224"/>
      <c r="BD226" s="224"/>
      <c r="BE226" s="224"/>
      <c r="BF226" s="224"/>
      <c r="BG226" s="224"/>
      <c r="BH226" s="224"/>
      <c r="BI226" s="224"/>
      <c r="BJ226" s="224"/>
      <c r="BK226" s="224"/>
      <c r="BL226" s="224"/>
      <c r="BM226" s="224"/>
      <c r="BN226" s="224"/>
      <c r="BO226" s="224"/>
      <c r="BP226" s="224"/>
      <c r="BQ226" s="224"/>
      <c r="BR226" s="224"/>
      <c r="BS226" s="224"/>
      <c r="BT226" s="224"/>
      <c r="BU226" s="224"/>
      <c r="BV226" s="224"/>
      <c r="BW226" s="224"/>
    </row>
    <row r="227" spans="1:75">
      <c r="A227"/>
      <c r="B227"/>
      <c r="C227"/>
      <c r="D227" s="224"/>
      <c r="E227" s="224"/>
      <c r="F227" s="224"/>
      <c r="G227" s="224"/>
      <c r="H227" s="224"/>
      <c r="I227" s="224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  <c r="W227" s="224"/>
      <c r="X227" s="224"/>
      <c r="Y227" s="224"/>
      <c r="Z227" s="224"/>
      <c r="AA227" s="224"/>
      <c r="AB227" s="224"/>
      <c r="AC227" s="224"/>
      <c r="AD227" s="224"/>
      <c r="AE227" s="224"/>
      <c r="AF227" s="224"/>
      <c r="AG227" s="224"/>
      <c r="AH227" s="224"/>
      <c r="AI227" s="224"/>
      <c r="AJ227" s="224"/>
      <c r="AK227" s="224"/>
      <c r="AL227" s="224"/>
      <c r="AM227" s="224"/>
      <c r="AN227" s="224"/>
      <c r="AO227" s="224"/>
      <c r="AP227" s="224"/>
      <c r="AQ227" s="224"/>
      <c r="AR227" s="224"/>
      <c r="AS227" s="224"/>
      <c r="AT227" s="224"/>
      <c r="AU227" s="224"/>
      <c r="AV227" s="224"/>
      <c r="AW227" s="224"/>
      <c r="AX227" s="224"/>
      <c r="AY227" s="224"/>
      <c r="AZ227" s="224"/>
      <c r="BA227" s="224"/>
      <c r="BB227" s="224"/>
      <c r="BC227" s="224"/>
      <c r="BD227" s="224"/>
      <c r="BE227" s="224"/>
      <c r="BF227" s="224"/>
      <c r="BG227" s="224"/>
      <c r="BH227" s="224"/>
      <c r="BI227" s="224"/>
      <c r="BJ227" s="224"/>
      <c r="BK227" s="224"/>
      <c r="BL227" s="224"/>
      <c r="BM227" s="224"/>
      <c r="BN227" s="224"/>
      <c r="BO227" s="224"/>
      <c r="BP227" s="224"/>
      <c r="BQ227" s="224"/>
      <c r="BR227" s="224"/>
      <c r="BS227" s="224"/>
      <c r="BT227" s="224"/>
      <c r="BU227" s="224"/>
      <c r="BV227" s="224"/>
      <c r="BW227" s="224"/>
    </row>
    <row r="228" spans="1:75">
      <c r="A228"/>
      <c r="B228"/>
      <c r="C228"/>
      <c r="D228" s="224"/>
      <c r="E228" s="224"/>
      <c r="F228" s="224"/>
      <c r="G228" s="224"/>
      <c r="H228" s="224"/>
      <c r="I228" s="224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  <c r="W228" s="224"/>
      <c r="X228" s="224"/>
      <c r="Y228" s="224"/>
      <c r="Z228" s="224"/>
      <c r="AA228" s="224"/>
      <c r="AB228" s="224"/>
      <c r="AC228" s="224"/>
      <c r="AD228" s="224"/>
      <c r="AE228" s="224"/>
      <c r="AF228" s="224"/>
      <c r="AG228" s="224"/>
      <c r="AH228" s="224"/>
      <c r="AI228" s="224"/>
      <c r="AJ228" s="224"/>
      <c r="AK228" s="224"/>
      <c r="AL228" s="224"/>
      <c r="AM228" s="224"/>
      <c r="AN228" s="224"/>
      <c r="AO228" s="224"/>
      <c r="AP228" s="224"/>
      <c r="AQ228" s="224"/>
      <c r="AR228" s="224"/>
      <c r="AS228" s="224"/>
      <c r="AT228" s="224"/>
      <c r="AU228" s="224"/>
      <c r="AV228" s="224"/>
      <c r="AW228" s="224"/>
      <c r="AX228" s="224"/>
      <c r="AY228" s="224"/>
      <c r="AZ228" s="224"/>
      <c r="BA228" s="224"/>
      <c r="BB228" s="224"/>
      <c r="BC228" s="224"/>
      <c r="BD228" s="224"/>
      <c r="BE228" s="224"/>
      <c r="BF228" s="224"/>
      <c r="BG228" s="224"/>
      <c r="BH228" s="224"/>
      <c r="BI228" s="224"/>
      <c r="BJ228" s="224"/>
      <c r="BK228" s="224"/>
      <c r="BL228" s="224"/>
      <c r="BM228" s="224"/>
      <c r="BN228" s="224"/>
      <c r="BO228" s="224"/>
      <c r="BP228" s="224"/>
      <c r="BQ228" s="224"/>
      <c r="BR228" s="224"/>
      <c r="BS228" s="224"/>
      <c r="BT228" s="224"/>
      <c r="BU228" s="224"/>
      <c r="BV228" s="224"/>
      <c r="BW228" s="224"/>
    </row>
    <row r="229" spans="1:75">
      <c r="A229"/>
      <c r="B229"/>
      <c r="C229"/>
      <c r="D229" s="224"/>
      <c r="E229" s="224"/>
      <c r="F229" s="224"/>
      <c r="G229" s="224"/>
      <c r="H229" s="224"/>
      <c r="I229" s="224"/>
      <c r="J229" s="224"/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  <c r="W229" s="224"/>
      <c r="X229" s="224"/>
      <c r="Y229" s="224"/>
      <c r="Z229" s="224"/>
      <c r="AA229" s="224"/>
      <c r="AB229" s="224"/>
      <c r="AC229" s="224"/>
      <c r="AD229" s="224"/>
      <c r="AE229" s="224"/>
      <c r="AF229" s="224"/>
      <c r="AG229" s="224"/>
      <c r="AH229" s="224"/>
      <c r="AI229" s="224"/>
      <c r="AJ229" s="224"/>
      <c r="AK229" s="224"/>
      <c r="AL229" s="224"/>
      <c r="AM229" s="224"/>
      <c r="AN229" s="224"/>
      <c r="AO229" s="224"/>
      <c r="AP229" s="224"/>
      <c r="AQ229" s="224"/>
      <c r="AR229" s="224"/>
      <c r="AS229" s="224"/>
      <c r="AT229" s="224"/>
      <c r="AU229" s="224"/>
      <c r="AV229" s="224"/>
      <c r="AW229" s="224"/>
      <c r="AX229" s="224"/>
      <c r="AY229" s="224"/>
      <c r="AZ229" s="224"/>
      <c r="BA229" s="224"/>
      <c r="BB229" s="224"/>
      <c r="BC229" s="224"/>
      <c r="BD229" s="224"/>
      <c r="BE229" s="224"/>
      <c r="BF229" s="224"/>
      <c r="BG229" s="224"/>
      <c r="BH229" s="224"/>
      <c r="BI229" s="224"/>
      <c r="BJ229" s="224"/>
      <c r="BK229" s="224"/>
      <c r="BL229" s="224"/>
      <c r="BM229" s="224"/>
      <c r="BN229" s="224"/>
      <c r="BO229" s="224"/>
      <c r="BP229" s="224"/>
      <c r="BQ229" s="224"/>
      <c r="BR229" s="224"/>
      <c r="BS229" s="224"/>
      <c r="BT229" s="224"/>
      <c r="BU229" s="224"/>
      <c r="BV229" s="224"/>
      <c r="BW229" s="224"/>
    </row>
    <row r="230" spans="1:75">
      <c r="A230"/>
      <c r="B230"/>
      <c r="C230"/>
      <c r="D230" s="224"/>
      <c r="E230" s="224"/>
      <c r="F230" s="224"/>
      <c r="G230" s="224"/>
      <c r="H230" s="224"/>
      <c r="I230" s="224"/>
      <c r="J230" s="224"/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  <c r="V230" s="224"/>
      <c r="W230" s="224"/>
      <c r="X230" s="224"/>
      <c r="Y230" s="224"/>
      <c r="Z230" s="224"/>
      <c r="AA230" s="224"/>
      <c r="AB230" s="224"/>
      <c r="AC230" s="224"/>
      <c r="AD230" s="224"/>
      <c r="AE230" s="224"/>
      <c r="AF230" s="224"/>
      <c r="AG230" s="224"/>
      <c r="AH230" s="224"/>
      <c r="AI230" s="224"/>
      <c r="AJ230" s="224"/>
      <c r="AK230" s="224"/>
      <c r="AL230" s="224"/>
      <c r="AM230" s="224"/>
      <c r="AN230" s="224"/>
      <c r="AO230" s="224"/>
      <c r="AP230" s="224"/>
      <c r="AQ230" s="224"/>
      <c r="AR230" s="224"/>
      <c r="AS230" s="224"/>
      <c r="AT230" s="224"/>
      <c r="AU230" s="224"/>
      <c r="AV230" s="224"/>
      <c r="AW230" s="224"/>
      <c r="AX230" s="224"/>
      <c r="AY230" s="224"/>
      <c r="AZ230" s="224"/>
      <c r="BA230" s="224"/>
      <c r="BB230" s="224"/>
      <c r="BC230" s="224"/>
      <c r="BD230" s="224"/>
      <c r="BE230" s="224"/>
      <c r="BF230" s="224"/>
      <c r="BG230" s="224"/>
      <c r="BH230" s="224"/>
      <c r="BI230" s="224"/>
      <c r="BJ230" s="224"/>
      <c r="BK230" s="224"/>
      <c r="BL230" s="224"/>
      <c r="BM230" s="224"/>
      <c r="BN230" s="224"/>
      <c r="BO230" s="224"/>
      <c r="BP230" s="224"/>
      <c r="BQ230" s="224"/>
      <c r="BR230" s="224"/>
      <c r="BS230" s="224"/>
      <c r="BT230" s="224"/>
      <c r="BU230" s="224"/>
      <c r="BV230" s="224"/>
      <c r="BW230" s="224"/>
    </row>
    <row r="231" spans="1:75">
      <c r="A231"/>
      <c r="B231"/>
      <c r="C231"/>
      <c r="D231" s="224"/>
      <c r="E231" s="224"/>
      <c r="F231" s="224"/>
      <c r="G231" s="224"/>
      <c r="H231" s="224"/>
      <c r="I231" s="224"/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  <c r="V231" s="224"/>
      <c r="W231" s="224"/>
      <c r="X231" s="224"/>
      <c r="Y231" s="224"/>
      <c r="Z231" s="224"/>
      <c r="AA231" s="224"/>
      <c r="AB231" s="224"/>
      <c r="AC231" s="224"/>
      <c r="AD231" s="224"/>
      <c r="AE231" s="224"/>
      <c r="AF231" s="224"/>
      <c r="AG231" s="224"/>
      <c r="AH231" s="224"/>
      <c r="AI231" s="224"/>
      <c r="AJ231" s="224"/>
      <c r="AK231" s="224"/>
      <c r="AL231" s="224"/>
      <c r="AM231" s="224"/>
      <c r="AN231" s="224"/>
      <c r="AO231" s="224"/>
      <c r="AP231" s="224"/>
      <c r="AQ231" s="224"/>
      <c r="AR231" s="224"/>
      <c r="AS231" s="224"/>
      <c r="AT231" s="224"/>
      <c r="AU231" s="224"/>
      <c r="AV231" s="224"/>
      <c r="AW231" s="224"/>
      <c r="AX231" s="224"/>
      <c r="AY231" s="224"/>
      <c r="AZ231" s="224"/>
      <c r="BA231" s="224"/>
      <c r="BB231" s="224"/>
      <c r="BC231" s="224"/>
      <c r="BD231" s="224"/>
      <c r="BE231" s="224"/>
      <c r="BF231" s="224"/>
      <c r="BG231" s="224"/>
      <c r="BH231" s="224"/>
      <c r="BI231" s="224"/>
      <c r="BJ231" s="224"/>
      <c r="BK231" s="224"/>
      <c r="BL231" s="224"/>
      <c r="BM231" s="224"/>
      <c r="BN231" s="224"/>
      <c r="BO231" s="224"/>
      <c r="BP231" s="224"/>
      <c r="BQ231" s="224"/>
      <c r="BR231" s="224"/>
      <c r="BS231" s="224"/>
      <c r="BT231" s="224"/>
      <c r="BU231" s="224"/>
      <c r="BV231" s="224"/>
      <c r="BW231" s="224"/>
    </row>
    <row r="232" spans="1:75">
      <c r="A232"/>
      <c r="B232"/>
      <c r="C232"/>
      <c r="D232" s="224"/>
      <c r="E232" s="224"/>
      <c r="F232" s="224"/>
      <c r="G232" s="224"/>
      <c r="H232" s="224"/>
      <c r="I232" s="224"/>
      <c r="J232" s="224"/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  <c r="V232" s="224"/>
      <c r="W232" s="224"/>
      <c r="X232" s="224"/>
      <c r="Y232" s="224"/>
      <c r="Z232" s="224"/>
      <c r="AA232" s="224"/>
      <c r="AB232" s="224"/>
      <c r="AC232" s="224"/>
      <c r="AD232" s="224"/>
      <c r="AE232" s="224"/>
      <c r="AF232" s="224"/>
      <c r="AG232" s="224"/>
      <c r="AH232" s="224"/>
      <c r="AI232" s="224"/>
      <c r="AJ232" s="224"/>
      <c r="AK232" s="224"/>
      <c r="AL232" s="224"/>
      <c r="AM232" s="224"/>
      <c r="AN232" s="224"/>
      <c r="AO232" s="224"/>
      <c r="AP232" s="224"/>
      <c r="AQ232" s="224"/>
      <c r="AR232" s="224"/>
      <c r="AS232" s="224"/>
      <c r="AT232" s="224"/>
      <c r="AU232" s="224"/>
      <c r="AV232" s="224"/>
      <c r="AW232" s="224"/>
      <c r="AX232" s="224"/>
      <c r="AY232" s="224"/>
      <c r="AZ232" s="224"/>
      <c r="BA232" s="224"/>
      <c r="BB232" s="224"/>
      <c r="BC232" s="224"/>
      <c r="BD232" s="224"/>
      <c r="BE232" s="224"/>
      <c r="BF232" s="224"/>
      <c r="BG232" s="224"/>
      <c r="BH232" s="224"/>
      <c r="BI232" s="224"/>
      <c r="BJ232" s="224"/>
      <c r="BK232" s="224"/>
      <c r="BL232" s="224"/>
      <c r="BM232" s="224"/>
      <c r="BN232" s="224"/>
      <c r="BO232" s="224"/>
      <c r="BP232" s="224"/>
      <c r="BQ232" s="224"/>
      <c r="BR232" s="224"/>
      <c r="BS232" s="224"/>
      <c r="BT232" s="224"/>
      <c r="BU232" s="224"/>
      <c r="BV232" s="224"/>
      <c r="BW232" s="224"/>
    </row>
    <row r="233" spans="1:75">
      <c r="A233"/>
      <c r="B233"/>
      <c r="C233"/>
      <c r="D233" s="224"/>
      <c r="E233" s="224"/>
      <c r="F233" s="224"/>
      <c r="G233" s="224"/>
      <c r="H233" s="224"/>
      <c r="I233" s="224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  <c r="W233" s="224"/>
      <c r="X233" s="224"/>
      <c r="Y233" s="224"/>
      <c r="Z233" s="224"/>
      <c r="AA233" s="224"/>
      <c r="AB233" s="224"/>
      <c r="AC233" s="224"/>
      <c r="AD233" s="224"/>
      <c r="AE233" s="224"/>
      <c r="AF233" s="224"/>
      <c r="AG233" s="224"/>
      <c r="AH233" s="224"/>
      <c r="AI233" s="224"/>
      <c r="AJ233" s="224"/>
      <c r="AK233" s="224"/>
      <c r="AL233" s="224"/>
      <c r="AM233" s="224"/>
      <c r="AN233" s="224"/>
      <c r="AO233" s="224"/>
      <c r="AP233" s="224"/>
      <c r="AQ233" s="224"/>
      <c r="AR233" s="224"/>
      <c r="AS233" s="224"/>
      <c r="AT233" s="224"/>
      <c r="AU233" s="224"/>
      <c r="AV233" s="224"/>
      <c r="AW233" s="224"/>
      <c r="AX233" s="224"/>
      <c r="AY233" s="224"/>
      <c r="AZ233" s="224"/>
      <c r="BA233" s="224"/>
      <c r="BB233" s="224"/>
      <c r="BC233" s="224"/>
      <c r="BD233" s="224"/>
      <c r="BE233" s="224"/>
      <c r="BF233" s="224"/>
      <c r="BG233" s="224"/>
      <c r="BH233" s="224"/>
      <c r="BI233" s="224"/>
      <c r="BJ233" s="224"/>
      <c r="BK233" s="224"/>
      <c r="BL233" s="224"/>
      <c r="BM233" s="224"/>
      <c r="BN233" s="224"/>
      <c r="BO233" s="224"/>
      <c r="BP233" s="224"/>
      <c r="BQ233" s="224"/>
      <c r="BR233" s="224"/>
      <c r="BS233" s="224"/>
      <c r="BT233" s="224"/>
      <c r="BU233" s="224"/>
      <c r="BV233" s="224"/>
      <c r="BW233" s="224"/>
    </row>
    <row r="234" spans="1:75">
      <c r="A234"/>
      <c r="B234"/>
      <c r="C234"/>
      <c r="D234" s="224"/>
      <c r="E234" s="224"/>
      <c r="F234" s="224"/>
      <c r="G234" s="224"/>
      <c r="H234" s="224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  <c r="W234" s="224"/>
      <c r="X234" s="224"/>
      <c r="Y234" s="224"/>
      <c r="Z234" s="224"/>
      <c r="AA234" s="224"/>
      <c r="AB234" s="224"/>
      <c r="AC234" s="224"/>
      <c r="AD234" s="224"/>
      <c r="AE234" s="224"/>
      <c r="AF234" s="224"/>
      <c r="AG234" s="224"/>
      <c r="AH234" s="224"/>
      <c r="AI234" s="224"/>
      <c r="AJ234" s="224"/>
      <c r="AK234" s="224"/>
      <c r="AL234" s="224"/>
      <c r="AM234" s="224"/>
      <c r="AN234" s="224"/>
      <c r="AO234" s="224"/>
      <c r="AP234" s="224"/>
      <c r="AQ234" s="224"/>
      <c r="AR234" s="224"/>
      <c r="AS234" s="224"/>
      <c r="AT234" s="224"/>
      <c r="AU234" s="224"/>
      <c r="AV234" s="224"/>
      <c r="AW234" s="224"/>
      <c r="AX234" s="224"/>
      <c r="AY234" s="224"/>
      <c r="AZ234" s="224"/>
      <c r="BA234" s="224"/>
      <c r="BB234" s="224"/>
      <c r="BC234" s="224"/>
      <c r="BD234" s="224"/>
      <c r="BE234" s="224"/>
      <c r="BF234" s="224"/>
      <c r="BG234" s="224"/>
      <c r="BH234" s="224"/>
      <c r="BI234" s="224"/>
      <c r="BJ234" s="224"/>
      <c r="BK234" s="224"/>
      <c r="BL234" s="224"/>
      <c r="BM234" s="224"/>
      <c r="BN234" s="224"/>
      <c r="BO234" s="224"/>
      <c r="BP234" s="224"/>
      <c r="BQ234" s="224"/>
      <c r="BR234" s="224"/>
      <c r="BS234" s="224"/>
      <c r="BT234" s="224"/>
      <c r="BU234" s="224"/>
      <c r="BV234" s="224"/>
      <c r="BW234" s="224"/>
    </row>
    <row r="235" spans="1:75">
      <c r="A235"/>
      <c r="B235"/>
      <c r="C235"/>
      <c r="D235" s="224"/>
      <c r="E235" s="224"/>
      <c r="F235" s="224"/>
      <c r="G235" s="224"/>
      <c r="H235" s="224"/>
      <c r="I235" s="224"/>
      <c r="J235" s="224"/>
      <c r="K235" s="224"/>
      <c r="L235" s="224"/>
      <c r="M235" s="224"/>
      <c r="N235" s="224"/>
      <c r="O235" s="224"/>
      <c r="P235" s="224"/>
      <c r="Q235" s="224"/>
      <c r="R235" s="224"/>
      <c r="S235" s="224"/>
      <c r="T235" s="224"/>
      <c r="U235" s="224"/>
      <c r="V235" s="224"/>
      <c r="W235" s="224"/>
      <c r="X235" s="224"/>
      <c r="Y235" s="224"/>
      <c r="Z235" s="224"/>
      <c r="AA235" s="224"/>
      <c r="AB235" s="224"/>
      <c r="AC235" s="224"/>
      <c r="AD235" s="224"/>
      <c r="AE235" s="224"/>
      <c r="AF235" s="224"/>
      <c r="AG235" s="224"/>
      <c r="AH235" s="224"/>
      <c r="AI235" s="224"/>
      <c r="AJ235" s="224"/>
      <c r="AK235" s="224"/>
      <c r="AL235" s="224"/>
      <c r="AM235" s="224"/>
      <c r="AN235" s="224"/>
      <c r="AO235" s="224"/>
      <c r="AP235" s="224"/>
      <c r="AQ235" s="224"/>
      <c r="AR235" s="224"/>
      <c r="AS235" s="224"/>
      <c r="AT235" s="224"/>
      <c r="AU235" s="224"/>
      <c r="AV235" s="224"/>
      <c r="AW235" s="224"/>
      <c r="AX235" s="224"/>
      <c r="AY235" s="224"/>
      <c r="AZ235" s="224"/>
      <c r="BA235" s="224"/>
      <c r="BB235" s="224"/>
      <c r="BC235" s="224"/>
      <c r="BD235" s="224"/>
      <c r="BE235" s="224"/>
      <c r="BF235" s="224"/>
      <c r="BG235" s="224"/>
      <c r="BH235" s="224"/>
      <c r="BI235" s="224"/>
      <c r="BJ235" s="224"/>
      <c r="BK235" s="224"/>
      <c r="BL235" s="224"/>
      <c r="BM235" s="224"/>
      <c r="BN235" s="224"/>
      <c r="BO235" s="224"/>
      <c r="BP235" s="224"/>
      <c r="BQ235" s="224"/>
      <c r="BR235" s="224"/>
      <c r="BS235" s="224"/>
      <c r="BT235" s="224"/>
      <c r="BU235" s="224"/>
      <c r="BV235" s="224"/>
      <c r="BW235" s="224"/>
    </row>
    <row r="236" spans="1:75">
      <c r="A236"/>
      <c r="B236"/>
      <c r="C236"/>
      <c r="D236" s="224"/>
      <c r="E236" s="224"/>
      <c r="F236" s="224"/>
      <c r="G236" s="224"/>
      <c r="H236" s="224"/>
      <c r="I236" s="224"/>
      <c r="J236" s="224"/>
      <c r="K236" s="224"/>
      <c r="L236" s="224"/>
      <c r="M236" s="224"/>
      <c r="N236" s="224"/>
      <c r="O236" s="224"/>
      <c r="P236" s="224"/>
      <c r="Q236" s="224"/>
      <c r="R236" s="224"/>
      <c r="S236" s="224"/>
      <c r="T236" s="224"/>
      <c r="U236" s="224"/>
      <c r="V236" s="224"/>
      <c r="W236" s="224"/>
      <c r="X236" s="224"/>
      <c r="Y236" s="224"/>
      <c r="Z236" s="224"/>
      <c r="AA236" s="224"/>
      <c r="AB236" s="224"/>
      <c r="AC236" s="224"/>
      <c r="AD236" s="224"/>
      <c r="AE236" s="224"/>
      <c r="AF236" s="224"/>
      <c r="AG236" s="224"/>
      <c r="AH236" s="224"/>
      <c r="AI236" s="224"/>
      <c r="AJ236" s="224"/>
      <c r="AK236" s="224"/>
      <c r="AL236" s="224"/>
      <c r="AM236" s="224"/>
      <c r="AN236" s="224"/>
      <c r="AO236" s="224"/>
      <c r="AP236" s="224"/>
      <c r="AQ236" s="224"/>
      <c r="AR236" s="224"/>
      <c r="AS236" s="224"/>
      <c r="AT236" s="224"/>
      <c r="AU236" s="224"/>
      <c r="AV236" s="224"/>
      <c r="AW236" s="224"/>
      <c r="AX236" s="224"/>
      <c r="AY236" s="224"/>
      <c r="AZ236" s="224"/>
      <c r="BA236" s="224"/>
      <c r="BB236" s="224"/>
      <c r="BC236" s="224"/>
      <c r="BD236" s="224"/>
      <c r="BE236" s="224"/>
      <c r="BF236" s="224"/>
      <c r="BG236" s="224"/>
      <c r="BH236" s="224"/>
      <c r="BI236" s="224"/>
      <c r="BJ236" s="224"/>
      <c r="BK236" s="224"/>
      <c r="BL236" s="224"/>
      <c r="BM236" s="224"/>
      <c r="BN236" s="224"/>
      <c r="BO236" s="224"/>
      <c r="BP236" s="224"/>
      <c r="BQ236" s="224"/>
      <c r="BR236" s="224"/>
      <c r="BS236" s="224"/>
      <c r="BT236" s="224"/>
      <c r="BU236" s="224"/>
      <c r="BV236" s="224"/>
      <c r="BW236" s="224"/>
    </row>
    <row r="237" spans="1:75">
      <c r="A237"/>
      <c r="B237"/>
      <c r="C237"/>
      <c r="D237" s="224"/>
      <c r="E237" s="224"/>
      <c r="F237" s="224"/>
      <c r="G237" s="224"/>
      <c r="H237" s="224"/>
      <c r="I237" s="224"/>
      <c r="J237" s="224"/>
      <c r="K237" s="224"/>
      <c r="L237" s="224"/>
      <c r="M237" s="224"/>
      <c r="N237" s="224"/>
      <c r="O237" s="224"/>
      <c r="P237" s="224"/>
      <c r="Q237" s="224"/>
      <c r="R237" s="224"/>
      <c r="S237" s="224"/>
      <c r="T237" s="224"/>
      <c r="U237" s="224"/>
      <c r="V237" s="224"/>
      <c r="W237" s="224"/>
      <c r="X237" s="224"/>
      <c r="Y237" s="224"/>
      <c r="Z237" s="224"/>
      <c r="AA237" s="224"/>
      <c r="AB237" s="224"/>
      <c r="AC237" s="224"/>
      <c r="AD237" s="224"/>
      <c r="AE237" s="224"/>
      <c r="AF237" s="224"/>
      <c r="AG237" s="224"/>
      <c r="AH237" s="224"/>
      <c r="AI237" s="224"/>
      <c r="AJ237" s="224"/>
      <c r="AK237" s="224"/>
      <c r="AL237" s="224"/>
      <c r="AM237" s="224"/>
      <c r="AN237" s="224"/>
      <c r="AO237" s="224"/>
      <c r="AP237" s="224"/>
      <c r="AQ237" s="224"/>
      <c r="AR237" s="224"/>
      <c r="AS237" s="224"/>
      <c r="AT237" s="224"/>
      <c r="AU237" s="224"/>
      <c r="AV237" s="224"/>
      <c r="AW237" s="224"/>
      <c r="AX237" s="224"/>
      <c r="AY237" s="224"/>
      <c r="AZ237" s="224"/>
      <c r="BA237" s="224"/>
      <c r="BB237" s="224"/>
      <c r="BC237" s="224"/>
      <c r="BD237" s="224"/>
      <c r="BE237" s="224"/>
      <c r="BF237" s="224"/>
      <c r="BG237" s="224"/>
      <c r="BH237" s="224"/>
      <c r="BI237" s="224"/>
      <c r="BJ237" s="224"/>
      <c r="BK237" s="224"/>
      <c r="BL237" s="224"/>
      <c r="BM237" s="224"/>
      <c r="BN237" s="224"/>
      <c r="BO237" s="224"/>
      <c r="BP237" s="224"/>
      <c r="BQ237" s="224"/>
      <c r="BR237" s="224"/>
      <c r="BS237" s="224"/>
      <c r="BT237" s="224"/>
      <c r="BU237" s="224"/>
      <c r="BV237" s="224"/>
      <c r="BW237" s="224"/>
    </row>
    <row r="238" spans="1:75">
      <c r="A238"/>
      <c r="B238"/>
      <c r="C238"/>
      <c r="D238" s="224"/>
      <c r="E238" s="224"/>
      <c r="F238" s="224"/>
      <c r="G238" s="224"/>
      <c r="H238" s="224"/>
      <c r="I238" s="224"/>
      <c r="J238" s="224"/>
      <c r="K238" s="224"/>
      <c r="L238" s="224"/>
      <c r="M238" s="224"/>
      <c r="N238" s="224"/>
      <c r="O238" s="224"/>
      <c r="P238" s="224"/>
      <c r="Q238" s="224"/>
      <c r="R238" s="224"/>
      <c r="S238" s="224"/>
      <c r="T238" s="224"/>
      <c r="U238" s="224"/>
      <c r="V238" s="224"/>
      <c r="W238" s="224"/>
      <c r="X238" s="224"/>
      <c r="Y238" s="224"/>
      <c r="Z238" s="224"/>
      <c r="AA238" s="224"/>
      <c r="AB238" s="224"/>
      <c r="AC238" s="224"/>
      <c r="AD238" s="224"/>
      <c r="AE238" s="224"/>
      <c r="AF238" s="224"/>
      <c r="AG238" s="224"/>
      <c r="AH238" s="224"/>
      <c r="AI238" s="224"/>
      <c r="AJ238" s="224"/>
      <c r="AK238" s="224"/>
      <c r="AL238" s="224"/>
      <c r="AM238" s="224"/>
      <c r="AN238" s="224"/>
      <c r="AO238" s="224"/>
      <c r="AP238" s="224"/>
      <c r="AQ238" s="224"/>
      <c r="AR238" s="224"/>
      <c r="AS238" s="224"/>
      <c r="AT238" s="224"/>
      <c r="AU238" s="224"/>
      <c r="AV238" s="224"/>
      <c r="AW238" s="224"/>
      <c r="AX238" s="224"/>
      <c r="AY238" s="224"/>
      <c r="AZ238" s="224"/>
      <c r="BA238" s="224"/>
      <c r="BB238" s="224"/>
      <c r="BC238" s="224"/>
      <c r="BD238" s="224"/>
      <c r="BE238" s="224"/>
      <c r="BF238" s="224"/>
      <c r="BG238" s="224"/>
      <c r="BH238" s="224"/>
      <c r="BI238" s="224"/>
      <c r="BJ238" s="224"/>
      <c r="BK238" s="224"/>
      <c r="BL238" s="224"/>
      <c r="BM238" s="224"/>
      <c r="BN238" s="224"/>
      <c r="BO238" s="224"/>
      <c r="BP238" s="224"/>
      <c r="BQ238" s="224"/>
      <c r="BR238" s="224"/>
      <c r="BS238" s="224"/>
      <c r="BT238" s="224"/>
      <c r="BU238" s="224"/>
      <c r="BV238" s="224"/>
      <c r="BW238" s="224"/>
    </row>
    <row r="239" spans="1:75">
      <c r="A239"/>
      <c r="B239"/>
      <c r="C239"/>
      <c r="D239" s="224"/>
      <c r="E239" s="224"/>
      <c r="F239" s="224"/>
      <c r="G239" s="224"/>
      <c r="H239" s="224"/>
      <c r="I239" s="224"/>
      <c r="J239" s="224"/>
      <c r="K239" s="224"/>
      <c r="L239" s="224"/>
      <c r="M239" s="224"/>
      <c r="N239" s="224"/>
      <c r="O239" s="224"/>
      <c r="P239" s="224"/>
      <c r="Q239" s="224"/>
      <c r="R239" s="224"/>
      <c r="S239" s="224"/>
      <c r="T239" s="224"/>
      <c r="U239" s="224"/>
      <c r="V239" s="224"/>
      <c r="W239" s="224"/>
      <c r="X239" s="224"/>
      <c r="Y239" s="224"/>
      <c r="Z239" s="224"/>
      <c r="AA239" s="224"/>
      <c r="AB239" s="224"/>
      <c r="AC239" s="224"/>
      <c r="AD239" s="224"/>
      <c r="AE239" s="224"/>
      <c r="AF239" s="224"/>
      <c r="AG239" s="224"/>
      <c r="AH239" s="224"/>
      <c r="AI239" s="224"/>
      <c r="AJ239" s="224"/>
      <c r="AK239" s="224"/>
      <c r="AL239" s="224"/>
      <c r="AM239" s="224"/>
      <c r="AN239" s="224"/>
      <c r="AO239" s="224"/>
      <c r="AP239" s="224"/>
      <c r="AQ239" s="224"/>
      <c r="AR239" s="224"/>
      <c r="AS239" s="224"/>
      <c r="AT239" s="224"/>
      <c r="AU239" s="224"/>
      <c r="AV239" s="224"/>
      <c r="AW239" s="224"/>
      <c r="AX239" s="224"/>
      <c r="AY239" s="224"/>
      <c r="AZ239" s="224"/>
      <c r="BA239" s="224"/>
      <c r="BB239" s="224"/>
      <c r="BC239" s="224"/>
      <c r="BD239" s="224"/>
      <c r="BE239" s="224"/>
      <c r="BF239" s="224"/>
      <c r="BG239" s="224"/>
      <c r="BH239" s="224"/>
      <c r="BI239" s="224"/>
      <c r="BJ239" s="224"/>
      <c r="BK239" s="224"/>
      <c r="BL239" s="224"/>
      <c r="BM239" s="224"/>
      <c r="BN239" s="224"/>
      <c r="BO239" s="224"/>
      <c r="BP239" s="224"/>
      <c r="BQ239" s="224"/>
      <c r="BR239" s="224"/>
      <c r="BS239" s="224"/>
      <c r="BT239" s="224"/>
      <c r="BU239" s="224"/>
      <c r="BV239" s="224"/>
      <c r="BW239" s="224"/>
    </row>
    <row r="240" spans="1:75">
      <c r="A240"/>
      <c r="B240"/>
      <c r="C240"/>
      <c r="D240" s="224"/>
      <c r="E240" s="224"/>
      <c r="F240" s="224"/>
      <c r="G240" s="224"/>
      <c r="H240" s="224"/>
      <c r="I240" s="224"/>
      <c r="J240" s="224"/>
      <c r="K240" s="224"/>
      <c r="L240" s="224"/>
      <c r="M240" s="224"/>
      <c r="N240" s="224"/>
      <c r="O240" s="224"/>
      <c r="P240" s="224"/>
      <c r="Q240" s="224"/>
      <c r="R240" s="224"/>
      <c r="S240" s="224"/>
      <c r="T240" s="224"/>
      <c r="U240" s="224"/>
      <c r="V240" s="224"/>
      <c r="W240" s="224"/>
      <c r="X240" s="224"/>
      <c r="Y240" s="224"/>
      <c r="Z240" s="224"/>
      <c r="AA240" s="224"/>
      <c r="AB240" s="224"/>
      <c r="AC240" s="224"/>
      <c r="AD240" s="224"/>
      <c r="AE240" s="224"/>
      <c r="AF240" s="224"/>
      <c r="AG240" s="224"/>
      <c r="AH240" s="224"/>
      <c r="AI240" s="224"/>
      <c r="AJ240" s="224"/>
      <c r="AK240" s="224"/>
      <c r="AL240" s="224"/>
      <c r="AM240" s="224"/>
      <c r="AN240" s="224"/>
      <c r="AO240" s="224"/>
      <c r="AP240" s="224"/>
      <c r="AQ240" s="224"/>
      <c r="AR240" s="224"/>
      <c r="AS240" s="224"/>
      <c r="AT240" s="224"/>
      <c r="AU240" s="224"/>
      <c r="AV240" s="224"/>
      <c r="AW240" s="224"/>
      <c r="AX240" s="224"/>
      <c r="AY240" s="224"/>
      <c r="AZ240" s="224"/>
      <c r="BA240" s="224"/>
      <c r="BB240" s="224"/>
      <c r="BC240" s="224"/>
      <c r="BD240" s="224"/>
      <c r="BE240" s="224"/>
      <c r="BF240" s="224"/>
      <c r="BG240" s="224"/>
      <c r="BH240" s="224"/>
      <c r="BI240" s="224"/>
      <c r="BJ240" s="224"/>
      <c r="BK240" s="224"/>
      <c r="BL240" s="224"/>
      <c r="BM240" s="224"/>
      <c r="BN240" s="224"/>
      <c r="BO240" s="224"/>
      <c r="BP240" s="224"/>
      <c r="BQ240" s="224"/>
      <c r="BR240" s="224"/>
      <c r="BS240" s="224"/>
      <c r="BT240" s="224"/>
      <c r="BU240" s="224"/>
      <c r="BV240" s="224"/>
      <c r="BW240" s="224"/>
    </row>
    <row r="241" spans="1:75">
      <c r="A241"/>
      <c r="B241"/>
      <c r="C241"/>
      <c r="D241" s="224"/>
      <c r="E241" s="224"/>
      <c r="F241" s="224"/>
      <c r="G241" s="224"/>
      <c r="H241" s="224"/>
      <c r="I241" s="224"/>
      <c r="J241" s="224"/>
      <c r="K241" s="224"/>
      <c r="L241" s="224"/>
      <c r="M241" s="224"/>
      <c r="N241" s="224"/>
      <c r="O241" s="224"/>
      <c r="P241" s="224"/>
      <c r="Q241" s="224"/>
      <c r="R241" s="224"/>
      <c r="S241" s="224"/>
      <c r="T241" s="224"/>
      <c r="U241" s="224"/>
      <c r="V241" s="224"/>
      <c r="W241" s="224"/>
      <c r="X241" s="224"/>
      <c r="Y241" s="224"/>
      <c r="Z241" s="224"/>
      <c r="AA241" s="224"/>
      <c r="AB241" s="224"/>
      <c r="AC241" s="224"/>
      <c r="AD241" s="224"/>
      <c r="AE241" s="224"/>
      <c r="AF241" s="224"/>
      <c r="AG241" s="224"/>
      <c r="AH241" s="224"/>
      <c r="AI241" s="224"/>
      <c r="AJ241" s="224"/>
      <c r="AK241" s="224"/>
      <c r="AL241" s="224"/>
      <c r="AM241" s="224"/>
      <c r="AN241" s="224"/>
      <c r="AO241" s="224"/>
      <c r="AP241" s="224"/>
      <c r="AQ241" s="224"/>
      <c r="AR241" s="224"/>
      <c r="AS241" s="224"/>
      <c r="AT241" s="224"/>
      <c r="AU241" s="224"/>
      <c r="AV241" s="224"/>
      <c r="AW241" s="224"/>
      <c r="AX241" s="224"/>
      <c r="AY241" s="224"/>
      <c r="AZ241" s="224"/>
      <c r="BA241" s="224"/>
      <c r="BB241" s="224"/>
      <c r="BC241" s="224"/>
      <c r="BD241" s="224"/>
      <c r="BE241" s="224"/>
      <c r="BF241" s="224"/>
      <c r="BG241" s="224"/>
      <c r="BH241" s="224"/>
      <c r="BI241" s="224"/>
      <c r="BJ241" s="224"/>
      <c r="BK241" s="224"/>
      <c r="BL241" s="224"/>
      <c r="BM241" s="224"/>
      <c r="BN241" s="224"/>
      <c r="BO241" s="224"/>
      <c r="BP241" s="224"/>
      <c r="BQ241" s="224"/>
      <c r="BR241" s="224"/>
      <c r="BS241" s="224"/>
      <c r="BT241" s="224"/>
      <c r="BU241" s="224"/>
      <c r="BV241" s="224"/>
      <c r="BW241" s="224"/>
    </row>
    <row r="242" spans="1:75">
      <c r="A242"/>
      <c r="B242"/>
      <c r="C242"/>
      <c r="D242" s="224"/>
      <c r="E242" s="224"/>
      <c r="F242" s="224"/>
      <c r="G242" s="224"/>
      <c r="H242" s="224"/>
      <c r="I242" s="224"/>
      <c r="J242" s="224"/>
      <c r="K242" s="224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  <c r="V242" s="224"/>
      <c r="W242" s="224"/>
      <c r="X242" s="224"/>
      <c r="Y242" s="224"/>
      <c r="Z242" s="224"/>
      <c r="AA242" s="224"/>
      <c r="AB242" s="224"/>
      <c r="AC242" s="224"/>
      <c r="AD242" s="224"/>
      <c r="AE242" s="224"/>
      <c r="AF242" s="224"/>
      <c r="AG242" s="224"/>
      <c r="AH242" s="224"/>
      <c r="AI242" s="224"/>
      <c r="AJ242" s="224"/>
      <c r="AK242" s="224"/>
      <c r="AL242" s="224"/>
      <c r="AM242" s="224"/>
      <c r="AN242" s="224"/>
      <c r="AO242" s="224"/>
      <c r="AP242" s="224"/>
      <c r="AQ242" s="224"/>
      <c r="AR242" s="224"/>
      <c r="AS242" s="224"/>
      <c r="AT242" s="224"/>
      <c r="AU242" s="224"/>
      <c r="AV242" s="224"/>
      <c r="AW242" s="224"/>
      <c r="AX242" s="224"/>
      <c r="AY242" s="224"/>
      <c r="AZ242" s="224"/>
      <c r="BA242" s="224"/>
      <c r="BB242" s="224"/>
      <c r="BC242" s="224"/>
      <c r="BD242" s="224"/>
      <c r="BE242" s="224"/>
      <c r="BF242" s="224"/>
      <c r="BG242" s="224"/>
      <c r="BH242" s="224"/>
      <c r="BI242" s="224"/>
      <c r="BJ242" s="224"/>
      <c r="BK242" s="224"/>
      <c r="BL242" s="224"/>
      <c r="BM242" s="224"/>
      <c r="BN242" s="224"/>
      <c r="BO242" s="224"/>
      <c r="BP242" s="224"/>
      <c r="BQ242" s="224"/>
      <c r="BR242" s="224"/>
      <c r="BS242" s="224"/>
      <c r="BT242" s="224"/>
      <c r="BU242" s="224"/>
      <c r="BV242" s="224"/>
      <c r="BW242" s="224"/>
    </row>
    <row r="243" spans="1:75">
      <c r="A243"/>
      <c r="B243"/>
      <c r="C243"/>
      <c r="D243" s="224"/>
      <c r="E243" s="224"/>
      <c r="F243" s="224"/>
      <c r="G243" s="224"/>
      <c r="H243" s="224"/>
      <c r="I243" s="224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4"/>
      <c r="U243" s="224"/>
      <c r="V243" s="224"/>
      <c r="W243" s="224"/>
      <c r="X243" s="224"/>
      <c r="Y243" s="224"/>
      <c r="Z243" s="224"/>
      <c r="AA243" s="224"/>
      <c r="AB243" s="224"/>
      <c r="AC243" s="224"/>
      <c r="AD243" s="224"/>
      <c r="AE243" s="224"/>
      <c r="AF243" s="224"/>
      <c r="AG243" s="224"/>
      <c r="AH243" s="224"/>
      <c r="AI243" s="224"/>
      <c r="AJ243" s="224"/>
      <c r="AK243" s="224"/>
      <c r="AL243" s="224"/>
      <c r="AM243" s="224"/>
      <c r="AN243" s="224"/>
      <c r="AO243" s="224"/>
      <c r="AP243" s="224"/>
      <c r="AQ243" s="224"/>
      <c r="AR243" s="224"/>
      <c r="AS243" s="224"/>
      <c r="AT243" s="224"/>
      <c r="AU243" s="224"/>
      <c r="AV243" s="224"/>
      <c r="AW243" s="224"/>
      <c r="AX243" s="224"/>
      <c r="AY243" s="224"/>
      <c r="AZ243" s="224"/>
      <c r="BA243" s="224"/>
      <c r="BB243" s="224"/>
      <c r="BC243" s="224"/>
      <c r="BD243" s="224"/>
      <c r="BE243" s="224"/>
      <c r="BF243" s="224"/>
      <c r="BG243" s="224"/>
      <c r="BH243" s="224"/>
      <c r="BI243" s="224"/>
      <c r="BJ243" s="224"/>
      <c r="BK243" s="224"/>
      <c r="BL243" s="224"/>
      <c r="BM243" s="224"/>
      <c r="BN243" s="224"/>
      <c r="BO243" s="224"/>
      <c r="BP243" s="224"/>
      <c r="BQ243" s="224"/>
      <c r="BR243" s="224"/>
      <c r="BS243" s="224"/>
      <c r="BT243" s="224"/>
      <c r="BU243" s="224"/>
      <c r="BV243" s="224"/>
      <c r="BW243" s="224"/>
    </row>
    <row r="244" spans="1:75">
      <c r="A244"/>
      <c r="B244"/>
      <c r="C244"/>
      <c r="D244" s="224"/>
      <c r="E244" s="224"/>
      <c r="F244" s="224"/>
      <c r="G244" s="224"/>
      <c r="H244" s="224"/>
      <c r="I244" s="224"/>
      <c r="J244" s="224"/>
      <c r="K244" s="224"/>
      <c r="L244" s="224"/>
      <c r="M244" s="224"/>
      <c r="N244" s="224"/>
      <c r="O244" s="224"/>
      <c r="P244" s="224"/>
      <c r="Q244" s="224"/>
      <c r="R244" s="224"/>
      <c r="S244" s="224"/>
      <c r="T244" s="224"/>
      <c r="U244" s="224"/>
      <c r="V244" s="224"/>
      <c r="W244" s="224"/>
      <c r="X244" s="224"/>
      <c r="Y244" s="224"/>
      <c r="Z244" s="224"/>
      <c r="AA244" s="224"/>
      <c r="AB244" s="224"/>
      <c r="AC244" s="224"/>
      <c r="AD244" s="224"/>
      <c r="AE244" s="224"/>
      <c r="AF244" s="224"/>
      <c r="AG244" s="224"/>
      <c r="AH244" s="224"/>
      <c r="AI244" s="224"/>
      <c r="AJ244" s="224"/>
      <c r="AK244" s="224"/>
      <c r="AL244" s="224"/>
      <c r="AM244" s="224"/>
      <c r="AN244" s="224"/>
      <c r="AO244" s="224"/>
      <c r="AP244" s="224"/>
      <c r="AQ244" s="224"/>
      <c r="AR244" s="224"/>
      <c r="AS244" s="224"/>
      <c r="AT244" s="224"/>
      <c r="AU244" s="224"/>
      <c r="AV244" s="224"/>
      <c r="AW244" s="224"/>
      <c r="AX244" s="224"/>
      <c r="AY244" s="224"/>
      <c r="AZ244" s="224"/>
      <c r="BA244" s="224"/>
      <c r="BB244" s="224"/>
      <c r="BC244" s="224"/>
      <c r="BD244" s="224"/>
      <c r="BE244" s="224"/>
      <c r="BF244" s="224"/>
      <c r="BG244" s="224"/>
      <c r="BH244" s="224"/>
      <c r="BI244" s="224"/>
      <c r="BJ244" s="224"/>
      <c r="BK244" s="224"/>
      <c r="BL244" s="224"/>
      <c r="BM244" s="224"/>
      <c r="BN244" s="224"/>
      <c r="BO244" s="224"/>
      <c r="BP244" s="224"/>
      <c r="BQ244" s="224"/>
      <c r="BR244" s="224"/>
      <c r="BS244" s="224"/>
      <c r="BT244" s="224"/>
      <c r="BU244" s="224"/>
      <c r="BV244" s="224"/>
      <c r="BW244" s="224"/>
    </row>
    <row r="245" spans="1:75">
      <c r="A245"/>
      <c r="B245"/>
      <c r="C245"/>
      <c r="D245" s="224"/>
      <c r="E245" s="224"/>
      <c r="F245" s="224"/>
      <c r="G245" s="224"/>
      <c r="H245" s="224"/>
      <c r="I245" s="224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224"/>
      <c r="V245" s="224"/>
      <c r="W245" s="224"/>
      <c r="X245" s="224"/>
      <c r="Y245" s="224"/>
      <c r="Z245" s="224"/>
      <c r="AA245" s="224"/>
      <c r="AB245" s="224"/>
      <c r="AC245" s="224"/>
      <c r="AD245" s="224"/>
      <c r="AE245" s="224"/>
      <c r="AF245" s="224"/>
      <c r="AG245" s="224"/>
      <c r="AH245" s="224"/>
      <c r="AI245" s="224"/>
      <c r="AJ245" s="224"/>
      <c r="AK245" s="224"/>
      <c r="AL245" s="224"/>
      <c r="AM245" s="224"/>
      <c r="AN245" s="224"/>
      <c r="AO245" s="224"/>
      <c r="AP245" s="224"/>
      <c r="AQ245" s="224"/>
      <c r="AR245" s="224"/>
      <c r="AS245" s="224"/>
      <c r="AT245" s="224"/>
      <c r="AU245" s="224"/>
      <c r="AV245" s="224"/>
      <c r="AW245" s="224"/>
      <c r="AX245" s="224"/>
      <c r="AY245" s="224"/>
      <c r="AZ245" s="224"/>
      <c r="BA245" s="224"/>
      <c r="BB245" s="224"/>
      <c r="BC245" s="224"/>
      <c r="BD245" s="224"/>
      <c r="BE245" s="224"/>
      <c r="BF245" s="224"/>
      <c r="BG245" s="224"/>
      <c r="BH245" s="224"/>
      <c r="BI245" s="224"/>
      <c r="BJ245" s="224"/>
      <c r="BK245" s="224"/>
      <c r="BL245" s="224"/>
      <c r="BM245" s="224"/>
      <c r="BN245" s="224"/>
      <c r="BO245" s="224"/>
      <c r="BP245" s="224"/>
      <c r="BQ245" s="224"/>
      <c r="BR245" s="224"/>
      <c r="BS245" s="224"/>
      <c r="BT245" s="224"/>
      <c r="BU245" s="224"/>
      <c r="BV245" s="224"/>
      <c r="BW245" s="224"/>
    </row>
    <row r="246" spans="1:75">
      <c r="A246"/>
      <c r="B246"/>
      <c r="C246"/>
      <c r="D246" s="224"/>
      <c r="E246" s="224"/>
      <c r="F246" s="224"/>
      <c r="G246" s="224"/>
      <c r="H246" s="224"/>
      <c r="I246" s="224"/>
      <c r="J246" s="224"/>
      <c r="K246" s="224"/>
      <c r="L246" s="224"/>
      <c r="M246" s="224"/>
      <c r="N246" s="224"/>
      <c r="O246" s="224"/>
      <c r="P246" s="224"/>
      <c r="Q246" s="224"/>
      <c r="R246" s="224"/>
      <c r="S246" s="224"/>
      <c r="T246" s="224"/>
      <c r="U246" s="224"/>
      <c r="V246" s="224"/>
      <c r="W246" s="224"/>
      <c r="X246" s="224"/>
      <c r="Y246" s="224"/>
      <c r="Z246" s="224"/>
      <c r="AA246" s="224"/>
      <c r="AB246" s="224"/>
      <c r="AC246" s="224"/>
      <c r="AD246" s="224"/>
      <c r="AE246" s="224"/>
      <c r="AF246" s="224"/>
      <c r="AG246" s="224"/>
      <c r="AH246" s="224"/>
      <c r="AI246" s="224"/>
      <c r="AJ246" s="224"/>
      <c r="AK246" s="224"/>
      <c r="AL246" s="224"/>
      <c r="AM246" s="224"/>
      <c r="AN246" s="224"/>
      <c r="AO246" s="224"/>
      <c r="AP246" s="224"/>
      <c r="AQ246" s="224"/>
      <c r="AR246" s="224"/>
      <c r="AS246" s="224"/>
      <c r="AT246" s="224"/>
      <c r="AU246" s="224"/>
      <c r="AV246" s="224"/>
      <c r="AW246" s="224"/>
      <c r="AX246" s="224"/>
      <c r="AY246" s="224"/>
      <c r="AZ246" s="224"/>
      <c r="BA246" s="224"/>
      <c r="BB246" s="224"/>
      <c r="BC246" s="224"/>
      <c r="BD246" s="224"/>
      <c r="BE246" s="224"/>
      <c r="BF246" s="224"/>
      <c r="BG246" s="224"/>
      <c r="BH246" s="224"/>
      <c r="BI246" s="224"/>
      <c r="BJ246" s="224"/>
      <c r="BK246" s="224"/>
      <c r="BL246" s="224"/>
      <c r="BM246" s="224"/>
      <c r="BN246" s="224"/>
      <c r="BO246" s="224"/>
      <c r="BP246" s="224"/>
      <c r="BQ246" s="224"/>
      <c r="BR246" s="224"/>
      <c r="BS246" s="224"/>
      <c r="BT246" s="224"/>
      <c r="BU246" s="224"/>
      <c r="BV246" s="224"/>
      <c r="BW246" s="224"/>
    </row>
    <row r="247" spans="1:75">
      <c r="A247"/>
      <c r="B247"/>
      <c r="C247"/>
      <c r="D247" s="224"/>
      <c r="E247" s="224"/>
      <c r="F247" s="224"/>
      <c r="G247" s="224"/>
      <c r="H247" s="224"/>
      <c r="I247" s="224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  <c r="U247" s="224"/>
      <c r="V247" s="224"/>
      <c r="W247" s="224"/>
      <c r="X247" s="224"/>
      <c r="Y247" s="224"/>
      <c r="Z247" s="224"/>
      <c r="AA247" s="224"/>
      <c r="AB247" s="224"/>
      <c r="AC247" s="224"/>
      <c r="AD247" s="224"/>
      <c r="AE247" s="224"/>
      <c r="AF247" s="224"/>
      <c r="AG247" s="224"/>
      <c r="AH247" s="224"/>
      <c r="AI247" s="224"/>
      <c r="AJ247" s="224"/>
      <c r="AK247" s="224"/>
      <c r="AL247" s="224"/>
      <c r="AM247" s="224"/>
      <c r="AN247" s="224"/>
      <c r="AO247" s="224"/>
      <c r="AP247" s="224"/>
      <c r="AQ247" s="224"/>
      <c r="AR247" s="224"/>
      <c r="AS247" s="224"/>
      <c r="AT247" s="224"/>
      <c r="AU247" s="224"/>
      <c r="AV247" s="224"/>
      <c r="AW247" s="224"/>
      <c r="AX247" s="224"/>
      <c r="AY247" s="224"/>
      <c r="AZ247" s="224"/>
      <c r="BA247" s="224"/>
      <c r="BB247" s="224"/>
      <c r="BC247" s="224"/>
      <c r="BD247" s="224"/>
      <c r="BE247" s="224"/>
      <c r="BF247" s="224"/>
      <c r="BG247" s="224"/>
      <c r="BH247" s="224"/>
      <c r="BI247" s="224"/>
      <c r="BJ247" s="224"/>
      <c r="BK247" s="224"/>
      <c r="BL247" s="224"/>
      <c r="BM247" s="224"/>
      <c r="BN247" s="224"/>
      <c r="BO247" s="224"/>
      <c r="BP247" s="224"/>
      <c r="BQ247" s="224"/>
      <c r="BR247" s="224"/>
      <c r="BS247" s="224"/>
      <c r="BT247" s="224"/>
      <c r="BU247" s="224"/>
      <c r="BV247" s="224"/>
      <c r="BW247" s="224"/>
    </row>
    <row r="248" spans="1:75">
      <c r="A248"/>
      <c r="B248"/>
      <c r="C248"/>
      <c r="D248" s="224"/>
      <c r="E248" s="224"/>
      <c r="F248" s="224"/>
      <c r="G248" s="224"/>
      <c r="H248" s="224"/>
      <c r="I248" s="224"/>
      <c r="J248" s="224"/>
      <c r="K248" s="224"/>
      <c r="L248" s="224"/>
      <c r="M248" s="224"/>
      <c r="N248" s="224"/>
      <c r="O248" s="224"/>
      <c r="P248" s="224"/>
      <c r="Q248" s="224"/>
      <c r="R248" s="224"/>
      <c r="S248" s="224"/>
      <c r="T248" s="224"/>
      <c r="U248" s="224"/>
      <c r="V248" s="224"/>
      <c r="W248" s="224"/>
      <c r="X248" s="224"/>
      <c r="Y248" s="224"/>
      <c r="Z248" s="224"/>
      <c r="AA248" s="224"/>
      <c r="AB248" s="224"/>
      <c r="AC248" s="224"/>
      <c r="AD248" s="224"/>
      <c r="AE248" s="224"/>
      <c r="AF248" s="224"/>
      <c r="AG248" s="224"/>
      <c r="AH248" s="224"/>
      <c r="AI248" s="224"/>
      <c r="AJ248" s="224"/>
      <c r="AK248" s="224"/>
      <c r="AL248" s="224"/>
      <c r="AM248" s="224"/>
      <c r="AN248" s="224"/>
      <c r="AO248" s="224"/>
      <c r="AP248" s="224"/>
      <c r="AQ248" s="224"/>
      <c r="AR248" s="224"/>
      <c r="AS248" s="224"/>
      <c r="AT248" s="224"/>
      <c r="AU248" s="224"/>
      <c r="AV248" s="224"/>
      <c r="AW248" s="224"/>
      <c r="AX248" s="224"/>
      <c r="AY248" s="224"/>
      <c r="AZ248" s="224"/>
      <c r="BA248" s="224"/>
      <c r="BB248" s="224"/>
      <c r="BC248" s="224"/>
      <c r="BD248" s="224"/>
      <c r="BE248" s="224"/>
      <c r="BF248" s="224"/>
      <c r="BG248" s="224"/>
      <c r="BH248" s="224"/>
      <c r="BI248" s="224"/>
      <c r="BJ248" s="224"/>
      <c r="BK248" s="224"/>
      <c r="BL248" s="224"/>
      <c r="BM248" s="224"/>
      <c r="BN248" s="224"/>
      <c r="BO248" s="224"/>
      <c r="BP248" s="224"/>
      <c r="BQ248" s="224"/>
      <c r="BR248" s="224"/>
      <c r="BS248" s="224"/>
      <c r="BT248" s="224"/>
      <c r="BU248" s="224"/>
      <c r="BV248" s="224"/>
      <c r="BW248" s="224"/>
    </row>
    <row r="249" spans="1:75">
      <c r="A249"/>
      <c r="B249"/>
      <c r="C249"/>
      <c r="D249" s="224"/>
      <c r="E249" s="224"/>
      <c r="F249" s="224"/>
      <c r="G249" s="224"/>
      <c r="H249" s="224"/>
      <c r="I249" s="224"/>
      <c r="J249" s="224"/>
      <c r="K249" s="22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  <c r="V249" s="224"/>
      <c r="W249" s="224"/>
      <c r="X249" s="224"/>
      <c r="Y249" s="224"/>
      <c r="Z249" s="224"/>
      <c r="AA249" s="224"/>
      <c r="AB249" s="224"/>
      <c r="AC249" s="224"/>
      <c r="AD249" s="224"/>
      <c r="AE249" s="224"/>
      <c r="AF249" s="224"/>
      <c r="AG249" s="224"/>
      <c r="AH249" s="224"/>
      <c r="AI249" s="224"/>
      <c r="AJ249" s="224"/>
      <c r="AK249" s="224"/>
      <c r="AL249" s="224"/>
      <c r="AM249" s="224"/>
      <c r="AN249" s="224"/>
      <c r="AO249" s="224"/>
      <c r="AP249" s="224"/>
      <c r="AQ249" s="224"/>
      <c r="AR249" s="224"/>
      <c r="AS249" s="224"/>
      <c r="AT249" s="224"/>
      <c r="AU249" s="224"/>
      <c r="AV249" s="224"/>
      <c r="AW249" s="224"/>
      <c r="AX249" s="224"/>
      <c r="AY249" s="224"/>
      <c r="AZ249" s="224"/>
      <c r="BA249" s="224"/>
      <c r="BB249" s="224"/>
      <c r="BC249" s="224"/>
      <c r="BD249" s="224"/>
      <c r="BE249" s="224"/>
      <c r="BF249" s="224"/>
      <c r="BG249" s="224"/>
      <c r="BH249" s="224"/>
      <c r="BI249" s="224"/>
      <c r="BJ249" s="224"/>
      <c r="BK249" s="224"/>
      <c r="BL249" s="224"/>
      <c r="BM249" s="224"/>
      <c r="BN249" s="224"/>
      <c r="BO249" s="224"/>
      <c r="BP249" s="224"/>
      <c r="BQ249" s="224"/>
      <c r="BR249" s="224"/>
      <c r="BS249" s="224"/>
      <c r="BT249" s="224"/>
      <c r="BU249" s="224"/>
      <c r="BV249" s="224"/>
      <c r="BW249" s="224"/>
    </row>
    <row r="250" spans="1:75">
      <c r="A250"/>
      <c r="B250"/>
      <c r="C250"/>
      <c r="D250" s="224"/>
      <c r="E250" s="224"/>
      <c r="F250" s="224"/>
      <c r="G250" s="224"/>
      <c r="H250" s="224"/>
      <c r="I250" s="224"/>
      <c r="J250" s="224"/>
      <c r="K250" s="224"/>
      <c r="L250" s="224"/>
      <c r="M250" s="224"/>
      <c r="N250" s="224"/>
      <c r="O250" s="224"/>
      <c r="P250" s="224"/>
      <c r="Q250" s="224"/>
      <c r="R250" s="224"/>
      <c r="S250" s="224"/>
      <c r="T250" s="224"/>
      <c r="U250" s="224"/>
      <c r="V250" s="224"/>
      <c r="W250" s="224"/>
      <c r="X250" s="224"/>
      <c r="Y250" s="224"/>
      <c r="Z250" s="224"/>
      <c r="AA250" s="224"/>
      <c r="AB250" s="224"/>
      <c r="AC250" s="224"/>
      <c r="AD250" s="224"/>
      <c r="AE250" s="224"/>
      <c r="AF250" s="224"/>
      <c r="AG250" s="224"/>
      <c r="AH250" s="224"/>
      <c r="AI250" s="224"/>
      <c r="AJ250" s="224"/>
      <c r="AK250" s="224"/>
      <c r="AL250" s="224"/>
      <c r="AM250" s="224"/>
      <c r="AN250" s="224"/>
      <c r="AO250" s="224"/>
      <c r="AP250" s="224"/>
      <c r="AQ250" s="224"/>
      <c r="AR250" s="224"/>
      <c r="AS250" s="224"/>
      <c r="AT250" s="224"/>
      <c r="AU250" s="224"/>
      <c r="AV250" s="224"/>
      <c r="AW250" s="224"/>
      <c r="AX250" s="224"/>
      <c r="AY250" s="224"/>
      <c r="AZ250" s="224"/>
      <c r="BA250" s="224"/>
      <c r="BB250" s="224"/>
      <c r="BC250" s="224"/>
      <c r="BD250" s="224"/>
      <c r="BE250" s="224"/>
      <c r="BF250" s="224"/>
      <c r="BG250" s="224"/>
      <c r="BH250" s="224"/>
      <c r="BI250" s="224"/>
      <c r="BJ250" s="224"/>
      <c r="BK250" s="224"/>
      <c r="BL250" s="224"/>
      <c r="BM250" s="224"/>
      <c r="BN250" s="224"/>
      <c r="BO250" s="224"/>
      <c r="BP250" s="224"/>
      <c r="BQ250" s="224"/>
      <c r="BR250" s="224"/>
      <c r="BS250" s="224"/>
      <c r="BT250" s="224"/>
      <c r="BU250" s="224"/>
      <c r="BV250" s="224"/>
      <c r="BW250" s="224"/>
    </row>
    <row r="251" spans="1:75">
      <c r="A251"/>
      <c r="B251"/>
      <c r="C251"/>
      <c r="D251" s="224"/>
      <c r="E251" s="224"/>
      <c r="F251" s="224"/>
      <c r="G251" s="224"/>
      <c r="H251" s="224"/>
      <c r="I251" s="224"/>
      <c r="J251" s="224"/>
      <c r="K251" s="224"/>
      <c r="L251" s="224"/>
      <c r="M251" s="224"/>
      <c r="N251" s="224"/>
      <c r="O251" s="224"/>
      <c r="P251" s="224"/>
      <c r="Q251" s="224"/>
      <c r="R251" s="224"/>
      <c r="S251" s="224"/>
      <c r="T251" s="224"/>
      <c r="U251" s="224"/>
      <c r="V251" s="224"/>
      <c r="W251" s="224"/>
      <c r="X251" s="224"/>
      <c r="Y251" s="224"/>
      <c r="Z251" s="224"/>
      <c r="AA251" s="224"/>
      <c r="AB251" s="224"/>
      <c r="AC251" s="224"/>
      <c r="AD251" s="224"/>
      <c r="AE251" s="224"/>
      <c r="AF251" s="224"/>
      <c r="AG251" s="224"/>
      <c r="AH251" s="224"/>
      <c r="AI251" s="224"/>
      <c r="AJ251" s="224"/>
      <c r="AK251" s="224"/>
      <c r="AL251" s="224"/>
      <c r="AM251" s="224"/>
      <c r="AN251" s="224"/>
      <c r="AO251" s="224"/>
      <c r="AP251" s="224"/>
      <c r="AQ251" s="224"/>
      <c r="AR251" s="224"/>
      <c r="AS251" s="224"/>
      <c r="AT251" s="224"/>
      <c r="AU251" s="224"/>
      <c r="AV251" s="224"/>
      <c r="AW251" s="224"/>
      <c r="AX251" s="224"/>
      <c r="AY251" s="224"/>
      <c r="AZ251" s="224"/>
      <c r="BA251" s="224"/>
      <c r="BB251" s="224"/>
      <c r="BC251" s="224"/>
      <c r="BD251" s="224"/>
      <c r="BE251" s="224"/>
      <c r="BF251" s="224"/>
      <c r="BG251" s="224"/>
      <c r="BH251" s="224"/>
      <c r="BI251" s="224"/>
      <c r="BJ251" s="224"/>
      <c r="BK251" s="224"/>
      <c r="BL251" s="224"/>
      <c r="BM251" s="224"/>
      <c r="BN251" s="224"/>
      <c r="BO251" s="224"/>
      <c r="BP251" s="224"/>
      <c r="BQ251" s="224"/>
      <c r="BR251" s="224"/>
      <c r="BS251" s="224"/>
      <c r="BT251" s="224"/>
      <c r="BU251" s="224"/>
      <c r="BV251" s="224"/>
      <c r="BW251" s="224"/>
    </row>
    <row r="252" spans="1:75">
      <c r="A252"/>
      <c r="B252"/>
      <c r="C252"/>
      <c r="D252" s="224"/>
      <c r="E252" s="224"/>
      <c r="F252" s="224"/>
      <c r="G252" s="224"/>
      <c r="H252" s="224"/>
      <c r="I252" s="224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  <c r="V252" s="224"/>
      <c r="W252" s="224"/>
      <c r="X252" s="224"/>
      <c r="Y252" s="224"/>
      <c r="Z252" s="224"/>
      <c r="AA252" s="224"/>
      <c r="AB252" s="224"/>
      <c r="AC252" s="224"/>
      <c r="AD252" s="224"/>
      <c r="AE252" s="224"/>
      <c r="AF252" s="224"/>
      <c r="AG252" s="224"/>
      <c r="AH252" s="224"/>
      <c r="AI252" s="224"/>
      <c r="AJ252" s="224"/>
      <c r="AK252" s="224"/>
      <c r="AL252" s="224"/>
      <c r="AM252" s="224"/>
      <c r="AN252" s="224"/>
      <c r="AO252" s="224"/>
      <c r="AP252" s="224"/>
      <c r="AQ252" s="224"/>
      <c r="AR252" s="224"/>
      <c r="AS252" s="224"/>
      <c r="AT252" s="224"/>
      <c r="AU252" s="224"/>
      <c r="AV252" s="224"/>
      <c r="AW252" s="224"/>
      <c r="AX252" s="224"/>
      <c r="AY252" s="224"/>
      <c r="AZ252" s="224"/>
      <c r="BA252" s="224"/>
      <c r="BB252" s="224"/>
      <c r="BC252" s="224"/>
      <c r="BD252" s="224"/>
      <c r="BE252" s="224"/>
      <c r="BF252" s="224"/>
      <c r="BG252" s="224"/>
      <c r="BH252" s="224"/>
      <c r="BI252" s="224"/>
      <c r="BJ252" s="224"/>
      <c r="BK252" s="224"/>
      <c r="BL252" s="224"/>
      <c r="BM252" s="224"/>
      <c r="BN252" s="224"/>
      <c r="BO252" s="224"/>
      <c r="BP252" s="224"/>
      <c r="BQ252" s="224"/>
      <c r="BR252" s="224"/>
      <c r="BS252" s="224"/>
      <c r="BT252" s="224"/>
      <c r="BU252" s="224"/>
      <c r="BV252" s="224"/>
      <c r="BW252" s="224"/>
    </row>
    <row r="253" spans="1:75">
      <c r="A253"/>
      <c r="B253"/>
      <c r="C253"/>
      <c r="D253" s="224"/>
      <c r="E253" s="224"/>
      <c r="F253" s="224"/>
      <c r="G253" s="224"/>
      <c r="H253" s="224"/>
      <c r="I253" s="224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  <c r="W253" s="224"/>
      <c r="X253" s="224"/>
      <c r="Y253" s="224"/>
      <c r="Z253" s="224"/>
      <c r="AA253" s="224"/>
      <c r="AB253" s="224"/>
      <c r="AC253" s="224"/>
      <c r="AD253" s="224"/>
      <c r="AE253" s="224"/>
      <c r="AF253" s="224"/>
      <c r="AG253" s="224"/>
      <c r="AH253" s="224"/>
      <c r="AI253" s="224"/>
      <c r="AJ253" s="224"/>
      <c r="AK253" s="224"/>
      <c r="AL253" s="224"/>
      <c r="AM253" s="224"/>
      <c r="AN253" s="224"/>
      <c r="AO253" s="224"/>
      <c r="AP253" s="224"/>
      <c r="AQ253" s="224"/>
      <c r="AR253" s="224"/>
      <c r="AS253" s="224"/>
      <c r="AT253" s="224"/>
      <c r="AU253" s="224"/>
      <c r="AV253" s="224"/>
      <c r="AW253" s="224"/>
      <c r="AX253" s="224"/>
      <c r="AY253" s="224"/>
      <c r="AZ253" s="224"/>
      <c r="BA253" s="224"/>
      <c r="BB253" s="224"/>
      <c r="BC253" s="224"/>
      <c r="BD253" s="224"/>
      <c r="BE253" s="224"/>
      <c r="BF253" s="224"/>
      <c r="BG253" s="224"/>
      <c r="BH253" s="224"/>
      <c r="BI253" s="224"/>
      <c r="BJ253" s="224"/>
      <c r="BK253" s="224"/>
      <c r="BL253" s="224"/>
      <c r="BM253" s="224"/>
      <c r="BN253" s="224"/>
      <c r="BO253" s="224"/>
      <c r="BP253" s="224"/>
      <c r="BQ253" s="224"/>
      <c r="BR253" s="224"/>
      <c r="BS253" s="224"/>
      <c r="BT253" s="224"/>
      <c r="BU253" s="224"/>
      <c r="BV253" s="224"/>
      <c r="BW253" s="224"/>
    </row>
    <row r="254" spans="1:75">
      <c r="A254"/>
      <c r="B254"/>
      <c r="C254"/>
      <c r="D254" s="224"/>
      <c r="E254" s="224"/>
      <c r="F254" s="224"/>
      <c r="G254" s="224"/>
      <c r="H254" s="224"/>
      <c r="I254" s="224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  <c r="W254" s="224"/>
      <c r="X254" s="224"/>
      <c r="Y254" s="224"/>
      <c r="Z254" s="224"/>
      <c r="AA254" s="224"/>
      <c r="AB254" s="224"/>
      <c r="AC254" s="224"/>
      <c r="AD254" s="224"/>
      <c r="AE254" s="224"/>
      <c r="AF254" s="224"/>
      <c r="AG254" s="224"/>
      <c r="AH254" s="224"/>
      <c r="AI254" s="224"/>
      <c r="AJ254" s="224"/>
      <c r="AK254" s="224"/>
      <c r="AL254" s="224"/>
      <c r="AM254" s="224"/>
      <c r="AN254" s="224"/>
      <c r="AO254" s="224"/>
      <c r="AP254" s="224"/>
      <c r="AQ254" s="224"/>
      <c r="AR254" s="224"/>
      <c r="AS254" s="224"/>
      <c r="AT254" s="224"/>
      <c r="AU254" s="224"/>
      <c r="AV254" s="224"/>
      <c r="AW254" s="224"/>
      <c r="AX254" s="224"/>
      <c r="AY254" s="224"/>
      <c r="AZ254" s="224"/>
      <c r="BA254" s="224"/>
      <c r="BB254" s="224"/>
      <c r="BC254" s="224"/>
      <c r="BD254" s="224"/>
      <c r="BE254" s="224"/>
      <c r="BF254" s="224"/>
      <c r="BG254" s="224"/>
      <c r="BH254" s="224"/>
      <c r="BI254" s="224"/>
      <c r="BJ254" s="224"/>
      <c r="BK254" s="224"/>
      <c r="BL254" s="224"/>
      <c r="BM254" s="224"/>
      <c r="BN254" s="224"/>
      <c r="BO254" s="224"/>
      <c r="BP254" s="224"/>
      <c r="BQ254" s="224"/>
      <c r="BR254" s="224"/>
      <c r="BS254" s="224"/>
      <c r="BT254" s="224"/>
      <c r="BU254" s="224"/>
      <c r="BV254" s="224"/>
      <c r="BW254" s="224"/>
    </row>
    <row r="255" spans="1:75">
      <c r="A255"/>
      <c r="B255"/>
      <c r="C255"/>
      <c r="D255" s="224"/>
      <c r="E255" s="224"/>
      <c r="F255" s="224"/>
      <c r="G255" s="224"/>
      <c r="H255" s="224"/>
      <c r="I255" s="224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  <c r="W255" s="224"/>
      <c r="X255" s="224"/>
      <c r="Y255" s="224"/>
      <c r="Z255" s="224"/>
      <c r="AA255" s="224"/>
      <c r="AB255" s="224"/>
      <c r="AC255" s="224"/>
      <c r="AD255" s="224"/>
      <c r="AE255" s="224"/>
      <c r="AF255" s="224"/>
      <c r="AG255" s="224"/>
      <c r="AH255" s="224"/>
      <c r="AI255" s="224"/>
      <c r="AJ255" s="224"/>
      <c r="AK255" s="224"/>
      <c r="AL255" s="224"/>
      <c r="AM255" s="224"/>
      <c r="AN255" s="224"/>
      <c r="AO255" s="224"/>
      <c r="AP255" s="224"/>
      <c r="AQ255" s="224"/>
      <c r="AR255" s="224"/>
      <c r="AS255" s="224"/>
      <c r="AT255" s="224"/>
      <c r="AU255" s="224"/>
      <c r="AV255" s="224"/>
      <c r="AW255" s="224"/>
      <c r="AX255" s="224"/>
      <c r="AY255" s="224"/>
      <c r="AZ255" s="224"/>
      <c r="BA255" s="224"/>
      <c r="BB255" s="224"/>
      <c r="BC255" s="224"/>
      <c r="BD255" s="224"/>
      <c r="BE255" s="224"/>
      <c r="BF255" s="224"/>
      <c r="BG255" s="224"/>
      <c r="BH255" s="224"/>
      <c r="BI255" s="224"/>
      <c r="BJ255" s="224"/>
      <c r="BK255" s="224"/>
      <c r="BL255" s="224"/>
      <c r="BM255" s="224"/>
      <c r="BN255" s="224"/>
      <c r="BO255" s="224"/>
      <c r="BP255" s="224"/>
      <c r="BQ255" s="224"/>
      <c r="BR255" s="224"/>
      <c r="BS255" s="224"/>
      <c r="BT255" s="224"/>
      <c r="BU255" s="224"/>
      <c r="BV255" s="224"/>
      <c r="BW255" s="224"/>
    </row>
    <row r="256" spans="1:75">
      <c r="A256"/>
      <c r="B256"/>
      <c r="C256"/>
      <c r="D256" s="224"/>
      <c r="E256" s="224"/>
      <c r="F256" s="224"/>
      <c r="G256" s="224"/>
      <c r="H256" s="224"/>
      <c r="I256" s="224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  <c r="W256" s="224"/>
      <c r="X256" s="224"/>
      <c r="Y256" s="224"/>
      <c r="Z256" s="224"/>
      <c r="AA256" s="224"/>
      <c r="AB256" s="224"/>
      <c r="AC256" s="224"/>
      <c r="AD256" s="224"/>
      <c r="AE256" s="224"/>
      <c r="AF256" s="224"/>
      <c r="AG256" s="224"/>
      <c r="AH256" s="224"/>
      <c r="AI256" s="224"/>
      <c r="AJ256" s="224"/>
      <c r="AK256" s="224"/>
      <c r="AL256" s="224"/>
      <c r="AM256" s="224"/>
      <c r="AN256" s="224"/>
      <c r="AO256" s="224"/>
      <c r="AP256" s="224"/>
      <c r="AQ256" s="224"/>
      <c r="AR256" s="224"/>
      <c r="AS256" s="224"/>
      <c r="AT256" s="224"/>
      <c r="AU256" s="224"/>
      <c r="AV256" s="224"/>
      <c r="AW256" s="224"/>
      <c r="AX256" s="224"/>
      <c r="AY256" s="224"/>
      <c r="AZ256" s="224"/>
      <c r="BA256" s="224"/>
      <c r="BB256" s="224"/>
      <c r="BC256" s="224"/>
      <c r="BD256" s="224"/>
      <c r="BE256" s="224"/>
      <c r="BF256" s="224"/>
      <c r="BG256" s="224"/>
      <c r="BH256" s="224"/>
      <c r="BI256" s="224"/>
      <c r="BJ256" s="224"/>
      <c r="BK256" s="224"/>
      <c r="BL256" s="224"/>
      <c r="BM256" s="224"/>
      <c r="BN256" s="224"/>
      <c r="BO256" s="224"/>
      <c r="BP256" s="224"/>
      <c r="BQ256" s="224"/>
      <c r="BR256" s="224"/>
      <c r="BS256" s="224"/>
      <c r="BT256" s="224"/>
      <c r="BU256" s="224"/>
      <c r="BV256" s="224"/>
      <c r="BW256" s="224"/>
    </row>
    <row r="257" spans="1:75">
      <c r="A257"/>
      <c r="B257"/>
      <c r="C257"/>
      <c r="D257" s="224"/>
      <c r="E257" s="224"/>
      <c r="F257" s="224"/>
      <c r="G257" s="224"/>
      <c r="H257" s="224"/>
      <c r="I257" s="224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  <c r="W257" s="224"/>
      <c r="X257" s="224"/>
      <c r="Y257" s="224"/>
      <c r="Z257" s="224"/>
      <c r="AA257" s="224"/>
      <c r="AB257" s="224"/>
      <c r="AC257" s="224"/>
      <c r="AD257" s="224"/>
      <c r="AE257" s="224"/>
      <c r="AF257" s="224"/>
      <c r="AG257" s="224"/>
      <c r="AH257" s="224"/>
      <c r="AI257" s="224"/>
      <c r="AJ257" s="224"/>
      <c r="AK257" s="224"/>
      <c r="AL257" s="224"/>
      <c r="AM257" s="224"/>
      <c r="AN257" s="224"/>
      <c r="AO257" s="224"/>
      <c r="AP257" s="224"/>
      <c r="AQ257" s="224"/>
      <c r="AR257" s="224"/>
      <c r="AS257" s="224"/>
      <c r="AT257" s="224"/>
      <c r="AU257" s="224"/>
      <c r="AV257" s="224"/>
      <c r="AW257" s="224"/>
      <c r="AX257" s="224"/>
      <c r="AY257" s="224"/>
      <c r="AZ257" s="224"/>
      <c r="BA257" s="224"/>
      <c r="BB257" s="224"/>
      <c r="BC257" s="224"/>
      <c r="BD257" s="224"/>
      <c r="BE257" s="224"/>
      <c r="BF257" s="224"/>
      <c r="BG257" s="224"/>
      <c r="BH257" s="224"/>
      <c r="BI257" s="224"/>
      <c r="BJ257" s="224"/>
      <c r="BK257" s="224"/>
      <c r="BL257" s="224"/>
      <c r="BM257" s="224"/>
      <c r="BN257" s="224"/>
      <c r="BO257" s="224"/>
      <c r="BP257" s="224"/>
      <c r="BQ257" s="224"/>
      <c r="BR257" s="224"/>
      <c r="BS257" s="224"/>
      <c r="BT257" s="224"/>
      <c r="BU257" s="224"/>
      <c r="BV257" s="224"/>
      <c r="BW257" s="224"/>
    </row>
    <row r="258" spans="1:75">
      <c r="A258"/>
      <c r="B258"/>
      <c r="C258"/>
      <c r="D258" s="224"/>
      <c r="E258" s="224"/>
      <c r="F258" s="224"/>
      <c r="G258" s="224"/>
      <c r="H258" s="224"/>
      <c r="I258" s="224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  <c r="W258" s="224"/>
      <c r="X258" s="224"/>
      <c r="Y258" s="224"/>
      <c r="Z258" s="224"/>
      <c r="AA258" s="224"/>
      <c r="AB258" s="224"/>
      <c r="AC258" s="224"/>
      <c r="AD258" s="224"/>
      <c r="AE258" s="224"/>
      <c r="AF258" s="224"/>
      <c r="AG258" s="224"/>
      <c r="AH258" s="224"/>
      <c r="AI258" s="224"/>
      <c r="AJ258" s="224"/>
      <c r="AK258" s="224"/>
      <c r="AL258" s="224"/>
      <c r="AM258" s="224"/>
      <c r="AN258" s="224"/>
      <c r="AO258" s="224"/>
      <c r="AP258" s="224"/>
      <c r="AQ258" s="224"/>
      <c r="AR258" s="224"/>
      <c r="AS258" s="224"/>
      <c r="AT258" s="224"/>
      <c r="AU258" s="224"/>
      <c r="AV258" s="224"/>
      <c r="AW258" s="224"/>
      <c r="AX258" s="224"/>
      <c r="AY258" s="224"/>
      <c r="AZ258" s="224"/>
      <c r="BA258" s="224"/>
      <c r="BB258" s="224"/>
      <c r="BC258" s="224"/>
      <c r="BD258" s="224"/>
      <c r="BE258" s="224"/>
      <c r="BF258" s="224"/>
      <c r="BG258" s="224"/>
      <c r="BH258" s="224"/>
      <c r="BI258" s="224"/>
      <c r="BJ258" s="224"/>
      <c r="BK258" s="224"/>
      <c r="BL258" s="224"/>
      <c r="BM258" s="224"/>
      <c r="BN258" s="224"/>
      <c r="BO258" s="224"/>
      <c r="BP258" s="224"/>
      <c r="BQ258" s="224"/>
      <c r="BR258" s="224"/>
      <c r="BS258" s="224"/>
      <c r="BT258" s="224"/>
      <c r="BU258" s="224"/>
      <c r="BV258" s="224"/>
      <c r="BW258" s="224"/>
    </row>
    <row r="259" spans="1:75">
      <c r="A259"/>
      <c r="B259"/>
      <c r="C259"/>
      <c r="D259" s="224"/>
      <c r="E259" s="224"/>
      <c r="F259" s="224"/>
      <c r="G259" s="224"/>
      <c r="H259" s="224"/>
      <c r="I259" s="224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  <c r="W259" s="224"/>
      <c r="X259" s="224"/>
      <c r="Y259" s="224"/>
      <c r="Z259" s="224"/>
      <c r="AA259" s="224"/>
      <c r="AB259" s="224"/>
      <c r="AC259" s="224"/>
      <c r="AD259" s="224"/>
      <c r="AE259" s="224"/>
      <c r="AF259" s="224"/>
      <c r="AG259" s="224"/>
      <c r="AH259" s="224"/>
      <c r="AI259" s="224"/>
      <c r="AJ259" s="224"/>
      <c r="AK259" s="224"/>
      <c r="AL259" s="224"/>
      <c r="AM259" s="224"/>
      <c r="AN259" s="224"/>
      <c r="AO259" s="224"/>
      <c r="AP259" s="224"/>
      <c r="AQ259" s="224"/>
      <c r="AR259" s="224"/>
      <c r="AS259" s="224"/>
      <c r="AT259" s="224"/>
      <c r="AU259" s="224"/>
      <c r="AV259" s="224"/>
      <c r="AW259" s="224"/>
      <c r="AX259" s="224"/>
      <c r="AY259" s="224"/>
      <c r="AZ259" s="224"/>
      <c r="BA259" s="224"/>
      <c r="BB259" s="224"/>
      <c r="BC259" s="224"/>
      <c r="BD259" s="224"/>
      <c r="BE259" s="224"/>
      <c r="BF259" s="224"/>
      <c r="BG259" s="224"/>
      <c r="BH259" s="224"/>
      <c r="BI259" s="224"/>
      <c r="BJ259" s="224"/>
      <c r="BK259" s="224"/>
      <c r="BL259" s="224"/>
      <c r="BM259" s="224"/>
      <c r="BN259" s="224"/>
      <c r="BO259" s="224"/>
      <c r="BP259" s="224"/>
      <c r="BQ259" s="224"/>
      <c r="BR259" s="224"/>
      <c r="BS259" s="224"/>
      <c r="BT259" s="224"/>
      <c r="BU259" s="224"/>
      <c r="BV259" s="224"/>
      <c r="BW259" s="224"/>
    </row>
    <row r="260" spans="1:75">
      <c r="A260"/>
      <c r="B260"/>
      <c r="C260"/>
      <c r="D260" s="224"/>
      <c r="E260" s="224"/>
      <c r="F260" s="224"/>
      <c r="G260" s="224"/>
      <c r="H260" s="224"/>
      <c r="I260" s="224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  <c r="W260" s="224"/>
      <c r="X260" s="224"/>
      <c r="Y260" s="224"/>
      <c r="Z260" s="224"/>
      <c r="AA260" s="224"/>
      <c r="AB260" s="224"/>
      <c r="AC260" s="224"/>
      <c r="AD260" s="224"/>
      <c r="AE260" s="224"/>
      <c r="AF260" s="224"/>
      <c r="AG260" s="224"/>
      <c r="AH260" s="224"/>
      <c r="AI260" s="224"/>
      <c r="AJ260" s="224"/>
      <c r="AK260" s="224"/>
      <c r="AL260" s="224"/>
      <c r="AM260" s="224"/>
      <c r="AN260" s="224"/>
      <c r="AO260" s="224"/>
      <c r="AP260" s="224"/>
      <c r="AQ260" s="224"/>
      <c r="AR260" s="224"/>
      <c r="AS260" s="224"/>
      <c r="AT260" s="224"/>
      <c r="AU260" s="224"/>
      <c r="AV260" s="224"/>
      <c r="AW260" s="224"/>
      <c r="AX260" s="224"/>
      <c r="AY260" s="224"/>
      <c r="AZ260" s="224"/>
      <c r="BA260" s="224"/>
      <c r="BB260" s="224"/>
      <c r="BC260" s="224"/>
      <c r="BD260" s="224"/>
      <c r="BE260" s="224"/>
      <c r="BF260" s="224"/>
      <c r="BG260" s="224"/>
      <c r="BH260" s="224"/>
      <c r="BI260" s="224"/>
      <c r="BJ260" s="224"/>
      <c r="BK260" s="224"/>
      <c r="BL260" s="224"/>
      <c r="BM260" s="224"/>
      <c r="BN260" s="224"/>
      <c r="BO260" s="224"/>
      <c r="BP260" s="224"/>
      <c r="BQ260" s="224"/>
      <c r="BR260" s="224"/>
      <c r="BS260" s="224"/>
      <c r="BT260" s="224"/>
      <c r="BU260" s="224"/>
      <c r="BV260" s="224"/>
      <c r="BW260" s="224"/>
    </row>
    <row r="261" spans="1:75">
      <c r="A261"/>
      <c r="B261"/>
      <c r="C261"/>
      <c r="D261" s="224"/>
      <c r="E261" s="224"/>
      <c r="F261" s="224"/>
      <c r="G261" s="224"/>
      <c r="H261" s="224"/>
      <c r="I261" s="224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  <c r="W261" s="224"/>
      <c r="X261" s="224"/>
      <c r="Y261" s="224"/>
      <c r="Z261" s="224"/>
      <c r="AA261" s="224"/>
      <c r="AB261" s="224"/>
      <c r="AC261" s="224"/>
      <c r="AD261" s="224"/>
      <c r="AE261" s="224"/>
      <c r="AF261" s="224"/>
      <c r="AG261" s="224"/>
      <c r="AH261" s="224"/>
      <c r="AI261" s="224"/>
      <c r="AJ261" s="224"/>
      <c r="AK261" s="224"/>
      <c r="AL261" s="224"/>
      <c r="AM261" s="224"/>
      <c r="AN261" s="224"/>
      <c r="AO261" s="224"/>
      <c r="AP261" s="224"/>
      <c r="AQ261" s="224"/>
      <c r="AR261" s="224"/>
      <c r="AS261" s="224"/>
      <c r="AT261" s="224"/>
      <c r="AU261" s="224"/>
      <c r="AV261" s="224"/>
      <c r="AW261" s="224"/>
      <c r="AX261" s="224"/>
      <c r="AY261" s="224"/>
      <c r="AZ261" s="224"/>
      <c r="BA261" s="224"/>
      <c r="BB261" s="224"/>
      <c r="BC261" s="224"/>
      <c r="BD261" s="224"/>
      <c r="BE261" s="224"/>
      <c r="BF261" s="224"/>
      <c r="BG261" s="224"/>
      <c r="BH261" s="224"/>
      <c r="BI261" s="224"/>
      <c r="BJ261" s="224"/>
      <c r="BK261" s="224"/>
      <c r="BL261" s="224"/>
      <c r="BM261" s="224"/>
      <c r="BN261" s="224"/>
      <c r="BO261" s="224"/>
      <c r="BP261" s="224"/>
      <c r="BQ261" s="224"/>
      <c r="BR261" s="224"/>
      <c r="BS261" s="224"/>
      <c r="BT261" s="224"/>
      <c r="BU261" s="224"/>
      <c r="BV261" s="224"/>
      <c r="BW261" s="224"/>
    </row>
    <row r="262" spans="1:75">
      <c r="A262"/>
      <c r="B262"/>
      <c r="C262"/>
      <c r="D262" s="224"/>
      <c r="E262" s="224"/>
      <c r="F262" s="224"/>
      <c r="G262" s="224"/>
      <c r="H262" s="224"/>
      <c r="I262" s="224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  <c r="W262" s="224"/>
      <c r="X262" s="224"/>
      <c r="Y262" s="224"/>
      <c r="Z262" s="224"/>
      <c r="AA262" s="224"/>
      <c r="AB262" s="224"/>
      <c r="AC262" s="224"/>
      <c r="AD262" s="224"/>
      <c r="AE262" s="224"/>
      <c r="AF262" s="224"/>
      <c r="AG262" s="224"/>
      <c r="AH262" s="224"/>
      <c r="AI262" s="224"/>
      <c r="AJ262" s="224"/>
      <c r="AK262" s="224"/>
      <c r="AL262" s="224"/>
      <c r="AM262" s="224"/>
      <c r="AN262" s="224"/>
      <c r="AO262" s="224"/>
      <c r="AP262" s="224"/>
      <c r="AQ262" s="224"/>
      <c r="AR262" s="224"/>
      <c r="AS262" s="224"/>
      <c r="AT262" s="224"/>
      <c r="AU262" s="224"/>
      <c r="AV262" s="224"/>
      <c r="AW262" s="224"/>
      <c r="AX262" s="224"/>
      <c r="AY262" s="224"/>
      <c r="AZ262" s="224"/>
      <c r="BA262" s="224"/>
      <c r="BB262" s="224"/>
      <c r="BC262" s="224"/>
      <c r="BD262" s="224"/>
      <c r="BE262" s="224"/>
      <c r="BF262" s="224"/>
      <c r="BG262" s="224"/>
      <c r="BH262" s="224"/>
      <c r="BI262" s="224"/>
      <c r="BJ262" s="224"/>
      <c r="BK262" s="224"/>
      <c r="BL262" s="224"/>
      <c r="BM262" s="224"/>
      <c r="BN262" s="224"/>
      <c r="BO262" s="224"/>
      <c r="BP262" s="224"/>
      <c r="BQ262" s="224"/>
      <c r="BR262" s="224"/>
      <c r="BS262" s="224"/>
      <c r="BT262" s="224"/>
      <c r="BU262" s="224"/>
      <c r="BV262" s="224"/>
      <c r="BW262" s="224"/>
    </row>
    <row r="263" spans="1:75">
      <c r="A263"/>
      <c r="B263"/>
      <c r="C263"/>
      <c r="D263" s="224"/>
      <c r="E263" s="224"/>
      <c r="F263" s="224"/>
      <c r="G263" s="224"/>
      <c r="H263" s="224"/>
      <c r="I263" s="224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  <c r="W263" s="224"/>
      <c r="X263" s="224"/>
      <c r="Y263" s="224"/>
      <c r="Z263" s="224"/>
      <c r="AA263" s="224"/>
      <c r="AB263" s="224"/>
      <c r="AC263" s="224"/>
      <c r="AD263" s="224"/>
      <c r="AE263" s="224"/>
      <c r="AF263" s="224"/>
      <c r="AG263" s="224"/>
      <c r="AH263" s="224"/>
      <c r="AI263" s="224"/>
      <c r="AJ263" s="224"/>
      <c r="AK263" s="224"/>
      <c r="AL263" s="224"/>
      <c r="AM263" s="224"/>
      <c r="AN263" s="224"/>
      <c r="AO263" s="224"/>
      <c r="AP263" s="224"/>
      <c r="AQ263" s="224"/>
      <c r="AR263" s="224"/>
      <c r="AS263" s="224"/>
      <c r="AT263" s="224"/>
      <c r="AU263" s="224"/>
      <c r="AV263" s="224"/>
      <c r="AW263" s="224"/>
      <c r="AX263" s="224"/>
      <c r="AY263" s="224"/>
      <c r="AZ263" s="224"/>
      <c r="BA263" s="224"/>
      <c r="BB263" s="224"/>
      <c r="BC263" s="224"/>
      <c r="BD263" s="224"/>
      <c r="BE263" s="224"/>
      <c r="BF263" s="224"/>
      <c r="BG263" s="224"/>
      <c r="BH263" s="224"/>
      <c r="BI263" s="224"/>
      <c r="BJ263" s="224"/>
      <c r="BK263" s="224"/>
      <c r="BL263" s="224"/>
      <c r="BM263" s="224"/>
      <c r="BN263" s="224"/>
      <c r="BO263" s="224"/>
      <c r="BP263" s="224"/>
      <c r="BQ263" s="224"/>
      <c r="BR263" s="224"/>
      <c r="BS263" s="224"/>
      <c r="BT263" s="224"/>
      <c r="BU263" s="224"/>
      <c r="BV263" s="224"/>
      <c r="BW263" s="224"/>
    </row>
    <row r="264" spans="1:75">
      <c r="A264"/>
      <c r="B264"/>
      <c r="C264"/>
      <c r="D264" s="224"/>
      <c r="E264" s="224"/>
      <c r="F264" s="224"/>
      <c r="G264" s="224"/>
      <c r="H264" s="224"/>
      <c r="I264" s="224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  <c r="W264" s="224"/>
      <c r="X264" s="224"/>
      <c r="Y264" s="224"/>
      <c r="Z264" s="224"/>
      <c r="AA264" s="224"/>
      <c r="AB264" s="224"/>
      <c r="AC264" s="224"/>
      <c r="AD264" s="224"/>
      <c r="AE264" s="224"/>
      <c r="AF264" s="224"/>
      <c r="AG264" s="224"/>
      <c r="AH264" s="224"/>
      <c r="AI264" s="224"/>
      <c r="AJ264" s="224"/>
      <c r="AK264" s="224"/>
      <c r="AL264" s="224"/>
      <c r="AM264" s="224"/>
      <c r="AN264" s="224"/>
      <c r="AO264" s="224"/>
      <c r="AP264" s="224"/>
      <c r="AQ264" s="224"/>
      <c r="AR264" s="224"/>
      <c r="AS264" s="224"/>
      <c r="AT264" s="224"/>
      <c r="AU264" s="224"/>
      <c r="AV264" s="224"/>
      <c r="AW264" s="224"/>
      <c r="AX264" s="224"/>
      <c r="AY264" s="224"/>
      <c r="AZ264" s="224"/>
      <c r="BA264" s="224"/>
      <c r="BB264" s="224"/>
      <c r="BC264" s="224"/>
      <c r="BD264" s="224"/>
      <c r="BE264" s="224"/>
      <c r="BF264" s="224"/>
      <c r="BG264" s="224"/>
      <c r="BH264" s="224"/>
      <c r="BI264" s="224"/>
      <c r="BJ264" s="224"/>
      <c r="BK264" s="224"/>
      <c r="BL264" s="224"/>
      <c r="BM264" s="224"/>
      <c r="BN264" s="224"/>
      <c r="BO264" s="224"/>
      <c r="BP264" s="224"/>
      <c r="BQ264" s="224"/>
      <c r="BR264" s="224"/>
      <c r="BS264" s="224"/>
      <c r="BT264" s="224"/>
      <c r="BU264" s="224"/>
      <c r="BV264" s="224"/>
      <c r="BW264" s="224"/>
    </row>
    <row r="265" spans="1:75">
      <c r="A265"/>
      <c r="B265"/>
      <c r="C265"/>
      <c r="D265" s="224"/>
      <c r="E265" s="224"/>
      <c r="F265" s="224"/>
      <c r="G265" s="224"/>
      <c r="H265" s="224"/>
      <c r="I265" s="224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  <c r="W265" s="224"/>
      <c r="X265" s="224"/>
      <c r="Y265" s="224"/>
      <c r="Z265" s="224"/>
      <c r="AA265" s="224"/>
      <c r="AB265" s="224"/>
      <c r="AC265" s="224"/>
      <c r="AD265" s="224"/>
      <c r="AE265" s="224"/>
      <c r="AF265" s="224"/>
      <c r="AG265" s="224"/>
      <c r="AH265" s="224"/>
      <c r="AI265" s="224"/>
      <c r="AJ265" s="224"/>
      <c r="AK265" s="224"/>
      <c r="AL265" s="224"/>
      <c r="AM265" s="224"/>
      <c r="AN265" s="224"/>
      <c r="AO265" s="224"/>
      <c r="AP265" s="224"/>
      <c r="AQ265" s="224"/>
      <c r="AR265" s="224"/>
      <c r="AS265" s="224"/>
      <c r="AT265" s="224"/>
      <c r="AU265" s="224"/>
      <c r="AV265" s="224"/>
      <c r="AW265" s="224"/>
      <c r="AX265" s="224"/>
      <c r="AY265" s="224"/>
      <c r="AZ265" s="224"/>
      <c r="BA265" s="224"/>
      <c r="BB265" s="224"/>
      <c r="BC265" s="224"/>
      <c r="BD265" s="224"/>
      <c r="BE265" s="224"/>
      <c r="BF265" s="224"/>
      <c r="BG265" s="224"/>
      <c r="BH265" s="224"/>
      <c r="BI265" s="224"/>
      <c r="BJ265" s="224"/>
      <c r="BK265" s="224"/>
      <c r="BL265" s="224"/>
      <c r="BM265" s="224"/>
      <c r="BN265" s="224"/>
      <c r="BO265" s="224"/>
      <c r="BP265" s="224"/>
      <c r="BQ265" s="224"/>
      <c r="BR265" s="224"/>
      <c r="BS265" s="224"/>
      <c r="BT265" s="224"/>
      <c r="BU265" s="224"/>
      <c r="BV265" s="224"/>
      <c r="BW265" s="224"/>
    </row>
    <row r="266" spans="1:75">
      <c r="A266"/>
      <c r="B266"/>
      <c r="C266"/>
      <c r="D266" s="224"/>
      <c r="E266" s="224"/>
      <c r="F266" s="224"/>
      <c r="G266" s="224"/>
      <c r="H266" s="224"/>
      <c r="I266" s="224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  <c r="W266" s="224"/>
      <c r="X266" s="224"/>
      <c r="Y266" s="224"/>
      <c r="Z266" s="224"/>
      <c r="AA266" s="224"/>
      <c r="AB266" s="224"/>
      <c r="AC266" s="224"/>
      <c r="AD266" s="224"/>
      <c r="AE266" s="224"/>
      <c r="AF266" s="224"/>
      <c r="AG266" s="224"/>
      <c r="AH266" s="224"/>
      <c r="AI266" s="224"/>
      <c r="AJ266" s="224"/>
      <c r="AK266" s="224"/>
      <c r="AL266" s="224"/>
      <c r="AM266" s="224"/>
      <c r="AN266" s="224"/>
      <c r="AO266" s="224"/>
      <c r="AP266" s="224"/>
      <c r="AQ266" s="224"/>
      <c r="AR266" s="224"/>
      <c r="AS266" s="224"/>
      <c r="AT266" s="224"/>
      <c r="AU266" s="224"/>
      <c r="AV266" s="224"/>
      <c r="AW266" s="224"/>
      <c r="AX266" s="224"/>
      <c r="AY266" s="224"/>
      <c r="AZ266" s="224"/>
      <c r="BA266" s="224"/>
      <c r="BB266" s="224"/>
      <c r="BC266" s="224"/>
      <c r="BD266" s="224"/>
      <c r="BE266" s="224"/>
      <c r="BF266" s="224"/>
      <c r="BG266" s="224"/>
      <c r="BH266" s="224"/>
      <c r="BI266" s="224"/>
      <c r="BJ266" s="224"/>
      <c r="BK266" s="224"/>
      <c r="BL266" s="224"/>
      <c r="BM266" s="224"/>
      <c r="BN266" s="224"/>
      <c r="BO266" s="224"/>
      <c r="BP266" s="224"/>
      <c r="BQ266" s="224"/>
      <c r="BR266" s="224"/>
      <c r="BS266" s="224"/>
      <c r="BT266" s="224"/>
      <c r="BU266" s="224"/>
      <c r="BV266" s="224"/>
      <c r="BW266" s="224"/>
    </row>
    <row r="267" spans="1:75">
      <c r="A267"/>
      <c r="B267"/>
      <c r="C267"/>
      <c r="D267" s="224"/>
      <c r="E267" s="224"/>
      <c r="F267" s="224"/>
      <c r="G267" s="224"/>
      <c r="H267" s="224"/>
      <c r="I267" s="224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  <c r="W267" s="224"/>
      <c r="X267" s="224"/>
      <c r="Y267" s="224"/>
      <c r="Z267" s="224"/>
      <c r="AA267" s="224"/>
      <c r="AB267" s="224"/>
      <c r="AC267" s="224"/>
      <c r="AD267" s="224"/>
      <c r="AE267" s="224"/>
      <c r="AF267" s="224"/>
      <c r="AG267" s="224"/>
      <c r="AH267" s="224"/>
      <c r="AI267" s="224"/>
      <c r="AJ267" s="224"/>
      <c r="AK267" s="224"/>
      <c r="AL267" s="224"/>
      <c r="AM267" s="224"/>
      <c r="AN267" s="224"/>
      <c r="AO267" s="224"/>
      <c r="AP267" s="224"/>
      <c r="AQ267" s="224"/>
      <c r="AR267" s="224"/>
      <c r="AS267" s="224"/>
      <c r="AT267" s="224"/>
      <c r="AU267" s="224"/>
      <c r="AV267" s="224"/>
      <c r="AW267" s="224"/>
      <c r="AX267" s="224"/>
      <c r="AY267" s="224"/>
      <c r="AZ267" s="224"/>
      <c r="BA267" s="224"/>
      <c r="BB267" s="224"/>
      <c r="BC267" s="224"/>
      <c r="BD267" s="224"/>
      <c r="BE267" s="224"/>
      <c r="BF267" s="224"/>
      <c r="BG267" s="224"/>
      <c r="BH267" s="224"/>
      <c r="BI267" s="224"/>
      <c r="BJ267" s="224"/>
      <c r="BK267" s="224"/>
      <c r="BL267" s="224"/>
      <c r="BM267" s="224"/>
      <c r="BN267" s="224"/>
      <c r="BO267" s="224"/>
      <c r="BP267" s="224"/>
      <c r="BQ267" s="224"/>
      <c r="BR267" s="224"/>
      <c r="BS267" s="224"/>
      <c r="BT267" s="224"/>
      <c r="BU267" s="224"/>
      <c r="BV267" s="224"/>
      <c r="BW267" s="224"/>
    </row>
    <row r="268" spans="1:75">
      <c r="A268"/>
      <c r="B268"/>
      <c r="C268"/>
      <c r="D268" s="224"/>
      <c r="E268" s="224"/>
      <c r="F268" s="224"/>
      <c r="G268" s="224"/>
      <c r="H268" s="224"/>
      <c r="I268" s="224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  <c r="W268" s="224"/>
      <c r="X268" s="224"/>
      <c r="Y268" s="224"/>
      <c r="Z268" s="224"/>
      <c r="AA268" s="224"/>
      <c r="AB268" s="224"/>
      <c r="AC268" s="224"/>
      <c r="AD268" s="224"/>
      <c r="AE268" s="224"/>
      <c r="AF268" s="224"/>
      <c r="AG268" s="224"/>
      <c r="AH268" s="224"/>
      <c r="AI268" s="224"/>
      <c r="AJ268" s="224"/>
      <c r="AK268" s="224"/>
      <c r="AL268" s="224"/>
      <c r="AM268" s="224"/>
      <c r="AN268" s="224"/>
      <c r="AO268" s="224"/>
      <c r="AP268" s="224"/>
      <c r="AQ268" s="224"/>
      <c r="AR268" s="224"/>
      <c r="AS268" s="224"/>
      <c r="AT268" s="224"/>
      <c r="AU268" s="224"/>
      <c r="AV268" s="224"/>
      <c r="AW268" s="224"/>
      <c r="AX268" s="224"/>
      <c r="AY268" s="224"/>
      <c r="AZ268" s="224"/>
      <c r="BA268" s="224"/>
      <c r="BB268" s="224"/>
      <c r="BC268" s="224"/>
      <c r="BD268" s="224"/>
      <c r="BE268" s="224"/>
      <c r="BF268" s="224"/>
      <c r="BG268" s="224"/>
      <c r="BH268" s="224"/>
      <c r="BI268" s="224"/>
      <c r="BJ268" s="224"/>
      <c r="BK268" s="224"/>
      <c r="BL268" s="224"/>
      <c r="BM268" s="224"/>
      <c r="BN268" s="224"/>
      <c r="BO268" s="224"/>
      <c r="BP268" s="224"/>
      <c r="BQ268" s="224"/>
      <c r="BR268" s="224"/>
      <c r="BS268" s="224"/>
      <c r="BT268" s="224"/>
      <c r="BU268" s="224"/>
      <c r="BV268" s="224"/>
      <c r="BW268" s="224"/>
    </row>
    <row r="269" spans="1:75">
      <c r="A269"/>
      <c r="B269"/>
      <c r="C269"/>
      <c r="D269" s="224"/>
      <c r="E269" s="224"/>
      <c r="F269" s="224"/>
      <c r="G269" s="224"/>
      <c r="H269" s="224"/>
      <c r="I269" s="224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  <c r="W269" s="224"/>
      <c r="X269" s="224"/>
      <c r="Y269" s="224"/>
      <c r="Z269" s="224"/>
      <c r="AA269" s="224"/>
      <c r="AB269" s="224"/>
      <c r="AC269" s="224"/>
      <c r="AD269" s="224"/>
      <c r="AE269" s="224"/>
      <c r="AF269" s="224"/>
      <c r="AG269" s="224"/>
      <c r="AH269" s="224"/>
      <c r="AI269" s="224"/>
      <c r="AJ269" s="224"/>
      <c r="AK269" s="224"/>
      <c r="AL269" s="224"/>
      <c r="AM269" s="224"/>
      <c r="AN269" s="224"/>
      <c r="AO269" s="224"/>
      <c r="AP269" s="224"/>
      <c r="AQ269" s="224"/>
      <c r="AR269" s="224"/>
      <c r="AS269" s="224"/>
      <c r="AT269" s="224"/>
      <c r="AU269" s="224"/>
      <c r="AV269" s="224"/>
      <c r="AW269" s="224"/>
      <c r="AX269" s="224"/>
      <c r="AY269" s="224"/>
      <c r="AZ269" s="224"/>
      <c r="BA269" s="224"/>
      <c r="BB269" s="224"/>
      <c r="BC269" s="224"/>
      <c r="BD269" s="224"/>
      <c r="BE269" s="224"/>
      <c r="BF269" s="224"/>
      <c r="BG269" s="224"/>
      <c r="BH269" s="224"/>
      <c r="BI269" s="224"/>
      <c r="BJ269" s="224"/>
      <c r="BK269" s="224"/>
      <c r="BL269" s="224"/>
      <c r="BM269" s="224"/>
      <c r="BN269" s="224"/>
      <c r="BO269" s="224"/>
      <c r="BP269" s="224"/>
      <c r="BQ269" s="224"/>
      <c r="BR269" s="224"/>
      <c r="BS269" s="224"/>
      <c r="BT269" s="224"/>
      <c r="BU269" s="224"/>
      <c r="BV269" s="224"/>
      <c r="BW269" s="224"/>
    </row>
    <row r="270" spans="1:75">
      <c r="A270"/>
      <c r="B270"/>
      <c r="C270"/>
      <c r="D270" s="224"/>
      <c r="E270" s="224"/>
      <c r="F270" s="224"/>
      <c r="G270" s="224"/>
      <c r="H270" s="224"/>
      <c r="I270" s="224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  <c r="W270" s="224"/>
      <c r="X270" s="224"/>
      <c r="Y270" s="224"/>
      <c r="Z270" s="224"/>
      <c r="AA270" s="224"/>
      <c r="AB270" s="224"/>
      <c r="AC270" s="224"/>
      <c r="AD270" s="224"/>
      <c r="AE270" s="224"/>
      <c r="AF270" s="224"/>
      <c r="AG270" s="224"/>
      <c r="AH270" s="224"/>
      <c r="AI270" s="224"/>
      <c r="AJ270" s="224"/>
      <c r="AK270" s="224"/>
      <c r="AL270" s="224"/>
      <c r="AM270" s="224"/>
      <c r="AN270" s="224"/>
      <c r="AO270" s="224"/>
      <c r="AP270" s="224"/>
      <c r="AQ270" s="224"/>
      <c r="AR270" s="224"/>
      <c r="AS270" s="224"/>
      <c r="AT270" s="224"/>
      <c r="AU270" s="224"/>
      <c r="AV270" s="224"/>
      <c r="AW270" s="224"/>
      <c r="AX270" s="224"/>
      <c r="AY270" s="224"/>
      <c r="AZ270" s="224"/>
      <c r="BA270" s="224"/>
      <c r="BB270" s="224"/>
      <c r="BC270" s="224"/>
      <c r="BD270" s="224"/>
      <c r="BE270" s="224"/>
      <c r="BF270" s="224"/>
      <c r="BG270" s="224"/>
      <c r="BH270" s="224"/>
      <c r="BI270" s="224"/>
      <c r="BJ270" s="224"/>
      <c r="BK270" s="224"/>
      <c r="BL270" s="224"/>
      <c r="BM270" s="224"/>
      <c r="BN270" s="224"/>
      <c r="BO270" s="224"/>
      <c r="BP270" s="224"/>
      <c r="BQ270" s="224"/>
      <c r="BR270" s="224"/>
      <c r="BS270" s="224"/>
      <c r="BT270" s="224"/>
      <c r="BU270" s="224"/>
      <c r="BV270" s="224"/>
      <c r="BW270" s="224"/>
    </row>
    <row r="271" spans="1:75">
      <c r="A271"/>
      <c r="B271"/>
      <c r="C271"/>
      <c r="D271" s="224"/>
      <c r="E271" s="224"/>
      <c r="F271" s="224"/>
      <c r="G271" s="224"/>
      <c r="H271" s="224"/>
      <c r="I271" s="224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  <c r="W271" s="224"/>
      <c r="X271" s="224"/>
      <c r="Y271" s="224"/>
      <c r="Z271" s="224"/>
      <c r="AA271" s="224"/>
      <c r="AB271" s="224"/>
      <c r="AC271" s="224"/>
      <c r="AD271" s="224"/>
      <c r="AE271" s="224"/>
      <c r="AF271" s="224"/>
      <c r="AG271" s="224"/>
      <c r="AH271" s="224"/>
      <c r="AI271" s="224"/>
      <c r="AJ271" s="224"/>
      <c r="AK271" s="224"/>
      <c r="AL271" s="224"/>
      <c r="AM271" s="224"/>
      <c r="AN271" s="224"/>
      <c r="AO271" s="224"/>
      <c r="AP271" s="224"/>
      <c r="AQ271" s="224"/>
      <c r="AR271" s="224"/>
      <c r="AS271" s="224"/>
      <c r="AT271" s="224"/>
      <c r="AU271" s="224"/>
      <c r="AV271" s="224"/>
      <c r="AW271" s="224"/>
      <c r="AX271" s="224"/>
      <c r="AY271" s="224"/>
      <c r="AZ271" s="224"/>
      <c r="BA271" s="224"/>
      <c r="BB271" s="224"/>
      <c r="BC271" s="224"/>
      <c r="BD271" s="224"/>
      <c r="BE271" s="224"/>
      <c r="BF271" s="224"/>
      <c r="BG271" s="224"/>
      <c r="BH271" s="224"/>
      <c r="BI271" s="224"/>
      <c r="BJ271" s="224"/>
      <c r="BK271" s="224"/>
      <c r="BL271" s="224"/>
      <c r="BM271" s="224"/>
      <c r="BN271" s="224"/>
      <c r="BO271" s="224"/>
      <c r="BP271" s="224"/>
      <c r="BQ271" s="224"/>
      <c r="BR271" s="224"/>
      <c r="BS271" s="224"/>
      <c r="BT271" s="224"/>
      <c r="BU271" s="224"/>
      <c r="BV271" s="224"/>
      <c r="BW271" s="224"/>
    </row>
    <row r="272" spans="1:75">
      <c r="A272"/>
      <c r="B272"/>
      <c r="C272"/>
      <c r="D272" s="224"/>
      <c r="E272" s="224"/>
      <c r="F272" s="224"/>
      <c r="G272" s="224"/>
      <c r="H272" s="224"/>
      <c r="I272" s="224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224"/>
      <c r="X272" s="224"/>
      <c r="Y272" s="224"/>
      <c r="Z272" s="224"/>
      <c r="AA272" s="224"/>
      <c r="AB272" s="224"/>
      <c r="AC272" s="224"/>
      <c r="AD272" s="224"/>
      <c r="AE272" s="224"/>
      <c r="AF272" s="224"/>
      <c r="AG272" s="224"/>
      <c r="AH272" s="224"/>
      <c r="AI272" s="224"/>
      <c r="AJ272" s="224"/>
      <c r="AK272" s="224"/>
      <c r="AL272" s="224"/>
      <c r="AM272" s="224"/>
      <c r="AN272" s="224"/>
      <c r="AO272" s="224"/>
      <c r="AP272" s="224"/>
      <c r="AQ272" s="224"/>
      <c r="AR272" s="224"/>
      <c r="AS272" s="224"/>
      <c r="AT272" s="224"/>
      <c r="AU272" s="224"/>
      <c r="AV272" s="224"/>
      <c r="AW272" s="224"/>
      <c r="AX272" s="224"/>
      <c r="AY272" s="224"/>
      <c r="AZ272" s="224"/>
      <c r="BA272" s="224"/>
      <c r="BB272" s="224"/>
      <c r="BC272" s="224"/>
      <c r="BD272" s="224"/>
      <c r="BE272" s="224"/>
      <c r="BF272" s="224"/>
      <c r="BG272" s="224"/>
      <c r="BH272" s="224"/>
      <c r="BI272" s="224"/>
      <c r="BJ272" s="224"/>
      <c r="BK272" s="224"/>
      <c r="BL272" s="224"/>
      <c r="BM272" s="224"/>
      <c r="BN272" s="224"/>
      <c r="BO272" s="224"/>
      <c r="BP272" s="224"/>
      <c r="BQ272" s="224"/>
      <c r="BR272" s="224"/>
      <c r="BS272" s="224"/>
      <c r="BT272" s="224"/>
      <c r="BU272" s="224"/>
      <c r="BV272" s="224"/>
      <c r="BW272" s="224"/>
    </row>
    <row r="273" spans="1:75">
      <c r="A273"/>
      <c r="B273"/>
      <c r="C273"/>
      <c r="D273" s="224"/>
      <c r="E273" s="224"/>
      <c r="F273" s="224"/>
      <c r="G273" s="224"/>
      <c r="H273" s="224"/>
      <c r="I273" s="224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  <c r="W273" s="224"/>
      <c r="X273" s="224"/>
      <c r="Y273" s="224"/>
      <c r="Z273" s="224"/>
      <c r="AA273" s="224"/>
      <c r="AB273" s="224"/>
      <c r="AC273" s="224"/>
      <c r="AD273" s="224"/>
      <c r="AE273" s="224"/>
      <c r="AF273" s="224"/>
      <c r="AG273" s="224"/>
      <c r="AH273" s="224"/>
      <c r="AI273" s="224"/>
      <c r="AJ273" s="224"/>
      <c r="AK273" s="224"/>
      <c r="AL273" s="224"/>
      <c r="AM273" s="224"/>
      <c r="AN273" s="224"/>
      <c r="AO273" s="224"/>
      <c r="AP273" s="224"/>
      <c r="AQ273" s="224"/>
      <c r="AR273" s="224"/>
      <c r="AS273" s="224"/>
      <c r="AT273" s="224"/>
      <c r="AU273" s="224"/>
      <c r="AV273" s="224"/>
      <c r="AW273" s="224"/>
      <c r="AX273" s="224"/>
      <c r="AY273" s="224"/>
      <c r="AZ273" s="224"/>
      <c r="BA273" s="224"/>
      <c r="BB273" s="224"/>
      <c r="BC273" s="224"/>
      <c r="BD273" s="224"/>
      <c r="BE273" s="224"/>
      <c r="BF273" s="224"/>
      <c r="BG273" s="224"/>
      <c r="BH273" s="224"/>
      <c r="BI273" s="224"/>
      <c r="BJ273" s="224"/>
      <c r="BK273" s="224"/>
      <c r="BL273" s="224"/>
      <c r="BM273" s="224"/>
      <c r="BN273" s="224"/>
      <c r="BO273" s="224"/>
      <c r="BP273" s="224"/>
      <c r="BQ273" s="224"/>
      <c r="BR273" s="224"/>
      <c r="BS273" s="224"/>
      <c r="BT273" s="224"/>
      <c r="BU273" s="224"/>
      <c r="BV273" s="224"/>
      <c r="BW273" s="224"/>
    </row>
    <row r="274" spans="1:75">
      <c r="A274"/>
      <c r="B274"/>
      <c r="C274"/>
      <c r="D274" s="224"/>
      <c r="E274" s="224"/>
      <c r="F274" s="224"/>
      <c r="G274" s="224"/>
      <c r="H274" s="224"/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  <c r="Z274" s="224"/>
      <c r="AA274" s="224"/>
      <c r="AB274" s="224"/>
      <c r="AC274" s="224"/>
      <c r="AD274" s="224"/>
      <c r="AE274" s="224"/>
      <c r="AF274" s="224"/>
      <c r="AG274" s="224"/>
      <c r="AH274" s="224"/>
      <c r="AI274" s="224"/>
      <c r="AJ274" s="224"/>
      <c r="AK274" s="224"/>
      <c r="AL274" s="224"/>
      <c r="AM274" s="224"/>
      <c r="AN274" s="224"/>
      <c r="AO274" s="224"/>
      <c r="AP274" s="224"/>
      <c r="AQ274" s="224"/>
      <c r="AR274" s="224"/>
      <c r="AS274" s="224"/>
      <c r="AT274" s="224"/>
      <c r="AU274" s="224"/>
      <c r="AV274" s="224"/>
      <c r="AW274" s="224"/>
      <c r="AX274" s="224"/>
      <c r="AY274" s="224"/>
      <c r="AZ274" s="224"/>
      <c r="BA274" s="224"/>
      <c r="BB274" s="224"/>
      <c r="BC274" s="224"/>
      <c r="BD274" s="224"/>
      <c r="BE274" s="224"/>
      <c r="BF274" s="224"/>
      <c r="BG274" s="224"/>
      <c r="BH274" s="224"/>
      <c r="BI274" s="224"/>
      <c r="BJ274" s="224"/>
      <c r="BK274" s="224"/>
      <c r="BL274" s="224"/>
      <c r="BM274" s="224"/>
      <c r="BN274" s="224"/>
      <c r="BO274" s="224"/>
      <c r="BP274" s="224"/>
      <c r="BQ274" s="224"/>
      <c r="BR274" s="224"/>
      <c r="BS274" s="224"/>
      <c r="BT274" s="224"/>
      <c r="BU274" s="224"/>
      <c r="BV274" s="224"/>
      <c r="BW274" s="224"/>
    </row>
    <row r="275" spans="1:75">
      <c r="A275"/>
      <c r="B275"/>
      <c r="C275"/>
      <c r="D275" s="224"/>
      <c r="E275" s="224"/>
      <c r="F275" s="224"/>
      <c r="G275" s="224"/>
      <c r="H275" s="224"/>
      <c r="I275" s="224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  <c r="W275" s="224"/>
      <c r="X275" s="224"/>
      <c r="Y275" s="224"/>
      <c r="Z275" s="224"/>
      <c r="AA275" s="224"/>
      <c r="AB275" s="224"/>
      <c r="AC275" s="224"/>
      <c r="AD275" s="224"/>
      <c r="AE275" s="224"/>
      <c r="AF275" s="224"/>
      <c r="AG275" s="224"/>
      <c r="AH275" s="224"/>
      <c r="AI275" s="224"/>
      <c r="AJ275" s="224"/>
      <c r="AK275" s="224"/>
      <c r="AL275" s="224"/>
      <c r="AM275" s="224"/>
      <c r="AN275" s="224"/>
      <c r="AO275" s="224"/>
      <c r="AP275" s="224"/>
      <c r="AQ275" s="224"/>
      <c r="AR275" s="224"/>
      <c r="AS275" s="224"/>
      <c r="AT275" s="224"/>
      <c r="AU275" s="224"/>
      <c r="AV275" s="224"/>
      <c r="AW275" s="224"/>
      <c r="AX275" s="224"/>
      <c r="AY275" s="224"/>
      <c r="AZ275" s="224"/>
      <c r="BA275" s="224"/>
      <c r="BB275" s="224"/>
      <c r="BC275" s="224"/>
      <c r="BD275" s="224"/>
      <c r="BE275" s="224"/>
      <c r="BF275" s="224"/>
      <c r="BG275" s="224"/>
      <c r="BH275" s="224"/>
      <c r="BI275" s="224"/>
      <c r="BJ275" s="224"/>
      <c r="BK275" s="224"/>
      <c r="BL275" s="224"/>
      <c r="BM275" s="224"/>
      <c r="BN275" s="224"/>
      <c r="BO275" s="224"/>
      <c r="BP275" s="224"/>
      <c r="BQ275" s="224"/>
      <c r="BR275" s="224"/>
      <c r="BS275" s="224"/>
      <c r="BT275" s="224"/>
      <c r="BU275" s="224"/>
      <c r="BV275" s="224"/>
      <c r="BW275" s="224"/>
    </row>
    <row r="276" spans="1:75">
      <c r="A276"/>
      <c r="B276"/>
      <c r="C276"/>
      <c r="D276" s="224"/>
      <c r="E276" s="224"/>
      <c r="F276" s="224"/>
      <c r="G276" s="224"/>
      <c r="H276" s="224"/>
      <c r="I276" s="224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  <c r="W276" s="224"/>
      <c r="X276" s="224"/>
      <c r="Y276" s="224"/>
      <c r="Z276" s="224"/>
      <c r="AA276" s="224"/>
      <c r="AB276" s="224"/>
      <c r="AC276" s="224"/>
      <c r="AD276" s="224"/>
      <c r="AE276" s="224"/>
      <c r="AF276" s="224"/>
      <c r="AG276" s="224"/>
      <c r="AH276" s="224"/>
      <c r="AI276" s="224"/>
      <c r="AJ276" s="224"/>
      <c r="AK276" s="224"/>
      <c r="AL276" s="224"/>
      <c r="AM276" s="224"/>
      <c r="AN276" s="224"/>
      <c r="AO276" s="224"/>
      <c r="AP276" s="224"/>
      <c r="AQ276" s="224"/>
      <c r="AR276" s="224"/>
      <c r="AS276" s="224"/>
      <c r="AT276" s="224"/>
      <c r="AU276" s="224"/>
      <c r="AV276" s="224"/>
      <c r="AW276" s="224"/>
      <c r="AX276" s="224"/>
      <c r="AY276" s="224"/>
      <c r="AZ276" s="224"/>
      <c r="BA276" s="224"/>
      <c r="BB276" s="224"/>
      <c r="BC276" s="224"/>
      <c r="BD276" s="224"/>
      <c r="BE276" s="224"/>
      <c r="BF276" s="224"/>
      <c r="BG276" s="224"/>
      <c r="BH276" s="224"/>
      <c r="BI276" s="224"/>
      <c r="BJ276" s="224"/>
      <c r="BK276" s="224"/>
      <c r="BL276" s="224"/>
      <c r="BM276" s="224"/>
      <c r="BN276" s="224"/>
      <c r="BO276" s="224"/>
      <c r="BP276" s="224"/>
      <c r="BQ276" s="224"/>
      <c r="BR276" s="224"/>
      <c r="BS276" s="224"/>
      <c r="BT276" s="224"/>
      <c r="BU276" s="224"/>
      <c r="BV276" s="224"/>
      <c r="BW276" s="224"/>
    </row>
    <row r="277" spans="1:75">
      <c r="A277"/>
      <c r="B277"/>
      <c r="C277"/>
      <c r="D277" s="224"/>
      <c r="E277" s="224"/>
      <c r="F277" s="224"/>
      <c r="G277" s="224"/>
      <c r="H277" s="224"/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  <c r="Z277" s="224"/>
      <c r="AA277" s="224"/>
      <c r="AB277" s="224"/>
      <c r="AC277" s="224"/>
      <c r="AD277" s="224"/>
      <c r="AE277" s="224"/>
      <c r="AF277" s="224"/>
      <c r="AG277" s="224"/>
      <c r="AH277" s="224"/>
      <c r="AI277" s="224"/>
      <c r="AJ277" s="224"/>
      <c r="AK277" s="224"/>
      <c r="AL277" s="224"/>
      <c r="AM277" s="224"/>
      <c r="AN277" s="224"/>
      <c r="AO277" s="224"/>
      <c r="AP277" s="224"/>
      <c r="AQ277" s="224"/>
      <c r="AR277" s="224"/>
      <c r="AS277" s="224"/>
      <c r="AT277" s="224"/>
      <c r="AU277" s="224"/>
      <c r="AV277" s="224"/>
      <c r="AW277" s="224"/>
      <c r="AX277" s="224"/>
      <c r="AY277" s="224"/>
      <c r="AZ277" s="224"/>
      <c r="BA277" s="224"/>
      <c r="BB277" s="224"/>
      <c r="BC277" s="224"/>
      <c r="BD277" s="224"/>
      <c r="BE277" s="224"/>
      <c r="BF277" s="224"/>
      <c r="BG277" s="224"/>
      <c r="BH277" s="224"/>
      <c r="BI277" s="224"/>
      <c r="BJ277" s="224"/>
      <c r="BK277" s="224"/>
      <c r="BL277" s="224"/>
      <c r="BM277" s="224"/>
      <c r="BN277" s="224"/>
      <c r="BO277" s="224"/>
      <c r="BP277" s="224"/>
      <c r="BQ277" s="224"/>
      <c r="BR277" s="224"/>
      <c r="BS277" s="224"/>
      <c r="BT277" s="224"/>
      <c r="BU277" s="224"/>
      <c r="BV277" s="224"/>
      <c r="BW277" s="224"/>
    </row>
    <row r="278" spans="1:75">
      <c r="A278"/>
      <c r="B278"/>
      <c r="C278"/>
      <c r="D278" s="224"/>
      <c r="E278" s="224"/>
      <c r="F278" s="224"/>
      <c r="G278" s="224"/>
      <c r="H278" s="224"/>
      <c r="I278" s="224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  <c r="X278" s="224"/>
      <c r="Y278" s="224"/>
      <c r="Z278" s="224"/>
      <c r="AA278" s="224"/>
      <c r="AB278" s="224"/>
      <c r="AC278" s="224"/>
      <c r="AD278" s="224"/>
      <c r="AE278" s="224"/>
      <c r="AF278" s="224"/>
      <c r="AG278" s="224"/>
      <c r="AH278" s="224"/>
      <c r="AI278" s="224"/>
      <c r="AJ278" s="224"/>
      <c r="AK278" s="224"/>
      <c r="AL278" s="224"/>
      <c r="AM278" s="224"/>
      <c r="AN278" s="224"/>
      <c r="AO278" s="224"/>
      <c r="AP278" s="224"/>
      <c r="AQ278" s="224"/>
      <c r="AR278" s="224"/>
      <c r="AS278" s="224"/>
      <c r="AT278" s="224"/>
      <c r="AU278" s="224"/>
      <c r="AV278" s="224"/>
      <c r="AW278" s="224"/>
      <c r="AX278" s="224"/>
      <c r="AY278" s="224"/>
      <c r="AZ278" s="224"/>
      <c r="BA278" s="224"/>
      <c r="BB278" s="224"/>
      <c r="BC278" s="224"/>
      <c r="BD278" s="224"/>
      <c r="BE278" s="224"/>
      <c r="BF278" s="224"/>
      <c r="BG278" s="224"/>
      <c r="BH278" s="224"/>
      <c r="BI278" s="224"/>
      <c r="BJ278" s="224"/>
      <c r="BK278" s="224"/>
      <c r="BL278" s="224"/>
      <c r="BM278" s="224"/>
      <c r="BN278" s="224"/>
      <c r="BO278" s="224"/>
      <c r="BP278" s="224"/>
      <c r="BQ278" s="224"/>
      <c r="BR278" s="224"/>
      <c r="BS278" s="224"/>
      <c r="BT278" s="224"/>
      <c r="BU278" s="224"/>
      <c r="BV278" s="224"/>
      <c r="BW278" s="224"/>
    </row>
    <row r="279" spans="1:75">
      <c r="A279"/>
      <c r="B279"/>
      <c r="C279"/>
      <c r="D279" s="224"/>
      <c r="E279" s="224"/>
      <c r="F279" s="224"/>
      <c r="G279" s="224"/>
      <c r="H279" s="224"/>
      <c r="I279" s="224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  <c r="Z279" s="224"/>
      <c r="AA279" s="224"/>
      <c r="AB279" s="224"/>
      <c r="AC279" s="224"/>
      <c r="AD279" s="224"/>
      <c r="AE279" s="224"/>
      <c r="AF279" s="224"/>
      <c r="AG279" s="224"/>
      <c r="AH279" s="224"/>
      <c r="AI279" s="224"/>
      <c r="AJ279" s="224"/>
      <c r="AK279" s="224"/>
      <c r="AL279" s="224"/>
      <c r="AM279" s="224"/>
      <c r="AN279" s="224"/>
      <c r="AO279" s="224"/>
      <c r="AP279" s="224"/>
      <c r="AQ279" s="224"/>
      <c r="AR279" s="224"/>
      <c r="AS279" s="224"/>
      <c r="AT279" s="224"/>
      <c r="AU279" s="224"/>
      <c r="AV279" s="224"/>
      <c r="AW279" s="224"/>
      <c r="AX279" s="224"/>
      <c r="AY279" s="224"/>
      <c r="AZ279" s="224"/>
      <c r="BA279" s="224"/>
      <c r="BB279" s="224"/>
      <c r="BC279" s="224"/>
      <c r="BD279" s="224"/>
      <c r="BE279" s="224"/>
      <c r="BF279" s="224"/>
      <c r="BG279" s="224"/>
      <c r="BH279" s="224"/>
      <c r="BI279" s="224"/>
      <c r="BJ279" s="224"/>
      <c r="BK279" s="224"/>
      <c r="BL279" s="224"/>
      <c r="BM279" s="224"/>
      <c r="BN279" s="224"/>
      <c r="BO279" s="224"/>
      <c r="BP279" s="224"/>
      <c r="BQ279" s="224"/>
      <c r="BR279" s="224"/>
      <c r="BS279" s="224"/>
      <c r="BT279" s="224"/>
      <c r="BU279" s="224"/>
      <c r="BV279" s="224"/>
      <c r="BW279" s="224"/>
    </row>
    <row r="280" spans="1:75">
      <c r="A280"/>
      <c r="B280"/>
      <c r="C280"/>
      <c r="D280" s="224"/>
      <c r="E280" s="224"/>
      <c r="F280" s="224"/>
      <c r="G280" s="224"/>
      <c r="H280" s="224"/>
      <c r="I280" s="224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  <c r="X280" s="224"/>
      <c r="Y280" s="224"/>
      <c r="Z280" s="224"/>
      <c r="AA280" s="224"/>
      <c r="AB280" s="224"/>
      <c r="AC280" s="224"/>
      <c r="AD280" s="224"/>
      <c r="AE280" s="224"/>
      <c r="AF280" s="224"/>
      <c r="AG280" s="224"/>
      <c r="AH280" s="224"/>
      <c r="AI280" s="224"/>
      <c r="AJ280" s="224"/>
      <c r="AK280" s="224"/>
      <c r="AL280" s="224"/>
      <c r="AM280" s="224"/>
      <c r="AN280" s="224"/>
      <c r="AO280" s="224"/>
      <c r="AP280" s="224"/>
      <c r="AQ280" s="224"/>
      <c r="AR280" s="224"/>
      <c r="AS280" s="224"/>
      <c r="AT280" s="224"/>
      <c r="AU280" s="224"/>
      <c r="AV280" s="224"/>
      <c r="AW280" s="224"/>
      <c r="AX280" s="224"/>
      <c r="AY280" s="224"/>
      <c r="AZ280" s="224"/>
      <c r="BA280" s="224"/>
      <c r="BB280" s="224"/>
      <c r="BC280" s="224"/>
      <c r="BD280" s="224"/>
      <c r="BE280" s="224"/>
      <c r="BF280" s="224"/>
      <c r="BG280" s="224"/>
      <c r="BH280" s="224"/>
      <c r="BI280" s="224"/>
      <c r="BJ280" s="224"/>
      <c r="BK280" s="224"/>
      <c r="BL280" s="224"/>
      <c r="BM280" s="224"/>
      <c r="BN280" s="224"/>
      <c r="BO280" s="224"/>
      <c r="BP280" s="224"/>
      <c r="BQ280" s="224"/>
      <c r="BR280" s="224"/>
      <c r="BS280" s="224"/>
      <c r="BT280" s="224"/>
      <c r="BU280" s="224"/>
      <c r="BV280" s="224"/>
      <c r="BW280" s="224"/>
    </row>
    <row r="281" spans="1:75">
      <c r="A281"/>
      <c r="B281"/>
      <c r="C281"/>
      <c r="D281" s="224"/>
      <c r="E281" s="224"/>
      <c r="F281" s="224"/>
      <c r="G281" s="224"/>
      <c r="H281" s="224"/>
      <c r="I281" s="224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  <c r="X281" s="224"/>
      <c r="Y281" s="224"/>
      <c r="Z281" s="224"/>
      <c r="AA281" s="224"/>
      <c r="AB281" s="224"/>
      <c r="AC281" s="224"/>
      <c r="AD281" s="224"/>
      <c r="AE281" s="224"/>
      <c r="AF281" s="224"/>
      <c r="AG281" s="224"/>
      <c r="AH281" s="224"/>
      <c r="AI281" s="224"/>
      <c r="AJ281" s="224"/>
      <c r="AK281" s="224"/>
      <c r="AL281" s="224"/>
      <c r="AM281" s="224"/>
      <c r="AN281" s="224"/>
      <c r="AO281" s="224"/>
      <c r="AP281" s="224"/>
      <c r="AQ281" s="224"/>
      <c r="AR281" s="224"/>
      <c r="AS281" s="224"/>
      <c r="AT281" s="224"/>
      <c r="AU281" s="224"/>
      <c r="AV281" s="224"/>
      <c r="AW281" s="224"/>
      <c r="AX281" s="224"/>
      <c r="AY281" s="224"/>
      <c r="AZ281" s="224"/>
      <c r="BA281" s="224"/>
      <c r="BB281" s="224"/>
      <c r="BC281" s="224"/>
      <c r="BD281" s="224"/>
      <c r="BE281" s="224"/>
      <c r="BF281" s="224"/>
      <c r="BG281" s="224"/>
      <c r="BH281" s="224"/>
      <c r="BI281" s="224"/>
      <c r="BJ281" s="224"/>
      <c r="BK281" s="224"/>
      <c r="BL281" s="224"/>
      <c r="BM281" s="224"/>
      <c r="BN281" s="224"/>
      <c r="BO281" s="224"/>
      <c r="BP281" s="224"/>
      <c r="BQ281" s="224"/>
      <c r="BR281" s="224"/>
      <c r="BS281" s="224"/>
      <c r="BT281" s="224"/>
      <c r="BU281" s="224"/>
      <c r="BV281" s="224"/>
      <c r="BW281" s="224"/>
    </row>
    <row r="282" spans="1:75">
      <c r="A282"/>
      <c r="B282"/>
      <c r="C282"/>
      <c r="D282" s="224"/>
      <c r="E282" s="224"/>
      <c r="F282" s="224"/>
      <c r="G282" s="224"/>
      <c r="H282" s="224"/>
      <c r="I282" s="224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  <c r="X282" s="224"/>
      <c r="Y282" s="224"/>
      <c r="Z282" s="224"/>
      <c r="AA282" s="224"/>
      <c r="AB282" s="224"/>
      <c r="AC282" s="224"/>
      <c r="AD282" s="224"/>
      <c r="AE282" s="224"/>
      <c r="AF282" s="224"/>
      <c r="AG282" s="224"/>
      <c r="AH282" s="224"/>
      <c r="AI282" s="224"/>
      <c r="AJ282" s="224"/>
      <c r="AK282" s="224"/>
      <c r="AL282" s="224"/>
      <c r="AM282" s="224"/>
      <c r="AN282" s="224"/>
      <c r="AO282" s="224"/>
      <c r="AP282" s="224"/>
      <c r="AQ282" s="224"/>
      <c r="AR282" s="224"/>
      <c r="AS282" s="224"/>
      <c r="AT282" s="224"/>
      <c r="AU282" s="224"/>
      <c r="AV282" s="224"/>
      <c r="AW282" s="224"/>
      <c r="AX282" s="224"/>
      <c r="AY282" s="224"/>
      <c r="AZ282" s="224"/>
      <c r="BA282" s="224"/>
      <c r="BB282" s="224"/>
      <c r="BC282" s="224"/>
      <c r="BD282" s="224"/>
      <c r="BE282" s="224"/>
      <c r="BF282" s="224"/>
      <c r="BG282" s="224"/>
      <c r="BH282" s="224"/>
      <c r="BI282" s="224"/>
      <c r="BJ282" s="224"/>
      <c r="BK282" s="224"/>
      <c r="BL282" s="224"/>
      <c r="BM282" s="224"/>
      <c r="BN282" s="224"/>
      <c r="BO282" s="224"/>
      <c r="BP282" s="224"/>
      <c r="BQ282" s="224"/>
      <c r="BR282" s="224"/>
      <c r="BS282" s="224"/>
      <c r="BT282" s="224"/>
      <c r="BU282" s="224"/>
      <c r="BV282" s="224"/>
      <c r="BW282" s="224"/>
    </row>
    <row r="283" spans="1:75">
      <c r="A283"/>
      <c r="B283"/>
      <c r="C283"/>
      <c r="D283" s="224"/>
      <c r="E283" s="224"/>
      <c r="F283" s="224"/>
      <c r="G283" s="224"/>
      <c r="H283" s="224"/>
      <c r="I283" s="224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  <c r="X283" s="224"/>
      <c r="Y283" s="224"/>
      <c r="Z283" s="224"/>
      <c r="AA283" s="224"/>
      <c r="AB283" s="224"/>
      <c r="AC283" s="224"/>
      <c r="AD283" s="224"/>
      <c r="AE283" s="224"/>
      <c r="AF283" s="224"/>
      <c r="AG283" s="224"/>
      <c r="AH283" s="224"/>
      <c r="AI283" s="224"/>
      <c r="AJ283" s="224"/>
      <c r="AK283" s="224"/>
      <c r="AL283" s="224"/>
      <c r="AM283" s="224"/>
      <c r="AN283" s="224"/>
      <c r="AO283" s="224"/>
      <c r="AP283" s="224"/>
      <c r="AQ283" s="224"/>
      <c r="AR283" s="224"/>
      <c r="AS283" s="224"/>
      <c r="AT283" s="224"/>
      <c r="AU283" s="224"/>
      <c r="AV283" s="224"/>
      <c r="AW283" s="224"/>
      <c r="AX283" s="224"/>
      <c r="AY283" s="224"/>
      <c r="AZ283" s="224"/>
      <c r="BA283" s="224"/>
      <c r="BB283" s="224"/>
      <c r="BC283" s="224"/>
      <c r="BD283" s="224"/>
      <c r="BE283" s="224"/>
      <c r="BF283" s="224"/>
      <c r="BG283" s="224"/>
      <c r="BH283" s="224"/>
      <c r="BI283" s="224"/>
      <c r="BJ283" s="224"/>
      <c r="BK283" s="224"/>
      <c r="BL283" s="224"/>
      <c r="BM283" s="224"/>
      <c r="BN283" s="224"/>
      <c r="BO283" s="224"/>
      <c r="BP283" s="224"/>
      <c r="BQ283" s="224"/>
      <c r="BR283" s="224"/>
      <c r="BS283" s="224"/>
      <c r="BT283" s="224"/>
      <c r="BU283" s="224"/>
      <c r="BV283" s="224"/>
      <c r="BW283" s="224"/>
    </row>
    <row r="284" spans="1:75">
      <c r="A284"/>
      <c r="B284"/>
      <c r="C284"/>
      <c r="D284" s="224"/>
      <c r="E284" s="224"/>
      <c r="F284" s="224"/>
      <c r="G284" s="224"/>
      <c r="H284" s="224"/>
      <c r="I284" s="224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  <c r="X284" s="224"/>
      <c r="Y284" s="224"/>
      <c r="Z284" s="224"/>
      <c r="AA284" s="224"/>
      <c r="AB284" s="224"/>
      <c r="AC284" s="224"/>
      <c r="AD284" s="224"/>
      <c r="AE284" s="224"/>
      <c r="AF284" s="224"/>
      <c r="AG284" s="224"/>
      <c r="AH284" s="224"/>
      <c r="AI284" s="224"/>
      <c r="AJ284" s="224"/>
      <c r="AK284" s="224"/>
      <c r="AL284" s="224"/>
      <c r="AM284" s="224"/>
      <c r="AN284" s="224"/>
      <c r="AO284" s="224"/>
      <c r="AP284" s="224"/>
      <c r="AQ284" s="224"/>
      <c r="AR284" s="224"/>
      <c r="AS284" s="224"/>
      <c r="AT284" s="224"/>
      <c r="AU284" s="224"/>
      <c r="AV284" s="224"/>
      <c r="AW284" s="224"/>
      <c r="AX284" s="224"/>
      <c r="AY284" s="224"/>
      <c r="AZ284" s="224"/>
      <c r="BA284" s="224"/>
      <c r="BB284" s="224"/>
      <c r="BC284" s="224"/>
      <c r="BD284" s="224"/>
      <c r="BE284" s="224"/>
      <c r="BF284" s="224"/>
      <c r="BG284" s="224"/>
      <c r="BH284" s="224"/>
      <c r="BI284" s="224"/>
      <c r="BJ284" s="224"/>
      <c r="BK284" s="224"/>
      <c r="BL284" s="224"/>
      <c r="BM284" s="224"/>
      <c r="BN284" s="224"/>
      <c r="BO284" s="224"/>
      <c r="BP284" s="224"/>
      <c r="BQ284" s="224"/>
      <c r="BR284" s="224"/>
      <c r="BS284" s="224"/>
      <c r="BT284" s="224"/>
      <c r="BU284" s="224"/>
      <c r="BV284" s="224"/>
      <c r="BW284" s="224"/>
    </row>
    <row r="285" spans="1:75">
      <c r="A285"/>
      <c r="B285"/>
      <c r="C285"/>
      <c r="D285" s="224"/>
      <c r="E285" s="224"/>
      <c r="F285" s="224"/>
      <c r="G285" s="224"/>
      <c r="H285" s="224"/>
      <c r="I285" s="224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  <c r="Z285" s="224"/>
      <c r="AA285" s="224"/>
      <c r="AB285" s="224"/>
      <c r="AC285" s="224"/>
      <c r="AD285" s="224"/>
      <c r="AE285" s="224"/>
      <c r="AF285" s="224"/>
      <c r="AG285" s="224"/>
      <c r="AH285" s="224"/>
      <c r="AI285" s="224"/>
      <c r="AJ285" s="224"/>
      <c r="AK285" s="224"/>
      <c r="AL285" s="224"/>
      <c r="AM285" s="224"/>
      <c r="AN285" s="224"/>
      <c r="AO285" s="224"/>
      <c r="AP285" s="224"/>
      <c r="AQ285" s="224"/>
      <c r="AR285" s="224"/>
      <c r="AS285" s="224"/>
      <c r="AT285" s="224"/>
      <c r="AU285" s="224"/>
      <c r="AV285" s="224"/>
      <c r="AW285" s="224"/>
      <c r="AX285" s="224"/>
      <c r="AY285" s="224"/>
      <c r="AZ285" s="224"/>
      <c r="BA285" s="224"/>
      <c r="BB285" s="224"/>
      <c r="BC285" s="224"/>
      <c r="BD285" s="224"/>
      <c r="BE285" s="224"/>
      <c r="BF285" s="224"/>
      <c r="BG285" s="224"/>
      <c r="BH285" s="224"/>
      <c r="BI285" s="224"/>
      <c r="BJ285" s="224"/>
      <c r="BK285" s="224"/>
      <c r="BL285" s="224"/>
      <c r="BM285" s="224"/>
      <c r="BN285" s="224"/>
      <c r="BO285" s="224"/>
      <c r="BP285" s="224"/>
      <c r="BQ285" s="224"/>
      <c r="BR285" s="224"/>
      <c r="BS285" s="224"/>
      <c r="BT285" s="224"/>
      <c r="BU285" s="224"/>
      <c r="BV285" s="224"/>
      <c r="BW285" s="224"/>
    </row>
    <row r="286" spans="1:75">
      <c r="A286"/>
      <c r="B286"/>
      <c r="C286"/>
      <c r="D286" s="224"/>
      <c r="E286" s="224"/>
      <c r="F286" s="224"/>
      <c r="G286" s="224"/>
      <c r="H286" s="224"/>
      <c r="I286" s="224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  <c r="Z286" s="224"/>
      <c r="AA286" s="224"/>
      <c r="AB286" s="224"/>
      <c r="AC286" s="224"/>
      <c r="AD286" s="224"/>
      <c r="AE286" s="224"/>
      <c r="AF286" s="224"/>
      <c r="AG286" s="224"/>
      <c r="AH286" s="224"/>
      <c r="AI286" s="224"/>
      <c r="AJ286" s="224"/>
      <c r="AK286" s="224"/>
      <c r="AL286" s="224"/>
      <c r="AM286" s="224"/>
      <c r="AN286" s="224"/>
      <c r="AO286" s="224"/>
      <c r="AP286" s="224"/>
      <c r="AQ286" s="224"/>
      <c r="AR286" s="224"/>
      <c r="AS286" s="224"/>
      <c r="AT286" s="224"/>
      <c r="AU286" s="224"/>
      <c r="AV286" s="224"/>
      <c r="AW286" s="224"/>
      <c r="AX286" s="224"/>
      <c r="AY286" s="224"/>
      <c r="AZ286" s="224"/>
      <c r="BA286" s="224"/>
      <c r="BB286" s="224"/>
      <c r="BC286" s="224"/>
      <c r="BD286" s="224"/>
      <c r="BE286" s="224"/>
      <c r="BF286" s="224"/>
      <c r="BG286" s="224"/>
      <c r="BH286" s="224"/>
      <c r="BI286" s="224"/>
      <c r="BJ286" s="224"/>
      <c r="BK286" s="224"/>
      <c r="BL286" s="224"/>
      <c r="BM286" s="224"/>
      <c r="BN286" s="224"/>
      <c r="BO286" s="224"/>
      <c r="BP286" s="224"/>
      <c r="BQ286" s="224"/>
      <c r="BR286" s="224"/>
      <c r="BS286" s="224"/>
      <c r="BT286" s="224"/>
      <c r="BU286" s="224"/>
      <c r="BV286" s="224"/>
      <c r="BW286" s="224"/>
    </row>
    <row r="287" spans="1:75">
      <c r="A287"/>
      <c r="B287"/>
      <c r="C287"/>
      <c r="D287" s="224"/>
      <c r="E287" s="224"/>
      <c r="F287" s="224"/>
      <c r="G287" s="224"/>
      <c r="H287" s="224"/>
      <c r="I287" s="224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  <c r="X287" s="224"/>
      <c r="Y287" s="224"/>
      <c r="Z287" s="224"/>
      <c r="AA287" s="224"/>
      <c r="AB287" s="224"/>
      <c r="AC287" s="224"/>
      <c r="AD287" s="224"/>
      <c r="AE287" s="224"/>
      <c r="AF287" s="224"/>
      <c r="AG287" s="224"/>
      <c r="AH287" s="224"/>
      <c r="AI287" s="224"/>
      <c r="AJ287" s="224"/>
      <c r="AK287" s="224"/>
      <c r="AL287" s="224"/>
      <c r="AM287" s="224"/>
      <c r="AN287" s="224"/>
      <c r="AO287" s="224"/>
      <c r="AP287" s="224"/>
      <c r="AQ287" s="224"/>
      <c r="AR287" s="224"/>
      <c r="AS287" s="224"/>
      <c r="AT287" s="224"/>
      <c r="AU287" s="224"/>
      <c r="AV287" s="224"/>
      <c r="AW287" s="224"/>
      <c r="AX287" s="224"/>
      <c r="AY287" s="224"/>
      <c r="AZ287" s="224"/>
      <c r="BA287" s="224"/>
      <c r="BB287" s="224"/>
      <c r="BC287" s="224"/>
      <c r="BD287" s="224"/>
      <c r="BE287" s="224"/>
      <c r="BF287" s="224"/>
      <c r="BG287" s="224"/>
      <c r="BH287" s="224"/>
      <c r="BI287" s="224"/>
      <c r="BJ287" s="224"/>
      <c r="BK287" s="224"/>
      <c r="BL287" s="224"/>
      <c r="BM287" s="224"/>
      <c r="BN287" s="224"/>
      <c r="BO287" s="224"/>
      <c r="BP287" s="224"/>
      <c r="BQ287" s="224"/>
      <c r="BR287" s="224"/>
      <c r="BS287" s="224"/>
      <c r="BT287" s="224"/>
      <c r="BU287" s="224"/>
      <c r="BV287" s="224"/>
      <c r="BW287" s="224"/>
    </row>
    <row r="288" spans="1:75">
      <c r="A288"/>
      <c r="B288"/>
      <c r="C288"/>
      <c r="D288" s="224"/>
      <c r="E288" s="224"/>
      <c r="F288" s="224"/>
      <c r="G288" s="224"/>
      <c r="H288" s="224"/>
      <c r="I288" s="224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  <c r="X288" s="224"/>
      <c r="Y288" s="224"/>
      <c r="Z288" s="224"/>
      <c r="AA288" s="224"/>
      <c r="AB288" s="224"/>
      <c r="AC288" s="224"/>
      <c r="AD288" s="224"/>
      <c r="AE288" s="224"/>
      <c r="AF288" s="224"/>
      <c r="AG288" s="224"/>
      <c r="AH288" s="224"/>
      <c r="AI288" s="224"/>
      <c r="AJ288" s="224"/>
      <c r="AK288" s="224"/>
      <c r="AL288" s="224"/>
      <c r="AM288" s="224"/>
      <c r="AN288" s="224"/>
      <c r="AO288" s="224"/>
      <c r="AP288" s="224"/>
      <c r="AQ288" s="224"/>
      <c r="AR288" s="224"/>
      <c r="AS288" s="224"/>
      <c r="AT288" s="224"/>
      <c r="AU288" s="224"/>
      <c r="AV288" s="224"/>
      <c r="AW288" s="224"/>
      <c r="AX288" s="224"/>
      <c r="AY288" s="224"/>
      <c r="AZ288" s="224"/>
      <c r="BA288" s="224"/>
      <c r="BB288" s="224"/>
      <c r="BC288" s="224"/>
      <c r="BD288" s="224"/>
      <c r="BE288" s="224"/>
      <c r="BF288" s="224"/>
      <c r="BG288" s="224"/>
      <c r="BH288" s="224"/>
      <c r="BI288" s="224"/>
      <c r="BJ288" s="224"/>
      <c r="BK288" s="224"/>
      <c r="BL288" s="224"/>
      <c r="BM288" s="224"/>
      <c r="BN288" s="224"/>
      <c r="BO288" s="224"/>
      <c r="BP288" s="224"/>
      <c r="BQ288" s="224"/>
      <c r="BR288" s="224"/>
      <c r="BS288" s="224"/>
      <c r="BT288" s="224"/>
      <c r="BU288" s="224"/>
      <c r="BV288" s="224"/>
      <c r="BW288" s="224"/>
    </row>
    <row r="289" spans="1:75">
      <c r="A289"/>
      <c r="B289"/>
      <c r="C289"/>
      <c r="D289" s="224"/>
      <c r="E289" s="224"/>
      <c r="F289" s="224"/>
      <c r="G289" s="224"/>
      <c r="H289" s="224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  <c r="Z289" s="224"/>
      <c r="AA289" s="224"/>
      <c r="AB289" s="224"/>
      <c r="AC289" s="224"/>
      <c r="AD289" s="224"/>
      <c r="AE289" s="224"/>
      <c r="AF289" s="224"/>
      <c r="AG289" s="224"/>
      <c r="AH289" s="224"/>
      <c r="AI289" s="224"/>
      <c r="AJ289" s="224"/>
      <c r="AK289" s="224"/>
      <c r="AL289" s="224"/>
      <c r="AM289" s="224"/>
      <c r="AN289" s="224"/>
      <c r="AO289" s="224"/>
      <c r="AP289" s="224"/>
      <c r="AQ289" s="224"/>
      <c r="AR289" s="224"/>
      <c r="AS289" s="224"/>
      <c r="AT289" s="224"/>
      <c r="AU289" s="224"/>
      <c r="AV289" s="224"/>
      <c r="AW289" s="224"/>
      <c r="AX289" s="224"/>
      <c r="AY289" s="224"/>
      <c r="AZ289" s="224"/>
      <c r="BA289" s="224"/>
      <c r="BB289" s="224"/>
      <c r="BC289" s="224"/>
      <c r="BD289" s="224"/>
      <c r="BE289" s="224"/>
      <c r="BF289" s="224"/>
      <c r="BG289" s="224"/>
      <c r="BH289" s="224"/>
      <c r="BI289" s="224"/>
      <c r="BJ289" s="224"/>
      <c r="BK289" s="224"/>
      <c r="BL289" s="224"/>
      <c r="BM289" s="224"/>
      <c r="BN289" s="224"/>
      <c r="BO289" s="224"/>
      <c r="BP289" s="224"/>
      <c r="BQ289" s="224"/>
      <c r="BR289" s="224"/>
      <c r="BS289" s="224"/>
      <c r="BT289" s="224"/>
      <c r="BU289" s="224"/>
      <c r="BV289" s="224"/>
      <c r="BW289" s="224"/>
    </row>
    <row r="290" spans="1:75">
      <c r="A290"/>
      <c r="B290"/>
      <c r="C290"/>
      <c r="D290" s="224"/>
      <c r="E290" s="224"/>
      <c r="F290" s="224"/>
      <c r="G290" s="224"/>
      <c r="H290" s="224"/>
      <c r="I290" s="224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  <c r="X290" s="224"/>
      <c r="Y290" s="224"/>
      <c r="Z290" s="224"/>
      <c r="AA290" s="224"/>
      <c r="AB290" s="224"/>
      <c r="AC290" s="224"/>
      <c r="AD290" s="224"/>
      <c r="AE290" s="224"/>
      <c r="AF290" s="224"/>
      <c r="AG290" s="224"/>
      <c r="AH290" s="224"/>
      <c r="AI290" s="224"/>
      <c r="AJ290" s="224"/>
      <c r="AK290" s="224"/>
      <c r="AL290" s="224"/>
      <c r="AM290" s="224"/>
      <c r="AN290" s="224"/>
      <c r="AO290" s="224"/>
      <c r="AP290" s="224"/>
      <c r="AQ290" s="224"/>
      <c r="AR290" s="224"/>
      <c r="AS290" s="224"/>
      <c r="AT290" s="224"/>
      <c r="AU290" s="224"/>
      <c r="AV290" s="224"/>
      <c r="AW290" s="224"/>
      <c r="AX290" s="224"/>
      <c r="AY290" s="224"/>
      <c r="AZ290" s="224"/>
      <c r="BA290" s="224"/>
      <c r="BB290" s="224"/>
      <c r="BC290" s="224"/>
      <c r="BD290" s="224"/>
      <c r="BE290" s="224"/>
      <c r="BF290" s="224"/>
      <c r="BG290" s="224"/>
      <c r="BH290" s="224"/>
      <c r="BI290" s="224"/>
      <c r="BJ290" s="224"/>
      <c r="BK290" s="224"/>
      <c r="BL290" s="224"/>
      <c r="BM290" s="224"/>
      <c r="BN290" s="224"/>
      <c r="BO290" s="224"/>
      <c r="BP290" s="224"/>
      <c r="BQ290" s="224"/>
      <c r="BR290" s="224"/>
      <c r="BS290" s="224"/>
      <c r="BT290" s="224"/>
      <c r="BU290" s="224"/>
      <c r="BV290" s="224"/>
      <c r="BW290" s="224"/>
    </row>
    <row r="291" spans="1:75">
      <c r="A291"/>
      <c r="B291"/>
      <c r="C291"/>
      <c r="D291" s="224"/>
      <c r="E291" s="224"/>
      <c r="F291" s="224"/>
      <c r="G291" s="224"/>
      <c r="H291" s="224"/>
      <c r="I291" s="224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  <c r="X291" s="224"/>
      <c r="Y291" s="224"/>
      <c r="Z291" s="224"/>
      <c r="AA291" s="224"/>
      <c r="AB291" s="224"/>
      <c r="AC291" s="224"/>
      <c r="AD291" s="224"/>
      <c r="AE291" s="224"/>
      <c r="AF291" s="224"/>
      <c r="AG291" s="224"/>
      <c r="AH291" s="224"/>
      <c r="AI291" s="224"/>
      <c r="AJ291" s="224"/>
      <c r="AK291" s="224"/>
      <c r="AL291" s="224"/>
      <c r="AM291" s="224"/>
      <c r="AN291" s="224"/>
      <c r="AO291" s="224"/>
      <c r="AP291" s="224"/>
      <c r="AQ291" s="224"/>
      <c r="AR291" s="224"/>
      <c r="AS291" s="224"/>
      <c r="AT291" s="224"/>
      <c r="AU291" s="224"/>
      <c r="AV291" s="224"/>
      <c r="AW291" s="224"/>
      <c r="AX291" s="224"/>
      <c r="AY291" s="224"/>
      <c r="AZ291" s="224"/>
      <c r="BA291" s="224"/>
      <c r="BB291" s="224"/>
      <c r="BC291" s="224"/>
      <c r="BD291" s="224"/>
      <c r="BE291" s="224"/>
      <c r="BF291" s="224"/>
      <c r="BG291" s="224"/>
      <c r="BH291" s="224"/>
      <c r="BI291" s="224"/>
      <c r="BJ291" s="224"/>
      <c r="BK291" s="224"/>
      <c r="BL291" s="224"/>
      <c r="BM291" s="224"/>
      <c r="BN291" s="224"/>
      <c r="BO291" s="224"/>
      <c r="BP291" s="224"/>
      <c r="BQ291" s="224"/>
      <c r="BR291" s="224"/>
      <c r="BS291" s="224"/>
      <c r="BT291" s="224"/>
      <c r="BU291" s="224"/>
      <c r="BV291" s="224"/>
      <c r="BW291" s="224"/>
    </row>
    <row r="292" spans="1:75">
      <c r="A292"/>
      <c r="B292"/>
      <c r="C292"/>
      <c r="D292" s="224"/>
      <c r="E292" s="224"/>
      <c r="F292" s="224"/>
      <c r="G292" s="224"/>
      <c r="H292" s="224"/>
      <c r="I292" s="224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  <c r="X292" s="224"/>
      <c r="Y292" s="224"/>
      <c r="Z292" s="224"/>
      <c r="AA292" s="224"/>
      <c r="AB292" s="224"/>
      <c r="AC292" s="224"/>
      <c r="AD292" s="224"/>
      <c r="AE292" s="224"/>
      <c r="AF292" s="224"/>
      <c r="AG292" s="224"/>
      <c r="AH292" s="224"/>
      <c r="AI292" s="224"/>
      <c r="AJ292" s="224"/>
      <c r="AK292" s="224"/>
      <c r="AL292" s="224"/>
      <c r="AM292" s="224"/>
      <c r="AN292" s="224"/>
      <c r="AO292" s="224"/>
      <c r="AP292" s="224"/>
      <c r="AQ292" s="224"/>
      <c r="AR292" s="224"/>
      <c r="AS292" s="224"/>
      <c r="AT292" s="224"/>
      <c r="AU292" s="224"/>
      <c r="AV292" s="224"/>
      <c r="AW292" s="224"/>
      <c r="AX292" s="224"/>
      <c r="AY292" s="224"/>
      <c r="AZ292" s="224"/>
      <c r="BA292" s="224"/>
      <c r="BB292" s="224"/>
      <c r="BC292" s="224"/>
      <c r="BD292" s="224"/>
      <c r="BE292" s="224"/>
      <c r="BF292" s="224"/>
      <c r="BG292" s="224"/>
      <c r="BH292" s="224"/>
      <c r="BI292" s="224"/>
      <c r="BJ292" s="224"/>
      <c r="BK292" s="224"/>
      <c r="BL292" s="224"/>
      <c r="BM292" s="224"/>
      <c r="BN292" s="224"/>
      <c r="BO292" s="224"/>
      <c r="BP292" s="224"/>
      <c r="BQ292" s="224"/>
      <c r="BR292" s="224"/>
      <c r="BS292" s="224"/>
      <c r="BT292" s="224"/>
      <c r="BU292" s="224"/>
      <c r="BV292" s="224"/>
      <c r="BW292" s="224"/>
    </row>
    <row r="293" spans="1:75">
      <c r="A293"/>
      <c r="B293"/>
      <c r="C293"/>
      <c r="D293" s="224"/>
      <c r="E293" s="224"/>
      <c r="F293" s="224"/>
      <c r="G293" s="224"/>
      <c r="H293" s="224"/>
      <c r="I293" s="224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  <c r="X293" s="224"/>
      <c r="Y293" s="224"/>
      <c r="Z293" s="224"/>
      <c r="AA293" s="224"/>
      <c r="AB293" s="224"/>
      <c r="AC293" s="224"/>
      <c r="AD293" s="224"/>
      <c r="AE293" s="224"/>
      <c r="AF293" s="224"/>
      <c r="AG293" s="224"/>
      <c r="AH293" s="224"/>
      <c r="AI293" s="224"/>
      <c r="AJ293" s="224"/>
      <c r="AK293" s="224"/>
      <c r="AL293" s="224"/>
      <c r="AM293" s="224"/>
      <c r="AN293" s="224"/>
      <c r="AO293" s="224"/>
      <c r="AP293" s="224"/>
      <c r="AQ293" s="224"/>
      <c r="AR293" s="224"/>
      <c r="AS293" s="224"/>
      <c r="AT293" s="224"/>
      <c r="AU293" s="224"/>
      <c r="AV293" s="224"/>
      <c r="AW293" s="224"/>
      <c r="AX293" s="224"/>
      <c r="AY293" s="224"/>
      <c r="AZ293" s="224"/>
      <c r="BA293" s="224"/>
      <c r="BB293" s="224"/>
      <c r="BC293" s="224"/>
      <c r="BD293" s="224"/>
      <c r="BE293" s="224"/>
      <c r="BF293" s="224"/>
      <c r="BG293" s="224"/>
      <c r="BH293" s="224"/>
      <c r="BI293" s="224"/>
      <c r="BJ293" s="224"/>
      <c r="BK293" s="224"/>
      <c r="BL293" s="224"/>
      <c r="BM293" s="224"/>
      <c r="BN293" s="224"/>
      <c r="BO293" s="224"/>
      <c r="BP293" s="224"/>
      <c r="BQ293" s="224"/>
      <c r="BR293" s="224"/>
      <c r="BS293" s="224"/>
      <c r="BT293" s="224"/>
      <c r="BU293" s="224"/>
      <c r="BV293" s="224"/>
      <c r="BW293" s="224"/>
    </row>
    <row r="294" spans="1:75">
      <c r="A294"/>
      <c r="B294"/>
      <c r="C294"/>
      <c r="D294" s="224"/>
      <c r="E294" s="224"/>
      <c r="F294" s="224"/>
      <c r="G294" s="224"/>
      <c r="H294" s="224"/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  <c r="X294" s="224"/>
      <c r="Y294" s="224"/>
      <c r="Z294" s="224"/>
      <c r="AA294" s="224"/>
      <c r="AB294" s="224"/>
      <c r="AC294" s="224"/>
      <c r="AD294" s="224"/>
      <c r="AE294" s="224"/>
      <c r="AF294" s="224"/>
      <c r="AG294" s="224"/>
      <c r="AH294" s="224"/>
      <c r="AI294" s="224"/>
      <c r="AJ294" s="224"/>
      <c r="AK294" s="224"/>
      <c r="AL294" s="224"/>
      <c r="AM294" s="224"/>
      <c r="AN294" s="224"/>
      <c r="AO294" s="224"/>
      <c r="AP294" s="224"/>
      <c r="AQ294" s="224"/>
      <c r="AR294" s="224"/>
      <c r="AS294" s="224"/>
      <c r="AT294" s="224"/>
      <c r="AU294" s="224"/>
      <c r="AV294" s="224"/>
      <c r="AW294" s="224"/>
      <c r="AX294" s="224"/>
      <c r="AY294" s="224"/>
      <c r="AZ294" s="224"/>
      <c r="BA294" s="224"/>
      <c r="BB294" s="224"/>
      <c r="BC294" s="224"/>
      <c r="BD294" s="224"/>
      <c r="BE294" s="224"/>
      <c r="BF294" s="224"/>
      <c r="BG294" s="224"/>
      <c r="BH294" s="224"/>
      <c r="BI294" s="224"/>
      <c r="BJ294" s="224"/>
      <c r="BK294" s="224"/>
      <c r="BL294" s="224"/>
      <c r="BM294" s="224"/>
      <c r="BN294" s="224"/>
      <c r="BO294" s="224"/>
      <c r="BP294" s="224"/>
      <c r="BQ294" s="224"/>
      <c r="BR294" s="224"/>
      <c r="BS294" s="224"/>
      <c r="BT294" s="224"/>
      <c r="BU294" s="224"/>
      <c r="BV294" s="224"/>
      <c r="BW294" s="224"/>
    </row>
    <row r="295" spans="1:75">
      <c r="A295"/>
      <c r="B295"/>
      <c r="C295"/>
      <c r="D295" s="224"/>
      <c r="E295" s="224"/>
      <c r="F295" s="224"/>
      <c r="G295" s="224"/>
      <c r="H295" s="224"/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  <c r="X295" s="224"/>
      <c r="Y295" s="224"/>
      <c r="Z295" s="224"/>
      <c r="AA295" s="224"/>
      <c r="AB295" s="224"/>
      <c r="AC295" s="224"/>
      <c r="AD295" s="224"/>
      <c r="AE295" s="224"/>
      <c r="AF295" s="224"/>
      <c r="AG295" s="224"/>
      <c r="AH295" s="224"/>
      <c r="AI295" s="224"/>
      <c r="AJ295" s="224"/>
      <c r="AK295" s="224"/>
      <c r="AL295" s="224"/>
      <c r="AM295" s="224"/>
      <c r="AN295" s="224"/>
      <c r="AO295" s="224"/>
      <c r="AP295" s="224"/>
      <c r="AQ295" s="224"/>
      <c r="AR295" s="224"/>
      <c r="AS295" s="224"/>
      <c r="AT295" s="224"/>
      <c r="AU295" s="224"/>
      <c r="AV295" s="224"/>
      <c r="AW295" s="224"/>
      <c r="AX295" s="224"/>
      <c r="AY295" s="224"/>
      <c r="AZ295" s="224"/>
      <c r="BA295" s="224"/>
      <c r="BB295" s="224"/>
      <c r="BC295" s="224"/>
      <c r="BD295" s="224"/>
      <c r="BE295" s="224"/>
      <c r="BF295" s="224"/>
      <c r="BG295" s="224"/>
      <c r="BH295" s="224"/>
      <c r="BI295" s="224"/>
      <c r="BJ295" s="224"/>
      <c r="BK295" s="224"/>
      <c r="BL295" s="224"/>
      <c r="BM295" s="224"/>
      <c r="BN295" s="224"/>
      <c r="BO295" s="224"/>
      <c r="BP295" s="224"/>
      <c r="BQ295" s="224"/>
      <c r="BR295" s="224"/>
      <c r="BS295" s="224"/>
      <c r="BT295" s="224"/>
      <c r="BU295" s="224"/>
      <c r="BV295" s="224"/>
      <c r="BW295" s="224"/>
    </row>
    <row r="296" spans="1:75">
      <c r="A296"/>
      <c r="B296"/>
      <c r="C296"/>
      <c r="D296" s="224"/>
      <c r="E296" s="224"/>
      <c r="F296" s="224"/>
      <c r="G296" s="224"/>
      <c r="H296" s="224"/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  <c r="X296" s="224"/>
      <c r="Y296" s="224"/>
      <c r="Z296" s="224"/>
      <c r="AA296" s="224"/>
      <c r="AB296" s="224"/>
      <c r="AC296" s="224"/>
      <c r="AD296" s="224"/>
      <c r="AE296" s="224"/>
      <c r="AF296" s="224"/>
      <c r="AG296" s="224"/>
      <c r="AH296" s="224"/>
      <c r="AI296" s="224"/>
      <c r="AJ296" s="224"/>
      <c r="AK296" s="224"/>
      <c r="AL296" s="224"/>
      <c r="AM296" s="224"/>
      <c r="AN296" s="224"/>
      <c r="AO296" s="224"/>
      <c r="AP296" s="224"/>
      <c r="AQ296" s="224"/>
      <c r="AR296" s="224"/>
      <c r="AS296" s="224"/>
      <c r="AT296" s="224"/>
      <c r="AU296" s="224"/>
      <c r="AV296" s="224"/>
      <c r="AW296" s="224"/>
      <c r="AX296" s="224"/>
      <c r="AY296" s="224"/>
      <c r="AZ296" s="224"/>
      <c r="BA296" s="224"/>
      <c r="BB296" s="224"/>
      <c r="BC296" s="224"/>
      <c r="BD296" s="224"/>
      <c r="BE296" s="224"/>
      <c r="BF296" s="224"/>
      <c r="BG296" s="224"/>
      <c r="BH296" s="224"/>
      <c r="BI296" s="224"/>
      <c r="BJ296" s="224"/>
      <c r="BK296" s="224"/>
      <c r="BL296" s="224"/>
      <c r="BM296" s="224"/>
      <c r="BN296" s="224"/>
      <c r="BO296" s="224"/>
      <c r="BP296" s="224"/>
      <c r="BQ296" s="224"/>
      <c r="BR296" s="224"/>
      <c r="BS296" s="224"/>
      <c r="BT296" s="224"/>
      <c r="BU296" s="224"/>
      <c r="BV296" s="224"/>
      <c r="BW296" s="224"/>
    </row>
    <row r="297" spans="1:75">
      <c r="A297"/>
      <c r="B297"/>
      <c r="C297"/>
      <c r="D297" s="224"/>
      <c r="E297" s="224"/>
      <c r="F297" s="224"/>
      <c r="G297" s="224"/>
      <c r="H297" s="224"/>
      <c r="I297" s="224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  <c r="X297" s="224"/>
      <c r="Y297" s="224"/>
      <c r="Z297" s="224"/>
      <c r="AA297" s="224"/>
      <c r="AB297" s="224"/>
      <c r="AC297" s="224"/>
      <c r="AD297" s="224"/>
      <c r="AE297" s="224"/>
      <c r="AF297" s="224"/>
      <c r="AG297" s="224"/>
      <c r="AH297" s="224"/>
      <c r="AI297" s="224"/>
      <c r="AJ297" s="224"/>
      <c r="AK297" s="224"/>
      <c r="AL297" s="224"/>
      <c r="AM297" s="224"/>
      <c r="AN297" s="224"/>
      <c r="AO297" s="224"/>
      <c r="AP297" s="224"/>
      <c r="AQ297" s="224"/>
      <c r="AR297" s="224"/>
      <c r="AS297" s="224"/>
      <c r="AT297" s="224"/>
      <c r="AU297" s="224"/>
      <c r="AV297" s="224"/>
      <c r="AW297" s="224"/>
      <c r="AX297" s="224"/>
      <c r="AY297" s="224"/>
      <c r="AZ297" s="224"/>
      <c r="BA297" s="224"/>
      <c r="BB297" s="224"/>
      <c r="BC297" s="224"/>
      <c r="BD297" s="224"/>
      <c r="BE297" s="224"/>
      <c r="BF297" s="224"/>
      <c r="BG297" s="224"/>
      <c r="BH297" s="224"/>
      <c r="BI297" s="224"/>
      <c r="BJ297" s="224"/>
      <c r="BK297" s="224"/>
      <c r="BL297" s="224"/>
      <c r="BM297" s="224"/>
      <c r="BN297" s="224"/>
      <c r="BO297" s="224"/>
      <c r="BP297" s="224"/>
      <c r="BQ297" s="224"/>
      <c r="BR297" s="224"/>
      <c r="BS297" s="224"/>
      <c r="BT297" s="224"/>
      <c r="BU297" s="224"/>
      <c r="BV297" s="224"/>
      <c r="BW297" s="224"/>
    </row>
    <row r="298" spans="1:75">
      <c r="A298"/>
      <c r="B298"/>
      <c r="C298"/>
      <c r="D298" s="224"/>
      <c r="E298" s="224"/>
      <c r="F298" s="224"/>
      <c r="G298" s="224"/>
      <c r="H298" s="224"/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  <c r="Z298" s="224"/>
      <c r="AA298" s="224"/>
      <c r="AB298" s="224"/>
      <c r="AC298" s="224"/>
      <c r="AD298" s="224"/>
      <c r="AE298" s="224"/>
      <c r="AF298" s="224"/>
      <c r="AG298" s="224"/>
      <c r="AH298" s="224"/>
      <c r="AI298" s="224"/>
      <c r="AJ298" s="224"/>
      <c r="AK298" s="224"/>
      <c r="AL298" s="224"/>
      <c r="AM298" s="224"/>
      <c r="AN298" s="224"/>
      <c r="AO298" s="224"/>
      <c r="AP298" s="224"/>
      <c r="AQ298" s="224"/>
      <c r="AR298" s="224"/>
      <c r="AS298" s="224"/>
      <c r="AT298" s="224"/>
      <c r="AU298" s="224"/>
      <c r="AV298" s="224"/>
      <c r="AW298" s="224"/>
      <c r="AX298" s="224"/>
      <c r="AY298" s="224"/>
      <c r="AZ298" s="224"/>
      <c r="BA298" s="224"/>
      <c r="BB298" s="224"/>
      <c r="BC298" s="224"/>
      <c r="BD298" s="224"/>
      <c r="BE298" s="224"/>
      <c r="BF298" s="224"/>
      <c r="BG298" s="224"/>
      <c r="BH298" s="224"/>
      <c r="BI298" s="224"/>
      <c r="BJ298" s="224"/>
      <c r="BK298" s="224"/>
      <c r="BL298" s="224"/>
      <c r="BM298" s="224"/>
      <c r="BN298" s="224"/>
      <c r="BO298" s="224"/>
      <c r="BP298" s="224"/>
      <c r="BQ298" s="224"/>
      <c r="BR298" s="224"/>
      <c r="BS298" s="224"/>
      <c r="BT298" s="224"/>
      <c r="BU298" s="224"/>
      <c r="BV298" s="224"/>
      <c r="BW298" s="224"/>
    </row>
    <row r="299" spans="1:75">
      <c r="A299"/>
      <c r="B299"/>
      <c r="C299"/>
      <c r="D299" s="224"/>
      <c r="E299" s="224"/>
      <c r="F299" s="224"/>
      <c r="G299" s="224"/>
      <c r="H299" s="224"/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  <c r="Z299" s="224"/>
      <c r="AA299" s="224"/>
      <c r="AB299" s="224"/>
      <c r="AC299" s="224"/>
      <c r="AD299" s="224"/>
      <c r="AE299" s="224"/>
      <c r="AF299" s="224"/>
      <c r="AG299" s="224"/>
      <c r="AH299" s="224"/>
      <c r="AI299" s="224"/>
      <c r="AJ299" s="224"/>
      <c r="AK299" s="224"/>
      <c r="AL299" s="224"/>
      <c r="AM299" s="224"/>
      <c r="AN299" s="224"/>
      <c r="AO299" s="224"/>
      <c r="AP299" s="224"/>
      <c r="AQ299" s="224"/>
      <c r="AR299" s="224"/>
      <c r="AS299" s="224"/>
      <c r="AT299" s="224"/>
      <c r="AU299" s="224"/>
      <c r="AV299" s="224"/>
      <c r="AW299" s="224"/>
      <c r="AX299" s="224"/>
      <c r="AY299" s="224"/>
      <c r="AZ299" s="224"/>
      <c r="BA299" s="224"/>
      <c r="BB299" s="224"/>
      <c r="BC299" s="224"/>
      <c r="BD299" s="224"/>
      <c r="BE299" s="224"/>
      <c r="BF299" s="224"/>
      <c r="BG299" s="224"/>
      <c r="BH299" s="224"/>
      <c r="BI299" s="224"/>
      <c r="BJ299" s="224"/>
      <c r="BK299" s="224"/>
      <c r="BL299" s="224"/>
      <c r="BM299" s="224"/>
      <c r="BN299" s="224"/>
      <c r="BO299" s="224"/>
      <c r="BP299" s="224"/>
      <c r="BQ299" s="224"/>
      <c r="BR299" s="224"/>
      <c r="BS299" s="224"/>
      <c r="BT299" s="224"/>
      <c r="BU299" s="224"/>
      <c r="BV299" s="224"/>
      <c r="BW299" s="224"/>
    </row>
    <row r="300" spans="1:75">
      <c r="A300"/>
      <c r="B300"/>
      <c r="C300"/>
      <c r="D300" s="224"/>
      <c r="E300" s="224"/>
      <c r="F300" s="224"/>
      <c r="G300" s="224"/>
      <c r="H300" s="224"/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  <c r="Z300" s="224"/>
      <c r="AA300" s="224"/>
      <c r="AB300" s="224"/>
      <c r="AC300" s="224"/>
      <c r="AD300" s="224"/>
      <c r="AE300" s="224"/>
      <c r="AF300" s="224"/>
      <c r="AG300" s="224"/>
      <c r="AH300" s="224"/>
      <c r="AI300" s="224"/>
      <c r="AJ300" s="224"/>
      <c r="AK300" s="224"/>
      <c r="AL300" s="224"/>
      <c r="AM300" s="224"/>
      <c r="AN300" s="224"/>
      <c r="AO300" s="224"/>
      <c r="AP300" s="224"/>
      <c r="AQ300" s="224"/>
      <c r="AR300" s="224"/>
      <c r="AS300" s="224"/>
      <c r="AT300" s="224"/>
      <c r="AU300" s="224"/>
      <c r="AV300" s="224"/>
      <c r="AW300" s="224"/>
      <c r="AX300" s="224"/>
      <c r="AY300" s="224"/>
      <c r="AZ300" s="224"/>
      <c r="BA300" s="224"/>
      <c r="BB300" s="224"/>
      <c r="BC300" s="224"/>
      <c r="BD300" s="224"/>
      <c r="BE300" s="224"/>
      <c r="BF300" s="224"/>
      <c r="BG300" s="224"/>
      <c r="BH300" s="224"/>
      <c r="BI300" s="224"/>
      <c r="BJ300" s="224"/>
      <c r="BK300" s="224"/>
      <c r="BL300" s="224"/>
      <c r="BM300" s="224"/>
      <c r="BN300" s="224"/>
      <c r="BO300" s="224"/>
      <c r="BP300" s="224"/>
      <c r="BQ300" s="224"/>
      <c r="BR300" s="224"/>
      <c r="BS300" s="224"/>
      <c r="BT300" s="224"/>
      <c r="BU300" s="224"/>
      <c r="BV300" s="224"/>
      <c r="BW300" s="224"/>
    </row>
    <row r="301" spans="1:75">
      <c r="A301"/>
      <c r="B301"/>
      <c r="C301"/>
      <c r="D301" s="224"/>
      <c r="E301" s="224"/>
      <c r="F301" s="224"/>
      <c r="G301" s="224"/>
      <c r="H301" s="224"/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  <c r="Z301" s="224"/>
      <c r="AA301" s="224"/>
      <c r="AB301" s="224"/>
      <c r="AC301" s="224"/>
      <c r="AD301" s="224"/>
      <c r="AE301" s="224"/>
      <c r="AF301" s="224"/>
      <c r="AG301" s="224"/>
      <c r="AH301" s="224"/>
      <c r="AI301" s="224"/>
      <c r="AJ301" s="224"/>
      <c r="AK301" s="224"/>
      <c r="AL301" s="224"/>
      <c r="AM301" s="224"/>
      <c r="AN301" s="224"/>
      <c r="AO301" s="224"/>
      <c r="AP301" s="224"/>
      <c r="AQ301" s="224"/>
      <c r="AR301" s="224"/>
      <c r="AS301" s="224"/>
      <c r="AT301" s="224"/>
      <c r="AU301" s="224"/>
      <c r="AV301" s="224"/>
      <c r="AW301" s="224"/>
      <c r="AX301" s="224"/>
      <c r="AY301" s="224"/>
      <c r="AZ301" s="224"/>
      <c r="BA301" s="224"/>
      <c r="BB301" s="224"/>
      <c r="BC301" s="224"/>
      <c r="BD301" s="224"/>
      <c r="BE301" s="224"/>
      <c r="BF301" s="224"/>
      <c r="BG301" s="224"/>
      <c r="BH301" s="224"/>
      <c r="BI301" s="224"/>
      <c r="BJ301" s="224"/>
      <c r="BK301" s="224"/>
      <c r="BL301" s="224"/>
      <c r="BM301" s="224"/>
      <c r="BN301" s="224"/>
      <c r="BO301" s="224"/>
      <c r="BP301" s="224"/>
      <c r="BQ301" s="224"/>
      <c r="BR301" s="224"/>
      <c r="BS301" s="224"/>
      <c r="BT301" s="224"/>
      <c r="BU301" s="224"/>
      <c r="BV301" s="224"/>
      <c r="BW301" s="224"/>
    </row>
    <row r="302" spans="1:75">
      <c r="A302"/>
      <c r="B302"/>
      <c r="C302"/>
      <c r="D302" s="224"/>
      <c r="E302" s="224"/>
      <c r="F302" s="224"/>
      <c r="G302" s="224"/>
      <c r="H302" s="224"/>
      <c r="I302" s="224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  <c r="X302" s="224"/>
      <c r="Y302" s="224"/>
      <c r="Z302" s="224"/>
      <c r="AA302" s="224"/>
      <c r="AB302" s="224"/>
      <c r="AC302" s="224"/>
      <c r="AD302" s="224"/>
      <c r="AE302" s="224"/>
      <c r="AF302" s="224"/>
      <c r="AG302" s="224"/>
      <c r="AH302" s="224"/>
      <c r="AI302" s="224"/>
      <c r="AJ302" s="224"/>
      <c r="AK302" s="224"/>
      <c r="AL302" s="224"/>
      <c r="AM302" s="224"/>
      <c r="AN302" s="224"/>
      <c r="AO302" s="224"/>
      <c r="AP302" s="224"/>
      <c r="AQ302" s="224"/>
      <c r="AR302" s="224"/>
      <c r="AS302" s="224"/>
      <c r="AT302" s="224"/>
      <c r="AU302" s="224"/>
      <c r="AV302" s="224"/>
      <c r="AW302" s="224"/>
      <c r="AX302" s="224"/>
      <c r="AY302" s="224"/>
      <c r="AZ302" s="224"/>
      <c r="BA302" s="224"/>
      <c r="BB302" s="224"/>
      <c r="BC302" s="224"/>
      <c r="BD302" s="224"/>
      <c r="BE302" s="224"/>
      <c r="BF302" s="224"/>
      <c r="BG302" s="224"/>
      <c r="BH302" s="224"/>
      <c r="BI302" s="224"/>
      <c r="BJ302" s="224"/>
      <c r="BK302" s="224"/>
      <c r="BL302" s="224"/>
      <c r="BM302" s="224"/>
      <c r="BN302" s="224"/>
      <c r="BO302" s="224"/>
      <c r="BP302" s="224"/>
      <c r="BQ302" s="224"/>
      <c r="BR302" s="224"/>
      <c r="BS302" s="224"/>
      <c r="BT302" s="224"/>
      <c r="BU302" s="224"/>
      <c r="BV302" s="224"/>
      <c r="BW302" s="224"/>
    </row>
    <row r="303" spans="1:75">
      <c r="A303"/>
      <c r="B303"/>
      <c r="C303"/>
      <c r="D303" s="224"/>
      <c r="E303" s="224"/>
      <c r="F303" s="224"/>
      <c r="G303" s="224"/>
      <c r="H303" s="224"/>
      <c r="I303" s="224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  <c r="Z303" s="224"/>
      <c r="AA303" s="224"/>
      <c r="AB303" s="224"/>
      <c r="AC303" s="224"/>
      <c r="AD303" s="224"/>
      <c r="AE303" s="224"/>
      <c r="AF303" s="224"/>
      <c r="AG303" s="224"/>
      <c r="AH303" s="224"/>
      <c r="AI303" s="224"/>
      <c r="AJ303" s="224"/>
      <c r="AK303" s="224"/>
      <c r="AL303" s="224"/>
      <c r="AM303" s="224"/>
      <c r="AN303" s="224"/>
      <c r="AO303" s="224"/>
      <c r="AP303" s="224"/>
      <c r="AQ303" s="224"/>
      <c r="AR303" s="224"/>
      <c r="AS303" s="224"/>
      <c r="AT303" s="224"/>
      <c r="AU303" s="224"/>
      <c r="AV303" s="224"/>
      <c r="AW303" s="224"/>
      <c r="AX303" s="224"/>
      <c r="AY303" s="224"/>
      <c r="AZ303" s="224"/>
      <c r="BA303" s="224"/>
      <c r="BB303" s="224"/>
      <c r="BC303" s="224"/>
      <c r="BD303" s="224"/>
      <c r="BE303" s="224"/>
      <c r="BF303" s="224"/>
      <c r="BG303" s="224"/>
      <c r="BH303" s="224"/>
      <c r="BI303" s="224"/>
      <c r="BJ303" s="224"/>
      <c r="BK303" s="224"/>
      <c r="BL303" s="224"/>
      <c r="BM303" s="224"/>
      <c r="BN303" s="224"/>
      <c r="BO303" s="224"/>
      <c r="BP303" s="224"/>
      <c r="BQ303" s="224"/>
      <c r="BR303" s="224"/>
      <c r="BS303" s="224"/>
      <c r="BT303" s="224"/>
      <c r="BU303" s="224"/>
      <c r="BV303" s="224"/>
      <c r="BW303" s="224"/>
    </row>
    <row r="304" spans="1:75">
      <c r="A304"/>
      <c r="B304"/>
      <c r="C304"/>
      <c r="D304" s="224"/>
      <c r="E304" s="224"/>
      <c r="F304" s="224"/>
      <c r="G304" s="224"/>
      <c r="H304" s="224"/>
      <c r="I304" s="224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  <c r="AA304" s="224"/>
      <c r="AB304" s="224"/>
      <c r="AC304" s="224"/>
      <c r="AD304" s="224"/>
      <c r="AE304" s="224"/>
      <c r="AF304" s="224"/>
      <c r="AG304" s="224"/>
      <c r="AH304" s="224"/>
      <c r="AI304" s="224"/>
      <c r="AJ304" s="224"/>
      <c r="AK304" s="224"/>
      <c r="AL304" s="224"/>
      <c r="AM304" s="224"/>
      <c r="AN304" s="224"/>
      <c r="AO304" s="224"/>
      <c r="AP304" s="224"/>
      <c r="AQ304" s="224"/>
      <c r="AR304" s="224"/>
      <c r="AS304" s="224"/>
      <c r="AT304" s="224"/>
      <c r="AU304" s="224"/>
      <c r="AV304" s="224"/>
      <c r="AW304" s="224"/>
      <c r="AX304" s="224"/>
      <c r="AY304" s="224"/>
      <c r="AZ304" s="224"/>
      <c r="BA304" s="224"/>
      <c r="BB304" s="224"/>
      <c r="BC304" s="224"/>
      <c r="BD304" s="224"/>
      <c r="BE304" s="224"/>
      <c r="BF304" s="224"/>
      <c r="BG304" s="224"/>
      <c r="BH304" s="224"/>
      <c r="BI304" s="224"/>
      <c r="BJ304" s="224"/>
      <c r="BK304" s="224"/>
      <c r="BL304" s="224"/>
      <c r="BM304" s="224"/>
      <c r="BN304" s="224"/>
      <c r="BO304" s="224"/>
      <c r="BP304" s="224"/>
      <c r="BQ304" s="224"/>
      <c r="BR304" s="224"/>
      <c r="BS304" s="224"/>
      <c r="BT304" s="224"/>
      <c r="BU304" s="224"/>
      <c r="BV304" s="224"/>
      <c r="BW304" s="224"/>
    </row>
    <row r="305" spans="1:75">
      <c r="A305"/>
      <c r="B305"/>
      <c r="C305"/>
      <c r="D305" s="224"/>
      <c r="E305" s="224"/>
      <c r="F305" s="224"/>
      <c r="G305" s="224"/>
      <c r="H305" s="224"/>
      <c r="I305" s="224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  <c r="AA305" s="224"/>
      <c r="AB305" s="224"/>
      <c r="AC305" s="224"/>
      <c r="AD305" s="224"/>
      <c r="AE305" s="224"/>
      <c r="AF305" s="224"/>
      <c r="AG305" s="224"/>
      <c r="AH305" s="224"/>
      <c r="AI305" s="224"/>
      <c r="AJ305" s="224"/>
      <c r="AK305" s="224"/>
      <c r="AL305" s="224"/>
      <c r="AM305" s="224"/>
      <c r="AN305" s="224"/>
      <c r="AO305" s="224"/>
      <c r="AP305" s="224"/>
      <c r="AQ305" s="224"/>
      <c r="AR305" s="224"/>
      <c r="AS305" s="224"/>
      <c r="AT305" s="224"/>
      <c r="AU305" s="224"/>
      <c r="AV305" s="224"/>
      <c r="AW305" s="224"/>
      <c r="AX305" s="224"/>
      <c r="AY305" s="224"/>
      <c r="AZ305" s="224"/>
      <c r="BA305" s="224"/>
      <c r="BB305" s="224"/>
      <c r="BC305" s="224"/>
      <c r="BD305" s="224"/>
      <c r="BE305" s="224"/>
      <c r="BF305" s="224"/>
      <c r="BG305" s="224"/>
      <c r="BH305" s="224"/>
      <c r="BI305" s="224"/>
      <c r="BJ305" s="224"/>
      <c r="BK305" s="224"/>
      <c r="BL305" s="224"/>
      <c r="BM305" s="224"/>
      <c r="BN305" s="224"/>
      <c r="BO305" s="224"/>
      <c r="BP305" s="224"/>
      <c r="BQ305" s="224"/>
      <c r="BR305" s="224"/>
      <c r="BS305" s="224"/>
      <c r="BT305" s="224"/>
      <c r="BU305" s="224"/>
      <c r="BV305" s="224"/>
      <c r="BW305" s="224"/>
    </row>
    <row r="306" spans="1:75">
      <c r="A306"/>
      <c r="B306"/>
      <c r="C306"/>
      <c r="D306" s="224"/>
      <c r="E306" s="224"/>
      <c r="F306" s="224"/>
      <c r="G306" s="224"/>
      <c r="H306" s="224"/>
      <c r="I306" s="224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  <c r="AA306" s="224"/>
      <c r="AB306" s="224"/>
      <c r="AC306" s="224"/>
      <c r="AD306" s="224"/>
      <c r="AE306" s="224"/>
      <c r="AF306" s="224"/>
      <c r="AG306" s="224"/>
      <c r="AH306" s="224"/>
      <c r="AI306" s="224"/>
      <c r="AJ306" s="224"/>
      <c r="AK306" s="224"/>
      <c r="AL306" s="224"/>
      <c r="AM306" s="224"/>
      <c r="AN306" s="224"/>
      <c r="AO306" s="224"/>
      <c r="AP306" s="224"/>
      <c r="AQ306" s="224"/>
      <c r="AR306" s="224"/>
      <c r="AS306" s="224"/>
      <c r="AT306" s="224"/>
      <c r="AU306" s="224"/>
      <c r="AV306" s="224"/>
      <c r="AW306" s="224"/>
      <c r="AX306" s="224"/>
      <c r="AY306" s="224"/>
      <c r="AZ306" s="224"/>
      <c r="BA306" s="224"/>
      <c r="BB306" s="224"/>
      <c r="BC306" s="224"/>
      <c r="BD306" s="224"/>
      <c r="BE306" s="224"/>
      <c r="BF306" s="224"/>
      <c r="BG306" s="224"/>
      <c r="BH306" s="224"/>
      <c r="BI306" s="224"/>
      <c r="BJ306" s="224"/>
      <c r="BK306" s="224"/>
      <c r="BL306" s="224"/>
      <c r="BM306" s="224"/>
      <c r="BN306" s="224"/>
      <c r="BO306" s="224"/>
      <c r="BP306" s="224"/>
      <c r="BQ306" s="224"/>
      <c r="BR306" s="224"/>
      <c r="BS306" s="224"/>
      <c r="BT306" s="224"/>
      <c r="BU306" s="224"/>
      <c r="BV306" s="224"/>
      <c r="BW306" s="224"/>
    </row>
    <row r="307" spans="1:75">
      <c r="A307"/>
      <c r="B307"/>
      <c r="C307"/>
      <c r="D307" s="224"/>
      <c r="E307" s="224"/>
      <c r="F307" s="224"/>
      <c r="G307" s="224"/>
      <c r="H307" s="224"/>
      <c r="I307" s="224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  <c r="AA307" s="224"/>
      <c r="AB307" s="224"/>
      <c r="AC307" s="224"/>
      <c r="AD307" s="224"/>
      <c r="AE307" s="224"/>
      <c r="AF307" s="224"/>
      <c r="AG307" s="224"/>
      <c r="AH307" s="224"/>
      <c r="AI307" s="224"/>
      <c r="AJ307" s="224"/>
      <c r="AK307" s="224"/>
      <c r="AL307" s="224"/>
      <c r="AM307" s="224"/>
      <c r="AN307" s="224"/>
      <c r="AO307" s="224"/>
      <c r="AP307" s="224"/>
      <c r="AQ307" s="224"/>
      <c r="AR307" s="224"/>
      <c r="AS307" s="224"/>
      <c r="AT307" s="224"/>
      <c r="AU307" s="224"/>
      <c r="AV307" s="224"/>
      <c r="AW307" s="224"/>
      <c r="AX307" s="224"/>
      <c r="AY307" s="224"/>
      <c r="AZ307" s="224"/>
      <c r="BA307" s="224"/>
      <c r="BB307" s="224"/>
      <c r="BC307" s="224"/>
      <c r="BD307" s="224"/>
      <c r="BE307" s="224"/>
      <c r="BF307" s="224"/>
      <c r="BG307" s="224"/>
      <c r="BH307" s="224"/>
      <c r="BI307" s="224"/>
      <c r="BJ307" s="224"/>
      <c r="BK307" s="224"/>
      <c r="BL307" s="224"/>
      <c r="BM307" s="224"/>
      <c r="BN307" s="224"/>
      <c r="BO307" s="224"/>
      <c r="BP307" s="224"/>
      <c r="BQ307" s="224"/>
      <c r="BR307" s="224"/>
      <c r="BS307" s="224"/>
      <c r="BT307" s="224"/>
      <c r="BU307" s="224"/>
      <c r="BV307" s="224"/>
      <c r="BW307" s="224"/>
    </row>
    <row r="308" spans="1:75">
      <c r="A308"/>
      <c r="B308"/>
      <c r="C308"/>
      <c r="D308" s="224"/>
      <c r="E308" s="224"/>
      <c r="F308" s="224"/>
      <c r="G308" s="224"/>
      <c r="H308" s="224"/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  <c r="AA308" s="224"/>
      <c r="AB308" s="224"/>
      <c r="AC308" s="224"/>
      <c r="AD308" s="224"/>
      <c r="AE308" s="224"/>
      <c r="AF308" s="224"/>
      <c r="AG308" s="224"/>
      <c r="AH308" s="224"/>
      <c r="AI308" s="224"/>
      <c r="AJ308" s="224"/>
      <c r="AK308" s="224"/>
      <c r="AL308" s="224"/>
      <c r="AM308" s="224"/>
      <c r="AN308" s="224"/>
      <c r="AO308" s="224"/>
      <c r="AP308" s="224"/>
      <c r="AQ308" s="224"/>
      <c r="AR308" s="224"/>
      <c r="AS308" s="224"/>
      <c r="AT308" s="224"/>
      <c r="AU308" s="224"/>
      <c r="AV308" s="224"/>
      <c r="AW308" s="224"/>
      <c r="AX308" s="224"/>
      <c r="AY308" s="224"/>
      <c r="AZ308" s="224"/>
      <c r="BA308" s="224"/>
      <c r="BB308" s="224"/>
      <c r="BC308" s="224"/>
      <c r="BD308" s="224"/>
      <c r="BE308" s="224"/>
      <c r="BF308" s="224"/>
      <c r="BG308" s="224"/>
      <c r="BH308" s="224"/>
      <c r="BI308" s="224"/>
      <c r="BJ308" s="224"/>
      <c r="BK308" s="224"/>
      <c r="BL308" s="224"/>
      <c r="BM308" s="224"/>
      <c r="BN308" s="224"/>
      <c r="BO308" s="224"/>
      <c r="BP308" s="224"/>
      <c r="BQ308" s="224"/>
      <c r="BR308" s="224"/>
      <c r="BS308" s="224"/>
      <c r="BT308" s="224"/>
      <c r="BU308" s="224"/>
      <c r="BV308" s="224"/>
      <c r="BW308" s="224"/>
    </row>
    <row r="309" spans="1:75">
      <c r="A309"/>
      <c r="B309"/>
      <c r="C309"/>
      <c r="D309" s="224"/>
      <c r="E309" s="224"/>
      <c r="F309" s="224"/>
      <c r="G309" s="224"/>
      <c r="H309" s="224"/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  <c r="AA309" s="224"/>
      <c r="AB309" s="224"/>
      <c r="AC309" s="224"/>
      <c r="AD309" s="224"/>
      <c r="AE309" s="224"/>
      <c r="AF309" s="224"/>
      <c r="AG309" s="224"/>
      <c r="AH309" s="224"/>
      <c r="AI309" s="224"/>
      <c r="AJ309" s="224"/>
      <c r="AK309" s="224"/>
      <c r="AL309" s="224"/>
      <c r="AM309" s="224"/>
      <c r="AN309" s="224"/>
      <c r="AO309" s="224"/>
      <c r="AP309" s="224"/>
      <c r="AQ309" s="224"/>
      <c r="AR309" s="224"/>
      <c r="AS309" s="224"/>
      <c r="AT309" s="224"/>
      <c r="AU309" s="224"/>
      <c r="AV309" s="224"/>
      <c r="AW309" s="224"/>
      <c r="AX309" s="224"/>
      <c r="AY309" s="224"/>
      <c r="AZ309" s="224"/>
      <c r="BA309" s="224"/>
      <c r="BB309" s="224"/>
      <c r="BC309" s="224"/>
      <c r="BD309" s="224"/>
      <c r="BE309" s="224"/>
      <c r="BF309" s="224"/>
      <c r="BG309" s="224"/>
      <c r="BH309" s="224"/>
      <c r="BI309" s="224"/>
      <c r="BJ309" s="224"/>
      <c r="BK309" s="224"/>
      <c r="BL309" s="224"/>
      <c r="BM309" s="224"/>
      <c r="BN309" s="224"/>
      <c r="BO309" s="224"/>
      <c r="BP309" s="224"/>
      <c r="BQ309" s="224"/>
      <c r="BR309" s="224"/>
      <c r="BS309" s="224"/>
      <c r="BT309" s="224"/>
      <c r="BU309" s="224"/>
      <c r="BV309" s="224"/>
      <c r="BW309" s="224"/>
    </row>
    <row r="310" spans="1:75">
      <c r="A310"/>
      <c r="B310"/>
      <c r="C310"/>
      <c r="D310" s="224"/>
      <c r="E310" s="224"/>
      <c r="F310" s="224"/>
      <c r="G310" s="224"/>
      <c r="H310" s="224"/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  <c r="Z310" s="224"/>
      <c r="AA310" s="224"/>
      <c r="AB310" s="224"/>
      <c r="AC310" s="224"/>
      <c r="AD310" s="224"/>
      <c r="AE310" s="224"/>
      <c r="AF310" s="224"/>
      <c r="AG310" s="224"/>
      <c r="AH310" s="224"/>
      <c r="AI310" s="224"/>
      <c r="AJ310" s="224"/>
      <c r="AK310" s="224"/>
      <c r="AL310" s="224"/>
      <c r="AM310" s="224"/>
      <c r="AN310" s="224"/>
      <c r="AO310" s="224"/>
      <c r="AP310" s="224"/>
      <c r="AQ310" s="224"/>
      <c r="AR310" s="224"/>
      <c r="AS310" s="224"/>
      <c r="AT310" s="224"/>
      <c r="AU310" s="224"/>
      <c r="AV310" s="224"/>
      <c r="AW310" s="224"/>
      <c r="AX310" s="224"/>
      <c r="AY310" s="224"/>
      <c r="AZ310" s="224"/>
      <c r="BA310" s="224"/>
      <c r="BB310" s="224"/>
      <c r="BC310" s="224"/>
      <c r="BD310" s="224"/>
      <c r="BE310" s="224"/>
      <c r="BF310" s="224"/>
      <c r="BG310" s="224"/>
      <c r="BH310" s="224"/>
      <c r="BI310" s="224"/>
      <c r="BJ310" s="224"/>
      <c r="BK310" s="224"/>
      <c r="BL310" s="224"/>
      <c r="BM310" s="224"/>
      <c r="BN310" s="224"/>
      <c r="BO310" s="224"/>
      <c r="BP310" s="224"/>
      <c r="BQ310" s="224"/>
      <c r="BR310" s="224"/>
      <c r="BS310" s="224"/>
      <c r="BT310" s="224"/>
      <c r="BU310" s="224"/>
      <c r="BV310" s="224"/>
      <c r="BW310" s="224"/>
    </row>
    <row r="311" spans="1:75">
      <c r="A311"/>
      <c r="B311"/>
      <c r="C311"/>
      <c r="D311" s="224"/>
      <c r="E311" s="224"/>
      <c r="F311" s="224"/>
      <c r="G311" s="224"/>
      <c r="H311" s="224"/>
      <c r="I311" s="224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  <c r="Z311" s="224"/>
      <c r="AA311" s="224"/>
      <c r="AB311" s="224"/>
      <c r="AC311" s="224"/>
      <c r="AD311" s="224"/>
      <c r="AE311" s="224"/>
      <c r="AF311" s="224"/>
      <c r="AG311" s="224"/>
      <c r="AH311" s="224"/>
      <c r="AI311" s="224"/>
      <c r="AJ311" s="224"/>
      <c r="AK311" s="224"/>
      <c r="AL311" s="224"/>
      <c r="AM311" s="224"/>
      <c r="AN311" s="224"/>
      <c r="AO311" s="224"/>
      <c r="AP311" s="224"/>
      <c r="AQ311" s="224"/>
      <c r="AR311" s="224"/>
      <c r="AS311" s="224"/>
      <c r="AT311" s="224"/>
      <c r="AU311" s="224"/>
      <c r="AV311" s="224"/>
      <c r="AW311" s="224"/>
      <c r="AX311" s="224"/>
      <c r="AY311" s="224"/>
      <c r="AZ311" s="224"/>
      <c r="BA311" s="224"/>
      <c r="BB311" s="224"/>
      <c r="BC311" s="224"/>
      <c r="BD311" s="224"/>
      <c r="BE311" s="224"/>
      <c r="BF311" s="224"/>
      <c r="BG311" s="224"/>
      <c r="BH311" s="224"/>
      <c r="BI311" s="224"/>
      <c r="BJ311" s="224"/>
      <c r="BK311" s="224"/>
      <c r="BL311" s="224"/>
      <c r="BM311" s="224"/>
      <c r="BN311" s="224"/>
      <c r="BO311" s="224"/>
      <c r="BP311" s="224"/>
      <c r="BQ311" s="224"/>
      <c r="BR311" s="224"/>
      <c r="BS311" s="224"/>
      <c r="BT311" s="224"/>
      <c r="BU311" s="224"/>
      <c r="BV311" s="224"/>
      <c r="BW311" s="224"/>
    </row>
    <row r="312" spans="1:75">
      <c r="A312"/>
      <c r="B312"/>
      <c r="C312"/>
      <c r="D312" s="224"/>
      <c r="E312" s="224"/>
      <c r="F312" s="224"/>
      <c r="G312" s="224"/>
      <c r="H312" s="224"/>
      <c r="I312" s="224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  <c r="Z312" s="224"/>
      <c r="AA312" s="224"/>
      <c r="AB312" s="224"/>
      <c r="AC312" s="224"/>
      <c r="AD312" s="224"/>
      <c r="AE312" s="224"/>
      <c r="AF312" s="224"/>
      <c r="AG312" s="224"/>
      <c r="AH312" s="224"/>
      <c r="AI312" s="224"/>
      <c r="AJ312" s="224"/>
      <c r="AK312" s="224"/>
      <c r="AL312" s="224"/>
      <c r="AM312" s="224"/>
      <c r="AN312" s="224"/>
      <c r="AO312" s="224"/>
      <c r="AP312" s="224"/>
      <c r="AQ312" s="224"/>
      <c r="AR312" s="224"/>
      <c r="AS312" s="224"/>
      <c r="AT312" s="224"/>
      <c r="AU312" s="224"/>
      <c r="AV312" s="224"/>
      <c r="AW312" s="224"/>
      <c r="AX312" s="224"/>
      <c r="AY312" s="224"/>
      <c r="AZ312" s="224"/>
      <c r="BA312" s="224"/>
      <c r="BB312" s="224"/>
      <c r="BC312" s="224"/>
      <c r="BD312" s="224"/>
      <c r="BE312" s="224"/>
      <c r="BF312" s="224"/>
      <c r="BG312" s="224"/>
      <c r="BH312" s="224"/>
      <c r="BI312" s="224"/>
      <c r="BJ312" s="224"/>
      <c r="BK312" s="224"/>
      <c r="BL312" s="224"/>
      <c r="BM312" s="224"/>
      <c r="BN312" s="224"/>
      <c r="BO312" s="224"/>
      <c r="BP312" s="224"/>
      <c r="BQ312" s="224"/>
      <c r="BR312" s="224"/>
      <c r="BS312" s="224"/>
      <c r="BT312" s="224"/>
      <c r="BU312" s="224"/>
      <c r="BV312" s="224"/>
      <c r="BW312" s="224"/>
    </row>
    <row r="313" spans="1:75">
      <c r="A313"/>
      <c r="B313"/>
      <c r="C313"/>
      <c r="D313" s="224"/>
      <c r="E313" s="224"/>
      <c r="F313" s="224"/>
      <c r="G313" s="224"/>
      <c r="H313" s="224"/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  <c r="Z313" s="224"/>
      <c r="AA313" s="224"/>
      <c r="AB313" s="224"/>
      <c r="AC313" s="224"/>
      <c r="AD313" s="224"/>
      <c r="AE313" s="224"/>
      <c r="AF313" s="224"/>
      <c r="AG313" s="224"/>
      <c r="AH313" s="224"/>
      <c r="AI313" s="224"/>
      <c r="AJ313" s="224"/>
      <c r="AK313" s="224"/>
      <c r="AL313" s="224"/>
      <c r="AM313" s="224"/>
      <c r="AN313" s="224"/>
      <c r="AO313" s="224"/>
      <c r="AP313" s="224"/>
      <c r="AQ313" s="224"/>
      <c r="AR313" s="224"/>
      <c r="AS313" s="224"/>
      <c r="AT313" s="224"/>
      <c r="AU313" s="224"/>
      <c r="AV313" s="224"/>
      <c r="AW313" s="224"/>
      <c r="AX313" s="224"/>
      <c r="AY313" s="224"/>
      <c r="AZ313" s="224"/>
      <c r="BA313" s="224"/>
      <c r="BB313" s="224"/>
      <c r="BC313" s="224"/>
      <c r="BD313" s="224"/>
      <c r="BE313" s="224"/>
      <c r="BF313" s="224"/>
      <c r="BG313" s="224"/>
      <c r="BH313" s="224"/>
      <c r="BI313" s="224"/>
      <c r="BJ313" s="224"/>
      <c r="BK313" s="224"/>
      <c r="BL313" s="224"/>
      <c r="BM313" s="224"/>
      <c r="BN313" s="224"/>
      <c r="BO313" s="224"/>
      <c r="BP313" s="224"/>
      <c r="BQ313" s="224"/>
      <c r="BR313" s="224"/>
      <c r="BS313" s="224"/>
      <c r="BT313" s="224"/>
      <c r="BU313" s="224"/>
      <c r="BV313" s="224"/>
      <c r="BW313" s="224"/>
    </row>
    <row r="314" spans="1:75">
      <c r="A314"/>
      <c r="B314"/>
      <c r="C314"/>
      <c r="D314" s="224"/>
      <c r="E314" s="224"/>
      <c r="F314" s="224"/>
      <c r="G314" s="224"/>
      <c r="H314" s="224"/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  <c r="X314" s="224"/>
      <c r="Y314" s="224"/>
      <c r="Z314" s="224"/>
      <c r="AA314" s="224"/>
      <c r="AB314" s="224"/>
      <c r="AC314" s="224"/>
      <c r="AD314" s="224"/>
      <c r="AE314" s="224"/>
      <c r="AF314" s="224"/>
      <c r="AG314" s="224"/>
      <c r="AH314" s="224"/>
      <c r="AI314" s="224"/>
      <c r="AJ314" s="224"/>
      <c r="AK314" s="224"/>
      <c r="AL314" s="224"/>
      <c r="AM314" s="224"/>
      <c r="AN314" s="224"/>
      <c r="AO314" s="224"/>
      <c r="AP314" s="224"/>
      <c r="AQ314" s="224"/>
      <c r="AR314" s="224"/>
      <c r="AS314" s="224"/>
      <c r="AT314" s="224"/>
      <c r="AU314" s="224"/>
      <c r="AV314" s="224"/>
      <c r="AW314" s="224"/>
      <c r="AX314" s="224"/>
      <c r="AY314" s="224"/>
      <c r="AZ314" s="224"/>
      <c r="BA314" s="224"/>
      <c r="BB314" s="224"/>
      <c r="BC314" s="224"/>
      <c r="BD314" s="224"/>
      <c r="BE314" s="224"/>
      <c r="BF314" s="224"/>
      <c r="BG314" s="224"/>
      <c r="BH314" s="224"/>
      <c r="BI314" s="224"/>
      <c r="BJ314" s="224"/>
      <c r="BK314" s="224"/>
      <c r="BL314" s="224"/>
      <c r="BM314" s="224"/>
      <c r="BN314" s="224"/>
      <c r="BO314" s="224"/>
      <c r="BP314" s="224"/>
      <c r="BQ314" s="224"/>
      <c r="BR314" s="224"/>
      <c r="BS314" s="224"/>
      <c r="BT314" s="224"/>
      <c r="BU314" s="224"/>
      <c r="BV314" s="224"/>
      <c r="BW314" s="224"/>
    </row>
    <row r="315" spans="1:75">
      <c r="A315"/>
      <c r="B315"/>
      <c r="C315"/>
      <c r="D315" s="224"/>
      <c r="E315" s="224"/>
      <c r="F315" s="224"/>
      <c r="G315" s="224"/>
      <c r="H315" s="224"/>
      <c r="I315" s="224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  <c r="X315" s="224"/>
      <c r="Y315" s="224"/>
      <c r="Z315" s="224"/>
      <c r="AA315" s="224"/>
      <c r="AB315" s="224"/>
      <c r="AC315" s="224"/>
      <c r="AD315" s="224"/>
      <c r="AE315" s="224"/>
      <c r="AF315" s="224"/>
      <c r="AG315" s="224"/>
      <c r="AH315" s="224"/>
      <c r="AI315" s="224"/>
      <c r="AJ315" s="224"/>
      <c r="AK315" s="224"/>
      <c r="AL315" s="224"/>
      <c r="AM315" s="224"/>
      <c r="AN315" s="224"/>
      <c r="AO315" s="224"/>
      <c r="AP315" s="224"/>
      <c r="AQ315" s="224"/>
      <c r="AR315" s="224"/>
      <c r="AS315" s="224"/>
      <c r="AT315" s="224"/>
      <c r="AU315" s="224"/>
      <c r="AV315" s="224"/>
      <c r="AW315" s="224"/>
      <c r="AX315" s="224"/>
      <c r="AY315" s="224"/>
      <c r="AZ315" s="224"/>
      <c r="BA315" s="224"/>
      <c r="BB315" s="224"/>
      <c r="BC315" s="224"/>
      <c r="BD315" s="224"/>
      <c r="BE315" s="224"/>
      <c r="BF315" s="224"/>
      <c r="BG315" s="224"/>
      <c r="BH315" s="224"/>
      <c r="BI315" s="224"/>
      <c r="BJ315" s="224"/>
      <c r="BK315" s="224"/>
      <c r="BL315" s="224"/>
      <c r="BM315" s="224"/>
      <c r="BN315" s="224"/>
      <c r="BO315" s="224"/>
      <c r="BP315" s="224"/>
      <c r="BQ315" s="224"/>
      <c r="BR315" s="224"/>
      <c r="BS315" s="224"/>
      <c r="BT315" s="224"/>
      <c r="BU315" s="224"/>
      <c r="BV315" s="224"/>
      <c r="BW315" s="224"/>
    </row>
    <row r="316" spans="1:75">
      <c r="A316"/>
      <c r="B316"/>
      <c r="C316"/>
      <c r="D316" s="224"/>
      <c r="E316" s="224"/>
      <c r="F316" s="224"/>
      <c r="G316" s="224"/>
      <c r="H316" s="224"/>
      <c r="I316" s="224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  <c r="X316" s="224"/>
      <c r="Y316" s="224"/>
      <c r="Z316" s="224"/>
      <c r="AA316" s="224"/>
      <c r="AB316" s="224"/>
      <c r="AC316" s="224"/>
      <c r="AD316" s="224"/>
      <c r="AE316" s="224"/>
      <c r="AF316" s="224"/>
      <c r="AG316" s="224"/>
      <c r="AH316" s="224"/>
      <c r="AI316" s="224"/>
      <c r="AJ316" s="224"/>
      <c r="AK316" s="224"/>
      <c r="AL316" s="224"/>
      <c r="AM316" s="224"/>
      <c r="AN316" s="224"/>
      <c r="AO316" s="224"/>
      <c r="AP316" s="224"/>
      <c r="AQ316" s="224"/>
      <c r="AR316" s="224"/>
      <c r="AS316" s="224"/>
      <c r="AT316" s="224"/>
      <c r="AU316" s="224"/>
      <c r="AV316" s="224"/>
      <c r="AW316" s="224"/>
      <c r="AX316" s="224"/>
      <c r="AY316" s="224"/>
      <c r="AZ316" s="224"/>
      <c r="BA316" s="224"/>
      <c r="BB316" s="224"/>
      <c r="BC316" s="224"/>
      <c r="BD316" s="224"/>
      <c r="BE316" s="224"/>
      <c r="BF316" s="224"/>
      <c r="BG316" s="224"/>
      <c r="BH316" s="224"/>
      <c r="BI316" s="224"/>
      <c r="BJ316" s="224"/>
      <c r="BK316" s="224"/>
      <c r="BL316" s="224"/>
      <c r="BM316" s="224"/>
      <c r="BN316" s="224"/>
      <c r="BO316" s="224"/>
      <c r="BP316" s="224"/>
      <c r="BQ316" s="224"/>
      <c r="BR316" s="224"/>
      <c r="BS316" s="224"/>
      <c r="BT316" s="224"/>
      <c r="BU316" s="224"/>
      <c r="BV316" s="224"/>
      <c r="BW316" s="224"/>
    </row>
    <row r="317" spans="1:75">
      <c r="A317"/>
      <c r="B317"/>
      <c r="C317"/>
      <c r="D317" s="224"/>
      <c r="E317" s="224"/>
      <c r="F317" s="224"/>
      <c r="G317" s="224"/>
      <c r="H317" s="224"/>
      <c r="I317" s="224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  <c r="W317" s="224"/>
      <c r="X317" s="224"/>
      <c r="Y317" s="224"/>
      <c r="Z317" s="224"/>
      <c r="AA317" s="224"/>
      <c r="AB317" s="224"/>
      <c r="AC317" s="224"/>
      <c r="AD317" s="224"/>
      <c r="AE317" s="224"/>
      <c r="AF317" s="224"/>
      <c r="AG317" s="224"/>
      <c r="AH317" s="224"/>
      <c r="AI317" s="224"/>
      <c r="AJ317" s="224"/>
      <c r="AK317" s="224"/>
      <c r="AL317" s="224"/>
      <c r="AM317" s="224"/>
      <c r="AN317" s="224"/>
      <c r="AO317" s="224"/>
      <c r="AP317" s="224"/>
      <c r="AQ317" s="224"/>
      <c r="AR317" s="224"/>
      <c r="AS317" s="224"/>
      <c r="AT317" s="224"/>
      <c r="AU317" s="224"/>
      <c r="AV317" s="224"/>
      <c r="AW317" s="224"/>
      <c r="AX317" s="224"/>
      <c r="AY317" s="224"/>
      <c r="AZ317" s="224"/>
      <c r="BA317" s="224"/>
      <c r="BB317" s="224"/>
      <c r="BC317" s="224"/>
      <c r="BD317" s="224"/>
      <c r="BE317" s="224"/>
      <c r="BF317" s="224"/>
      <c r="BG317" s="224"/>
      <c r="BH317" s="224"/>
      <c r="BI317" s="224"/>
      <c r="BJ317" s="224"/>
      <c r="BK317" s="224"/>
      <c r="BL317" s="224"/>
      <c r="BM317" s="224"/>
      <c r="BN317" s="224"/>
      <c r="BO317" s="224"/>
      <c r="BP317" s="224"/>
      <c r="BQ317" s="224"/>
      <c r="BR317" s="224"/>
      <c r="BS317" s="224"/>
      <c r="BT317" s="224"/>
      <c r="BU317" s="224"/>
      <c r="BV317" s="224"/>
      <c r="BW317" s="224"/>
    </row>
    <row r="318" spans="1:75">
      <c r="A318"/>
      <c r="B318"/>
      <c r="C318"/>
      <c r="D318" s="224"/>
      <c r="E318" s="224"/>
      <c r="F318" s="224"/>
      <c r="G318" s="224"/>
      <c r="H318" s="224"/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  <c r="W318" s="224"/>
      <c r="X318" s="224"/>
      <c r="Y318" s="224"/>
      <c r="Z318" s="224"/>
      <c r="AA318" s="224"/>
      <c r="AB318" s="224"/>
      <c r="AC318" s="224"/>
      <c r="AD318" s="224"/>
      <c r="AE318" s="224"/>
      <c r="AF318" s="224"/>
      <c r="AG318" s="224"/>
      <c r="AH318" s="224"/>
      <c r="AI318" s="224"/>
      <c r="AJ318" s="224"/>
      <c r="AK318" s="224"/>
      <c r="AL318" s="224"/>
      <c r="AM318" s="224"/>
      <c r="AN318" s="224"/>
      <c r="AO318" s="224"/>
      <c r="AP318" s="224"/>
      <c r="AQ318" s="224"/>
      <c r="AR318" s="224"/>
      <c r="AS318" s="224"/>
      <c r="AT318" s="224"/>
      <c r="AU318" s="224"/>
      <c r="AV318" s="224"/>
      <c r="AW318" s="224"/>
      <c r="AX318" s="224"/>
      <c r="AY318" s="224"/>
      <c r="AZ318" s="224"/>
      <c r="BA318" s="224"/>
      <c r="BB318" s="224"/>
      <c r="BC318" s="224"/>
      <c r="BD318" s="224"/>
      <c r="BE318" s="224"/>
      <c r="BF318" s="224"/>
      <c r="BG318" s="224"/>
      <c r="BH318" s="224"/>
      <c r="BI318" s="224"/>
      <c r="BJ318" s="224"/>
      <c r="BK318" s="224"/>
      <c r="BL318" s="224"/>
      <c r="BM318" s="224"/>
      <c r="BN318" s="224"/>
      <c r="BO318" s="224"/>
      <c r="BP318" s="224"/>
      <c r="BQ318" s="224"/>
      <c r="BR318" s="224"/>
      <c r="BS318" s="224"/>
      <c r="BT318" s="224"/>
      <c r="BU318" s="224"/>
      <c r="BV318" s="224"/>
      <c r="BW318" s="224"/>
    </row>
    <row r="319" spans="1:75">
      <c r="A319"/>
      <c r="B319"/>
      <c r="C319"/>
      <c r="D319" s="224"/>
      <c r="E319" s="224"/>
      <c r="F319" s="224"/>
      <c r="G319" s="224"/>
      <c r="H319" s="224"/>
      <c r="I319" s="224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  <c r="W319" s="224"/>
      <c r="X319" s="224"/>
      <c r="Y319" s="224"/>
      <c r="Z319" s="224"/>
      <c r="AA319" s="224"/>
      <c r="AB319" s="224"/>
      <c r="AC319" s="224"/>
      <c r="AD319" s="224"/>
      <c r="AE319" s="224"/>
      <c r="AF319" s="224"/>
      <c r="AG319" s="224"/>
      <c r="AH319" s="224"/>
      <c r="AI319" s="224"/>
      <c r="AJ319" s="224"/>
      <c r="AK319" s="224"/>
      <c r="AL319" s="224"/>
      <c r="AM319" s="224"/>
      <c r="AN319" s="224"/>
      <c r="AO319" s="224"/>
      <c r="AP319" s="224"/>
      <c r="AQ319" s="224"/>
      <c r="AR319" s="224"/>
      <c r="AS319" s="224"/>
      <c r="AT319" s="224"/>
      <c r="AU319" s="224"/>
      <c r="AV319" s="224"/>
      <c r="AW319" s="224"/>
      <c r="AX319" s="224"/>
      <c r="AY319" s="224"/>
      <c r="AZ319" s="224"/>
      <c r="BA319" s="224"/>
      <c r="BB319" s="224"/>
      <c r="BC319" s="224"/>
      <c r="BD319" s="224"/>
      <c r="BE319" s="224"/>
      <c r="BF319" s="224"/>
      <c r="BG319" s="224"/>
      <c r="BH319" s="224"/>
      <c r="BI319" s="224"/>
      <c r="BJ319" s="224"/>
      <c r="BK319" s="224"/>
      <c r="BL319" s="224"/>
      <c r="BM319" s="224"/>
      <c r="BN319" s="224"/>
      <c r="BO319" s="224"/>
      <c r="BP319" s="224"/>
      <c r="BQ319" s="224"/>
      <c r="BR319" s="224"/>
      <c r="BS319" s="224"/>
      <c r="BT319" s="224"/>
      <c r="BU319" s="224"/>
      <c r="BV319" s="224"/>
      <c r="BW319" s="224"/>
    </row>
    <row r="320" spans="1:75">
      <c r="A320"/>
      <c r="B320"/>
      <c r="C320"/>
      <c r="D320" s="224"/>
      <c r="E320" s="224"/>
      <c r="F320" s="224"/>
      <c r="G320" s="224"/>
      <c r="H320" s="224"/>
      <c r="I320" s="224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  <c r="W320" s="224"/>
      <c r="X320" s="224"/>
      <c r="Y320" s="224"/>
      <c r="Z320" s="224"/>
      <c r="AA320" s="224"/>
      <c r="AB320" s="224"/>
      <c r="AC320" s="224"/>
      <c r="AD320" s="224"/>
      <c r="AE320" s="224"/>
      <c r="AF320" s="224"/>
      <c r="AG320" s="224"/>
      <c r="AH320" s="224"/>
      <c r="AI320" s="224"/>
      <c r="AJ320" s="224"/>
      <c r="AK320" s="224"/>
      <c r="AL320" s="224"/>
      <c r="AM320" s="224"/>
      <c r="AN320" s="224"/>
      <c r="AO320" s="224"/>
      <c r="AP320" s="224"/>
      <c r="AQ320" s="224"/>
      <c r="AR320" s="224"/>
      <c r="AS320" s="224"/>
      <c r="AT320" s="224"/>
      <c r="AU320" s="224"/>
      <c r="AV320" s="224"/>
      <c r="AW320" s="224"/>
      <c r="AX320" s="224"/>
      <c r="AY320" s="224"/>
      <c r="AZ320" s="224"/>
      <c r="BA320" s="224"/>
      <c r="BB320" s="224"/>
      <c r="BC320" s="224"/>
      <c r="BD320" s="224"/>
      <c r="BE320" s="224"/>
      <c r="BF320" s="224"/>
      <c r="BG320" s="224"/>
      <c r="BH320" s="224"/>
      <c r="BI320" s="224"/>
      <c r="BJ320" s="224"/>
      <c r="BK320" s="224"/>
      <c r="BL320" s="224"/>
      <c r="BM320" s="224"/>
      <c r="BN320" s="224"/>
      <c r="BO320" s="224"/>
      <c r="BP320" s="224"/>
      <c r="BQ320" s="224"/>
      <c r="BR320" s="224"/>
      <c r="BS320" s="224"/>
      <c r="BT320" s="224"/>
      <c r="BU320" s="224"/>
      <c r="BV320" s="224"/>
      <c r="BW320" s="224"/>
    </row>
    <row r="321" spans="1:75">
      <c r="A321"/>
      <c r="B321"/>
      <c r="C321"/>
      <c r="D321" s="224"/>
      <c r="E321" s="224"/>
      <c r="F321" s="224"/>
      <c r="G321" s="224"/>
      <c r="H321" s="224"/>
      <c r="I321" s="224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  <c r="W321" s="224"/>
      <c r="X321" s="224"/>
      <c r="Y321" s="224"/>
      <c r="Z321" s="224"/>
      <c r="AA321" s="224"/>
      <c r="AB321" s="224"/>
      <c r="AC321" s="224"/>
      <c r="AD321" s="224"/>
      <c r="AE321" s="224"/>
      <c r="AF321" s="224"/>
      <c r="AG321" s="224"/>
      <c r="AH321" s="224"/>
      <c r="AI321" s="224"/>
      <c r="AJ321" s="224"/>
      <c r="AK321" s="224"/>
      <c r="AL321" s="224"/>
      <c r="AM321" s="224"/>
      <c r="AN321" s="224"/>
      <c r="AO321" s="224"/>
      <c r="AP321" s="224"/>
      <c r="AQ321" s="224"/>
      <c r="AR321" s="224"/>
      <c r="AS321" s="224"/>
      <c r="AT321" s="224"/>
      <c r="AU321" s="224"/>
      <c r="AV321" s="224"/>
      <c r="AW321" s="224"/>
      <c r="AX321" s="224"/>
      <c r="AY321" s="224"/>
      <c r="AZ321" s="224"/>
      <c r="BA321" s="224"/>
      <c r="BB321" s="224"/>
      <c r="BC321" s="224"/>
      <c r="BD321" s="224"/>
      <c r="BE321" s="224"/>
      <c r="BF321" s="224"/>
      <c r="BG321" s="224"/>
      <c r="BH321" s="224"/>
      <c r="BI321" s="224"/>
      <c r="BJ321" s="224"/>
      <c r="BK321" s="224"/>
      <c r="BL321" s="224"/>
      <c r="BM321" s="224"/>
      <c r="BN321" s="224"/>
      <c r="BO321" s="224"/>
      <c r="BP321" s="224"/>
      <c r="BQ321" s="224"/>
      <c r="BR321" s="224"/>
      <c r="BS321" s="224"/>
      <c r="BT321" s="224"/>
      <c r="BU321" s="224"/>
      <c r="BV321" s="224"/>
      <c r="BW321" s="224"/>
    </row>
    <row r="322" spans="1:75">
      <c r="A322"/>
      <c r="B322"/>
      <c r="C322"/>
      <c r="D322" s="224"/>
      <c r="E322" s="224"/>
      <c r="F322" s="224"/>
      <c r="G322" s="224"/>
      <c r="H322" s="224"/>
      <c r="I322" s="224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  <c r="W322" s="224"/>
      <c r="X322" s="224"/>
      <c r="Y322" s="224"/>
      <c r="Z322" s="224"/>
      <c r="AA322" s="224"/>
      <c r="AB322" s="224"/>
      <c r="AC322" s="224"/>
      <c r="AD322" s="224"/>
      <c r="AE322" s="224"/>
      <c r="AF322" s="224"/>
      <c r="AG322" s="224"/>
      <c r="AH322" s="224"/>
      <c r="AI322" s="224"/>
      <c r="AJ322" s="224"/>
      <c r="AK322" s="224"/>
      <c r="AL322" s="224"/>
      <c r="AM322" s="224"/>
      <c r="AN322" s="224"/>
      <c r="AO322" s="224"/>
      <c r="AP322" s="224"/>
      <c r="AQ322" s="224"/>
      <c r="AR322" s="224"/>
      <c r="AS322" s="224"/>
      <c r="AT322" s="224"/>
      <c r="AU322" s="224"/>
      <c r="AV322" s="224"/>
      <c r="AW322" s="224"/>
      <c r="AX322" s="224"/>
      <c r="AY322" s="224"/>
      <c r="AZ322" s="224"/>
      <c r="BA322" s="224"/>
      <c r="BB322" s="224"/>
      <c r="BC322" s="224"/>
      <c r="BD322" s="224"/>
      <c r="BE322" s="224"/>
      <c r="BF322" s="224"/>
      <c r="BG322" s="224"/>
      <c r="BH322" s="224"/>
      <c r="BI322" s="224"/>
      <c r="BJ322" s="224"/>
      <c r="BK322" s="224"/>
      <c r="BL322" s="224"/>
      <c r="BM322" s="224"/>
      <c r="BN322" s="224"/>
      <c r="BO322" s="224"/>
      <c r="BP322" s="224"/>
      <c r="BQ322" s="224"/>
      <c r="BR322" s="224"/>
      <c r="BS322" s="224"/>
      <c r="BT322" s="224"/>
      <c r="BU322" s="224"/>
      <c r="BV322" s="224"/>
      <c r="BW322" s="224"/>
    </row>
    <row r="323" spans="1:75">
      <c r="A323"/>
      <c r="B323"/>
      <c r="C323"/>
      <c r="D323" s="224"/>
      <c r="E323" s="224"/>
      <c r="F323" s="224"/>
      <c r="G323" s="224"/>
      <c r="H323" s="224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  <c r="Z323" s="224"/>
      <c r="AA323" s="224"/>
      <c r="AB323" s="224"/>
      <c r="AC323" s="224"/>
      <c r="AD323" s="224"/>
      <c r="AE323" s="224"/>
      <c r="AF323" s="224"/>
      <c r="AG323" s="224"/>
      <c r="AH323" s="224"/>
      <c r="AI323" s="224"/>
      <c r="AJ323" s="224"/>
      <c r="AK323" s="224"/>
      <c r="AL323" s="224"/>
      <c r="AM323" s="224"/>
      <c r="AN323" s="224"/>
      <c r="AO323" s="224"/>
      <c r="AP323" s="224"/>
      <c r="AQ323" s="224"/>
      <c r="AR323" s="224"/>
      <c r="AS323" s="224"/>
      <c r="AT323" s="224"/>
      <c r="AU323" s="224"/>
      <c r="AV323" s="224"/>
      <c r="AW323" s="224"/>
      <c r="AX323" s="224"/>
      <c r="AY323" s="224"/>
      <c r="AZ323" s="224"/>
      <c r="BA323" s="224"/>
      <c r="BB323" s="224"/>
      <c r="BC323" s="224"/>
      <c r="BD323" s="224"/>
      <c r="BE323" s="224"/>
      <c r="BF323" s="224"/>
      <c r="BG323" s="224"/>
      <c r="BH323" s="224"/>
      <c r="BI323" s="224"/>
      <c r="BJ323" s="224"/>
      <c r="BK323" s="224"/>
      <c r="BL323" s="224"/>
      <c r="BM323" s="224"/>
      <c r="BN323" s="224"/>
      <c r="BO323" s="224"/>
      <c r="BP323" s="224"/>
      <c r="BQ323" s="224"/>
      <c r="BR323" s="224"/>
      <c r="BS323" s="224"/>
      <c r="BT323" s="224"/>
      <c r="BU323" s="224"/>
      <c r="BV323" s="224"/>
      <c r="BW323" s="224"/>
    </row>
    <row r="324" spans="1:75">
      <c r="A324"/>
      <c r="B324"/>
      <c r="C324"/>
      <c r="D324" s="224"/>
      <c r="E324" s="224"/>
      <c r="F324" s="224"/>
      <c r="G324" s="224"/>
      <c r="H324" s="224"/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  <c r="W324" s="224"/>
      <c r="X324" s="224"/>
      <c r="Y324" s="224"/>
      <c r="Z324" s="224"/>
      <c r="AA324" s="224"/>
      <c r="AB324" s="224"/>
      <c r="AC324" s="224"/>
      <c r="AD324" s="224"/>
      <c r="AE324" s="224"/>
      <c r="AF324" s="224"/>
      <c r="AG324" s="224"/>
      <c r="AH324" s="224"/>
      <c r="AI324" s="224"/>
      <c r="AJ324" s="224"/>
      <c r="AK324" s="224"/>
      <c r="AL324" s="224"/>
      <c r="AM324" s="224"/>
      <c r="AN324" s="224"/>
      <c r="AO324" s="224"/>
      <c r="AP324" s="224"/>
      <c r="AQ324" s="224"/>
      <c r="AR324" s="224"/>
      <c r="AS324" s="224"/>
      <c r="AT324" s="224"/>
      <c r="AU324" s="224"/>
      <c r="AV324" s="224"/>
      <c r="AW324" s="224"/>
      <c r="AX324" s="224"/>
      <c r="AY324" s="224"/>
      <c r="AZ324" s="224"/>
      <c r="BA324" s="224"/>
      <c r="BB324" s="224"/>
      <c r="BC324" s="224"/>
      <c r="BD324" s="224"/>
      <c r="BE324" s="224"/>
      <c r="BF324" s="224"/>
      <c r="BG324" s="224"/>
      <c r="BH324" s="224"/>
      <c r="BI324" s="224"/>
      <c r="BJ324" s="224"/>
      <c r="BK324" s="224"/>
      <c r="BL324" s="224"/>
      <c r="BM324" s="224"/>
      <c r="BN324" s="224"/>
      <c r="BO324" s="224"/>
      <c r="BP324" s="224"/>
      <c r="BQ324" s="224"/>
      <c r="BR324" s="224"/>
      <c r="BS324" s="224"/>
      <c r="BT324" s="224"/>
      <c r="BU324" s="224"/>
      <c r="BV324" s="224"/>
      <c r="BW324" s="224"/>
    </row>
    <row r="325" spans="1:75">
      <c r="A325"/>
      <c r="B325"/>
      <c r="C325"/>
      <c r="D325" s="224"/>
      <c r="E325" s="224"/>
      <c r="F325" s="224"/>
      <c r="G325" s="224"/>
      <c r="H325" s="224"/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  <c r="Z325" s="224"/>
      <c r="AA325" s="224"/>
      <c r="AB325" s="224"/>
      <c r="AC325" s="224"/>
      <c r="AD325" s="224"/>
      <c r="AE325" s="224"/>
      <c r="AF325" s="224"/>
      <c r="AG325" s="224"/>
      <c r="AH325" s="224"/>
      <c r="AI325" s="224"/>
      <c r="AJ325" s="224"/>
      <c r="AK325" s="224"/>
      <c r="AL325" s="224"/>
      <c r="AM325" s="224"/>
      <c r="AN325" s="224"/>
      <c r="AO325" s="224"/>
      <c r="AP325" s="224"/>
      <c r="AQ325" s="224"/>
      <c r="AR325" s="224"/>
      <c r="AS325" s="224"/>
      <c r="AT325" s="224"/>
      <c r="AU325" s="224"/>
      <c r="AV325" s="224"/>
      <c r="AW325" s="224"/>
      <c r="AX325" s="224"/>
      <c r="AY325" s="224"/>
      <c r="AZ325" s="224"/>
      <c r="BA325" s="224"/>
      <c r="BB325" s="224"/>
      <c r="BC325" s="224"/>
      <c r="BD325" s="224"/>
      <c r="BE325" s="224"/>
      <c r="BF325" s="224"/>
      <c r="BG325" s="224"/>
      <c r="BH325" s="224"/>
      <c r="BI325" s="224"/>
      <c r="BJ325" s="224"/>
      <c r="BK325" s="224"/>
      <c r="BL325" s="224"/>
      <c r="BM325" s="224"/>
      <c r="BN325" s="224"/>
      <c r="BO325" s="224"/>
      <c r="BP325" s="224"/>
      <c r="BQ325" s="224"/>
      <c r="BR325" s="224"/>
      <c r="BS325" s="224"/>
      <c r="BT325" s="224"/>
      <c r="BU325" s="224"/>
      <c r="BV325" s="224"/>
      <c r="BW325" s="224"/>
    </row>
    <row r="326" spans="1:75">
      <c r="A326"/>
      <c r="B326"/>
      <c r="C326"/>
      <c r="D326" s="224"/>
      <c r="E326" s="224"/>
      <c r="F326" s="224"/>
      <c r="G326" s="224"/>
      <c r="H326" s="224"/>
      <c r="I326" s="224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  <c r="W326" s="224"/>
      <c r="X326" s="224"/>
      <c r="Y326" s="224"/>
      <c r="Z326" s="224"/>
      <c r="AA326" s="224"/>
      <c r="AB326" s="224"/>
      <c r="AC326" s="224"/>
      <c r="AD326" s="224"/>
      <c r="AE326" s="224"/>
      <c r="AF326" s="224"/>
      <c r="AG326" s="224"/>
      <c r="AH326" s="224"/>
      <c r="AI326" s="224"/>
      <c r="AJ326" s="224"/>
      <c r="AK326" s="224"/>
      <c r="AL326" s="224"/>
      <c r="AM326" s="224"/>
      <c r="AN326" s="224"/>
      <c r="AO326" s="224"/>
      <c r="AP326" s="224"/>
      <c r="AQ326" s="224"/>
      <c r="AR326" s="224"/>
      <c r="AS326" s="224"/>
      <c r="AT326" s="224"/>
      <c r="AU326" s="224"/>
      <c r="AV326" s="224"/>
      <c r="AW326" s="224"/>
      <c r="AX326" s="224"/>
      <c r="AY326" s="224"/>
      <c r="AZ326" s="224"/>
      <c r="BA326" s="224"/>
      <c r="BB326" s="224"/>
      <c r="BC326" s="224"/>
      <c r="BD326" s="224"/>
      <c r="BE326" s="224"/>
      <c r="BF326" s="224"/>
      <c r="BG326" s="224"/>
      <c r="BH326" s="224"/>
      <c r="BI326" s="224"/>
      <c r="BJ326" s="224"/>
      <c r="BK326" s="224"/>
      <c r="BL326" s="224"/>
      <c r="BM326" s="224"/>
      <c r="BN326" s="224"/>
      <c r="BO326" s="224"/>
      <c r="BP326" s="224"/>
      <c r="BQ326" s="224"/>
      <c r="BR326" s="224"/>
      <c r="BS326" s="224"/>
      <c r="BT326" s="224"/>
      <c r="BU326" s="224"/>
      <c r="BV326" s="224"/>
      <c r="BW326" s="224"/>
    </row>
    <row r="327" spans="1:75">
      <c r="A327"/>
      <c r="B327"/>
      <c r="C327"/>
      <c r="D327" s="224"/>
      <c r="E327" s="224"/>
      <c r="F327" s="224"/>
      <c r="G327" s="224"/>
      <c r="H327" s="224"/>
      <c r="I327" s="224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  <c r="W327" s="224"/>
      <c r="X327" s="224"/>
      <c r="Y327" s="224"/>
      <c r="Z327" s="224"/>
      <c r="AA327" s="224"/>
      <c r="AB327" s="224"/>
      <c r="AC327" s="224"/>
      <c r="AD327" s="224"/>
      <c r="AE327" s="224"/>
      <c r="AF327" s="224"/>
      <c r="AG327" s="224"/>
      <c r="AH327" s="224"/>
      <c r="AI327" s="224"/>
      <c r="AJ327" s="224"/>
      <c r="AK327" s="224"/>
      <c r="AL327" s="224"/>
      <c r="AM327" s="224"/>
      <c r="AN327" s="224"/>
      <c r="AO327" s="224"/>
      <c r="AP327" s="224"/>
      <c r="AQ327" s="224"/>
      <c r="AR327" s="224"/>
      <c r="AS327" s="224"/>
      <c r="AT327" s="224"/>
      <c r="AU327" s="224"/>
      <c r="AV327" s="224"/>
      <c r="AW327" s="224"/>
      <c r="AX327" s="224"/>
      <c r="AY327" s="224"/>
      <c r="AZ327" s="224"/>
      <c r="BA327" s="224"/>
      <c r="BB327" s="224"/>
      <c r="BC327" s="224"/>
      <c r="BD327" s="224"/>
      <c r="BE327" s="224"/>
      <c r="BF327" s="224"/>
      <c r="BG327" s="224"/>
      <c r="BH327" s="224"/>
      <c r="BI327" s="224"/>
      <c r="BJ327" s="224"/>
      <c r="BK327" s="224"/>
      <c r="BL327" s="224"/>
      <c r="BM327" s="224"/>
      <c r="BN327" s="224"/>
      <c r="BO327" s="224"/>
      <c r="BP327" s="224"/>
      <c r="BQ327" s="224"/>
      <c r="BR327" s="224"/>
      <c r="BS327" s="224"/>
      <c r="BT327" s="224"/>
      <c r="BU327" s="224"/>
      <c r="BV327" s="224"/>
      <c r="BW327" s="224"/>
    </row>
    <row r="328" spans="1:75">
      <c r="A328"/>
      <c r="B328"/>
      <c r="C328"/>
      <c r="D328" s="224"/>
      <c r="E328" s="224"/>
      <c r="F328" s="224"/>
      <c r="G328" s="224"/>
      <c r="H328" s="224"/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  <c r="W328" s="224"/>
      <c r="X328" s="224"/>
      <c r="Y328" s="224"/>
      <c r="Z328" s="224"/>
      <c r="AA328" s="224"/>
      <c r="AB328" s="224"/>
      <c r="AC328" s="224"/>
      <c r="AD328" s="224"/>
      <c r="AE328" s="224"/>
      <c r="AF328" s="224"/>
      <c r="AG328" s="224"/>
      <c r="AH328" s="224"/>
      <c r="AI328" s="224"/>
      <c r="AJ328" s="224"/>
      <c r="AK328" s="224"/>
      <c r="AL328" s="224"/>
      <c r="AM328" s="224"/>
      <c r="AN328" s="224"/>
      <c r="AO328" s="224"/>
      <c r="AP328" s="224"/>
      <c r="AQ328" s="224"/>
      <c r="AR328" s="224"/>
      <c r="AS328" s="224"/>
      <c r="AT328" s="224"/>
      <c r="AU328" s="224"/>
      <c r="AV328" s="224"/>
      <c r="AW328" s="224"/>
      <c r="AX328" s="224"/>
      <c r="AY328" s="224"/>
      <c r="AZ328" s="224"/>
      <c r="BA328" s="224"/>
      <c r="BB328" s="224"/>
      <c r="BC328" s="224"/>
      <c r="BD328" s="224"/>
      <c r="BE328" s="224"/>
      <c r="BF328" s="224"/>
      <c r="BG328" s="224"/>
      <c r="BH328" s="224"/>
      <c r="BI328" s="224"/>
      <c r="BJ328" s="224"/>
      <c r="BK328" s="224"/>
      <c r="BL328" s="224"/>
      <c r="BM328" s="224"/>
      <c r="BN328" s="224"/>
      <c r="BO328" s="224"/>
      <c r="BP328" s="224"/>
      <c r="BQ328" s="224"/>
      <c r="BR328" s="224"/>
      <c r="BS328" s="224"/>
      <c r="BT328" s="224"/>
      <c r="BU328" s="224"/>
      <c r="BV328" s="224"/>
      <c r="BW328" s="224"/>
    </row>
    <row r="329" spans="1:75">
      <c r="A329"/>
      <c r="B329"/>
      <c r="C329"/>
      <c r="D329" s="224"/>
      <c r="E329" s="224"/>
      <c r="F329" s="224"/>
      <c r="G329" s="224"/>
      <c r="H329" s="224"/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  <c r="W329" s="224"/>
      <c r="X329" s="224"/>
      <c r="Y329" s="224"/>
      <c r="Z329" s="224"/>
      <c r="AA329" s="224"/>
      <c r="AB329" s="224"/>
      <c r="AC329" s="224"/>
      <c r="AD329" s="224"/>
      <c r="AE329" s="224"/>
      <c r="AF329" s="224"/>
      <c r="AG329" s="224"/>
      <c r="AH329" s="224"/>
      <c r="AI329" s="224"/>
      <c r="AJ329" s="224"/>
      <c r="AK329" s="224"/>
      <c r="AL329" s="224"/>
      <c r="AM329" s="224"/>
      <c r="AN329" s="224"/>
      <c r="AO329" s="224"/>
      <c r="AP329" s="224"/>
      <c r="AQ329" s="224"/>
      <c r="AR329" s="224"/>
      <c r="AS329" s="224"/>
      <c r="AT329" s="224"/>
      <c r="AU329" s="224"/>
      <c r="AV329" s="224"/>
      <c r="AW329" s="224"/>
      <c r="AX329" s="224"/>
      <c r="AY329" s="224"/>
      <c r="AZ329" s="224"/>
      <c r="BA329" s="224"/>
      <c r="BB329" s="224"/>
      <c r="BC329" s="224"/>
      <c r="BD329" s="224"/>
      <c r="BE329" s="224"/>
      <c r="BF329" s="224"/>
      <c r="BG329" s="224"/>
      <c r="BH329" s="224"/>
      <c r="BI329" s="224"/>
      <c r="BJ329" s="224"/>
      <c r="BK329" s="224"/>
      <c r="BL329" s="224"/>
      <c r="BM329" s="224"/>
      <c r="BN329" s="224"/>
      <c r="BO329" s="224"/>
      <c r="BP329" s="224"/>
      <c r="BQ329" s="224"/>
      <c r="BR329" s="224"/>
      <c r="BS329" s="224"/>
      <c r="BT329" s="224"/>
      <c r="BU329" s="224"/>
      <c r="BV329" s="224"/>
      <c r="BW329" s="224"/>
    </row>
    <row r="330" spans="1:75">
      <c r="A330"/>
      <c r="B330"/>
      <c r="C330"/>
      <c r="D330" s="224"/>
      <c r="E330" s="224"/>
      <c r="F330" s="224"/>
      <c r="G330" s="224"/>
      <c r="H330" s="224"/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  <c r="W330" s="224"/>
      <c r="X330" s="224"/>
      <c r="Y330" s="224"/>
      <c r="Z330" s="224"/>
      <c r="AA330" s="224"/>
      <c r="AB330" s="224"/>
      <c r="AC330" s="224"/>
      <c r="AD330" s="224"/>
      <c r="AE330" s="224"/>
      <c r="AF330" s="224"/>
      <c r="AG330" s="224"/>
      <c r="AH330" s="224"/>
      <c r="AI330" s="224"/>
      <c r="AJ330" s="224"/>
      <c r="AK330" s="224"/>
      <c r="AL330" s="224"/>
      <c r="AM330" s="224"/>
      <c r="AN330" s="224"/>
      <c r="AO330" s="224"/>
      <c r="AP330" s="224"/>
      <c r="AQ330" s="224"/>
      <c r="AR330" s="224"/>
      <c r="AS330" s="224"/>
      <c r="AT330" s="224"/>
      <c r="AU330" s="224"/>
      <c r="AV330" s="224"/>
      <c r="AW330" s="224"/>
      <c r="AX330" s="224"/>
      <c r="AY330" s="224"/>
      <c r="AZ330" s="224"/>
      <c r="BA330" s="224"/>
      <c r="BB330" s="224"/>
      <c r="BC330" s="224"/>
      <c r="BD330" s="224"/>
      <c r="BE330" s="224"/>
      <c r="BF330" s="224"/>
      <c r="BG330" s="224"/>
      <c r="BH330" s="224"/>
      <c r="BI330" s="224"/>
      <c r="BJ330" s="224"/>
      <c r="BK330" s="224"/>
      <c r="BL330" s="224"/>
      <c r="BM330" s="224"/>
      <c r="BN330" s="224"/>
      <c r="BO330" s="224"/>
      <c r="BP330" s="224"/>
      <c r="BQ330" s="224"/>
      <c r="BR330" s="224"/>
      <c r="BS330" s="224"/>
      <c r="BT330" s="224"/>
      <c r="BU330" s="224"/>
      <c r="BV330" s="224"/>
      <c r="BW330" s="224"/>
    </row>
    <row r="331" spans="1:75">
      <c r="A331"/>
      <c r="B331"/>
      <c r="C331"/>
      <c r="D331" s="224"/>
      <c r="E331" s="224"/>
      <c r="F331" s="224"/>
      <c r="G331" s="224"/>
      <c r="H331" s="224"/>
      <c r="I331" s="224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  <c r="W331" s="224"/>
      <c r="X331" s="224"/>
      <c r="Y331" s="224"/>
      <c r="Z331" s="224"/>
      <c r="AA331" s="224"/>
      <c r="AB331" s="224"/>
      <c r="AC331" s="224"/>
      <c r="AD331" s="224"/>
      <c r="AE331" s="224"/>
      <c r="AF331" s="224"/>
      <c r="AG331" s="224"/>
      <c r="AH331" s="224"/>
      <c r="AI331" s="224"/>
      <c r="AJ331" s="224"/>
      <c r="AK331" s="224"/>
      <c r="AL331" s="224"/>
      <c r="AM331" s="224"/>
      <c r="AN331" s="224"/>
      <c r="AO331" s="224"/>
      <c r="AP331" s="224"/>
      <c r="AQ331" s="224"/>
      <c r="AR331" s="224"/>
      <c r="AS331" s="224"/>
      <c r="AT331" s="224"/>
      <c r="AU331" s="224"/>
      <c r="AV331" s="224"/>
      <c r="AW331" s="224"/>
      <c r="AX331" s="224"/>
      <c r="AY331" s="224"/>
      <c r="AZ331" s="224"/>
      <c r="BA331" s="224"/>
      <c r="BB331" s="224"/>
      <c r="BC331" s="224"/>
      <c r="BD331" s="224"/>
      <c r="BE331" s="224"/>
      <c r="BF331" s="224"/>
      <c r="BG331" s="224"/>
      <c r="BH331" s="224"/>
      <c r="BI331" s="224"/>
      <c r="BJ331" s="224"/>
      <c r="BK331" s="224"/>
      <c r="BL331" s="224"/>
      <c r="BM331" s="224"/>
      <c r="BN331" s="224"/>
      <c r="BO331" s="224"/>
      <c r="BP331" s="224"/>
      <c r="BQ331" s="224"/>
      <c r="BR331" s="224"/>
      <c r="BS331" s="224"/>
      <c r="BT331" s="224"/>
      <c r="BU331" s="224"/>
      <c r="BV331" s="224"/>
      <c r="BW331" s="224"/>
    </row>
    <row r="332" spans="1:75">
      <c r="A332"/>
      <c r="B332"/>
      <c r="C332"/>
      <c r="D332" s="224"/>
      <c r="E332" s="224"/>
      <c r="F332" s="224"/>
      <c r="G332" s="224"/>
      <c r="H332" s="224"/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  <c r="W332" s="224"/>
      <c r="X332" s="224"/>
      <c r="Y332" s="224"/>
      <c r="Z332" s="224"/>
      <c r="AA332" s="224"/>
      <c r="AB332" s="224"/>
      <c r="AC332" s="224"/>
      <c r="AD332" s="224"/>
      <c r="AE332" s="224"/>
      <c r="AF332" s="224"/>
      <c r="AG332" s="224"/>
      <c r="AH332" s="224"/>
      <c r="AI332" s="224"/>
      <c r="AJ332" s="224"/>
      <c r="AK332" s="224"/>
      <c r="AL332" s="224"/>
      <c r="AM332" s="224"/>
      <c r="AN332" s="224"/>
      <c r="AO332" s="224"/>
      <c r="AP332" s="224"/>
      <c r="AQ332" s="224"/>
      <c r="AR332" s="224"/>
      <c r="AS332" s="224"/>
      <c r="AT332" s="224"/>
      <c r="AU332" s="224"/>
      <c r="AV332" s="224"/>
      <c r="AW332" s="224"/>
      <c r="AX332" s="224"/>
      <c r="AY332" s="224"/>
      <c r="AZ332" s="224"/>
      <c r="BA332" s="224"/>
      <c r="BB332" s="224"/>
      <c r="BC332" s="224"/>
      <c r="BD332" s="224"/>
      <c r="BE332" s="224"/>
      <c r="BF332" s="224"/>
      <c r="BG332" s="224"/>
      <c r="BH332" s="224"/>
      <c r="BI332" s="224"/>
      <c r="BJ332" s="224"/>
      <c r="BK332" s="224"/>
      <c r="BL332" s="224"/>
      <c r="BM332" s="224"/>
      <c r="BN332" s="224"/>
      <c r="BO332" s="224"/>
      <c r="BP332" s="224"/>
      <c r="BQ332" s="224"/>
      <c r="BR332" s="224"/>
      <c r="BS332" s="224"/>
      <c r="BT332" s="224"/>
      <c r="BU332" s="224"/>
      <c r="BV332" s="224"/>
      <c r="BW332" s="224"/>
    </row>
    <row r="333" spans="1:75">
      <c r="A333"/>
      <c r="B333"/>
      <c r="C333"/>
      <c r="D333" s="224"/>
      <c r="E333" s="224"/>
      <c r="F333" s="224"/>
      <c r="G333" s="224"/>
      <c r="H333" s="224"/>
      <c r="I333" s="224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  <c r="W333" s="224"/>
      <c r="X333" s="224"/>
      <c r="Y333" s="224"/>
      <c r="Z333" s="224"/>
      <c r="AA333" s="224"/>
      <c r="AB333" s="224"/>
      <c r="AC333" s="224"/>
      <c r="AD333" s="224"/>
      <c r="AE333" s="224"/>
      <c r="AF333" s="224"/>
      <c r="AG333" s="224"/>
      <c r="AH333" s="224"/>
      <c r="AI333" s="224"/>
      <c r="AJ333" s="224"/>
      <c r="AK333" s="224"/>
      <c r="AL333" s="224"/>
      <c r="AM333" s="224"/>
      <c r="AN333" s="224"/>
      <c r="AO333" s="224"/>
      <c r="AP333" s="224"/>
      <c r="AQ333" s="224"/>
      <c r="AR333" s="224"/>
      <c r="AS333" s="224"/>
      <c r="AT333" s="224"/>
      <c r="AU333" s="224"/>
      <c r="AV333" s="224"/>
      <c r="AW333" s="224"/>
      <c r="AX333" s="224"/>
      <c r="AY333" s="224"/>
      <c r="AZ333" s="224"/>
      <c r="BA333" s="224"/>
      <c r="BB333" s="224"/>
      <c r="BC333" s="224"/>
      <c r="BD333" s="224"/>
      <c r="BE333" s="224"/>
      <c r="BF333" s="224"/>
      <c r="BG333" s="224"/>
      <c r="BH333" s="224"/>
      <c r="BI333" s="224"/>
      <c r="BJ333" s="224"/>
      <c r="BK333" s="224"/>
      <c r="BL333" s="224"/>
      <c r="BM333" s="224"/>
      <c r="BN333" s="224"/>
      <c r="BO333" s="224"/>
      <c r="BP333" s="224"/>
      <c r="BQ333" s="224"/>
      <c r="BR333" s="224"/>
      <c r="BS333" s="224"/>
      <c r="BT333" s="224"/>
      <c r="BU333" s="224"/>
      <c r="BV333" s="224"/>
      <c r="BW333" s="224"/>
    </row>
    <row r="334" spans="1:75">
      <c r="A334"/>
      <c r="B334"/>
      <c r="C334"/>
      <c r="D334" s="224"/>
      <c r="E334" s="224"/>
      <c r="F334" s="224"/>
      <c r="G334" s="224"/>
      <c r="H334" s="224"/>
      <c r="I334" s="224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  <c r="W334" s="224"/>
      <c r="X334" s="224"/>
      <c r="Y334" s="224"/>
      <c r="Z334" s="224"/>
      <c r="AA334" s="224"/>
      <c r="AB334" s="224"/>
      <c r="AC334" s="224"/>
      <c r="AD334" s="224"/>
      <c r="AE334" s="224"/>
      <c r="AF334" s="224"/>
      <c r="AG334" s="224"/>
      <c r="AH334" s="224"/>
      <c r="AI334" s="224"/>
      <c r="AJ334" s="224"/>
      <c r="AK334" s="224"/>
      <c r="AL334" s="224"/>
      <c r="AM334" s="224"/>
      <c r="AN334" s="224"/>
      <c r="AO334" s="224"/>
      <c r="AP334" s="224"/>
      <c r="AQ334" s="224"/>
      <c r="AR334" s="224"/>
      <c r="AS334" s="224"/>
      <c r="AT334" s="224"/>
      <c r="AU334" s="224"/>
      <c r="AV334" s="224"/>
      <c r="AW334" s="224"/>
      <c r="AX334" s="224"/>
      <c r="AY334" s="224"/>
      <c r="AZ334" s="224"/>
      <c r="BA334" s="224"/>
      <c r="BB334" s="224"/>
      <c r="BC334" s="224"/>
      <c r="BD334" s="224"/>
      <c r="BE334" s="224"/>
      <c r="BF334" s="224"/>
      <c r="BG334" s="224"/>
      <c r="BH334" s="224"/>
      <c r="BI334" s="224"/>
      <c r="BJ334" s="224"/>
      <c r="BK334" s="224"/>
      <c r="BL334" s="224"/>
      <c r="BM334" s="224"/>
      <c r="BN334" s="224"/>
      <c r="BO334" s="224"/>
      <c r="BP334" s="224"/>
      <c r="BQ334" s="224"/>
      <c r="BR334" s="224"/>
      <c r="BS334" s="224"/>
      <c r="BT334" s="224"/>
      <c r="BU334" s="224"/>
      <c r="BV334" s="224"/>
      <c r="BW334" s="224"/>
    </row>
    <row r="335" spans="1:75">
      <c r="A335"/>
      <c r="B335"/>
      <c r="C335"/>
      <c r="D335" s="224"/>
      <c r="E335" s="224"/>
      <c r="F335" s="224"/>
      <c r="G335" s="224"/>
      <c r="H335" s="224"/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  <c r="W335" s="224"/>
      <c r="X335" s="224"/>
      <c r="Y335" s="224"/>
      <c r="Z335" s="224"/>
      <c r="AA335" s="224"/>
      <c r="AB335" s="224"/>
      <c r="AC335" s="224"/>
      <c r="AD335" s="224"/>
      <c r="AE335" s="224"/>
      <c r="AF335" s="224"/>
      <c r="AG335" s="224"/>
      <c r="AH335" s="224"/>
      <c r="AI335" s="224"/>
      <c r="AJ335" s="224"/>
      <c r="AK335" s="224"/>
      <c r="AL335" s="224"/>
      <c r="AM335" s="224"/>
      <c r="AN335" s="224"/>
      <c r="AO335" s="224"/>
      <c r="AP335" s="224"/>
      <c r="AQ335" s="224"/>
      <c r="AR335" s="224"/>
      <c r="AS335" s="224"/>
      <c r="AT335" s="224"/>
      <c r="AU335" s="224"/>
      <c r="AV335" s="224"/>
      <c r="AW335" s="224"/>
      <c r="AX335" s="224"/>
      <c r="AY335" s="224"/>
      <c r="AZ335" s="224"/>
      <c r="BA335" s="224"/>
      <c r="BB335" s="224"/>
      <c r="BC335" s="224"/>
      <c r="BD335" s="224"/>
      <c r="BE335" s="224"/>
      <c r="BF335" s="224"/>
      <c r="BG335" s="224"/>
      <c r="BH335" s="224"/>
      <c r="BI335" s="224"/>
      <c r="BJ335" s="224"/>
      <c r="BK335" s="224"/>
      <c r="BL335" s="224"/>
      <c r="BM335" s="224"/>
      <c r="BN335" s="224"/>
      <c r="BO335" s="224"/>
      <c r="BP335" s="224"/>
      <c r="BQ335" s="224"/>
      <c r="BR335" s="224"/>
      <c r="BS335" s="224"/>
      <c r="BT335" s="224"/>
      <c r="BU335" s="224"/>
      <c r="BV335" s="224"/>
      <c r="BW335" s="224"/>
    </row>
    <row r="336" spans="1:75">
      <c r="A336"/>
      <c r="B336"/>
      <c r="C336"/>
      <c r="D336" s="224"/>
      <c r="E336" s="224"/>
      <c r="F336" s="224"/>
      <c r="G336" s="224"/>
      <c r="H336" s="224"/>
      <c r="I336" s="224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  <c r="W336" s="224"/>
      <c r="X336" s="224"/>
      <c r="Y336" s="224"/>
      <c r="Z336" s="224"/>
      <c r="AA336" s="224"/>
      <c r="AB336" s="224"/>
      <c r="AC336" s="224"/>
      <c r="AD336" s="224"/>
      <c r="AE336" s="224"/>
      <c r="AF336" s="224"/>
      <c r="AG336" s="224"/>
      <c r="AH336" s="224"/>
      <c r="AI336" s="224"/>
      <c r="AJ336" s="224"/>
      <c r="AK336" s="224"/>
      <c r="AL336" s="224"/>
      <c r="AM336" s="224"/>
      <c r="AN336" s="224"/>
      <c r="AO336" s="224"/>
      <c r="AP336" s="224"/>
      <c r="AQ336" s="224"/>
      <c r="AR336" s="224"/>
      <c r="AS336" s="224"/>
      <c r="AT336" s="224"/>
      <c r="AU336" s="224"/>
      <c r="AV336" s="224"/>
      <c r="AW336" s="224"/>
      <c r="AX336" s="224"/>
      <c r="AY336" s="224"/>
      <c r="AZ336" s="224"/>
      <c r="BA336" s="224"/>
      <c r="BB336" s="224"/>
      <c r="BC336" s="224"/>
      <c r="BD336" s="224"/>
      <c r="BE336" s="224"/>
      <c r="BF336" s="224"/>
      <c r="BG336" s="224"/>
      <c r="BH336" s="224"/>
      <c r="BI336" s="224"/>
      <c r="BJ336" s="224"/>
      <c r="BK336" s="224"/>
      <c r="BL336" s="224"/>
      <c r="BM336" s="224"/>
      <c r="BN336" s="224"/>
      <c r="BO336" s="224"/>
      <c r="BP336" s="224"/>
      <c r="BQ336" s="224"/>
      <c r="BR336" s="224"/>
      <c r="BS336" s="224"/>
      <c r="BT336" s="224"/>
      <c r="BU336" s="224"/>
      <c r="BV336" s="224"/>
      <c r="BW336" s="224"/>
    </row>
    <row r="337" spans="1:75">
      <c r="A337"/>
      <c r="B337"/>
      <c r="C337"/>
      <c r="D337" s="224"/>
      <c r="E337" s="224"/>
      <c r="F337" s="224"/>
      <c r="G337" s="224"/>
      <c r="H337" s="224"/>
      <c r="I337" s="224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  <c r="W337" s="224"/>
      <c r="X337" s="224"/>
      <c r="Y337" s="224"/>
      <c r="Z337" s="224"/>
      <c r="AA337" s="224"/>
      <c r="AB337" s="224"/>
      <c r="AC337" s="224"/>
      <c r="AD337" s="224"/>
      <c r="AE337" s="224"/>
      <c r="AF337" s="224"/>
      <c r="AG337" s="224"/>
      <c r="AH337" s="224"/>
      <c r="AI337" s="224"/>
      <c r="AJ337" s="224"/>
      <c r="AK337" s="224"/>
      <c r="AL337" s="224"/>
      <c r="AM337" s="224"/>
      <c r="AN337" s="224"/>
      <c r="AO337" s="224"/>
      <c r="AP337" s="224"/>
      <c r="AQ337" s="224"/>
      <c r="AR337" s="224"/>
      <c r="AS337" s="224"/>
      <c r="AT337" s="224"/>
      <c r="AU337" s="224"/>
      <c r="AV337" s="224"/>
      <c r="AW337" s="224"/>
      <c r="AX337" s="224"/>
      <c r="AY337" s="224"/>
      <c r="AZ337" s="224"/>
      <c r="BA337" s="224"/>
      <c r="BB337" s="224"/>
      <c r="BC337" s="224"/>
      <c r="BD337" s="224"/>
      <c r="BE337" s="224"/>
      <c r="BF337" s="224"/>
      <c r="BG337" s="224"/>
      <c r="BH337" s="224"/>
      <c r="BI337" s="224"/>
      <c r="BJ337" s="224"/>
      <c r="BK337" s="224"/>
      <c r="BL337" s="224"/>
      <c r="BM337" s="224"/>
      <c r="BN337" s="224"/>
      <c r="BO337" s="224"/>
      <c r="BP337" s="224"/>
      <c r="BQ337" s="224"/>
      <c r="BR337" s="224"/>
      <c r="BS337" s="224"/>
      <c r="BT337" s="224"/>
      <c r="BU337" s="224"/>
      <c r="BV337" s="224"/>
      <c r="BW337" s="224"/>
    </row>
    <row r="338" spans="1:75">
      <c r="A338"/>
      <c r="B338"/>
      <c r="C338"/>
      <c r="D338" s="224"/>
      <c r="E338" s="224"/>
      <c r="F338" s="224"/>
      <c r="G338" s="224"/>
      <c r="H338" s="224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  <c r="W338" s="224"/>
      <c r="X338" s="224"/>
      <c r="Y338" s="224"/>
      <c r="Z338" s="224"/>
      <c r="AA338" s="224"/>
      <c r="AB338" s="224"/>
      <c r="AC338" s="224"/>
      <c r="AD338" s="224"/>
      <c r="AE338" s="224"/>
      <c r="AF338" s="224"/>
      <c r="AG338" s="224"/>
      <c r="AH338" s="224"/>
      <c r="AI338" s="224"/>
      <c r="AJ338" s="224"/>
      <c r="AK338" s="224"/>
      <c r="AL338" s="224"/>
      <c r="AM338" s="224"/>
      <c r="AN338" s="224"/>
      <c r="AO338" s="224"/>
      <c r="AP338" s="224"/>
      <c r="AQ338" s="224"/>
      <c r="AR338" s="224"/>
      <c r="AS338" s="224"/>
      <c r="AT338" s="224"/>
      <c r="AU338" s="224"/>
      <c r="AV338" s="224"/>
      <c r="AW338" s="224"/>
      <c r="AX338" s="224"/>
      <c r="AY338" s="224"/>
      <c r="AZ338" s="224"/>
      <c r="BA338" s="224"/>
      <c r="BB338" s="224"/>
      <c r="BC338" s="224"/>
      <c r="BD338" s="224"/>
      <c r="BE338" s="224"/>
      <c r="BF338" s="224"/>
      <c r="BG338" s="224"/>
      <c r="BH338" s="224"/>
      <c r="BI338" s="224"/>
      <c r="BJ338" s="224"/>
      <c r="BK338" s="224"/>
      <c r="BL338" s="224"/>
      <c r="BM338" s="224"/>
      <c r="BN338" s="224"/>
      <c r="BO338" s="224"/>
      <c r="BP338" s="224"/>
      <c r="BQ338" s="224"/>
      <c r="BR338" s="224"/>
      <c r="BS338" s="224"/>
      <c r="BT338" s="224"/>
      <c r="BU338" s="224"/>
      <c r="BV338" s="224"/>
      <c r="BW338" s="224"/>
    </row>
    <row r="339" spans="1:75">
      <c r="A339"/>
      <c r="B339"/>
      <c r="C339"/>
      <c r="D339" s="224"/>
      <c r="E339" s="224"/>
      <c r="F339" s="224"/>
      <c r="G339" s="224"/>
      <c r="H339" s="224"/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  <c r="W339" s="224"/>
      <c r="X339" s="224"/>
      <c r="Y339" s="224"/>
      <c r="Z339" s="224"/>
      <c r="AA339" s="224"/>
      <c r="AB339" s="224"/>
      <c r="AC339" s="224"/>
      <c r="AD339" s="224"/>
      <c r="AE339" s="224"/>
      <c r="AF339" s="224"/>
      <c r="AG339" s="224"/>
      <c r="AH339" s="224"/>
      <c r="AI339" s="224"/>
      <c r="AJ339" s="224"/>
      <c r="AK339" s="224"/>
      <c r="AL339" s="224"/>
      <c r="AM339" s="224"/>
      <c r="AN339" s="224"/>
      <c r="AO339" s="224"/>
      <c r="AP339" s="224"/>
      <c r="AQ339" s="224"/>
      <c r="AR339" s="224"/>
      <c r="AS339" s="224"/>
      <c r="AT339" s="224"/>
      <c r="AU339" s="224"/>
      <c r="AV339" s="224"/>
      <c r="AW339" s="224"/>
      <c r="AX339" s="224"/>
      <c r="AY339" s="224"/>
      <c r="AZ339" s="224"/>
      <c r="BA339" s="224"/>
      <c r="BB339" s="224"/>
      <c r="BC339" s="224"/>
      <c r="BD339" s="224"/>
      <c r="BE339" s="224"/>
      <c r="BF339" s="224"/>
      <c r="BG339" s="224"/>
      <c r="BH339" s="224"/>
      <c r="BI339" s="224"/>
      <c r="BJ339" s="224"/>
      <c r="BK339" s="224"/>
      <c r="BL339" s="224"/>
      <c r="BM339" s="224"/>
      <c r="BN339" s="224"/>
      <c r="BO339" s="224"/>
      <c r="BP339" s="224"/>
      <c r="BQ339" s="224"/>
      <c r="BR339" s="224"/>
      <c r="BS339" s="224"/>
      <c r="BT339" s="224"/>
      <c r="BU339" s="224"/>
      <c r="BV339" s="224"/>
      <c r="BW339" s="224"/>
    </row>
    <row r="340" spans="1:75">
      <c r="A340"/>
      <c r="B340"/>
      <c r="C340"/>
      <c r="D340" s="224"/>
      <c r="E340" s="224"/>
      <c r="F340" s="224"/>
      <c r="G340" s="224"/>
      <c r="H340" s="224"/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  <c r="W340" s="224"/>
      <c r="X340" s="224"/>
      <c r="Y340" s="224"/>
      <c r="Z340" s="224"/>
      <c r="AA340" s="224"/>
      <c r="AB340" s="224"/>
      <c r="AC340" s="224"/>
      <c r="AD340" s="224"/>
      <c r="AE340" s="224"/>
      <c r="AF340" s="224"/>
      <c r="AG340" s="224"/>
      <c r="AH340" s="224"/>
      <c r="AI340" s="224"/>
      <c r="AJ340" s="224"/>
      <c r="AK340" s="224"/>
      <c r="AL340" s="224"/>
      <c r="AM340" s="224"/>
      <c r="AN340" s="224"/>
      <c r="AO340" s="224"/>
      <c r="AP340" s="224"/>
      <c r="AQ340" s="224"/>
      <c r="AR340" s="224"/>
      <c r="AS340" s="224"/>
      <c r="AT340" s="224"/>
      <c r="AU340" s="224"/>
      <c r="AV340" s="224"/>
      <c r="AW340" s="224"/>
      <c r="AX340" s="224"/>
      <c r="AY340" s="224"/>
      <c r="AZ340" s="224"/>
      <c r="BA340" s="224"/>
      <c r="BB340" s="224"/>
      <c r="BC340" s="224"/>
      <c r="BD340" s="224"/>
      <c r="BE340" s="224"/>
      <c r="BF340" s="224"/>
      <c r="BG340" s="224"/>
      <c r="BH340" s="224"/>
      <c r="BI340" s="224"/>
      <c r="BJ340" s="224"/>
      <c r="BK340" s="224"/>
      <c r="BL340" s="224"/>
      <c r="BM340" s="224"/>
      <c r="BN340" s="224"/>
      <c r="BO340" s="224"/>
      <c r="BP340" s="224"/>
      <c r="BQ340" s="224"/>
      <c r="BR340" s="224"/>
      <c r="BS340" s="224"/>
      <c r="BT340" s="224"/>
      <c r="BU340" s="224"/>
      <c r="BV340" s="224"/>
      <c r="BW340" s="224"/>
    </row>
    <row r="341" spans="1:75">
      <c r="A341"/>
      <c r="B341"/>
      <c r="C341"/>
      <c r="D341" s="224"/>
      <c r="E341" s="224"/>
      <c r="F341" s="224"/>
      <c r="G341" s="224"/>
      <c r="H341" s="224"/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  <c r="W341" s="224"/>
      <c r="X341" s="224"/>
      <c r="Y341" s="224"/>
      <c r="Z341" s="224"/>
      <c r="AA341" s="224"/>
      <c r="AB341" s="224"/>
      <c r="AC341" s="224"/>
      <c r="AD341" s="224"/>
      <c r="AE341" s="224"/>
      <c r="AF341" s="224"/>
      <c r="AG341" s="224"/>
      <c r="AH341" s="224"/>
      <c r="AI341" s="224"/>
      <c r="AJ341" s="224"/>
      <c r="AK341" s="224"/>
      <c r="AL341" s="224"/>
      <c r="AM341" s="224"/>
      <c r="AN341" s="224"/>
      <c r="AO341" s="224"/>
      <c r="AP341" s="224"/>
      <c r="AQ341" s="224"/>
      <c r="AR341" s="224"/>
      <c r="AS341" s="224"/>
      <c r="AT341" s="224"/>
      <c r="AU341" s="224"/>
      <c r="AV341" s="224"/>
      <c r="AW341" s="224"/>
      <c r="AX341" s="224"/>
      <c r="AY341" s="224"/>
      <c r="AZ341" s="224"/>
      <c r="BA341" s="224"/>
      <c r="BB341" s="224"/>
      <c r="BC341" s="224"/>
      <c r="BD341" s="224"/>
      <c r="BE341" s="224"/>
      <c r="BF341" s="224"/>
      <c r="BG341" s="224"/>
      <c r="BH341" s="224"/>
      <c r="BI341" s="224"/>
      <c r="BJ341" s="224"/>
      <c r="BK341" s="224"/>
      <c r="BL341" s="224"/>
      <c r="BM341" s="224"/>
      <c r="BN341" s="224"/>
      <c r="BO341" s="224"/>
      <c r="BP341" s="224"/>
      <c r="BQ341" s="224"/>
      <c r="BR341" s="224"/>
      <c r="BS341" s="224"/>
      <c r="BT341" s="224"/>
      <c r="BU341" s="224"/>
      <c r="BV341" s="224"/>
      <c r="BW341" s="224"/>
    </row>
    <row r="342" spans="1:75">
      <c r="A342"/>
      <c r="B342"/>
      <c r="C342"/>
      <c r="D342" s="224"/>
      <c r="E342" s="224"/>
      <c r="F342" s="224"/>
      <c r="G342" s="224"/>
      <c r="H342" s="224"/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  <c r="W342" s="224"/>
      <c r="X342" s="224"/>
      <c r="Y342" s="224"/>
      <c r="Z342" s="224"/>
      <c r="AA342" s="224"/>
      <c r="AB342" s="224"/>
      <c r="AC342" s="224"/>
      <c r="AD342" s="224"/>
      <c r="AE342" s="224"/>
      <c r="AF342" s="224"/>
      <c r="AG342" s="224"/>
      <c r="AH342" s="224"/>
      <c r="AI342" s="224"/>
      <c r="AJ342" s="224"/>
      <c r="AK342" s="224"/>
      <c r="AL342" s="224"/>
      <c r="AM342" s="224"/>
      <c r="AN342" s="224"/>
      <c r="AO342" s="224"/>
      <c r="AP342" s="224"/>
      <c r="AQ342" s="224"/>
      <c r="AR342" s="224"/>
      <c r="AS342" s="224"/>
      <c r="AT342" s="224"/>
      <c r="AU342" s="224"/>
      <c r="AV342" s="224"/>
      <c r="AW342" s="224"/>
      <c r="AX342" s="224"/>
      <c r="AY342" s="224"/>
      <c r="AZ342" s="224"/>
      <c r="BA342" s="224"/>
      <c r="BB342" s="224"/>
      <c r="BC342" s="224"/>
      <c r="BD342" s="224"/>
      <c r="BE342" s="224"/>
      <c r="BF342" s="224"/>
      <c r="BG342" s="224"/>
      <c r="BH342" s="224"/>
      <c r="BI342" s="224"/>
      <c r="BJ342" s="224"/>
      <c r="BK342" s="224"/>
      <c r="BL342" s="224"/>
      <c r="BM342" s="224"/>
      <c r="BN342" s="224"/>
      <c r="BO342" s="224"/>
      <c r="BP342" s="224"/>
      <c r="BQ342" s="224"/>
      <c r="BR342" s="224"/>
      <c r="BS342" s="224"/>
      <c r="BT342" s="224"/>
      <c r="BU342" s="224"/>
      <c r="BV342" s="224"/>
      <c r="BW342" s="224"/>
    </row>
    <row r="343" spans="1:75">
      <c r="A343"/>
      <c r="B343"/>
      <c r="C343"/>
      <c r="D343" s="224"/>
      <c r="E343" s="224"/>
      <c r="F343" s="224"/>
      <c r="G343" s="224"/>
      <c r="H343" s="224"/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  <c r="W343" s="224"/>
      <c r="X343" s="224"/>
      <c r="Y343" s="224"/>
      <c r="Z343" s="224"/>
      <c r="AA343" s="224"/>
      <c r="AB343" s="224"/>
      <c r="AC343" s="224"/>
      <c r="AD343" s="224"/>
      <c r="AE343" s="224"/>
      <c r="AF343" s="224"/>
      <c r="AG343" s="224"/>
      <c r="AH343" s="224"/>
      <c r="AI343" s="224"/>
      <c r="AJ343" s="224"/>
      <c r="AK343" s="224"/>
      <c r="AL343" s="224"/>
      <c r="AM343" s="224"/>
      <c r="AN343" s="224"/>
      <c r="AO343" s="224"/>
      <c r="AP343" s="224"/>
      <c r="AQ343" s="224"/>
      <c r="AR343" s="224"/>
      <c r="AS343" s="224"/>
      <c r="AT343" s="224"/>
      <c r="AU343" s="224"/>
      <c r="AV343" s="224"/>
      <c r="AW343" s="224"/>
      <c r="AX343" s="224"/>
      <c r="AY343" s="224"/>
      <c r="AZ343" s="224"/>
      <c r="BA343" s="224"/>
      <c r="BB343" s="224"/>
      <c r="BC343" s="224"/>
      <c r="BD343" s="224"/>
      <c r="BE343" s="224"/>
      <c r="BF343" s="224"/>
      <c r="BG343" s="224"/>
      <c r="BH343" s="224"/>
      <c r="BI343" s="224"/>
      <c r="BJ343" s="224"/>
      <c r="BK343" s="224"/>
      <c r="BL343" s="224"/>
      <c r="BM343" s="224"/>
      <c r="BN343" s="224"/>
      <c r="BO343" s="224"/>
      <c r="BP343" s="224"/>
      <c r="BQ343" s="224"/>
      <c r="BR343" s="224"/>
      <c r="BS343" s="224"/>
      <c r="BT343" s="224"/>
      <c r="BU343" s="224"/>
      <c r="BV343" s="224"/>
      <c r="BW343" s="224"/>
    </row>
    <row r="344" spans="1:75">
      <c r="A344"/>
      <c r="B344"/>
      <c r="C344"/>
      <c r="D344" s="224"/>
      <c r="E344" s="224"/>
      <c r="F344" s="224"/>
      <c r="G344" s="224"/>
      <c r="H344" s="224"/>
      <c r="I344" s="224"/>
      <c r="J344" s="224"/>
      <c r="K344" s="224"/>
      <c r="L344" s="224"/>
      <c r="M344" s="224"/>
    </row>
    <row r="345" spans="1:75">
      <c r="A345"/>
      <c r="B345"/>
      <c r="C345"/>
      <c r="D345" s="224"/>
      <c r="E345" s="224"/>
      <c r="F345" s="224"/>
      <c r="G345" s="224"/>
      <c r="H345" s="224"/>
      <c r="I345" s="224"/>
      <c r="J345" s="224"/>
      <c r="K345" s="224"/>
      <c r="L345" s="224"/>
      <c r="M345" s="224"/>
    </row>
    <row r="346" spans="1:75">
      <c r="A346"/>
      <c r="B346"/>
      <c r="C346"/>
      <c r="D346" s="224"/>
      <c r="E346" s="224"/>
      <c r="F346" s="224"/>
      <c r="G346" s="224"/>
      <c r="H346" s="224"/>
      <c r="I346" s="224"/>
      <c r="J346" s="224"/>
      <c r="K346" s="224"/>
      <c r="L346" s="224"/>
      <c r="M346" s="224"/>
    </row>
    <row r="347" spans="1:75">
      <c r="A347"/>
      <c r="B347"/>
      <c r="C347"/>
      <c r="D347" s="224"/>
      <c r="E347" s="224"/>
      <c r="F347" s="224"/>
      <c r="G347" s="224"/>
      <c r="H347" s="224"/>
      <c r="I347" s="224"/>
      <c r="J347" s="224"/>
      <c r="K347" s="224"/>
      <c r="L347" s="224"/>
      <c r="M347" s="224"/>
    </row>
    <row r="348" spans="1:75">
      <c r="A348"/>
      <c r="B348"/>
      <c r="C348"/>
      <c r="D348" s="224"/>
      <c r="E348" s="224"/>
      <c r="F348" s="224"/>
      <c r="G348" s="224"/>
      <c r="H348" s="224"/>
      <c r="I348" s="224"/>
      <c r="J348" s="224"/>
      <c r="K348" s="224"/>
      <c r="L348" s="224"/>
      <c r="M348" s="224"/>
    </row>
    <row r="349" spans="1:75">
      <c r="A349"/>
      <c r="B349"/>
      <c r="C349"/>
      <c r="D349" s="224"/>
      <c r="E349" s="224"/>
      <c r="F349" s="224"/>
      <c r="G349" s="224"/>
      <c r="H349" s="224"/>
      <c r="I349" s="224"/>
      <c r="J349" s="224"/>
      <c r="K349" s="224"/>
      <c r="L349" s="224"/>
      <c r="M349" s="224"/>
    </row>
    <row r="350" spans="1:75">
      <c r="A350"/>
      <c r="B350"/>
      <c r="C350"/>
      <c r="D350" s="224"/>
      <c r="E350" s="224"/>
      <c r="F350" s="224"/>
      <c r="G350" s="224"/>
      <c r="H350" s="224"/>
      <c r="I350" s="224"/>
      <c r="J350" s="224"/>
      <c r="K350" s="224"/>
      <c r="L350" s="224"/>
      <c r="M350" s="224"/>
    </row>
    <row r="351" spans="1:75">
      <c r="A351"/>
      <c r="B351"/>
      <c r="C351"/>
      <c r="D351" s="224"/>
      <c r="E351" s="224"/>
      <c r="F351" s="224"/>
      <c r="G351" s="224"/>
      <c r="H351" s="224"/>
      <c r="I351" s="224"/>
      <c r="J351" s="224"/>
      <c r="K351" s="224"/>
      <c r="L351" s="224"/>
      <c r="M351" s="224"/>
    </row>
    <row r="352" spans="1:75">
      <c r="A352"/>
      <c r="B352"/>
      <c r="C352"/>
      <c r="D352" s="224"/>
      <c r="E352" s="224"/>
      <c r="F352" s="224"/>
      <c r="G352" s="224"/>
      <c r="H352" s="224"/>
      <c r="I352" s="224"/>
      <c r="J352" s="224"/>
      <c r="K352" s="224"/>
      <c r="L352" s="224"/>
      <c r="M352" s="224"/>
    </row>
    <row r="353" spans="1:13">
      <c r="A353"/>
      <c r="B353"/>
      <c r="C353"/>
      <c r="D353" s="224"/>
      <c r="E353" s="224"/>
      <c r="F353" s="224"/>
      <c r="G353" s="224"/>
      <c r="H353" s="224"/>
      <c r="I353" s="224"/>
      <c r="J353" s="224"/>
      <c r="K353" s="224"/>
      <c r="L353" s="224"/>
      <c r="M353" s="224"/>
    </row>
    <row r="354" spans="1:13">
      <c r="A354"/>
      <c r="B354"/>
      <c r="C354"/>
      <c r="D354" s="224"/>
      <c r="E354" s="224"/>
      <c r="F354" s="224"/>
      <c r="G354" s="224"/>
      <c r="H354" s="224"/>
      <c r="I354" s="224"/>
      <c r="J354" s="224"/>
      <c r="K354" s="224"/>
      <c r="L354" s="224"/>
      <c r="M354" s="224"/>
    </row>
    <row r="355" spans="1:13">
      <c r="A355"/>
      <c r="B355"/>
      <c r="C355"/>
      <c r="D355" s="224"/>
      <c r="E355" s="224"/>
      <c r="F355" s="224"/>
      <c r="G355" s="224"/>
      <c r="H355" s="224"/>
      <c r="I355" s="224"/>
      <c r="J355" s="224"/>
      <c r="K355" s="224"/>
      <c r="L355" s="224"/>
      <c r="M355" s="224"/>
    </row>
    <row r="356" spans="1:13">
      <c r="A356"/>
      <c r="B356"/>
      <c r="C356"/>
      <c r="D356" s="224"/>
      <c r="E356" s="224"/>
      <c r="F356" s="224"/>
      <c r="G356" s="224"/>
      <c r="H356" s="224"/>
      <c r="I356" s="224"/>
      <c r="J356" s="224"/>
      <c r="K356" s="224"/>
      <c r="L356" s="224"/>
      <c r="M356" s="224"/>
    </row>
    <row r="357" spans="1:13">
      <c r="A357"/>
      <c r="B357"/>
      <c r="C357"/>
      <c r="D357" s="224"/>
      <c r="E357" s="224"/>
      <c r="F357" s="224"/>
      <c r="G357" s="224"/>
      <c r="H357" s="224"/>
      <c r="I357" s="224"/>
      <c r="J357" s="224"/>
      <c r="K357" s="224"/>
      <c r="L357" s="224"/>
      <c r="M357" s="224"/>
    </row>
    <row r="358" spans="1:13">
      <c r="A358"/>
      <c r="B358"/>
      <c r="C358"/>
      <c r="D358" s="224"/>
      <c r="E358" s="224"/>
      <c r="F358" s="224"/>
      <c r="G358" s="224"/>
      <c r="H358" s="224"/>
      <c r="I358" s="224"/>
      <c r="J358" s="224"/>
      <c r="K358" s="224"/>
      <c r="L358" s="224"/>
      <c r="M358" s="224"/>
    </row>
    <row r="359" spans="1:13">
      <c r="A359"/>
      <c r="B359"/>
      <c r="C359"/>
      <c r="D359" s="224"/>
      <c r="E359" s="224"/>
      <c r="F359" s="224"/>
      <c r="G359" s="224"/>
      <c r="H359" s="224"/>
      <c r="I359" s="224"/>
      <c r="J359" s="224"/>
      <c r="K359" s="224"/>
      <c r="L359" s="224"/>
      <c r="M359" s="224"/>
    </row>
    <row r="360" spans="1:13">
      <c r="A360"/>
      <c r="B360"/>
      <c r="C360"/>
      <c r="D360" s="224"/>
      <c r="E360" s="224"/>
      <c r="F360" s="224"/>
      <c r="G360" s="224"/>
      <c r="H360" s="224"/>
      <c r="I360" s="224"/>
      <c r="J360" s="224"/>
      <c r="K360" s="224"/>
      <c r="L360" s="224"/>
      <c r="M360" s="224"/>
    </row>
    <row r="361" spans="1:13">
      <c r="A361"/>
      <c r="B361"/>
      <c r="C361"/>
      <c r="D361" s="224"/>
      <c r="E361" s="224"/>
      <c r="F361" s="224"/>
      <c r="G361" s="224"/>
      <c r="H361" s="224"/>
      <c r="I361" s="224"/>
      <c r="J361" s="224"/>
      <c r="K361" s="224"/>
      <c r="L361" s="224"/>
      <c r="M361" s="224"/>
    </row>
    <row r="362" spans="1:13">
      <c r="A362"/>
      <c r="B362"/>
      <c r="C362"/>
      <c r="D362" s="224"/>
      <c r="E362" s="224"/>
      <c r="F362" s="224"/>
      <c r="G362" s="224"/>
      <c r="H362" s="224"/>
      <c r="I362" s="224"/>
      <c r="J362" s="224"/>
      <c r="K362" s="224"/>
      <c r="L362" s="224"/>
      <c r="M362" s="224"/>
    </row>
    <row r="363" spans="1:13">
      <c r="A363"/>
      <c r="B363"/>
      <c r="C363"/>
      <c r="D363" s="224"/>
      <c r="E363" s="224"/>
      <c r="F363" s="224"/>
      <c r="G363" s="224"/>
      <c r="H363" s="224"/>
      <c r="I363" s="224"/>
      <c r="J363" s="224"/>
      <c r="K363" s="224"/>
      <c r="L363" s="224"/>
      <c r="M363" s="224"/>
    </row>
    <row r="364" spans="1:13">
      <c r="A364"/>
      <c r="B364"/>
      <c r="C364"/>
      <c r="D364" s="224"/>
      <c r="E364" s="224"/>
      <c r="F364" s="224"/>
      <c r="G364" s="224"/>
      <c r="H364" s="224"/>
      <c r="I364" s="224"/>
      <c r="J364" s="224"/>
      <c r="K364" s="224"/>
      <c r="L364" s="224"/>
      <c r="M364" s="224"/>
    </row>
    <row r="365" spans="1:13">
      <c r="A365"/>
      <c r="B365"/>
      <c r="C365"/>
      <c r="D365" s="224"/>
      <c r="E365" s="224"/>
      <c r="F365" s="224"/>
      <c r="G365" s="224"/>
      <c r="H365" s="224"/>
      <c r="I365" s="224"/>
      <c r="J365" s="224"/>
      <c r="K365" s="224"/>
      <c r="L365" s="224"/>
      <c r="M365" s="224"/>
    </row>
    <row r="366" spans="1:13">
      <c r="A366"/>
      <c r="B366"/>
      <c r="C366"/>
      <c r="D366" s="224"/>
      <c r="E366" s="224"/>
      <c r="F366" s="224"/>
      <c r="G366" s="224"/>
      <c r="H366" s="224"/>
      <c r="I366" s="224"/>
      <c r="J366" s="224"/>
      <c r="K366" s="224"/>
      <c r="L366" s="224"/>
      <c r="M366" s="224"/>
    </row>
    <row r="367" spans="1:13">
      <c r="A367"/>
      <c r="B367"/>
      <c r="C367"/>
      <c r="D367" s="224"/>
      <c r="E367" s="224"/>
      <c r="F367" s="224"/>
      <c r="G367" s="224"/>
      <c r="H367" s="224"/>
      <c r="I367" s="224"/>
      <c r="J367" s="224"/>
      <c r="K367" s="224"/>
      <c r="L367" s="224"/>
      <c r="M367" s="224"/>
    </row>
    <row r="368" spans="1:13">
      <c r="A368"/>
      <c r="B368"/>
      <c r="C368"/>
      <c r="D368" s="224"/>
      <c r="E368" s="224"/>
      <c r="F368" s="224"/>
      <c r="G368" s="224"/>
      <c r="H368" s="224"/>
      <c r="I368" s="224"/>
      <c r="J368" s="224"/>
      <c r="K368" s="224"/>
      <c r="L368" s="224"/>
      <c r="M368" s="224"/>
    </row>
    <row r="369" spans="1:13">
      <c r="A369"/>
      <c r="B369"/>
      <c r="C369"/>
      <c r="D369" s="224"/>
      <c r="E369" s="224"/>
      <c r="F369" s="224"/>
      <c r="G369" s="224"/>
      <c r="H369" s="224"/>
      <c r="I369" s="224"/>
      <c r="J369" s="224"/>
      <c r="K369" s="224"/>
      <c r="L369" s="224"/>
      <c r="M369" s="224"/>
    </row>
    <row r="370" spans="1:13">
      <c r="A370"/>
      <c r="B370"/>
      <c r="C370"/>
      <c r="D370" s="224"/>
      <c r="E370" s="224"/>
      <c r="F370" s="224"/>
      <c r="G370" s="224"/>
      <c r="H370" s="224"/>
      <c r="I370" s="224"/>
      <c r="J370" s="224"/>
      <c r="K370" s="224"/>
      <c r="L370" s="224"/>
      <c r="M370" s="224"/>
    </row>
    <row r="371" spans="1:13">
      <c r="A371"/>
      <c r="B371"/>
      <c r="C371"/>
      <c r="D371" s="224"/>
      <c r="E371" s="224"/>
      <c r="F371" s="224"/>
      <c r="G371" s="224"/>
      <c r="H371" s="224"/>
      <c r="I371" s="224"/>
      <c r="J371" s="224"/>
      <c r="K371" s="224"/>
      <c r="L371" s="224"/>
      <c r="M371" s="224"/>
    </row>
    <row r="372" spans="1:13">
      <c r="A372"/>
      <c r="B372"/>
      <c r="C372"/>
      <c r="D372" s="224"/>
      <c r="E372" s="224"/>
      <c r="F372" s="224"/>
      <c r="G372" s="224"/>
      <c r="H372" s="224"/>
      <c r="I372" s="224"/>
      <c r="J372" s="224"/>
      <c r="K372" s="224"/>
      <c r="L372" s="224"/>
      <c r="M372" s="224"/>
    </row>
    <row r="373" spans="1:13">
      <c r="A373"/>
      <c r="B373"/>
      <c r="C373"/>
      <c r="D373" s="224"/>
      <c r="E373" s="224"/>
      <c r="F373" s="224"/>
      <c r="G373" s="224"/>
      <c r="H373" s="224"/>
      <c r="I373" s="224"/>
      <c r="J373" s="224"/>
      <c r="K373" s="224"/>
      <c r="L373" s="224"/>
      <c r="M373" s="224"/>
    </row>
    <row r="374" spans="1:13">
      <c r="A374"/>
      <c r="B374"/>
      <c r="C374"/>
      <c r="D374" s="224"/>
      <c r="E374" s="224"/>
      <c r="F374" s="224"/>
      <c r="G374" s="224"/>
      <c r="H374" s="224"/>
      <c r="I374" s="224"/>
      <c r="J374" s="224"/>
      <c r="K374" s="224"/>
      <c r="L374" s="224"/>
      <c r="M374" s="224"/>
    </row>
    <row r="375" spans="1:13">
      <c r="A375"/>
      <c r="B375"/>
      <c r="C375"/>
      <c r="D375" s="224"/>
      <c r="E375" s="224"/>
      <c r="F375" s="224"/>
      <c r="G375" s="224"/>
      <c r="H375" s="224"/>
      <c r="I375" s="224"/>
      <c r="J375" s="224"/>
      <c r="K375" s="224"/>
      <c r="L375" s="224"/>
      <c r="M375" s="224"/>
    </row>
    <row r="376" spans="1:13">
      <c r="A376"/>
      <c r="B376"/>
      <c r="C376"/>
      <c r="D376" s="224"/>
      <c r="E376" s="224"/>
      <c r="F376" s="224"/>
      <c r="G376" s="224"/>
      <c r="H376" s="224"/>
      <c r="I376" s="224"/>
      <c r="J376" s="224"/>
      <c r="K376" s="224"/>
      <c r="L376" s="224"/>
      <c r="M376" s="224"/>
    </row>
    <row r="377" spans="1:13">
      <c r="A377"/>
      <c r="B377"/>
      <c r="C377"/>
      <c r="D377" s="224"/>
      <c r="E377" s="224"/>
      <c r="F377" s="224"/>
      <c r="G377" s="224"/>
      <c r="H377" s="224"/>
      <c r="I377" s="224"/>
      <c r="J377" s="224"/>
      <c r="K377" s="224"/>
      <c r="L377" s="224"/>
      <c r="M377" s="224"/>
    </row>
    <row r="378" spans="1:13">
      <c r="A378"/>
      <c r="B378"/>
      <c r="C378"/>
      <c r="D378" s="224"/>
      <c r="E378" s="224"/>
      <c r="F378" s="224"/>
      <c r="G378" s="224"/>
      <c r="H378" s="224"/>
      <c r="I378" s="224"/>
      <c r="J378" s="224"/>
      <c r="K378" s="224"/>
      <c r="L378" s="224"/>
      <c r="M378" s="224"/>
    </row>
    <row r="379" spans="1:13">
      <c r="A379"/>
      <c r="B379"/>
      <c r="C379"/>
      <c r="D379" s="224"/>
      <c r="E379" s="224"/>
      <c r="F379" s="224"/>
      <c r="G379" s="224"/>
      <c r="H379" s="224"/>
      <c r="I379" s="224"/>
      <c r="J379" s="224"/>
      <c r="K379" s="224"/>
      <c r="L379" s="224"/>
      <c r="M379" s="224"/>
    </row>
    <row r="380" spans="1:13">
      <c r="A380"/>
      <c r="B380"/>
      <c r="C380"/>
      <c r="D380" s="224"/>
      <c r="E380" s="224"/>
      <c r="F380" s="224"/>
      <c r="G380" s="224"/>
      <c r="H380" s="224"/>
      <c r="I380" s="224"/>
      <c r="J380" s="224"/>
      <c r="K380" s="224"/>
      <c r="L380" s="224"/>
      <c r="M380" s="224"/>
    </row>
    <row r="381" spans="1:13">
      <c r="A381"/>
      <c r="B381"/>
      <c r="C381"/>
      <c r="D381" s="224"/>
      <c r="E381" s="224"/>
      <c r="F381" s="224"/>
      <c r="G381" s="224"/>
      <c r="H381" s="224"/>
      <c r="I381" s="224"/>
      <c r="J381" s="224"/>
      <c r="K381" s="224"/>
      <c r="L381" s="224"/>
      <c r="M381" s="224"/>
    </row>
    <row r="382" spans="1:13">
      <c r="A382"/>
      <c r="B382"/>
      <c r="C382"/>
      <c r="D382" s="224"/>
      <c r="E382" s="224"/>
      <c r="F382" s="224"/>
      <c r="G382" s="224"/>
      <c r="H382" s="224"/>
      <c r="I382" s="224"/>
      <c r="J382" s="224"/>
      <c r="K382" s="224"/>
      <c r="L382" s="224"/>
      <c r="M382" s="224"/>
    </row>
    <row r="383" spans="1:13">
      <c r="A383"/>
      <c r="B383"/>
      <c r="C383"/>
      <c r="D383" s="224"/>
      <c r="E383" s="224"/>
      <c r="F383" s="224"/>
      <c r="G383" s="224"/>
      <c r="H383" s="224"/>
      <c r="I383" s="224"/>
      <c r="J383" s="224"/>
      <c r="K383" s="224"/>
      <c r="L383" s="224"/>
      <c r="M383" s="224"/>
    </row>
    <row r="384" spans="1:13">
      <c r="A384"/>
      <c r="B384"/>
      <c r="C384"/>
      <c r="D384" s="224"/>
      <c r="E384" s="224"/>
      <c r="F384" s="224"/>
      <c r="G384" s="224"/>
      <c r="H384" s="224"/>
      <c r="I384" s="224"/>
      <c r="J384" s="224"/>
      <c r="K384" s="224"/>
      <c r="L384" s="224"/>
      <c r="M384" s="224"/>
    </row>
    <row r="385" spans="1:13">
      <c r="A385"/>
      <c r="B385"/>
      <c r="C385"/>
      <c r="D385" s="224"/>
      <c r="E385" s="224"/>
      <c r="F385" s="224"/>
      <c r="G385" s="224"/>
      <c r="H385" s="224"/>
      <c r="I385" s="224"/>
      <c r="J385" s="224"/>
      <c r="K385" s="224"/>
      <c r="L385" s="224"/>
      <c r="M385" s="224"/>
    </row>
    <row r="386" spans="1:13">
      <c r="A386"/>
      <c r="B386"/>
      <c r="C386"/>
      <c r="D386" s="224"/>
      <c r="E386" s="224"/>
      <c r="F386" s="224"/>
      <c r="G386" s="224"/>
      <c r="H386" s="224"/>
      <c r="I386" s="224"/>
      <c r="J386" s="224"/>
      <c r="K386" s="224"/>
      <c r="L386" s="224"/>
      <c r="M386" s="224"/>
    </row>
    <row r="387" spans="1:13">
      <c r="A387"/>
      <c r="B387"/>
      <c r="C387"/>
      <c r="D387" s="224"/>
      <c r="E387" s="224"/>
      <c r="F387" s="224"/>
      <c r="G387" s="224"/>
      <c r="H387" s="224"/>
      <c r="I387" s="224"/>
      <c r="J387" s="224"/>
      <c r="K387" s="224"/>
      <c r="L387" s="224"/>
      <c r="M387" s="224"/>
    </row>
    <row r="388" spans="1:13">
      <c r="A388"/>
      <c r="B388"/>
      <c r="C388"/>
      <c r="D388" s="224"/>
      <c r="E388" s="224"/>
      <c r="F388" s="224"/>
      <c r="G388" s="224"/>
      <c r="H388" s="224"/>
      <c r="I388" s="224"/>
      <c r="J388" s="224"/>
      <c r="K388" s="224"/>
      <c r="L388" s="224"/>
      <c r="M388" s="224"/>
    </row>
    <row r="389" spans="1:13">
      <c r="A389"/>
      <c r="B389"/>
      <c r="C389"/>
      <c r="D389" s="224"/>
      <c r="E389" s="224"/>
      <c r="F389" s="224"/>
      <c r="G389" s="224"/>
      <c r="H389" s="224"/>
      <c r="I389" s="224"/>
      <c r="J389" s="224"/>
      <c r="K389" s="224"/>
      <c r="L389" s="224"/>
      <c r="M389" s="224"/>
    </row>
    <row r="390" spans="1:13">
      <c r="A390"/>
      <c r="B390"/>
      <c r="C390"/>
      <c r="D390" s="224"/>
      <c r="E390" s="224"/>
      <c r="F390" s="224"/>
      <c r="G390" s="224"/>
      <c r="H390" s="224"/>
      <c r="I390" s="224"/>
      <c r="J390" s="224"/>
      <c r="K390" s="224"/>
      <c r="L390" s="224"/>
      <c r="M390" s="224"/>
    </row>
    <row r="391" spans="1:13">
      <c r="A391"/>
      <c r="B391"/>
      <c r="C391"/>
      <c r="D391" s="224"/>
      <c r="E391" s="224"/>
      <c r="F391" s="224"/>
      <c r="G391" s="224"/>
      <c r="H391" s="224"/>
      <c r="I391" s="224"/>
      <c r="J391" s="224"/>
      <c r="K391" s="224"/>
      <c r="L391" s="224"/>
      <c r="M391" s="224"/>
    </row>
    <row r="392" spans="1:13">
      <c r="A392"/>
      <c r="B392"/>
      <c r="C392"/>
      <c r="D392" s="224"/>
      <c r="E392" s="224"/>
      <c r="F392" s="224"/>
      <c r="G392" s="224"/>
      <c r="H392" s="224"/>
      <c r="I392" s="224"/>
      <c r="J392" s="224"/>
      <c r="K392" s="224"/>
      <c r="L392" s="224"/>
      <c r="M392" s="224"/>
    </row>
    <row r="393" spans="1:13">
      <c r="A393"/>
      <c r="B393"/>
      <c r="C393"/>
      <c r="D393" s="224"/>
      <c r="E393" s="224"/>
      <c r="F393" s="224"/>
      <c r="G393" s="224"/>
      <c r="H393" s="224"/>
      <c r="I393" s="224"/>
      <c r="J393" s="224"/>
      <c r="K393" s="224"/>
      <c r="L393" s="224"/>
      <c r="M393" s="224"/>
    </row>
    <row r="394" spans="1:13">
      <c r="A394"/>
      <c r="B394"/>
      <c r="C394"/>
      <c r="D394" s="224"/>
      <c r="E394" s="224"/>
      <c r="F394" s="224"/>
      <c r="G394" s="224"/>
      <c r="H394" s="224"/>
      <c r="I394" s="224"/>
      <c r="J394" s="224"/>
      <c r="K394" s="224"/>
      <c r="L394" s="224"/>
      <c r="M394" s="224"/>
    </row>
    <row r="395" spans="1:13">
      <c r="A395"/>
      <c r="B395"/>
      <c r="C395"/>
      <c r="D395" s="224"/>
      <c r="E395" s="224"/>
      <c r="F395" s="224"/>
      <c r="G395" s="224"/>
      <c r="H395" s="224"/>
      <c r="I395" s="224"/>
      <c r="J395" s="224"/>
      <c r="K395" s="224"/>
      <c r="L395" s="224"/>
      <c r="M395" s="224"/>
    </row>
    <row r="396" spans="1:13">
      <c r="A396"/>
      <c r="B396"/>
      <c r="C396"/>
      <c r="D396" s="224"/>
      <c r="E396" s="224"/>
      <c r="F396" s="224"/>
      <c r="G396" s="224"/>
      <c r="H396" s="224"/>
      <c r="I396" s="224"/>
      <c r="J396" s="224"/>
      <c r="K396" s="224"/>
      <c r="L396" s="224"/>
      <c r="M396" s="224"/>
    </row>
    <row r="397" spans="1:13">
      <c r="A397"/>
      <c r="B397"/>
      <c r="C397"/>
      <c r="D397" s="224"/>
      <c r="E397" s="224"/>
      <c r="F397" s="224"/>
      <c r="G397" s="224"/>
      <c r="H397" s="224"/>
      <c r="I397" s="224"/>
      <c r="J397" s="224"/>
      <c r="K397" s="224"/>
      <c r="L397" s="224"/>
      <c r="M397" s="224"/>
    </row>
    <row r="398" spans="1:13">
      <c r="A398"/>
      <c r="B398"/>
      <c r="C398"/>
      <c r="D398" s="224"/>
      <c r="E398" s="224"/>
      <c r="F398" s="224"/>
      <c r="G398" s="224"/>
      <c r="H398" s="224"/>
      <c r="I398" s="224"/>
      <c r="J398" s="224"/>
      <c r="K398" s="224"/>
      <c r="L398" s="224"/>
      <c r="M398" s="224"/>
    </row>
    <row r="399" spans="1:13">
      <c r="A399"/>
      <c r="B399"/>
      <c r="C399"/>
      <c r="D399" s="224"/>
      <c r="E399" s="224"/>
      <c r="F399" s="224"/>
      <c r="G399" s="224"/>
      <c r="H399" s="224"/>
      <c r="I399" s="224"/>
      <c r="J399" s="224"/>
      <c r="K399" s="224"/>
      <c r="L399" s="224"/>
      <c r="M399" s="224"/>
    </row>
    <row r="400" spans="1:13">
      <c r="A400"/>
      <c r="B400"/>
      <c r="C400"/>
      <c r="D400" s="224"/>
      <c r="E400" s="224"/>
      <c r="F400" s="224"/>
      <c r="G400" s="224"/>
      <c r="H400" s="224"/>
      <c r="I400" s="224"/>
      <c r="J400" s="224"/>
      <c r="K400" s="224"/>
      <c r="L400" s="224"/>
      <c r="M400" s="224"/>
    </row>
    <row r="401" spans="1:13">
      <c r="A401"/>
      <c r="B401"/>
      <c r="C401"/>
      <c r="D401" s="224"/>
      <c r="E401" s="224"/>
      <c r="F401" s="224"/>
      <c r="G401" s="224"/>
      <c r="H401" s="224"/>
      <c r="I401" s="224"/>
      <c r="J401" s="224"/>
      <c r="K401" s="224"/>
      <c r="L401" s="224"/>
      <c r="M401" s="224"/>
    </row>
    <row r="402" spans="1:13">
      <c r="A402"/>
      <c r="B402"/>
      <c r="C402"/>
      <c r="D402" s="224"/>
      <c r="E402" s="224"/>
      <c r="F402" s="224"/>
      <c r="G402" s="224"/>
      <c r="H402" s="224"/>
      <c r="I402" s="224"/>
      <c r="J402" s="224"/>
      <c r="K402" s="224"/>
      <c r="L402" s="224"/>
      <c r="M402" s="224"/>
    </row>
    <row r="403" spans="1:13">
      <c r="A403"/>
      <c r="B403"/>
      <c r="C403"/>
      <c r="D403" s="224"/>
      <c r="E403" s="224"/>
      <c r="F403" s="224"/>
      <c r="G403" s="224"/>
      <c r="H403" s="224"/>
      <c r="I403" s="224"/>
      <c r="J403" s="224"/>
      <c r="K403" s="224"/>
      <c r="L403" s="224"/>
      <c r="M403" s="224"/>
    </row>
    <row r="404" spans="1:13">
      <c r="A404"/>
      <c r="B404"/>
      <c r="C404"/>
      <c r="D404" s="224"/>
      <c r="E404" s="224"/>
      <c r="F404" s="224"/>
      <c r="G404" s="224"/>
      <c r="H404" s="224"/>
      <c r="I404" s="224"/>
      <c r="J404" s="224"/>
      <c r="K404" s="224"/>
      <c r="L404" s="224"/>
      <c r="M404" s="224"/>
    </row>
    <row r="405" spans="1:13">
      <c r="A405"/>
      <c r="B405"/>
      <c r="C405"/>
      <c r="D405" s="224"/>
      <c r="E405" s="224"/>
      <c r="F405" s="224"/>
      <c r="G405" s="224"/>
      <c r="H405" s="224"/>
      <c r="I405" s="224"/>
      <c r="J405" s="224"/>
      <c r="K405" s="224"/>
      <c r="L405" s="224"/>
      <c r="M405" s="224"/>
    </row>
    <row r="406" spans="1:13">
      <c r="A406"/>
      <c r="B406"/>
      <c r="C406"/>
      <c r="D406" s="224"/>
      <c r="E406" s="224"/>
      <c r="F406" s="224"/>
      <c r="G406" s="224"/>
      <c r="H406" s="224"/>
      <c r="I406" s="224"/>
      <c r="J406" s="224"/>
      <c r="K406" s="224"/>
      <c r="L406" s="224"/>
      <c r="M406" s="224"/>
    </row>
    <row r="407" spans="1:13">
      <c r="A407"/>
      <c r="B407"/>
      <c r="C407"/>
      <c r="D407" s="224"/>
      <c r="E407" s="224"/>
      <c r="F407" s="224"/>
      <c r="G407" s="224"/>
      <c r="H407" s="224"/>
      <c r="I407" s="224"/>
      <c r="J407" s="224"/>
      <c r="K407" s="224"/>
      <c r="L407" s="224"/>
      <c r="M407" s="224"/>
    </row>
    <row r="408" spans="1:13">
      <c r="A408"/>
      <c r="B408"/>
      <c r="C408"/>
      <c r="D408" s="224"/>
      <c r="E408" s="224"/>
      <c r="F408" s="224"/>
      <c r="G408" s="224"/>
      <c r="H408" s="224"/>
      <c r="I408" s="224"/>
      <c r="J408" s="224"/>
      <c r="K408" s="224"/>
      <c r="L408" s="224"/>
      <c r="M408" s="224"/>
    </row>
    <row r="409" spans="1:13">
      <c r="A409"/>
      <c r="B409"/>
      <c r="C409"/>
      <c r="D409" s="224"/>
      <c r="E409" s="224"/>
      <c r="F409" s="224"/>
      <c r="G409" s="224"/>
      <c r="H409" s="224"/>
      <c r="I409" s="224"/>
      <c r="J409" s="224"/>
      <c r="K409" s="224"/>
      <c r="L409" s="224"/>
      <c r="M409" s="224"/>
    </row>
    <row r="410" spans="1:13">
      <c r="A410"/>
      <c r="B410"/>
      <c r="C410"/>
      <c r="D410" s="224"/>
      <c r="E410" s="224"/>
      <c r="F410" s="224"/>
      <c r="G410" s="224"/>
      <c r="H410" s="224"/>
      <c r="I410" s="224"/>
      <c r="J410" s="224"/>
      <c r="K410" s="224"/>
      <c r="L410" s="224"/>
      <c r="M410" s="224"/>
    </row>
    <row r="411" spans="1:13">
      <c r="A411"/>
      <c r="B411"/>
      <c r="C411"/>
      <c r="D411" s="224"/>
      <c r="E411" s="224"/>
      <c r="F411" s="224"/>
      <c r="G411" s="224"/>
      <c r="H411" s="224"/>
      <c r="I411" s="224"/>
      <c r="J411" s="224"/>
      <c r="K411" s="224"/>
      <c r="L411" s="224"/>
      <c r="M411" s="224"/>
    </row>
    <row r="412" spans="1:13">
      <c r="A412"/>
      <c r="B412"/>
      <c r="C412"/>
      <c r="D412" s="224"/>
      <c r="E412" s="224"/>
      <c r="F412" s="224"/>
      <c r="G412" s="224"/>
      <c r="H412" s="224"/>
      <c r="I412" s="224"/>
      <c r="J412" s="224"/>
      <c r="K412" s="224"/>
      <c r="L412" s="224"/>
      <c r="M412" s="224"/>
    </row>
    <row r="413" spans="1:13">
      <c r="A413"/>
      <c r="B413"/>
      <c r="C413"/>
      <c r="D413" s="224"/>
      <c r="E413" s="224"/>
      <c r="F413" s="224"/>
      <c r="G413" s="224"/>
      <c r="H413" s="224"/>
      <c r="I413" s="224"/>
      <c r="J413" s="224"/>
      <c r="K413" s="224"/>
      <c r="L413" s="224"/>
      <c r="M413" s="224"/>
    </row>
    <row r="414" spans="1:13">
      <c r="A414"/>
      <c r="B414"/>
      <c r="C414"/>
      <c r="D414" s="224"/>
      <c r="E414" s="224"/>
      <c r="F414" s="224"/>
      <c r="G414" s="224"/>
      <c r="H414" s="224"/>
      <c r="I414" s="224"/>
      <c r="J414" s="224"/>
      <c r="K414" s="224"/>
      <c r="L414" s="224"/>
      <c r="M414" s="224"/>
    </row>
    <row r="415" spans="1:13">
      <c r="A415"/>
      <c r="B415"/>
      <c r="C415"/>
      <c r="D415" s="224"/>
      <c r="E415" s="224"/>
      <c r="F415" s="224"/>
      <c r="G415" s="224"/>
      <c r="H415" s="224"/>
      <c r="I415" s="224"/>
      <c r="J415" s="224"/>
      <c r="K415" s="224"/>
      <c r="L415" s="224"/>
      <c r="M415" s="224"/>
    </row>
    <row r="416" spans="1:13">
      <c r="A416"/>
      <c r="B416"/>
      <c r="C416"/>
      <c r="D416" s="224"/>
      <c r="E416" s="224"/>
      <c r="F416" s="224"/>
      <c r="G416" s="224"/>
      <c r="H416" s="224"/>
      <c r="I416" s="224"/>
      <c r="J416" s="224"/>
      <c r="K416" s="224"/>
      <c r="L416" s="224"/>
      <c r="M416" s="224"/>
    </row>
    <row r="417" spans="1:13">
      <c r="A417"/>
      <c r="B417"/>
      <c r="C417"/>
      <c r="D417" s="224"/>
      <c r="E417" s="224"/>
      <c r="F417" s="224"/>
      <c r="G417" s="224"/>
      <c r="H417" s="224"/>
      <c r="I417" s="224"/>
      <c r="J417" s="224"/>
      <c r="K417" s="224"/>
      <c r="L417" s="224"/>
      <c r="M417" s="224"/>
    </row>
    <row r="418" spans="1:13">
      <c r="A418"/>
      <c r="B418"/>
      <c r="C418"/>
      <c r="D418" s="224"/>
      <c r="E418" s="224"/>
      <c r="F418" s="224"/>
      <c r="G418" s="224"/>
      <c r="H418" s="224"/>
      <c r="I418" s="224"/>
      <c r="J418" s="224"/>
      <c r="K418" s="224"/>
      <c r="L418" s="224"/>
      <c r="M418" s="224"/>
    </row>
    <row r="419" spans="1:13">
      <c r="A419"/>
      <c r="B419"/>
      <c r="C419"/>
      <c r="D419" s="224"/>
      <c r="E419" s="224"/>
      <c r="F419" s="224"/>
      <c r="G419" s="224"/>
      <c r="H419" s="224"/>
      <c r="I419" s="224"/>
      <c r="J419" s="224"/>
      <c r="K419" s="224"/>
      <c r="L419" s="224"/>
      <c r="M419" s="224"/>
    </row>
    <row r="420" spans="1:13">
      <c r="A420"/>
      <c r="B420"/>
      <c r="C420"/>
      <c r="D420" s="224"/>
      <c r="E420" s="224"/>
      <c r="F420" s="224"/>
      <c r="G420" s="224"/>
      <c r="H420" s="224"/>
      <c r="I420" s="224"/>
      <c r="J420" s="224"/>
      <c r="K420" s="224"/>
      <c r="L420" s="224"/>
      <c r="M420" s="224"/>
    </row>
    <row r="421" spans="1:13">
      <c r="A421"/>
      <c r="B421"/>
      <c r="C421"/>
      <c r="D421" s="224"/>
      <c r="E421" s="224"/>
      <c r="F421" s="224"/>
      <c r="G421" s="224"/>
      <c r="H421" s="224"/>
      <c r="I421" s="224"/>
      <c r="J421" s="224"/>
      <c r="K421" s="224"/>
      <c r="L421" s="224"/>
      <c r="M421" s="224"/>
    </row>
    <row r="422" spans="1:13">
      <c r="A422"/>
      <c r="B422"/>
      <c r="C422"/>
      <c r="D422" s="224"/>
      <c r="E422" s="224"/>
      <c r="F422" s="224"/>
      <c r="G422" s="224"/>
      <c r="H422" s="224"/>
      <c r="I422" s="224"/>
      <c r="J422" s="224"/>
      <c r="K422" s="224"/>
      <c r="L422" s="224"/>
      <c r="M422" s="224"/>
    </row>
    <row r="423" spans="1:13">
      <c r="A423"/>
      <c r="B423"/>
      <c r="C423"/>
      <c r="D423" s="224"/>
      <c r="E423" s="224"/>
      <c r="F423" s="224"/>
      <c r="G423" s="224"/>
      <c r="H423" s="224"/>
      <c r="I423" s="224"/>
      <c r="J423" s="224"/>
      <c r="K423" s="224"/>
      <c r="L423" s="224"/>
      <c r="M423" s="224"/>
    </row>
    <row r="424" spans="1:13">
      <c r="A424"/>
      <c r="B424"/>
      <c r="C424"/>
      <c r="D424" s="224"/>
      <c r="E424" s="224"/>
      <c r="F424" s="224"/>
      <c r="G424" s="224"/>
      <c r="H424" s="224"/>
      <c r="I424" s="224"/>
      <c r="J424" s="224"/>
      <c r="K424" s="224"/>
      <c r="L424" s="224"/>
      <c r="M424" s="224"/>
    </row>
    <row r="425" spans="1:13">
      <c r="A425"/>
      <c r="B425"/>
      <c r="C425"/>
      <c r="D425" s="224"/>
      <c r="E425" s="224"/>
      <c r="F425" s="224"/>
      <c r="G425" s="224"/>
      <c r="H425" s="224"/>
      <c r="I425" s="224"/>
      <c r="J425" s="224"/>
      <c r="K425" s="224"/>
      <c r="L425" s="224"/>
      <c r="M425" s="224"/>
    </row>
    <row r="426" spans="1:13">
      <c r="A426"/>
      <c r="B426"/>
      <c r="C426"/>
      <c r="D426" s="224"/>
      <c r="E426" s="224"/>
      <c r="F426" s="224"/>
      <c r="G426" s="224"/>
      <c r="H426" s="224"/>
      <c r="I426" s="224"/>
      <c r="J426" s="224"/>
      <c r="K426" s="224"/>
      <c r="L426" s="224"/>
      <c r="M426" s="224"/>
    </row>
    <row r="427" spans="1:13">
      <c r="A427"/>
      <c r="B427"/>
      <c r="C427"/>
      <c r="D427" s="224"/>
      <c r="E427" s="224"/>
      <c r="F427" s="224"/>
      <c r="G427" s="224"/>
      <c r="H427" s="224"/>
      <c r="I427" s="224"/>
      <c r="J427" s="224"/>
      <c r="K427" s="224"/>
      <c r="L427" s="224"/>
      <c r="M427" s="224"/>
    </row>
    <row r="428" spans="1:13">
      <c r="A428"/>
      <c r="B428"/>
      <c r="C428"/>
      <c r="D428" s="224"/>
      <c r="E428" s="224"/>
      <c r="F428" s="224"/>
      <c r="G428" s="224"/>
      <c r="H428" s="224"/>
      <c r="I428" s="224"/>
      <c r="J428" s="224"/>
      <c r="K428" s="224"/>
      <c r="L428" s="224"/>
      <c r="M428" s="224"/>
    </row>
    <row r="429" spans="1:13">
      <c r="A429"/>
      <c r="B429"/>
      <c r="C429"/>
      <c r="D429" s="224"/>
      <c r="E429" s="224"/>
      <c r="F429" s="224"/>
      <c r="G429" s="224"/>
      <c r="H429" s="224"/>
      <c r="I429" s="224"/>
      <c r="J429" s="224"/>
      <c r="K429" s="224"/>
      <c r="L429" s="224"/>
      <c r="M429" s="224"/>
    </row>
    <row r="430" spans="1:13">
      <c r="A430"/>
      <c r="B430"/>
      <c r="C430"/>
      <c r="D430" s="224"/>
      <c r="E430" s="224"/>
      <c r="F430" s="224"/>
      <c r="G430" s="224"/>
      <c r="H430" s="224"/>
      <c r="I430" s="224"/>
      <c r="J430" s="224"/>
      <c r="K430" s="224"/>
      <c r="L430" s="224"/>
      <c r="M430" s="224"/>
    </row>
    <row r="431" spans="1:13">
      <c r="A431"/>
      <c r="B431"/>
      <c r="C431"/>
      <c r="D431" s="224"/>
      <c r="E431" s="224"/>
      <c r="F431" s="224"/>
      <c r="G431" s="224"/>
      <c r="H431" s="224"/>
      <c r="I431" s="224"/>
      <c r="J431" s="224"/>
      <c r="K431" s="224"/>
      <c r="L431" s="224"/>
      <c r="M431" s="224"/>
    </row>
    <row r="432" spans="1:13">
      <c r="A432"/>
      <c r="B432"/>
      <c r="C432"/>
      <c r="D432" s="224"/>
      <c r="E432" s="224"/>
      <c r="F432" s="224"/>
      <c r="G432" s="224"/>
      <c r="H432" s="224"/>
      <c r="I432" s="224"/>
      <c r="J432" s="224"/>
      <c r="K432" s="224"/>
      <c r="L432" s="224"/>
      <c r="M432" s="224"/>
    </row>
    <row r="433" spans="1:13">
      <c r="A433"/>
      <c r="B433"/>
      <c r="C433"/>
      <c r="D433" s="224"/>
      <c r="E433" s="224"/>
      <c r="F433" s="224"/>
      <c r="G433" s="224"/>
      <c r="H433" s="224"/>
      <c r="I433" s="224"/>
      <c r="J433" s="224"/>
      <c r="K433" s="224"/>
      <c r="L433" s="224"/>
      <c r="M433" s="224"/>
    </row>
    <row r="434" spans="1:13">
      <c r="A434"/>
      <c r="B434"/>
      <c r="C434"/>
      <c r="D434" s="224"/>
      <c r="E434" s="224"/>
      <c r="F434" s="224"/>
      <c r="G434" s="224"/>
      <c r="H434" s="224"/>
      <c r="I434" s="224"/>
      <c r="J434" s="224"/>
      <c r="K434" s="224"/>
      <c r="L434" s="224"/>
      <c r="M434" s="224"/>
    </row>
    <row r="435" spans="1:13">
      <c r="A435"/>
      <c r="B435"/>
      <c r="C435"/>
      <c r="D435" s="224"/>
      <c r="E435" s="224"/>
      <c r="F435" s="224"/>
      <c r="G435" s="224"/>
      <c r="H435" s="224"/>
      <c r="I435" s="224"/>
      <c r="J435" s="224"/>
      <c r="K435" s="224"/>
      <c r="L435" s="224"/>
      <c r="M435" s="224"/>
    </row>
    <row r="436" spans="1:13">
      <c r="A436"/>
      <c r="B436"/>
      <c r="C436"/>
      <c r="D436" s="224"/>
      <c r="E436" s="224"/>
      <c r="F436" s="224"/>
      <c r="G436" s="224"/>
      <c r="H436" s="224"/>
      <c r="I436" s="224"/>
      <c r="J436" s="224"/>
      <c r="K436" s="224"/>
      <c r="L436" s="224"/>
      <c r="M436" s="224"/>
    </row>
    <row r="437" spans="1:13">
      <c r="A437"/>
      <c r="B437"/>
      <c r="C437"/>
      <c r="D437" s="224"/>
      <c r="E437" s="224"/>
      <c r="F437" s="224"/>
      <c r="G437" s="224"/>
      <c r="H437" s="224"/>
      <c r="I437" s="224"/>
      <c r="J437" s="224"/>
      <c r="K437" s="224"/>
      <c r="L437" s="224"/>
      <c r="M437" s="224"/>
    </row>
    <row r="438" spans="1:13">
      <c r="A438"/>
      <c r="B438"/>
      <c r="C438"/>
      <c r="D438" s="224"/>
      <c r="E438" s="224"/>
      <c r="F438" s="224"/>
      <c r="G438" s="224"/>
      <c r="H438" s="224"/>
      <c r="I438" s="224"/>
      <c r="J438" s="224"/>
      <c r="K438" s="224"/>
      <c r="L438" s="224"/>
      <c r="M438" s="224"/>
    </row>
    <row r="439" spans="1:13">
      <c r="A439"/>
      <c r="B439"/>
      <c r="C439"/>
      <c r="D439" s="224"/>
      <c r="E439" s="224"/>
      <c r="F439" s="224"/>
      <c r="G439" s="224"/>
      <c r="H439" s="224"/>
      <c r="I439" s="224"/>
      <c r="J439" s="224"/>
      <c r="K439" s="224"/>
      <c r="L439" s="224"/>
      <c r="M439" s="224"/>
    </row>
    <row r="440" spans="1:13">
      <c r="A440"/>
      <c r="B440"/>
      <c r="C440"/>
      <c r="D440" s="224"/>
      <c r="E440" s="224"/>
      <c r="F440" s="224"/>
      <c r="G440" s="224"/>
      <c r="H440" s="224"/>
      <c r="I440" s="224"/>
      <c r="J440" s="224"/>
      <c r="K440" s="224"/>
      <c r="L440" s="224"/>
      <c r="M440" s="224"/>
    </row>
    <row r="441" spans="1:13">
      <c r="A441"/>
      <c r="B441"/>
      <c r="C441"/>
      <c r="D441" s="224"/>
      <c r="E441" s="224"/>
      <c r="F441" s="224"/>
      <c r="G441" s="224"/>
      <c r="H441" s="224"/>
      <c r="I441" s="224"/>
      <c r="J441" s="224"/>
      <c r="K441" s="224"/>
      <c r="L441" s="224"/>
      <c r="M441" s="224"/>
    </row>
    <row r="442" spans="1:13">
      <c r="A442"/>
      <c r="B442"/>
      <c r="C442"/>
      <c r="D442" s="224"/>
      <c r="E442" s="224"/>
      <c r="F442" s="224"/>
      <c r="G442" s="224"/>
      <c r="H442" s="224"/>
      <c r="I442" s="224"/>
      <c r="J442" s="224"/>
      <c r="K442" s="224"/>
      <c r="L442" s="224"/>
      <c r="M442" s="224"/>
    </row>
    <row r="443" spans="1:13">
      <c r="A443"/>
      <c r="B443"/>
      <c r="C443"/>
      <c r="D443" s="224"/>
      <c r="E443" s="224"/>
      <c r="F443" s="224"/>
      <c r="G443" s="224"/>
      <c r="H443" s="224"/>
      <c r="I443" s="224"/>
      <c r="J443" s="224"/>
      <c r="K443" s="224"/>
      <c r="L443" s="224"/>
      <c r="M443" s="224"/>
    </row>
    <row r="444" spans="1:13">
      <c r="A444"/>
      <c r="B444"/>
      <c r="C444"/>
      <c r="D444" s="224"/>
      <c r="E444" s="224"/>
      <c r="F444" s="224"/>
      <c r="G444" s="224"/>
      <c r="H444" s="224"/>
      <c r="I444" s="224"/>
      <c r="J444" s="224"/>
      <c r="K444" s="224"/>
      <c r="L444" s="224"/>
      <c r="M444" s="224"/>
    </row>
    <row r="445" spans="1:13">
      <c r="A445"/>
      <c r="B445"/>
      <c r="C445"/>
      <c r="D445" s="224"/>
      <c r="E445" s="224"/>
      <c r="F445" s="224"/>
      <c r="G445" s="224"/>
      <c r="H445" s="224"/>
      <c r="I445" s="224"/>
      <c r="J445" s="224"/>
      <c r="K445" s="224"/>
      <c r="L445" s="224"/>
      <c r="M445" s="224"/>
    </row>
    <row r="446" spans="1:13">
      <c r="A446"/>
      <c r="B446"/>
      <c r="C446"/>
      <c r="D446" s="224"/>
      <c r="E446" s="224"/>
      <c r="F446" s="224"/>
      <c r="G446" s="224"/>
      <c r="H446" s="224"/>
      <c r="I446" s="224"/>
      <c r="J446" s="224"/>
      <c r="K446" s="224"/>
      <c r="L446" s="224"/>
      <c r="M446" s="224"/>
    </row>
    <row r="447" spans="1:13">
      <c r="A447"/>
      <c r="B447"/>
      <c r="C447"/>
      <c r="D447" s="224"/>
      <c r="E447" s="224"/>
      <c r="F447" s="224"/>
      <c r="G447" s="224"/>
      <c r="H447" s="224"/>
      <c r="I447" s="224"/>
      <c r="J447" s="224"/>
      <c r="K447" s="224"/>
      <c r="L447" s="224"/>
      <c r="M447" s="224"/>
    </row>
    <row r="448" spans="1:13">
      <c r="A448"/>
      <c r="B448"/>
      <c r="C448"/>
      <c r="D448" s="224"/>
      <c r="E448" s="224"/>
      <c r="F448" s="224"/>
      <c r="G448" s="224"/>
      <c r="H448" s="224"/>
      <c r="I448" s="224"/>
      <c r="J448" s="224"/>
      <c r="K448" s="224"/>
      <c r="L448" s="224"/>
      <c r="M448" s="224"/>
    </row>
    <row r="449" spans="1:13">
      <c r="A449"/>
      <c r="B449"/>
      <c r="C449"/>
      <c r="D449" s="224"/>
      <c r="E449" s="224"/>
      <c r="F449" s="224"/>
      <c r="G449" s="224"/>
      <c r="H449" s="224"/>
      <c r="I449" s="224"/>
      <c r="J449" s="224"/>
      <c r="K449" s="224"/>
      <c r="L449" s="224"/>
      <c r="M449" s="224"/>
    </row>
    <row r="450" spans="1:13">
      <c r="A450"/>
      <c r="B450"/>
      <c r="C450"/>
      <c r="D450" s="224"/>
      <c r="E450" s="224"/>
      <c r="F450" s="224"/>
      <c r="G450" s="224"/>
      <c r="H450" s="224"/>
      <c r="I450" s="224"/>
      <c r="J450" s="224"/>
      <c r="K450" s="224"/>
      <c r="L450" s="224"/>
      <c r="M450" s="224"/>
    </row>
    <row r="451" spans="1:13">
      <c r="A451"/>
      <c r="B451"/>
      <c r="C451"/>
      <c r="D451" s="224"/>
      <c r="E451" s="224"/>
      <c r="F451" s="224"/>
      <c r="G451" s="224"/>
      <c r="H451" s="224"/>
      <c r="I451" s="224"/>
      <c r="J451" s="224"/>
      <c r="K451" s="224"/>
      <c r="L451" s="224"/>
      <c r="M451" s="224"/>
    </row>
    <row r="452" spans="1:13">
      <c r="A452"/>
      <c r="B452"/>
      <c r="C452"/>
      <c r="D452" s="224"/>
      <c r="E452" s="224"/>
      <c r="F452" s="224"/>
      <c r="G452" s="224"/>
      <c r="H452" s="224"/>
      <c r="I452" s="224"/>
      <c r="J452" s="224"/>
      <c r="K452" s="224"/>
      <c r="L452" s="224"/>
      <c r="M452" s="224"/>
    </row>
    <row r="453" spans="1:13">
      <c r="A453"/>
      <c r="B453"/>
      <c r="C453"/>
      <c r="D453" s="224"/>
      <c r="E453" s="224"/>
      <c r="F453" s="224"/>
      <c r="G453" s="224"/>
      <c r="H453" s="224"/>
      <c r="I453" s="224"/>
      <c r="J453" s="224"/>
      <c r="K453" s="224"/>
      <c r="L453" s="224"/>
      <c r="M453" s="224"/>
    </row>
    <row r="454" spans="1:13">
      <c r="A454"/>
      <c r="B454"/>
      <c r="C454"/>
      <c r="D454" s="224"/>
      <c r="E454" s="224"/>
      <c r="F454" s="224"/>
      <c r="G454" s="224"/>
      <c r="H454" s="224"/>
      <c r="I454" s="224"/>
      <c r="J454" s="224"/>
      <c r="K454" s="224"/>
      <c r="L454" s="224"/>
      <c r="M454" s="224"/>
    </row>
    <row r="455" spans="1:13">
      <c r="A455"/>
      <c r="B455"/>
      <c r="C455"/>
      <c r="D455" s="224"/>
      <c r="E455" s="224"/>
      <c r="F455" s="224"/>
      <c r="G455" s="224"/>
      <c r="H455" s="224"/>
      <c r="I455" s="224"/>
      <c r="J455" s="224"/>
      <c r="K455" s="224"/>
      <c r="L455" s="224"/>
      <c r="M455" s="224"/>
    </row>
    <row r="456" spans="1:13">
      <c r="A456"/>
      <c r="B456"/>
      <c r="C456"/>
      <c r="D456" s="224"/>
      <c r="E456" s="224"/>
      <c r="F456" s="224"/>
      <c r="G456" s="224"/>
      <c r="H456" s="224"/>
      <c r="I456" s="224"/>
      <c r="J456" s="224"/>
      <c r="K456" s="224"/>
      <c r="L456" s="224"/>
      <c r="M456" s="224"/>
    </row>
    <row r="457" spans="1:13">
      <c r="A457"/>
      <c r="B457"/>
      <c r="C457"/>
      <c r="D457" s="224"/>
      <c r="E457" s="224"/>
      <c r="F457" s="224"/>
      <c r="G457" s="224"/>
      <c r="H457" s="224"/>
      <c r="I457" s="224"/>
      <c r="J457" s="224"/>
      <c r="K457" s="224"/>
      <c r="L457" s="224"/>
      <c r="M457" s="224"/>
    </row>
    <row r="458" spans="1:13">
      <c r="A458"/>
      <c r="B458"/>
      <c r="C458"/>
      <c r="D458" s="224"/>
      <c r="E458" s="224"/>
      <c r="F458" s="224"/>
      <c r="G458" s="224"/>
      <c r="H458" s="224"/>
      <c r="I458" s="224"/>
      <c r="J458" s="224"/>
      <c r="K458" s="224"/>
      <c r="L458" s="224"/>
      <c r="M458" s="224"/>
    </row>
    <row r="459" spans="1:13">
      <c r="A459"/>
      <c r="B459"/>
      <c r="C459"/>
      <c r="D459" s="224"/>
      <c r="E459" s="224"/>
      <c r="F459" s="224"/>
      <c r="G459" s="224"/>
      <c r="H459" s="224"/>
      <c r="I459" s="224"/>
      <c r="J459" s="224"/>
      <c r="K459" s="224"/>
      <c r="L459" s="224"/>
      <c r="M459" s="224"/>
    </row>
    <row r="460" spans="1:13">
      <c r="A460"/>
      <c r="B460"/>
      <c r="C460"/>
      <c r="D460" s="224"/>
      <c r="E460" s="224"/>
      <c r="F460" s="224"/>
      <c r="G460" s="224"/>
      <c r="H460" s="224"/>
      <c r="I460" s="224"/>
      <c r="J460" s="224"/>
      <c r="K460" s="224"/>
      <c r="L460" s="224"/>
      <c r="M460" s="224"/>
    </row>
    <row r="461" spans="1:13">
      <c r="A461"/>
      <c r="B461"/>
      <c r="C461"/>
      <c r="D461" s="224"/>
      <c r="E461" s="224"/>
      <c r="F461" s="224"/>
      <c r="G461" s="224"/>
      <c r="H461" s="224"/>
      <c r="I461" s="224"/>
      <c r="J461" s="224"/>
      <c r="K461" s="224"/>
      <c r="L461" s="224"/>
      <c r="M461" s="224"/>
    </row>
    <row r="462" spans="1:13">
      <c r="A462"/>
      <c r="B462"/>
      <c r="C462"/>
      <c r="D462" s="224"/>
      <c r="E462" s="224"/>
      <c r="F462" s="224"/>
      <c r="G462" s="224"/>
      <c r="H462" s="224"/>
      <c r="I462" s="224"/>
      <c r="J462" s="224"/>
      <c r="K462" s="224"/>
      <c r="L462" s="224"/>
      <c r="M462" s="224"/>
    </row>
    <row r="463" spans="1:13">
      <c r="A463"/>
      <c r="B463"/>
      <c r="C463"/>
      <c r="D463" s="224"/>
      <c r="E463" s="224"/>
      <c r="F463" s="224"/>
      <c r="G463" s="224"/>
      <c r="H463" s="224"/>
      <c r="I463" s="224"/>
      <c r="J463" s="224"/>
      <c r="K463" s="224"/>
      <c r="L463" s="224"/>
      <c r="M463" s="224"/>
    </row>
    <row r="464" spans="1:13">
      <c r="A464"/>
      <c r="B464"/>
      <c r="C464"/>
      <c r="D464" s="224"/>
      <c r="E464" s="224"/>
      <c r="F464" s="224"/>
      <c r="G464" s="224"/>
      <c r="H464" s="224"/>
      <c r="I464" s="224"/>
      <c r="J464" s="224"/>
      <c r="K464" s="224"/>
      <c r="L464" s="224"/>
      <c r="M464" s="224"/>
    </row>
    <row r="465" spans="1:13">
      <c r="A465"/>
      <c r="B465"/>
      <c r="C465"/>
      <c r="D465" s="224"/>
      <c r="E465" s="224"/>
      <c r="F465" s="224"/>
      <c r="G465" s="224"/>
      <c r="H465" s="224"/>
      <c r="I465" s="224"/>
      <c r="J465" s="224"/>
      <c r="K465" s="224"/>
      <c r="L465" s="224"/>
      <c r="M465" s="224"/>
    </row>
    <row r="466" spans="1:13">
      <c r="A466"/>
      <c r="B466"/>
      <c r="C466"/>
      <c r="D466" s="224"/>
      <c r="E466" s="224"/>
      <c r="F466" s="224"/>
      <c r="G466" s="224"/>
      <c r="H466" s="224"/>
      <c r="I466" s="224"/>
      <c r="J466" s="224"/>
      <c r="K466" s="224"/>
      <c r="L466" s="224"/>
      <c r="M466" s="224"/>
    </row>
    <row r="467" spans="1:13">
      <c r="A467"/>
      <c r="B467"/>
      <c r="C467"/>
      <c r="D467" s="224"/>
      <c r="E467" s="224"/>
      <c r="F467" s="224"/>
      <c r="G467" s="224"/>
      <c r="H467" s="224"/>
      <c r="I467" s="224"/>
      <c r="J467" s="224"/>
      <c r="K467" s="224"/>
      <c r="L467" s="224"/>
      <c r="M467" s="224"/>
    </row>
    <row r="468" spans="1:13">
      <c r="A468"/>
      <c r="B468"/>
      <c r="C468"/>
      <c r="D468" s="224"/>
      <c r="E468" s="224"/>
      <c r="F468" s="224"/>
      <c r="G468" s="224"/>
      <c r="H468" s="224"/>
      <c r="I468" s="224"/>
      <c r="J468" s="224"/>
      <c r="K468" s="224"/>
      <c r="L468" s="224"/>
      <c r="M468" s="224"/>
    </row>
    <row r="469" spans="1:13">
      <c r="A469"/>
      <c r="B469"/>
      <c r="C469"/>
      <c r="D469" s="224"/>
      <c r="E469" s="224"/>
      <c r="F469" s="224"/>
      <c r="G469" s="224"/>
      <c r="H469" s="224"/>
      <c r="I469" s="224"/>
      <c r="J469" s="224"/>
      <c r="K469" s="224"/>
      <c r="L469" s="224"/>
      <c r="M469" s="224"/>
    </row>
    <row r="470" spans="1:13">
      <c r="A470"/>
      <c r="B470"/>
      <c r="C470"/>
      <c r="D470" s="224"/>
      <c r="E470" s="224"/>
      <c r="F470" s="224"/>
      <c r="G470" s="224"/>
      <c r="H470" s="224"/>
      <c r="I470" s="224"/>
      <c r="J470" s="224"/>
      <c r="K470" s="224"/>
      <c r="L470" s="224"/>
      <c r="M470" s="224"/>
    </row>
    <row r="471" spans="1:13">
      <c r="A471"/>
      <c r="B471"/>
      <c r="C471"/>
      <c r="D471" s="224"/>
      <c r="E471" s="224"/>
      <c r="F471" s="224"/>
      <c r="G471" s="224"/>
      <c r="H471" s="224"/>
      <c r="I471" s="224"/>
      <c r="J471" s="224"/>
      <c r="K471" s="224"/>
      <c r="L471" s="224"/>
      <c r="M471" s="224"/>
    </row>
    <row r="472" spans="1:13">
      <c r="A472"/>
      <c r="B472"/>
      <c r="C472"/>
      <c r="D472" s="224"/>
      <c r="E472" s="224"/>
      <c r="F472" s="224"/>
      <c r="G472" s="224"/>
      <c r="H472" s="224"/>
      <c r="I472" s="224"/>
      <c r="J472" s="224"/>
      <c r="K472" s="224"/>
      <c r="L472" s="224"/>
      <c r="M472" s="224"/>
    </row>
    <row r="473" spans="1:13">
      <c r="A473"/>
      <c r="B473"/>
      <c r="C473"/>
      <c r="D473" s="224"/>
      <c r="E473" s="224"/>
      <c r="F473" s="224"/>
      <c r="G473" s="224"/>
      <c r="H473" s="224"/>
      <c r="I473" s="224"/>
      <c r="J473" s="224"/>
      <c r="K473" s="224"/>
      <c r="L473" s="224"/>
      <c r="M473" s="224"/>
    </row>
    <row r="474" spans="1:13">
      <c r="A474"/>
      <c r="B474"/>
      <c r="C474"/>
      <c r="D474" s="224"/>
      <c r="E474" s="224"/>
      <c r="F474" s="224"/>
      <c r="G474" s="224"/>
      <c r="H474" s="224"/>
      <c r="I474" s="224"/>
      <c r="J474" s="224"/>
      <c r="K474" s="224"/>
      <c r="L474" s="224"/>
      <c r="M474" s="224"/>
    </row>
    <row r="475" spans="1:13">
      <c r="A475"/>
      <c r="B475"/>
      <c r="C475"/>
      <c r="D475" s="224"/>
      <c r="E475" s="224"/>
      <c r="F475" s="224"/>
      <c r="G475" s="224"/>
      <c r="H475" s="224"/>
      <c r="I475" s="224"/>
      <c r="J475" s="224"/>
      <c r="K475" s="224"/>
      <c r="L475" s="224"/>
      <c r="M475" s="224"/>
    </row>
    <row r="476" spans="1:13">
      <c r="A476"/>
      <c r="B476"/>
      <c r="C476"/>
      <c r="D476" s="224"/>
      <c r="E476" s="224"/>
      <c r="F476" s="224"/>
      <c r="G476" s="224"/>
      <c r="H476" s="224"/>
      <c r="I476" s="224"/>
      <c r="J476" s="224"/>
      <c r="K476" s="224"/>
      <c r="L476" s="224"/>
      <c r="M476" s="224"/>
    </row>
    <row r="477" spans="1:13">
      <c r="A477"/>
      <c r="B477"/>
      <c r="C477"/>
      <c r="D477" s="224"/>
      <c r="E477" s="224"/>
      <c r="F477" s="224"/>
      <c r="G477" s="224"/>
      <c r="H477" s="224"/>
      <c r="I477" s="224"/>
      <c r="J477" s="224"/>
      <c r="K477" s="224"/>
      <c r="L477" s="224"/>
      <c r="M477" s="224"/>
    </row>
    <row r="478" spans="1:13">
      <c r="A478"/>
      <c r="B478"/>
      <c r="C478"/>
      <c r="D478" s="224"/>
      <c r="E478" s="224"/>
      <c r="F478" s="224"/>
      <c r="G478" s="224"/>
      <c r="H478" s="224"/>
      <c r="I478" s="224"/>
      <c r="J478" s="224"/>
      <c r="K478" s="224"/>
      <c r="L478" s="224"/>
      <c r="M478" s="224"/>
    </row>
    <row r="479" spans="1:13">
      <c r="A479"/>
      <c r="B479"/>
      <c r="C479"/>
      <c r="D479" s="224"/>
      <c r="E479" s="224"/>
      <c r="F479" s="224"/>
      <c r="G479" s="224"/>
      <c r="H479" s="224"/>
      <c r="I479" s="224"/>
      <c r="J479" s="224"/>
      <c r="K479" s="224"/>
      <c r="L479" s="224"/>
      <c r="M479" s="224"/>
    </row>
    <row r="480" spans="1:13">
      <c r="A480"/>
      <c r="B480"/>
      <c r="C480"/>
      <c r="D480" s="224"/>
      <c r="E480" s="224"/>
      <c r="F480" s="224"/>
      <c r="G480" s="224"/>
      <c r="H480" s="224"/>
      <c r="I480" s="224"/>
      <c r="J480" s="224"/>
      <c r="K480" s="224"/>
      <c r="L480" s="224"/>
      <c r="M480" s="224"/>
    </row>
    <row r="481" spans="1:13">
      <c r="A481"/>
      <c r="B481"/>
      <c r="C481"/>
      <c r="D481" s="224"/>
      <c r="E481" s="224"/>
      <c r="F481" s="224"/>
      <c r="G481" s="224"/>
      <c r="H481" s="224"/>
      <c r="I481" s="224"/>
      <c r="J481" s="224"/>
      <c r="K481" s="224"/>
      <c r="L481" s="224"/>
      <c r="M481" s="224"/>
    </row>
    <row r="482" spans="1:13">
      <c r="A482"/>
      <c r="B482"/>
      <c r="C482"/>
      <c r="D482" s="224"/>
      <c r="E482" s="224"/>
      <c r="F482" s="224"/>
      <c r="G482" s="224"/>
      <c r="H482" s="224"/>
      <c r="I482" s="224"/>
      <c r="J482" s="224"/>
      <c r="K482" s="224"/>
      <c r="L482" s="224"/>
      <c r="M482" s="224"/>
    </row>
    <row r="483" spans="1:13">
      <c r="A483"/>
      <c r="B483"/>
      <c r="C483"/>
      <c r="D483" s="224"/>
      <c r="E483" s="224"/>
      <c r="F483" s="224"/>
      <c r="G483" s="224"/>
      <c r="H483" s="224"/>
      <c r="I483" s="224"/>
      <c r="J483" s="224"/>
      <c r="K483" s="224"/>
      <c r="L483" s="224"/>
      <c r="M483" s="224"/>
    </row>
    <row r="484" spans="1:13">
      <c r="A484"/>
      <c r="B484"/>
      <c r="C484"/>
      <c r="D484" s="224"/>
      <c r="E484" s="224"/>
      <c r="F484" s="224"/>
      <c r="G484" s="224"/>
      <c r="H484" s="224"/>
      <c r="I484" s="224"/>
      <c r="J484" s="224"/>
      <c r="K484" s="224"/>
      <c r="L484" s="224"/>
      <c r="M484" s="224"/>
    </row>
    <row r="485" spans="1:13">
      <c r="A485"/>
      <c r="B485"/>
      <c r="C485"/>
      <c r="D485" s="224"/>
      <c r="E485" s="224"/>
      <c r="F485" s="224"/>
      <c r="G485" s="224"/>
      <c r="H485" s="224"/>
      <c r="I485" s="224"/>
      <c r="J485" s="224"/>
      <c r="K485" s="224"/>
      <c r="L485" s="224"/>
      <c r="M485" s="224"/>
    </row>
    <row r="486" spans="1:13">
      <c r="A486"/>
      <c r="B486"/>
      <c r="C486"/>
      <c r="D486" s="224"/>
      <c r="E486" s="224"/>
      <c r="F486" s="224"/>
      <c r="G486" s="224"/>
      <c r="H486" s="224"/>
      <c r="I486" s="224"/>
      <c r="J486" s="224"/>
      <c r="K486" s="224"/>
      <c r="L486" s="224"/>
      <c r="M486" s="224"/>
    </row>
    <row r="487" spans="1:13">
      <c r="A487"/>
      <c r="B487"/>
      <c r="C487"/>
      <c r="D487" s="224"/>
      <c r="E487" s="224"/>
      <c r="F487" s="224"/>
      <c r="G487" s="224"/>
      <c r="H487" s="224"/>
      <c r="I487" s="224"/>
      <c r="J487" s="224"/>
      <c r="K487" s="224"/>
      <c r="L487" s="224"/>
      <c r="M487" s="224"/>
    </row>
    <row r="488" spans="1:13">
      <c r="A488"/>
      <c r="B488"/>
      <c r="C488"/>
      <c r="D488" s="224"/>
      <c r="E488" s="224"/>
      <c r="F488" s="224"/>
      <c r="G488" s="224"/>
      <c r="H488" s="224"/>
      <c r="I488" s="224"/>
      <c r="J488" s="224"/>
      <c r="K488" s="224"/>
      <c r="L488" s="224"/>
      <c r="M488" s="224"/>
    </row>
    <row r="489" spans="1:13">
      <c r="A489"/>
      <c r="B489"/>
      <c r="C489"/>
      <c r="D489" s="224"/>
      <c r="E489" s="224"/>
      <c r="F489" s="224"/>
      <c r="G489" s="224"/>
      <c r="H489" s="224"/>
      <c r="I489" s="224"/>
      <c r="J489" s="224"/>
      <c r="K489" s="224"/>
      <c r="L489" s="224"/>
      <c r="M489" s="224"/>
    </row>
    <row r="490" spans="1:13">
      <c r="A490"/>
      <c r="B490"/>
      <c r="C490"/>
      <c r="D490" s="224"/>
      <c r="E490" s="224"/>
      <c r="F490" s="224"/>
      <c r="G490" s="224"/>
      <c r="H490" s="224"/>
      <c r="I490" s="224"/>
      <c r="J490" s="224"/>
      <c r="K490" s="224"/>
      <c r="L490" s="224"/>
      <c r="M490" s="224"/>
    </row>
    <row r="491" spans="1:13">
      <c r="A491"/>
      <c r="B491"/>
      <c r="C491"/>
      <c r="D491" s="224"/>
      <c r="E491" s="224"/>
      <c r="F491" s="224"/>
      <c r="G491" s="224"/>
      <c r="H491" s="224"/>
      <c r="I491" s="224"/>
      <c r="J491" s="224"/>
      <c r="K491" s="224"/>
      <c r="L491" s="224"/>
      <c r="M491" s="224"/>
    </row>
    <row r="492" spans="1:13">
      <c r="A492"/>
      <c r="B492"/>
      <c r="C492"/>
      <c r="D492" s="224"/>
      <c r="E492" s="224"/>
      <c r="F492" s="224"/>
      <c r="G492" s="224"/>
      <c r="H492" s="224"/>
      <c r="I492" s="224"/>
      <c r="J492" s="224"/>
      <c r="K492" s="224"/>
      <c r="L492" s="224"/>
      <c r="M492" s="224"/>
    </row>
    <row r="493" spans="1:13">
      <c r="A493"/>
      <c r="B493"/>
      <c r="C493"/>
      <c r="D493" s="224"/>
      <c r="E493" s="224"/>
      <c r="F493" s="224"/>
      <c r="G493" s="224"/>
      <c r="H493" s="224"/>
      <c r="I493" s="224"/>
      <c r="J493" s="224"/>
      <c r="K493" s="224"/>
      <c r="L493" s="224"/>
      <c r="M493" s="224"/>
    </row>
    <row r="494" spans="1:13">
      <c r="A494"/>
      <c r="B494"/>
      <c r="C494"/>
      <c r="D494" s="224"/>
      <c r="E494" s="224"/>
      <c r="F494" s="224"/>
      <c r="G494" s="224"/>
      <c r="H494" s="224"/>
      <c r="I494" s="224"/>
      <c r="J494" s="224"/>
      <c r="K494" s="224"/>
      <c r="L494" s="224"/>
      <c r="M494" s="224"/>
    </row>
    <row r="495" spans="1:13">
      <c r="A495"/>
      <c r="B495"/>
      <c r="C495"/>
      <c r="D495" s="224"/>
      <c r="E495" s="224"/>
      <c r="F495" s="224"/>
      <c r="G495" s="224"/>
      <c r="H495" s="224"/>
      <c r="I495" s="224"/>
      <c r="J495" s="224"/>
      <c r="K495" s="224"/>
      <c r="L495" s="224"/>
      <c r="M495" s="224"/>
    </row>
    <row r="496" spans="1:13">
      <c r="A496"/>
      <c r="B496"/>
      <c r="C496"/>
      <c r="D496" s="224"/>
      <c r="E496" s="224"/>
      <c r="F496" s="224"/>
      <c r="G496" s="224"/>
      <c r="H496" s="224"/>
      <c r="I496" s="224"/>
      <c r="J496" s="224"/>
      <c r="K496" s="224"/>
      <c r="L496" s="224"/>
      <c r="M496" s="224"/>
    </row>
    <row r="497" spans="1:13">
      <c r="A497"/>
      <c r="B497"/>
      <c r="C497"/>
      <c r="D497" s="224"/>
      <c r="E497" s="224"/>
      <c r="F497" s="224"/>
      <c r="G497" s="224"/>
      <c r="H497" s="224"/>
      <c r="I497" s="224"/>
      <c r="J497" s="224"/>
      <c r="K497" s="224"/>
      <c r="L497" s="224"/>
      <c r="M497" s="224"/>
    </row>
    <row r="498" spans="1:13">
      <c r="A498"/>
      <c r="B498"/>
      <c r="C498"/>
      <c r="D498" s="224"/>
      <c r="E498" s="224"/>
      <c r="F498" s="224"/>
      <c r="G498" s="224"/>
      <c r="H498" s="224"/>
      <c r="I498" s="224"/>
      <c r="J498" s="224"/>
      <c r="K498" s="224"/>
      <c r="L498" s="224"/>
      <c r="M498" s="224"/>
    </row>
    <row r="499" spans="1:13">
      <c r="A499"/>
      <c r="B499"/>
      <c r="C499"/>
      <c r="D499" s="224"/>
      <c r="E499" s="224"/>
      <c r="F499" s="224"/>
      <c r="G499" s="224"/>
      <c r="H499" s="224"/>
      <c r="I499" s="224"/>
      <c r="J499" s="224"/>
      <c r="K499" s="224"/>
      <c r="L499" s="224"/>
      <c r="M499" s="224"/>
    </row>
    <row r="500" spans="1:13">
      <c r="A500"/>
      <c r="B500"/>
      <c r="C500"/>
      <c r="D500" s="224"/>
      <c r="E500" s="224"/>
      <c r="F500" s="224"/>
      <c r="G500" s="224"/>
      <c r="H500" s="224"/>
      <c r="I500" s="224"/>
      <c r="J500" s="224"/>
      <c r="K500" s="224"/>
      <c r="L500" s="224"/>
      <c r="M500" s="224"/>
    </row>
    <row r="501" spans="1:13">
      <c r="A501"/>
      <c r="B501"/>
      <c r="C501"/>
      <c r="D501" s="224"/>
      <c r="E501" s="224"/>
      <c r="F501" s="224"/>
      <c r="G501" s="224"/>
      <c r="H501" s="224"/>
      <c r="I501" s="224"/>
      <c r="J501" s="224"/>
      <c r="K501" s="224"/>
      <c r="L501" s="224"/>
      <c r="M501" s="224"/>
    </row>
    <row r="502" spans="1:13">
      <c r="A502"/>
      <c r="B502"/>
      <c r="C502"/>
      <c r="D502" s="224"/>
      <c r="E502" s="224"/>
      <c r="F502" s="224"/>
      <c r="G502" s="224"/>
      <c r="H502" s="224"/>
      <c r="I502" s="224"/>
      <c r="J502" s="224"/>
      <c r="K502" s="224"/>
      <c r="L502" s="224"/>
      <c r="M502" s="224"/>
    </row>
    <row r="503" spans="1:13">
      <c r="A503"/>
      <c r="B503"/>
      <c r="C503"/>
      <c r="D503" s="224"/>
      <c r="E503" s="224"/>
      <c r="F503" s="224"/>
      <c r="G503" s="224"/>
      <c r="H503" s="224"/>
      <c r="I503" s="224"/>
      <c r="J503" s="224"/>
      <c r="K503" s="224"/>
      <c r="L503" s="224"/>
      <c r="M503" s="224"/>
    </row>
    <row r="504" spans="1:13">
      <c r="A504"/>
      <c r="B504"/>
      <c r="C504"/>
      <c r="D504" s="224"/>
      <c r="E504" s="224"/>
      <c r="F504" s="224"/>
      <c r="G504" s="224"/>
      <c r="H504" s="224"/>
      <c r="I504" s="224"/>
      <c r="J504" s="224"/>
      <c r="K504" s="224"/>
      <c r="L504" s="224"/>
      <c r="M504" s="224"/>
    </row>
    <row r="505" spans="1:13">
      <c r="A505"/>
      <c r="B505"/>
      <c r="C505"/>
      <c r="D505" s="224"/>
      <c r="E505" s="224"/>
      <c r="F505" s="224"/>
      <c r="G505" s="224"/>
      <c r="H505" s="224"/>
      <c r="I505" s="224"/>
      <c r="J505" s="224"/>
      <c r="K505" s="224"/>
      <c r="L505" s="224"/>
      <c r="M505" s="224"/>
    </row>
    <row r="506" spans="1:13">
      <c r="A506"/>
      <c r="B506"/>
      <c r="C506"/>
      <c r="D506" s="224"/>
      <c r="E506" s="224"/>
      <c r="F506" s="224"/>
      <c r="G506" s="224"/>
      <c r="H506" s="224"/>
      <c r="I506" s="224"/>
      <c r="J506" s="224"/>
      <c r="K506" s="224"/>
      <c r="L506" s="224"/>
      <c r="M506" s="224"/>
    </row>
    <row r="507" spans="1:13">
      <c r="A507"/>
      <c r="B507"/>
      <c r="C507"/>
      <c r="D507" s="224"/>
      <c r="E507" s="224"/>
      <c r="F507" s="224"/>
      <c r="G507" s="224"/>
      <c r="H507" s="224"/>
      <c r="I507" s="224"/>
      <c r="J507" s="224"/>
      <c r="K507" s="224"/>
      <c r="L507" s="224"/>
      <c r="M507" s="224"/>
    </row>
    <row r="508" spans="1:13">
      <c r="A508"/>
      <c r="B508"/>
      <c r="C508"/>
      <c r="D508" s="224"/>
      <c r="E508" s="224"/>
      <c r="F508" s="224"/>
      <c r="G508" s="224"/>
      <c r="H508" s="224"/>
      <c r="I508" s="224"/>
      <c r="J508" s="224"/>
      <c r="K508" s="224"/>
      <c r="L508" s="224"/>
      <c r="M508" s="224"/>
    </row>
    <row r="509" spans="1:13">
      <c r="A509"/>
      <c r="B509"/>
      <c r="C509"/>
      <c r="D509" s="224"/>
      <c r="E509" s="224"/>
      <c r="F509" s="224"/>
      <c r="G509" s="224"/>
      <c r="H509" s="224"/>
      <c r="I509" s="224"/>
      <c r="J509" s="224"/>
      <c r="K509" s="224"/>
      <c r="L509" s="224"/>
      <c r="M509" s="224"/>
    </row>
    <row r="510" spans="1:13">
      <c r="A510"/>
      <c r="B510"/>
      <c r="C510"/>
      <c r="D510" s="224"/>
      <c r="E510" s="224"/>
      <c r="F510" s="224"/>
      <c r="G510" s="224"/>
      <c r="H510" s="224"/>
      <c r="I510" s="224"/>
      <c r="J510" s="224"/>
      <c r="K510" s="224"/>
      <c r="L510" s="224"/>
      <c r="M510" s="224"/>
    </row>
    <row r="511" spans="1:13">
      <c r="A511"/>
      <c r="B511"/>
      <c r="C511"/>
      <c r="D511" s="224"/>
      <c r="E511" s="224"/>
      <c r="F511" s="224"/>
      <c r="G511" s="224"/>
      <c r="H511" s="224"/>
      <c r="I511" s="224"/>
      <c r="J511" s="224"/>
      <c r="K511" s="224"/>
      <c r="L511" s="224"/>
      <c r="M511" s="224"/>
    </row>
    <row r="512" spans="1:13">
      <c r="A512"/>
      <c r="B512"/>
      <c r="C512"/>
      <c r="D512" s="224"/>
      <c r="E512" s="224"/>
      <c r="F512" s="224"/>
      <c r="G512" s="224"/>
      <c r="H512" s="224"/>
      <c r="I512" s="224"/>
      <c r="J512" s="224"/>
      <c r="K512" s="224"/>
      <c r="L512" s="224"/>
      <c r="M512" s="224"/>
    </row>
    <row r="513" spans="1:13">
      <c r="A513"/>
      <c r="B513"/>
      <c r="C513"/>
      <c r="D513" s="224"/>
      <c r="E513" s="224"/>
      <c r="F513" s="224"/>
      <c r="G513" s="224"/>
      <c r="H513" s="224"/>
      <c r="I513" s="224"/>
      <c r="J513" s="224"/>
      <c r="K513" s="224"/>
      <c r="L513" s="224"/>
      <c r="M513" s="224"/>
    </row>
    <row r="514" spans="1:13">
      <c r="A514"/>
      <c r="B514"/>
      <c r="C514"/>
      <c r="D514" s="224"/>
      <c r="E514" s="224"/>
      <c r="F514" s="224"/>
      <c r="G514" s="224"/>
      <c r="H514" s="224"/>
      <c r="I514" s="224"/>
      <c r="J514" s="224"/>
      <c r="K514" s="224"/>
      <c r="L514" s="224"/>
      <c r="M514" s="224"/>
    </row>
    <row r="515" spans="1:13">
      <c r="A515"/>
      <c r="B515"/>
      <c r="C515"/>
      <c r="D515" s="224"/>
      <c r="E515" s="224"/>
      <c r="F515" s="224"/>
      <c r="G515" s="224"/>
      <c r="H515" s="224"/>
      <c r="I515" s="224"/>
      <c r="J515" s="224"/>
      <c r="K515" s="224"/>
      <c r="L515" s="224"/>
      <c r="M515" s="224"/>
    </row>
    <row r="516" spans="1:13">
      <c r="A516"/>
      <c r="B516"/>
      <c r="C516"/>
      <c r="D516" s="224"/>
      <c r="E516" s="224"/>
      <c r="F516" s="224"/>
      <c r="G516" s="224"/>
      <c r="H516" s="224"/>
      <c r="I516" s="224"/>
      <c r="J516" s="224"/>
      <c r="K516" s="224"/>
      <c r="L516" s="224"/>
      <c r="M516" s="224"/>
    </row>
    <row r="517" spans="1:13">
      <c r="A517"/>
      <c r="B517"/>
      <c r="C517"/>
      <c r="D517" s="224"/>
      <c r="E517" s="224"/>
      <c r="F517" s="224"/>
      <c r="G517" s="224"/>
      <c r="H517" s="224"/>
      <c r="I517" s="224"/>
      <c r="J517" s="224"/>
      <c r="K517" s="224"/>
      <c r="L517" s="224"/>
      <c r="M517" s="224"/>
    </row>
    <row r="518" spans="1:13">
      <c r="A518"/>
      <c r="B518"/>
      <c r="C518"/>
      <c r="D518" s="224"/>
      <c r="E518" s="224"/>
      <c r="F518" s="224"/>
      <c r="G518" s="224"/>
      <c r="H518" s="224"/>
      <c r="I518" s="224"/>
      <c r="J518" s="224"/>
      <c r="K518" s="224"/>
      <c r="L518" s="224"/>
      <c r="M518" s="224"/>
    </row>
    <row r="519" spans="1:13">
      <c r="A519"/>
      <c r="B519"/>
      <c r="C519"/>
      <c r="D519" s="224"/>
      <c r="E519" s="224"/>
      <c r="F519" s="224"/>
      <c r="G519" s="224"/>
      <c r="H519" s="224"/>
      <c r="I519" s="224"/>
      <c r="J519" s="224"/>
      <c r="K519" s="224"/>
      <c r="L519" s="224"/>
      <c r="M519" s="224"/>
    </row>
    <row r="520" spans="1:13">
      <c r="A520"/>
      <c r="B520"/>
      <c r="C520"/>
      <c r="D520" s="224"/>
      <c r="E520" s="224"/>
      <c r="F520" s="224"/>
      <c r="G520" s="224"/>
      <c r="H520" s="224"/>
      <c r="I520" s="224"/>
      <c r="J520" s="224"/>
      <c r="K520" s="224"/>
      <c r="L520" s="224"/>
      <c r="M520" s="224"/>
    </row>
    <row r="521" spans="1:13">
      <c r="A521"/>
      <c r="B521"/>
      <c r="C521"/>
      <c r="D521" s="224"/>
      <c r="E521" s="224"/>
      <c r="F521" s="224"/>
      <c r="G521" s="224"/>
      <c r="H521" s="224"/>
      <c r="I521" s="224"/>
      <c r="J521" s="224"/>
      <c r="K521" s="224"/>
      <c r="L521" s="224"/>
      <c r="M521" s="224"/>
    </row>
    <row r="522" spans="1:13">
      <c r="A522"/>
      <c r="B522"/>
      <c r="C522"/>
      <c r="D522" s="224"/>
      <c r="E522" s="224"/>
      <c r="F522" s="224"/>
      <c r="G522" s="224"/>
      <c r="H522" s="224"/>
      <c r="I522" s="224"/>
      <c r="J522" s="224"/>
      <c r="K522" s="224"/>
      <c r="L522" s="224"/>
      <c r="M522" s="224"/>
    </row>
    <row r="523" spans="1:13">
      <c r="A523"/>
      <c r="B523"/>
      <c r="C523"/>
      <c r="D523" s="224"/>
      <c r="E523" s="224"/>
      <c r="F523" s="224"/>
      <c r="G523" s="224"/>
      <c r="H523" s="224"/>
      <c r="I523" s="224"/>
      <c r="J523" s="224"/>
      <c r="K523" s="224"/>
      <c r="L523" s="224"/>
      <c r="M523" s="224"/>
    </row>
    <row r="524" spans="1:13">
      <c r="A524"/>
      <c r="B524"/>
      <c r="C524"/>
      <c r="D524" s="224"/>
      <c r="E524" s="224"/>
      <c r="F524" s="224"/>
      <c r="G524" s="224"/>
      <c r="H524" s="224"/>
      <c r="I524" s="224"/>
      <c r="J524" s="224"/>
      <c r="K524" s="224"/>
      <c r="L524" s="224"/>
      <c r="M524" s="224"/>
    </row>
    <row r="525" spans="1:13">
      <c r="A525"/>
      <c r="B525"/>
      <c r="C525"/>
      <c r="D525" s="224"/>
      <c r="E525" s="224"/>
      <c r="F525" s="224"/>
      <c r="G525" s="224"/>
      <c r="H525" s="224"/>
      <c r="I525" s="224"/>
      <c r="J525" s="224"/>
      <c r="K525" s="224"/>
      <c r="L525" s="224"/>
      <c r="M525" s="224"/>
    </row>
    <row r="526" spans="1:13">
      <c r="A526"/>
      <c r="B526"/>
      <c r="C526"/>
      <c r="D526" s="224"/>
      <c r="E526" s="224"/>
      <c r="F526" s="224"/>
      <c r="G526" s="224"/>
      <c r="H526" s="224"/>
      <c r="I526" s="224"/>
      <c r="J526" s="224"/>
      <c r="K526" s="224"/>
      <c r="L526" s="224"/>
      <c r="M526" s="224"/>
    </row>
    <row r="527" spans="1:13">
      <c r="A527"/>
      <c r="B527"/>
      <c r="C527"/>
      <c r="D527" s="224"/>
      <c r="E527" s="224"/>
      <c r="F527" s="224"/>
      <c r="G527" s="224"/>
      <c r="H527" s="224"/>
      <c r="I527" s="224"/>
      <c r="J527" s="224"/>
      <c r="K527" s="224"/>
      <c r="L527" s="224"/>
      <c r="M527" s="224"/>
    </row>
    <row r="528" spans="1:13">
      <c r="A528"/>
      <c r="B528"/>
      <c r="C528"/>
      <c r="D528" s="224"/>
      <c r="E528" s="224"/>
      <c r="F528" s="224"/>
      <c r="G528" s="224"/>
      <c r="H528" s="224"/>
      <c r="I528" s="224"/>
      <c r="J528" s="224"/>
      <c r="K528" s="224"/>
      <c r="L528" s="224"/>
      <c r="M528" s="224"/>
    </row>
    <row r="529" spans="1:13">
      <c r="A529"/>
      <c r="B529"/>
      <c r="C529"/>
      <c r="D529" s="224"/>
      <c r="E529" s="224"/>
      <c r="F529" s="224"/>
      <c r="G529" s="224"/>
      <c r="H529" s="224"/>
      <c r="I529" s="224"/>
      <c r="J529" s="224"/>
      <c r="K529" s="224"/>
      <c r="L529" s="224"/>
      <c r="M529" s="224"/>
    </row>
    <row r="530" spans="1:13">
      <c r="A530"/>
      <c r="B530"/>
      <c r="C530"/>
      <c r="D530" s="224"/>
      <c r="E530" s="224"/>
      <c r="F530" s="224"/>
      <c r="G530" s="224"/>
      <c r="H530" s="224"/>
      <c r="I530" s="224"/>
      <c r="J530" s="224"/>
      <c r="K530" s="224"/>
      <c r="L530" s="224"/>
      <c r="M530" s="224"/>
    </row>
    <row r="531" spans="1:13">
      <c r="A531"/>
      <c r="B531"/>
      <c r="C531"/>
      <c r="D531" s="224"/>
      <c r="E531" s="224"/>
      <c r="F531" s="224"/>
      <c r="G531" s="224"/>
      <c r="H531" s="224"/>
      <c r="I531" s="224"/>
      <c r="J531" s="224"/>
      <c r="K531" s="224"/>
      <c r="L531" s="224"/>
      <c r="M531" s="224"/>
    </row>
    <row r="532" spans="1:13">
      <c r="A532"/>
      <c r="B532"/>
      <c r="C532"/>
      <c r="D532" s="224"/>
      <c r="E532" s="224"/>
      <c r="F532" s="224"/>
      <c r="G532" s="224"/>
      <c r="H532" s="224"/>
      <c r="I532" s="224"/>
      <c r="J532" s="224"/>
      <c r="K532" s="224"/>
      <c r="L532" s="224"/>
      <c r="M532" s="224"/>
    </row>
    <row r="533" spans="1:13">
      <c r="A533"/>
      <c r="B533"/>
      <c r="C533"/>
      <c r="D533" s="224"/>
      <c r="E533" s="224"/>
      <c r="F533" s="224"/>
      <c r="G533" s="224"/>
      <c r="H533" s="224"/>
      <c r="I533" s="224"/>
      <c r="J533" s="224"/>
      <c r="K533" s="224"/>
      <c r="L533" s="224"/>
      <c r="M533" s="224"/>
    </row>
    <row r="534" spans="1:13">
      <c r="A534"/>
      <c r="B534"/>
      <c r="C534"/>
      <c r="D534" s="224"/>
      <c r="E534" s="224"/>
      <c r="F534" s="224"/>
      <c r="G534" s="224"/>
      <c r="H534" s="224"/>
      <c r="I534" s="224"/>
      <c r="J534" s="224"/>
      <c r="K534" s="224"/>
      <c r="L534" s="224"/>
      <c r="M534" s="224"/>
    </row>
    <row r="535" spans="1:13">
      <c r="A535"/>
      <c r="B535"/>
      <c r="C535"/>
      <c r="D535" s="224"/>
      <c r="E535" s="224"/>
      <c r="F535" s="224"/>
      <c r="G535" s="224"/>
      <c r="H535" s="224"/>
      <c r="I535" s="224"/>
      <c r="J535" s="224"/>
      <c r="K535" s="224"/>
      <c r="L535" s="224"/>
      <c r="M535" s="224"/>
    </row>
    <row r="536" spans="1:13">
      <c r="A536"/>
      <c r="B536"/>
      <c r="C536"/>
      <c r="D536" s="224"/>
      <c r="E536" s="224"/>
      <c r="F536" s="224"/>
      <c r="G536" s="224"/>
      <c r="H536" s="224"/>
      <c r="I536" s="224"/>
      <c r="J536" s="224"/>
      <c r="K536" s="224"/>
      <c r="L536" s="224"/>
      <c r="M536" s="224"/>
    </row>
    <row r="537" spans="1:13">
      <c r="A537"/>
      <c r="B537"/>
      <c r="C537"/>
      <c r="D537" s="224"/>
      <c r="E537" s="224"/>
      <c r="F537" s="224"/>
      <c r="G537" s="224"/>
      <c r="H537" s="224"/>
      <c r="I537" s="224"/>
      <c r="J537" s="224"/>
      <c r="K537" s="224"/>
      <c r="L537" s="224"/>
      <c r="M537" s="224"/>
    </row>
    <row r="538" spans="1:13">
      <c r="A538"/>
      <c r="B538"/>
      <c r="C538"/>
      <c r="D538" s="224"/>
      <c r="E538" s="224"/>
      <c r="F538" s="224"/>
      <c r="G538" s="224"/>
      <c r="H538" s="224"/>
      <c r="I538" s="224"/>
      <c r="J538" s="224"/>
      <c r="K538" s="224"/>
      <c r="L538" s="224"/>
      <c r="M538" s="224"/>
    </row>
    <row r="539" spans="1:13">
      <c r="A539"/>
      <c r="B539"/>
      <c r="C539"/>
      <c r="D539" s="224"/>
      <c r="E539" s="224"/>
      <c r="F539" s="224"/>
      <c r="G539" s="224"/>
      <c r="H539" s="224"/>
      <c r="I539" s="224"/>
      <c r="J539" s="224"/>
      <c r="K539" s="224"/>
      <c r="L539" s="224"/>
      <c r="M539" s="224"/>
    </row>
    <row r="540" spans="1:13">
      <c r="A540"/>
      <c r="B540"/>
      <c r="C540"/>
      <c r="D540" s="224"/>
      <c r="E540" s="224"/>
      <c r="F540" s="224"/>
      <c r="G540" s="224"/>
      <c r="H540" s="224"/>
      <c r="I540" s="224"/>
      <c r="J540" s="224"/>
      <c r="K540" s="224"/>
      <c r="L540" s="224"/>
      <c r="M540" s="224"/>
    </row>
    <row r="541" spans="1:13">
      <c r="A541"/>
      <c r="B541"/>
      <c r="C541"/>
      <c r="D541" s="224"/>
      <c r="E541" s="224"/>
      <c r="F541" s="224"/>
      <c r="G541" s="224"/>
      <c r="H541" s="224"/>
      <c r="I541" s="224"/>
      <c r="J541" s="224"/>
      <c r="K541" s="224"/>
      <c r="L541" s="224"/>
      <c r="M541" s="224"/>
    </row>
    <row r="542" spans="1:13">
      <c r="A542"/>
      <c r="B542"/>
      <c r="C542"/>
      <c r="D542" s="224"/>
      <c r="E542" s="224"/>
      <c r="F542" s="224"/>
      <c r="G542" s="224"/>
      <c r="H542" s="224"/>
      <c r="I542" s="224"/>
      <c r="J542" s="224"/>
      <c r="K542" s="224"/>
      <c r="L542" s="224"/>
      <c r="M542" s="224"/>
    </row>
    <row r="543" spans="1:13">
      <c r="A543"/>
      <c r="B543"/>
      <c r="C543"/>
      <c r="D543" s="224"/>
      <c r="E543" s="224"/>
      <c r="F543" s="224"/>
      <c r="G543" s="224"/>
      <c r="H543" s="224"/>
      <c r="I543" s="224"/>
      <c r="J543" s="224"/>
      <c r="K543" s="224"/>
      <c r="L543" s="224"/>
      <c r="M543" s="224"/>
    </row>
    <row r="544" spans="1:13">
      <c r="A544"/>
      <c r="B544"/>
      <c r="C544"/>
      <c r="D544" s="224"/>
      <c r="E544" s="224"/>
      <c r="F544" s="224"/>
      <c r="G544" s="224"/>
      <c r="H544" s="224"/>
      <c r="I544" s="224"/>
      <c r="J544" s="224"/>
      <c r="K544" s="224"/>
      <c r="L544" s="224"/>
      <c r="M544" s="224"/>
    </row>
    <row r="545" spans="1:13">
      <c r="A545"/>
      <c r="B545"/>
      <c r="C545"/>
      <c r="D545" s="224"/>
      <c r="E545" s="224"/>
      <c r="F545" s="224"/>
      <c r="G545" s="224"/>
      <c r="H545" s="224"/>
      <c r="I545" s="224"/>
      <c r="J545" s="224"/>
      <c r="K545" s="224"/>
      <c r="L545" s="224"/>
      <c r="M545" s="224"/>
    </row>
    <row r="546" spans="1:13">
      <c r="A546"/>
      <c r="B546"/>
      <c r="C546"/>
      <c r="D546" s="224"/>
      <c r="E546" s="224"/>
      <c r="F546" s="224"/>
      <c r="G546" s="224"/>
      <c r="H546" s="224"/>
      <c r="I546" s="224"/>
      <c r="J546" s="224"/>
      <c r="K546" s="224"/>
      <c r="L546" s="224"/>
      <c r="M546" s="224"/>
    </row>
    <row r="547" spans="1:13">
      <c r="A547"/>
      <c r="B547"/>
      <c r="C547"/>
      <c r="D547" s="224"/>
      <c r="E547" s="224"/>
      <c r="F547" s="224"/>
      <c r="G547" s="224"/>
      <c r="H547" s="224"/>
      <c r="I547" s="224"/>
      <c r="J547" s="224"/>
      <c r="K547" s="224"/>
      <c r="L547" s="224"/>
      <c r="M547" s="224"/>
    </row>
    <row r="548" spans="1:13">
      <c r="A548"/>
      <c r="B548"/>
      <c r="C548"/>
      <c r="D548" s="224"/>
      <c r="E548" s="224"/>
      <c r="F548" s="224"/>
      <c r="G548" s="224"/>
      <c r="H548" s="224"/>
      <c r="I548" s="224"/>
      <c r="J548" s="224"/>
      <c r="K548" s="224"/>
      <c r="L548" s="224"/>
      <c r="M548" s="224"/>
    </row>
    <row r="549" spans="1:13">
      <c r="A549"/>
      <c r="B549"/>
      <c r="C549"/>
      <c r="D549" s="224"/>
      <c r="E549" s="224"/>
      <c r="F549" s="224"/>
      <c r="G549" s="224"/>
      <c r="H549" s="224"/>
      <c r="I549" s="224"/>
      <c r="J549" s="224"/>
      <c r="K549" s="224"/>
      <c r="L549" s="224"/>
      <c r="M549" s="224"/>
    </row>
    <row r="550" spans="1:13">
      <c r="A550"/>
      <c r="B550"/>
      <c r="C550"/>
      <c r="D550" s="224"/>
      <c r="E550" s="224"/>
      <c r="F550" s="224"/>
      <c r="G550" s="224"/>
      <c r="H550" s="224"/>
      <c r="I550" s="224"/>
      <c r="J550" s="224"/>
      <c r="K550" s="224"/>
      <c r="L550" s="224"/>
      <c r="M550" s="224"/>
    </row>
    <row r="551" spans="1:13">
      <c r="A551"/>
      <c r="B551"/>
      <c r="C551"/>
      <c r="D551" s="224"/>
      <c r="E551" s="224"/>
      <c r="F551" s="224"/>
      <c r="G551" s="224"/>
      <c r="H551" s="224"/>
      <c r="I551" s="224"/>
      <c r="J551" s="224"/>
      <c r="K551" s="224"/>
      <c r="L551" s="224"/>
      <c r="M551" s="224"/>
    </row>
    <row r="552" spans="1:13">
      <c r="A552"/>
      <c r="B552"/>
      <c r="C552"/>
      <c r="D552" s="224"/>
      <c r="E552" s="224"/>
      <c r="F552" s="224"/>
      <c r="G552" s="224"/>
      <c r="H552" s="224"/>
      <c r="I552" s="224"/>
      <c r="J552" s="224"/>
      <c r="K552" s="224"/>
      <c r="L552" s="224"/>
      <c r="M552" s="224"/>
    </row>
    <row r="553" spans="1:13">
      <c r="A553"/>
      <c r="B553"/>
      <c r="C553"/>
      <c r="D553" s="224"/>
      <c r="E553" s="224"/>
      <c r="F553" s="224"/>
      <c r="G553" s="224"/>
      <c r="H553" s="224"/>
      <c r="I553" s="224"/>
      <c r="J553" s="224"/>
      <c r="K553" s="224"/>
      <c r="L553" s="224"/>
      <c r="M553" s="224"/>
    </row>
    <row r="554" spans="1:13">
      <c r="A554"/>
      <c r="B554"/>
      <c r="C554"/>
      <c r="D554" s="224"/>
      <c r="E554" s="224"/>
      <c r="F554" s="224"/>
      <c r="G554" s="224"/>
      <c r="H554" s="224"/>
      <c r="I554" s="224"/>
      <c r="J554" s="224"/>
      <c r="K554" s="224"/>
      <c r="L554" s="224"/>
      <c r="M554" s="224"/>
    </row>
    <row r="555" spans="1:13">
      <c r="A555"/>
      <c r="B555"/>
      <c r="C555"/>
      <c r="D555" s="224"/>
      <c r="E555" s="224"/>
      <c r="F555" s="224"/>
      <c r="G555" s="224"/>
      <c r="H555" s="224"/>
      <c r="I555" s="224"/>
      <c r="J555" s="224"/>
      <c r="K555" s="224"/>
      <c r="L555" s="224"/>
      <c r="M555" s="224"/>
    </row>
    <row r="556" spans="1:13">
      <c r="A556"/>
      <c r="B556"/>
      <c r="C556"/>
      <c r="D556" s="224"/>
      <c r="E556" s="224"/>
      <c r="F556" s="224"/>
      <c r="G556" s="224"/>
      <c r="H556" s="224"/>
      <c r="I556" s="224"/>
      <c r="J556" s="224"/>
      <c r="K556" s="224"/>
      <c r="L556" s="224"/>
      <c r="M556" s="224"/>
    </row>
    <row r="557" spans="1:13">
      <c r="A557"/>
      <c r="B557"/>
      <c r="C557"/>
      <c r="D557" s="224"/>
      <c r="E557" s="224"/>
      <c r="F557" s="224"/>
      <c r="G557" s="224"/>
      <c r="H557" s="224"/>
      <c r="I557" s="224"/>
      <c r="J557" s="224"/>
      <c r="K557" s="224"/>
      <c r="L557" s="224"/>
      <c r="M557" s="224"/>
    </row>
    <row r="558" spans="1:13">
      <c r="A558"/>
      <c r="B558"/>
      <c r="C558"/>
      <c r="D558" s="224"/>
      <c r="E558" s="224"/>
      <c r="F558" s="224"/>
      <c r="G558" s="224"/>
      <c r="H558" s="224"/>
      <c r="I558" s="224"/>
      <c r="J558" s="224"/>
      <c r="K558" s="224"/>
      <c r="L558" s="224"/>
      <c r="M558" s="224"/>
    </row>
    <row r="559" spans="1:13">
      <c r="A559"/>
      <c r="B559"/>
      <c r="C559"/>
      <c r="D559" s="224"/>
      <c r="E559" s="224"/>
      <c r="F559" s="224"/>
      <c r="G559" s="224"/>
      <c r="H559" s="224"/>
      <c r="I559" s="224"/>
      <c r="J559" s="224"/>
      <c r="K559" s="224"/>
      <c r="L559" s="224"/>
      <c r="M559" s="224"/>
    </row>
    <row r="560" spans="1:13">
      <c r="A560"/>
      <c r="B560"/>
      <c r="C560"/>
      <c r="D560" s="224"/>
      <c r="E560" s="224"/>
      <c r="F560" s="224"/>
      <c r="G560" s="224"/>
      <c r="H560" s="224"/>
      <c r="I560" s="224"/>
      <c r="J560" s="224"/>
      <c r="K560" s="224"/>
      <c r="L560" s="224"/>
      <c r="M560" s="224"/>
    </row>
    <row r="561" spans="1:13">
      <c r="A561"/>
      <c r="B561"/>
      <c r="C561"/>
      <c r="D561" s="224"/>
      <c r="E561" s="224"/>
      <c r="F561" s="224"/>
      <c r="G561" s="224"/>
      <c r="H561" s="224"/>
      <c r="I561" s="224"/>
      <c r="J561" s="224"/>
      <c r="K561" s="224"/>
      <c r="L561" s="224"/>
      <c r="M561" s="224"/>
    </row>
    <row r="562" spans="1:13">
      <c r="A562"/>
      <c r="B562"/>
      <c r="C562"/>
      <c r="D562" s="224"/>
      <c r="E562" s="224"/>
      <c r="F562" s="224"/>
      <c r="G562" s="224"/>
      <c r="H562" s="224"/>
      <c r="I562" s="224"/>
      <c r="J562" s="224"/>
      <c r="K562" s="224"/>
      <c r="L562" s="224"/>
      <c r="M562" s="224"/>
    </row>
    <row r="563" spans="1:13">
      <c r="A563"/>
      <c r="B563"/>
      <c r="C563"/>
      <c r="D563" s="224"/>
      <c r="E563" s="224"/>
      <c r="F563" s="224"/>
      <c r="G563" s="224"/>
      <c r="H563" s="224"/>
      <c r="I563" s="224"/>
      <c r="J563" s="224"/>
      <c r="K563" s="224"/>
      <c r="L563" s="224"/>
      <c r="M563" s="224"/>
    </row>
    <row r="564" spans="1:13">
      <c r="A564"/>
      <c r="B564"/>
      <c r="C564"/>
      <c r="D564" s="224"/>
      <c r="E564" s="224"/>
      <c r="F564" s="224"/>
      <c r="G564" s="224"/>
      <c r="H564" s="224"/>
      <c r="I564" s="224"/>
      <c r="J564" s="224"/>
      <c r="K564" s="224"/>
      <c r="L564" s="224"/>
      <c r="M564" s="224"/>
    </row>
    <row r="565" spans="1:13">
      <c r="A565"/>
      <c r="B565"/>
      <c r="C565"/>
      <c r="D565" s="224"/>
      <c r="E565" s="224"/>
      <c r="F565" s="224"/>
      <c r="G565" s="224"/>
      <c r="H565" s="224"/>
      <c r="I565" s="224"/>
      <c r="J565" s="224"/>
      <c r="K565" s="224"/>
      <c r="L565" s="224"/>
      <c r="M565" s="224"/>
    </row>
    <row r="566" spans="1:13">
      <c r="A566"/>
      <c r="B566"/>
      <c r="C566"/>
      <c r="D566" s="224"/>
      <c r="E566" s="224"/>
      <c r="F566" s="224"/>
      <c r="G566" s="224"/>
      <c r="H566" s="224"/>
      <c r="I566" s="224"/>
      <c r="J566" s="224"/>
      <c r="K566" s="224"/>
      <c r="L566" s="224"/>
      <c r="M566" s="224"/>
    </row>
    <row r="567" spans="1:13">
      <c r="A567"/>
      <c r="B567"/>
      <c r="C567"/>
      <c r="D567" s="224"/>
      <c r="E567" s="224"/>
      <c r="F567" s="224"/>
      <c r="G567" s="224"/>
      <c r="H567" s="224"/>
      <c r="I567" s="224"/>
      <c r="J567" s="224"/>
      <c r="K567" s="224"/>
      <c r="L567" s="224"/>
      <c r="M567" s="224"/>
    </row>
    <row r="568" spans="1:13">
      <c r="A568"/>
      <c r="B568"/>
      <c r="C568"/>
      <c r="D568" s="224"/>
      <c r="E568" s="224"/>
      <c r="F568" s="224"/>
      <c r="G568" s="224"/>
      <c r="H568" s="224"/>
      <c r="I568" s="224"/>
      <c r="J568" s="224"/>
      <c r="K568" s="224"/>
      <c r="L568" s="224"/>
      <c r="M568" s="224"/>
    </row>
    <row r="569" spans="1:13">
      <c r="A569"/>
      <c r="B569"/>
      <c r="C569"/>
      <c r="D569" s="224"/>
      <c r="E569" s="224"/>
      <c r="F569" s="224"/>
      <c r="G569" s="224"/>
      <c r="H569" s="224"/>
      <c r="I569" s="224"/>
      <c r="J569" s="224"/>
      <c r="K569" s="224"/>
      <c r="L569" s="224"/>
      <c r="M569" s="224"/>
    </row>
    <row r="570" spans="1:13">
      <c r="A570"/>
      <c r="B570"/>
      <c r="C570"/>
      <c r="D570" s="224"/>
      <c r="E570" s="224"/>
      <c r="F570" s="224"/>
      <c r="G570" s="224"/>
      <c r="H570" s="224"/>
      <c r="I570" s="224"/>
      <c r="J570" s="224"/>
      <c r="K570" s="224"/>
      <c r="L570" s="224"/>
      <c r="M570" s="224"/>
    </row>
    <row r="571" spans="1:13">
      <c r="A571"/>
      <c r="B571"/>
      <c r="C571"/>
      <c r="D571" s="224"/>
      <c r="E571" s="224"/>
      <c r="F571" s="224"/>
      <c r="G571" s="224"/>
      <c r="H571" s="224"/>
      <c r="I571" s="224"/>
      <c r="J571" s="224"/>
      <c r="K571" s="224"/>
      <c r="L571" s="224"/>
      <c r="M571" s="224"/>
    </row>
    <row r="572" spans="1:13">
      <c r="A572"/>
      <c r="B572"/>
      <c r="C572"/>
      <c r="D572" s="224"/>
      <c r="E572" s="224"/>
      <c r="F572" s="224"/>
      <c r="G572" s="224"/>
      <c r="H572" s="224"/>
      <c r="I572" s="224"/>
      <c r="J572" s="224"/>
      <c r="K572" s="224"/>
      <c r="L572" s="224"/>
      <c r="M572" s="224"/>
    </row>
    <row r="573" spans="1:13">
      <c r="A573"/>
      <c r="B573"/>
      <c r="C573"/>
      <c r="D573" s="224"/>
      <c r="E573" s="224"/>
      <c r="F573" s="224"/>
      <c r="G573" s="224"/>
      <c r="H573" s="224"/>
      <c r="I573" s="224"/>
      <c r="J573" s="224"/>
      <c r="K573" s="224"/>
      <c r="L573" s="224"/>
      <c r="M573" s="224"/>
    </row>
    <row r="574" spans="1:13">
      <c r="A574"/>
      <c r="B574"/>
      <c r="C574"/>
      <c r="D574" s="224"/>
      <c r="E574" s="224"/>
      <c r="F574" s="224"/>
      <c r="G574" s="224"/>
      <c r="H574" s="224"/>
      <c r="I574" s="224"/>
      <c r="J574" s="224"/>
      <c r="K574" s="224"/>
      <c r="L574" s="224"/>
      <c r="M574" s="224"/>
    </row>
    <row r="575" spans="1:13">
      <c r="A575"/>
      <c r="B575"/>
      <c r="C575"/>
      <c r="D575" s="224"/>
      <c r="E575" s="224"/>
      <c r="F575" s="224"/>
      <c r="G575" s="224"/>
      <c r="H575" s="224"/>
      <c r="I575" s="224"/>
      <c r="J575" s="224"/>
      <c r="K575" s="224"/>
      <c r="L575" s="224"/>
      <c r="M575" s="224"/>
    </row>
    <row r="576" spans="1:13">
      <c r="A576"/>
      <c r="B576"/>
      <c r="C576"/>
      <c r="D576" s="224"/>
      <c r="E576" s="224"/>
      <c r="F576" s="224"/>
      <c r="G576" s="224"/>
      <c r="H576" s="224"/>
      <c r="I576" s="224"/>
      <c r="J576" s="224"/>
      <c r="K576" s="224"/>
      <c r="L576" s="224"/>
      <c r="M576" s="224"/>
    </row>
    <row r="577" spans="1:13">
      <c r="A577"/>
      <c r="B577"/>
      <c r="C577"/>
      <c r="D577" s="224"/>
      <c r="E577" s="224"/>
      <c r="F577" s="224"/>
      <c r="G577" s="224"/>
      <c r="H577" s="224"/>
      <c r="I577" s="224"/>
      <c r="J577" s="224"/>
      <c r="K577" s="224"/>
      <c r="L577" s="224"/>
      <c r="M577" s="224"/>
    </row>
    <row r="578" spans="1:13">
      <c r="A578"/>
      <c r="B578"/>
      <c r="C578"/>
      <c r="D578" s="224"/>
      <c r="E578" s="224"/>
      <c r="F578" s="224"/>
      <c r="G578" s="224"/>
      <c r="H578" s="224"/>
      <c r="I578" s="224"/>
      <c r="J578" s="224"/>
      <c r="K578" s="224"/>
      <c r="L578" s="224"/>
      <c r="M578" s="224"/>
    </row>
    <row r="579" spans="1:13">
      <c r="A579"/>
      <c r="B579"/>
      <c r="C579"/>
      <c r="D579" s="224"/>
      <c r="E579" s="224"/>
      <c r="F579" s="224"/>
      <c r="G579" s="224"/>
      <c r="H579" s="224"/>
      <c r="I579" s="224"/>
      <c r="J579" s="224"/>
      <c r="K579" s="224"/>
      <c r="L579" s="224"/>
      <c r="M579" s="224"/>
    </row>
    <row r="580" spans="1:13">
      <c r="A580"/>
      <c r="B580"/>
      <c r="C580"/>
      <c r="D580" s="224"/>
      <c r="E580" s="224"/>
      <c r="F580" s="224"/>
      <c r="G580" s="224"/>
      <c r="H580" s="224"/>
      <c r="I580" s="224"/>
      <c r="J580" s="224"/>
      <c r="K580" s="224"/>
      <c r="L580" s="224"/>
      <c r="M580" s="224"/>
    </row>
    <row r="581" spans="1:13">
      <c r="A581"/>
      <c r="B581"/>
      <c r="C581"/>
      <c r="D581" s="224"/>
      <c r="E581" s="224"/>
      <c r="F581" s="224"/>
      <c r="G581" s="224"/>
      <c r="H581" s="224"/>
      <c r="I581" s="224"/>
      <c r="J581" s="224"/>
      <c r="K581" s="224"/>
      <c r="L581" s="224"/>
      <c r="M581" s="224"/>
    </row>
    <row r="582" spans="1:13">
      <c r="A582"/>
      <c r="B582"/>
      <c r="C582"/>
      <c r="D582" s="224"/>
      <c r="E582" s="224"/>
      <c r="F582" s="224"/>
      <c r="G582" s="224"/>
      <c r="H582" s="224"/>
      <c r="I582" s="224"/>
      <c r="J582" s="224"/>
      <c r="K582" s="224"/>
      <c r="L582" s="224"/>
      <c r="M582" s="224"/>
    </row>
    <row r="583" spans="1:13">
      <c r="A583"/>
      <c r="B583"/>
      <c r="C583"/>
      <c r="D583" s="224"/>
      <c r="E583" s="224"/>
      <c r="F583" s="224"/>
      <c r="G583" s="224"/>
      <c r="H583" s="224"/>
      <c r="I583" s="224"/>
      <c r="J583" s="224"/>
      <c r="K583" s="224"/>
      <c r="L583" s="224"/>
      <c r="M583" s="224"/>
    </row>
    <row r="584" spans="1:13">
      <c r="A584"/>
      <c r="B584"/>
      <c r="C584"/>
      <c r="D584" s="224"/>
      <c r="E584" s="224"/>
      <c r="F584" s="224"/>
      <c r="G584" s="224"/>
      <c r="H584" s="224"/>
      <c r="I584" s="224"/>
      <c r="J584" s="224"/>
      <c r="K584" s="224"/>
      <c r="L584" s="224"/>
      <c r="M584" s="224"/>
    </row>
    <row r="585" spans="1:13">
      <c r="A585"/>
      <c r="B585"/>
      <c r="C585"/>
      <c r="D585" s="224"/>
      <c r="E585" s="224"/>
      <c r="F585" s="224"/>
      <c r="G585" s="224"/>
      <c r="H585" s="224"/>
      <c r="I585" s="224"/>
      <c r="J585" s="224"/>
      <c r="K585" s="224"/>
      <c r="L585" s="224"/>
      <c r="M585" s="224"/>
    </row>
    <row r="586" spans="1:13">
      <c r="A586"/>
      <c r="B586"/>
      <c r="C586"/>
      <c r="D586" s="224"/>
      <c r="E586" s="224"/>
      <c r="F586" s="224"/>
      <c r="G586" s="224"/>
      <c r="H586" s="224"/>
      <c r="I586" s="224"/>
      <c r="J586" s="224"/>
      <c r="K586" s="224"/>
      <c r="L586" s="224"/>
      <c r="M586" s="224"/>
    </row>
    <row r="587" spans="1:13">
      <c r="A587"/>
      <c r="B587"/>
      <c r="C587"/>
      <c r="D587" s="224"/>
      <c r="E587" s="224"/>
      <c r="F587" s="224"/>
      <c r="G587" s="224"/>
      <c r="H587" s="224"/>
      <c r="I587" s="224"/>
      <c r="J587" s="224"/>
      <c r="K587" s="224"/>
      <c r="L587" s="224"/>
      <c r="M587" s="224"/>
    </row>
    <row r="588" spans="1:13">
      <c r="A588"/>
      <c r="B588"/>
      <c r="C588"/>
      <c r="D588" s="224"/>
      <c r="E588" s="224"/>
      <c r="F588" s="224"/>
      <c r="G588" s="224"/>
      <c r="H588" s="224"/>
      <c r="I588" s="224"/>
      <c r="J588" s="224"/>
      <c r="K588" s="224"/>
      <c r="L588" s="224"/>
      <c r="M588" s="224"/>
    </row>
    <row r="589" spans="1:13">
      <c r="A589"/>
      <c r="B589"/>
      <c r="C589"/>
      <c r="D589" s="224"/>
      <c r="E589" s="224"/>
      <c r="F589" s="224"/>
      <c r="G589" s="224"/>
      <c r="H589" s="224"/>
      <c r="I589" s="224"/>
      <c r="J589" s="224"/>
      <c r="K589" s="224"/>
      <c r="L589" s="224"/>
      <c r="M589" s="224"/>
    </row>
    <row r="590" spans="1:13">
      <c r="A590"/>
      <c r="B590"/>
      <c r="C590"/>
      <c r="D590" s="224"/>
      <c r="E590" s="224"/>
      <c r="F590" s="224"/>
      <c r="G590" s="224"/>
      <c r="H590" s="224"/>
      <c r="I590" s="224"/>
      <c r="J590" s="224"/>
      <c r="K590" s="224"/>
      <c r="L590" s="224"/>
      <c r="M590" s="224"/>
    </row>
    <row r="591" spans="1:13">
      <c r="A591"/>
      <c r="B591"/>
      <c r="C591"/>
      <c r="D591" s="224"/>
      <c r="E591" s="224"/>
      <c r="F591" s="224"/>
      <c r="G591" s="224"/>
      <c r="H591" s="224"/>
      <c r="I591" s="224"/>
      <c r="J591" s="224"/>
      <c r="K591" s="224"/>
      <c r="L591" s="224"/>
      <c r="M591" s="224"/>
    </row>
    <row r="592" spans="1:13">
      <c r="A592"/>
      <c r="B592"/>
      <c r="C592"/>
      <c r="D592" s="224"/>
      <c r="E592" s="224"/>
      <c r="F592" s="224"/>
      <c r="G592" s="224"/>
      <c r="H592" s="224"/>
      <c r="I592" s="224"/>
      <c r="J592" s="224"/>
      <c r="K592" s="224"/>
      <c r="L592" s="224"/>
      <c r="M592" s="224"/>
    </row>
    <row r="593" spans="1:13">
      <c r="A593"/>
      <c r="B593"/>
      <c r="C593"/>
      <c r="D593" s="224"/>
      <c r="E593" s="224"/>
      <c r="F593" s="224"/>
      <c r="G593" s="224"/>
      <c r="H593" s="224"/>
      <c r="I593" s="224"/>
      <c r="J593" s="224"/>
      <c r="K593" s="224"/>
      <c r="L593" s="224"/>
      <c r="M593" s="224"/>
    </row>
    <row r="594" spans="1:13">
      <c r="A594"/>
      <c r="B594"/>
      <c r="C594"/>
      <c r="D594" s="224"/>
      <c r="E594" s="224"/>
      <c r="F594" s="224"/>
      <c r="G594" s="224"/>
      <c r="H594" s="224"/>
      <c r="I594" s="224"/>
      <c r="J594" s="224"/>
      <c r="K594" s="224"/>
      <c r="L594" s="224"/>
      <c r="M594" s="224"/>
    </row>
    <row r="595" spans="1:13">
      <c r="A595"/>
      <c r="B595"/>
      <c r="C595"/>
      <c r="D595" s="224"/>
      <c r="E595" s="224"/>
      <c r="F595" s="224"/>
      <c r="G595" s="224"/>
      <c r="H595" s="224"/>
      <c r="I595" s="224"/>
      <c r="J595" s="224"/>
      <c r="K595" s="224"/>
      <c r="L595" s="224"/>
      <c r="M595" s="224"/>
    </row>
    <row r="596" spans="1:13">
      <c r="A596"/>
      <c r="B596"/>
      <c r="C596"/>
      <c r="D596" s="224"/>
      <c r="E596" s="224"/>
      <c r="F596" s="224"/>
      <c r="G596" s="224"/>
      <c r="H596" s="224"/>
      <c r="I596" s="224"/>
      <c r="J596" s="224"/>
      <c r="K596" s="224"/>
      <c r="L596" s="224"/>
      <c r="M596" s="224"/>
    </row>
    <row r="597" spans="1:13">
      <c r="A597"/>
      <c r="B597"/>
      <c r="C597"/>
      <c r="D597" s="224"/>
      <c r="E597" s="224"/>
      <c r="F597" s="224"/>
      <c r="G597" s="224"/>
      <c r="H597" s="224"/>
      <c r="I597" s="224"/>
      <c r="J597" s="224"/>
      <c r="K597" s="224"/>
      <c r="L597" s="224"/>
      <c r="M597" s="224"/>
    </row>
    <row r="598" spans="1:13">
      <c r="A598"/>
      <c r="B598"/>
      <c r="C598"/>
      <c r="D598" s="224"/>
      <c r="E598" s="224"/>
      <c r="F598" s="224"/>
      <c r="G598" s="224"/>
      <c r="H598" s="224"/>
      <c r="I598" s="224"/>
      <c r="J598" s="224"/>
      <c r="K598" s="224"/>
      <c r="L598" s="224"/>
      <c r="M598" s="224"/>
    </row>
    <row r="599" spans="1:13">
      <c r="A599"/>
      <c r="B599"/>
      <c r="C599"/>
      <c r="D599" s="224"/>
      <c r="E599" s="224"/>
      <c r="F599" s="224"/>
      <c r="G599" s="224"/>
      <c r="H599" s="224"/>
      <c r="I599" s="224"/>
      <c r="J599" s="224"/>
      <c r="K599" s="224"/>
      <c r="L599" s="224"/>
      <c r="M599" s="224"/>
    </row>
    <row r="600" spans="1:13">
      <c r="A600"/>
      <c r="B600"/>
      <c r="C600"/>
      <c r="D600" s="224"/>
      <c r="E600" s="224"/>
      <c r="F600" s="224"/>
      <c r="G600" s="224"/>
      <c r="H600" s="224"/>
      <c r="I600" s="224"/>
      <c r="J600" s="224"/>
      <c r="K600" s="224"/>
      <c r="L600" s="224"/>
      <c r="M600" s="224"/>
    </row>
    <row r="601" spans="1:13">
      <c r="A601"/>
      <c r="B601"/>
      <c r="C601"/>
      <c r="D601" s="224"/>
      <c r="E601" s="224"/>
      <c r="F601" s="224"/>
      <c r="G601" s="224"/>
      <c r="H601" s="224"/>
      <c r="I601" s="224"/>
      <c r="J601" s="224"/>
      <c r="K601" s="224"/>
      <c r="L601" s="224"/>
      <c r="M601" s="224"/>
    </row>
    <row r="602" spans="1:13">
      <c r="A602"/>
      <c r="B602"/>
      <c r="C602"/>
      <c r="D602" s="224"/>
      <c r="E602" s="224"/>
      <c r="F602" s="224"/>
      <c r="G602" s="224"/>
      <c r="H602" s="224"/>
      <c r="I602" s="224"/>
      <c r="J602" s="224"/>
      <c r="K602" s="224"/>
      <c r="L602" s="224"/>
      <c r="M602" s="224"/>
    </row>
    <row r="603" spans="1:13">
      <c r="A603"/>
      <c r="B603"/>
      <c r="C603"/>
      <c r="D603" s="224"/>
      <c r="E603" s="224"/>
      <c r="F603" s="224"/>
      <c r="G603" s="224"/>
      <c r="H603" s="224"/>
      <c r="I603" s="224"/>
      <c r="J603" s="224"/>
      <c r="K603" s="224"/>
      <c r="L603" s="224"/>
      <c r="M603" s="224"/>
    </row>
    <row r="604" spans="1:13">
      <c r="A604"/>
      <c r="B604"/>
      <c r="C604"/>
      <c r="D604" s="224"/>
      <c r="E604" s="224"/>
      <c r="F604" s="224"/>
      <c r="G604" s="224"/>
      <c r="H604" s="224"/>
      <c r="I604" s="224"/>
      <c r="J604" s="224"/>
      <c r="K604" s="224"/>
      <c r="L604" s="224"/>
      <c r="M604" s="224"/>
    </row>
    <row r="605" spans="1:13">
      <c r="A605"/>
      <c r="B605"/>
      <c r="C605"/>
      <c r="D605" s="224"/>
      <c r="E605" s="224"/>
      <c r="F605" s="224"/>
      <c r="G605" s="224"/>
      <c r="H605" s="224"/>
      <c r="I605" s="224"/>
      <c r="J605" s="224"/>
      <c r="K605" s="224"/>
      <c r="L605" s="224"/>
      <c r="M605" s="224"/>
    </row>
    <row r="606" spans="1:13">
      <c r="A606"/>
      <c r="B606"/>
      <c r="C606"/>
      <c r="D606" s="224"/>
      <c r="E606" s="224"/>
      <c r="F606" s="224"/>
      <c r="G606" s="224"/>
      <c r="H606" s="224"/>
      <c r="I606" s="224"/>
      <c r="J606" s="224"/>
      <c r="K606" s="224"/>
      <c r="L606" s="224"/>
      <c r="M606" s="224"/>
    </row>
    <row r="607" spans="1:13">
      <c r="A607"/>
      <c r="B607"/>
      <c r="C607"/>
      <c r="D607" s="224"/>
      <c r="E607" s="224"/>
      <c r="F607" s="224"/>
      <c r="G607" s="224"/>
      <c r="H607" s="224"/>
      <c r="I607" s="224"/>
      <c r="J607" s="224"/>
      <c r="K607" s="224"/>
      <c r="L607" s="224"/>
      <c r="M607" s="224"/>
    </row>
    <row r="608" spans="1:13">
      <c r="A608"/>
      <c r="B608"/>
      <c r="C608"/>
      <c r="D608" s="224"/>
      <c r="E608" s="224"/>
      <c r="F608" s="224"/>
      <c r="G608" s="224"/>
      <c r="H608" s="224"/>
      <c r="I608" s="224"/>
      <c r="J608" s="224"/>
      <c r="K608" s="224"/>
      <c r="L608" s="224"/>
      <c r="M608" s="224"/>
    </row>
    <row r="609" spans="1:13">
      <c r="A609"/>
      <c r="B609"/>
      <c r="C609"/>
      <c r="D609" s="224"/>
      <c r="E609" s="224"/>
      <c r="F609" s="224"/>
      <c r="G609" s="224"/>
      <c r="H609" s="224"/>
      <c r="I609" s="224"/>
      <c r="J609" s="224"/>
      <c r="K609" s="224"/>
      <c r="L609" s="224"/>
      <c r="M609" s="224"/>
    </row>
    <row r="610" spans="1:13">
      <c r="A610"/>
      <c r="B610"/>
      <c r="C610"/>
      <c r="D610" s="224"/>
      <c r="E610" s="224"/>
      <c r="F610" s="224"/>
      <c r="G610" s="224"/>
      <c r="H610" s="224"/>
      <c r="I610" s="224"/>
      <c r="J610" s="224"/>
      <c r="K610" s="224"/>
      <c r="L610" s="224"/>
      <c r="M610" s="224"/>
    </row>
    <row r="611" spans="1:13">
      <c r="A611"/>
      <c r="B611"/>
      <c r="C611"/>
      <c r="D611" s="224"/>
      <c r="E611" s="224"/>
      <c r="F611" s="224"/>
      <c r="G611" s="224"/>
      <c r="H611" s="224"/>
      <c r="I611" s="224"/>
      <c r="J611" s="224"/>
      <c r="K611" s="224"/>
      <c r="L611" s="224"/>
      <c r="M611" s="224"/>
    </row>
    <row r="612" spans="1:13">
      <c r="A612"/>
      <c r="B612"/>
      <c r="C612"/>
      <c r="D612" s="224"/>
      <c r="E612" s="224"/>
      <c r="F612" s="224"/>
      <c r="G612" s="224"/>
      <c r="H612" s="224"/>
      <c r="I612" s="224"/>
      <c r="J612" s="224"/>
      <c r="K612" s="224"/>
      <c r="L612" s="224"/>
      <c r="M612" s="224"/>
    </row>
    <row r="613" spans="1:13">
      <c r="A613"/>
      <c r="B613"/>
      <c r="C613"/>
      <c r="D613" s="224"/>
      <c r="E613" s="224"/>
      <c r="F613" s="224"/>
      <c r="G613" s="224"/>
      <c r="H613" s="224"/>
      <c r="I613" s="224"/>
      <c r="J613" s="224"/>
      <c r="K613" s="224"/>
      <c r="L613" s="224"/>
      <c r="M613" s="224"/>
    </row>
    <row r="614" spans="1:13">
      <c r="A614"/>
      <c r="B614"/>
      <c r="C614"/>
      <c r="D614" s="224"/>
      <c r="E614" s="224"/>
      <c r="F614" s="224"/>
      <c r="G614" s="224"/>
      <c r="H614" s="224"/>
      <c r="I614" s="224"/>
      <c r="J614" s="224"/>
      <c r="K614" s="224"/>
      <c r="L614" s="224"/>
      <c r="M614" s="224"/>
    </row>
    <row r="615" spans="1:13">
      <c r="A615"/>
      <c r="B615"/>
      <c r="C615"/>
      <c r="D615" s="224"/>
      <c r="E615" s="224"/>
      <c r="F615" s="224"/>
      <c r="G615" s="224"/>
      <c r="H615" s="224"/>
      <c r="I615" s="224"/>
      <c r="J615" s="224"/>
      <c r="K615" s="224"/>
      <c r="L615" s="224"/>
      <c r="M615" s="224"/>
    </row>
    <row r="616" spans="1:13">
      <c r="A616"/>
      <c r="B616"/>
      <c r="C616"/>
      <c r="D616" s="224"/>
      <c r="E616" s="224"/>
      <c r="F616" s="224"/>
      <c r="G616" s="224"/>
      <c r="H616" s="224"/>
      <c r="I616" s="224"/>
      <c r="J616" s="224"/>
      <c r="K616" s="224"/>
      <c r="L616" s="224"/>
      <c r="M616" s="224"/>
    </row>
    <row r="617" spans="1:13">
      <c r="A617"/>
      <c r="B617"/>
      <c r="C617"/>
      <c r="D617" s="224"/>
      <c r="E617" s="224"/>
      <c r="F617" s="224"/>
      <c r="G617" s="224"/>
      <c r="H617" s="224"/>
      <c r="I617" s="224"/>
      <c r="J617" s="224"/>
      <c r="K617" s="224"/>
      <c r="L617" s="224"/>
      <c r="M617" s="224"/>
    </row>
    <row r="618" spans="1:13">
      <c r="A618"/>
      <c r="B618"/>
      <c r="C618"/>
      <c r="D618" s="224"/>
      <c r="E618" s="224"/>
      <c r="F618" s="224"/>
      <c r="G618" s="224"/>
      <c r="H618" s="224"/>
      <c r="I618" s="224"/>
      <c r="J618" s="224"/>
      <c r="K618" s="224"/>
      <c r="L618" s="224"/>
      <c r="M618" s="224"/>
    </row>
    <row r="619" spans="1:13">
      <c r="A619"/>
      <c r="B619"/>
      <c r="C619"/>
      <c r="D619" s="224"/>
      <c r="E619" s="224"/>
      <c r="F619" s="224"/>
      <c r="G619" s="224"/>
      <c r="H619" s="224"/>
      <c r="I619" s="224"/>
      <c r="J619" s="224"/>
      <c r="K619" s="224"/>
      <c r="L619" s="224"/>
      <c r="M619" s="224"/>
    </row>
    <row r="620" spans="1:13">
      <c r="A620"/>
      <c r="B620"/>
      <c r="C620"/>
      <c r="D620" s="224"/>
      <c r="E620" s="224"/>
      <c r="F620" s="224"/>
      <c r="G620" s="224"/>
      <c r="H620" s="224"/>
      <c r="I620" s="224"/>
      <c r="J620" s="224"/>
      <c r="K620" s="224"/>
      <c r="L620" s="224"/>
      <c r="M620" s="224"/>
    </row>
    <row r="621" spans="1:13">
      <c r="A621"/>
      <c r="B621"/>
      <c r="C621"/>
      <c r="D621" s="224"/>
      <c r="E621" s="224"/>
      <c r="F621" s="224"/>
      <c r="G621" s="224"/>
      <c r="H621" s="224"/>
      <c r="I621" s="224"/>
      <c r="J621" s="224"/>
      <c r="K621" s="224"/>
      <c r="L621" s="224"/>
      <c r="M621" s="224"/>
    </row>
    <row r="622" spans="1:13">
      <c r="A622"/>
      <c r="B622"/>
      <c r="C622"/>
      <c r="D622" s="224"/>
      <c r="E622" s="224"/>
      <c r="F622" s="224"/>
      <c r="G622" s="224"/>
      <c r="H622" s="224"/>
      <c r="I622" s="224"/>
      <c r="J622" s="224"/>
      <c r="K622" s="224"/>
      <c r="L622" s="224"/>
      <c r="M622" s="224"/>
    </row>
    <row r="623" spans="1:13">
      <c r="A623"/>
      <c r="B623"/>
      <c r="C623"/>
      <c r="D623" s="224"/>
      <c r="E623" s="224"/>
      <c r="F623" s="224"/>
      <c r="G623" s="224"/>
      <c r="H623" s="224"/>
      <c r="I623" s="224"/>
      <c r="J623" s="224"/>
      <c r="K623" s="224"/>
      <c r="L623" s="224"/>
      <c r="M623" s="224"/>
    </row>
    <row r="624" spans="1:13">
      <c r="A624"/>
      <c r="B624"/>
      <c r="C624"/>
      <c r="D624" s="224"/>
      <c r="E624" s="224"/>
      <c r="F624" s="224"/>
      <c r="G624" s="224"/>
      <c r="H624" s="224"/>
      <c r="I624" s="224"/>
      <c r="J624" s="224"/>
      <c r="K624" s="224"/>
      <c r="L624" s="224"/>
      <c r="M624" s="224"/>
    </row>
    <row r="625" spans="1:13">
      <c r="A625"/>
      <c r="B625"/>
      <c r="C625"/>
      <c r="D625" s="224"/>
      <c r="E625" s="224"/>
      <c r="F625" s="224"/>
      <c r="G625" s="224"/>
      <c r="H625" s="224"/>
      <c r="I625" s="224"/>
      <c r="J625" s="224"/>
      <c r="K625" s="224"/>
      <c r="L625" s="224"/>
      <c r="M625" s="224"/>
    </row>
    <row r="626" spans="1:13">
      <c r="A626"/>
      <c r="B626"/>
      <c r="C626"/>
      <c r="D626" s="224"/>
      <c r="E626" s="224"/>
      <c r="F626" s="224"/>
      <c r="G626" s="224"/>
      <c r="H626" s="224"/>
      <c r="I626" s="224"/>
      <c r="J626" s="224"/>
      <c r="K626" s="224"/>
      <c r="L626" s="224"/>
      <c r="M626" s="224"/>
    </row>
    <row r="627" spans="1:13">
      <c r="A627"/>
      <c r="B627"/>
      <c r="C627"/>
      <c r="D627" s="224"/>
      <c r="E627" s="224"/>
      <c r="F627" s="224"/>
      <c r="G627" s="224"/>
      <c r="H627" s="224"/>
      <c r="I627" s="224"/>
      <c r="J627" s="224"/>
      <c r="K627" s="224"/>
      <c r="L627" s="224"/>
      <c r="M627" s="224"/>
    </row>
    <row r="628" spans="1:13">
      <c r="A628"/>
      <c r="B628"/>
      <c r="C628"/>
      <c r="D628" s="224"/>
      <c r="E628" s="224"/>
      <c r="F628" s="224"/>
      <c r="G628" s="224"/>
      <c r="H628" s="224"/>
      <c r="I628" s="224"/>
      <c r="J628" s="224"/>
      <c r="K628" s="224"/>
      <c r="L628" s="224"/>
      <c r="M628" s="224"/>
    </row>
    <row r="629" spans="1:13">
      <c r="A629"/>
      <c r="B629"/>
      <c r="C629"/>
      <c r="D629" s="224"/>
      <c r="E629" s="224"/>
      <c r="F629" s="224"/>
      <c r="G629" s="224"/>
      <c r="H629" s="224"/>
      <c r="I629" s="224"/>
      <c r="J629" s="224"/>
      <c r="K629" s="224"/>
      <c r="L629" s="224"/>
      <c r="M629" s="224"/>
    </row>
    <row r="630" spans="1:13">
      <c r="A630"/>
      <c r="B630"/>
      <c r="C630"/>
      <c r="D630" s="224"/>
      <c r="E630" s="224"/>
      <c r="F630" s="224"/>
      <c r="G630" s="224"/>
      <c r="H630" s="224"/>
      <c r="I630" s="224"/>
      <c r="J630" s="224"/>
      <c r="K630" s="224"/>
      <c r="L630" s="224"/>
      <c r="M630" s="224"/>
    </row>
    <row r="631" spans="1:13">
      <c r="A631"/>
      <c r="B631"/>
      <c r="C631"/>
      <c r="D631" s="224"/>
      <c r="E631" s="224"/>
      <c r="F631" s="224"/>
      <c r="G631" s="224"/>
      <c r="H631" s="224"/>
      <c r="I631" s="224"/>
      <c r="J631" s="224"/>
      <c r="K631" s="224"/>
      <c r="L631" s="224"/>
      <c r="M631" s="224"/>
    </row>
    <row r="632" spans="1:13">
      <c r="A632"/>
      <c r="B632"/>
      <c r="C632"/>
      <c r="D632" s="224"/>
      <c r="E632" s="224"/>
      <c r="F632" s="224"/>
      <c r="G632" s="224"/>
      <c r="H632" s="224"/>
      <c r="I632" s="224"/>
      <c r="J632" s="224"/>
      <c r="K632" s="224"/>
      <c r="L632" s="224"/>
      <c r="M632" s="224"/>
    </row>
    <row r="633" spans="1:13">
      <c r="A633"/>
      <c r="B633"/>
      <c r="C633"/>
      <c r="D633" s="224"/>
      <c r="E633" s="224"/>
      <c r="F633" s="224"/>
      <c r="G633" s="224"/>
      <c r="H633" s="224"/>
      <c r="I633" s="224"/>
      <c r="J633" s="224"/>
      <c r="K633" s="224"/>
      <c r="L633" s="224"/>
      <c r="M633" s="224"/>
    </row>
    <row r="634" spans="1:13">
      <c r="A634"/>
      <c r="B634"/>
      <c r="C634"/>
      <c r="D634" s="224"/>
      <c r="E634" s="224"/>
      <c r="F634" s="224"/>
      <c r="G634" s="224"/>
      <c r="H634" s="224"/>
      <c r="I634" s="224"/>
      <c r="J634" s="224"/>
      <c r="K634" s="224"/>
      <c r="L634" s="224"/>
      <c r="M634" s="224"/>
    </row>
    <row r="635" spans="1:13">
      <c r="A635"/>
      <c r="B635"/>
      <c r="C635"/>
      <c r="D635" s="224"/>
      <c r="E635" s="224"/>
      <c r="F635" s="224"/>
      <c r="G635" s="224"/>
      <c r="H635" s="224"/>
      <c r="I635" s="224"/>
      <c r="J635" s="224"/>
      <c r="K635" s="224"/>
      <c r="L635" s="224"/>
      <c r="M635" s="224"/>
    </row>
    <row r="636" spans="1:13">
      <c r="A636"/>
      <c r="B636"/>
      <c r="C636"/>
      <c r="D636" s="224"/>
      <c r="E636" s="224"/>
      <c r="F636" s="224"/>
      <c r="G636" s="224"/>
      <c r="H636" s="224"/>
      <c r="I636" s="224"/>
      <c r="J636" s="224"/>
      <c r="K636" s="224"/>
      <c r="L636" s="224"/>
      <c r="M636" s="224"/>
    </row>
    <row r="637" spans="1:13">
      <c r="A637"/>
      <c r="B637"/>
      <c r="C637"/>
      <c r="D637" s="224"/>
      <c r="E637" s="224"/>
      <c r="F637" s="224"/>
      <c r="G637" s="224"/>
      <c r="H637" s="224"/>
      <c r="I637" s="224"/>
      <c r="J637" s="224"/>
      <c r="K637" s="224"/>
      <c r="L637" s="224"/>
      <c r="M637" s="224"/>
    </row>
    <row r="638" spans="1:13">
      <c r="A638"/>
      <c r="B638"/>
      <c r="C638"/>
      <c r="D638" s="224"/>
      <c r="E638" s="224"/>
      <c r="F638" s="224"/>
      <c r="G638" s="224"/>
      <c r="H638" s="224"/>
      <c r="I638" s="224"/>
      <c r="J638" s="224"/>
      <c r="K638" s="224"/>
      <c r="L638" s="224"/>
      <c r="M638" s="224"/>
    </row>
    <row r="639" spans="1:13">
      <c r="A639"/>
      <c r="B639"/>
      <c r="C639"/>
      <c r="D639" s="224"/>
      <c r="E639" s="224"/>
      <c r="F639" s="224"/>
      <c r="G639" s="224"/>
      <c r="H639" s="224"/>
      <c r="I639" s="224"/>
      <c r="J639" s="224"/>
      <c r="K639" s="224"/>
      <c r="L639" s="224"/>
      <c r="M639" s="224"/>
    </row>
    <row r="640" spans="1:13">
      <c r="A640"/>
      <c r="B640"/>
      <c r="C640"/>
      <c r="D640" s="224"/>
      <c r="E640" s="224"/>
      <c r="F640" s="224"/>
      <c r="G640" s="224"/>
      <c r="H640" s="224"/>
      <c r="I640" s="224"/>
      <c r="J640" s="224"/>
      <c r="K640" s="224"/>
      <c r="L640" s="224"/>
      <c r="M640" s="224"/>
    </row>
    <row r="641" spans="1:13">
      <c r="A641"/>
      <c r="B641"/>
      <c r="C641"/>
      <c r="D641" s="224"/>
      <c r="E641" s="224"/>
      <c r="F641" s="224"/>
      <c r="G641" s="224"/>
      <c r="H641" s="224"/>
      <c r="I641" s="224"/>
      <c r="J641" s="224"/>
      <c r="K641" s="224"/>
      <c r="L641" s="224"/>
      <c r="M641" s="224"/>
    </row>
    <row r="642" spans="1:13">
      <c r="A642"/>
      <c r="B642"/>
      <c r="C642"/>
      <c r="D642" s="224"/>
      <c r="E642" s="224"/>
      <c r="F642" s="224"/>
      <c r="G642" s="224"/>
      <c r="H642" s="224"/>
      <c r="I642" s="224"/>
      <c r="J642" s="224"/>
      <c r="K642" s="224"/>
      <c r="L642" s="224"/>
      <c r="M642" s="224"/>
    </row>
    <row r="643" spans="1:13">
      <c r="A643"/>
      <c r="B643"/>
      <c r="C643"/>
      <c r="D643" s="224"/>
      <c r="E643" s="224"/>
      <c r="F643" s="224"/>
      <c r="G643" s="224"/>
      <c r="H643" s="224"/>
      <c r="I643" s="224"/>
      <c r="J643" s="224"/>
      <c r="K643" s="224"/>
      <c r="L643" s="224"/>
      <c r="M643" s="224"/>
    </row>
    <row r="644" spans="1:13">
      <c r="A644"/>
      <c r="B644"/>
      <c r="C644"/>
      <c r="D644" s="224"/>
      <c r="E644" s="224"/>
      <c r="F644" s="224"/>
      <c r="G644" s="224"/>
      <c r="H644" s="224"/>
      <c r="I644" s="224"/>
      <c r="J644" s="224"/>
      <c r="K644" s="224"/>
      <c r="L644" s="224"/>
      <c r="M644" s="224"/>
    </row>
    <row r="645" spans="1:13">
      <c r="A645" s="224"/>
      <c r="B645" s="224"/>
      <c r="C645" s="224"/>
      <c r="D645" s="224"/>
      <c r="E645" s="224"/>
      <c r="F645" s="224"/>
      <c r="G645" s="224"/>
      <c r="H645" s="224"/>
      <c r="I645" s="224"/>
      <c r="J645" s="224"/>
      <c r="K645" s="224"/>
      <c r="L645" s="224"/>
      <c r="M645" s="224"/>
    </row>
    <row r="646" spans="1:13">
      <c r="A646" s="224"/>
      <c r="B646" s="224"/>
      <c r="C646" s="224"/>
      <c r="D646" s="224"/>
      <c r="E646" s="224"/>
      <c r="F646" s="224"/>
      <c r="G646" s="224"/>
      <c r="H646" s="224"/>
      <c r="I646" s="224"/>
      <c r="J646" s="224"/>
      <c r="K646" s="224"/>
      <c r="L646" s="224"/>
      <c r="M646" s="224"/>
    </row>
    <row r="647" spans="1:13">
      <c r="A647" s="224"/>
      <c r="B647" s="224"/>
      <c r="C647" s="224"/>
      <c r="D647" s="224"/>
      <c r="E647" s="224"/>
      <c r="F647" s="224"/>
      <c r="G647" s="224"/>
      <c r="H647" s="224"/>
      <c r="I647" s="224"/>
      <c r="J647" s="224"/>
      <c r="K647" s="224"/>
      <c r="L647" s="224"/>
      <c r="M647" s="224"/>
    </row>
    <row r="648" spans="1:13">
      <c r="A648" s="224"/>
      <c r="B648" s="224"/>
      <c r="C648" s="224"/>
      <c r="D648" s="224"/>
      <c r="E648" s="224"/>
      <c r="F648" s="224"/>
      <c r="G648" s="224"/>
      <c r="H648" s="224"/>
      <c r="I648" s="224"/>
      <c r="J648" s="224"/>
      <c r="K648" s="224"/>
      <c r="L648" s="224"/>
      <c r="M648" s="224"/>
    </row>
    <row r="649" spans="1:13">
      <c r="A649" s="224"/>
      <c r="B649" s="224"/>
      <c r="C649" s="224"/>
      <c r="D649" s="224"/>
      <c r="E649" s="224"/>
      <c r="F649" s="224"/>
      <c r="G649" s="224"/>
      <c r="H649" s="224"/>
      <c r="I649" s="224"/>
      <c r="J649" s="224"/>
      <c r="K649" s="224"/>
      <c r="L649" s="224"/>
      <c r="M649" s="224"/>
    </row>
    <row r="650" spans="1:13">
      <c r="A650" s="224"/>
      <c r="B650" s="224"/>
      <c r="C650" s="224"/>
      <c r="D650" s="224"/>
      <c r="E650" s="224"/>
      <c r="F650" s="224"/>
      <c r="G650" s="224"/>
      <c r="H650" s="224"/>
      <c r="I650" s="224"/>
      <c r="J650" s="224"/>
      <c r="K650" s="224"/>
      <c r="L650" s="224"/>
      <c r="M650" s="224"/>
    </row>
    <row r="651" spans="1:13">
      <c r="A651" s="224"/>
      <c r="B651" s="224"/>
      <c r="C651" s="224"/>
      <c r="D651" s="224"/>
      <c r="E651" s="224"/>
      <c r="F651" s="224"/>
      <c r="G651" s="224"/>
      <c r="H651" s="224"/>
      <c r="I651" s="224"/>
      <c r="J651" s="224"/>
      <c r="K651" s="224"/>
      <c r="L651" s="224"/>
      <c r="M651" s="224"/>
    </row>
    <row r="652" spans="1:13">
      <c r="A652" s="224"/>
      <c r="B652" s="224"/>
      <c r="C652" s="224"/>
      <c r="D652" s="224"/>
      <c r="E652" s="224"/>
      <c r="F652" s="224"/>
      <c r="G652" s="224"/>
      <c r="H652" s="224"/>
      <c r="I652" s="224"/>
      <c r="J652" s="224"/>
      <c r="K652" s="224"/>
      <c r="L652" s="224"/>
      <c r="M652" s="224"/>
    </row>
    <row r="653" spans="1:13">
      <c r="A653" s="224"/>
      <c r="B653" s="224"/>
      <c r="C653" s="224"/>
      <c r="D653" s="224"/>
      <c r="E653" s="224"/>
      <c r="F653" s="224"/>
      <c r="G653" s="224"/>
      <c r="H653" s="224"/>
      <c r="I653" s="224"/>
      <c r="J653" s="224"/>
      <c r="K653" s="224"/>
      <c r="L653" s="224"/>
      <c r="M653" s="224"/>
    </row>
    <row r="654" spans="1:13">
      <c r="A654" s="224"/>
      <c r="B654" s="224"/>
      <c r="C654" s="224"/>
      <c r="D654" s="224"/>
      <c r="E654" s="224"/>
      <c r="F654" s="224"/>
      <c r="G654" s="224"/>
      <c r="H654" s="224"/>
      <c r="I654" s="224"/>
      <c r="J654" s="224"/>
      <c r="K654" s="224"/>
      <c r="L654" s="224"/>
      <c r="M654" s="224"/>
    </row>
    <row r="655" spans="1:13">
      <c r="A655" s="224"/>
      <c r="B655" s="224"/>
      <c r="C655" s="224"/>
      <c r="D655" s="224"/>
      <c r="E655" s="224"/>
      <c r="F655" s="224"/>
      <c r="G655" s="224"/>
      <c r="H655" s="224"/>
      <c r="I655" s="224"/>
      <c r="J655" s="224"/>
      <c r="K655" s="224"/>
      <c r="L655" s="224"/>
      <c r="M655" s="224"/>
    </row>
    <row r="656" spans="1:13">
      <c r="A656" s="224"/>
      <c r="B656" s="224"/>
      <c r="C656" s="224"/>
      <c r="D656" s="224"/>
      <c r="E656" s="224"/>
      <c r="F656" s="224"/>
      <c r="G656" s="224"/>
      <c r="H656" s="224"/>
      <c r="I656" s="224"/>
      <c r="J656" s="224"/>
      <c r="K656" s="224"/>
      <c r="L656" s="224"/>
      <c r="M656" s="224"/>
    </row>
    <row r="657" spans="1:13">
      <c r="A657" s="224"/>
      <c r="B657" s="224"/>
      <c r="C657" s="224"/>
      <c r="D657" s="224"/>
      <c r="E657" s="224"/>
      <c r="F657" s="224"/>
      <c r="G657" s="224"/>
      <c r="H657" s="224"/>
      <c r="I657" s="224"/>
      <c r="J657" s="224"/>
      <c r="K657" s="224"/>
      <c r="L657" s="224"/>
      <c r="M657" s="224"/>
    </row>
    <row r="658" spans="1:13">
      <c r="A658" s="224"/>
      <c r="B658" s="224"/>
      <c r="C658" s="224"/>
      <c r="D658" s="224"/>
      <c r="E658" s="224"/>
      <c r="F658" s="224"/>
      <c r="G658" s="224"/>
      <c r="H658" s="224"/>
      <c r="I658" s="224"/>
      <c r="J658" s="224"/>
      <c r="K658" s="224"/>
      <c r="L658" s="224"/>
      <c r="M658" s="224"/>
    </row>
    <row r="659" spans="1:13">
      <c r="A659" s="224"/>
      <c r="B659" s="224"/>
      <c r="C659" s="224"/>
      <c r="D659" s="224"/>
      <c r="E659" s="224"/>
      <c r="F659" s="224"/>
      <c r="G659" s="224"/>
      <c r="H659" s="224"/>
      <c r="I659" s="224"/>
      <c r="J659" s="224"/>
      <c r="K659" s="224"/>
      <c r="L659" s="224"/>
      <c r="M659" s="224"/>
    </row>
    <row r="660" spans="1:13">
      <c r="A660" s="224"/>
      <c r="B660" s="224"/>
      <c r="C660" s="224"/>
      <c r="D660" s="224"/>
      <c r="E660" s="224"/>
      <c r="F660" s="224"/>
      <c r="G660" s="224"/>
      <c r="H660" s="224"/>
      <c r="I660" s="224"/>
      <c r="J660" s="224"/>
      <c r="K660" s="224"/>
      <c r="L660" s="224"/>
      <c r="M660" s="224"/>
    </row>
    <row r="661" spans="1:13">
      <c r="A661" s="224"/>
      <c r="B661" s="224"/>
      <c r="C661" s="224"/>
      <c r="D661" s="224"/>
      <c r="E661" s="224"/>
      <c r="F661" s="224"/>
      <c r="G661" s="224"/>
      <c r="H661" s="224"/>
      <c r="I661" s="224"/>
      <c r="J661" s="224"/>
      <c r="K661" s="224"/>
      <c r="L661" s="224"/>
      <c r="M661" s="224"/>
    </row>
    <row r="662" spans="1:13">
      <c r="A662" s="224"/>
      <c r="B662" s="224"/>
      <c r="C662" s="224"/>
      <c r="D662" s="224"/>
      <c r="E662" s="224"/>
      <c r="F662" s="224"/>
      <c r="G662" s="224"/>
      <c r="H662" s="224"/>
      <c r="I662" s="224"/>
      <c r="J662" s="224"/>
      <c r="K662" s="224"/>
      <c r="L662" s="224"/>
      <c r="M662" s="224"/>
    </row>
    <row r="663" spans="1:13">
      <c r="A663" s="224"/>
      <c r="B663" s="224"/>
      <c r="C663" s="224"/>
      <c r="D663" s="224"/>
      <c r="E663" s="224"/>
      <c r="F663" s="224"/>
      <c r="G663" s="224"/>
      <c r="H663" s="224"/>
      <c r="I663" s="224"/>
      <c r="J663" s="224"/>
      <c r="K663" s="224"/>
      <c r="L663" s="224"/>
      <c r="M663" s="224"/>
    </row>
    <row r="664" spans="1:13">
      <c r="A664" s="224"/>
      <c r="B664" s="224"/>
      <c r="C664" s="224"/>
      <c r="D664" s="224"/>
      <c r="E664" s="224"/>
      <c r="F664" s="224"/>
      <c r="G664" s="224"/>
      <c r="H664" s="224"/>
      <c r="I664" s="224"/>
      <c r="J664" s="224"/>
      <c r="K664" s="224"/>
      <c r="L664" s="224"/>
      <c r="M664" s="224"/>
    </row>
    <row r="665" spans="1:13">
      <c r="A665" s="224"/>
      <c r="B665" s="224"/>
      <c r="C665" s="224"/>
      <c r="D665" s="224"/>
      <c r="E665" s="224"/>
      <c r="F665" s="224"/>
      <c r="G665" s="224"/>
      <c r="H665" s="224"/>
      <c r="I665" s="224"/>
      <c r="J665" s="224"/>
      <c r="K665" s="224"/>
      <c r="L665" s="224"/>
      <c r="M665" s="224"/>
    </row>
    <row r="666" spans="1:13">
      <c r="A666" s="224"/>
      <c r="B666" s="224"/>
      <c r="C666" s="224"/>
      <c r="D666" s="224"/>
      <c r="E666" s="224"/>
      <c r="F666" s="224"/>
      <c r="G666" s="224"/>
      <c r="H666" s="224"/>
      <c r="I666" s="224"/>
      <c r="J666" s="224"/>
      <c r="K666" s="224"/>
      <c r="L666" s="224"/>
      <c r="M666" s="224"/>
    </row>
    <row r="667" spans="1:13">
      <c r="A667" s="224"/>
      <c r="B667" s="224"/>
      <c r="C667" s="224"/>
      <c r="D667" s="224"/>
      <c r="E667" s="224"/>
      <c r="F667" s="224"/>
      <c r="G667" s="224"/>
      <c r="H667" s="224"/>
      <c r="I667" s="224"/>
      <c r="J667" s="224"/>
      <c r="K667" s="224"/>
      <c r="L667" s="224"/>
      <c r="M667" s="224"/>
    </row>
    <row r="668" spans="1:13">
      <c r="A668" s="224"/>
      <c r="B668" s="224"/>
      <c r="C668" s="224"/>
      <c r="D668" s="224"/>
      <c r="E668" s="224"/>
      <c r="F668" s="224"/>
      <c r="G668" s="224"/>
      <c r="H668" s="224"/>
      <c r="I668" s="224"/>
      <c r="J668" s="224"/>
      <c r="K668" s="224"/>
      <c r="L668" s="224"/>
      <c r="M668" s="224"/>
    </row>
    <row r="669" spans="1:13">
      <c r="A669" s="224"/>
      <c r="B669" s="224"/>
      <c r="C669" s="224"/>
      <c r="D669" s="224"/>
      <c r="E669" s="224"/>
      <c r="F669" s="224"/>
      <c r="G669" s="224"/>
      <c r="H669" s="224"/>
      <c r="I669" s="224"/>
      <c r="J669" s="224"/>
      <c r="K669" s="224"/>
      <c r="L669" s="224"/>
      <c r="M669" s="224"/>
    </row>
    <row r="670" spans="1:13">
      <c r="A670" s="224"/>
      <c r="B670" s="224"/>
      <c r="C670" s="224"/>
      <c r="D670" s="224"/>
      <c r="E670" s="224"/>
      <c r="F670" s="224"/>
      <c r="G670" s="224"/>
      <c r="H670" s="224"/>
      <c r="I670" s="224"/>
      <c r="J670" s="224"/>
      <c r="K670" s="224"/>
      <c r="L670" s="224"/>
      <c r="M670" s="224"/>
    </row>
    <row r="671" spans="1:13">
      <c r="A671" s="224"/>
      <c r="B671" s="224"/>
      <c r="C671" s="224"/>
      <c r="D671" s="224"/>
      <c r="E671" s="224"/>
      <c r="F671" s="224"/>
      <c r="G671" s="224"/>
      <c r="H671" s="224"/>
      <c r="I671" s="224"/>
      <c r="J671" s="224"/>
      <c r="K671" s="224"/>
      <c r="L671" s="224"/>
      <c r="M671" s="224"/>
    </row>
    <row r="672" spans="1:13">
      <c r="A672" s="224"/>
      <c r="B672" s="224"/>
      <c r="C672" s="224"/>
      <c r="D672" s="224"/>
      <c r="E672" s="224"/>
      <c r="F672" s="224"/>
      <c r="G672" s="224"/>
      <c r="H672" s="224"/>
      <c r="I672" s="224"/>
      <c r="J672" s="224"/>
      <c r="K672" s="224"/>
      <c r="L672" s="224"/>
      <c r="M672" s="224"/>
    </row>
    <row r="673" spans="1:13">
      <c r="A673" s="224"/>
      <c r="B673" s="224"/>
      <c r="C673" s="224"/>
      <c r="D673" s="224"/>
      <c r="E673" s="224"/>
      <c r="F673" s="224"/>
      <c r="G673" s="224"/>
      <c r="H673" s="224"/>
      <c r="I673" s="224"/>
      <c r="J673" s="224"/>
      <c r="K673" s="224"/>
      <c r="L673" s="224"/>
      <c r="M673" s="224"/>
    </row>
    <row r="674" spans="1:13">
      <c r="A674" s="224"/>
      <c r="B674" s="224"/>
      <c r="C674" s="224"/>
      <c r="D674" s="224"/>
      <c r="E674" s="224"/>
      <c r="F674" s="224"/>
      <c r="G674" s="224"/>
      <c r="H674" s="224"/>
      <c r="I674" s="224"/>
      <c r="J674" s="224"/>
      <c r="K674" s="224"/>
      <c r="L674" s="224"/>
      <c r="M674" s="224"/>
    </row>
    <row r="675" spans="1:13">
      <c r="A675" s="224"/>
      <c r="B675" s="224"/>
      <c r="C675" s="224"/>
      <c r="D675" s="224"/>
      <c r="E675" s="224"/>
      <c r="F675" s="224"/>
      <c r="G675" s="224"/>
      <c r="H675" s="224"/>
      <c r="I675" s="224"/>
      <c r="J675" s="224"/>
      <c r="K675" s="224"/>
      <c r="L675" s="224"/>
      <c r="M675" s="224"/>
    </row>
    <row r="676" spans="1:13">
      <c r="A676" s="224"/>
      <c r="B676" s="224"/>
      <c r="C676" s="224"/>
      <c r="D676" s="224"/>
      <c r="E676" s="224"/>
      <c r="F676" s="224"/>
      <c r="G676" s="224"/>
      <c r="H676" s="224"/>
      <c r="I676" s="224"/>
      <c r="J676" s="224"/>
      <c r="K676" s="224"/>
      <c r="L676" s="224"/>
      <c r="M676" s="224"/>
    </row>
    <row r="677" spans="1:13">
      <c r="A677" s="224"/>
      <c r="B677" s="224"/>
      <c r="C677" s="224"/>
      <c r="D677" s="224"/>
      <c r="E677" s="224"/>
      <c r="F677" s="224"/>
      <c r="G677" s="224"/>
      <c r="H677" s="224"/>
      <c r="I677" s="224"/>
      <c r="J677" s="224"/>
      <c r="K677" s="224"/>
      <c r="L677" s="224"/>
      <c r="M677" s="224"/>
    </row>
    <row r="678" spans="1:13">
      <c r="A678" s="224"/>
      <c r="B678" s="224"/>
      <c r="C678" s="224"/>
      <c r="D678" s="224"/>
      <c r="E678" s="224"/>
      <c r="F678" s="224"/>
      <c r="G678" s="224"/>
      <c r="H678" s="224"/>
      <c r="I678" s="224"/>
      <c r="J678" s="224"/>
      <c r="K678" s="224"/>
      <c r="L678" s="224"/>
      <c r="M678" s="224"/>
    </row>
    <row r="679" spans="1:13">
      <c r="A679" s="224"/>
      <c r="B679" s="224"/>
      <c r="C679" s="224"/>
      <c r="D679" s="224"/>
      <c r="E679" s="224"/>
      <c r="F679" s="224"/>
      <c r="G679" s="224"/>
      <c r="H679" s="224"/>
      <c r="I679" s="224"/>
      <c r="J679" s="224"/>
      <c r="K679" s="224"/>
      <c r="L679" s="224"/>
      <c r="M679" s="224"/>
    </row>
    <row r="680" spans="1:13">
      <c r="A680" s="224"/>
      <c r="B680" s="224"/>
      <c r="C680" s="224"/>
      <c r="D680" s="224"/>
      <c r="E680" s="224"/>
      <c r="F680" s="224"/>
      <c r="G680" s="224"/>
      <c r="H680" s="224"/>
      <c r="I680" s="224"/>
      <c r="J680" s="224"/>
      <c r="K680" s="224"/>
      <c r="L680" s="224"/>
      <c r="M680" s="224"/>
    </row>
    <row r="681" spans="1:13">
      <c r="A681" s="224"/>
      <c r="B681" s="224"/>
      <c r="C681" s="224"/>
      <c r="D681" s="224"/>
      <c r="E681" s="224"/>
      <c r="F681" s="224"/>
      <c r="G681" s="224"/>
      <c r="H681" s="224"/>
      <c r="I681" s="224"/>
      <c r="J681" s="224"/>
      <c r="K681" s="224"/>
      <c r="L681" s="224"/>
      <c r="M681" s="224"/>
    </row>
    <row r="682" spans="1:13">
      <c r="A682" s="224"/>
      <c r="B682" s="224"/>
      <c r="C682" s="224"/>
      <c r="D682" s="224"/>
      <c r="E682" s="224"/>
      <c r="F682" s="224"/>
      <c r="G682" s="224"/>
      <c r="H682" s="224"/>
      <c r="I682" s="224"/>
      <c r="J682" s="224"/>
      <c r="K682" s="224"/>
      <c r="L682" s="224"/>
      <c r="M682" s="224"/>
    </row>
    <row r="683" spans="1:13">
      <c r="A683" s="224"/>
      <c r="B683" s="224"/>
      <c r="C683" s="224"/>
      <c r="D683" s="224"/>
      <c r="E683" s="224"/>
      <c r="F683" s="224"/>
      <c r="G683" s="224"/>
      <c r="H683" s="224"/>
      <c r="I683" s="224"/>
      <c r="J683" s="224"/>
      <c r="K683" s="224"/>
      <c r="L683" s="224"/>
      <c r="M683" s="224"/>
    </row>
    <row r="684" spans="1:13">
      <c r="A684" s="224"/>
      <c r="B684" s="224"/>
      <c r="C684" s="224"/>
      <c r="D684" s="224"/>
      <c r="E684" s="224"/>
      <c r="F684" s="224"/>
      <c r="G684" s="224"/>
      <c r="H684" s="224"/>
      <c r="I684" s="224"/>
      <c r="J684" s="224"/>
      <c r="K684" s="224"/>
      <c r="L684" s="224"/>
      <c r="M684" s="224"/>
    </row>
    <row r="685" spans="1:13">
      <c r="A685" s="224"/>
      <c r="B685" s="224"/>
      <c r="C685" s="224"/>
      <c r="D685" s="224"/>
      <c r="E685" s="224"/>
      <c r="F685" s="224"/>
      <c r="G685" s="224"/>
      <c r="H685" s="224"/>
      <c r="I685" s="224"/>
      <c r="J685" s="224"/>
      <c r="K685" s="224"/>
      <c r="L685" s="224"/>
      <c r="M685" s="224"/>
    </row>
    <row r="686" spans="1:13">
      <c r="A686" s="224"/>
      <c r="B686" s="224"/>
      <c r="C686" s="224"/>
      <c r="D686" s="224"/>
      <c r="E686" s="224"/>
      <c r="F686" s="224"/>
      <c r="G686" s="224"/>
      <c r="H686" s="224"/>
      <c r="I686" s="224"/>
      <c r="J686" s="224"/>
      <c r="K686" s="224"/>
      <c r="L686" s="224"/>
      <c r="M686" s="224"/>
    </row>
    <row r="687" spans="1:13">
      <c r="A687" s="224"/>
      <c r="B687" s="224"/>
      <c r="C687" s="224"/>
      <c r="D687" s="224"/>
      <c r="E687" s="224"/>
      <c r="F687" s="224"/>
      <c r="G687" s="224"/>
      <c r="H687" s="224"/>
      <c r="I687" s="224"/>
      <c r="J687" s="224"/>
      <c r="K687" s="224"/>
      <c r="L687" s="224"/>
      <c r="M687" s="224"/>
    </row>
    <row r="688" spans="1:13">
      <c r="A688" s="224"/>
      <c r="B688" s="224"/>
      <c r="C688" s="224"/>
      <c r="D688" s="224"/>
      <c r="E688" s="224"/>
      <c r="F688" s="224"/>
      <c r="G688" s="224"/>
      <c r="H688" s="224"/>
      <c r="I688" s="224"/>
      <c r="J688" s="224"/>
      <c r="K688" s="224"/>
      <c r="L688" s="224"/>
      <c r="M688" s="224"/>
    </row>
    <row r="689" spans="1:13">
      <c r="A689" s="224"/>
      <c r="B689" s="224"/>
      <c r="C689" s="224"/>
      <c r="D689" s="224"/>
      <c r="E689" s="224"/>
      <c r="F689" s="224"/>
      <c r="G689" s="224"/>
      <c r="H689" s="224"/>
      <c r="I689" s="224"/>
      <c r="J689" s="224"/>
      <c r="K689" s="224"/>
      <c r="L689" s="224"/>
      <c r="M689" s="224"/>
    </row>
    <row r="690" spans="1:13">
      <c r="A690" s="224"/>
      <c r="B690" s="224"/>
      <c r="C690" s="224"/>
      <c r="D690" s="224"/>
      <c r="E690" s="224"/>
      <c r="F690" s="224"/>
      <c r="G690" s="224"/>
      <c r="H690" s="224"/>
      <c r="I690" s="224"/>
      <c r="J690" s="224"/>
      <c r="K690" s="224"/>
      <c r="L690" s="224"/>
      <c r="M690" s="224"/>
    </row>
    <row r="691" spans="1:13">
      <c r="A691" s="224"/>
      <c r="B691" s="224"/>
      <c r="C691" s="224"/>
      <c r="D691" s="224"/>
      <c r="E691" s="224"/>
      <c r="F691" s="224"/>
      <c r="G691" s="224"/>
      <c r="H691" s="224"/>
      <c r="I691" s="224"/>
      <c r="J691" s="224"/>
      <c r="K691" s="224"/>
      <c r="L691" s="224"/>
      <c r="M691" s="224"/>
    </row>
    <row r="692" spans="1:13">
      <c r="A692" s="224"/>
      <c r="B692" s="224"/>
      <c r="C692" s="224"/>
      <c r="D692" s="224"/>
      <c r="E692" s="224"/>
      <c r="F692" s="224"/>
      <c r="G692" s="224"/>
      <c r="H692" s="224"/>
      <c r="I692" s="224"/>
      <c r="J692" s="224"/>
      <c r="K692" s="224"/>
      <c r="L692" s="224"/>
      <c r="M692" s="224"/>
    </row>
    <row r="693" spans="1:13">
      <c r="A693" s="224"/>
      <c r="B693" s="224"/>
      <c r="C693" s="224"/>
      <c r="D693" s="224"/>
      <c r="E693" s="224"/>
      <c r="F693" s="224"/>
      <c r="G693" s="224"/>
      <c r="H693" s="224"/>
      <c r="I693" s="224"/>
      <c r="J693" s="224"/>
      <c r="K693" s="224"/>
      <c r="L693" s="224"/>
      <c r="M693" s="224"/>
    </row>
    <row r="694" spans="1:13">
      <c r="A694" s="224"/>
      <c r="B694" s="224"/>
      <c r="C694" s="224"/>
      <c r="D694" s="224"/>
      <c r="E694" s="224"/>
      <c r="F694" s="224"/>
      <c r="G694" s="224"/>
      <c r="H694" s="224"/>
      <c r="I694" s="224"/>
      <c r="J694" s="224"/>
      <c r="K694" s="224"/>
      <c r="L694" s="224"/>
      <c r="M694" s="224"/>
    </row>
    <row r="695" spans="1:13">
      <c r="A695" s="224"/>
      <c r="B695" s="224"/>
      <c r="C695" s="224"/>
      <c r="D695" s="224"/>
      <c r="E695" s="224"/>
      <c r="F695" s="224"/>
      <c r="G695" s="224"/>
      <c r="H695" s="224"/>
      <c r="I695" s="224"/>
      <c r="J695" s="224"/>
      <c r="K695" s="224"/>
      <c r="L695" s="224"/>
      <c r="M695" s="224"/>
    </row>
    <row r="696" spans="1:13">
      <c r="A696" s="224"/>
      <c r="B696" s="224"/>
      <c r="C696" s="224"/>
      <c r="D696" s="224"/>
      <c r="E696" s="224"/>
      <c r="F696" s="224"/>
      <c r="G696" s="224"/>
      <c r="H696" s="224"/>
      <c r="I696" s="224"/>
      <c r="J696" s="224"/>
      <c r="K696" s="224"/>
      <c r="L696" s="224"/>
      <c r="M696" s="224"/>
    </row>
    <row r="697" spans="1:13">
      <c r="A697" s="224"/>
      <c r="B697" s="224"/>
      <c r="C697" s="224"/>
      <c r="D697" s="224"/>
      <c r="E697" s="224"/>
      <c r="F697" s="224"/>
      <c r="G697" s="224"/>
      <c r="H697" s="224"/>
      <c r="I697" s="224"/>
      <c r="J697" s="224"/>
      <c r="K697" s="224"/>
      <c r="L697" s="224"/>
      <c r="M697" s="224"/>
    </row>
    <row r="698" spans="1:13">
      <c r="A698" s="224"/>
      <c r="B698" s="224"/>
      <c r="C698" s="224"/>
      <c r="D698" s="224"/>
      <c r="E698" s="224"/>
      <c r="F698" s="224"/>
      <c r="G698" s="224"/>
      <c r="H698" s="224"/>
      <c r="I698" s="224"/>
      <c r="J698" s="224"/>
      <c r="K698" s="224"/>
      <c r="L698" s="224"/>
      <c r="M698" s="224"/>
    </row>
    <row r="699" spans="1:13">
      <c r="A699" s="224"/>
      <c r="B699" s="224"/>
      <c r="C699" s="224"/>
      <c r="D699" s="224"/>
      <c r="E699" s="224"/>
      <c r="F699" s="224"/>
      <c r="G699" s="224"/>
      <c r="H699" s="224"/>
      <c r="I699" s="224"/>
      <c r="J699" s="224"/>
      <c r="K699" s="224"/>
      <c r="L699" s="224"/>
      <c r="M699" s="224"/>
    </row>
    <row r="700" spans="1:13">
      <c r="A700" s="224"/>
      <c r="B700" s="224"/>
      <c r="C700" s="224"/>
      <c r="D700" s="224"/>
      <c r="E700" s="224"/>
      <c r="F700" s="224"/>
      <c r="G700" s="224"/>
      <c r="H700" s="224"/>
      <c r="I700" s="224"/>
      <c r="J700" s="224"/>
      <c r="K700" s="224"/>
      <c r="L700" s="224"/>
      <c r="M700" s="224"/>
    </row>
    <row r="701" spans="1:13">
      <c r="A701" s="224"/>
      <c r="B701" s="224"/>
      <c r="C701" s="224"/>
      <c r="D701" s="224"/>
      <c r="E701" s="224"/>
      <c r="F701" s="224"/>
      <c r="G701" s="224"/>
      <c r="H701" s="224"/>
      <c r="I701" s="224"/>
      <c r="J701" s="224"/>
      <c r="K701" s="224"/>
      <c r="L701" s="224"/>
      <c r="M701" s="224"/>
    </row>
    <row r="702" spans="1:13">
      <c r="A702" s="224"/>
      <c r="B702" s="224"/>
      <c r="C702" s="224"/>
      <c r="D702" s="224"/>
      <c r="E702" s="224"/>
      <c r="F702" s="224"/>
      <c r="G702" s="224"/>
      <c r="H702" s="224"/>
      <c r="I702" s="224"/>
      <c r="J702" s="224"/>
      <c r="K702" s="224"/>
      <c r="L702" s="224"/>
      <c r="M702" s="224"/>
    </row>
    <row r="703" spans="1:13">
      <c r="A703" s="224"/>
      <c r="B703" s="224"/>
      <c r="C703" s="224"/>
      <c r="D703" s="224"/>
      <c r="E703" s="224"/>
      <c r="F703" s="224"/>
      <c r="G703" s="224"/>
      <c r="H703" s="224"/>
      <c r="I703" s="224"/>
      <c r="J703" s="224"/>
      <c r="K703" s="224"/>
      <c r="L703" s="224"/>
      <c r="M703" s="224"/>
    </row>
    <row r="704" spans="1:13">
      <c r="A704" s="224"/>
      <c r="B704" s="224"/>
      <c r="C704" s="224"/>
      <c r="D704" s="224"/>
      <c r="E704" s="224"/>
      <c r="F704" s="224"/>
      <c r="G704" s="224"/>
      <c r="H704" s="224"/>
      <c r="I704" s="224"/>
      <c r="J704" s="224"/>
      <c r="K704" s="224"/>
      <c r="L704" s="224"/>
      <c r="M704" s="224"/>
    </row>
    <row r="705" spans="1:13">
      <c r="A705" s="224"/>
      <c r="B705" s="224"/>
      <c r="C705" s="224"/>
      <c r="D705" s="224"/>
      <c r="E705" s="224"/>
      <c r="F705" s="224"/>
      <c r="G705" s="224"/>
      <c r="H705" s="224"/>
      <c r="I705" s="224"/>
      <c r="J705" s="224"/>
      <c r="K705" s="224"/>
      <c r="L705" s="224"/>
      <c r="M705" s="224"/>
    </row>
    <row r="706" spans="1:13">
      <c r="A706" s="224"/>
      <c r="B706" s="224"/>
      <c r="C706" s="224"/>
      <c r="D706" s="224"/>
      <c r="E706" s="224"/>
      <c r="F706" s="224"/>
      <c r="G706" s="224"/>
      <c r="H706" s="224"/>
      <c r="I706" s="224"/>
      <c r="J706" s="224"/>
      <c r="K706" s="224"/>
      <c r="L706" s="224"/>
      <c r="M706" s="224"/>
    </row>
    <row r="707" spans="1:13">
      <c r="A707" s="224"/>
      <c r="B707" s="224"/>
      <c r="C707" s="224"/>
      <c r="D707" s="224"/>
      <c r="E707" s="224"/>
      <c r="F707" s="224"/>
      <c r="G707" s="224"/>
      <c r="H707" s="224"/>
      <c r="I707" s="224"/>
      <c r="J707" s="224"/>
      <c r="K707" s="224"/>
      <c r="L707" s="224"/>
      <c r="M707" s="224"/>
    </row>
    <row r="708" spans="1:13">
      <c r="A708" s="224"/>
      <c r="B708" s="224"/>
      <c r="C708" s="224"/>
      <c r="D708" s="224"/>
      <c r="E708" s="224"/>
      <c r="F708" s="224"/>
      <c r="G708" s="224"/>
      <c r="H708" s="224"/>
      <c r="I708" s="224"/>
      <c r="J708" s="224"/>
      <c r="K708" s="224"/>
      <c r="L708" s="224"/>
      <c r="M708" s="224"/>
    </row>
    <row r="709" spans="1:13">
      <c r="A709" s="224"/>
      <c r="B709" s="224"/>
      <c r="C709" s="224"/>
      <c r="D709" s="224"/>
      <c r="E709" s="224"/>
      <c r="F709" s="224"/>
      <c r="G709" s="224"/>
      <c r="H709" s="224"/>
      <c r="I709" s="224"/>
      <c r="J709" s="224"/>
      <c r="K709" s="224"/>
      <c r="L709" s="224"/>
      <c r="M709" s="224"/>
    </row>
    <row r="710" spans="1:13">
      <c r="A710" s="224"/>
      <c r="B710" s="224"/>
      <c r="C710" s="224"/>
      <c r="D710" s="224"/>
      <c r="E710" s="224"/>
      <c r="F710" s="224"/>
      <c r="G710" s="224"/>
      <c r="H710" s="224"/>
      <c r="I710" s="224"/>
      <c r="J710" s="224"/>
      <c r="K710" s="224"/>
      <c r="L710" s="224"/>
      <c r="M710" s="224"/>
    </row>
    <row r="711" spans="1:13">
      <c r="A711" s="224"/>
      <c r="B711" s="224"/>
      <c r="C711" s="224"/>
      <c r="D711" s="224"/>
      <c r="E711" s="224"/>
      <c r="F711" s="224"/>
      <c r="G711" s="224"/>
      <c r="H711" s="224"/>
      <c r="I711" s="224"/>
      <c r="J711" s="224"/>
      <c r="K711" s="224"/>
      <c r="L711" s="224"/>
      <c r="M711" s="224"/>
    </row>
    <row r="712" spans="1:13">
      <c r="A712" s="224"/>
      <c r="B712" s="224"/>
      <c r="C712" s="224"/>
      <c r="D712" s="224"/>
      <c r="E712" s="224"/>
      <c r="F712" s="224"/>
      <c r="G712" s="224"/>
      <c r="H712" s="224"/>
      <c r="I712" s="224"/>
      <c r="J712" s="224"/>
      <c r="K712" s="224"/>
      <c r="L712" s="224"/>
      <c r="M712" s="224"/>
    </row>
    <row r="713" spans="1:13">
      <c r="A713" s="224"/>
      <c r="B713" s="224"/>
      <c r="C713" s="224"/>
      <c r="D713" s="224"/>
      <c r="E713" s="224"/>
      <c r="F713" s="224"/>
      <c r="G713" s="224"/>
      <c r="H713" s="224"/>
      <c r="I713" s="224"/>
      <c r="J713" s="224"/>
      <c r="K713" s="224"/>
      <c r="L713" s="224"/>
      <c r="M713" s="224"/>
    </row>
    <row r="714" spans="1:13">
      <c r="A714" s="224"/>
      <c r="B714" s="224"/>
      <c r="C714" s="224"/>
      <c r="D714" s="224"/>
      <c r="E714" s="224"/>
      <c r="F714" s="224"/>
      <c r="G714" s="224"/>
      <c r="H714" s="224"/>
      <c r="I714" s="224"/>
      <c r="J714" s="224"/>
      <c r="K714" s="224"/>
      <c r="L714" s="224"/>
      <c r="M714" s="224"/>
    </row>
    <row r="715" spans="1:13">
      <c r="A715" s="224"/>
      <c r="B715" s="224"/>
      <c r="C715" s="224"/>
      <c r="D715" s="224"/>
      <c r="E715" s="224"/>
      <c r="F715" s="224"/>
      <c r="G715" s="224"/>
      <c r="H715" s="224"/>
      <c r="I715" s="224"/>
      <c r="J715" s="224"/>
      <c r="K715" s="224"/>
      <c r="L715" s="224"/>
      <c r="M715" s="224"/>
    </row>
    <row r="716" spans="1:13">
      <c r="A716" s="224"/>
      <c r="B716" s="224"/>
      <c r="C716" s="224"/>
      <c r="D716" s="224"/>
      <c r="E716" s="224"/>
      <c r="F716" s="224"/>
      <c r="G716" s="224"/>
      <c r="H716" s="224"/>
      <c r="I716" s="224"/>
      <c r="J716" s="224"/>
      <c r="K716" s="224"/>
      <c r="L716" s="224"/>
      <c r="M716" s="224"/>
    </row>
    <row r="717" spans="1:13">
      <c r="A717" s="224"/>
      <c r="B717" s="224"/>
      <c r="C717" s="224"/>
      <c r="D717" s="224"/>
      <c r="E717" s="224"/>
      <c r="F717" s="224"/>
      <c r="G717" s="224"/>
      <c r="H717" s="224"/>
      <c r="I717" s="224"/>
      <c r="J717" s="224"/>
      <c r="K717" s="224"/>
      <c r="L717" s="224"/>
      <c r="M717" s="224"/>
    </row>
    <row r="718" spans="1:13">
      <c r="A718" s="224"/>
      <c r="B718" s="224"/>
      <c r="C718" s="224"/>
      <c r="D718" s="224"/>
      <c r="E718" s="224"/>
      <c r="F718" s="224"/>
      <c r="G718" s="224"/>
      <c r="H718" s="224"/>
      <c r="I718" s="224"/>
      <c r="J718" s="224"/>
      <c r="K718" s="224"/>
      <c r="L718" s="224"/>
      <c r="M718" s="224"/>
    </row>
    <row r="719" spans="1:13">
      <c r="A719" s="224"/>
      <c r="B719" s="224"/>
      <c r="C719" s="224"/>
      <c r="D719" s="224"/>
      <c r="E719" s="224"/>
      <c r="F719" s="224"/>
      <c r="G719" s="224"/>
      <c r="H719" s="224"/>
      <c r="I719" s="224"/>
      <c r="J719" s="224"/>
      <c r="K719" s="224"/>
      <c r="L719" s="224"/>
      <c r="M719" s="224"/>
    </row>
    <row r="720" spans="1:13">
      <c r="A720" s="224"/>
      <c r="B720" s="224"/>
      <c r="C720" s="224"/>
      <c r="D720" s="224"/>
      <c r="E720" s="224"/>
      <c r="F720" s="224"/>
      <c r="G720" s="224"/>
      <c r="H720" s="224"/>
      <c r="I720" s="224"/>
      <c r="J720" s="224"/>
      <c r="K720" s="224"/>
      <c r="L720" s="224"/>
      <c r="M720" s="224"/>
    </row>
    <row r="721" spans="1:13">
      <c r="A721" s="224"/>
      <c r="B721" s="224"/>
      <c r="C721" s="224"/>
      <c r="D721" s="224"/>
      <c r="E721" s="224"/>
      <c r="F721" s="224"/>
      <c r="G721" s="224"/>
      <c r="H721" s="224"/>
      <c r="I721" s="224"/>
      <c r="J721" s="224"/>
      <c r="K721" s="224"/>
      <c r="L721" s="224"/>
      <c r="M721" s="224"/>
    </row>
    <row r="722" spans="1:13">
      <c r="A722" s="224"/>
      <c r="B722" s="224"/>
      <c r="C722" s="224"/>
      <c r="D722" s="224"/>
      <c r="E722" s="224"/>
      <c r="F722" s="224"/>
      <c r="G722" s="224"/>
      <c r="H722" s="224"/>
      <c r="I722" s="224"/>
      <c r="J722" s="224"/>
      <c r="K722" s="224"/>
      <c r="L722" s="224"/>
      <c r="M722" s="224"/>
    </row>
    <row r="723" spans="1:13">
      <c r="A723" s="224"/>
      <c r="B723" s="224"/>
      <c r="C723" s="224"/>
      <c r="D723" s="224"/>
      <c r="E723" s="224"/>
      <c r="F723" s="224"/>
      <c r="G723" s="224"/>
      <c r="H723" s="224"/>
      <c r="I723" s="224"/>
      <c r="J723" s="224"/>
      <c r="K723" s="224"/>
      <c r="L723" s="224"/>
      <c r="M723" s="224"/>
    </row>
    <row r="724" spans="1:13">
      <c r="A724" s="224"/>
      <c r="B724" s="224"/>
      <c r="C724" s="224"/>
      <c r="D724" s="224"/>
      <c r="E724" s="224"/>
      <c r="F724" s="224"/>
      <c r="G724" s="224"/>
      <c r="H724" s="224"/>
      <c r="I724" s="224"/>
      <c r="J724" s="224"/>
      <c r="K724" s="224"/>
      <c r="L724" s="224"/>
      <c r="M724" s="224"/>
    </row>
    <row r="725" spans="1:13">
      <c r="A725" s="224"/>
      <c r="B725" s="224"/>
      <c r="C725" s="224"/>
      <c r="D725" s="224"/>
      <c r="E725" s="224"/>
      <c r="F725" s="224"/>
      <c r="G725" s="224"/>
      <c r="H725" s="224"/>
      <c r="I725" s="224"/>
      <c r="J725" s="224"/>
      <c r="K725" s="224"/>
      <c r="L725" s="224"/>
      <c r="M725" s="224"/>
    </row>
    <row r="726" spans="1:13">
      <c r="A726" s="224"/>
      <c r="B726" s="224"/>
      <c r="C726" s="224"/>
      <c r="D726" s="224"/>
      <c r="E726" s="224"/>
      <c r="F726" s="224"/>
      <c r="G726" s="224"/>
      <c r="H726" s="224"/>
      <c r="I726" s="224"/>
      <c r="J726" s="224"/>
      <c r="K726" s="224"/>
      <c r="L726" s="224"/>
      <c r="M726" s="224"/>
    </row>
    <row r="727" spans="1:13">
      <c r="A727" s="224"/>
      <c r="B727" s="224"/>
      <c r="C727" s="224"/>
      <c r="D727" s="224"/>
      <c r="E727" s="224"/>
      <c r="F727" s="224"/>
      <c r="G727" s="224"/>
      <c r="H727" s="224"/>
      <c r="I727" s="224"/>
      <c r="J727" s="224"/>
      <c r="K727" s="224"/>
      <c r="L727" s="224"/>
      <c r="M727" s="224"/>
    </row>
    <row r="728" spans="1:13">
      <c r="A728" s="224"/>
      <c r="B728" s="224"/>
      <c r="C728" s="224"/>
      <c r="D728" s="224"/>
      <c r="E728" s="224"/>
      <c r="F728" s="224"/>
      <c r="G728" s="224"/>
      <c r="H728" s="224"/>
      <c r="I728" s="224"/>
      <c r="J728" s="224"/>
      <c r="K728" s="224"/>
      <c r="L728" s="224"/>
      <c r="M728" s="224"/>
    </row>
    <row r="729" spans="1:13">
      <c r="A729" s="224"/>
      <c r="B729" s="224"/>
      <c r="C729" s="224"/>
      <c r="D729" s="224"/>
      <c r="E729" s="224"/>
      <c r="F729" s="224"/>
      <c r="G729" s="224"/>
      <c r="H729" s="224"/>
      <c r="I729" s="224"/>
      <c r="J729" s="224"/>
      <c r="K729" s="224"/>
      <c r="L729" s="224"/>
      <c r="M729" s="224"/>
    </row>
    <row r="730" spans="1:13">
      <c r="A730" s="224"/>
      <c r="B730" s="224"/>
      <c r="C730" s="224"/>
      <c r="D730" s="224"/>
      <c r="E730" s="224"/>
      <c r="F730" s="224"/>
      <c r="G730" s="224"/>
      <c r="H730" s="224"/>
      <c r="I730" s="224"/>
      <c r="J730" s="224"/>
      <c r="K730" s="224"/>
      <c r="L730" s="224"/>
      <c r="M730" s="224"/>
    </row>
    <row r="731" spans="1:13">
      <c r="A731" s="224"/>
      <c r="B731" s="224"/>
      <c r="C731" s="224"/>
      <c r="D731" s="224"/>
      <c r="E731" s="224"/>
      <c r="F731" s="224"/>
      <c r="G731" s="224"/>
      <c r="H731" s="224"/>
      <c r="I731" s="224"/>
      <c r="J731" s="224"/>
      <c r="K731" s="224"/>
      <c r="L731" s="224"/>
      <c r="M731" s="224"/>
    </row>
    <row r="732" spans="1:13">
      <c r="A732" s="224"/>
      <c r="B732" s="224"/>
      <c r="C732" s="224"/>
      <c r="D732" s="224"/>
      <c r="E732" s="224"/>
      <c r="F732" s="224"/>
      <c r="G732" s="224"/>
      <c r="H732" s="224"/>
      <c r="I732" s="224"/>
      <c r="J732" s="224"/>
      <c r="K732" s="224"/>
      <c r="L732" s="224"/>
      <c r="M732" s="224"/>
    </row>
    <row r="733" spans="1:13">
      <c r="A733" s="224"/>
      <c r="B733" s="224"/>
      <c r="C733" s="224"/>
      <c r="D733" s="224"/>
      <c r="E733" s="224"/>
      <c r="F733" s="224"/>
      <c r="G733" s="224"/>
      <c r="H733" s="224"/>
      <c r="I733" s="224"/>
      <c r="J733" s="224"/>
      <c r="K733" s="224"/>
      <c r="L733" s="224"/>
      <c r="M733" s="224"/>
    </row>
    <row r="734" spans="1:13">
      <c r="A734" s="224"/>
      <c r="B734" s="224"/>
      <c r="C734" s="224"/>
      <c r="D734" s="224"/>
      <c r="E734" s="224"/>
      <c r="F734" s="224"/>
      <c r="G734" s="224"/>
      <c r="H734" s="224"/>
      <c r="I734" s="224"/>
      <c r="J734" s="224"/>
      <c r="K734" s="224"/>
      <c r="L734" s="224"/>
      <c r="M734" s="224"/>
    </row>
    <row r="735" spans="1:13">
      <c r="A735" s="224"/>
      <c r="B735" s="224"/>
      <c r="C735" s="224"/>
      <c r="D735" s="224"/>
      <c r="E735" s="224"/>
      <c r="F735" s="224"/>
      <c r="G735" s="224"/>
      <c r="H735" s="224"/>
      <c r="I735" s="224"/>
      <c r="J735" s="224"/>
      <c r="K735" s="224"/>
      <c r="L735" s="224"/>
      <c r="M735" s="224"/>
    </row>
    <row r="736" spans="1:13">
      <c r="A736" s="224"/>
      <c r="B736" s="224"/>
      <c r="C736" s="224"/>
      <c r="D736" s="224"/>
      <c r="E736" s="224"/>
      <c r="F736" s="224"/>
      <c r="G736" s="224"/>
      <c r="H736" s="224"/>
      <c r="I736" s="224"/>
      <c r="J736" s="224"/>
      <c r="K736" s="224"/>
      <c r="L736" s="224"/>
      <c r="M736" s="224"/>
    </row>
    <row r="737" spans="1:13">
      <c r="A737" s="224"/>
      <c r="B737" s="224"/>
      <c r="C737" s="224"/>
      <c r="D737" s="224"/>
      <c r="E737" s="224"/>
      <c r="F737" s="224"/>
      <c r="G737" s="224"/>
      <c r="H737" s="224"/>
      <c r="I737" s="224"/>
      <c r="J737" s="224"/>
      <c r="K737" s="224"/>
      <c r="L737" s="224"/>
      <c r="M737" s="224"/>
    </row>
    <row r="738" spans="1:13">
      <c r="A738" s="224"/>
      <c r="B738" s="224"/>
      <c r="C738" s="224"/>
      <c r="D738" s="224"/>
      <c r="E738" s="224"/>
      <c r="F738" s="224"/>
      <c r="G738" s="224"/>
      <c r="H738" s="224"/>
      <c r="I738" s="224"/>
      <c r="J738" s="224"/>
      <c r="K738" s="224"/>
      <c r="L738" s="224"/>
      <c r="M738" s="224"/>
    </row>
    <row r="739" spans="1:13">
      <c r="A739" s="224"/>
      <c r="B739" s="224"/>
      <c r="C739" s="224"/>
      <c r="D739" s="224"/>
      <c r="E739" s="224"/>
      <c r="F739" s="224"/>
      <c r="G739" s="224"/>
      <c r="H739" s="224"/>
      <c r="I739" s="224"/>
      <c r="J739" s="224"/>
      <c r="K739" s="224"/>
      <c r="L739" s="224"/>
      <c r="M739" s="224"/>
    </row>
    <row r="740" spans="1:13">
      <c r="A740" s="224"/>
      <c r="B740" s="224"/>
      <c r="C740" s="224"/>
      <c r="D740" s="224"/>
      <c r="E740" s="224"/>
      <c r="F740" s="224"/>
      <c r="G740" s="224"/>
      <c r="H740" s="224"/>
      <c r="I740" s="224"/>
      <c r="J740" s="224"/>
      <c r="K740" s="224"/>
      <c r="L740" s="224"/>
      <c r="M740" s="224"/>
    </row>
    <row r="741" spans="1:13">
      <c r="A741" s="224"/>
      <c r="B741" s="224"/>
      <c r="C741" s="224"/>
      <c r="D741" s="224"/>
      <c r="E741" s="224"/>
      <c r="F741" s="224"/>
      <c r="G741" s="224"/>
      <c r="H741" s="224"/>
      <c r="I741" s="224"/>
      <c r="J741" s="224"/>
      <c r="K741" s="224"/>
      <c r="L741" s="224"/>
      <c r="M741" s="224"/>
    </row>
    <row r="742" spans="1:13">
      <c r="A742" s="224"/>
      <c r="B742" s="224"/>
      <c r="C742" s="224"/>
      <c r="D742" s="224"/>
      <c r="E742" s="224"/>
      <c r="F742" s="224"/>
      <c r="G742" s="224"/>
      <c r="H742" s="224"/>
      <c r="I742" s="224"/>
      <c r="J742" s="224"/>
      <c r="K742" s="224"/>
      <c r="L742" s="224"/>
      <c r="M742" s="224"/>
    </row>
    <row r="743" spans="1:13">
      <c r="A743" s="224"/>
      <c r="B743" s="224"/>
      <c r="C743" s="224"/>
      <c r="D743" s="224"/>
      <c r="E743" s="224"/>
      <c r="F743" s="224"/>
      <c r="G743" s="224"/>
      <c r="H743" s="224"/>
      <c r="I743" s="224"/>
      <c r="J743" s="224"/>
      <c r="K743" s="224"/>
      <c r="L743" s="224"/>
      <c r="M743" s="224"/>
    </row>
    <row r="744" spans="1:13">
      <c r="A744" s="224"/>
      <c r="B744" s="224"/>
      <c r="C744" s="224"/>
      <c r="D744" s="224"/>
      <c r="E744" s="224"/>
      <c r="F744" s="224"/>
      <c r="G744" s="224"/>
      <c r="H744" s="224"/>
      <c r="I744" s="224"/>
      <c r="J744" s="224"/>
      <c r="K744" s="224"/>
      <c r="L744" s="224"/>
      <c r="M744" s="224"/>
    </row>
    <row r="745" spans="1:13">
      <c r="A745" s="224"/>
      <c r="B745" s="224"/>
      <c r="C745" s="224"/>
      <c r="D745" s="224"/>
      <c r="E745" s="224"/>
      <c r="F745" s="224"/>
      <c r="G745" s="224"/>
      <c r="H745" s="224"/>
      <c r="I745" s="224"/>
      <c r="J745" s="224"/>
      <c r="K745" s="224"/>
      <c r="L745" s="224"/>
      <c r="M745" s="224"/>
    </row>
    <row r="746" spans="1:13">
      <c r="A746" s="224"/>
      <c r="B746" s="224"/>
      <c r="C746" s="224"/>
      <c r="D746" s="224"/>
      <c r="E746" s="224"/>
      <c r="F746" s="224"/>
      <c r="G746" s="224"/>
      <c r="H746" s="224"/>
      <c r="I746" s="224"/>
      <c r="J746" s="224"/>
      <c r="K746" s="224"/>
      <c r="L746" s="224"/>
      <c r="M746" s="224"/>
    </row>
    <row r="747" spans="1:13">
      <c r="A747" s="224"/>
      <c r="B747" s="224"/>
      <c r="C747" s="224"/>
      <c r="D747" s="224"/>
      <c r="E747" s="224"/>
      <c r="F747" s="224"/>
      <c r="G747" s="224"/>
      <c r="H747" s="224"/>
      <c r="I747" s="224"/>
      <c r="J747" s="224"/>
      <c r="K747" s="224"/>
      <c r="L747" s="224"/>
      <c r="M747" s="224"/>
    </row>
    <row r="748" spans="1:13">
      <c r="A748" s="224"/>
      <c r="B748" s="224"/>
      <c r="C748" s="224"/>
      <c r="D748" s="224"/>
      <c r="E748" s="224"/>
      <c r="F748" s="224"/>
      <c r="G748" s="224"/>
      <c r="H748" s="224"/>
      <c r="I748" s="224"/>
      <c r="J748" s="224"/>
      <c r="K748" s="224"/>
      <c r="L748" s="224"/>
      <c r="M748" s="224"/>
    </row>
    <row r="749" spans="1:13">
      <c r="A749" s="224"/>
      <c r="B749" s="224"/>
      <c r="C749" s="224"/>
      <c r="D749" s="224"/>
      <c r="E749" s="224"/>
      <c r="F749" s="224"/>
      <c r="G749" s="224"/>
      <c r="H749" s="224"/>
      <c r="I749" s="224"/>
      <c r="J749" s="224"/>
      <c r="K749" s="224"/>
      <c r="L749" s="224"/>
      <c r="M749" s="224"/>
    </row>
    <row r="750" spans="1:13">
      <c r="A750" s="224"/>
      <c r="B750" s="224"/>
      <c r="C750" s="224"/>
      <c r="D750" s="224"/>
      <c r="E750" s="224"/>
      <c r="F750" s="224"/>
      <c r="G750" s="224"/>
      <c r="H750" s="224"/>
      <c r="I750" s="224"/>
      <c r="J750" s="224"/>
      <c r="K750" s="224"/>
      <c r="L750" s="224"/>
      <c r="M750" s="224"/>
    </row>
    <row r="751" spans="1:13">
      <c r="A751" s="224"/>
      <c r="B751" s="224"/>
      <c r="C751" s="224"/>
      <c r="D751" s="224"/>
      <c r="E751" s="224"/>
      <c r="F751" s="224"/>
      <c r="G751" s="224"/>
      <c r="H751" s="224"/>
      <c r="I751" s="224"/>
      <c r="J751" s="224"/>
      <c r="K751" s="224"/>
      <c r="L751" s="224"/>
      <c r="M751" s="224"/>
    </row>
    <row r="752" spans="1:13">
      <c r="A752" s="224"/>
      <c r="B752" s="224"/>
      <c r="C752" s="224"/>
      <c r="D752" s="224"/>
      <c r="E752" s="224"/>
      <c r="F752" s="224"/>
      <c r="G752" s="224"/>
      <c r="H752" s="224"/>
      <c r="I752" s="224"/>
      <c r="J752" s="224"/>
      <c r="K752" s="224"/>
      <c r="L752" s="224"/>
      <c r="M752" s="224"/>
    </row>
    <row r="753" spans="1:13">
      <c r="A753" s="224"/>
      <c r="B753" s="224"/>
      <c r="C753" s="224"/>
      <c r="D753" s="224"/>
      <c r="E753" s="224"/>
      <c r="F753" s="224"/>
      <c r="G753" s="224"/>
      <c r="H753" s="224"/>
      <c r="I753" s="224"/>
      <c r="J753" s="224"/>
      <c r="K753" s="224"/>
      <c r="L753" s="224"/>
      <c r="M753" s="224"/>
    </row>
    <row r="754" spans="1:13">
      <c r="A754" s="224"/>
      <c r="B754" s="224"/>
      <c r="C754" s="224"/>
      <c r="D754" s="224"/>
      <c r="E754" s="224"/>
      <c r="F754" s="224"/>
      <c r="G754" s="224"/>
      <c r="H754" s="224"/>
      <c r="I754" s="224"/>
      <c r="J754" s="224"/>
      <c r="K754" s="224"/>
      <c r="L754" s="224"/>
      <c r="M754" s="224"/>
    </row>
    <row r="755" spans="1:13">
      <c r="A755" s="224"/>
      <c r="B755" s="224"/>
      <c r="C755" s="224"/>
      <c r="D755" s="224"/>
      <c r="E755" s="224"/>
      <c r="F755" s="224"/>
      <c r="G755" s="224"/>
      <c r="H755" s="224"/>
      <c r="I755" s="224"/>
      <c r="J755" s="224"/>
      <c r="K755" s="224"/>
      <c r="L755" s="224"/>
      <c r="M755" s="224"/>
    </row>
    <row r="756" spans="1:13">
      <c r="A756" s="224"/>
      <c r="B756" s="224"/>
      <c r="C756" s="224"/>
      <c r="D756" s="224"/>
      <c r="E756" s="224"/>
      <c r="F756" s="224"/>
      <c r="G756" s="224"/>
      <c r="H756" s="224"/>
      <c r="I756" s="224"/>
      <c r="J756" s="224"/>
      <c r="K756" s="224"/>
      <c r="L756" s="224"/>
      <c r="M756" s="224"/>
    </row>
    <row r="757" spans="1:13">
      <c r="A757" s="224"/>
      <c r="B757" s="224"/>
      <c r="C757" s="224"/>
      <c r="D757" s="224"/>
      <c r="E757" s="224"/>
      <c r="F757" s="224"/>
      <c r="G757" s="224"/>
      <c r="H757" s="224"/>
      <c r="I757" s="224"/>
      <c r="J757" s="224"/>
      <c r="K757" s="224"/>
      <c r="L757" s="224"/>
      <c r="M757" s="224"/>
    </row>
    <row r="758" spans="1:13">
      <c r="A758" s="224"/>
      <c r="B758" s="224"/>
      <c r="C758" s="224"/>
      <c r="D758" s="224"/>
      <c r="E758" s="224"/>
      <c r="F758" s="224"/>
      <c r="G758" s="224"/>
      <c r="H758" s="224"/>
      <c r="I758" s="224"/>
      <c r="J758" s="224"/>
      <c r="K758" s="224"/>
      <c r="L758" s="224"/>
      <c r="M758" s="224"/>
    </row>
    <row r="759" spans="1:13">
      <c r="A759" s="224"/>
      <c r="B759" s="224"/>
      <c r="C759" s="224"/>
      <c r="D759" s="224"/>
      <c r="E759" s="224"/>
      <c r="F759" s="224"/>
      <c r="G759" s="224"/>
      <c r="H759" s="224"/>
      <c r="I759" s="224"/>
      <c r="J759" s="224"/>
      <c r="K759" s="224"/>
      <c r="L759" s="224"/>
      <c r="M759" s="224"/>
    </row>
    <row r="760" spans="1:13">
      <c r="A760" s="224"/>
      <c r="B760" s="224"/>
      <c r="C760" s="224"/>
      <c r="D760" s="224"/>
      <c r="E760" s="224"/>
      <c r="F760" s="224"/>
      <c r="G760" s="224"/>
      <c r="H760" s="224"/>
      <c r="I760" s="224"/>
      <c r="J760" s="224"/>
      <c r="K760" s="224"/>
      <c r="L760" s="224"/>
      <c r="M760" s="224"/>
    </row>
    <row r="761" spans="1:13">
      <c r="A761" s="224"/>
      <c r="B761" s="224"/>
      <c r="C761" s="224"/>
      <c r="D761" s="224"/>
      <c r="E761" s="224"/>
      <c r="F761" s="224"/>
      <c r="G761" s="224"/>
      <c r="H761" s="224"/>
      <c r="I761" s="224"/>
      <c r="J761" s="224"/>
      <c r="K761" s="224"/>
      <c r="L761" s="224"/>
      <c r="M761" s="224"/>
    </row>
    <row r="762" spans="1:13">
      <c r="A762" s="224"/>
      <c r="B762" s="224"/>
      <c r="C762" s="224"/>
      <c r="D762" s="224"/>
      <c r="E762" s="224"/>
      <c r="F762" s="224"/>
      <c r="G762" s="224"/>
      <c r="H762" s="224"/>
      <c r="I762" s="224"/>
      <c r="J762" s="224"/>
      <c r="K762" s="224"/>
      <c r="L762" s="224"/>
      <c r="M762" s="224"/>
    </row>
    <row r="763" spans="1:13">
      <c r="A763" s="224"/>
      <c r="B763" s="224"/>
      <c r="C763" s="224"/>
      <c r="D763" s="224"/>
      <c r="E763" s="224"/>
      <c r="F763" s="224"/>
      <c r="G763" s="224"/>
      <c r="H763" s="224"/>
      <c r="I763" s="224"/>
      <c r="J763" s="224"/>
      <c r="K763" s="224"/>
      <c r="L763" s="224"/>
      <c r="M763" s="224"/>
    </row>
    <row r="764" spans="1:13">
      <c r="A764" s="224"/>
      <c r="B764" s="224"/>
      <c r="C764" s="224"/>
      <c r="D764" s="224"/>
      <c r="E764" s="224"/>
      <c r="F764" s="224"/>
      <c r="G764" s="224"/>
      <c r="H764" s="224"/>
      <c r="I764" s="224"/>
      <c r="J764" s="224"/>
      <c r="K764" s="224"/>
      <c r="L764" s="224"/>
      <c r="M764" s="224"/>
    </row>
    <row r="765" spans="1:13">
      <c r="A765" s="224"/>
      <c r="B765" s="224"/>
      <c r="C765" s="224"/>
      <c r="D765" s="224"/>
      <c r="E765" s="224"/>
      <c r="F765" s="224"/>
      <c r="G765" s="224"/>
      <c r="H765" s="224"/>
      <c r="I765" s="224"/>
      <c r="J765" s="224"/>
      <c r="K765" s="224"/>
      <c r="L765" s="224"/>
      <c r="M765" s="224"/>
    </row>
    <row r="766" spans="1:13">
      <c r="A766" s="224"/>
      <c r="B766" s="224"/>
      <c r="C766" s="224"/>
      <c r="D766" s="224"/>
      <c r="E766" s="224"/>
      <c r="F766" s="224"/>
      <c r="G766" s="224"/>
      <c r="H766" s="224"/>
      <c r="I766" s="224"/>
      <c r="J766" s="224"/>
      <c r="K766" s="224"/>
      <c r="L766" s="224"/>
      <c r="M766" s="224"/>
    </row>
    <row r="767" spans="1:13">
      <c r="A767" s="224"/>
      <c r="B767" s="224"/>
      <c r="C767" s="224"/>
      <c r="D767" s="224"/>
      <c r="E767" s="224"/>
      <c r="F767" s="224"/>
      <c r="G767" s="224"/>
      <c r="H767" s="224"/>
      <c r="I767" s="224"/>
      <c r="J767" s="224"/>
      <c r="K767" s="224"/>
      <c r="L767" s="224"/>
      <c r="M767" s="224"/>
    </row>
    <row r="768" spans="1:13">
      <c r="A768" s="224"/>
      <c r="B768" s="224"/>
      <c r="C768" s="224"/>
      <c r="D768" s="224"/>
      <c r="E768" s="224"/>
      <c r="F768" s="224"/>
      <c r="G768" s="224"/>
      <c r="H768" s="224"/>
      <c r="I768" s="224"/>
      <c r="J768" s="224"/>
      <c r="K768" s="224"/>
      <c r="L768" s="224"/>
      <c r="M768" s="224"/>
    </row>
    <row r="769" spans="1:13">
      <c r="A769" s="224"/>
      <c r="B769" s="224"/>
      <c r="C769" s="224"/>
      <c r="D769" s="224"/>
      <c r="E769" s="224"/>
      <c r="F769" s="224"/>
      <c r="G769" s="224"/>
      <c r="H769" s="224"/>
      <c r="I769" s="224"/>
      <c r="J769" s="224"/>
      <c r="K769" s="224"/>
      <c r="L769" s="224"/>
      <c r="M769" s="224"/>
    </row>
    <row r="770" spans="1:13">
      <c r="A770" s="224"/>
      <c r="B770" s="224"/>
      <c r="C770" s="224"/>
      <c r="D770" s="224"/>
      <c r="E770" s="224"/>
      <c r="F770" s="224"/>
      <c r="G770" s="224"/>
      <c r="H770" s="224"/>
      <c r="I770" s="224"/>
      <c r="J770" s="224"/>
      <c r="K770" s="224"/>
      <c r="L770" s="224"/>
      <c r="M770" s="224"/>
    </row>
    <row r="771" spans="1:13">
      <c r="A771" s="224"/>
      <c r="B771" s="224"/>
      <c r="C771" s="224"/>
      <c r="D771" s="224"/>
      <c r="E771" s="224"/>
      <c r="F771" s="224"/>
      <c r="G771" s="224"/>
      <c r="H771" s="224"/>
      <c r="I771" s="224"/>
      <c r="J771" s="224"/>
      <c r="K771" s="224"/>
      <c r="L771" s="224"/>
      <c r="M771" s="224"/>
    </row>
    <row r="772" spans="1:13">
      <c r="A772" s="224"/>
      <c r="B772" s="224"/>
      <c r="C772" s="224"/>
      <c r="D772" s="224"/>
      <c r="E772" s="224"/>
      <c r="F772" s="224"/>
      <c r="G772" s="224"/>
      <c r="H772" s="224"/>
      <c r="I772" s="224"/>
      <c r="J772" s="224"/>
      <c r="K772" s="224"/>
      <c r="L772" s="224"/>
      <c r="M772" s="224"/>
    </row>
    <row r="773" spans="1:13">
      <c r="A773" s="224"/>
      <c r="B773" s="224"/>
      <c r="C773" s="224"/>
      <c r="D773" s="224"/>
      <c r="E773" s="224"/>
      <c r="F773" s="224"/>
      <c r="G773" s="224"/>
      <c r="H773" s="224"/>
      <c r="I773" s="224"/>
      <c r="J773" s="224"/>
      <c r="K773" s="224"/>
      <c r="L773" s="224"/>
      <c r="M773" s="224"/>
    </row>
    <row r="774" spans="1:13">
      <c r="A774" s="224"/>
      <c r="B774" s="224"/>
      <c r="C774" s="224"/>
      <c r="D774" s="224"/>
      <c r="E774" s="224"/>
      <c r="F774" s="224"/>
      <c r="G774" s="224"/>
      <c r="H774" s="224"/>
      <c r="I774" s="224"/>
      <c r="J774" s="224"/>
      <c r="K774" s="224"/>
      <c r="L774" s="224"/>
      <c r="M774" s="224"/>
    </row>
    <row r="775" spans="1:13">
      <c r="A775" s="224"/>
      <c r="B775" s="224"/>
      <c r="C775" s="224"/>
      <c r="D775" s="224"/>
      <c r="E775" s="224"/>
      <c r="F775" s="224"/>
      <c r="G775" s="224"/>
      <c r="H775" s="224"/>
      <c r="I775" s="224"/>
      <c r="J775" s="224"/>
      <c r="K775" s="224"/>
      <c r="L775" s="224"/>
      <c r="M775" s="224"/>
    </row>
    <row r="776" spans="1:13">
      <c r="A776" s="224"/>
      <c r="B776" s="224"/>
      <c r="C776" s="224"/>
      <c r="D776" s="224"/>
      <c r="E776" s="224"/>
      <c r="F776" s="224"/>
      <c r="G776" s="224"/>
      <c r="H776" s="224"/>
      <c r="I776" s="224"/>
      <c r="J776" s="224"/>
      <c r="K776" s="224"/>
      <c r="L776" s="224"/>
      <c r="M776" s="224"/>
    </row>
    <row r="777" spans="1:13">
      <c r="A777" s="224"/>
      <c r="B777" s="224"/>
      <c r="C777" s="224"/>
      <c r="D777" s="224"/>
      <c r="E777" s="224"/>
      <c r="F777" s="224"/>
      <c r="G777" s="224"/>
      <c r="H777" s="224"/>
      <c r="I777" s="224"/>
      <c r="J777" s="224"/>
      <c r="K777" s="224"/>
      <c r="L777" s="224"/>
      <c r="M777" s="224"/>
    </row>
    <row r="778" spans="1:13">
      <c r="A778" s="224"/>
      <c r="B778" s="224"/>
      <c r="C778" s="224"/>
      <c r="D778" s="224"/>
      <c r="E778" s="224"/>
      <c r="F778" s="224"/>
      <c r="G778" s="224"/>
      <c r="H778" s="224"/>
      <c r="I778" s="224"/>
      <c r="J778" s="224"/>
      <c r="K778" s="224"/>
      <c r="L778" s="224"/>
      <c r="M778" s="224"/>
    </row>
    <row r="779" spans="1:13">
      <c r="A779" s="224"/>
      <c r="B779" s="224"/>
      <c r="C779" s="224"/>
      <c r="D779" s="224"/>
      <c r="E779" s="224"/>
      <c r="F779" s="224"/>
      <c r="G779" s="224"/>
      <c r="H779" s="224"/>
      <c r="I779" s="224"/>
      <c r="J779" s="224"/>
      <c r="K779" s="224"/>
      <c r="L779" s="224"/>
      <c r="M779" s="224"/>
    </row>
    <row r="780" spans="1:13">
      <c r="A780" s="224"/>
      <c r="B780" s="224"/>
      <c r="C780" s="224"/>
      <c r="D780" s="224"/>
      <c r="E780" s="224"/>
      <c r="F780" s="224"/>
      <c r="G780" s="224"/>
      <c r="H780" s="224"/>
      <c r="I780" s="224"/>
      <c r="J780" s="224"/>
      <c r="K780" s="224"/>
      <c r="L780" s="224"/>
      <c r="M780" s="224"/>
    </row>
    <row r="781" spans="1:13">
      <c r="A781" s="224"/>
      <c r="B781" s="224"/>
      <c r="C781" s="224"/>
      <c r="D781" s="224"/>
      <c r="E781" s="224"/>
      <c r="F781" s="224"/>
      <c r="G781" s="224"/>
      <c r="H781" s="224"/>
      <c r="I781" s="224"/>
      <c r="J781" s="224"/>
      <c r="K781" s="224"/>
      <c r="L781" s="224"/>
      <c r="M781" s="224"/>
    </row>
    <row r="782" spans="1:13">
      <c r="A782" s="224"/>
      <c r="B782" s="224"/>
      <c r="C782" s="224"/>
      <c r="D782" s="224"/>
      <c r="E782" s="224"/>
      <c r="F782" s="224"/>
      <c r="G782" s="224"/>
      <c r="H782" s="224"/>
      <c r="I782" s="224"/>
      <c r="J782" s="224"/>
      <c r="K782" s="224"/>
      <c r="L782" s="224"/>
      <c r="M782" s="224"/>
    </row>
    <row r="783" spans="1:13">
      <c r="A783" s="224"/>
      <c r="B783" s="224"/>
      <c r="C783" s="224"/>
      <c r="D783" s="224"/>
      <c r="E783" s="224"/>
      <c r="F783" s="224"/>
      <c r="G783" s="224"/>
      <c r="H783" s="224"/>
      <c r="I783" s="224"/>
      <c r="J783" s="224"/>
      <c r="K783" s="224"/>
      <c r="L783" s="224"/>
      <c r="M783" s="224"/>
    </row>
    <row r="784" spans="1:13">
      <c r="A784" s="224"/>
      <c r="B784" s="224"/>
      <c r="C784" s="224"/>
      <c r="D784" s="224"/>
      <c r="E784" s="224"/>
      <c r="F784" s="224"/>
      <c r="G784" s="224"/>
      <c r="H784" s="224"/>
      <c r="I784" s="224"/>
      <c r="J784" s="224"/>
      <c r="K784" s="224"/>
      <c r="L784" s="224"/>
      <c r="M784" s="224"/>
    </row>
    <row r="785" spans="1:13">
      <c r="A785" s="224"/>
      <c r="B785" s="224"/>
      <c r="C785" s="224"/>
      <c r="D785" s="224"/>
      <c r="E785" s="224"/>
      <c r="F785" s="224"/>
      <c r="G785" s="224"/>
      <c r="H785" s="224"/>
      <c r="I785" s="224"/>
      <c r="J785" s="224"/>
      <c r="K785" s="224"/>
      <c r="L785" s="224"/>
      <c r="M785" s="224"/>
    </row>
    <row r="786" spans="1:13">
      <c r="A786" s="224"/>
      <c r="B786" s="224"/>
      <c r="C786" s="224"/>
      <c r="D786" s="224"/>
      <c r="E786" s="224"/>
      <c r="F786" s="224"/>
      <c r="G786" s="224"/>
      <c r="H786" s="224"/>
      <c r="I786" s="224"/>
      <c r="J786" s="224"/>
      <c r="K786" s="224"/>
      <c r="L786" s="224"/>
      <c r="M786" s="224"/>
    </row>
    <row r="787" spans="1:13">
      <c r="A787" s="224"/>
      <c r="B787" s="224"/>
      <c r="C787" s="224"/>
      <c r="D787" s="224"/>
      <c r="E787" s="224"/>
      <c r="F787" s="224"/>
      <c r="G787" s="224"/>
      <c r="H787" s="224"/>
      <c r="I787" s="224"/>
      <c r="J787" s="224"/>
      <c r="K787" s="224"/>
      <c r="L787" s="224"/>
      <c r="M787" s="224"/>
    </row>
    <row r="788" spans="1:13">
      <c r="A788" s="224"/>
      <c r="B788" s="224"/>
      <c r="C788" s="224"/>
      <c r="D788" s="224"/>
      <c r="E788" s="224"/>
      <c r="F788" s="224"/>
      <c r="G788" s="224"/>
      <c r="H788" s="224"/>
      <c r="I788" s="224"/>
      <c r="J788" s="224"/>
      <c r="K788" s="224"/>
      <c r="L788" s="224"/>
      <c r="M788" s="224"/>
    </row>
    <row r="789" spans="1:13">
      <c r="A789" s="224"/>
      <c r="B789" s="224"/>
      <c r="C789" s="224"/>
      <c r="D789" s="224"/>
      <c r="E789" s="224"/>
      <c r="F789" s="224"/>
      <c r="G789" s="224"/>
      <c r="H789" s="224"/>
      <c r="I789" s="224"/>
      <c r="J789" s="224"/>
      <c r="K789" s="224"/>
      <c r="L789" s="224"/>
      <c r="M789" s="224"/>
    </row>
    <row r="790" spans="1:13">
      <c r="A790" s="224"/>
      <c r="B790" s="224"/>
      <c r="C790" s="224"/>
      <c r="D790" s="224"/>
      <c r="E790" s="224"/>
      <c r="F790" s="224"/>
      <c r="G790" s="224"/>
      <c r="H790" s="224"/>
      <c r="I790" s="224"/>
      <c r="J790" s="224"/>
      <c r="K790" s="224"/>
      <c r="L790" s="224"/>
      <c r="M790" s="224"/>
    </row>
    <row r="791" spans="1:13">
      <c r="A791" s="224"/>
      <c r="B791" s="224"/>
      <c r="C791" s="224"/>
      <c r="D791" s="224"/>
      <c r="E791" s="224"/>
      <c r="F791" s="224"/>
      <c r="G791" s="224"/>
      <c r="H791" s="224"/>
      <c r="I791" s="224"/>
      <c r="J791" s="224"/>
      <c r="K791" s="224"/>
      <c r="L791" s="224"/>
      <c r="M791" s="224"/>
    </row>
    <row r="792" spans="1:13">
      <c r="A792" s="224"/>
      <c r="B792" s="224"/>
      <c r="C792" s="224"/>
      <c r="D792" s="224"/>
      <c r="E792" s="224"/>
      <c r="F792" s="224"/>
      <c r="G792" s="224"/>
      <c r="H792" s="224"/>
      <c r="I792" s="224"/>
      <c r="J792" s="224"/>
      <c r="K792" s="224"/>
      <c r="L792" s="224"/>
      <c r="M792" s="224"/>
    </row>
    <row r="793" spans="1:13">
      <c r="A793" s="224"/>
      <c r="B793" s="224"/>
      <c r="C793" s="224"/>
      <c r="D793" s="224"/>
      <c r="E793" s="224"/>
      <c r="F793" s="224"/>
      <c r="G793" s="224"/>
      <c r="H793" s="224"/>
      <c r="I793" s="224"/>
      <c r="J793" s="224"/>
      <c r="K793" s="224"/>
      <c r="L793" s="224"/>
      <c r="M793" s="224"/>
    </row>
    <row r="794" spans="1:13">
      <c r="A794" s="224"/>
      <c r="B794" s="224"/>
      <c r="C794" s="224"/>
      <c r="D794" s="224"/>
      <c r="E794" s="224"/>
      <c r="F794" s="224"/>
      <c r="G794" s="224"/>
      <c r="H794" s="224"/>
      <c r="I794" s="224"/>
      <c r="J794" s="224"/>
      <c r="K794" s="224"/>
      <c r="L794" s="224"/>
      <c r="M794" s="224"/>
    </row>
    <row r="795" spans="1:13">
      <c r="A795" s="224"/>
      <c r="B795" s="224"/>
      <c r="C795" s="224"/>
      <c r="D795" s="224"/>
      <c r="E795" s="224"/>
      <c r="F795" s="224"/>
      <c r="G795" s="224"/>
      <c r="H795" s="224"/>
      <c r="I795" s="224"/>
      <c r="J795" s="224"/>
      <c r="K795" s="224"/>
      <c r="L795" s="224"/>
      <c r="M795" s="224"/>
    </row>
    <row r="796" spans="1:13">
      <c r="A796" s="224"/>
      <c r="B796" s="224"/>
      <c r="C796" s="224"/>
      <c r="D796" s="224"/>
      <c r="E796" s="224"/>
      <c r="F796" s="224"/>
      <c r="G796" s="224"/>
      <c r="H796" s="224"/>
      <c r="I796" s="224"/>
      <c r="J796" s="224"/>
      <c r="K796" s="224"/>
      <c r="L796" s="224"/>
      <c r="M796" s="224"/>
    </row>
    <row r="797" spans="1:13">
      <c r="A797" s="224"/>
      <c r="B797" s="224"/>
      <c r="C797" s="224"/>
      <c r="D797" s="224"/>
      <c r="E797" s="224"/>
      <c r="F797" s="224"/>
      <c r="G797" s="224"/>
      <c r="H797" s="224"/>
      <c r="I797" s="224"/>
      <c r="J797" s="224"/>
      <c r="K797" s="224"/>
      <c r="L797" s="224"/>
      <c r="M797" s="224"/>
    </row>
    <row r="798" spans="1:13">
      <c r="A798" s="224"/>
      <c r="B798" s="224"/>
      <c r="C798" s="224"/>
      <c r="D798" s="224"/>
      <c r="E798" s="224"/>
      <c r="F798" s="224"/>
      <c r="G798" s="224"/>
      <c r="H798" s="224"/>
      <c r="I798" s="224"/>
      <c r="J798" s="224"/>
      <c r="K798" s="224"/>
      <c r="L798" s="224"/>
      <c r="M798" s="224"/>
    </row>
    <row r="799" spans="1:13">
      <c r="A799" s="224"/>
      <c r="B799" s="224"/>
      <c r="C799" s="224"/>
      <c r="D799" s="224"/>
      <c r="E799" s="224"/>
      <c r="F799" s="224"/>
      <c r="G799" s="224"/>
      <c r="H799" s="224"/>
      <c r="I799" s="224"/>
      <c r="J799" s="224"/>
      <c r="K799" s="224"/>
      <c r="L799" s="224"/>
      <c r="M799" s="224"/>
    </row>
    <row r="800" spans="1:13">
      <c r="A800" s="224"/>
      <c r="B800" s="224"/>
      <c r="C800" s="224"/>
      <c r="D800" s="224"/>
      <c r="E800" s="224"/>
      <c r="F800" s="224"/>
      <c r="G800" s="224"/>
      <c r="H800" s="224"/>
      <c r="I800" s="224"/>
      <c r="J800" s="224"/>
      <c r="K800" s="224"/>
      <c r="L800" s="224"/>
      <c r="M800" s="224"/>
    </row>
    <row r="801" spans="1:13">
      <c r="A801" s="224"/>
      <c r="B801" s="224"/>
      <c r="C801" s="224"/>
      <c r="D801" s="224"/>
      <c r="E801" s="224"/>
      <c r="F801" s="224"/>
      <c r="G801" s="224"/>
      <c r="H801" s="224"/>
      <c r="I801" s="224"/>
      <c r="J801" s="224"/>
      <c r="K801" s="224"/>
      <c r="L801" s="224"/>
      <c r="M801" s="224"/>
    </row>
    <row r="802" spans="1:13">
      <c r="A802" s="224"/>
      <c r="B802" s="224"/>
      <c r="C802" s="224"/>
      <c r="D802" s="224"/>
      <c r="E802" s="224"/>
      <c r="F802" s="224"/>
      <c r="G802" s="224"/>
      <c r="H802" s="224"/>
      <c r="I802" s="224"/>
      <c r="J802" s="224"/>
      <c r="K802" s="224"/>
      <c r="L802" s="224"/>
      <c r="M802" s="224"/>
    </row>
    <row r="803" spans="1:13">
      <c r="A803" s="224"/>
      <c r="B803" s="224"/>
      <c r="C803" s="224"/>
      <c r="D803" s="224"/>
      <c r="E803" s="224"/>
      <c r="F803" s="224"/>
      <c r="G803" s="224"/>
      <c r="H803" s="224"/>
      <c r="I803" s="224"/>
      <c r="J803" s="224"/>
      <c r="K803" s="224"/>
      <c r="L803" s="224"/>
      <c r="M803" s="224"/>
    </row>
    <row r="804" spans="1:13">
      <c r="A804" s="224"/>
      <c r="B804" s="224"/>
      <c r="C804" s="224"/>
      <c r="D804" s="224"/>
      <c r="E804" s="224"/>
      <c r="F804" s="224"/>
      <c r="G804" s="224"/>
      <c r="H804" s="224"/>
      <c r="I804" s="224"/>
      <c r="J804" s="224"/>
      <c r="K804" s="224"/>
      <c r="L804" s="224"/>
      <c r="M804" s="224"/>
    </row>
    <row r="805" spans="1:13">
      <c r="A805" s="224"/>
      <c r="B805" s="224"/>
      <c r="C805" s="224"/>
      <c r="D805" s="224"/>
      <c r="E805" s="224"/>
      <c r="F805" s="224"/>
      <c r="G805" s="224"/>
      <c r="H805" s="224"/>
      <c r="I805" s="224"/>
      <c r="J805" s="224"/>
      <c r="K805" s="224"/>
      <c r="L805" s="224"/>
      <c r="M805" s="224"/>
    </row>
    <row r="806" spans="1:13">
      <c r="A806" s="224"/>
      <c r="B806" s="224"/>
      <c r="C806" s="224"/>
      <c r="D806" s="224"/>
      <c r="E806" s="224"/>
      <c r="F806" s="224"/>
      <c r="G806" s="224"/>
      <c r="H806" s="224"/>
      <c r="I806" s="224"/>
      <c r="J806" s="224"/>
      <c r="K806" s="224"/>
      <c r="L806" s="224"/>
      <c r="M806" s="224"/>
    </row>
    <row r="807" spans="1:13">
      <c r="A807" s="224"/>
      <c r="B807" s="224"/>
      <c r="C807" s="224"/>
      <c r="D807" s="224"/>
      <c r="E807" s="224"/>
      <c r="F807" s="224"/>
      <c r="G807" s="224"/>
      <c r="H807" s="224"/>
      <c r="I807" s="224"/>
      <c r="J807" s="224"/>
      <c r="K807" s="224"/>
      <c r="L807" s="224"/>
      <c r="M807" s="224"/>
    </row>
    <row r="808" spans="1:13">
      <c r="A808" s="224"/>
      <c r="B808" s="224"/>
      <c r="C808" s="224"/>
      <c r="D808" s="224"/>
      <c r="E808" s="224"/>
      <c r="F808" s="224"/>
      <c r="G808" s="224"/>
      <c r="H808" s="224"/>
      <c r="I808" s="224"/>
      <c r="J808" s="224"/>
      <c r="K808" s="224"/>
      <c r="L808" s="224"/>
      <c r="M808" s="224"/>
    </row>
    <row r="809" spans="1:13">
      <c r="A809" s="224"/>
      <c r="B809" s="224"/>
      <c r="C809" s="224"/>
      <c r="D809" s="224"/>
      <c r="E809" s="224"/>
      <c r="F809" s="224"/>
      <c r="G809" s="224"/>
      <c r="H809" s="224"/>
      <c r="I809" s="224"/>
      <c r="J809" s="224"/>
      <c r="K809" s="224"/>
      <c r="L809" s="224"/>
      <c r="M809" s="224"/>
    </row>
    <row r="810" spans="1:13">
      <c r="A810" s="224"/>
      <c r="B810" s="224"/>
      <c r="C810" s="224"/>
      <c r="D810" s="224"/>
      <c r="E810" s="224"/>
      <c r="F810" s="224"/>
      <c r="G810" s="224"/>
      <c r="H810" s="224"/>
      <c r="I810" s="224"/>
      <c r="J810" s="224"/>
      <c r="K810" s="224"/>
      <c r="L810" s="224"/>
      <c r="M810" s="224"/>
    </row>
    <row r="811" spans="1:13">
      <c r="A811" s="224"/>
      <c r="B811" s="224"/>
      <c r="C811" s="224"/>
      <c r="D811" s="224"/>
      <c r="E811" s="224"/>
      <c r="F811" s="224"/>
      <c r="G811" s="224"/>
      <c r="H811" s="224"/>
      <c r="I811" s="224"/>
      <c r="J811" s="224"/>
      <c r="K811" s="224"/>
      <c r="L811" s="224"/>
      <c r="M811" s="224"/>
    </row>
    <row r="812" spans="1:13">
      <c r="A812" s="224"/>
      <c r="B812" s="224"/>
      <c r="C812" s="224"/>
      <c r="D812" s="224"/>
      <c r="E812" s="224"/>
      <c r="F812" s="224"/>
      <c r="G812" s="224"/>
      <c r="H812" s="224"/>
      <c r="I812" s="224"/>
      <c r="J812" s="224"/>
      <c r="K812" s="224"/>
      <c r="L812" s="224"/>
      <c r="M812" s="224"/>
    </row>
    <row r="813" spans="1:13">
      <c r="A813" s="224"/>
      <c r="B813" s="224"/>
      <c r="C813" s="224"/>
      <c r="D813" s="224"/>
      <c r="E813" s="224"/>
      <c r="F813" s="224"/>
      <c r="G813" s="224"/>
      <c r="H813" s="224"/>
      <c r="I813" s="224"/>
      <c r="J813" s="224"/>
      <c r="K813" s="224"/>
      <c r="L813" s="224"/>
      <c r="M813" s="224"/>
    </row>
    <row r="814" spans="1:13">
      <c r="A814" s="224"/>
      <c r="B814" s="224"/>
      <c r="C814" s="224"/>
      <c r="D814" s="224"/>
      <c r="E814" s="224"/>
      <c r="F814" s="224"/>
      <c r="G814" s="224"/>
      <c r="H814" s="224"/>
      <c r="I814" s="224"/>
      <c r="J814" s="224"/>
      <c r="K814" s="224"/>
      <c r="L814" s="224"/>
      <c r="M814" s="224"/>
    </row>
    <row r="815" spans="1:13">
      <c r="A815" s="224"/>
      <c r="B815" s="224"/>
      <c r="C815" s="224"/>
      <c r="D815" s="224"/>
      <c r="E815" s="224"/>
      <c r="F815" s="224"/>
      <c r="G815" s="224"/>
      <c r="H815" s="224"/>
      <c r="I815" s="224"/>
      <c r="J815" s="224"/>
      <c r="K815" s="224"/>
      <c r="L815" s="224"/>
      <c r="M815" s="224"/>
    </row>
    <row r="816" spans="1:13">
      <c r="A816" s="224"/>
      <c r="B816" s="224"/>
      <c r="C816" s="224"/>
      <c r="D816" s="224"/>
      <c r="E816" s="224"/>
      <c r="F816" s="224"/>
      <c r="G816" s="224"/>
      <c r="H816" s="224"/>
      <c r="I816" s="224"/>
      <c r="J816" s="224"/>
      <c r="K816" s="224"/>
      <c r="L816" s="224"/>
      <c r="M816" s="224"/>
    </row>
    <row r="817" spans="1:13">
      <c r="A817" s="224"/>
      <c r="B817" s="224"/>
      <c r="C817" s="224"/>
      <c r="D817" s="224"/>
      <c r="E817" s="224"/>
      <c r="F817" s="224"/>
      <c r="G817" s="224"/>
      <c r="H817" s="224"/>
      <c r="I817" s="224"/>
      <c r="J817" s="224"/>
      <c r="K817" s="224"/>
      <c r="L817" s="224"/>
      <c r="M817" s="224"/>
    </row>
    <row r="818" spans="1:13">
      <c r="A818" s="224"/>
      <c r="B818" s="224"/>
      <c r="C818" s="224"/>
      <c r="D818" s="224"/>
      <c r="E818" s="224"/>
      <c r="F818" s="224"/>
      <c r="G818" s="224"/>
      <c r="H818" s="224"/>
      <c r="I818" s="224"/>
      <c r="J818" s="224"/>
      <c r="K818" s="224"/>
      <c r="L818" s="224"/>
      <c r="M818" s="224"/>
    </row>
    <row r="819" spans="1:13">
      <c r="A819" s="224"/>
      <c r="B819" s="224"/>
      <c r="C819" s="224"/>
      <c r="D819" s="224"/>
      <c r="E819" s="224"/>
      <c r="F819" s="224"/>
      <c r="G819" s="224"/>
      <c r="H819" s="224"/>
      <c r="I819" s="224"/>
      <c r="J819" s="224"/>
      <c r="K819" s="224"/>
      <c r="L819" s="224"/>
      <c r="M819" s="224"/>
    </row>
    <row r="820" spans="1:13">
      <c r="A820" s="224"/>
      <c r="B820" s="224"/>
      <c r="C820" s="224"/>
      <c r="D820" s="224"/>
      <c r="E820" s="224"/>
      <c r="F820" s="224"/>
      <c r="G820" s="224"/>
      <c r="H820" s="224"/>
      <c r="I820" s="224"/>
      <c r="J820" s="224"/>
      <c r="K820" s="224"/>
      <c r="L820" s="224"/>
      <c r="M820" s="224"/>
    </row>
    <row r="821" spans="1:13">
      <c r="A821" s="224"/>
      <c r="B821" s="224"/>
      <c r="C821" s="224"/>
      <c r="D821" s="224"/>
      <c r="E821" s="224"/>
      <c r="F821" s="224"/>
      <c r="G821" s="224"/>
      <c r="H821" s="224"/>
      <c r="I821" s="224"/>
      <c r="J821" s="224"/>
      <c r="K821" s="224"/>
      <c r="L821" s="224"/>
      <c r="M821" s="224"/>
    </row>
    <row r="822" spans="1:13">
      <c r="A822" s="224"/>
      <c r="B822" s="224"/>
      <c r="C822" s="224"/>
      <c r="D822" s="224"/>
      <c r="E822" s="224"/>
      <c r="F822" s="224"/>
      <c r="G822" s="224"/>
      <c r="H822" s="224"/>
      <c r="I822" s="224"/>
      <c r="J822" s="224"/>
      <c r="K822" s="224"/>
      <c r="L822" s="224"/>
      <c r="M822" s="224"/>
    </row>
    <row r="823" spans="1:13">
      <c r="A823" s="224"/>
      <c r="B823" s="224"/>
      <c r="C823" s="224"/>
      <c r="D823" s="224"/>
      <c r="E823" s="224"/>
      <c r="F823" s="224"/>
      <c r="G823" s="224"/>
      <c r="H823" s="224"/>
      <c r="I823" s="224"/>
      <c r="J823" s="224"/>
      <c r="K823" s="224"/>
      <c r="L823" s="224"/>
      <c r="M823" s="224"/>
    </row>
    <row r="824" spans="1:13">
      <c r="A824" s="224"/>
      <c r="B824" s="224"/>
      <c r="C824" s="224"/>
      <c r="D824" s="224"/>
      <c r="E824" s="224"/>
      <c r="F824" s="224"/>
      <c r="G824" s="224"/>
      <c r="H824" s="224"/>
      <c r="I824" s="224"/>
      <c r="J824" s="224"/>
      <c r="K824" s="224"/>
      <c r="L824" s="224"/>
      <c r="M824" s="224"/>
    </row>
    <row r="825" spans="1:13">
      <c r="A825" s="224"/>
      <c r="B825" s="224"/>
      <c r="C825" s="224"/>
      <c r="D825" s="224"/>
      <c r="E825" s="224"/>
      <c r="F825" s="224"/>
      <c r="G825" s="224"/>
      <c r="H825" s="224"/>
      <c r="I825" s="224"/>
      <c r="J825" s="224"/>
      <c r="K825" s="224"/>
      <c r="L825" s="224"/>
      <c r="M825" s="224"/>
    </row>
    <row r="826" spans="1:13">
      <c r="A826" s="224"/>
      <c r="B826" s="224"/>
      <c r="C826" s="224"/>
      <c r="D826" s="224"/>
      <c r="E826" s="224"/>
      <c r="F826" s="224"/>
      <c r="G826" s="224"/>
      <c r="H826" s="224"/>
      <c r="I826" s="224"/>
      <c r="J826" s="224"/>
      <c r="K826" s="224"/>
      <c r="L826" s="224"/>
      <c r="M826" s="224"/>
    </row>
    <row r="827" spans="1:13">
      <c r="A827" s="224"/>
      <c r="B827" s="224"/>
      <c r="C827" s="224"/>
      <c r="D827" s="224"/>
      <c r="E827" s="224"/>
      <c r="F827" s="224"/>
      <c r="G827" s="224"/>
      <c r="H827" s="224"/>
      <c r="I827" s="224"/>
      <c r="J827" s="224"/>
      <c r="K827" s="224"/>
      <c r="L827" s="224"/>
      <c r="M827" s="224"/>
    </row>
    <row r="828" spans="1:13">
      <c r="A828" s="224"/>
      <c r="B828" s="224"/>
      <c r="C828" s="224"/>
      <c r="D828" s="224"/>
      <c r="E828" s="224"/>
      <c r="F828" s="224"/>
      <c r="G828" s="224"/>
      <c r="H828" s="224"/>
      <c r="I828" s="224"/>
      <c r="J828" s="224"/>
      <c r="K828" s="224"/>
      <c r="L828" s="224"/>
      <c r="M828" s="224"/>
    </row>
    <row r="829" spans="1:13">
      <c r="A829" s="224"/>
      <c r="B829" s="224"/>
      <c r="C829" s="224"/>
      <c r="D829" s="224"/>
      <c r="E829" s="224"/>
      <c r="F829" s="224"/>
      <c r="G829" s="224"/>
      <c r="H829" s="224"/>
      <c r="I829" s="224"/>
      <c r="J829" s="224"/>
      <c r="K829" s="224"/>
      <c r="L829" s="224"/>
      <c r="M829" s="224"/>
    </row>
    <row r="830" spans="1:13">
      <c r="A830" s="224"/>
      <c r="B830" s="224"/>
      <c r="C830" s="224"/>
      <c r="D830" s="224"/>
      <c r="E830" s="224"/>
      <c r="F830" s="224"/>
      <c r="G830" s="224"/>
      <c r="H830" s="224"/>
      <c r="I830" s="224"/>
      <c r="J830" s="224"/>
      <c r="K830" s="224"/>
      <c r="L830" s="224"/>
      <c r="M830" s="224"/>
    </row>
    <row r="831" spans="1:13">
      <c r="A831" s="224"/>
      <c r="B831" s="224"/>
      <c r="C831" s="224"/>
      <c r="D831" s="224"/>
      <c r="E831" s="224"/>
      <c r="F831" s="224"/>
      <c r="G831" s="224"/>
      <c r="H831" s="224"/>
      <c r="I831" s="224"/>
      <c r="J831" s="224"/>
      <c r="K831" s="224"/>
      <c r="L831" s="224"/>
      <c r="M831" s="224"/>
    </row>
    <row r="832" spans="1:13">
      <c r="A832" s="224"/>
      <c r="B832" s="224"/>
      <c r="C832" s="224"/>
      <c r="D832" s="224"/>
      <c r="E832" s="224"/>
      <c r="F832" s="224"/>
      <c r="G832" s="224"/>
      <c r="H832" s="224"/>
      <c r="I832" s="224"/>
      <c r="J832" s="224"/>
      <c r="K832" s="224"/>
      <c r="L832" s="224"/>
      <c r="M832" s="224"/>
    </row>
    <row r="833" spans="1:13">
      <c r="A833" s="224"/>
      <c r="B833" s="224"/>
      <c r="C833" s="224"/>
      <c r="D833" s="224"/>
      <c r="E833" s="224"/>
      <c r="F833" s="224"/>
      <c r="G833" s="224"/>
      <c r="H833" s="224"/>
      <c r="I833" s="224"/>
      <c r="J833" s="224"/>
      <c r="K833" s="224"/>
      <c r="L833" s="224"/>
      <c r="M833" s="224"/>
    </row>
    <row r="834" spans="1:13">
      <c r="A834" s="224"/>
      <c r="B834" s="224"/>
      <c r="C834" s="224"/>
      <c r="D834" s="224"/>
      <c r="E834" s="224"/>
      <c r="F834" s="224"/>
      <c r="G834" s="224"/>
      <c r="H834" s="224"/>
      <c r="I834" s="224"/>
      <c r="J834" s="224"/>
      <c r="K834" s="224"/>
      <c r="L834" s="224"/>
      <c r="M834" s="224"/>
    </row>
    <row r="835" spans="1:13">
      <c r="A835" s="224"/>
      <c r="B835" s="224"/>
      <c r="C835" s="224"/>
      <c r="D835" s="224"/>
      <c r="E835" s="224"/>
      <c r="F835" s="224"/>
      <c r="G835" s="224"/>
      <c r="H835" s="224"/>
      <c r="I835" s="224"/>
      <c r="J835" s="224"/>
      <c r="K835" s="224"/>
      <c r="L835" s="224"/>
      <c r="M835" s="224"/>
    </row>
    <row r="836" spans="1:13">
      <c r="A836" s="224"/>
      <c r="B836" s="224"/>
      <c r="C836" s="224"/>
      <c r="D836" s="224"/>
      <c r="E836" s="224"/>
      <c r="F836" s="224"/>
      <c r="G836" s="224"/>
      <c r="H836" s="224"/>
      <c r="I836" s="224"/>
      <c r="J836" s="224"/>
      <c r="K836" s="224"/>
      <c r="L836" s="224"/>
      <c r="M836" s="224"/>
    </row>
    <row r="837" spans="1:13">
      <c r="A837" s="224"/>
      <c r="B837" s="224"/>
      <c r="C837" s="224"/>
      <c r="D837" s="224"/>
      <c r="E837" s="224"/>
      <c r="F837" s="224"/>
      <c r="G837" s="224"/>
      <c r="H837" s="224"/>
      <c r="I837" s="224"/>
      <c r="J837" s="224"/>
      <c r="K837" s="224"/>
      <c r="L837" s="224"/>
      <c r="M837" s="224"/>
    </row>
    <row r="838" spans="1:13">
      <c r="A838" s="224"/>
      <c r="B838" s="224"/>
      <c r="C838" s="224"/>
      <c r="D838" s="224"/>
      <c r="E838" s="224"/>
      <c r="F838" s="224"/>
      <c r="G838" s="224"/>
      <c r="H838" s="224"/>
      <c r="I838" s="224"/>
      <c r="J838" s="224"/>
      <c r="K838" s="224"/>
      <c r="L838" s="224"/>
      <c r="M838" s="224"/>
    </row>
    <row r="839" spans="1:13">
      <c r="A839" s="224"/>
      <c r="B839" s="224"/>
      <c r="C839" s="224"/>
      <c r="D839" s="224"/>
      <c r="E839" s="224"/>
      <c r="F839" s="224"/>
      <c r="G839" s="224"/>
      <c r="H839" s="224"/>
      <c r="I839" s="224"/>
      <c r="J839" s="224"/>
      <c r="K839" s="224"/>
      <c r="L839" s="224"/>
      <c r="M839" s="224"/>
    </row>
    <row r="840" spans="1:13">
      <c r="A840" s="224"/>
      <c r="B840" s="224"/>
      <c r="C840" s="224"/>
      <c r="D840" s="224"/>
      <c r="E840" s="224"/>
      <c r="F840" s="224"/>
      <c r="G840" s="224"/>
      <c r="H840" s="224"/>
      <c r="I840" s="224"/>
      <c r="J840" s="224"/>
      <c r="K840" s="224"/>
      <c r="L840" s="224"/>
      <c r="M840" s="224"/>
    </row>
    <row r="841" spans="1:13">
      <c r="A841" s="224"/>
      <c r="B841" s="224"/>
      <c r="C841" s="224"/>
      <c r="D841" s="224"/>
      <c r="E841" s="224"/>
      <c r="F841" s="224"/>
      <c r="G841" s="224"/>
      <c r="H841" s="224"/>
      <c r="I841" s="224"/>
      <c r="J841" s="224"/>
      <c r="K841" s="224"/>
      <c r="L841" s="224"/>
      <c r="M841" s="224"/>
    </row>
    <row r="842" spans="1:13">
      <c r="A842" s="224"/>
      <c r="B842" s="224"/>
      <c r="C842" s="224"/>
      <c r="D842" s="224"/>
      <c r="E842" s="224"/>
      <c r="F842" s="224"/>
      <c r="G842" s="224"/>
      <c r="H842" s="224"/>
      <c r="I842" s="224"/>
      <c r="J842" s="224"/>
      <c r="K842" s="224"/>
      <c r="L842" s="224"/>
      <c r="M842" s="224"/>
    </row>
    <row r="843" spans="1:13">
      <c r="A843" s="224"/>
      <c r="B843" s="224"/>
      <c r="C843" s="224"/>
      <c r="D843" s="224"/>
      <c r="E843" s="224"/>
      <c r="F843" s="224"/>
      <c r="G843" s="224"/>
      <c r="H843" s="224"/>
      <c r="I843" s="224"/>
      <c r="J843" s="224"/>
      <c r="K843" s="224"/>
      <c r="L843" s="224"/>
      <c r="M843" s="224"/>
    </row>
    <row r="844" spans="1:13">
      <c r="A844" s="224"/>
      <c r="B844" s="224"/>
      <c r="C844" s="224"/>
      <c r="D844" s="224"/>
      <c r="E844" s="224"/>
      <c r="F844" s="224"/>
      <c r="G844" s="224"/>
      <c r="H844" s="224"/>
      <c r="I844" s="224"/>
      <c r="J844" s="224"/>
      <c r="K844" s="224"/>
      <c r="L844" s="224"/>
      <c r="M844" s="224"/>
    </row>
    <row r="845" spans="1:13">
      <c r="A845" s="224"/>
      <c r="B845" s="224"/>
      <c r="C845" s="224"/>
      <c r="D845" s="224"/>
      <c r="E845" s="224"/>
      <c r="F845" s="224"/>
      <c r="G845" s="224"/>
      <c r="H845" s="224"/>
      <c r="I845" s="224"/>
      <c r="J845" s="224"/>
      <c r="K845" s="224"/>
      <c r="L845" s="224"/>
      <c r="M845" s="224"/>
    </row>
    <row r="846" spans="1:13">
      <c r="A846" s="224"/>
      <c r="B846" s="224"/>
      <c r="C846" s="224"/>
      <c r="D846" s="224"/>
      <c r="E846" s="224"/>
      <c r="F846" s="224"/>
      <c r="G846" s="224"/>
      <c r="H846" s="224"/>
      <c r="I846" s="224"/>
      <c r="J846" s="224"/>
      <c r="K846" s="224"/>
      <c r="L846" s="224"/>
      <c r="M846" s="224"/>
    </row>
    <row r="847" spans="1:13">
      <c r="A847" s="224"/>
      <c r="B847" s="224"/>
      <c r="C847" s="224"/>
      <c r="D847" s="224"/>
      <c r="E847" s="224"/>
      <c r="F847" s="224"/>
      <c r="G847" s="224"/>
      <c r="H847" s="224"/>
      <c r="I847" s="224"/>
      <c r="J847" s="224"/>
      <c r="K847" s="224"/>
      <c r="L847" s="224"/>
      <c r="M847" s="224"/>
    </row>
    <row r="848" spans="1:13">
      <c r="A848" s="224"/>
      <c r="B848" s="224"/>
      <c r="C848" s="224"/>
      <c r="D848" s="224"/>
      <c r="E848" s="224"/>
      <c r="F848" s="224"/>
      <c r="G848" s="224"/>
      <c r="H848" s="224"/>
      <c r="I848" s="224"/>
      <c r="J848" s="224"/>
      <c r="K848" s="224"/>
      <c r="L848" s="224"/>
      <c r="M848" s="224"/>
    </row>
    <row r="849" spans="1:13">
      <c r="A849" s="224"/>
      <c r="B849" s="224"/>
      <c r="C849" s="224"/>
      <c r="D849" s="224"/>
      <c r="E849" s="224"/>
      <c r="F849" s="224"/>
      <c r="G849" s="224"/>
      <c r="H849" s="224"/>
      <c r="I849" s="224"/>
      <c r="J849" s="224"/>
      <c r="K849" s="224"/>
      <c r="L849" s="224"/>
      <c r="M849" s="224"/>
    </row>
    <row r="850" spans="1:13">
      <c r="A850" s="224"/>
      <c r="B850" s="224"/>
      <c r="C850" s="224"/>
      <c r="D850" s="224"/>
      <c r="E850" s="224"/>
      <c r="F850" s="224"/>
      <c r="G850" s="224"/>
      <c r="H850" s="224"/>
      <c r="I850" s="224"/>
      <c r="J850" s="224"/>
      <c r="K850" s="224"/>
      <c r="L850" s="224"/>
      <c r="M850" s="224"/>
    </row>
    <row r="851" spans="1:13">
      <c r="A851" s="224"/>
      <c r="B851" s="224"/>
      <c r="C851" s="224"/>
      <c r="D851" s="224"/>
      <c r="E851" s="224"/>
      <c r="F851" s="224"/>
      <c r="G851" s="224"/>
      <c r="H851" s="224"/>
      <c r="I851" s="224"/>
      <c r="J851" s="224"/>
      <c r="K851" s="224"/>
      <c r="L851" s="224"/>
      <c r="M851" s="224"/>
    </row>
    <row r="852" spans="1:13">
      <c r="A852" s="224"/>
      <c r="B852" s="224"/>
      <c r="C852" s="224"/>
      <c r="D852" s="224"/>
      <c r="E852" s="224"/>
      <c r="F852" s="224"/>
      <c r="G852" s="224"/>
      <c r="H852" s="224"/>
      <c r="I852" s="224"/>
      <c r="J852" s="224"/>
      <c r="K852" s="224"/>
      <c r="L852" s="224"/>
      <c r="M852" s="224"/>
    </row>
    <row r="853" spans="1:13">
      <c r="A853" s="224"/>
      <c r="B853" s="224"/>
      <c r="C853" s="224"/>
      <c r="D853" s="224"/>
      <c r="E853" s="224"/>
      <c r="F853" s="224"/>
      <c r="G853" s="224"/>
      <c r="H853" s="224"/>
      <c r="I853" s="224"/>
      <c r="J853" s="224"/>
      <c r="K853" s="224"/>
      <c r="L853" s="224"/>
      <c r="M853" s="224"/>
    </row>
    <row r="854" spans="1:13">
      <c r="A854" s="224"/>
      <c r="B854" s="224"/>
      <c r="C854" s="224"/>
      <c r="D854" s="224"/>
      <c r="E854" s="224"/>
      <c r="F854" s="224"/>
      <c r="G854" s="224"/>
      <c r="H854" s="224"/>
      <c r="I854" s="224"/>
      <c r="J854" s="224"/>
      <c r="K854" s="224"/>
      <c r="L854" s="224"/>
      <c r="M854" s="224"/>
    </row>
    <row r="855" spans="1:13">
      <c r="A855" s="224"/>
      <c r="B855" s="224"/>
      <c r="C855" s="224"/>
      <c r="D855" s="224"/>
      <c r="E855" s="224"/>
      <c r="F855" s="224"/>
      <c r="G855" s="224"/>
      <c r="H855" s="224"/>
      <c r="I855" s="224"/>
      <c r="J855" s="224"/>
      <c r="K855" s="224"/>
      <c r="L855" s="224"/>
      <c r="M855" s="224"/>
    </row>
    <row r="856" spans="1:13">
      <c r="A856" s="224"/>
      <c r="B856" s="224"/>
      <c r="C856" s="224"/>
      <c r="D856" s="224"/>
      <c r="E856" s="224"/>
      <c r="F856" s="224"/>
      <c r="G856" s="224"/>
      <c r="H856" s="224"/>
      <c r="I856" s="224"/>
      <c r="J856" s="224"/>
      <c r="K856" s="224"/>
      <c r="L856" s="224"/>
      <c r="M856" s="224"/>
    </row>
    <row r="857" spans="1:13">
      <c r="A857" s="224"/>
      <c r="B857" s="224"/>
      <c r="C857" s="224"/>
      <c r="D857" s="224"/>
      <c r="E857" s="224"/>
      <c r="F857" s="224"/>
      <c r="G857" s="224"/>
      <c r="H857" s="224"/>
      <c r="I857" s="224"/>
      <c r="J857" s="224"/>
      <c r="K857" s="224"/>
      <c r="L857" s="224"/>
      <c r="M857" s="224"/>
    </row>
    <row r="858" spans="1:13">
      <c r="A858" s="224"/>
      <c r="B858" s="224"/>
      <c r="C858" s="224"/>
      <c r="D858" s="224"/>
      <c r="E858" s="224"/>
      <c r="F858" s="224"/>
      <c r="G858" s="224"/>
      <c r="H858" s="224"/>
      <c r="I858" s="224"/>
      <c r="J858" s="224"/>
      <c r="K858" s="224"/>
      <c r="L858" s="224"/>
      <c r="M858" s="224"/>
    </row>
    <row r="859" spans="1:13">
      <c r="A859" s="224"/>
      <c r="B859" s="224"/>
      <c r="C859" s="224"/>
      <c r="D859" s="224"/>
      <c r="E859" s="224"/>
      <c r="F859" s="224"/>
      <c r="G859" s="224"/>
      <c r="H859" s="224"/>
      <c r="I859" s="224"/>
      <c r="J859" s="224"/>
      <c r="K859" s="224"/>
      <c r="L859" s="224"/>
      <c r="M859" s="224"/>
    </row>
    <row r="860" spans="1:13">
      <c r="A860" s="224"/>
      <c r="B860" s="224"/>
      <c r="C860" s="224"/>
      <c r="D860" s="224"/>
      <c r="E860" s="224"/>
      <c r="F860" s="224"/>
      <c r="G860" s="224"/>
      <c r="H860" s="224"/>
      <c r="I860" s="224"/>
      <c r="J860" s="224"/>
      <c r="K860" s="224"/>
      <c r="L860" s="224"/>
      <c r="M860" s="224"/>
    </row>
    <row r="861" spans="1:13">
      <c r="A861" s="224"/>
      <c r="B861" s="224"/>
      <c r="C861" s="224"/>
      <c r="D861" s="224"/>
      <c r="E861" s="224"/>
      <c r="F861" s="224"/>
      <c r="G861" s="224"/>
      <c r="H861" s="224"/>
      <c r="I861" s="224"/>
      <c r="J861" s="224"/>
      <c r="K861" s="224"/>
      <c r="L861" s="224"/>
      <c r="M861" s="224"/>
    </row>
    <row r="862" spans="1:13">
      <c r="A862" s="224"/>
      <c r="B862" s="224"/>
      <c r="C862" s="224"/>
      <c r="D862" s="224"/>
      <c r="E862" s="224"/>
      <c r="F862" s="224"/>
      <c r="G862" s="224"/>
      <c r="H862" s="224"/>
      <c r="I862" s="224"/>
      <c r="J862" s="224"/>
      <c r="K862" s="224"/>
      <c r="L862" s="224"/>
      <c r="M862" s="224"/>
    </row>
    <row r="863" spans="1:13">
      <c r="A863" s="224"/>
      <c r="B863" s="224"/>
      <c r="C863" s="224"/>
      <c r="D863" s="224"/>
      <c r="E863" s="224"/>
      <c r="F863" s="224"/>
      <c r="G863" s="224"/>
      <c r="H863" s="224"/>
      <c r="I863" s="224"/>
      <c r="J863" s="224"/>
      <c r="K863" s="224"/>
      <c r="L863" s="224"/>
      <c r="M863" s="224"/>
    </row>
    <row r="864" spans="1:13">
      <c r="A864" s="224"/>
      <c r="B864" s="224"/>
      <c r="C864" s="224"/>
      <c r="D864" s="224"/>
      <c r="E864" s="224"/>
      <c r="F864" s="224"/>
      <c r="G864" s="224"/>
      <c r="H864" s="224"/>
      <c r="I864" s="224"/>
      <c r="J864" s="224"/>
      <c r="K864" s="224"/>
      <c r="L864" s="224"/>
      <c r="M864" s="224"/>
    </row>
    <row r="865" spans="1:13">
      <c r="A865" s="224"/>
      <c r="B865" s="224"/>
      <c r="C865" s="224"/>
      <c r="D865" s="224"/>
      <c r="E865" s="224"/>
      <c r="F865" s="224"/>
      <c r="G865" s="224"/>
      <c r="H865" s="224"/>
      <c r="I865" s="224"/>
      <c r="J865" s="224"/>
      <c r="K865" s="224"/>
      <c r="L865" s="224"/>
      <c r="M865" s="224"/>
    </row>
    <row r="866" spans="1:13">
      <c r="A866" s="224"/>
      <c r="B866" s="224"/>
      <c r="C866" s="224"/>
      <c r="D866" s="224"/>
      <c r="E866" s="224"/>
      <c r="F866" s="224"/>
      <c r="G866" s="224"/>
      <c r="H866" s="224"/>
      <c r="I866" s="224"/>
      <c r="J866" s="224"/>
      <c r="K866" s="224"/>
      <c r="L866" s="224"/>
      <c r="M866" s="224"/>
    </row>
    <row r="867" spans="1:13">
      <c r="A867" s="224"/>
      <c r="B867" s="224"/>
      <c r="C867" s="224"/>
      <c r="D867" s="224"/>
      <c r="E867" s="224"/>
      <c r="F867" s="224"/>
      <c r="G867" s="224"/>
      <c r="H867" s="224"/>
      <c r="I867" s="224"/>
      <c r="J867" s="224"/>
      <c r="K867" s="224"/>
      <c r="L867" s="224"/>
      <c r="M867" s="224"/>
    </row>
    <row r="868" spans="1:13">
      <c r="A868" s="224"/>
      <c r="B868" s="224"/>
      <c r="C868" s="224"/>
      <c r="D868" s="224"/>
      <c r="E868" s="224"/>
      <c r="F868" s="224"/>
      <c r="G868" s="224"/>
      <c r="H868" s="224"/>
      <c r="I868" s="224"/>
      <c r="J868" s="224"/>
      <c r="K868" s="224"/>
      <c r="L868" s="224"/>
      <c r="M868" s="224"/>
    </row>
    <row r="869" spans="1:13">
      <c r="A869" s="224"/>
      <c r="B869" s="224"/>
      <c r="C869" s="224"/>
      <c r="D869" s="224"/>
      <c r="E869" s="224"/>
      <c r="F869" s="224"/>
      <c r="G869" s="224"/>
      <c r="H869" s="224"/>
      <c r="I869" s="224"/>
      <c r="J869" s="224"/>
      <c r="K869" s="224"/>
      <c r="L869" s="224"/>
      <c r="M869" s="224"/>
    </row>
    <row r="870" spans="1:13">
      <c r="A870" s="224"/>
      <c r="B870" s="224"/>
      <c r="C870" s="224"/>
      <c r="D870" s="224"/>
      <c r="E870" s="224"/>
      <c r="F870" s="224"/>
      <c r="G870" s="224"/>
      <c r="H870" s="224"/>
      <c r="I870" s="224"/>
      <c r="J870" s="224"/>
      <c r="K870" s="224"/>
      <c r="L870" s="224"/>
      <c r="M870" s="224"/>
    </row>
    <row r="871" spans="1:13">
      <c r="A871" s="224"/>
      <c r="B871" s="224"/>
      <c r="C871" s="224"/>
      <c r="D871" s="224"/>
      <c r="E871" s="224"/>
      <c r="F871" s="224"/>
      <c r="G871" s="224"/>
      <c r="H871" s="224"/>
      <c r="I871" s="224"/>
      <c r="J871" s="224"/>
      <c r="K871" s="224"/>
      <c r="L871" s="224"/>
      <c r="M871" s="224"/>
    </row>
    <row r="872" spans="1:13">
      <c r="A872" s="224"/>
      <c r="B872" s="224"/>
      <c r="C872" s="224"/>
      <c r="D872" s="224"/>
      <c r="E872" s="224"/>
      <c r="F872" s="224"/>
      <c r="G872" s="224"/>
      <c r="H872" s="224"/>
      <c r="I872" s="224"/>
      <c r="J872" s="224"/>
      <c r="K872" s="224"/>
      <c r="L872" s="224"/>
      <c r="M872" s="224"/>
    </row>
    <row r="873" spans="1:13">
      <c r="A873" s="224"/>
      <c r="B873" s="224"/>
      <c r="C873" s="224"/>
      <c r="D873" s="224"/>
      <c r="E873" s="224"/>
      <c r="F873" s="224"/>
      <c r="G873" s="224"/>
      <c r="H873" s="224"/>
      <c r="I873" s="224"/>
      <c r="J873" s="224"/>
      <c r="K873" s="224"/>
      <c r="L873" s="224"/>
      <c r="M873" s="224"/>
    </row>
    <row r="874" spans="1:13">
      <c r="A874" s="224"/>
      <c r="B874" s="224"/>
      <c r="C874" s="224"/>
      <c r="D874" s="224"/>
      <c r="E874" s="224"/>
      <c r="F874" s="224"/>
      <c r="G874" s="224"/>
      <c r="H874" s="224"/>
      <c r="I874" s="224"/>
      <c r="J874" s="224"/>
      <c r="K874" s="224"/>
      <c r="L874" s="224"/>
      <c r="M874" s="224"/>
    </row>
    <row r="875" spans="1:13">
      <c r="A875" s="224"/>
      <c r="B875" s="224"/>
      <c r="C875" s="224"/>
      <c r="D875" s="224"/>
      <c r="E875" s="224"/>
      <c r="F875" s="224"/>
      <c r="G875" s="224"/>
      <c r="H875" s="224"/>
      <c r="I875" s="224"/>
      <c r="J875" s="224"/>
      <c r="K875" s="224"/>
      <c r="L875" s="224"/>
      <c r="M875" s="224"/>
    </row>
    <row r="876" spans="1:13">
      <c r="A876" s="224"/>
      <c r="B876" s="224"/>
      <c r="C876" s="224"/>
      <c r="D876" s="224"/>
      <c r="E876" s="224"/>
      <c r="F876" s="224"/>
      <c r="G876" s="224"/>
      <c r="H876" s="224"/>
      <c r="I876" s="224"/>
      <c r="J876" s="224"/>
      <c r="K876" s="224"/>
      <c r="L876" s="224"/>
      <c r="M876" s="224"/>
    </row>
    <row r="877" spans="1:13">
      <c r="A877" s="224"/>
      <c r="B877" s="224"/>
      <c r="C877" s="224"/>
      <c r="D877" s="224"/>
      <c r="E877" s="224"/>
      <c r="F877" s="224"/>
      <c r="G877" s="224"/>
      <c r="H877" s="224"/>
      <c r="I877" s="224"/>
      <c r="J877" s="224"/>
      <c r="K877" s="224"/>
      <c r="L877" s="224"/>
      <c r="M877" s="224"/>
    </row>
    <row r="878" spans="1:13">
      <c r="A878" s="224"/>
      <c r="B878" s="224"/>
      <c r="C878" s="224"/>
      <c r="D878" s="224"/>
      <c r="E878" s="224"/>
      <c r="F878" s="224"/>
      <c r="G878" s="224"/>
      <c r="H878" s="224"/>
      <c r="I878" s="224"/>
      <c r="J878" s="224"/>
      <c r="K878" s="224"/>
      <c r="L878" s="224"/>
      <c r="M878" s="224"/>
    </row>
    <row r="879" spans="1:13">
      <c r="A879" s="224"/>
      <c r="B879" s="224"/>
      <c r="C879" s="224"/>
      <c r="D879" s="224"/>
      <c r="E879" s="224"/>
      <c r="F879" s="224"/>
      <c r="G879" s="224"/>
      <c r="H879" s="224"/>
      <c r="I879" s="224"/>
      <c r="J879" s="224"/>
      <c r="K879" s="224"/>
      <c r="L879" s="224"/>
      <c r="M879" s="224"/>
    </row>
    <row r="880" spans="1:13">
      <c r="A880" s="224"/>
      <c r="B880" s="224"/>
      <c r="C880" s="224"/>
      <c r="D880" s="224"/>
      <c r="E880" s="224"/>
      <c r="F880" s="224"/>
      <c r="G880" s="224"/>
      <c r="H880" s="224"/>
      <c r="I880" s="224"/>
      <c r="J880" s="224"/>
      <c r="K880" s="224"/>
      <c r="L880" s="224"/>
      <c r="M880" s="224"/>
    </row>
    <row r="881" spans="1:13">
      <c r="A881" s="224"/>
      <c r="B881" s="224"/>
      <c r="C881" s="224"/>
      <c r="D881" s="224"/>
      <c r="E881" s="224"/>
      <c r="F881" s="224"/>
      <c r="G881" s="224"/>
      <c r="H881" s="224"/>
      <c r="I881" s="224"/>
      <c r="J881" s="224"/>
      <c r="K881" s="224"/>
      <c r="L881" s="224"/>
      <c r="M881" s="224"/>
    </row>
    <row r="882" spans="1:13">
      <c r="A882" s="224"/>
      <c r="B882" s="224"/>
      <c r="C882" s="224"/>
      <c r="D882" s="224"/>
      <c r="E882" s="224"/>
      <c r="F882" s="224"/>
      <c r="G882" s="224"/>
      <c r="H882" s="224"/>
      <c r="I882" s="224"/>
      <c r="J882" s="224"/>
      <c r="K882" s="224"/>
      <c r="L882" s="224"/>
      <c r="M882" s="224"/>
    </row>
    <row r="883" spans="1:13">
      <c r="A883" s="224"/>
      <c r="B883" s="224"/>
      <c r="C883" s="224"/>
      <c r="D883" s="224"/>
      <c r="E883" s="224"/>
      <c r="F883" s="224"/>
      <c r="G883" s="224"/>
      <c r="H883" s="224"/>
      <c r="I883" s="224"/>
      <c r="J883" s="224"/>
      <c r="K883" s="224"/>
      <c r="L883" s="224"/>
      <c r="M883" s="224"/>
    </row>
    <row r="884" spans="1:13">
      <c r="A884" s="224"/>
      <c r="B884" s="224"/>
      <c r="C884" s="224"/>
      <c r="D884" s="224"/>
      <c r="E884" s="224"/>
      <c r="F884" s="224"/>
      <c r="G884" s="224"/>
      <c r="H884" s="224"/>
      <c r="I884" s="224"/>
      <c r="J884" s="224"/>
      <c r="K884" s="224"/>
      <c r="L884" s="224"/>
      <c r="M884" s="224"/>
    </row>
    <row r="885" spans="1:13">
      <c r="A885" s="224"/>
      <c r="B885" s="224"/>
      <c r="C885" s="224"/>
      <c r="D885" s="224"/>
      <c r="E885" s="224"/>
      <c r="F885" s="224"/>
      <c r="G885" s="224"/>
      <c r="H885" s="224"/>
      <c r="I885" s="224"/>
      <c r="J885" s="224"/>
      <c r="K885" s="224"/>
      <c r="L885" s="224"/>
      <c r="M885" s="224"/>
    </row>
    <row r="886" spans="1:13">
      <c r="A886" s="224"/>
      <c r="B886" s="224"/>
      <c r="C886" s="224"/>
      <c r="D886" s="224"/>
      <c r="E886" s="224"/>
      <c r="F886" s="224"/>
      <c r="G886" s="224"/>
      <c r="H886" s="224"/>
      <c r="I886" s="224"/>
      <c r="J886" s="224"/>
      <c r="K886" s="224"/>
      <c r="L886" s="224"/>
      <c r="M886" s="224"/>
    </row>
    <row r="887" spans="1:13">
      <c r="A887" s="224"/>
      <c r="B887" s="224"/>
      <c r="C887" s="224"/>
      <c r="D887" s="224"/>
      <c r="E887" s="224"/>
      <c r="F887" s="224"/>
      <c r="G887" s="224"/>
      <c r="H887" s="224"/>
      <c r="I887" s="224"/>
      <c r="J887" s="224"/>
      <c r="K887" s="224"/>
      <c r="L887" s="224"/>
      <c r="M887" s="224"/>
    </row>
    <row r="888" spans="1:13">
      <c r="A888" s="224"/>
      <c r="B888" s="224"/>
      <c r="C888" s="224"/>
      <c r="D888" s="224"/>
      <c r="E888" s="224"/>
      <c r="F888" s="224"/>
      <c r="G888" s="224"/>
      <c r="H888" s="224"/>
      <c r="I888" s="224"/>
      <c r="J888" s="224"/>
      <c r="K888" s="224"/>
      <c r="L888" s="224"/>
      <c r="M888" s="224"/>
    </row>
    <row r="889" spans="1:13">
      <c r="A889" s="224"/>
      <c r="B889" s="224"/>
      <c r="C889" s="224"/>
      <c r="D889" s="224"/>
      <c r="E889" s="224"/>
      <c r="F889" s="224"/>
      <c r="G889" s="224"/>
      <c r="H889" s="224"/>
      <c r="I889" s="224"/>
      <c r="J889" s="224"/>
      <c r="K889" s="224"/>
      <c r="L889" s="224"/>
      <c r="M889" s="224"/>
    </row>
    <row r="890" spans="1:13">
      <c r="A890" s="224"/>
      <c r="B890" s="224"/>
      <c r="C890" s="224"/>
      <c r="D890" s="224"/>
      <c r="E890" s="224"/>
      <c r="F890" s="224"/>
      <c r="G890" s="224"/>
      <c r="H890" s="224"/>
      <c r="I890" s="224"/>
      <c r="J890" s="224"/>
      <c r="K890" s="224"/>
      <c r="L890" s="224"/>
      <c r="M890" s="224"/>
    </row>
    <row r="891" spans="1:13">
      <c r="A891" s="224"/>
      <c r="B891" s="224"/>
      <c r="C891" s="224"/>
      <c r="D891" s="224"/>
      <c r="E891" s="224"/>
      <c r="F891" s="224"/>
      <c r="G891" s="224"/>
      <c r="H891" s="224"/>
      <c r="I891" s="224"/>
      <c r="J891" s="224"/>
      <c r="K891" s="224"/>
      <c r="L891" s="224"/>
      <c r="M891" s="224"/>
    </row>
    <row r="892" spans="1:13">
      <c r="A892" s="224"/>
      <c r="B892" s="224"/>
      <c r="C892" s="224"/>
      <c r="D892" s="224"/>
      <c r="E892" s="224"/>
      <c r="F892" s="224"/>
      <c r="G892" s="224"/>
      <c r="H892" s="224"/>
      <c r="I892" s="224"/>
      <c r="J892" s="224"/>
      <c r="K892" s="224"/>
      <c r="L892" s="224"/>
      <c r="M892" s="224"/>
    </row>
    <row r="893" spans="1:13">
      <c r="A893" s="224"/>
      <c r="B893" s="224"/>
      <c r="C893" s="224"/>
      <c r="D893" s="224"/>
      <c r="E893" s="224"/>
      <c r="F893" s="224"/>
      <c r="G893" s="224"/>
      <c r="H893" s="224"/>
      <c r="I893" s="224"/>
      <c r="J893" s="224"/>
      <c r="K893" s="224"/>
      <c r="L893" s="224"/>
      <c r="M893" s="224"/>
    </row>
    <row r="894" spans="1:13">
      <c r="A894" s="224"/>
      <c r="B894" s="224"/>
      <c r="C894" s="224"/>
      <c r="D894" s="224"/>
      <c r="E894" s="224"/>
      <c r="F894" s="224"/>
      <c r="G894" s="224"/>
      <c r="H894" s="224"/>
      <c r="I894" s="224"/>
      <c r="J894" s="224"/>
      <c r="K894" s="224"/>
      <c r="L894" s="224"/>
      <c r="M894" s="224"/>
    </row>
    <row r="895" spans="1:13">
      <c r="A895" s="224"/>
      <c r="B895" s="224"/>
      <c r="C895" s="224"/>
      <c r="D895" s="224"/>
      <c r="E895" s="224"/>
      <c r="F895" s="224"/>
      <c r="G895" s="224"/>
      <c r="H895" s="224"/>
      <c r="I895" s="224"/>
      <c r="J895" s="224"/>
      <c r="K895" s="224"/>
      <c r="L895" s="224"/>
      <c r="M895" s="224"/>
    </row>
    <row r="896" spans="1:13">
      <c r="A896" s="224"/>
      <c r="B896" s="224"/>
      <c r="C896" s="224"/>
      <c r="D896" s="224"/>
      <c r="E896" s="224"/>
      <c r="F896" s="224"/>
      <c r="G896" s="224"/>
      <c r="H896" s="224"/>
      <c r="I896" s="224"/>
      <c r="J896" s="224"/>
      <c r="K896" s="224"/>
      <c r="L896" s="224"/>
      <c r="M896" s="224"/>
    </row>
    <row r="897" spans="1:13">
      <c r="A897" s="224"/>
      <c r="B897" s="224"/>
      <c r="C897" s="224"/>
      <c r="D897" s="224"/>
      <c r="E897" s="224"/>
      <c r="F897" s="224"/>
      <c r="G897" s="224"/>
      <c r="H897" s="224"/>
      <c r="I897" s="224"/>
      <c r="J897" s="224"/>
      <c r="K897" s="224"/>
      <c r="L897" s="224"/>
      <c r="M897" s="224"/>
    </row>
    <row r="898" spans="1:13">
      <c r="A898" s="224"/>
      <c r="B898" s="224"/>
      <c r="C898" s="224"/>
      <c r="D898" s="224"/>
      <c r="E898" s="224"/>
      <c r="F898" s="224"/>
      <c r="G898" s="224"/>
      <c r="H898" s="224"/>
      <c r="I898" s="224"/>
      <c r="J898" s="224"/>
      <c r="K898" s="224"/>
      <c r="L898" s="224"/>
      <c r="M898" s="224"/>
    </row>
    <row r="899" spans="1:13">
      <c r="A899" s="224"/>
      <c r="B899" s="224"/>
      <c r="C899" s="224"/>
      <c r="D899" s="224"/>
      <c r="E899" s="224"/>
      <c r="F899" s="224"/>
      <c r="G899" s="224"/>
      <c r="H899" s="224"/>
      <c r="I899" s="224"/>
      <c r="J899" s="224"/>
      <c r="K899" s="224"/>
      <c r="L899" s="224"/>
      <c r="M899" s="224"/>
    </row>
    <row r="900" spans="1:13">
      <c r="A900" s="224"/>
      <c r="B900" s="224"/>
      <c r="C900" s="224"/>
      <c r="D900" s="224"/>
      <c r="E900" s="224"/>
      <c r="F900" s="224"/>
      <c r="G900" s="224"/>
      <c r="H900" s="224"/>
      <c r="I900" s="224"/>
      <c r="J900" s="224"/>
      <c r="K900" s="224"/>
      <c r="L900" s="224"/>
      <c r="M900" s="224"/>
    </row>
    <row r="901" spans="1:13">
      <c r="A901" s="224"/>
      <c r="B901" s="224"/>
      <c r="C901" s="224"/>
      <c r="D901" s="224"/>
      <c r="E901" s="224"/>
      <c r="F901" s="224"/>
      <c r="G901" s="224"/>
      <c r="H901" s="224"/>
      <c r="I901" s="224"/>
      <c r="J901" s="224"/>
      <c r="K901" s="224"/>
      <c r="L901" s="224"/>
      <c r="M901" s="224"/>
    </row>
    <row r="902" spans="1:13">
      <c r="A902" s="224"/>
      <c r="B902" s="224"/>
      <c r="C902" s="224"/>
      <c r="D902" s="224"/>
      <c r="E902" s="224"/>
      <c r="F902" s="224"/>
      <c r="G902" s="224"/>
      <c r="H902" s="224"/>
      <c r="I902" s="224"/>
      <c r="J902" s="224"/>
      <c r="K902" s="224"/>
      <c r="L902" s="224"/>
      <c r="M902" s="224"/>
    </row>
    <row r="903" spans="1:13">
      <c r="A903" s="224"/>
      <c r="B903" s="224"/>
      <c r="C903" s="224"/>
      <c r="D903" s="224"/>
      <c r="E903" s="224"/>
      <c r="F903" s="224"/>
      <c r="G903" s="224"/>
      <c r="H903" s="224"/>
      <c r="I903" s="224"/>
      <c r="J903" s="224"/>
      <c r="K903" s="224"/>
      <c r="L903" s="224"/>
      <c r="M903" s="224"/>
    </row>
    <row r="904" spans="1:13">
      <c r="A904" s="224"/>
      <c r="B904" s="224"/>
      <c r="C904" s="224"/>
      <c r="D904" s="224"/>
      <c r="E904" s="224"/>
      <c r="F904" s="224"/>
      <c r="G904" s="224"/>
      <c r="H904" s="224"/>
      <c r="I904" s="224"/>
      <c r="J904" s="224"/>
      <c r="K904" s="224"/>
      <c r="L904" s="224"/>
      <c r="M904" s="224"/>
    </row>
    <row r="905" spans="1:13">
      <c r="A905" s="224"/>
      <c r="B905" s="224"/>
      <c r="C905" s="224"/>
      <c r="D905" s="224"/>
      <c r="E905" s="224"/>
      <c r="F905" s="224"/>
      <c r="G905" s="224"/>
      <c r="H905" s="224"/>
      <c r="I905" s="224"/>
      <c r="J905" s="224"/>
      <c r="K905" s="224"/>
      <c r="L905" s="224"/>
      <c r="M905" s="224"/>
    </row>
    <row r="906" spans="1:13">
      <c r="A906" s="224"/>
      <c r="B906" s="224"/>
      <c r="C906" s="224"/>
      <c r="D906" s="224"/>
      <c r="E906" s="224"/>
      <c r="F906" s="224"/>
      <c r="G906" s="224"/>
      <c r="H906" s="224"/>
      <c r="I906" s="224"/>
      <c r="J906" s="224"/>
      <c r="K906" s="224"/>
      <c r="L906" s="224"/>
      <c r="M906" s="224"/>
    </row>
    <row r="907" spans="1:13">
      <c r="A907" s="224"/>
      <c r="B907" s="224"/>
      <c r="C907" s="224"/>
      <c r="D907" s="224"/>
      <c r="E907" s="224"/>
      <c r="F907" s="224"/>
      <c r="G907" s="224"/>
      <c r="H907" s="224"/>
      <c r="I907" s="224"/>
      <c r="J907" s="224"/>
      <c r="K907" s="224"/>
      <c r="L907" s="224"/>
      <c r="M907" s="224"/>
    </row>
    <row r="908" spans="1:13">
      <c r="A908" s="224"/>
      <c r="B908" s="224"/>
      <c r="C908" s="224"/>
      <c r="D908" s="224"/>
      <c r="E908" s="224"/>
      <c r="F908" s="224"/>
      <c r="G908" s="224"/>
      <c r="H908" s="224"/>
      <c r="I908" s="224"/>
      <c r="J908" s="224"/>
      <c r="K908" s="224"/>
      <c r="L908" s="224"/>
      <c r="M908" s="224"/>
    </row>
    <row r="909" spans="1:13">
      <c r="A909" s="224"/>
      <c r="B909" s="224"/>
      <c r="C909" s="224"/>
      <c r="D909" s="224"/>
      <c r="E909" s="224"/>
      <c r="F909" s="224"/>
      <c r="G909" s="224"/>
      <c r="H909" s="224"/>
      <c r="I909" s="224"/>
      <c r="J909" s="224"/>
      <c r="K909" s="224"/>
      <c r="L909" s="224"/>
      <c r="M909" s="224"/>
    </row>
    <row r="910" spans="1:13">
      <c r="A910" s="224"/>
      <c r="B910" s="224"/>
      <c r="C910" s="224"/>
      <c r="D910" s="224"/>
      <c r="E910" s="224"/>
      <c r="F910" s="224"/>
      <c r="G910" s="224"/>
      <c r="H910" s="224"/>
      <c r="I910" s="224"/>
      <c r="J910" s="224"/>
      <c r="K910" s="224"/>
      <c r="L910" s="224"/>
      <c r="M910" s="224"/>
    </row>
    <row r="911" spans="1:13">
      <c r="A911" s="224"/>
      <c r="B911" s="224"/>
      <c r="C911" s="224"/>
      <c r="D911" s="224"/>
      <c r="E911" s="224"/>
      <c r="F911" s="224"/>
      <c r="G911" s="224"/>
      <c r="H911" s="224"/>
      <c r="I911" s="224"/>
      <c r="J911" s="224"/>
      <c r="K911" s="224"/>
      <c r="L911" s="224"/>
      <c r="M911" s="224"/>
    </row>
    <row r="912" spans="1:13">
      <c r="A912" s="224"/>
      <c r="B912" s="224"/>
      <c r="C912" s="224"/>
      <c r="D912" s="224"/>
      <c r="E912" s="224"/>
      <c r="F912" s="224"/>
      <c r="G912" s="224"/>
      <c r="H912" s="224"/>
      <c r="I912" s="224"/>
      <c r="J912" s="224"/>
      <c r="K912" s="224"/>
      <c r="L912" s="224"/>
      <c r="M912" s="224"/>
    </row>
    <row r="913" spans="1:13">
      <c r="A913" s="224"/>
      <c r="B913" s="224"/>
      <c r="C913" s="224"/>
      <c r="D913" s="224"/>
      <c r="E913" s="224"/>
      <c r="F913" s="224"/>
      <c r="G913" s="224"/>
      <c r="H913" s="224"/>
      <c r="I913" s="224"/>
      <c r="J913" s="224"/>
      <c r="K913" s="224"/>
      <c r="L913" s="224"/>
      <c r="M913" s="224"/>
    </row>
    <row r="914" spans="1:13">
      <c r="A914" s="224"/>
      <c r="B914" s="224"/>
      <c r="C914" s="224"/>
      <c r="D914" s="224"/>
      <c r="E914" s="224"/>
      <c r="F914" s="224"/>
      <c r="G914" s="224"/>
      <c r="H914" s="224"/>
      <c r="I914" s="224"/>
      <c r="J914" s="224"/>
      <c r="K914" s="224"/>
      <c r="L914" s="224"/>
      <c r="M914" s="224"/>
    </row>
    <row r="915" spans="1:13">
      <c r="A915" s="224"/>
      <c r="B915" s="224"/>
      <c r="C915" s="224"/>
      <c r="D915" s="224"/>
      <c r="E915" s="224"/>
      <c r="F915" s="224"/>
      <c r="G915" s="224"/>
      <c r="H915" s="224"/>
      <c r="I915" s="224"/>
      <c r="J915" s="224"/>
      <c r="K915" s="224"/>
      <c r="L915" s="224"/>
      <c r="M915" s="224"/>
    </row>
    <row r="916" spans="1:13">
      <c r="A916" s="224"/>
      <c r="B916" s="224"/>
      <c r="C916" s="224"/>
      <c r="D916" s="224"/>
      <c r="E916" s="224"/>
      <c r="F916" s="224"/>
      <c r="G916" s="224"/>
      <c r="H916" s="224"/>
      <c r="I916" s="224"/>
      <c r="J916" s="224"/>
      <c r="K916" s="224"/>
      <c r="L916" s="224"/>
      <c r="M916" s="224"/>
    </row>
    <row r="917" spans="1:13">
      <c r="A917" s="224"/>
      <c r="B917" s="224"/>
      <c r="C917" s="224"/>
      <c r="D917" s="224"/>
      <c r="E917" s="224"/>
      <c r="F917" s="224"/>
      <c r="G917" s="224"/>
      <c r="H917" s="224"/>
      <c r="I917" s="224"/>
      <c r="J917" s="224"/>
      <c r="K917" s="224"/>
      <c r="L917" s="224"/>
      <c r="M917" s="224"/>
    </row>
    <row r="918" spans="1:13">
      <c r="A918" s="224"/>
      <c r="B918" s="224"/>
      <c r="C918" s="224"/>
      <c r="D918" s="224"/>
      <c r="E918" s="224"/>
      <c r="F918" s="224"/>
      <c r="G918" s="224"/>
      <c r="H918" s="224"/>
      <c r="I918" s="224"/>
      <c r="J918" s="224"/>
      <c r="K918" s="224"/>
      <c r="L918" s="224"/>
      <c r="M918" s="224"/>
    </row>
    <row r="919" spans="1:13">
      <c r="A919" s="224"/>
      <c r="B919" s="224"/>
      <c r="C919" s="224"/>
      <c r="D919" s="224"/>
      <c r="E919" s="224"/>
      <c r="F919" s="224"/>
      <c r="G919" s="224"/>
      <c r="H919" s="224"/>
      <c r="I919" s="224"/>
      <c r="J919" s="224"/>
      <c r="K919" s="224"/>
      <c r="L919" s="224"/>
      <c r="M919" s="224"/>
    </row>
    <row r="920" spans="1:13">
      <c r="A920" s="224"/>
      <c r="B920" s="224"/>
      <c r="C920" s="224"/>
      <c r="D920" s="224"/>
      <c r="E920" s="224"/>
      <c r="F920" s="224"/>
      <c r="G920" s="224"/>
      <c r="H920" s="224"/>
      <c r="I920" s="224"/>
      <c r="J920" s="224"/>
      <c r="K920" s="224"/>
      <c r="L920" s="224"/>
      <c r="M920" s="224"/>
    </row>
    <row r="921" spans="1:13">
      <c r="A921" s="224"/>
      <c r="B921" s="224"/>
      <c r="C921" s="224"/>
      <c r="D921" s="224"/>
      <c r="E921" s="224"/>
      <c r="F921" s="224"/>
      <c r="G921" s="224"/>
      <c r="H921" s="224"/>
      <c r="I921" s="224"/>
      <c r="J921" s="224"/>
      <c r="K921" s="224"/>
      <c r="L921" s="224"/>
      <c r="M921" s="224"/>
    </row>
    <row r="922" spans="1:13">
      <c r="A922" s="224"/>
      <c r="B922" s="224"/>
      <c r="C922" s="224"/>
      <c r="D922" s="224"/>
      <c r="E922" s="224"/>
      <c r="F922" s="224"/>
      <c r="G922" s="224"/>
      <c r="H922" s="224"/>
      <c r="I922" s="224"/>
      <c r="J922" s="224"/>
      <c r="K922" s="224"/>
      <c r="L922" s="224"/>
      <c r="M922" s="224"/>
    </row>
    <row r="923" spans="1:13">
      <c r="A923" s="224"/>
      <c r="B923" s="224"/>
      <c r="C923" s="224"/>
      <c r="D923" s="224"/>
      <c r="E923" s="224"/>
      <c r="F923" s="224"/>
      <c r="G923" s="224"/>
      <c r="H923" s="224"/>
      <c r="I923" s="224"/>
      <c r="J923" s="224"/>
      <c r="K923" s="224"/>
      <c r="L923" s="224"/>
      <c r="M923" s="224"/>
    </row>
    <row r="924" spans="1:13">
      <c r="A924" s="224"/>
      <c r="B924" s="224"/>
      <c r="C924" s="224"/>
      <c r="D924" s="224"/>
      <c r="E924" s="224"/>
      <c r="F924" s="224"/>
      <c r="G924" s="224"/>
      <c r="H924" s="224"/>
      <c r="I924" s="224"/>
      <c r="J924" s="224"/>
      <c r="K924" s="224"/>
      <c r="L924" s="224"/>
      <c r="M924" s="224"/>
    </row>
    <row r="925" spans="1:13">
      <c r="A925" s="224"/>
      <c r="B925" s="224"/>
      <c r="C925" s="224"/>
      <c r="D925" s="224"/>
      <c r="E925" s="224"/>
      <c r="F925" s="224"/>
      <c r="G925" s="224"/>
      <c r="H925" s="224"/>
      <c r="I925" s="224"/>
      <c r="J925" s="224"/>
      <c r="K925" s="224"/>
      <c r="L925" s="224"/>
      <c r="M925" s="224"/>
    </row>
    <row r="926" spans="1:13">
      <c r="A926" s="224"/>
      <c r="B926" s="224"/>
      <c r="C926" s="224"/>
      <c r="D926" s="224"/>
      <c r="E926" s="224"/>
      <c r="F926" s="224"/>
      <c r="G926" s="224"/>
      <c r="H926" s="224"/>
      <c r="I926" s="224"/>
      <c r="J926" s="224"/>
      <c r="K926" s="224"/>
      <c r="L926" s="224"/>
      <c r="M926" s="224"/>
    </row>
    <row r="927" spans="1:13">
      <c r="A927" s="224"/>
      <c r="B927" s="224"/>
      <c r="C927" s="224"/>
      <c r="D927" s="224"/>
      <c r="E927" s="224"/>
      <c r="F927" s="224"/>
      <c r="G927" s="224"/>
      <c r="H927" s="224"/>
      <c r="I927" s="224"/>
      <c r="J927" s="224"/>
      <c r="K927" s="224"/>
      <c r="L927" s="224"/>
      <c r="M927" s="224"/>
    </row>
    <row r="928" spans="1:13">
      <c r="A928" s="224"/>
      <c r="B928" s="224"/>
      <c r="C928" s="224"/>
      <c r="D928" s="224"/>
      <c r="E928" s="224"/>
      <c r="F928" s="224"/>
      <c r="G928" s="224"/>
      <c r="H928" s="224"/>
      <c r="I928" s="224"/>
      <c r="J928" s="224"/>
      <c r="K928" s="224"/>
      <c r="L928" s="224"/>
      <c r="M928" s="224"/>
    </row>
    <row r="929" spans="1:13">
      <c r="A929" s="224"/>
      <c r="B929" s="224"/>
      <c r="C929" s="224"/>
      <c r="D929" s="224"/>
      <c r="E929" s="224"/>
      <c r="F929" s="224"/>
      <c r="G929" s="224"/>
      <c r="H929" s="224"/>
      <c r="I929" s="224"/>
      <c r="J929" s="224"/>
      <c r="K929" s="224"/>
      <c r="L929" s="224"/>
      <c r="M929" s="224"/>
    </row>
    <row r="930" spans="1:13">
      <c r="A930" s="224"/>
      <c r="B930" s="224"/>
      <c r="C930" s="224"/>
      <c r="D930" s="224"/>
      <c r="E930" s="224"/>
      <c r="F930" s="224"/>
      <c r="G930" s="224"/>
      <c r="H930" s="224"/>
      <c r="I930" s="224"/>
      <c r="J930" s="224"/>
      <c r="K930" s="224"/>
      <c r="L930" s="224"/>
      <c r="M930" s="224"/>
    </row>
    <row r="931" spans="1:13">
      <c r="A931" s="224"/>
      <c r="B931" s="224"/>
      <c r="C931" s="224"/>
      <c r="D931" s="224"/>
      <c r="E931" s="224"/>
      <c r="F931" s="224"/>
      <c r="G931" s="224"/>
      <c r="H931" s="224"/>
      <c r="I931" s="224"/>
      <c r="J931" s="224"/>
      <c r="K931" s="224"/>
      <c r="L931" s="224"/>
      <c r="M931" s="224"/>
    </row>
    <row r="932" spans="1:13">
      <c r="A932" s="224"/>
      <c r="B932" s="224"/>
      <c r="C932" s="224"/>
      <c r="D932" s="224"/>
      <c r="E932" s="224"/>
      <c r="F932" s="224"/>
      <c r="G932" s="224"/>
      <c r="H932" s="224"/>
      <c r="I932" s="224"/>
      <c r="J932" s="224"/>
      <c r="K932" s="224"/>
      <c r="L932" s="224"/>
      <c r="M932" s="224"/>
    </row>
    <row r="933" spans="1:13">
      <c r="A933" s="224"/>
      <c r="B933" s="224"/>
      <c r="C933" s="224"/>
      <c r="D933" s="224"/>
      <c r="E933" s="224"/>
      <c r="F933" s="224"/>
      <c r="G933" s="224"/>
      <c r="H933" s="224"/>
      <c r="I933" s="224"/>
      <c r="J933" s="224"/>
      <c r="K933" s="224"/>
      <c r="L933" s="224"/>
      <c r="M933" s="224"/>
    </row>
    <row r="934" spans="1:13">
      <c r="A934" s="224"/>
      <c r="B934" s="224"/>
      <c r="C934" s="224"/>
      <c r="D934" s="224"/>
      <c r="E934" s="224"/>
      <c r="F934" s="224"/>
      <c r="G934" s="224"/>
      <c r="H934" s="224"/>
      <c r="I934" s="224"/>
      <c r="J934" s="224"/>
      <c r="K934" s="224"/>
      <c r="L934" s="224"/>
      <c r="M934" s="224"/>
    </row>
    <row r="935" spans="1:13">
      <c r="A935" s="224"/>
      <c r="B935" s="224"/>
      <c r="C935" s="224"/>
      <c r="D935" s="224"/>
      <c r="E935" s="224"/>
      <c r="F935" s="224"/>
      <c r="G935" s="224"/>
      <c r="H935" s="224"/>
      <c r="I935" s="224"/>
      <c r="J935" s="224"/>
      <c r="K935" s="224"/>
      <c r="L935" s="224"/>
      <c r="M935" s="224"/>
    </row>
    <row r="936" spans="1:13">
      <c r="A936" s="224"/>
      <c r="B936" s="224"/>
      <c r="C936" s="224"/>
      <c r="D936" s="224"/>
      <c r="E936" s="224"/>
      <c r="F936" s="224"/>
      <c r="G936" s="224"/>
      <c r="H936" s="224"/>
      <c r="I936" s="224"/>
      <c r="J936" s="224"/>
      <c r="K936" s="224"/>
      <c r="L936" s="224"/>
      <c r="M936" s="224"/>
    </row>
    <row r="937" spans="1:13">
      <c r="A937" s="224"/>
      <c r="B937" s="224"/>
      <c r="C937" s="224"/>
      <c r="D937" s="224"/>
      <c r="E937" s="224"/>
      <c r="F937" s="224"/>
      <c r="G937" s="224"/>
      <c r="H937" s="224"/>
      <c r="I937" s="224"/>
      <c r="J937" s="224"/>
      <c r="K937" s="224"/>
      <c r="L937" s="224"/>
      <c r="M937" s="224"/>
    </row>
    <row r="938" spans="1:13">
      <c r="A938" s="224"/>
      <c r="B938" s="224"/>
      <c r="C938" s="224"/>
      <c r="D938" s="224"/>
      <c r="E938" s="224"/>
      <c r="F938" s="224"/>
      <c r="G938" s="224"/>
      <c r="H938" s="224"/>
      <c r="I938" s="224"/>
      <c r="J938" s="224"/>
      <c r="K938" s="224"/>
      <c r="L938" s="224"/>
      <c r="M938" s="224"/>
    </row>
    <row r="939" spans="1:13">
      <c r="A939" s="224"/>
      <c r="B939" s="224"/>
      <c r="C939" s="224"/>
      <c r="D939" s="224"/>
      <c r="E939" s="224"/>
      <c r="F939" s="224"/>
      <c r="G939" s="224"/>
      <c r="H939" s="224"/>
      <c r="I939" s="224"/>
      <c r="J939" s="224"/>
      <c r="K939" s="224"/>
      <c r="L939" s="224"/>
      <c r="M939" s="224"/>
    </row>
  </sheetData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A63BE-CA1D-4AEE-90BF-7E5EB23374E5}">
  <dimension ref="A1:BW725"/>
  <sheetViews>
    <sheetView showGridLines="0" topLeftCell="A30" zoomScale="80" zoomScaleNormal="80" workbookViewId="0">
      <selection activeCell="C3" sqref="C3"/>
    </sheetView>
  </sheetViews>
  <sheetFormatPr defaultColWidth="9.453125" defaultRowHeight="14.5" outlineLevelCol="1"/>
  <cols>
    <col min="1" max="1" width="46.7265625" style="223" customWidth="1"/>
    <col min="2" max="2" width="15.1796875" style="223" bestFit="1" customWidth="1" outlineLevel="1"/>
    <col min="3" max="14" width="15.1796875" style="223" bestFit="1" customWidth="1"/>
    <col min="15" max="35" width="23.1796875" style="223" customWidth="1"/>
    <col min="36" max="36" width="27" style="223" customWidth="1"/>
    <col min="37" max="69" width="23.1796875" style="223" customWidth="1"/>
    <col min="70" max="70" width="27.453125" style="223" customWidth="1"/>
    <col min="71" max="71" width="23.1796875" style="223" customWidth="1"/>
    <col min="72" max="72" width="32.26953125" style="223" customWidth="1"/>
    <col min="73" max="73" width="26.54296875" style="223" customWidth="1"/>
    <col min="74" max="74" width="29.453125" style="223" customWidth="1"/>
    <col min="75" max="83" width="23.1796875" style="223" customWidth="1"/>
    <col min="84" max="84" width="15.1796875" style="223" customWidth="1"/>
    <col min="85" max="85" width="19.7265625" style="223" customWidth="1"/>
    <col min="86" max="86" width="38.453125" style="223" customWidth="1"/>
    <col min="87" max="87" width="37.453125" style="223" customWidth="1"/>
    <col min="88" max="88" width="19.7265625" style="223" customWidth="1"/>
    <col min="89" max="89" width="26.81640625" style="223" customWidth="1"/>
    <col min="90" max="90" width="23.7265625" style="223" customWidth="1"/>
    <col min="91" max="91" width="19.7265625" style="223" customWidth="1"/>
    <col min="92" max="92" width="21.453125" style="223" customWidth="1"/>
    <col min="93" max="93" width="22.453125" style="223" customWidth="1"/>
    <col min="94" max="94" width="30.81640625" style="223" customWidth="1"/>
    <col min="95" max="95" width="32.453125" style="223" customWidth="1"/>
    <col min="96" max="96" width="33.453125" style="223" customWidth="1"/>
    <col min="97" max="97" width="36" style="223" customWidth="1"/>
    <col min="98" max="98" width="22" style="223" customWidth="1"/>
    <col min="99" max="99" width="25.81640625" style="223" customWidth="1"/>
    <col min="100" max="100" width="24.26953125" style="223" customWidth="1"/>
    <col min="101" max="101" width="28.1796875" style="223" customWidth="1"/>
    <col min="102" max="102" width="20.1796875" style="223" customWidth="1"/>
    <col min="103" max="103" width="24.26953125" style="223" customWidth="1"/>
    <col min="104" max="104" width="51.81640625" style="223" customWidth="1"/>
    <col min="105" max="105" width="27" style="223" customWidth="1"/>
    <col min="106" max="106" width="24.81640625" style="223" customWidth="1"/>
    <col min="107" max="107" width="19.7265625" style="223" customWidth="1"/>
    <col min="108" max="108" width="18.81640625" style="223" customWidth="1"/>
    <col min="109" max="109" width="22" style="223" customWidth="1"/>
    <col min="110" max="110" width="21.1796875" style="223" customWidth="1"/>
    <col min="111" max="111" width="18.54296875" style="223" customWidth="1"/>
    <col min="112" max="112" width="26" style="223" customWidth="1"/>
    <col min="113" max="113" width="25.54296875" style="223" customWidth="1"/>
    <col min="114" max="114" width="36.453125" style="223" customWidth="1"/>
    <col min="115" max="115" width="60.54296875" style="223" customWidth="1"/>
    <col min="116" max="116" width="53.453125" style="223" customWidth="1"/>
    <col min="117" max="117" width="43.1796875" style="223" customWidth="1"/>
    <col min="118" max="118" width="41" style="223" customWidth="1"/>
    <col min="119" max="119" width="41.453125" style="223" customWidth="1"/>
    <col min="120" max="120" width="46.453125" style="223" customWidth="1"/>
    <col min="121" max="121" width="33.54296875" style="223" customWidth="1"/>
    <col min="122" max="122" width="38.453125" style="223" customWidth="1"/>
    <col min="123" max="123" width="50.7265625" style="223" customWidth="1"/>
    <col min="124" max="124" width="40.81640625" style="223" customWidth="1"/>
    <col min="125" max="125" width="51.1796875" style="223" customWidth="1"/>
    <col min="126" max="126" width="41.81640625" style="223" customWidth="1"/>
    <col min="127" max="127" width="44.26953125" style="223" customWidth="1"/>
    <col min="128" max="143" width="9.453125" style="223"/>
    <col min="144" max="146" width="22.7265625" style="223" customWidth="1"/>
    <col min="147" max="149" width="23.1796875" style="223" customWidth="1"/>
    <col min="150" max="152" width="22.7265625" style="223" customWidth="1"/>
    <col min="153" max="155" width="23.1796875" style="223" customWidth="1"/>
    <col min="156" max="158" width="22.7265625" style="223" customWidth="1"/>
    <col min="159" max="161" width="23.1796875" style="223" customWidth="1"/>
    <col min="162" max="164" width="22.7265625" style="223" customWidth="1"/>
    <col min="165" max="167" width="23.1796875" style="223" customWidth="1"/>
    <col min="168" max="170" width="22.7265625" style="223" customWidth="1"/>
    <col min="171" max="173" width="23.1796875" style="223" customWidth="1"/>
    <col min="174" max="176" width="22.7265625" style="223" customWidth="1"/>
    <col min="177" max="179" width="23.1796875" style="223" customWidth="1"/>
    <col min="180" max="182" width="22.7265625" style="223" customWidth="1"/>
    <col min="183" max="185" width="23.1796875" style="223" customWidth="1"/>
    <col min="186" max="188" width="22.7265625" style="223" customWidth="1"/>
    <col min="189" max="191" width="23.1796875" style="223" customWidth="1"/>
    <col min="192" max="194" width="22.7265625" style="223" customWidth="1"/>
    <col min="195" max="197" width="23.1796875" style="223" customWidth="1"/>
    <col min="198" max="200" width="22.7265625" style="223" customWidth="1"/>
    <col min="201" max="203" width="23.1796875" style="223" customWidth="1"/>
    <col min="204" max="206" width="22.7265625" style="223" customWidth="1"/>
    <col min="207" max="209" width="23.1796875" style="223" customWidth="1"/>
    <col min="210" max="212" width="22.7265625" style="223" customWidth="1"/>
    <col min="213" max="215" width="23.1796875" style="223" customWidth="1"/>
    <col min="216" max="218" width="22.7265625" style="223" customWidth="1"/>
    <col min="219" max="221" width="23.1796875" style="223" customWidth="1"/>
    <col min="222" max="224" width="22.7265625" style="223" customWidth="1"/>
    <col min="225" max="227" width="23.1796875" style="223" customWidth="1"/>
    <col min="228" max="230" width="22.7265625" style="223" customWidth="1"/>
    <col min="231" max="233" width="23.1796875" style="223" customWidth="1"/>
    <col min="234" max="236" width="22.7265625" style="223" customWidth="1"/>
    <col min="237" max="239" width="23.1796875" style="223" customWidth="1"/>
    <col min="240" max="242" width="22.7265625" style="223" customWidth="1"/>
    <col min="243" max="245" width="23.1796875" style="223" customWidth="1"/>
    <col min="246" max="246" width="27.453125" style="223" customWidth="1"/>
    <col min="247" max="248" width="22.7265625" style="223" customWidth="1"/>
    <col min="249" max="251" width="23.1796875" style="223" customWidth="1"/>
    <col min="252" max="252" width="32.26953125" style="223" customWidth="1"/>
    <col min="253" max="254" width="22.7265625" style="223" customWidth="1"/>
    <col min="255" max="257" width="23.1796875" style="223" customWidth="1"/>
    <col min="258" max="260" width="22.7265625" style="223" customWidth="1"/>
    <col min="261" max="263" width="23.1796875" style="223" customWidth="1"/>
    <col min="264" max="266" width="22.7265625" style="223" customWidth="1"/>
    <col min="267" max="269" width="23.1796875" style="223" customWidth="1"/>
    <col min="270" max="272" width="22.7265625" style="223" customWidth="1"/>
    <col min="273" max="275" width="23.1796875" style="223" customWidth="1"/>
    <col min="276" max="278" width="22.7265625" style="223" customWidth="1"/>
    <col min="279" max="281" width="23.1796875" style="223" customWidth="1"/>
    <col min="282" max="284" width="22.7265625" style="223" customWidth="1"/>
    <col min="285" max="287" width="23.1796875" style="223" customWidth="1"/>
    <col min="288" max="288" width="14.7265625" style="223" customWidth="1"/>
    <col min="289" max="289" width="19.7265625" style="223" customWidth="1"/>
    <col min="290" max="290" width="38.453125" style="223" customWidth="1"/>
    <col min="291" max="291" width="37.453125" style="223" customWidth="1"/>
    <col min="292" max="292" width="19.7265625" style="223" customWidth="1"/>
    <col min="293" max="293" width="26.81640625" style="223" customWidth="1"/>
    <col min="294" max="294" width="23.7265625" style="223" customWidth="1"/>
    <col min="295" max="295" width="19.7265625" style="223" customWidth="1"/>
    <col min="296" max="296" width="21.453125" style="223" customWidth="1"/>
    <col min="297" max="297" width="22.453125" style="223" customWidth="1"/>
    <col min="298" max="298" width="30.81640625" style="223" customWidth="1"/>
    <col min="299" max="299" width="32.453125" style="223" customWidth="1"/>
    <col min="300" max="300" width="33.453125" style="223" customWidth="1"/>
    <col min="301" max="301" width="36" style="223" customWidth="1"/>
    <col min="302" max="302" width="22" style="223" customWidth="1"/>
    <col min="303" max="303" width="25.81640625" style="223" customWidth="1"/>
    <col min="304" max="304" width="24.26953125" style="223" customWidth="1"/>
    <col min="305" max="305" width="28.1796875" style="223" customWidth="1"/>
    <col min="306" max="306" width="20.1796875" style="223" customWidth="1"/>
    <col min="307" max="307" width="24.26953125" style="223" customWidth="1"/>
    <col min="308" max="308" width="51.81640625" style="223" customWidth="1"/>
    <col min="309" max="309" width="27" style="223" customWidth="1"/>
    <col min="310" max="310" width="24.81640625" style="223" customWidth="1"/>
    <col min="311" max="311" width="19.7265625" style="223" customWidth="1"/>
    <col min="312" max="312" width="18.81640625" style="223" customWidth="1"/>
    <col min="313" max="313" width="22" style="223" customWidth="1"/>
    <col min="314" max="314" width="21.1796875" style="223" customWidth="1"/>
    <col min="315" max="315" width="18.54296875" style="223" customWidth="1"/>
    <col min="316" max="316" width="26" style="223" customWidth="1"/>
    <col min="317" max="317" width="25.54296875" style="223" customWidth="1"/>
    <col min="318" max="318" width="36.453125" style="223" customWidth="1"/>
    <col min="319" max="319" width="60.54296875" style="223" customWidth="1"/>
    <col min="320" max="320" width="53.453125" style="223" customWidth="1"/>
    <col min="321" max="321" width="43.1796875" style="223" customWidth="1"/>
    <col min="322" max="322" width="41" style="223" customWidth="1"/>
    <col min="323" max="323" width="41.453125" style="223" customWidth="1"/>
    <col min="324" max="324" width="46.453125" style="223" customWidth="1"/>
    <col min="325" max="325" width="33.54296875" style="223" customWidth="1"/>
    <col min="326" max="326" width="38.453125" style="223" customWidth="1"/>
    <col min="327" max="327" width="50.7265625" style="223" customWidth="1"/>
    <col min="328" max="328" width="40.81640625" style="223" customWidth="1"/>
    <col min="329" max="329" width="51.1796875" style="223" customWidth="1"/>
    <col min="330" max="330" width="41.81640625" style="223" customWidth="1"/>
    <col min="331" max="331" width="44.26953125" style="223" customWidth="1"/>
    <col min="332" max="16384" width="9.453125" style="223"/>
  </cols>
  <sheetData>
    <row r="1" spans="1:14" ht="15" customHeight="1">
      <c r="A1" s="223" t="s">
        <v>477</v>
      </c>
    </row>
    <row r="3" spans="1:14">
      <c r="A3" s="256" t="s">
        <v>476</v>
      </c>
      <c r="B3" s="232" t="s">
        <v>390</v>
      </c>
      <c r="C3" s="232" t="s">
        <v>473</v>
      </c>
      <c r="D3" s="232" t="s">
        <v>472</v>
      </c>
      <c r="E3" s="232" t="s">
        <v>471</v>
      </c>
      <c r="F3" s="232" t="s">
        <v>470</v>
      </c>
      <c r="G3" s="232" t="s">
        <v>469</v>
      </c>
      <c r="H3" s="232" t="s">
        <v>468</v>
      </c>
      <c r="I3" s="232" t="s">
        <v>467</v>
      </c>
      <c r="J3" s="232" t="s">
        <v>466</v>
      </c>
      <c r="K3" s="232" t="s">
        <v>465</v>
      </c>
      <c r="L3" s="232" t="s">
        <v>464</v>
      </c>
      <c r="M3" s="232" t="s">
        <v>463</v>
      </c>
      <c r="N3" s="232" t="s">
        <v>390</v>
      </c>
    </row>
    <row r="4" spans="1:14">
      <c r="A4" s="278" t="s">
        <v>496</v>
      </c>
      <c r="B4" s="231"/>
      <c r="C4" s="231">
        <f>+IFERROR(C45*12/AVERAGE(B65:C65),0)</f>
        <v>-7.4304834630185598E-2</v>
      </c>
      <c r="D4" s="231">
        <f t="shared" ref="D4:N19" si="0">+IFERROR(D45*12/AVERAGE(C65:D65),0)</f>
        <v>2.1079501149850245E-3</v>
      </c>
      <c r="E4" s="231">
        <f t="shared" si="0"/>
        <v>0.66462497494946471</v>
      </c>
      <c r="F4" s="231">
        <f t="shared" si="0"/>
        <v>0.96209985432242795</v>
      </c>
      <c r="G4" s="231">
        <f t="shared" si="0"/>
        <v>0.23424720723559297</v>
      </c>
      <c r="H4" s="231">
        <f t="shared" si="0"/>
        <v>0.39513888905235944</v>
      </c>
      <c r="I4" s="231">
        <f t="shared" si="0"/>
        <v>0.90252684197047306</v>
      </c>
      <c r="J4" s="231">
        <f t="shared" si="0"/>
        <v>0.48702449593387342</v>
      </c>
      <c r="K4" s="231">
        <f t="shared" si="0"/>
        <v>1.0760727946619202</v>
      </c>
      <c r="L4" s="231">
        <f t="shared" si="0"/>
        <v>0.71278184207979489</v>
      </c>
      <c r="M4" s="231">
        <f t="shared" si="0"/>
        <v>-0.21680269251761106</v>
      </c>
      <c r="N4" s="231">
        <f t="shared" si="0"/>
        <v>5.5334703355273379E-2</v>
      </c>
    </row>
    <row r="5" spans="1:14">
      <c r="A5" s="278" t="s">
        <v>497</v>
      </c>
      <c r="B5" s="231"/>
      <c r="C5" s="231">
        <f t="shared" ref="C5:N20" si="1">+IFERROR(C46*12/AVERAGE(B66:C66),0)</f>
        <v>0.67512623696839968</v>
      </c>
      <c r="D5" s="231">
        <f t="shared" si="0"/>
        <v>1.8799047470727348</v>
      </c>
      <c r="E5" s="231">
        <f t="shared" si="0"/>
        <v>0.74320947246425284</v>
      </c>
      <c r="F5" s="231">
        <f t="shared" si="0"/>
        <v>0.61076598680483141</v>
      </c>
      <c r="G5" s="231">
        <f t="shared" si="0"/>
        <v>0.69386963616976671</v>
      </c>
      <c r="H5" s="231">
        <f t="shared" si="0"/>
        <v>0.48925171427739472</v>
      </c>
      <c r="I5" s="231">
        <f t="shared" si="0"/>
        <v>0.10508175178370095</v>
      </c>
      <c r="J5" s="231">
        <f t="shared" si="0"/>
        <v>-2.2135702503445357E-3</v>
      </c>
      <c r="K5" s="231">
        <f t="shared" si="0"/>
        <v>0.80249493607364675</v>
      </c>
      <c r="L5" s="231">
        <f t="shared" si="0"/>
        <v>-0.20350116075903074</v>
      </c>
      <c r="M5" s="231">
        <f t="shared" si="0"/>
        <v>-0.58217914111202662</v>
      </c>
      <c r="N5" s="231">
        <f t="shared" si="0"/>
        <v>4.0347589542653141E-2</v>
      </c>
    </row>
    <row r="6" spans="1:14">
      <c r="A6" s="278" t="s">
        <v>498</v>
      </c>
      <c r="B6" s="231"/>
      <c r="C6" s="231">
        <f t="shared" si="1"/>
        <v>3.5314641416809001</v>
      </c>
      <c r="D6" s="231">
        <f t="shared" si="0"/>
        <v>1.1842387503758374</v>
      </c>
      <c r="E6" s="231">
        <f t="shared" si="0"/>
        <v>0.40952099757403698</v>
      </c>
      <c r="F6" s="231">
        <f t="shared" si="0"/>
        <v>0.97372750947235565</v>
      </c>
      <c r="G6" s="231">
        <f t="shared" si="0"/>
        <v>0.58092381706673346</v>
      </c>
      <c r="H6" s="231">
        <f t="shared" si="0"/>
        <v>0.481171054503572</v>
      </c>
      <c r="I6" s="231">
        <f t="shared" si="0"/>
        <v>1.3084370258733289</v>
      </c>
      <c r="J6" s="231">
        <f t="shared" si="0"/>
        <v>0.70767374826636964</v>
      </c>
      <c r="K6" s="231">
        <f t="shared" si="0"/>
        <v>0.30134477778505231</v>
      </c>
      <c r="L6" s="231">
        <f t="shared" si="0"/>
        <v>0.35782850481877387</v>
      </c>
      <c r="M6" s="231">
        <f t="shared" si="0"/>
        <v>1.7585353391571303</v>
      </c>
      <c r="N6" s="231">
        <f t="shared" si="0"/>
        <v>1.2649989823989463</v>
      </c>
    </row>
    <row r="7" spans="1:14" ht="15.75" customHeight="1">
      <c r="A7" s="279" t="s">
        <v>551</v>
      </c>
      <c r="B7" s="272"/>
      <c r="C7" s="272">
        <f t="shared" si="1"/>
        <v>0.17987957049513806</v>
      </c>
      <c r="D7" s="272">
        <f t="shared" si="0"/>
        <v>0.45731448684304626</v>
      </c>
      <c r="E7" s="272">
        <f t="shared" si="0"/>
        <v>0.67741556379975076</v>
      </c>
      <c r="F7" s="272">
        <f t="shared" si="0"/>
        <v>0.89032660170394429</v>
      </c>
      <c r="G7" s="272">
        <f t="shared" si="0"/>
        <v>0.33475263842764313</v>
      </c>
      <c r="H7" s="272">
        <f t="shared" si="0"/>
        <v>0.41585017267246349</v>
      </c>
      <c r="I7" s="272">
        <f t="shared" si="0"/>
        <v>0.77611884080167404</v>
      </c>
      <c r="J7" s="272">
        <f t="shared" si="0"/>
        <v>0.41115097851836768</v>
      </c>
      <c r="K7" s="272">
        <f t="shared" si="0"/>
        <v>1.0151156820022411</v>
      </c>
      <c r="L7" s="272">
        <f t="shared" si="0"/>
        <v>0.56178922691052136</v>
      </c>
      <c r="M7" s="272">
        <f t="shared" si="0"/>
        <v>-0.24534795951297986</v>
      </c>
      <c r="N7" s="272">
        <f t="shared" si="0"/>
        <v>7.7843800329616186E-2</v>
      </c>
    </row>
    <row r="8" spans="1:14" s="228" customFormat="1">
      <c r="A8" s="278" t="s">
        <v>500</v>
      </c>
      <c r="B8" s="281"/>
      <c r="C8" s="281">
        <f t="shared" si="1"/>
        <v>0.20248982180271308</v>
      </c>
      <c r="D8" s="281">
        <f t="shared" si="0"/>
        <v>0.26261828554613759</v>
      </c>
      <c r="E8" s="281">
        <f t="shared" si="0"/>
        <v>0.14102717725713035</v>
      </c>
      <c r="F8" s="281">
        <f t="shared" si="0"/>
        <v>4.3845968037271546E-2</v>
      </c>
      <c r="G8" s="281">
        <f t="shared" si="0"/>
        <v>0.46864161501741197</v>
      </c>
      <c r="H8" s="281">
        <f t="shared" si="0"/>
        <v>0.21398943292795219</v>
      </c>
      <c r="I8" s="281">
        <f t="shared" si="0"/>
        <v>6.3253616888068645E-2</v>
      </c>
      <c r="J8" s="281">
        <f t="shared" si="0"/>
        <v>-3.7872561644391994E-3</v>
      </c>
      <c r="K8" s="281">
        <f t="shared" si="0"/>
        <v>6.6280274608925091E-2</v>
      </c>
      <c r="L8" s="281">
        <f t="shared" si="0"/>
        <v>-0.1157074635534588</v>
      </c>
      <c r="M8" s="281">
        <f t="shared" si="0"/>
        <v>4.6516466766170612E-2</v>
      </c>
      <c r="N8" s="281">
        <f t="shared" si="0"/>
        <v>-3.2359081190463918E-5</v>
      </c>
    </row>
    <row r="9" spans="1:14">
      <c r="A9" s="278" t="s">
        <v>501</v>
      </c>
      <c r="B9" s="281"/>
      <c r="C9" s="281">
        <f t="shared" si="1"/>
        <v>0.16138183840470721</v>
      </c>
      <c r="D9" s="281">
        <f t="shared" si="0"/>
        <v>0.24349733518858105</v>
      </c>
      <c r="E9" s="281">
        <f t="shared" si="0"/>
        <v>0.26283597255171348</v>
      </c>
      <c r="F9" s="281">
        <f t="shared" si="0"/>
        <v>0.14820425052779937</v>
      </c>
      <c r="G9" s="281">
        <f t="shared" si="0"/>
        <v>-3.020967250206498E-2</v>
      </c>
      <c r="H9" s="281">
        <f t="shared" si="0"/>
        <v>0.19471509951034885</v>
      </c>
      <c r="I9" s="281">
        <f t="shared" si="0"/>
        <v>7.7992470866493205E-2</v>
      </c>
      <c r="J9" s="281">
        <f t="shared" si="0"/>
        <v>0.15861993264164287</v>
      </c>
      <c r="K9" s="281">
        <f t="shared" si="0"/>
        <v>0.15949363398794669</v>
      </c>
      <c r="L9" s="281">
        <f t="shared" si="0"/>
        <v>0.19330354751148399</v>
      </c>
      <c r="M9" s="281">
        <f t="shared" si="0"/>
        <v>0.20140042445214387</v>
      </c>
      <c r="N9" s="281">
        <f t="shared" si="0"/>
        <v>0.16195367341186012</v>
      </c>
    </row>
    <row r="10" spans="1:14">
      <c r="A10" s="278" t="s">
        <v>502</v>
      </c>
      <c r="B10" s="281"/>
      <c r="C10" s="281">
        <f t="shared" si="1"/>
        <v>-1.7940562889260738E-2</v>
      </c>
      <c r="D10" s="281">
        <f t="shared" si="0"/>
        <v>-4.1125075255028683E-3</v>
      </c>
      <c r="E10" s="281">
        <f t="shared" si="0"/>
        <v>2.9123601873668904E-2</v>
      </c>
      <c r="F10" s="281">
        <f t="shared" si="0"/>
        <v>4.2409494068295417E-2</v>
      </c>
      <c r="G10" s="281">
        <f t="shared" si="0"/>
        <v>2.6645710392648819E-2</v>
      </c>
      <c r="H10" s="281">
        <f t="shared" si="0"/>
        <v>3.3623697376394812E-2</v>
      </c>
      <c r="I10" s="281">
        <f t="shared" si="0"/>
        <v>1.4783935009287904E-2</v>
      </c>
      <c r="J10" s="281">
        <f t="shared" si="0"/>
        <v>8.6485218443778378E-3</v>
      </c>
      <c r="K10" s="281">
        <f t="shared" si="0"/>
        <v>4.3960985212071514E-2</v>
      </c>
      <c r="L10" s="281">
        <f t="shared" si="0"/>
        <v>4.2692602993886483E-2</v>
      </c>
      <c r="M10" s="281">
        <f t="shared" si="0"/>
        <v>9.7985933465895361E-2</v>
      </c>
      <c r="N10" s="281">
        <f t="shared" si="0"/>
        <v>8.1886808308641645E-2</v>
      </c>
    </row>
    <row r="11" spans="1:14">
      <c r="A11" s="279" t="s">
        <v>553</v>
      </c>
      <c r="B11" s="272"/>
      <c r="C11" s="272">
        <f t="shared" si="1"/>
        <v>7.5319154502064334E-2</v>
      </c>
      <c r="D11" s="272">
        <f t="shared" si="0"/>
        <v>0.12065702298173829</v>
      </c>
      <c r="E11" s="272">
        <f t="shared" si="0"/>
        <v>0.10690204030516809</v>
      </c>
      <c r="F11" s="272">
        <f t="shared" si="0"/>
        <v>6.331110973231599E-2</v>
      </c>
      <c r="G11" s="272">
        <f t="shared" si="0"/>
        <v>0.15031611520841576</v>
      </c>
      <c r="H11" s="272">
        <f t="shared" si="0"/>
        <v>0.12005440894850207</v>
      </c>
      <c r="I11" s="272">
        <f t="shared" si="0"/>
        <v>4.1218212950918466E-2</v>
      </c>
      <c r="J11" s="272">
        <f t="shared" si="0"/>
        <v>3.2326187345138944E-2</v>
      </c>
      <c r="K11" s="272">
        <f t="shared" si="0"/>
        <v>7.1356548697945263E-2</v>
      </c>
      <c r="L11" s="272">
        <f t="shared" si="0"/>
        <v>1.8053880805936534E-2</v>
      </c>
      <c r="M11" s="272">
        <f t="shared" si="0"/>
        <v>9.883945495270309E-2</v>
      </c>
      <c r="N11" s="272">
        <f t="shared" si="0"/>
        <v>7.153066896017693E-2</v>
      </c>
    </row>
    <row r="12" spans="1:14">
      <c r="A12" s="278" t="s">
        <v>504</v>
      </c>
      <c r="B12" s="281"/>
      <c r="C12" s="281">
        <f t="shared" si="1"/>
        <v>0.34855785782734017</v>
      </c>
      <c r="D12" s="281">
        <f t="shared" si="0"/>
        <v>0.15572994124104911</v>
      </c>
      <c r="E12" s="281">
        <f t="shared" si="0"/>
        <v>0.33438569607789542</v>
      </c>
      <c r="F12" s="281">
        <f t="shared" si="0"/>
        <v>0.18436000484638376</v>
      </c>
      <c r="G12" s="281">
        <f t="shared" si="0"/>
        <v>0.2367464260931304</v>
      </c>
      <c r="H12" s="281">
        <f t="shared" si="0"/>
        <v>2.9267069111871966E-2</v>
      </c>
      <c r="I12" s="281">
        <f t="shared" si="0"/>
        <v>-0.13541296980569967</v>
      </c>
      <c r="J12" s="281">
        <f t="shared" si="0"/>
        <v>-0.32992626104349471</v>
      </c>
      <c r="K12" s="281">
        <f t="shared" si="0"/>
        <v>0.4750813546640279</v>
      </c>
      <c r="L12" s="281">
        <f t="shared" si="0"/>
        <v>5.5638623637568482E-2</v>
      </c>
      <c r="M12" s="281">
        <f t="shared" si="0"/>
        <v>-0.31422327978877646</v>
      </c>
      <c r="N12" s="281">
        <f t="shared" si="0"/>
        <v>-0.30263705998500801</v>
      </c>
    </row>
    <row r="13" spans="1:14" s="228" customFormat="1">
      <c r="A13" s="278" t="s">
        <v>505</v>
      </c>
      <c r="B13" s="281"/>
      <c r="C13" s="281">
        <f t="shared" si="1"/>
        <v>3.2089839704898447E-2</v>
      </c>
      <c r="D13" s="281">
        <f t="shared" si="0"/>
        <v>0.11425810950877456</v>
      </c>
      <c r="E13" s="281">
        <f t="shared" si="0"/>
        <v>5.6131017765375157E-2</v>
      </c>
      <c r="F13" s="281">
        <f t="shared" si="0"/>
        <v>4.4659715730541553E-2</v>
      </c>
      <c r="G13" s="281">
        <f t="shared" si="0"/>
        <v>0.12832528603609233</v>
      </c>
      <c r="H13" s="281">
        <f t="shared" si="0"/>
        <v>8.3679636170620103E-2</v>
      </c>
      <c r="I13" s="281">
        <f t="shared" si="0"/>
        <v>4.7371532693331171E-2</v>
      </c>
      <c r="J13" s="281">
        <f t="shared" si="0"/>
        <v>6.5563459748306713E-2</v>
      </c>
      <c r="K13" s="281">
        <f t="shared" si="0"/>
        <v>9.6656866398877245E-2</v>
      </c>
      <c r="L13" s="281">
        <f t="shared" si="0"/>
        <v>3.3199350843057022E-2</v>
      </c>
      <c r="M13" s="281">
        <f t="shared" si="0"/>
        <v>0.11156275270739748</v>
      </c>
      <c r="N13" s="281">
        <f t="shared" si="0"/>
        <v>3.4088879073682687E-2</v>
      </c>
    </row>
    <row r="14" spans="1:14">
      <c r="A14" s="279" t="s">
        <v>552</v>
      </c>
      <c r="B14" s="272"/>
      <c r="C14" s="272">
        <f t="shared" si="1"/>
        <v>5.8864489358879855E-2</v>
      </c>
      <c r="D14" s="272">
        <f t="shared" si="0"/>
        <v>0.11776576775576912</v>
      </c>
      <c r="E14" s="272">
        <f t="shared" si="0"/>
        <v>7.9009879260452373E-2</v>
      </c>
      <c r="F14" s="272">
        <f t="shared" si="0"/>
        <v>5.6170263221137093E-2</v>
      </c>
      <c r="G14" s="272">
        <f t="shared" si="0"/>
        <v>0.13741833763709299</v>
      </c>
      <c r="H14" s="272">
        <f t="shared" si="0"/>
        <v>7.9132340901195378E-2</v>
      </c>
      <c r="I14" s="272">
        <f t="shared" si="0"/>
        <v>3.2515519287955069E-2</v>
      </c>
      <c r="J14" s="272">
        <f t="shared" si="0"/>
        <v>3.3586851233838318E-2</v>
      </c>
      <c r="K14" s="272">
        <f t="shared" si="0"/>
        <v>0.12689361622903181</v>
      </c>
      <c r="L14" s="272">
        <f t="shared" si="0"/>
        <v>3.4961653875861406E-2</v>
      </c>
      <c r="M14" s="272">
        <f t="shared" si="0"/>
        <v>7.7174204350599421E-2</v>
      </c>
      <c r="N14" s="272">
        <f t="shared" si="0"/>
        <v>6.2311865035081827E-3</v>
      </c>
    </row>
    <row r="15" spans="1:14">
      <c r="A15" s="278" t="s">
        <v>507</v>
      </c>
      <c r="B15" s="281"/>
      <c r="C15" s="281">
        <f t="shared" si="1"/>
        <v>7.6784776100717017E-2</v>
      </c>
      <c r="D15" s="281">
        <f t="shared" si="0"/>
        <v>-0.16003898451252441</v>
      </c>
      <c r="E15" s="281">
        <f t="shared" si="0"/>
        <v>5.4082555266365189E-3</v>
      </c>
      <c r="F15" s="281">
        <f t="shared" si="0"/>
        <v>-0.19697298290272991</v>
      </c>
      <c r="G15" s="281">
        <f t="shared" si="0"/>
        <v>7.75880841275252E-2</v>
      </c>
      <c r="H15" s="281">
        <f t="shared" si="0"/>
        <v>-0.168813651320841</v>
      </c>
      <c r="I15" s="281">
        <f t="shared" si="0"/>
        <v>-0.29105156154389433</v>
      </c>
      <c r="J15" s="281">
        <f t="shared" si="0"/>
        <v>9.2725497539334234E-2</v>
      </c>
      <c r="K15" s="281">
        <f t="shared" si="0"/>
        <v>6.902835330497388E-2</v>
      </c>
      <c r="L15" s="281">
        <f t="shared" si="0"/>
        <v>0.18638122876368993</v>
      </c>
      <c r="M15" s="281">
        <f t="shared" si="0"/>
        <v>-3.5459973762174246E-2</v>
      </c>
      <c r="N15" s="281">
        <f t="shared" si="0"/>
        <v>0.29207648043196988</v>
      </c>
    </row>
    <row r="16" spans="1:14">
      <c r="A16" s="278" t="s">
        <v>508</v>
      </c>
      <c r="B16" s="281"/>
      <c r="C16" s="281">
        <f t="shared" si="1"/>
        <v>0.20428679724776261</v>
      </c>
      <c r="D16" s="281">
        <f t="shared" si="0"/>
        <v>0.16154275291832548</v>
      </c>
      <c r="E16" s="281">
        <f t="shared" si="0"/>
        <v>0.15938128896187151</v>
      </c>
      <c r="F16" s="281">
        <f t="shared" si="0"/>
        <v>0.14964372428330674</v>
      </c>
      <c r="G16" s="281">
        <f t="shared" si="0"/>
        <v>0.17375365845865026</v>
      </c>
      <c r="H16" s="281">
        <f t="shared" si="0"/>
        <v>0.13253907252614433</v>
      </c>
      <c r="I16" s="281">
        <f t="shared" si="0"/>
        <v>0.27892837804419091</v>
      </c>
      <c r="J16" s="281">
        <f t="shared" si="0"/>
        <v>0.1668050677501261</v>
      </c>
      <c r="K16" s="281">
        <f t="shared" si="0"/>
        <v>0.19327821399832987</v>
      </c>
      <c r="L16" s="281">
        <f t="shared" si="0"/>
        <v>0.15410464201321361</v>
      </c>
      <c r="M16" s="281">
        <f t="shared" si="0"/>
        <v>0.27842604803812082</v>
      </c>
      <c r="N16" s="281">
        <f t="shared" si="0"/>
        <v>0.24879949201740501</v>
      </c>
    </row>
    <row r="17" spans="1:14" s="228" customFormat="1">
      <c r="A17" s="278" t="s">
        <v>509</v>
      </c>
      <c r="B17" s="281"/>
      <c r="C17" s="281">
        <f t="shared" si="1"/>
        <v>-0.10958447378375483</v>
      </c>
      <c r="D17" s="281">
        <f t="shared" si="0"/>
        <v>4.0188023484170762E-2</v>
      </c>
      <c r="E17" s="281">
        <f t="shared" si="0"/>
        <v>9.8810029073449254E-2</v>
      </c>
      <c r="F17" s="281">
        <f t="shared" si="0"/>
        <v>0.13332324334722018</v>
      </c>
      <c r="G17" s="281">
        <f t="shared" si="0"/>
        <v>-8.0464194110508921E-3</v>
      </c>
      <c r="H17" s="281">
        <f t="shared" si="0"/>
        <v>9.1201443259356155E-2</v>
      </c>
      <c r="I17" s="281">
        <f t="shared" si="0"/>
        <v>-8.0421017694526142E-2</v>
      </c>
      <c r="J17" s="281">
        <f t="shared" si="0"/>
        <v>5.4369476219501223E-2</v>
      </c>
      <c r="K17" s="281">
        <f t="shared" si="0"/>
        <v>7.9957805946249697E-2</v>
      </c>
      <c r="L17" s="281">
        <f t="shared" si="0"/>
        <v>2.9703316629339404E-2</v>
      </c>
      <c r="M17" s="281">
        <f t="shared" si="0"/>
        <v>2.4926926701455524E-2</v>
      </c>
      <c r="N17" s="281">
        <f t="shared" si="0"/>
        <v>-3.3889164397752081E-2</v>
      </c>
    </row>
    <row r="18" spans="1:14">
      <c r="A18" s="278" t="s">
        <v>510</v>
      </c>
      <c r="B18" s="281"/>
      <c r="C18" s="281">
        <f t="shared" si="1"/>
        <v>0.16247398802649873</v>
      </c>
      <c r="D18" s="281">
        <f t="shared" si="0"/>
        <v>0.23287308581151311</v>
      </c>
      <c r="E18" s="281">
        <f t="shared" si="0"/>
        <v>0.11635410835900256</v>
      </c>
      <c r="F18" s="281">
        <f t="shared" si="0"/>
        <v>-1.2003768419884231E-2</v>
      </c>
      <c r="G18" s="281">
        <f t="shared" si="0"/>
        <v>4.1866115939607949E-2</v>
      </c>
      <c r="H18" s="281">
        <f t="shared" si="0"/>
        <v>0.13861206999515871</v>
      </c>
      <c r="I18" s="281">
        <f t="shared" si="0"/>
        <v>-4.8471197449742624E-3</v>
      </c>
      <c r="J18" s="281">
        <f t="shared" si="0"/>
        <v>5.5780257992515264E-2</v>
      </c>
      <c r="K18" s="281">
        <f t="shared" si="0"/>
        <v>0.10106889312975752</v>
      </c>
      <c r="L18" s="281">
        <f t="shared" si="0"/>
        <v>0.20924033606869732</v>
      </c>
      <c r="M18" s="281">
        <f t="shared" si="0"/>
        <v>0.13509761731861486</v>
      </c>
      <c r="N18" s="281">
        <f t="shared" si="0"/>
        <v>3.7299124924369598E-2</v>
      </c>
    </row>
    <row r="19" spans="1:14">
      <c r="A19" s="279" t="s">
        <v>554</v>
      </c>
      <c r="B19" s="272"/>
      <c r="C19" s="272">
        <f t="shared" si="1"/>
        <v>5.4355710554623168E-2</v>
      </c>
      <c r="D19" s="272">
        <f t="shared" si="0"/>
        <v>5.2173686449839309E-2</v>
      </c>
      <c r="E19" s="272">
        <f t="shared" si="0"/>
        <v>9.1607679436868455E-2</v>
      </c>
      <c r="F19" s="272">
        <f t="shared" si="0"/>
        <v>2.9685147793717715E-2</v>
      </c>
      <c r="G19" s="272">
        <f t="shared" si="0"/>
        <v>6.4101391455655563E-2</v>
      </c>
      <c r="H19" s="272">
        <f t="shared" si="0"/>
        <v>4.2122413789490463E-2</v>
      </c>
      <c r="I19" s="272">
        <f t="shared" si="0"/>
        <v>-3.3089817493097889E-2</v>
      </c>
      <c r="J19" s="272">
        <f t="shared" si="0"/>
        <v>9.1679653813997966E-2</v>
      </c>
      <c r="K19" s="272">
        <f t="shared" si="0"/>
        <v>0.10976921963024623</v>
      </c>
      <c r="L19" s="272">
        <f t="shared" si="0"/>
        <v>0.12873748116814362</v>
      </c>
      <c r="M19" s="272">
        <f t="shared" si="0"/>
        <v>9.0680534575194552E-2</v>
      </c>
      <c r="N19" s="272">
        <f t="shared" si="0"/>
        <v>0.1433566786976328</v>
      </c>
    </row>
    <row r="20" spans="1:14" s="228" customFormat="1">
      <c r="A20" s="230" t="s">
        <v>550</v>
      </c>
      <c r="B20" s="273"/>
      <c r="C20" s="273">
        <f t="shared" si="1"/>
        <v>6.8477440152185182E-2</v>
      </c>
      <c r="D20" s="273">
        <f t="shared" si="1"/>
        <v>0.11273364442233082</v>
      </c>
      <c r="E20" s="273">
        <f t="shared" si="1"/>
        <v>0.1309624612528438</v>
      </c>
      <c r="F20" s="273">
        <f t="shared" si="1"/>
        <v>0.10988845772310635</v>
      </c>
      <c r="G20" s="273">
        <f t="shared" si="1"/>
        <v>0.12695447550713512</v>
      </c>
      <c r="H20" s="273">
        <f t="shared" si="1"/>
        <v>9.9027705092679372E-2</v>
      </c>
      <c r="I20" s="273">
        <f t="shared" si="1"/>
        <v>6.8550820110558477E-2</v>
      </c>
      <c r="J20" s="273">
        <f t="shared" si="1"/>
        <v>8.6042230528556737E-2</v>
      </c>
      <c r="K20" s="273">
        <f t="shared" si="1"/>
        <v>0.17001645449497785</v>
      </c>
      <c r="L20" s="273">
        <f t="shared" si="1"/>
        <v>0.1052317074608051</v>
      </c>
      <c r="M20" s="273">
        <f t="shared" si="1"/>
        <v>6.7967463803626491E-2</v>
      </c>
      <c r="N20" s="273">
        <f t="shared" si="1"/>
        <v>8.3759543446120313E-2</v>
      </c>
    </row>
    <row r="21" spans="1:14" customFormat="1"/>
    <row r="24" spans="1:14">
      <c r="A24" s="223" t="s">
        <v>475</v>
      </c>
      <c r="B24" s="232" t="s">
        <v>390</v>
      </c>
      <c r="C24" s="232" t="s">
        <v>473</v>
      </c>
      <c r="D24" s="232" t="s">
        <v>472</v>
      </c>
      <c r="E24" s="232" t="s">
        <v>471</v>
      </c>
      <c r="F24" s="232" t="s">
        <v>470</v>
      </c>
      <c r="G24" s="232" t="s">
        <v>469</v>
      </c>
      <c r="H24" s="232" t="s">
        <v>468</v>
      </c>
      <c r="I24" s="232" t="s">
        <v>467</v>
      </c>
      <c r="J24" s="232" t="s">
        <v>466</v>
      </c>
      <c r="K24" s="232" t="s">
        <v>465</v>
      </c>
      <c r="L24" s="232" t="s">
        <v>464</v>
      </c>
      <c r="M24" s="232" t="s">
        <v>463</v>
      </c>
      <c r="N24" s="232" t="s">
        <v>390</v>
      </c>
    </row>
    <row r="25" spans="1:14">
      <c r="A25" s="278" t="s">
        <v>496</v>
      </c>
      <c r="B25" s="231"/>
      <c r="C25" s="231">
        <f>+IFERROR(AVERAGE($C45:C45)*12/AVERAGE($B65:C65),0)</f>
        <v>-7.4304834630185598E-2</v>
      </c>
      <c r="D25" s="231">
        <f>+IFERROR(AVERAGE($C45:D45)*12/AVERAGE($B65:D65),0)</f>
        <v>-3.5702788541539722E-2</v>
      </c>
      <c r="E25" s="231">
        <f>+IFERROR(AVERAGE($B45:E45)*12/AVERAGE($B65:E65),0)</f>
        <v>0.20761422210849614</v>
      </c>
      <c r="F25" s="231">
        <f>+IFERROR(AVERAGE($B45:F45)*12/AVERAGE($B65:F65),0)</f>
        <v>0.41712961293750372</v>
      </c>
      <c r="G25" s="231">
        <f>+IFERROR(AVERAGE($B45:G45)*12/AVERAGE($B65:G65),0)</f>
        <v>0.3843923174037463</v>
      </c>
      <c r="H25" s="231">
        <f>+IFERROR(AVERAGE($B45:H45)*12/AVERAGE($B65:H65),0)</f>
        <v>0.38360562515034702</v>
      </c>
      <c r="I25" s="231">
        <f>+IFERROR(AVERAGE($B45:I45)*12/AVERAGE($B65:I65),0)</f>
        <v>0.46809239040589029</v>
      </c>
      <c r="J25" s="231">
        <f>+IFERROR(AVERAGE($B45:J45)*12/AVERAGE($B65:J65),0)</f>
        <v>0.47996899749055444</v>
      </c>
      <c r="K25" s="231">
        <f>+IFERROR(AVERAGE($B45:K45)*12/AVERAGE($B65:K65),0)</f>
        <v>0.54864967314998037</v>
      </c>
      <c r="L25" s="231">
        <f>+IFERROR(AVERAGE($B45:L45)*12/AVERAGE($B65:L65),0)</f>
        <v>0.56722022575725417</v>
      </c>
      <c r="M25" s="231">
        <f>+IFERROR(AVERAGE($B45:M45)*12/AVERAGE($B65:M65),0)</f>
        <v>0.50297396958957064</v>
      </c>
      <c r="N25" s="231">
        <f>+IFERROR(AVERAGE($B45:N45)*12/AVERAGE($B65:N65),0)</f>
        <v>0.47179509001412789</v>
      </c>
    </row>
    <row r="26" spans="1:14">
      <c r="A26" s="278" t="s">
        <v>497</v>
      </c>
      <c r="B26" s="231"/>
      <c r="C26" s="231">
        <f>+IFERROR(AVERAGE($C46:C46)*12/AVERAGE($B66:C66),0)</f>
        <v>0.67512623696839968</v>
      </c>
      <c r="D26" s="231">
        <f>+IFERROR(AVERAGE($C46:D46)*12/AVERAGE($B66:D66),0)</f>
        <v>1.3057748357230572</v>
      </c>
      <c r="E26" s="231">
        <f>+IFERROR(AVERAGE($B46:E46)*12/AVERAGE($B66:E66),0)</f>
        <v>1.1035633513389391</v>
      </c>
      <c r="F26" s="231">
        <f>+IFERROR(AVERAGE($B46:F46)*12/AVERAGE($B66:F66),0)</f>
        <v>0.97947200752459962</v>
      </c>
      <c r="G26" s="231">
        <f>+IFERROR(AVERAGE($B46:G46)*12/AVERAGE($B66:G66),0)</f>
        <v>0.92490445028069912</v>
      </c>
      <c r="H26" s="231">
        <f>+IFERROR(AVERAGE($B46:H46)*12/AVERAGE($B66:H66),0)</f>
        <v>0.8546830254552864</v>
      </c>
      <c r="I26" s="231">
        <f>+IFERROR(AVERAGE($B46:I46)*12/AVERAGE($B66:I66),0)</f>
        <v>0.75237997845585625</v>
      </c>
      <c r="J26" s="231">
        <f>+IFERROR(AVERAGE($B46:J46)*12/AVERAGE($B66:J66),0)</f>
        <v>0.66738865934331393</v>
      </c>
      <c r="K26" s="231">
        <f>+IFERROR(AVERAGE($B46:K46)*12/AVERAGE($B66:K66),0)</f>
        <v>0.68094822487979101</v>
      </c>
      <c r="L26" s="231">
        <f>+IFERROR(AVERAGE($B46:L46)*12/AVERAGE($B66:L66),0)</f>
        <v>0.60479808843673699</v>
      </c>
      <c r="M26" s="231">
        <f>+IFERROR(AVERAGE($B46:M46)*12/AVERAGE($B66:M66),0)</f>
        <v>0.51050698640321934</v>
      </c>
      <c r="N26" s="231">
        <f>+IFERROR(AVERAGE($B46:N46)*12/AVERAGE($B66:N66),0)</f>
        <v>0.47814045347467082</v>
      </c>
    </row>
    <row r="27" spans="1:14">
      <c r="A27" s="278" t="s">
        <v>498</v>
      </c>
      <c r="B27" s="231"/>
      <c r="C27" s="231">
        <f>+IFERROR(AVERAGE($C47:C47)*12/AVERAGE($B67:C67),0)</f>
        <v>3.5314641416809001</v>
      </c>
      <c r="D27" s="231">
        <f>+IFERROR(AVERAGE($C47:D47)*12/AVERAGE($B67:D67),0)</f>
        <v>2.4395613698003</v>
      </c>
      <c r="E27" s="231">
        <f>+IFERROR(AVERAGE($B47:E47)*12/AVERAGE($B67:E67),0)</f>
        <v>1.8279323532405176</v>
      </c>
      <c r="F27" s="231">
        <f>+IFERROR(AVERAGE($B47:F47)*12/AVERAGE($B67:F67),0)</f>
        <v>1.5352696446003431</v>
      </c>
      <c r="G27" s="231">
        <f>+IFERROR(AVERAGE($B47:G47)*12/AVERAGE($B67:G67),0)</f>
        <v>1.3211517941179445</v>
      </c>
      <c r="H27" s="231">
        <f>+IFERROR(AVERAGE($B47:H47)*12/AVERAGE($B67:H67),0)</f>
        <v>1.1813103997442269</v>
      </c>
      <c r="I27" s="231">
        <f>+IFERROR(AVERAGE($B47:I47)*12/AVERAGE($B67:I67),0)</f>
        <v>1.209931407435376</v>
      </c>
      <c r="J27" s="231">
        <f>+IFERROR(AVERAGE($B47:J47)*12/AVERAGE($B67:J67),0)</f>
        <v>1.1679126050645487</v>
      </c>
      <c r="K27" s="231">
        <f>+IFERROR(AVERAGE($B47:K47)*12/AVERAGE($B67:K67),0)</f>
        <v>1.0440835109355138</v>
      </c>
      <c r="L27" s="231">
        <f>+IFERROR(AVERAGE($B47:L47)*12/AVERAGE($B67:L67),0)</f>
        <v>0.99712240745116509</v>
      </c>
      <c r="M27" s="231">
        <f>+IFERROR(AVERAGE($B47:M47)*12/AVERAGE($B67:M67),0)</f>
        <v>1.0498182276935872</v>
      </c>
      <c r="N27" s="231">
        <f>+IFERROR(AVERAGE($B47:N47)*12/AVERAGE($B67:N67),0)</f>
        <v>1.0622610764737976</v>
      </c>
    </row>
    <row r="28" spans="1:14">
      <c r="A28" s="279" t="s">
        <v>551</v>
      </c>
      <c r="B28" s="272"/>
      <c r="C28" s="272">
        <f>+IFERROR(AVERAGE($C48:C48)*12/AVERAGE($B68:C68),0)</f>
        <v>0.17987957049513806</v>
      </c>
      <c r="D28" s="272">
        <f>+IFERROR(AVERAGE($C48:D48)*12/AVERAGE($B68:D68),0)</f>
        <v>0.31636454161045269</v>
      </c>
      <c r="E28" s="272">
        <f>+IFERROR(AVERAGE($B48:E48)*12/AVERAGE($B68:E68),0)</f>
        <v>0.43936507083333565</v>
      </c>
      <c r="F28" s="272">
        <f>+IFERROR(AVERAGE($B48:F48)*12/AVERAGE($B68:F68),0)</f>
        <v>0.56142673419603928</v>
      </c>
      <c r="G28" s="272">
        <f>+IFERROR(AVERAGE($B48:G48)*12/AVERAGE($B68:G68),0)</f>
        <v>0.5205158657931106</v>
      </c>
      <c r="H28" s="272">
        <f>+IFERROR(AVERAGE($B48:H48)*12/AVERAGE($B68:H68),0)</f>
        <v>0.49981976522025362</v>
      </c>
      <c r="I28" s="272">
        <f>+IFERROR(AVERAGE($B48:I48)*12/AVERAGE($B68:I68),0)</f>
        <v>0.5407083838676775</v>
      </c>
      <c r="J28" s="272">
        <f>+IFERROR(AVERAGE($B48:J48)*12/AVERAGE($B68:J68),0)</f>
        <v>0.53110651259715347</v>
      </c>
      <c r="K28" s="272">
        <f>+IFERROR(AVERAGE($B48:K48)*12/AVERAGE($B68:K68),0)</f>
        <v>0.58460386532675457</v>
      </c>
      <c r="L28" s="272">
        <f>+IFERROR(AVERAGE($B48:L48)*12/AVERAGE($B68:L68),0)</f>
        <v>0.58317733350667578</v>
      </c>
      <c r="M28" s="272">
        <f>+IFERROR(AVERAGE($B48:M48)*12/AVERAGE($B68:M68),0)</f>
        <v>0.51560983839979146</v>
      </c>
      <c r="N28" s="272">
        <f>+IFERROR(AVERAGE($B48:N48)*12/AVERAGE($B68:N68),0)</f>
        <v>0.48516515600572468</v>
      </c>
    </row>
    <row r="29" spans="1:14">
      <c r="A29" s="278" t="s">
        <v>500</v>
      </c>
      <c r="B29" s="281"/>
      <c r="C29" s="281">
        <f>+IFERROR(AVERAGE($C49:C49)*12/AVERAGE($B69:C69),0)</f>
        <v>0.20248982180271308</v>
      </c>
      <c r="D29" s="281">
        <f>+IFERROR(AVERAGE($C49:D49)*12/AVERAGE($B69:D69),0)</f>
        <v>0.23339185369397381</v>
      </c>
      <c r="E29" s="281">
        <f>+IFERROR(AVERAGE($B49:E49)*12/AVERAGE($B69:E69),0)</f>
        <v>0.20500202655783969</v>
      </c>
      <c r="F29" s="281">
        <f>+IFERROR(AVERAGE($B49:F49)*12/AVERAGE($B69:F69),0)</f>
        <v>0.16792719381698312</v>
      </c>
      <c r="G29" s="281">
        <f>+IFERROR(AVERAGE($B49:G49)*12/AVERAGE($B69:G69),0)</f>
        <v>0.22373608118887509</v>
      </c>
      <c r="H29" s="281">
        <f>+IFERROR(AVERAGE($B49:H49)*12/AVERAGE($B69:H69),0)</f>
        <v>0.22292491021037755</v>
      </c>
      <c r="I29" s="281">
        <f>+IFERROR(AVERAGE($B49:I49)*12/AVERAGE($B69:I69),0)</f>
        <v>0.20176150653104921</v>
      </c>
      <c r="J29" s="281">
        <f>+IFERROR(AVERAGE($B49:J49)*12/AVERAGE($B69:J69),0)</f>
        <v>0.17590750226248958</v>
      </c>
      <c r="K29" s="281">
        <f>+IFERROR(AVERAGE($B49:K49)*12/AVERAGE($B69:K69),0)</f>
        <v>0.16375718496358646</v>
      </c>
      <c r="L29" s="281">
        <f>+IFERROR(AVERAGE($B49:L49)*12/AVERAGE($B69:L69),0)</f>
        <v>0.13292237664475642</v>
      </c>
      <c r="M29" s="281">
        <f>+IFERROR(AVERAGE($B49:M49)*12/AVERAGE($B69:M69),0)</f>
        <v>0.12527356994189848</v>
      </c>
      <c r="N29" s="281">
        <f>+IFERROR(AVERAGE($B49:N49)*12/AVERAGE($B69:N69),0)</f>
        <v>0.1146888242131493</v>
      </c>
    </row>
    <row r="30" spans="1:14">
      <c r="A30" s="278" t="s">
        <v>501</v>
      </c>
      <c r="B30" s="281"/>
      <c r="C30" s="281">
        <f>+IFERROR(AVERAGE($C50:C50)*12/AVERAGE($B70:C70),0)</f>
        <v>0.16138183840470721</v>
      </c>
      <c r="D30" s="281">
        <f>+IFERROR(AVERAGE($C50:D50)*12/AVERAGE($B70:D70),0)</f>
        <v>0.1998255486327242</v>
      </c>
      <c r="E30" s="281">
        <f>+IFERROR(AVERAGE($B50:E50)*12/AVERAGE($B70:E70),0)</f>
        <v>0.21895739835710074</v>
      </c>
      <c r="F30" s="281">
        <f>+IFERROR(AVERAGE($B50:F50)*12/AVERAGE($B70:F70),0)</f>
        <v>0.20092540289960747</v>
      </c>
      <c r="G30" s="281">
        <f>+IFERROR(AVERAGE($B50:G50)*12/AVERAGE($B70:G70),0)</f>
        <v>0.1536989496872693</v>
      </c>
      <c r="H30" s="281">
        <f>+IFERROR(AVERAGE($B50:H50)*12/AVERAGE($B70:H70),0)</f>
        <v>0.16096728560031293</v>
      </c>
      <c r="I30" s="281">
        <f>+IFERROR(AVERAGE($B50:I50)*12/AVERAGE($B70:I70),0)</f>
        <v>0.14950254447806097</v>
      </c>
      <c r="J30" s="281">
        <f>+IFERROR(AVERAGE($B50:J50)*12/AVERAGE($B70:J70),0)</f>
        <v>0.15063656168111655</v>
      </c>
      <c r="K30" s="281">
        <f>+IFERROR(AVERAGE($B50:K50)*12/AVERAGE($B70:K70),0)</f>
        <v>0.1514793431829296</v>
      </c>
      <c r="L30" s="281">
        <f>+IFERROR(AVERAGE($B50:L50)*12/AVERAGE($B70:L70),0)</f>
        <v>0.15554073230949408</v>
      </c>
      <c r="M30" s="281">
        <f>+IFERROR(AVERAGE($B50:M50)*12/AVERAGE($B70:M70),0)</f>
        <v>0.15964593362883972</v>
      </c>
      <c r="N30" s="281">
        <f>+IFERROR(AVERAGE($B50:N50)*12/AVERAGE($B70:N70),0)</f>
        <v>0.15935324658657357</v>
      </c>
    </row>
    <row r="31" spans="1:14">
      <c r="A31" s="278" t="s">
        <v>502</v>
      </c>
      <c r="B31" s="281"/>
      <c r="C31" s="281">
        <f>+IFERROR(AVERAGE($C51:C51)*12/AVERAGE($B71:C71),0)</f>
        <v>-1.7940562889260738E-2</v>
      </c>
      <c r="D31" s="281">
        <f>+IFERROR(AVERAGE($C51:D51)*12/AVERAGE($B71:D71),0)</f>
        <v>-1.1361115349764925E-2</v>
      </c>
      <c r="E31" s="281">
        <f>+IFERROR(AVERAGE($B51:E51)*12/AVERAGE($B71:E71),0)</f>
        <v>1.1253423348039451E-3</v>
      </c>
      <c r="F31" s="281">
        <f>+IFERROR(AVERAGE($B51:F51)*12/AVERAGE($B71:F71),0)</f>
        <v>1.0612597742957501E-2</v>
      </c>
      <c r="G31" s="281">
        <f>+IFERROR(AVERAGE($B51:G51)*12/AVERAGE($B71:G71),0)</f>
        <v>1.356803715421878E-2</v>
      </c>
      <c r="H31" s="281">
        <f>+IFERROR(AVERAGE($B51:H51)*12/AVERAGE($B71:H71),0)</f>
        <v>1.6710428694734523E-2</v>
      </c>
      <c r="I31" s="281">
        <f>+IFERROR(AVERAGE($B51:I51)*12/AVERAGE($B71:I71),0)</f>
        <v>1.6446144938209117E-2</v>
      </c>
      <c r="J31" s="281">
        <f>+IFERROR(AVERAGE($B51:J51)*12/AVERAGE($B71:J71),0)</f>
        <v>1.5517077565427818E-2</v>
      </c>
      <c r="K31" s="281">
        <f>+IFERROR(AVERAGE($B51:K51)*12/AVERAGE($B71:K71),0)</f>
        <v>1.8554163360352479E-2</v>
      </c>
      <c r="L31" s="281">
        <f>+IFERROR(AVERAGE($B51:L51)*12/AVERAGE($B71:L71),0)</f>
        <v>2.104035392453631E-2</v>
      </c>
      <c r="M31" s="281">
        <f>+IFERROR(AVERAGE($B51:M51)*12/AVERAGE($B71:M71),0)</f>
        <v>2.8491799256004844E-2</v>
      </c>
      <c r="N31" s="281">
        <f>+IFERROR(AVERAGE($B51:N51)*12/AVERAGE($B71:N71),0)</f>
        <v>3.3366949498798523E-2</v>
      </c>
    </row>
    <row r="32" spans="1:14">
      <c r="A32" s="279" t="s">
        <v>553</v>
      </c>
      <c r="B32" s="272"/>
      <c r="C32" s="272">
        <f>+IFERROR(AVERAGE($C52:C52)*12/AVERAGE($B72:C72),0)</f>
        <v>7.5319154502064334E-2</v>
      </c>
      <c r="D32" s="272">
        <f>+IFERROR(AVERAGE($C52:D52)*12/AVERAGE($B72:D72),0)</f>
        <v>9.7754153095477331E-2</v>
      </c>
      <c r="E32" s="272">
        <f>+IFERROR(AVERAGE($B52:E52)*12/AVERAGE($B72:E72),0)</f>
        <v>0.10068008593224097</v>
      </c>
      <c r="F32" s="272">
        <f>+IFERROR(AVERAGE($B52:F52)*12/AVERAGE($B72:F72),0)</f>
        <v>9.1773442673870401E-2</v>
      </c>
      <c r="G32" s="272">
        <f>+IFERROR(AVERAGE($B52:G52)*12/AVERAGE($B72:G72),0)</f>
        <v>0.10254788045516103</v>
      </c>
      <c r="H32" s="272">
        <f>+IFERROR(AVERAGE($B52:H52)*12/AVERAGE($B72:H72),0)</f>
        <v>0.10545601941865675</v>
      </c>
      <c r="I32" s="272">
        <f>+IFERROR(AVERAGE($B52:I52)*12/AVERAGE($B72:I72),0)</f>
        <v>9.6769936893587399E-2</v>
      </c>
      <c r="J32" s="272">
        <f>+IFERROR(AVERAGE($B52:J52)*12/AVERAGE($B72:J72),0)</f>
        <v>8.889359074694099E-2</v>
      </c>
      <c r="K32" s="272">
        <f>+IFERROR(AVERAGE($B52:K52)*12/AVERAGE($B72:K72),0)</f>
        <v>8.6761478590392835E-2</v>
      </c>
      <c r="L32" s="272">
        <f>+IFERROR(AVERAGE($B52:L52)*12/AVERAGE($B72:L72),0)</f>
        <v>7.9401414598945272E-2</v>
      </c>
      <c r="M32" s="272">
        <f>+IFERROR(AVERAGE($B52:M52)*12/AVERAGE($B72:M72),0)</f>
        <v>8.1383699868240858E-2</v>
      </c>
      <c r="N32" s="272">
        <f>+IFERROR(AVERAGE($B52:N52)*12/AVERAGE($B72:N72),0)</f>
        <v>8.0370924739110991E-2</v>
      </c>
    </row>
    <row r="33" spans="1:14">
      <c r="A33" s="278" t="s">
        <v>504</v>
      </c>
      <c r="B33" s="281"/>
      <c r="C33" s="281">
        <f>+IFERROR(AVERAGE($C53:C53)*12/AVERAGE($B73:C73),0)</f>
        <v>0.34855785782734017</v>
      </c>
      <c r="D33" s="281">
        <f>+IFERROR(AVERAGE($C53:D53)*12/AVERAGE($B73:D73),0)</f>
        <v>0.25390007501140693</v>
      </c>
      <c r="E33" s="281">
        <f>+IFERROR(AVERAGE($B53:E53)*12/AVERAGE($B73:E73),0)</f>
        <v>0.27970170901348235</v>
      </c>
      <c r="F33" s="281">
        <f>+IFERROR(AVERAGE($B53:F53)*12/AVERAGE($B73:F73),0)</f>
        <v>0.25497598797956217</v>
      </c>
      <c r="G33" s="281">
        <f>+IFERROR(AVERAGE($B53:G53)*12/AVERAGE($B73:G73),0)</f>
        <v>0.25121795360102062</v>
      </c>
      <c r="H33" s="281">
        <f>+IFERROR(AVERAGE($B53:H53)*12/AVERAGE($B73:H73),0)</f>
        <v>0.21489430857166836</v>
      </c>
      <c r="I33" s="281">
        <f>+IFERROR(AVERAGE($B53:I53)*12/AVERAGE($B73:I73),0)</f>
        <v>0.16662919521187375</v>
      </c>
      <c r="J33" s="281">
        <f>+IFERROR(AVERAGE($B53:J53)*12/AVERAGE($B73:J73),0)</f>
        <v>0.10614599014575758</v>
      </c>
      <c r="K33" s="281">
        <f>+IFERROR(AVERAGE($B53:K53)*12/AVERAGE($B73:K73),0)</f>
        <v>0.14598329295769749</v>
      </c>
      <c r="L33" s="281">
        <f>+IFERROR(AVERAGE($B53:L53)*12/AVERAGE($B73:L73),0)</f>
        <v>0.13722071814741135</v>
      </c>
      <c r="M33" s="281">
        <f>+IFERROR(AVERAGE($B53:M53)*12/AVERAGE($B73:M73),0)</f>
        <v>9.6358640695589845E-2</v>
      </c>
      <c r="N33" s="281">
        <f>+IFERROR(AVERAGE($B53:N53)*12/AVERAGE($B73:N73),0)</f>
        <v>6.2768283426662283E-2</v>
      </c>
    </row>
    <row r="34" spans="1:14">
      <c r="A34" s="278" t="s">
        <v>505</v>
      </c>
      <c r="B34" s="281"/>
      <c r="C34" s="281">
        <f>+IFERROR(AVERAGE($C54:C54)*12/AVERAGE($B74:C74),0)</f>
        <v>3.2089839704898447E-2</v>
      </c>
      <c r="D34" s="281">
        <f>+IFERROR(AVERAGE($C54:D54)*12/AVERAGE($B74:D74),0)</f>
        <v>7.252754056585968E-2</v>
      </c>
      <c r="E34" s="281">
        <f>+IFERROR(AVERAGE($B54:E54)*12/AVERAGE($B74:E74),0)</f>
        <v>6.6932154408567979E-2</v>
      </c>
      <c r="F34" s="281">
        <f>+IFERROR(AVERAGE($B54:F54)*12/AVERAGE($B74:F74),0)</f>
        <v>6.12586104923451E-2</v>
      </c>
      <c r="G34" s="281">
        <f>+IFERROR(AVERAGE($B54:G54)*12/AVERAGE($B74:G74),0)</f>
        <v>7.4868391546806509E-2</v>
      </c>
      <c r="H34" s="281">
        <f>+IFERROR(AVERAGE($B54:H54)*12/AVERAGE($B74:H74),0)</f>
        <v>7.640770492612789E-2</v>
      </c>
      <c r="I34" s="281">
        <f>+IFERROR(AVERAGE($B54:I54)*12/AVERAGE($B74:I74),0)</f>
        <v>7.2280074870149633E-2</v>
      </c>
      <c r="J34" s="281">
        <f>+IFERROR(AVERAGE($B54:J54)*12/AVERAGE($B74:J74),0)</f>
        <v>7.1421122681185195E-2</v>
      </c>
      <c r="K34" s="281">
        <f>+IFERROR(AVERAGE($B54:K54)*12/AVERAGE($B74:K74),0)</f>
        <v>7.4205768284297077E-2</v>
      </c>
      <c r="L34" s="281">
        <f>+IFERROR(AVERAGE($B54:L54)*12/AVERAGE($B74:L74),0)</f>
        <v>7.0101768237391948E-2</v>
      </c>
      <c r="M34" s="281">
        <f>+IFERROR(AVERAGE($B54:M54)*12/AVERAGE($B74:M74),0)</f>
        <v>7.3867431215210833E-2</v>
      </c>
      <c r="N34" s="281">
        <f>+IFERROR(AVERAGE($B54:N54)*12/AVERAGE($B74:N74),0)</f>
        <v>7.0577439985579984E-2</v>
      </c>
    </row>
    <row r="35" spans="1:14">
      <c r="A35" s="279" t="s">
        <v>552</v>
      </c>
      <c r="B35" s="272"/>
      <c r="C35" s="272">
        <f>+IFERROR(AVERAGE($C55:C55)*12/AVERAGE($B75:C75),0)</f>
        <v>5.8864489358879855E-2</v>
      </c>
      <c r="D35" s="272">
        <f>+IFERROR(AVERAGE($C55:D55)*12/AVERAGE($B75:D75),0)</f>
        <v>8.776678371888573E-2</v>
      </c>
      <c r="E35" s="272">
        <f>+IFERROR(AVERAGE($B55:E55)*12/AVERAGE($B75:E75),0)</f>
        <v>8.4681301627180086E-2</v>
      </c>
      <c r="F35" s="272">
        <f>+IFERROR(AVERAGE($B55:F55)*12/AVERAGE($B75:F75),0)</f>
        <v>7.7408183142815987E-2</v>
      </c>
      <c r="G35" s="272">
        <f>+IFERROR(AVERAGE($B55:G55)*12/AVERAGE($B75:G75),0)</f>
        <v>8.9606013509687513E-2</v>
      </c>
      <c r="H35" s="272">
        <f>+IFERROR(AVERAGE($B55:H55)*12/AVERAGE($B75:H75),0)</f>
        <v>8.7960941099945747E-2</v>
      </c>
      <c r="I35" s="272">
        <f>+IFERROR(AVERAGE($B55:I55)*12/AVERAGE($B75:I75),0)</f>
        <v>8.0111229400551251E-2</v>
      </c>
      <c r="J35" s="272">
        <f>+IFERROR(AVERAGE($B55:J55)*12/AVERAGE($B75:J75),0)</f>
        <v>7.4298330550261305E-2</v>
      </c>
      <c r="K35" s="272">
        <f>+IFERROR(AVERAGE($B55:K55)*12/AVERAGE($B75:K75),0)</f>
        <v>8.0119040492889676E-2</v>
      </c>
      <c r="L35" s="272">
        <f>+IFERROR(AVERAGE($B55:L55)*12/AVERAGE($B75:L75),0)</f>
        <v>7.5610413739006899E-2</v>
      </c>
      <c r="M35" s="272">
        <f>+IFERROR(AVERAGE($B55:M55)*12/AVERAGE($B75:M75),0)</f>
        <v>7.5714241339659719E-2</v>
      </c>
      <c r="N35" s="272">
        <f>+IFERROR(AVERAGE($B55:N55)*12/AVERAGE($B75:N75),0)</f>
        <v>6.9935725693580059E-2</v>
      </c>
    </row>
    <row r="36" spans="1:14">
      <c r="A36" s="278" t="s">
        <v>507</v>
      </c>
      <c r="B36" s="281"/>
      <c r="C36" s="281">
        <f>+IFERROR(AVERAGE($C56:C56)*12/AVERAGE($B76:C76),0)</f>
        <v>7.6784776100717017E-2</v>
      </c>
      <c r="D36" s="281">
        <f>+IFERROR(AVERAGE($C56:D56)*12/AVERAGE($B76:D76),0)</f>
        <v>-2.5384190598402009E-2</v>
      </c>
      <c r="E36" s="281">
        <f>+IFERROR(AVERAGE($B56:E56)*12/AVERAGE($B76:E76),0)</f>
        <v>-1.6500541331973921E-2</v>
      </c>
      <c r="F36" s="281">
        <f>+IFERROR(AVERAGE($B56:F56)*12/AVERAGE($B76:F76),0)</f>
        <v>-5.399663774998429E-2</v>
      </c>
      <c r="G36" s="281">
        <f>+IFERROR(AVERAGE($B56:G56)*12/AVERAGE($B76:G76),0)</f>
        <v>-3.1501715505132519E-2</v>
      </c>
      <c r="H36" s="281">
        <f>+IFERROR(AVERAGE($B56:H56)*12/AVERAGE($B76:H76),0)</f>
        <v>-5.1711561243067798E-2</v>
      </c>
      <c r="I36" s="281">
        <f>+IFERROR(AVERAGE($B56:I56)*12/AVERAGE($B76:I76),0)</f>
        <v>-8.3204896324411207E-2</v>
      </c>
      <c r="J36" s="281">
        <f>+IFERROR(AVERAGE($B56:J56)*12/AVERAGE($B76:J76),0)</f>
        <v>-6.4003605281702583E-2</v>
      </c>
      <c r="K36" s="281">
        <f>+IFERROR(AVERAGE($B56:K56)*12/AVERAGE($B76:K76),0)</f>
        <v>-5.0891396946458188E-2</v>
      </c>
      <c r="L36" s="281">
        <f>+IFERROR(AVERAGE($B56:L56)*12/AVERAGE($B76:L76),0)</f>
        <v>-2.6301001939235114E-2</v>
      </c>
      <c r="M36" s="281">
        <f>+IFERROR(AVERAGE($B56:M56)*12/AVERAGE($B76:M76),0)</f>
        <v>-2.7305226423494821E-2</v>
      </c>
      <c r="N36" s="281">
        <f>+IFERROR(AVERAGE($B56:N56)*12/AVERAGE($B76:N76),0)</f>
        <v>2.1275235494686976E-3</v>
      </c>
    </row>
    <row r="37" spans="1:14" ht="14.25" customHeight="1">
      <c r="A37" s="278" t="s">
        <v>508</v>
      </c>
      <c r="B37" s="281"/>
      <c r="C37" s="281">
        <f>+IFERROR(AVERAGE($C57:C57)*12/AVERAGE($B77:C77),0)</f>
        <v>0.20428679724776261</v>
      </c>
      <c r="D37" s="281">
        <f>+IFERROR(AVERAGE($C57:D57)*12/AVERAGE($B77:D77),0)</f>
        <v>0.18213204000506961</v>
      </c>
      <c r="E37" s="281">
        <f>+IFERROR(AVERAGE($B57:E57)*12/AVERAGE($B77:E77),0)</f>
        <v>0.17563526696159307</v>
      </c>
      <c r="F37" s="281">
        <f>+IFERROR(AVERAGE($B57:F57)*12/AVERAGE($B77:F77),0)</f>
        <v>0.16908056789816925</v>
      </c>
      <c r="G37" s="281">
        <f>+IFERROR(AVERAGE($B57:G57)*12/AVERAGE($B77:G77),0)</f>
        <v>0.17096685174612572</v>
      </c>
      <c r="H37" s="281">
        <f>+IFERROR(AVERAGE($B57:H57)*12/AVERAGE($B77:H77),0)</f>
        <v>0.16335419571998022</v>
      </c>
      <c r="I37" s="281">
        <f>+IFERROR(AVERAGE($B57:I57)*12/AVERAGE($B77:I77),0)</f>
        <v>0.18283322611371472</v>
      </c>
      <c r="J37" s="281">
        <f>+IFERROR(AVERAGE($B57:J57)*12/AVERAGE($B77:J77),0)</f>
        <v>0.18076538668928158</v>
      </c>
      <c r="K37" s="281">
        <f>+IFERROR(AVERAGE($B57:K57)*12/AVERAGE($B77:K77),0)</f>
        <v>0.18231915235490087</v>
      </c>
      <c r="L37" s="281">
        <f>+IFERROR(AVERAGE($B57:L57)*12/AVERAGE($B77:L77),0)</f>
        <v>0.17900970237870809</v>
      </c>
      <c r="M37" s="281">
        <f>+IFERROR(AVERAGE($B57:M57)*12/AVERAGE($B77:M77),0)</f>
        <v>0.18954423263986142</v>
      </c>
      <c r="N37" s="281">
        <f>+IFERROR(AVERAGE($B57:N57)*12/AVERAGE($B77:N77),0)</f>
        <v>0.19596067769151546</v>
      </c>
    </row>
    <row r="38" spans="1:14">
      <c r="A38" s="278" t="s">
        <v>509</v>
      </c>
      <c r="B38" s="281"/>
      <c r="C38" s="281">
        <f>+IFERROR(AVERAGE($C58:C58)*12/AVERAGE($B78:C78),0)</f>
        <v>-0.10958447378375483</v>
      </c>
      <c r="D38" s="281">
        <f>+IFERROR(AVERAGE($C58:D58)*12/AVERAGE($B78:D78),0)</f>
        <v>-3.4967168423219966E-2</v>
      </c>
      <c r="E38" s="281">
        <f>+IFERROR(AVERAGE($B58:E58)*12/AVERAGE($B78:E78),0)</f>
        <v>8.8127745469501161E-3</v>
      </c>
      <c r="F38" s="281">
        <f>+IFERROR(AVERAGE($B58:F58)*12/AVERAGE($B78:F78),0)</f>
        <v>3.9479671398820256E-2</v>
      </c>
      <c r="G38" s="281">
        <f>+IFERROR(AVERAGE($B58:G58)*12/AVERAGE($B78:G78),0)</f>
        <v>2.9546230377057569E-2</v>
      </c>
      <c r="H38" s="281">
        <f>+IFERROR(AVERAGE($B58:H58)*12/AVERAGE($B78:H78),0)</f>
        <v>4.0372317728843206E-2</v>
      </c>
      <c r="I38" s="281">
        <f>+IFERROR(AVERAGE($B58:I58)*12/AVERAGE($B78:I78),0)</f>
        <v>2.1905442547459863E-2</v>
      </c>
      <c r="J38" s="281">
        <f>+IFERROR(AVERAGE($B58:J58)*12/AVERAGE($B78:J78),0)</f>
        <v>2.63324114930325E-2</v>
      </c>
      <c r="K38" s="281">
        <f>+IFERROR(AVERAGE($B58:K58)*12/AVERAGE($B78:K78),0)</f>
        <v>3.2628748416232943E-2</v>
      </c>
      <c r="L38" s="281">
        <f>+IFERROR(AVERAGE($B58:L58)*12/AVERAGE($B78:L78),0)</f>
        <v>3.245012104123346E-2</v>
      </c>
      <c r="M38" s="281">
        <f>+IFERROR(AVERAGE($B58:M58)*12/AVERAGE($B78:M78),0)</f>
        <v>3.175830457989369E-2</v>
      </c>
      <c r="N38" s="281">
        <f>+IFERROR(AVERAGE($B58:N58)*12/AVERAGE($B78:N78),0)</f>
        <v>2.6379899131784547E-2</v>
      </c>
    </row>
    <row r="39" spans="1:14">
      <c r="A39" s="278" t="s">
        <v>510</v>
      </c>
      <c r="B39" s="281"/>
      <c r="C39" s="281">
        <f>+IFERROR(AVERAGE($C59:C59)*12/AVERAGE($B79:C79),0)</f>
        <v>0.16247398802649873</v>
      </c>
      <c r="D39" s="281">
        <f>+IFERROR(AVERAGE($C59:D59)*12/AVERAGE($B79:D79),0)</f>
        <v>0.2058475043515893</v>
      </c>
      <c r="E39" s="281">
        <f>+IFERROR(AVERAGE($B59:E59)*12/AVERAGE($B79:E79),0)</f>
        <v>0.18017737278943632</v>
      </c>
      <c r="F39" s="281">
        <f>+IFERROR(AVERAGE($B59:F59)*12/AVERAGE($B79:F79),0)</f>
        <v>0.13931265641782473</v>
      </c>
      <c r="G39" s="281">
        <f>+IFERROR(AVERAGE($B59:G59)*12/AVERAGE($B79:G79),0)</f>
        <v>0.12243737359419811</v>
      </c>
      <c r="H39" s="281">
        <f>+IFERROR(AVERAGE($B59:H59)*12/AVERAGE($B79:H79),0)</f>
        <v>0.12477229432080175</v>
      </c>
      <c r="I39" s="281">
        <f>+IFERROR(AVERAGE($B59:I59)*12/AVERAGE($B79:I79),0)</f>
        <v>0.10852502507440136</v>
      </c>
      <c r="J39" s="281">
        <f>+IFERROR(AVERAGE($B59:J59)*12/AVERAGE($B79:J79),0)</f>
        <v>0.10283945562619735</v>
      </c>
      <c r="K39" s="281">
        <f>+IFERROR(AVERAGE($B59:K59)*12/AVERAGE($B79:K79),0)</f>
        <v>0.10251863376481032</v>
      </c>
      <c r="L39" s="281">
        <f>+IFERROR(AVERAGE($B59:L59)*12/AVERAGE($B79:L79),0)</f>
        <v>0.11159664038685976</v>
      </c>
      <c r="M39" s="281">
        <f>+IFERROR(AVERAGE($B59:M59)*12/AVERAGE($B79:M79),0)</f>
        <v>0.11402365170123648</v>
      </c>
      <c r="N39" s="281">
        <f>+IFERROR(AVERAGE($B59:N59)*12/AVERAGE($B79:N79),0)</f>
        <v>0.1079910992647642</v>
      </c>
    </row>
    <row r="40" spans="1:14">
      <c r="A40" s="279" t="s">
        <v>554</v>
      </c>
      <c r="B40" s="272"/>
      <c r="C40" s="272">
        <f>+IFERROR(AVERAGE($C60:C60)*12/AVERAGE($B80:C80),0)</f>
        <v>5.4355710554623168E-2</v>
      </c>
      <c r="D40" s="272">
        <f>+IFERROR(AVERAGE($C60:D60)*12/AVERAGE($B80:D80),0)</f>
        <v>5.331952100326786E-2</v>
      </c>
      <c r="E40" s="272">
        <f>+IFERROR(AVERAGE($B60:E60)*12/AVERAGE($B80:E80),0)</f>
        <v>6.5578788155397624E-2</v>
      </c>
      <c r="F40" s="272">
        <f>+IFERROR(AVERAGE($B60:F60)*12/AVERAGE($B80:F80),0)</f>
        <v>5.6857657507918075E-2</v>
      </c>
      <c r="G40" s="272">
        <f>+IFERROR(AVERAGE($B60:G60)*12/AVERAGE($B80:G80),0)</f>
        <v>5.8090596985385427E-2</v>
      </c>
      <c r="H40" s="272">
        <f>+IFERROR(AVERAGE($B60:H60)*12/AVERAGE($B80:H80),0)</f>
        <v>5.5345388802289258E-2</v>
      </c>
      <c r="I40" s="272">
        <f>+IFERROR(AVERAGE($B60:I60)*12/AVERAGE($B80:I80),0)</f>
        <v>4.2678063390921471E-2</v>
      </c>
      <c r="J40" s="272">
        <f>+IFERROR(AVERAGE($B60:J60)*12/AVERAGE($B80:J80),0)</f>
        <v>4.8831908643654033E-2</v>
      </c>
      <c r="K40" s="272">
        <f>+IFERROR(AVERAGE($B60:K60)*12/AVERAGE($B80:K80),0)</f>
        <v>5.5559305051175588E-2</v>
      </c>
      <c r="L40" s="272">
        <f>+IFERROR(AVERAGE($B60:L60)*12/AVERAGE($B80:L80),0)</f>
        <v>6.2911601722559843E-2</v>
      </c>
      <c r="M40" s="272">
        <f>+IFERROR(AVERAGE($B60:M60)*12/AVERAGE($B80:M80),0)</f>
        <v>6.5626073889800254E-2</v>
      </c>
      <c r="N40" s="272">
        <f>+IFERROR(AVERAGE($B60:N60)*12/AVERAGE($B80:N80),0)</f>
        <v>7.2522934791134572E-2</v>
      </c>
    </row>
    <row r="41" spans="1:14" s="228" customFormat="1">
      <c r="A41" s="230" t="s">
        <v>550</v>
      </c>
      <c r="B41" s="273"/>
      <c r="C41" s="273">
        <f>+IFERROR(AVERAGE($C61:C61)*12/AVERAGE($B81:C81),0)</f>
        <v>6.8477440152185182E-2</v>
      </c>
      <c r="D41" s="273">
        <f>+IFERROR(AVERAGE($C61:D61)*12/AVERAGE($B81:D81),0)</f>
        <v>9.0221776963527817E-2</v>
      </c>
      <c r="E41" s="273">
        <f>+IFERROR(AVERAGE($B61:E61)*12/AVERAGE($B81:E81),0)</f>
        <v>0.1033986344674543</v>
      </c>
      <c r="F41" s="273">
        <f>+IFERROR(AVERAGE($B61:F61)*12/AVERAGE($B81:F81),0)</f>
        <v>0.10474761217811163</v>
      </c>
      <c r="G41" s="273">
        <f>+IFERROR(AVERAGE($B61:G61)*12/AVERAGE($B81:G81),0)</f>
        <v>0.1089995070209451</v>
      </c>
      <c r="H41" s="273">
        <f>+IFERROR(AVERAGE($B61:H61)*12/AVERAGE($B81:H81),0)</f>
        <v>0.10727393040576165</v>
      </c>
      <c r="I41" s="273">
        <f>+IFERROR(AVERAGE($B61:I61)*12/AVERAGE($B81:I81),0)</f>
        <v>0.10168588727198104</v>
      </c>
      <c r="J41" s="273">
        <f>+IFERROR(AVERAGE($B61:J61)*12/AVERAGE($B81:J81),0)</f>
        <v>9.9821968358044952E-2</v>
      </c>
      <c r="K41" s="273">
        <f>+IFERROR(AVERAGE($B61:K61)*12/AVERAGE($B81:K81),0)</f>
        <v>0.10749753637920045</v>
      </c>
      <c r="L41" s="273">
        <f>+IFERROR(AVERAGE($B61:L61)*12/AVERAGE($B81:L81),0)</f>
        <v>0.10706363170343321</v>
      </c>
      <c r="M41" s="273">
        <f>+IFERROR(AVERAGE($B61:M61)*12/AVERAGE($B81:M81),0)</f>
        <v>0.10347347768189175</v>
      </c>
      <c r="N41" s="273">
        <f>+IFERROR(AVERAGE($B61:N61)*12/AVERAGE($B81:N81),0)</f>
        <v>0.10174338730102001</v>
      </c>
    </row>
    <row r="44" spans="1:14" s="236" customFormat="1">
      <c r="A44" s="237" t="s">
        <v>385</v>
      </c>
      <c r="B44" s="232" t="s">
        <v>390</v>
      </c>
      <c r="C44" s="232" t="s">
        <v>473</v>
      </c>
      <c r="D44" s="232" t="s">
        <v>472</v>
      </c>
      <c r="E44" s="232" t="s">
        <v>471</v>
      </c>
      <c r="F44" s="232" t="s">
        <v>470</v>
      </c>
      <c r="G44" s="232" t="s">
        <v>469</v>
      </c>
      <c r="H44" s="232" t="s">
        <v>468</v>
      </c>
      <c r="I44" s="232" t="s">
        <v>467</v>
      </c>
      <c r="J44" s="232" t="s">
        <v>466</v>
      </c>
      <c r="K44" s="232" t="s">
        <v>465</v>
      </c>
      <c r="L44" s="232" t="s">
        <v>464</v>
      </c>
      <c r="M44" s="232" t="s">
        <v>463</v>
      </c>
      <c r="N44" s="232" t="s">
        <v>390</v>
      </c>
    </row>
    <row r="45" spans="1:14">
      <c r="A45" s="278" t="s">
        <v>496</v>
      </c>
      <c r="B45" s="284"/>
      <c r="C45" s="284">
        <f>+_xlfn.XLOOKUP($A45,'EBIT (LY)'!$A:$A,'EBIT (LY)'!B:B)</f>
        <v>-21678.759999999962</v>
      </c>
      <c r="D45" s="284">
        <f>+_xlfn.XLOOKUP($A45,'EBIT (LY)'!$A:$A,'EBIT (LY)'!C:C)</f>
        <v>612.18000000006464</v>
      </c>
      <c r="E45" s="284">
        <f>+_xlfn.XLOOKUP($A45,'EBIT (LY)'!$A:$A,'EBIT (LY)'!D:D)</f>
        <v>210610.02000000011</v>
      </c>
      <c r="F45" s="284">
        <f>+_xlfn.XLOOKUP($A45,'EBIT (LY)'!$A:$A,'EBIT (LY)'!E:E)</f>
        <v>345448.87000000034</v>
      </c>
      <c r="G45" s="284">
        <f>+_xlfn.XLOOKUP($A45,'EBIT (LY)'!$A:$A,'EBIT (LY)'!F:F)</f>
        <v>83613.370800000179</v>
      </c>
      <c r="H45" s="284">
        <f>+_xlfn.XLOOKUP($A45,'EBIT (LY)'!$A:$A,'EBIT (LY)'!G:G)</f>
        <v>137700.11919999949</v>
      </c>
      <c r="I45" s="284">
        <f>+_xlfn.XLOOKUP($A45,'EBIT (LY)'!$A:$A,'EBIT (LY)'!H:H)</f>
        <v>375282.57</v>
      </c>
      <c r="J45" s="284">
        <f>+_xlfn.XLOOKUP($A45,'EBIT (LY)'!$A:$A,'EBIT (LY)'!I:I)</f>
        <v>199790.95000000004</v>
      </c>
      <c r="K45" s="284">
        <f>+_xlfn.XLOOKUP($A45,'EBIT (LY)'!$A:$A,'EBIT (LY)'!J:J)</f>
        <v>399373.84999999712</v>
      </c>
      <c r="L45" s="284">
        <f>+_xlfn.XLOOKUP($A45,'EBIT (LY)'!$A:$A,'EBIT (LY)'!K:K)</f>
        <v>272086.03000000009</v>
      </c>
      <c r="M45" s="284">
        <f>+_xlfn.XLOOKUP($A45,'EBIT (LY)'!$A:$A,'EBIT (LY)'!L:L)</f>
        <v>-73628.610000000815</v>
      </c>
      <c r="N45" s="284">
        <f>+_xlfn.XLOOKUP($A45,'EBIT (LY)'!$A:$A,'EBIT (LY)'!M:M)</f>
        <v>16124.47000000003</v>
      </c>
    </row>
    <row r="46" spans="1:14">
      <c r="A46" s="278" t="s">
        <v>497</v>
      </c>
      <c r="B46" s="284"/>
      <c r="C46" s="284">
        <f>+_xlfn.XLOOKUP($A46,'EBIT (LY)'!$A:$A,'EBIT (LY)'!B:B)</f>
        <v>56907.420000000042</v>
      </c>
      <c r="D46" s="284">
        <f>+_xlfn.XLOOKUP($A46,'EBIT (LY)'!$A:$A,'EBIT (LY)'!C:C)</f>
        <v>166690.36000000002</v>
      </c>
      <c r="E46" s="284">
        <f>+_xlfn.XLOOKUP($A46,'EBIT (LY)'!$A:$A,'EBIT (LY)'!D:D)</f>
        <v>68497.290000000052</v>
      </c>
      <c r="F46" s="284">
        <f>+_xlfn.XLOOKUP($A46,'EBIT (LY)'!$A:$A,'EBIT (LY)'!E:E)</f>
        <v>58004.339999999931</v>
      </c>
      <c r="G46" s="284">
        <f>+_xlfn.XLOOKUP($A46,'EBIT (LY)'!$A:$A,'EBIT (LY)'!F:F)</f>
        <v>63925.199999999953</v>
      </c>
      <c r="H46" s="284">
        <f>+_xlfn.XLOOKUP($A46,'EBIT (LY)'!$A:$A,'EBIT (LY)'!G:G)</f>
        <v>43468.949999999917</v>
      </c>
      <c r="I46" s="284">
        <f>+_xlfn.XLOOKUP($A46,'EBIT (LY)'!$A:$A,'EBIT (LY)'!H:H)</f>
        <v>9007.7100000000391</v>
      </c>
      <c r="J46" s="284">
        <f>+_xlfn.XLOOKUP($A46,'EBIT (LY)'!$A:$A,'EBIT (LY)'!I:I)</f>
        <v>-178.82999999999356</v>
      </c>
      <c r="K46" s="284">
        <f>+_xlfn.XLOOKUP($A46,'EBIT (LY)'!$A:$A,'EBIT (LY)'!J:J)</f>
        <v>60769.690000000024</v>
      </c>
      <c r="L46" s="284">
        <f>+_xlfn.XLOOKUP($A46,'EBIT (LY)'!$A:$A,'EBIT (LY)'!K:K)</f>
        <v>-14819.719399999994</v>
      </c>
      <c r="M46" s="284">
        <f>+_xlfn.XLOOKUP($A46,'EBIT (LY)'!$A:$A,'EBIT (LY)'!L:L)</f>
        <v>-42104.709999999905</v>
      </c>
      <c r="N46" s="284">
        <f>+_xlfn.XLOOKUP($A46,'EBIT (LY)'!$A:$A,'EBIT (LY)'!M:M)</f>
        <v>2823.3400000000879</v>
      </c>
    </row>
    <row r="47" spans="1:14">
      <c r="A47" s="278" t="s">
        <v>498</v>
      </c>
      <c r="B47" s="284"/>
      <c r="C47" s="284">
        <f>+_xlfn.XLOOKUP($A47,'EBIT (LY)'!$A:$A,'EBIT (LY)'!B:B)</f>
        <v>34153.990000000005</v>
      </c>
      <c r="D47" s="284">
        <f>+_xlfn.XLOOKUP($A47,'EBIT (LY)'!$A:$A,'EBIT (LY)'!C:C)</f>
        <v>9869.5599999999977</v>
      </c>
      <c r="E47" s="284">
        <f>+_xlfn.XLOOKUP($A47,'EBIT (LY)'!$A:$A,'EBIT (LY)'!D:D)</f>
        <v>3073.6699999999996</v>
      </c>
      <c r="F47" s="284">
        <f>+_xlfn.XLOOKUP($A47,'EBIT (LY)'!$A:$A,'EBIT (LY)'!E:E)</f>
        <v>9096.4400000000041</v>
      </c>
      <c r="G47" s="284">
        <f>+_xlfn.XLOOKUP($A47,'EBIT (LY)'!$A:$A,'EBIT (LY)'!F:F)</f>
        <v>6583.9100000000017</v>
      </c>
      <c r="H47" s="284">
        <f>+_xlfn.XLOOKUP($A47,'EBIT (LY)'!$A:$A,'EBIT (LY)'!G:G)</f>
        <v>5127.01</v>
      </c>
      <c r="I47" s="284">
        <f>+_xlfn.XLOOKUP($A47,'EBIT (LY)'!$A:$A,'EBIT (LY)'!H:H)</f>
        <v>12191.270000000002</v>
      </c>
      <c r="J47" s="284">
        <f>+_xlfn.XLOOKUP($A47,'EBIT (LY)'!$A:$A,'EBIT (LY)'!I:I)</f>
        <v>5416.31</v>
      </c>
      <c r="K47" s="284">
        <f>+_xlfn.XLOOKUP($A47,'EBIT (LY)'!$A:$A,'EBIT (LY)'!J:J)</f>
        <v>2753.8100000000004</v>
      </c>
      <c r="L47" s="284">
        <f>+_xlfn.XLOOKUP($A47,'EBIT (LY)'!$A:$A,'EBIT (LY)'!K:K)</f>
        <v>3344.2400000000007</v>
      </c>
      <c r="M47" s="284">
        <f>+_xlfn.XLOOKUP($A47,'EBIT (LY)'!$A:$A,'EBIT (LY)'!L:L)</f>
        <v>12870.54</v>
      </c>
      <c r="N47" s="284">
        <f>+_xlfn.XLOOKUP($A47,'EBIT (LY)'!$A:$A,'EBIT (LY)'!M:M)</f>
        <v>9785.08</v>
      </c>
    </row>
    <row r="48" spans="1:14">
      <c r="A48" s="279" t="s">
        <v>551</v>
      </c>
      <c r="B48" s="285"/>
      <c r="C48" s="285">
        <f>+_xlfn.XLOOKUP($A48,'EBIT (LY)'!$A:$A,'EBIT (LY)'!B:B)</f>
        <v>69382.650000000081</v>
      </c>
      <c r="D48" s="285">
        <f>+_xlfn.XLOOKUP($A48,'EBIT (LY)'!$A:$A,'EBIT (LY)'!C:C)</f>
        <v>177172.10000000006</v>
      </c>
      <c r="E48" s="285">
        <f>+_xlfn.XLOOKUP($A48,'EBIT (LY)'!$A:$A,'EBIT (LY)'!D:D)</f>
        <v>282180.98000000016</v>
      </c>
      <c r="F48" s="285">
        <f>+_xlfn.XLOOKUP($A48,'EBIT (LY)'!$A:$A,'EBIT (LY)'!E:E)</f>
        <v>412549.65000000026</v>
      </c>
      <c r="G48" s="285">
        <f>+_xlfn.XLOOKUP($A48,'EBIT (LY)'!$A:$A,'EBIT (LY)'!F:F)</f>
        <v>154122.48080000014</v>
      </c>
      <c r="H48" s="285">
        <f>+_xlfn.XLOOKUP($A48,'EBIT (LY)'!$A:$A,'EBIT (LY)'!G:G)</f>
        <v>186296.07919999943</v>
      </c>
      <c r="I48" s="285">
        <f>+_xlfn.XLOOKUP($A48,'EBIT (LY)'!$A:$A,'EBIT (LY)'!H:H)</f>
        <v>396481.55000000005</v>
      </c>
      <c r="J48" s="285">
        <f>+_xlfn.XLOOKUP($A48,'EBIT (LY)'!$A:$A,'EBIT (LY)'!I:I)</f>
        <v>205028.43000000005</v>
      </c>
      <c r="K48" s="285">
        <f>+_xlfn.XLOOKUP($A48,'EBIT (LY)'!$A:$A,'EBIT (LY)'!J:J)</f>
        <v>462897.34999999712</v>
      </c>
      <c r="L48" s="285">
        <f>+_xlfn.XLOOKUP($A48,'EBIT (LY)'!$A:$A,'EBIT (LY)'!K:K)</f>
        <v>260610.55060000008</v>
      </c>
      <c r="M48" s="285">
        <f>+_xlfn.XLOOKUP($A48,'EBIT (LY)'!$A:$A,'EBIT (LY)'!L:L)</f>
        <v>-102862.78000000073</v>
      </c>
      <c r="N48" s="285">
        <f>+_xlfn.XLOOKUP($A48,'EBIT (LY)'!$A:$A,'EBIT (LY)'!M:M)</f>
        <v>28732.890000000116</v>
      </c>
    </row>
    <row r="49" spans="1:38">
      <c r="A49" s="278" t="s">
        <v>500</v>
      </c>
      <c r="B49" s="286"/>
      <c r="C49" s="286">
        <f>+_xlfn.XLOOKUP($A49,'EBIT (LY)'!$A:$A,'EBIT (LY)'!B:B)</f>
        <v>101552.41000000012</v>
      </c>
      <c r="D49" s="286">
        <f>+_xlfn.XLOOKUP($A49,'EBIT (LY)'!$A:$A,'EBIT (LY)'!C:C)</f>
        <v>139825.75999999995</v>
      </c>
      <c r="E49" s="286">
        <f>+_xlfn.XLOOKUP($A49,'EBIT (LY)'!$A:$A,'EBIT (LY)'!D:D)</f>
        <v>73835.83</v>
      </c>
      <c r="F49" s="286">
        <f>+_xlfn.XLOOKUP($A49,'EBIT (LY)'!$A:$A,'EBIT (LY)'!E:E)</f>
        <v>20828.409999999883</v>
      </c>
      <c r="G49" s="286">
        <f>+_xlfn.XLOOKUP($A49,'EBIT (LY)'!$A:$A,'EBIT (LY)'!F:F)</f>
        <v>226135.59190000012</v>
      </c>
      <c r="H49" s="286">
        <f>+_xlfn.XLOOKUP($A49,'EBIT (LY)'!$A:$A,'EBIT (LY)'!G:G)</f>
        <v>107160.84809999992</v>
      </c>
      <c r="I49" s="286">
        <f>+_xlfn.XLOOKUP($A49,'EBIT (LY)'!$A:$A,'EBIT (LY)'!H:H)</f>
        <v>29905.589999999804</v>
      </c>
      <c r="J49" s="286">
        <f>+_xlfn.XLOOKUP($A49,'EBIT (LY)'!$A:$A,'EBIT (LY)'!I:I)</f>
        <v>-1812.970000000033</v>
      </c>
      <c r="K49" s="286">
        <f>+_xlfn.XLOOKUP($A49,'EBIT (LY)'!$A:$A,'EBIT (LY)'!J:J)</f>
        <v>32978.259999999733</v>
      </c>
      <c r="L49" s="286">
        <f>+_xlfn.XLOOKUP($A49,'EBIT (LY)'!$A:$A,'EBIT (LY)'!K:K)</f>
        <v>-61976.650000000809</v>
      </c>
      <c r="M49" s="286">
        <f>+_xlfn.XLOOKUP($A49,'EBIT (LY)'!$A:$A,'EBIT (LY)'!L:L)</f>
        <v>25226.39999999935</v>
      </c>
      <c r="N49" s="286">
        <f>+_xlfn.XLOOKUP($A49,'EBIT (LY)'!$A:$A,'EBIT (LY)'!M:M)</f>
        <v>-16.510000000181208</v>
      </c>
    </row>
    <row r="50" spans="1:38">
      <c r="A50" s="278" t="s">
        <v>501</v>
      </c>
      <c r="B50" s="286"/>
      <c r="C50" s="286">
        <f>+_xlfn.XLOOKUP($A50,'EBIT (LY)'!$A:$A,'EBIT (LY)'!B:B)</f>
        <v>47026.120000000024</v>
      </c>
      <c r="D50" s="286">
        <f>+_xlfn.XLOOKUP($A50,'EBIT (LY)'!$A:$A,'EBIT (LY)'!C:C)</f>
        <v>67782.850000000006</v>
      </c>
      <c r="E50" s="286">
        <f>+_xlfn.XLOOKUP($A50,'EBIT (LY)'!$A:$A,'EBIT (LY)'!D:D)</f>
        <v>76542.040000000052</v>
      </c>
      <c r="F50" s="286">
        <f>+_xlfn.XLOOKUP($A50,'EBIT (LY)'!$A:$A,'EBIT (LY)'!E:E)</f>
        <v>45178.900000000023</v>
      </c>
      <c r="G50" s="286">
        <f>+_xlfn.XLOOKUP($A50,'EBIT (LY)'!$A:$A,'EBIT (LY)'!F:F)</f>
        <v>-9207.6999999999844</v>
      </c>
      <c r="H50" s="286">
        <f>+_xlfn.XLOOKUP($A50,'EBIT (LY)'!$A:$A,'EBIT (LY)'!G:G)</f>
        <v>58240.440000000031</v>
      </c>
      <c r="I50" s="286">
        <f>+_xlfn.XLOOKUP($A50,'EBIT (LY)'!$A:$A,'EBIT (LY)'!H:H)</f>
        <v>22675.770000000015</v>
      </c>
      <c r="J50" s="286">
        <f>+_xlfn.XLOOKUP($A50,'EBIT (LY)'!$A:$A,'EBIT (LY)'!I:I)</f>
        <v>45191.349999999984</v>
      </c>
      <c r="K50" s="286">
        <f>+_xlfn.XLOOKUP($A50,'EBIT (LY)'!$A:$A,'EBIT (LY)'!J:J)</f>
        <v>45369.980000000032</v>
      </c>
      <c r="L50" s="286">
        <f>+_xlfn.XLOOKUP($A50,'EBIT (LY)'!$A:$A,'EBIT (LY)'!K:K)</f>
        <v>55227.019500000031</v>
      </c>
      <c r="M50" s="286">
        <f>+_xlfn.XLOOKUP($A50,'EBIT (LY)'!$A:$A,'EBIT (LY)'!L:L)</f>
        <v>57239.430000000029</v>
      </c>
      <c r="N50" s="286">
        <f>+_xlfn.XLOOKUP($A50,'EBIT (LY)'!$A:$A,'EBIT (LY)'!M:M)</f>
        <v>47708.339999999967</v>
      </c>
    </row>
    <row r="51" spans="1:38">
      <c r="A51" s="278" t="s">
        <v>502</v>
      </c>
      <c r="B51" s="286"/>
      <c r="C51" s="286">
        <f>+_xlfn.XLOOKUP($A51,'EBIT (LY)'!$A:$A,'EBIT (LY)'!B:B)</f>
        <v>-17093.570000000018</v>
      </c>
      <c r="D51" s="286">
        <f>+_xlfn.XLOOKUP($A51,'EBIT (LY)'!$A:$A,'EBIT (LY)'!C:C)</f>
        <v>-3618.4300000000148</v>
      </c>
      <c r="E51" s="286">
        <f>+_xlfn.XLOOKUP($A51,'EBIT (LY)'!$A:$A,'EBIT (LY)'!D:D)</f>
        <v>23693.609999999939</v>
      </c>
      <c r="F51" s="286">
        <f>+_xlfn.XLOOKUP($A51,'EBIT (LY)'!$A:$A,'EBIT (LY)'!E:E)</f>
        <v>33747.160000000054</v>
      </c>
      <c r="G51" s="286">
        <f>+_xlfn.XLOOKUP($A51,'EBIT (LY)'!$A:$A,'EBIT (LY)'!F:F)</f>
        <v>21239.777200000171</v>
      </c>
      <c r="H51" s="286">
        <f>+_xlfn.XLOOKUP($A51,'EBIT (LY)'!$A:$A,'EBIT (LY)'!G:G)</f>
        <v>26987.392799999994</v>
      </c>
      <c r="I51" s="286">
        <f>+_xlfn.XLOOKUP($A51,'EBIT (LY)'!$A:$A,'EBIT (LY)'!H:H)</f>
        <v>11806.190000000082</v>
      </c>
      <c r="J51" s="286">
        <f>+_xlfn.XLOOKUP($A51,'EBIT (LY)'!$A:$A,'EBIT (LY)'!I:I)</f>
        <v>6828.1500000001943</v>
      </c>
      <c r="K51" s="286">
        <f>+_xlfn.XLOOKUP($A51,'EBIT (LY)'!$A:$A,'EBIT (LY)'!J:J)</f>
        <v>36178.960000000327</v>
      </c>
      <c r="L51" s="286">
        <f>+_xlfn.XLOOKUP($A51,'EBIT (LY)'!$A:$A,'EBIT (LY)'!K:K)</f>
        <v>37388.952500000218</v>
      </c>
      <c r="M51" s="286">
        <f>+_xlfn.XLOOKUP($A51,'EBIT (LY)'!$A:$A,'EBIT (LY)'!L:L)</f>
        <v>88766.469999999885</v>
      </c>
      <c r="N51" s="286">
        <f>+_xlfn.XLOOKUP($A51,'EBIT (LY)'!$A:$A,'EBIT (LY)'!M:M)</f>
        <v>78086.440000001123</v>
      </c>
    </row>
    <row r="52" spans="1:38">
      <c r="A52" s="279" t="s">
        <v>553</v>
      </c>
      <c r="B52" s="285"/>
      <c r="C52" s="285">
        <f>+_xlfn.XLOOKUP($A52,'EBIT (LY)'!$A:$A,'EBIT (LY)'!B:B)</f>
        <v>131484.96000000014</v>
      </c>
      <c r="D52" s="285">
        <f>+_xlfn.XLOOKUP($A52,'EBIT (LY)'!$A:$A,'EBIT (LY)'!C:C)</f>
        <v>203990.17999999993</v>
      </c>
      <c r="E52" s="285">
        <f>+_xlfn.XLOOKUP($A52,'EBIT (LY)'!$A:$A,'EBIT (LY)'!D:D)</f>
        <v>174071.47999999998</v>
      </c>
      <c r="F52" s="285">
        <f>+_xlfn.XLOOKUP($A52,'EBIT (LY)'!$A:$A,'EBIT (LY)'!E:E)</f>
        <v>99754.469999999972</v>
      </c>
      <c r="G52" s="285">
        <f>+_xlfn.XLOOKUP($A52,'EBIT (LY)'!$A:$A,'EBIT (LY)'!F:F)</f>
        <v>238167.66910000029</v>
      </c>
      <c r="H52" s="285">
        <f>+_xlfn.XLOOKUP($A52,'EBIT (LY)'!$A:$A,'EBIT (LY)'!G:G)</f>
        <v>192388.68089999995</v>
      </c>
      <c r="I52" s="285">
        <f>+_xlfn.XLOOKUP($A52,'EBIT (LY)'!$A:$A,'EBIT (LY)'!H:H)</f>
        <v>64387.549999999901</v>
      </c>
      <c r="J52" s="285">
        <f>+_xlfn.XLOOKUP($A52,'EBIT (LY)'!$A:$A,'EBIT (LY)'!I:I)</f>
        <v>50206.530000000144</v>
      </c>
      <c r="K52" s="285">
        <f>+_xlfn.XLOOKUP($A52,'EBIT (LY)'!$A:$A,'EBIT (LY)'!J:J)</f>
        <v>114527.20000000008</v>
      </c>
      <c r="L52" s="285">
        <f>+_xlfn.XLOOKUP($A52,'EBIT (LY)'!$A:$A,'EBIT (LY)'!K:K)</f>
        <v>30639.321999999433</v>
      </c>
      <c r="M52" s="285">
        <f>+_xlfn.XLOOKUP($A52,'EBIT (LY)'!$A:$A,'EBIT (LY)'!L:L)</f>
        <v>171232.29999999926</v>
      </c>
      <c r="N52" s="285">
        <f>+_xlfn.XLOOKUP($A52,'EBIT (LY)'!$A:$A,'EBIT (LY)'!M:M)</f>
        <v>125778.27000000091</v>
      </c>
    </row>
    <row r="53" spans="1:38">
      <c r="A53" s="278" t="s">
        <v>504</v>
      </c>
      <c r="B53" s="286"/>
      <c r="C53" s="286">
        <f>+_xlfn.XLOOKUP($A53,'EBIT (LY)'!$A:$A,'EBIT (LY)'!B:B)</f>
        <v>52716.01999999988</v>
      </c>
      <c r="D53" s="286">
        <f>+_xlfn.XLOOKUP($A53,'EBIT (LY)'!$A:$A,'EBIT (LY)'!C:C)</f>
        <v>23131.610000000059</v>
      </c>
      <c r="E53" s="286">
        <f>+_xlfn.XLOOKUP($A53,'EBIT (LY)'!$A:$A,'EBIT (LY)'!D:D)</f>
        <v>48663.190000000046</v>
      </c>
      <c r="F53" s="286">
        <f>+_xlfn.XLOOKUP($A53,'EBIT (LY)'!$A:$A,'EBIT (LY)'!E:E)</f>
        <v>27297.599999999977</v>
      </c>
      <c r="G53" s="286">
        <f>+_xlfn.XLOOKUP($A53,'EBIT (LY)'!$A:$A,'EBIT (LY)'!F:F)</f>
        <v>35849.09910000021</v>
      </c>
      <c r="H53" s="286">
        <f>+_xlfn.XLOOKUP($A53,'EBIT (LY)'!$A:$A,'EBIT (LY)'!G:G)</f>
        <v>4364.6609000001063</v>
      </c>
      <c r="I53" s="286">
        <f>+_xlfn.XLOOKUP($A53,'EBIT (LY)'!$A:$A,'EBIT (LY)'!H:H)</f>
        <v>-19448.139999999978</v>
      </c>
      <c r="J53" s="286">
        <f>+_xlfn.XLOOKUP($A53,'EBIT (LY)'!$A:$A,'EBIT (LY)'!I:I)</f>
        <v>-47210.369999999864</v>
      </c>
      <c r="K53" s="286">
        <f>+_xlfn.XLOOKUP($A53,'EBIT (LY)'!$A:$A,'EBIT (LY)'!J:J)</f>
        <v>67460.249999999869</v>
      </c>
      <c r="L53" s="286">
        <f>+_xlfn.XLOOKUP($A53,'EBIT (LY)'!$A:$A,'EBIT (LY)'!K:K)</f>
        <v>7771.2311999999047</v>
      </c>
      <c r="M53" s="286">
        <f>+_xlfn.XLOOKUP($A53,'EBIT (LY)'!$A:$A,'EBIT (LY)'!L:L)</f>
        <v>-45424.050000000047</v>
      </c>
      <c r="N53" s="286">
        <f>+_xlfn.XLOOKUP($A53,'EBIT (LY)'!$A:$A,'EBIT (LY)'!M:M)</f>
        <v>-44834.80000000009</v>
      </c>
    </row>
    <row r="54" spans="1:38" ht="15" customHeight="1">
      <c r="A54" s="278" t="s">
        <v>505</v>
      </c>
      <c r="B54" s="286"/>
      <c r="C54" s="286">
        <f>+_xlfn.XLOOKUP($A54,'EBIT (LY)'!$A:$A,'EBIT (LY)'!B:B)</f>
        <v>52510.969999999943</v>
      </c>
      <c r="D54" s="286">
        <f>+_xlfn.XLOOKUP($A54,'EBIT (LY)'!$A:$A,'EBIT (LY)'!C:C)</f>
        <v>183686.59000000037</v>
      </c>
      <c r="E54" s="286">
        <f>+_xlfn.XLOOKUP($A54,'EBIT (LY)'!$A:$A,'EBIT (LY)'!D:D)</f>
        <v>91180.329999999944</v>
      </c>
      <c r="F54" s="286">
        <f>+_xlfn.XLOOKUP($A54,'EBIT (LY)'!$A:$A,'EBIT (LY)'!E:E)</f>
        <v>73642.919999999402</v>
      </c>
      <c r="G54" s="286">
        <f>+_xlfn.XLOOKUP($A54,'EBIT (LY)'!$A:$A,'EBIT (LY)'!F:F)</f>
        <v>212260.64399999907</v>
      </c>
      <c r="H54" s="286">
        <f>+_xlfn.XLOOKUP($A54,'EBIT (LY)'!$A:$A,'EBIT (LY)'!G:G)</f>
        <v>136847.25599999967</v>
      </c>
      <c r="I54" s="286">
        <f>+_xlfn.XLOOKUP($A54,'EBIT (LY)'!$A:$A,'EBIT (LY)'!H:H)</f>
        <v>76905.489999999889</v>
      </c>
      <c r="J54" s="286">
        <f>+_xlfn.XLOOKUP($A54,'EBIT (LY)'!$A:$A,'EBIT (LY)'!I:I)</f>
        <v>106652.2599999965</v>
      </c>
      <c r="K54" s="286">
        <f>+_xlfn.XLOOKUP($A54,'EBIT (LY)'!$A:$A,'EBIT (LY)'!J:J)</f>
        <v>158048.74000000063</v>
      </c>
      <c r="L54" s="286">
        <f>+_xlfn.XLOOKUP($A54,'EBIT (LY)'!$A:$A,'EBIT (LY)'!K:K)</f>
        <v>54406.319499999823</v>
      </c>
      <c r="M54" s="286">
        <f>+_xlfn.XLOOKUP($A54,'EBIT (LY)'!$A:$A,'EBIT (LY)'!L:L)</f>
        <v>183556.97999999984</v>
      </c>
      <c r="N54" s="286">
        <f>+_xlfn.XLOOKUP($A54,'EBIT (LY)'!$A:$A,'EBIT (LY)'!M:M)</f>
        <v>55993.029999999679</v>
      </c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  <c r="AA54" s="226"/>
      <c r="AB54" s="226"/>
      <c r="AC54" s="226"/>
      <c r="AD54" s="226"/>
      <c r="AE54" s="226"/>
      <c r="AF54" s="226"/>
      <c r="AG54" s="226"/>
      <c r="AH54" s="226"/>
    </row>
    <row r="55" spans="1:38" ht="15" customHeight="1">
      <c r="A55" s="279" t="s">
        <v>552</v>
      </c>
      <c r="B55" s="285"/>
      <c r="C55" s="285">
        <f>+_xlfn.XLOOKUP($A55,'EBIT (LY)'!$A:$A,'EBIT (LY)'!B:B)</f>
        <v>105226.98999999982</v>
      </c>
      <c r="D55" s="285">
        <f>+_xlfn.XLOOKUP($A55,'EBIT (LY)'!$A:$A,'EBIT (LY)'!C:C)</f>
        <v>206818.20000000042</v>
      </c>
      <c r="E55" s="285">
        <f>+_xlfn.XLOOKUP($A55,'EBIT (LY)'!$A:$A,'EBIT (LY)'!D:D)</f>
        <v>139843.51999999999</v>
      </c>
      <c r="F55" s="285">
        <f>+_xlfn.XLOOKUP($A55,'EBIT (LY)'!$A:$A,'EBIT (LY)'!E:E)</f>
        <v>100940.51999999938</v>
      </c>
      <c r="G55" s="285">
        <f>+_xlfn.XLOOKUP($A55,'EBIT (LY)'!$A:$A,'EBIT (LY)'!F:F)</f>
        <v>248109.74309999926</v>
      </c>
      <c r="H55" s="285">
        <f>+_xlfn.XLOOKUP($A55,'EBIT (LY)'!$A:$A,'EBIT (LY)'!G:G)</f>
        <v>141211.91689999978</v>
      </c>
      <c r="I55" s="285">
        <f>+_xlfn.XLOOKUP($A55,'EBIT (LY)'!$A:$A,'EBIT (LY)'!H:H)</f>
        <v>57457.349999999911</v>
      </c>
      <c r="J55" s="285">
        <f>+_xlfn.XLOOKUP($A55,'EBIT (LY)'!$A:$A,'EBIT (LY)'!I:I)</f>
        <v>59441.889999996638</v>
      </c>
      <c r="K55" s="285">
        <f>+_xlfn.XLOOKUP($A55,'EBIT (LY)'!$A:$A,'EBIT (LY)'!J:J)</f>
        <v>225508.99000000051</v>
      </c>
      <c r="L55" s="285">
        <f>+_xlfn.XLOOKUP($A55,'EBIT (LY)'!$A:$A,'EBIT (LY)'!K:K)</f>
        <v>62177.550699999731</v>
      </c>
      <c r="M55" s="285">
        <f>+_xlfn.XLOOKUP($A55,'EBIT (LY)'!$A:$A,'EBIT (LY)'!L:L)</f>
        <v>138132.92999999979</v>
      </c>
      <c r="N55" s="285">
        <f>+_xlfn.XLOOKUP($A55,'EBIT (LY)'!$A:$A,'EBIT (LY)'!M:M)</f>
        <v>11158.229999999588</v>
      </c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  <c r="AA55" s="226"/>
      <c r="AB55" s="226"/>
      <c r="AC55" s="226"/>
      <c r="AD55" s="226"/>
      <c r="AE55" s="226"/>
      <c r="AF55" s="226"/>
      <c r="AG55" s="226"/>
      <c r="AH55" s="226"/>
    </row>
    <row r="56" spans="1:38" ht="15" customHeight="1">
      <c r="A56" s="278" t="s">
        <v>507</v>
      </c>
      <c r="B56" s="286"/>
      <c r="C56" s="286">
        <f>+_xlfn.XLOOKUP($A56,'EBIT (LY)'!$A:$A,'EBIT (LY)'!B:B)</f>
        <v>67642.840000000084</v>
      </c>
      <c r="D56" s="286">
        <f>+_xlfn.XLOOKUP($A56,'EBIT (LY)'!$A:$A,'EBIT (LY)'!C:C)</f>
        <v>-108431.9899999999</v>
      </c>
      <c r="E56" s="286">
        <f>+_xlfn.XLOOKUP($A56,'EBIT (LY)'!$A:$A,'EBIT (LY)'!D:D)</f>
        <v>3404.4999999999245</v>
      </c>
      <c r="F56" s="286">
        <f>+_xlfn.XLOOKUP($A56,'EBIT (LY)'!$A:$A,'EBIT (LY)'!E:E)</f>
        <v>-118873.45000000029</v>
      </c>
      <c r="G56" s="286">
        <f>+_xlfn.XLOOKUP($A56,'EBIT (LY)'!$A:$A,'EBIT (LY)'!F:F)</f>
        <v>45897.417699999765</v>
      </c>
      <c r="H56" s="286">
        <f>+_xlfn.XLOOKUP($A56,'EBIT (LY)'!$A:$A,'EBIT (LY)'!G:G)</f>
        <v>-105235.66769999986</v>
      </c>
      <c r="I56" s="286">
        <f>+_xlfn.XLOOKUP($A56,'EBIT (LY)'!$A:$A,'EBIT (LY)'!H:H)</f>
        <v>-181046.89999999985</v>
      </c>
      <c r="J56" s="286">
        <f>+_xlfn.XLOOKUP($A56,'EBIT (LY)'!$A:$A,'EBIT (LY)'!I:I)</f>
        <v>53843.669999999911</v>
      </c>
      <c r="K56" s="286">
        <f>+_xlfn.XLOOKUP($A56,'EBIT (LY)'!$A:$A,'EBIT (LY)'!J:J)</f>
        <v>40078.709999999395</v>
      </c>
      <c r="L56" s="286">
        <f>+_xlfn.XLOOKUP($A56,'EBIT (LY)'!$A:$A,'EBIT (LY)'!K:K)</f>
        <v>126258.4699999976</v>
      </c>
      <c r="M56" s="286">
        <f>+_xlfn.XLOOKUP($A56,'EBIT (LY)'!$A:$A,'EBIT (LY)'!L:L)</f>
        <v>-26797.280000001974</v>
      </c>
      <c r="N56" s="286">
        <f>+_xlfn.XLOOKUP($A56,'EBIT (LY)'!$A:$A,'EBIT (LY)'!M:M)</f>
        <v>220721.75000000195</v>
      </c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  <c r="AA56" s="226"/>
      <c r="AB56" s="226"/>
      <c r="AC56" s="226"/>
      <c r="AD56" s="226"/>
      <c r="AE56" s="226"/>
      <c r="AF56" s="226"/>
      <c r="AG56" s="226"/>
      <c r="AH56" s="226"/>
    </row>
    <row r="57" spans="1:38" ht="15" customHeight="1">
      <c r="A57" s="278" t="s">
        <v>508</v>
      </c>
      <c r="B57" s="286"/>
      <c r="C57" s="286">
        <f>+_xlfn.XLOOKUP($A57,'EBIT (LY)'!$A:$A,'EBIT (LY)'!B:B)</f>
        <v>84063.269999999931</v>
      </c>
      <c r="D57" s="286">
        <f>+_xlfn.XLOOKUP($A57,'EBIT (LY)'!$A:$A,'EBIT (LY)'!C:C)</f>
        <v>81302.41</v>
      </c>
      <c r="E57" s="286">
        <f>+_xlfn.XLOOKUP($A57,'EBIT (LY)'!$A:$A,'EBIT (LY)'!D:D)</f>
        <v>87225.370000000054</v>
      </c>
      <c r="F57" s="286">
        <f>+_xlfn.XLOOKUP($A57,'EBIT (LY)'!$A:$A,'EBIT (LY)'!E:E)</f>
        <v>84637.970000000394</v>
      </c>
      <c r="G57" s="286">
        <f>+_xlfn.XLOOKUP($A57,'EBIT (LY)'!$A:$A,'EBIT (LY)'!F:F)</f>
        <v>100060.43429999978</v>
      </c>
      <c r="H57" s="286">
        <f>+_xlfn.XLOOKUP($A57,'EBIT (LY)'!$A:$A,'EBIT (LY)'!G:G)</f>
        <v>79264.295699999915</v>
      </c>
      <c r="I57" s="286">
        <f>+_xlfn.XLOOKUP($A57,'EBIT (LY)'!$A:$A,'EBIT (LY)'!H:H)</f>
        <v>173565.51999999973</v>
      </c>
      <c r="J57" s="286">
        <f>+_xlfn.XLOOKUP($A57,'EBIT (LY)'!$A:$A,'EBIT (LY)'!I:I)</f>
        <v>105052.17999999963</v>
      </c>
      <c r="K57" s="286">
        <f>+_xlfn.XLOOKUP($A57,'EBIT (LY)'!$A:$A,'EBIT (LY)'!J:J)</f>
        <v>125126.17</v>
      </c>
      <c r="L57" s="286">
        <f>+_xlfn.XLOOKUP($A57,'EBIT (LY)'!$A:$A,'EBIT (LY)'!K:K)</f>
        <v>103372.82999999961</v>
      </c>
      <c r="M57" s="286">
        <f>+_xlfn.XLOOKUP($A57,'EBIT (LY)'!$A:$A,'EBIT (LY)'!L:L)</f>
        <v>198261.93000000014</v>
      </c>
      <c r="N57" s="286">
        <f>+_xlfn.XLOOKUP($A57,'EBIT (LY)'!$A:$A,'EBIT (LY)'!M:M)</f>
        <v>185183.17000000039</v>
      </c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  <c r="AA57" s="226"/>
      <c r="AB57" s="226"/>
      <c r="AC57" s="226"/>
      <c r="AD57" s="226"/>
      <c r="AE57" s="226"/>
      <c r="AF57" s="226"/>
      <c r="AG57" s="226"/>
      <c r="AH57" s="226"/>
    </row>
    <row r="58" spans="1:38" ht="15" customHeight="1">
      <c r="A58" s="278" t="s">
        <v>509</v>
      </c>
      <c r="B58" s="286"/>
      <c r="C58" s="286">
        <f>+_xlfn.XLOOKUP($A58,'EBIT (LY)'!$A:$A,'EBIT (LY)'!B:B)</f>
        <v>-92876.549999999988</v>
      </c>
      <c r="D58" s="286">
        <f>+_xlfn.XLOOKUP($A58,'EBIT (LY)'!$A:$A,'EBIT (LY)'!C:C)</f>
        <v>33904.400000000089</v>
      </c>
      <c r="E58" s="286">
        <f>+_xlfn.XLOOKUP($A58,'EBIT (LY)'!$A:$A,'EBIT (LY)'!D:D)</f>
        <v>81014.209999999919</v>
      </c>
      <c r="F58" s="286">
        <f>+_xlfn.XLOOKUP($A58,'EBIT (LY)'!$A:$A,'EBIT (LY)'!E:E)</f>
        <v>109950.65999999947</v>
      </c>
      <c r="G58" s="286">
        <f>+_xlfn.XLOOKUP($A58,'EBIT (LY)'!$A:$A,'EBIT (LY)'!F:F)</f>
        <v>-7005.9644999995344</v>
      </c>
      <c r="H58" s="286">
        <f>+_xlfn.XLOOKUP($A58,'EBIT (LY)'!$A:$A,'EBIT (LY)'!G:G)</f>
        <v>81413.61449999988</v>
      </c>
      <c r="I58" s="286">
        <f>+_xlfn.XLOOKUP($A58,'EBIT (LY)'!$A:$A,'EBIT (LY)'!H:H)</f>
        <v>-73884.010000000882</v>
      </c>
      <c r="J58" s="286">
        <f>+_xlfn.XLOOKUP($A58,'EBIT (LY)'!$A:$A,'EBIT (LY)'!I:I)</f>
        <v>51029.330000000176</v>
      </c>
      <c r="K58" s="286">
        <f>+_xlfn.XLOOKUP($A58,'EBIT (LY)'!$A:$A,'EBIT (LY)'!J:J)</f>
        <v>73382.830000000176</v>
      </c>
      <c r="L58" s="286">
        <f>+_xlfn.XLOOKUP($A58,'EBIT (LY)'!$A:$A,'EBIT (LY)'!K:K)</f>
        <v>25954.839000001968</v>
      </c>
      <c r="M58" s="286">
        <f>+_xlfn.XLOOKUP($A58,'EBIT (LY)'!$A:$A,'EBIT (LY)'!L:L)</f>
        <v>21094.930000001052</v>
      </c>
      <c r="N58" s="286">
        <f>+_xlfn.XLOOKUP($A58,'EBIT (LY)'!$A:$A,'EBIT (LY)'!M:M)</f>
        <v>-28917.439999999653</v>
      </c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  <c r="AA58" s="226"/>
      <c r="AB58" s="226"/>
      <c r="AC58" s="226"/>
      <c r="AD58" s="226"/>
      <c r="AE58" s="226"/>
      <c r="AF58" s="226"/>
      <c r="AG58" s="226"/>
      <c r="AH58" s="226"/>
    </row>
    <row r="59" spans="1:38" ht="15" customHeight="1">
      <c r="A59" s="278" t="s">
        <v>510</v>
      </c>
      <c r="B59" s="286"/>
      <c r="C59" s="286">
        <f>+_xlfn.XLOOKUP($A59,'EBIT (LY)'!$A:$A,'EBIT (LY)'!B:B)</f>
        <v>86392.819999999934</v>
      </c>
      <c r="D59" s="286">
        <f>+_xlfn.XLOOKUP($A59,'EBIT (LY)'!$A:$A,'EBIT (LY)'!C:C)</f>
        <v>127389.94000000003</v>
      </c>
      <c r="E59" s="286">
        <f>+_xlfn.XLOOKUP($A59,'EBIT (LY)'!$A:$A,'EBIT (LY)'!D:D)</f>
        <v>52973.909999999931</v>
      </c>
      <c r="F59" s="286">
        <f>+_xlfn.XLOOKUP($A59,'EBIT (LY)'!$A:$A,'EBIT (LY)'!E:E)</f>
        <v>-4759.3699999999499</v>
      </c>
      <c r="G59" s="286">
        <f>+_xlfn.XLOOKUP($A59,'EBIT (LY)'!$A:$A,'EBIT (LY)'!F:F)</f>
        <v>15638.149900000069</v>
      </c>
      <c r="H59" s="286">
        <f>+_xlfn.XLOOKUP($A59,'EBIT (LY)'!$A:$A,'EBIT (LY)'!G:G)</f>
        <v>48281.050099999949</v>
      </c>
      <c r="I59" s="286">
        <f>+_xlfn.XLOOKUP($A59,'EBIT (LY)'!$A:$A,'EBIT (LY)'!H:H)</f>
        <v>-1680.4599999999828</v>
      </c>
      <c r="J59" s="286">
        <f>+_xlfn.XLOOKUP($A59,'EBIT (LY)'!$A:$A,'EBIT (LY)'!I:I)</f>
        <v>20047.800000000039</v>
      </c>
      <c r="K59" s="286">
        <f>+_xlfn.XLOOKUP($A59,'EBIT (LY)'!$A:$A,'EBIT (LY)'!J:J)</f>
        <v>35409.310000000034</v>
      </c>
      <c r="L59" s="286">
        <f>+_xlfn.XLOOKUP($A59,'EBIT (LY)'!$A:$A,'EBIT (LY)'!K:K)</f>
        <v>79199.37949999969</v>
      </c>
      <c r="M59" s="286">
        <f>+_xlfn.XLOOKUP($A59,'EBIT (LY)'!$A:$A,'EBIT (LY)'!L:L)</f>
        <v>52559.340000000069</v>
      </c>
      <c r="N59" s="286">
        <f>+_xlfn.XLOOKUP($A59,'EBIT (LY)'!$A:$A,'EBIT (LY)'!M:M)</f>
        <v>13936.049999999837</v>
      </c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  <c r="AA59" s="226"/>
      <c r="AB59" s="226"/>
      <c r="AC59" s="226"/>
      <c r="AD59" s="226"/>
      <c r="AE59" s="226"/>
      <c r="AF59" s="226"/>
      <c r="AG59" s="226"/>
      <c r="AH59" s="226"/>
    </row>
    <row r="60" spans="1:38" ht="15" customHeight="1">
      <c r="A60" s="279" t="s">
        <v>554</v>
      </c>
      <c r="B60" s="285"/>
      <c r="C60" s="285">
        <f>+_xlfn.XLOOKUP($A60,'EBIT (LY)'!$A:$A,'EBIT (LY)'!B:B)</f>
        <v>145222.37999999995</v>
      </c>
      <c r="D60" s="285">
        <f>+_xlfn.XLOOKUP($A60,'EBIT (LY)'!$A:$A,'EBIT (LY)'!C:C)</f>
        <v>134164.76000000021</v>
      </c>
      <c r="E60" s="285">
        <f>+_xlfn.XLOOKUP($A60,'EBIT (LY)'!$A:$A,'EBIT (LY)'!D:D)</f>
        <v>224617.98999999979</v>
      </c>
      <c r="F60" s="285">
        <f>+_xlfn.XLOOKUP($A60,'EBIT (LY)'!$A:$A,'EBIT (LY)'!E:E)</f>
        <v>70955.809999999634</v>
      </c>
      <c r="G60" s="285">
        <f>+_xlfn.XLOOKUP($A60,'EBIT (LY)'!$A:$A,'EBIT (LY)'!F:F)</f>
        <v>154590.03740000006</v>
      </c>
      <c r="H60" s="285">
        <f>+_xlfn.XLOOKUP($A60,'EBIT (LY)'!$A:$A,'EBIT (LY)'!G:G)</f>
        <v>103723.29259999988</v>
      </c>
      <c r="I60" s="285">
        <f>+_xlfn.XLOOKUP($A60,'EBIT (LY)'!$A:$A,'EBIT (LY)'!H:H)</f>
        <v>-83045.850000000981</v>
      </c>
      <c r="J60" s="285">
        <f>+_xlfn.XLOOKUP($A60,'EBIT (LY)'!$A:$A,'EBIT (LY)'!I:I)</f>
        <v>229972.97999999975</v>
      </c>
      <c r="K60" s="285">
        <f>+_xlfn.XLOOKUP($A60,'EBIT (LY)'!$A:$A,'EBIT (LY)'!J:J)</f>
        <v>273997.01999999961</v>
      </c>
      <c r="L60" s="285">
        <f>+_xlfn.XLOOKUP($A60,'EBIT (LY)'!$A:$A,'EBIT (LY)'!K:K)</f>
        <v>334785.51849999884</v>
      </c>
      <c r="M60" s="285">
        <f>+_xlfn.XLOOKUP($A60,'EBIT (LY)'!$A:$A,'EBIT (LY)'!L:L)</f>
        <v>245118.91999999926</v>
      </c>
      <c r="N60" s="285">
        <f>+_xlfn.XLOOKUP($A60,'EBIT (LY)'!$A:$A,'EBIT (LY)'!M:M)</f>
        <v>390923.53000000253</v>
      </c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  <c r="AA60" s="226"/>
      <c r="AB60" s="226"/>
      <c r="AC60" s="226"/>
      <c r="AD60" s="226"/>
      <c r="AE60" s="226"/>
      <c r="AF60" s="226"/>
      <c r="AG60" s="226"/>
      <c r="AH60" s="226"/>
    </row>
    <row r="61" spans="1:38" s="228" customFormat="1" ht="15" customHeight="1">
      <c r="A61" s="282" t="s">
        <v>550</v>
      </c>
      <c r="B61" s="283"/>
      <c r="C61" s="283">
        <f>+_xlfn.XLOOKUP($A61,'EBIT (LY)'!$A:$A,'EBIT (LY)'!B:B)</f>
        <v>451316.98</v>
      </c>
      <c r="D61" s="283">
        <f>+_xlfn.XLOOKUP($A61,'EBIT (LY)'!$A:$A,'EBIT (LY)'!C:C)</f>
        <v>722145.24000000069</v>
      </c>
      <c r="E61" s="283">
        <f>+_xlfn.XLOOKUP($A61,'EBIT (LY)'!$A:$A,'EBIT (LY)'!D:D)</f>
        <v>820713.97</v>
      </c>
      <c r="F61" s="283">
        <f>+_xlfn.XLOOKUP($A61,'EBIT (LY)'!$A:$A,'EBIT (LY)'!E:E)</f>
        <v>684200.44999999925</v>
      </c>
      <c r="G61" s="283">
        <f>+_xlfn.XLOOKUP($A61,'EBIT (LY)'!$A:$A,'EBIT (LY)'!F:F)</f>
        <v>794989.93039999984</v>
      </c>
      <c r="H61" s="283">
        <f>+_xlfn.XLOOKUP($A61,'EBIT (LY)'!$A:$A,'EBIT (LY)'!G:G)</f>
        <v>623619.96959999914</v>
      </c>
      <c r="I61" s="283">
        <f>+_xlfn.XLOOKUP($A61,'EBIT (LY)'!$A:$A,'EBIT (LY)'!H:H)</f>
        <v>435280.59999999887</v>
      </c>
      <c r="J61" s="283">
        <f>+_xlfn.XLOOKUP($A61,'EBIT (LY)'!$A:$A,'EBIT (LY)'!I:I)</f>
        <v>544649.82999999658</v>
      </c>
      <c r="K61" s="283">
        <f>+_xlfn.XLOOKUP($A61,'EBIT (LY)'!$A:$A,'EBIT (LY)'!J:J)</f>
        <v>1076930.5599999975</v>
      </c>
      <c r="L61" s="283">
        <f>+_xlfn.XLOOKUP($A61,'EBIT (LY)'!$A:$A,'EBIT (LY)'!K:K)</f>
        <v>688212.94179999817</v>
      </c>
      <c r="M61" s="283">
        <f>+_xlfn.XLOOKUP($A61,'EBIT (LY)'!$A:$A,'EBIT (LY)'!L:L)</f>
        <v>451621.36999999761</v>
      </c>
      <c r="N61" s="283">
        <f>+_xlfn.XLOOKUP($A61,'EBIT (LY)'!$A:$A,'EBIT (LY)'!M:M)</f>
        <v>556592.92000000307</v>
      </c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/>
      <c r="AA61" s="229"/>
      <c r="AB61" s="229"/>
      <c r="AC61" s="229"/>
      <c r="AD61" s="229"/>
      <c r="AE61" s="229"/>
      <c r="AF61" s="229"/>
      <c r="AG61" s="229"/>
      <c r="AH61" s="229"/>
    </row>
    <row r="62" spans="1:38" ht="15" customHeight="1">
      <c r="B62" s="226"/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  <c r="AA62" s="226"/>
      <c r="AB62" s="226"/>
      <c r="AC62" s="226"/>
      <c r="AD62" s="226"/>
      <c r="AE62" s="226"/>
      <c r="AF62" s="226"/>
      <c r="AG62" s="226"/>
      <c r="AH62" s="226"/>
      <c r="AI62" s="226"/>
      <c r="AJ62" s="226"/>
      <c r="AK62" s="226"/>
      <c r="AL62" s="226"/>
    </row>
    <row r="63" spans="1:38" ht="15" customHeight="1">
      <c r="B63" s="226"/>
      <c r="C63" s="226"/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  <c r="AA63" s="226"/>
      <c r="AB63" s="226"/>
      <c r="AC63" s="226"/>
      <c r="AD63" s="226"/>
      <c r="AE63" s="226"/>
      <c r="AF63" s="226"/>
      <c r="AG63" s="226"/>
      <c r="AH63" s="226"/>
      <c r="AI63" s="226"/>
      <c r="AJ63" s="226"/>
      <c r="AK63" s="226"/>
      <c r="AL63" s="226"/>
    </row>
    <row r="64" spans="1:38" s="236" customFormat="1">
      <c r="A64" s="237" t="s">
        <v>474</v>
      </c>
      <c r="B64" s="232" t="s">
        <v>390</v>
      </c>
      <c r="C64" s="232" t="s">
        <v>473</v>
      </c>
      <c r="D64" s="232" t="s">
        <v>472</v>
      </c>
      <c r="E64" s="232" t="s">
        <v>471</v>
      </c>
      <c r="F64" s="232" t="s">
        <v>470</v>
      </c>
      <c r="G64" s="232" t="s">
        <v>469</v>
      </c>
      <c r="H64" s="232" t="s">
        <v>468</v>
      </c>
      <c r="I64" s="232" t="s">
        <v>467</v>
      </c>
      <c r="J64" s="232" t="s">
        <v>466</v>
      </c>
      <c r="K64" s="232" t="s">
        <v>465</v>
      </c>
      <c r="L64" s="232" t="s">
        <v>464</v>
      </c>
      <c r="M64" s="232" t="s">
        <v>463</v>
      </c>
      <c r="N64" s="232" t="s">
        <v>390</v>
      </c>
    </row>
    <row r="65" spans="1:38" ht="15" customHeight="1">
      <c r="A65" s="278" t="s">
        <v>496</v>
      </c>
      <c r="B65" s="227">
        <v>3651019.2205999997</v>
      </c>
      <c r="C65" s="227">
        <v>3351085.5898000002</v>
      </c>
      <c r="D65" s="227">
        <v>3618870.6229000003</v>
      </c>
      <c r="E65" s="227">
        <v>3986381.4674000004</v>
      </c>
      <c r="F65" s="227">
        <v>4630991.087799998</v>
      </c>
      <c r="G65" s="227">
        <v>3935689.0569999991</v>
      </c>
      <c r="H65" s="227">
        <v>4427959.6557999998</v>
      </c>
      <c r="I65" s="227">
        <v>5551557.031299999</v>
      </c>
      <c r="J65" s="227">
        <v>4293908.3201000011</v>
      </c>
      <c r="K65" s="227">
        <v>4613455.9841999998</v>
      </c>
      <c r="L65" s="227">
        <v>4547923.1847000001</v>
      </c>
      <c r="M65" s="227">
        <v>3602744.2239000001</v>
      </c>
      <c r="N65" s="227">
        <v>3390828.6433000006</v>
      </c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  <c r="AA65" s="226"/>
      <c r="AB65" s="226"/>
      <c r="AC65" s="226"/>
      <c r="AD65" s="226"/>
      <c r="AE65" s="226"/>
      <c r="AF65" s="226"/>
      <c r="AG65" s="226"/>
      <c r="AH65" s="226"/>
      <c r="AI65" s="226"/>
      <c r="AJ65" s="226"/>
      <c r="AK65" s="226"/>
      <c r="AL65" s="226"/>
    </row>
    <row r="66" spans="1:38" ht="15" customHeight="1">
      <c r="A66" s="278" t="s">
        <v>497</v>
      </c>
      <c r="B66" s="227">
        <v>954207.36290000018</v>
      </c>
      <c r="C66" s="227">
        <v>1068789.2342000001</v>
      </c>
      <c r="D66" s="227">
        <v>1059280.6301</v>
      </c>
      <c r="E66" s="227">
        <v>1152659.6382999998</v>
      </c>
      <c r="F66" s="227">
        <v>1126616.2055999998</v>
      </c>
      <c r="G66" s="227">
        <v>1084468.8743999996</v>
      </c>
      <c r="H66" s="227">
        <v>1047878.8916999998</v>
      </c>
      <c r="I66" s="227">
        <v>1009424.4585999999</v>
      </c>
      <c r="J66" s="227">
        <v>929488.48049999971</v>
      </c>
      <c r="K66" s="227">
        <v>887934.27749999997</v>
      </c>
      <c r="L66" s="227">
        <v>859835.92819999985</v>
      </c>
      <c r="M66" s="227">
        <v>875906.50680000009</v>
      </c>
      <c r="N66" s="227">
        <v>803503.85619999981</v>
      </c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  <c r="AA66" s="226"/>
      <c r="AB66" s="226"/>
      <c r="AC66" s="226"/>
      <c r="AD66" s="226"/>
      <c r="AE66" s="226"/>
      <c r="AF66" s="226"/>
      <c r="AG66" s="226"/>
      <c r="AH66" s="226"/>
      <c r="AI66" s="226"/>
      <c r="AJ66" s="226"/>
      <c r="AK66" s="226"/>
      <c r="AL66" s="226"/>
    </row>
    <row r="67" spans="1:38" ht="15" customHeight="1">
      <c r="A67" s="278" t="s">
        <v>498</v>
      </c>
      <c r="B67" s="227">
        <v>124803.97009999999</v>
      </c>
      <c r="C67" s="227">
        <v>107308.1871</v>
      </c>
      <c r="D67" s="227">
        <v>92710.128399999987</v>
      </c>
      <c r="E67" s="227">
        <v>87422.466600000014</v>
      </c>
      <c r="F67" s="227">
        <v>136782.51670000001</v>
      </c>
      <c r="G67" s="227">
        <v>135221.89309999999</v>
      </c>
      <c r="H67" s="227">
        <v>120504.7115</v>
      </c>
      <c r="I67" s="227">
        <v>103113.6012</v>
      </c>
      <c r="J67" s="227">
        <v>80574.772600000011</v>
      </c>
      <c r="K67" s="227">
        <v>138746.8977</v>
      </c>
      <c r="L67" s="227">
        <v>85555.411699999997</v>
      </c>
      <c r="M67" s="227">
        <v>90098.129700000005</v>
      </c>
      <c r="N67" s="227">
        <v>95547.806199999992</v>
      </c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  <c r="AA67" s="226"/>
      <c r="AB67" s="226"/>
      <c r="AC67" s="226"/>
      <c r="AD67" s="226"/>
      <c r="AE67" s="226"/>
      <c r="AF67" s="226"/>
      <c r="AG67" s="226"/>
      <c r="AH67" s="226"/>
      <c r="AI67" s="226"/>
      <c r="AJ67" s="226"/>
      <c r="AK67" s="226"/>
      <c r="AL67" s="226"/>
    </row>
    <row r="68" spans="1:38" ht="15" customHeight="1">
      <c r="A68" s="279" t="s">
        <v>551</v>
      </c>
      <c r="B68" s="280">
        <f>SUM(B65:B67)</f>
        <v>4730030.5535999993</v>
      </c>
      <c r="C68" s="280">
        <f t="shared" ref="C68:N68" si="2">SUM(C65:C67)</f>
        <v>4527183.0110999998</v>
      </c>
      <c r="D68" s="280">
        <f t="shared" si="2"/>
        <v>4770861.3814000003</v>
      </c>
      <c r="E68" s="280">
        <f t="shared" si="2"/>
        <v>5226463.5723000001</v>
      </c>
      <c r="F68" s="280">
        <f t="shared" si="2"/>
        <v>5894389.8100999976</v>
      </c>
      <c r="G68" s="280">
        <f t="shared" si="2"/>
        <v>5155379.8244999992</v>
      </c>
      <c r="H68" s="280">
        <f t="shared" si="2"/>
        <v>5596343.2589999996</v>
      </c>
      <c r="I68" s="280">
        <f t="shared" si="2"/>
        <v>6664095.0910999989</v>
      </c>
      <c r="J68" s="280">
        <f t="shared" si="2"/>
        <v>5303971.5732000005</v>
      </c>
      <c r="K68" s="280">
        <f t="shared" si="2"/>
        <v>5640137.1593999993</v>
      </c>
      <c r="L68" s="280">
        <f t="shared" si="2"/>
        <v>5493314.5246000001</v>
      </c>
      <c r="M68" s="280">
        <f t="shared" si="2"/>
        <v>4568748.8604000006</v>
      </c>
      <c r="N68" s="280">
        <f t="shared" si="2"/>
        <v>4289880.3057000004</v>
      </c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  <c r="AA68" s="226"/>
      <c r="AB68" s="226"/>
      <c r="AC68" s="226"/>
      <c r="AD68" s="226"/>
      <c r="AE68" s="226"/>
      <c r="AF68" s="226"/>
      <c r="AG68" s="226"/>
      <c r="AH68" s="226"/>
      <c r="AI68" s="226"/>
      <c r="AJ68" s="226"/>
      <c r="AK68" s="226"/>
      <c r="AL68" s="226"/>
    </row>
    <row r="69" spans="1:38" ht="15" customHeight="1">
      <c r="A69" s="278" t="s">
        <v>500</v>
      </c>
      <c r="B69" s="227">
        <v>5837621.3506999984</v>
      </c>
      <c r="C69" s="227">
        <v>6198824.8187999986</v>
      </c>
      <c r="D69" s="227">
        <v>6579486.6114999978</v>
      </c>
      <c r="E69" s="227">
        <v>5985892.3066999987</v>
      </c>
      <c r="F69" s="227">
        <v>5414969.9019999988</v>
      </c>
      <c r="G69" s="227">
        <v>6165850.1354999961</v>
      </c>
      <c r="H69" s="227">
        <v>5852782.3698999966</v>
      </c>
      <c r="I69" s="227">
        <v>5494144.4195999959</v>
      </c>
      <c r="J69" s="227">
        <v>5994721.955099998</v>
      </c>
      <c r="K69" s="227">
        <v>5946662.4864999996</v>
      </c>
      <c r="L69" s="227">
        <v>6908511.7115999972</v>
      </c>
      <c r="M69" s="227">
        <v>6106956.6179999998</v>
      </c>
      <c r="N69" s="227">
        <v>6138137.6623999998</v>
      </c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  <c r="AA69" s="226"/>
      <c r="AB69" s="226"/>
      <c r="AC69" s="226"/>
      <c r="AD69" s="226"/>
      <c r="AE69" s="226"/>
      <c r="AF69" s="226"/>
      <c r="AG69" s="226"/>
      <c r="AH69" s="226"/>
      <c r="AI69" s="226"/>
      <c r="AJ69" s="226"/>
      <c r="AK69" s="226"/>
      <c r="AL69" s="226"/>
    </row>
    <row r="70" spans="1:38" ht="15" customHeight="1">
      <c r="A70" s="278" t="s">
        <v>501</v>
      </c>
      <c r="B70" s="227">
        <v>3660899.0634000008</v>
      </c>
      <c r="C70" s="227">
        <v>3332619.4834000003</v>
      </c>
      <c r="D70" s="227">
        <v>3348309.4834000003</v>
      </c>
      <c r="E70" s="227">
        <v>3640874.4633999998</v>
      </c>
      <c r="F70" s="227">
        <v>3675336.7527999999</v>
      </c>
      <c r="G70" s="227">
        <v>3639697.8602</v>
      </c>
      <c r="H70" s="227">
        <v>3538844.3459000001</v>
      </c>
      <c r="I70" s="227">
        <v>3438989.2059000004</v>
      </c>
      <c r="J70" s="227">
        <v>3398691.1659000004</v>
      </c>
      <c r="K70" s="227">
        <v>3428412.1659000004</v>
      </c>
      <c r="L70" s="227">
        <v>3428412.1659000004</v>
      </c>
      <c r="M70" s="227">
        <v>3392558.1659000004</v>
      </c>
      <c r="N70" s="227">
        <v>3677365.8184000002</v>
      </c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  <c r="AA70" s="226"/>
      <c r="AB70" s="226"/>
      <c r="AC70" s="226"/>
      <c r="AD70" s="226"/>
      <c r="AE70" s="226"/>
      <c r="AF70" s="226"/>
      <c r="AG70" s="226"/>
      <c r="AH70" s="226"/>
      <c r="AI70" s="226"/>
      <c r="AJ70" s="226"/>
      <c r="AK70" s="226"/>
      <c r="AL70" s="226"/>
    </row>
    <row r="71" spans="1:38" ht="15" customHeight="1">
      <c r="A71" s="278" t="s">
        <v>502</v>
      </c>
      <c r="B71" s="227">
        <v>11698453.086999999</v>
      </c>
      <c r="C71" s="227">
        <v>11168481.609099999</v>
      </c>
      <c r="D71" s="227">
        <v>9948153.3055999987</v>
      </c>
      <c r="E71" s="227">
        <v>9577132.1472999975</v>
      </c>
      <c r="F71" s="227">
        <v>9520757.5538999978</v>
      </c>
      <c r="G71" s="227">
        <v>9610076.088299999</v>
      </c>
      <c r="H71" s="227">
        <v>9653047.1771000009</v>
      </c>
      <c r="I71" s="227">
        <v>9512929.9340000004</v>
      </c>
      <c r="J71" s="227">
        <v>9435464.1325000022</v>
      </c>
      <c r="K71" s="227">
        <v>10316027.691700002</v>
      </c>
      <c r="L71" s="227">
        <v>10702481.302200001</v>
      </c>
      <c r="M71" s="227">
        <v>11039366.784</v>
      </c>
      <c r="N71" s="227">
        <v>11846792.766099999</v>
      </c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  <c r="AA71" s="226"/>
      <c r="AB71" s="226"/>
      <c r="AC71" s="226"/>
      <c r="AD71" s="226"/>
      <c r="AE71" s="226"/>
      <c r="AF71" s="226"/>
      <c r="AG71" s="226"/>
      <c r="AH71" s="226"/>
      <c r="AI71" s="226"/>
      <c r="AJ71" s="226"/>
      <c r="AK71" s="226"/>
      <c r="AL71" s="226"/>
    </row>
    <row r="72" spans="1:38" ht="15" customHeight="1">
      <c r="A72" s="279" t="s">
        <v>553</v>
      </c>
      <c r="B72" s="280">
        <f>SUM(B69:B71)</f>
        <v>21196973.501099996</v>
      </c>
      <c r="C72" s="280">
        <f t="shared" ref="C72:N72" si="3">SUM(C69:C71)</f>
        <v>20699925.911299996</v>
      </c>
      <c r="D72" s="280">
        <f t="shared" si="3"/>
        <v>19875949.400499996</v>
      </c>
      <c r="E72" s="280">
        <f t="shared" si="3"/>
        <v>19203898.917399995</v>
      </c>
      <c r="F72" s="280">
        <f t="shared" si="3"/>
        <v>18611064.208699994</v>
      </c>
      <c r="G72" s="280">
        <f t="shared" si="3"/>
        <v>19415624.083999995</v>
      </c>
      <c r="H72" s="280">
        <f t="shared" si="3"/>
        <v>19044673.892899998</v>
      </c>
      <c r="I72" s="280">
        <f t="shared" si="3"/>
        <v>18446063.559499998</v>
      </c>
      <c r="J72" s="280">
        <f t="shared" si="3"/>
        <v>18828877.2535</v>
      </c>
      <c r="K72" s="280">
        <f t="shared" si="3"/>
        <v>19691102.344100002</v>
      </c>
      <c r="L72" s="280">
        <f t="shared" si="3"/>
        <v>21039405.179699998</v>
      </c>
      <c r="M72" s="280">
        <f t="shared" si="3"/>
        <v>20538881.567900002</v>
      </c>
      <c r="N72" s="280">
        <f t="shared" si="3"/>
        <v>21662296.2469</v>
      </c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  <c r="AA72" s="226"/>
      <c r="AB72" s="226"/>
      <c r="AC72" s="226"/>
      <c r="AD72" s="226"/>
      <c r="AE72" s="226"/>
      <c r="AF72" s="226"/>
      <c r="AG72" s="226"/>
      <c r="AH72" s="226"/>
      <c r="AI72" s="226"/>
      <c r="AJ72" s="226"/>
      <c r="AK72" s="226"/>
      <c r="AL72" s="226"/>
    </row>
    <row r="73" spans="1:38" ht="15" customHeight="1">
      <c r="A73" s="278" t="s">
        <v>504</v>
      </c>
      <c r="B73" s="227">
        <v>1812263.7364999999</v>
      </c>
      <c r="C73" s="227">
        <v>1817505.1859000004</v>
      </c>
      <c r="D73" s="227">
        <v>1747375.3732000003</v>
      </c>
      <c r="E73" s="227">
        <v>1745347.4726000004</v>
      </c>
      <c r="F73" s="227">
        <v>1808256.2525999998</v>
      </c>
      <c r="G73" s="227">
        <v>1825920.5863000001</v>
      </c>
      <c r="H73" s="227">
        <v>1753250.9802000001</v>
      </c>
      <c r="I73" s="227">
        <v>1693651.9322000002</v>
      </c>
      <c r="J73" s="227">
        <v>1740596.91</v>
      </c>
      <c r="K73" s="227">
        <v>1667337.2977000002</v>
      </c>
      <c r="L73" s="227">
        <v>1684822.3462000003</v>
      </c>
      <c r="M73" s="227">
        <v>1784612.5115000003</v>
      </c>
      <c r="N73" s="227">
        <v>1770917.6673000006</v>
      </c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  <c r="AA73" s="226"/>
      <c r="AB73" s="226"/>
      <c r="AC73" s="226"/>
      <c r="AD73" s="226"/>
      <c r="AE73" s="226"/>
      <c r="AF73" s="226"/>
      <c r="AG73" s="226"/>
      <c r="AH73" s="226"/>
      <c r="AI73" s="226"/>
      <c r="AJ73" s="226"/>
      <c r="AK73" s="226"/>
      <c r="AL73" s="226"/>
    </row>
    <row r="74" spans="1:38" ht="15" customHeight="1">
      <c r="A74" s="278" t="s">
        <v>505</v>
      </c>
      <c r="B74" s="227">
        <v>20036381.4705</v>
      </c>
      <c r="C74" s="227">
        <v>19236587.531199999</v>
      </c>
      <c r="D74" s="227">
        <v>19346915.897600003</v>
      </c>
      <c r="E74" s="227">
        <v>19639156.458100006</v>
      </c>
      <c r="F74" s="227">
        <v>19936332.348500006</v>
      </c>
      <c r="G74" s="227">
        <v>19761654.021600001</v>
      </c>
      <c r="H74" s="227">
        <v>19487251.617800005</v>
      </c>
      <c r="I74" s="227">
        <v>19475637.169200003</v>
      </c>
      <c r="J74" s="227">
        <v>19565228.731200002</v>
      </c>
      <c r="K74" s="227">
        <v>19678437.045700006</v>
      </c>
      <c r="L74" s="227">
        <v>19652201.501200005</v>
      </c>
      <c r="M74" s="227">
        <v>19835597.186900005</v>
      </c>
      <c r="N74" s="227">
        <v>19585843.3684</v>
      </c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  <c r="Z74" s="226"/>
      <c r="AA74" s="226"/>
      <c r="AB74" s="226"/>
      <c r="AC74" s="226"/>
      <c r="AD74" s="226"/>
      <c r="AE74" s="226"/>
      <c r="AF74" s="226"/>
      <c r="AG74" s="226"/>
      <c r="AH74" s="226"/>
      <c r="AI74" s="226"/>
      <c r="AJ74" s="226"/>
      <c r="AK74" s="226"/>
      <c r="AL74" s="226"/>
    </row>
    <row r="75" spans="1:38" ht="15" customHeight="1">
      <c r="A75" s="279" t="s">
        <v>552</v>
      </c>
      <c r="B75" s="280">
        <f>SUM(B73:B74)</f>
        <v>21848645.206999999</v>
      </c>
      <c r="C75" s="280">
        <f t="shared" ref="C75:N75" si="4">SUM(C73:C74)</f>
        <v>21054092.717099998</v>
      </c>
      <c r="D75" s="280">
        <f t="shared" si="4"/>
        <v>21094291.270800002</v>
      </c>
      <c r="E75" s="280">
        <f t="shared" si="4"/>
        <v>21384503.930700008</v>
      </c>
      <c r="F75" s="280">
        <f t="shared" si="4"/>
        <v>21744588.601100005</v>
      </c>
      <c r="G75" s="280">
        <f t="shared" si="4"/>
        <v>21587574.607900001</v>
      </c>
      <c r="H75" s="280">
        <f t="shared" si="4"/>
        <v>21240502.598000005</v>
      </c>
      <c r="I75" s="280">
        <f t="shared" si="4"/>
        <v>21169289.101400003</v>
      </c>
      <c r="J75" s="280">
        <f t="shared" si="4"/>
        <v>21305825.641200002</v>
      </c>
      <c r="K75" s="280">
        <f t="shared" si="4"/>
        <v>21345774.343400005</v>
      </c>
      <c r="L75" s="280">
        <f t="shared" si="4"/>
        <v>21337023.847400006</v>
      </c>
      <c r="M75" s="280">
        <f t="shared" si="4"/>
        <v>21620209.698400006</v>
      </c>
      <c r="N75" s="280">
        <f t="shared" si="4"/>
        <v>21356761.035700001</v>
      </c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  <c r="AA75" s="226"/>
      <c r="AB75" s="226"/>
      <c r="AC75" s="226"/>
      <c r="AD75" s="226"/>
      <c r="AE75" s="226"/>
      <c r="AF75" s="226"/>
      <c r="AG75" s="226"/>
      <c r="AH75" s="226"/>
      <c r="AI75" s="226"/>
      <c r="AJ75" s="226"/>
      <c r="AK75" s="226"/>
      <c r="AL75" s="226"/>
    </row>
    <row r="76" spans="1:38" ht="15" customHeight="1">
      <c r="A76" s="278" t="s">
        <v>507</v>
      </c>
      <c r="B76" s="227">
        <v>12662862.968699997</v>
      </c>
      <c r="C76" s="227">
        <v>8479715.579299992</v>
      </c>
      <c r="D76" s="227">
        <v>7781120.9157999922</v>
      </c>
      <c r="E76" s="227">
        <v>7326893.0449999925</v>
      </c>
      <c r="F76" s="227">
        <v>7157138.0030999891</v>
      </c>
      <c r="G76" s="227">
        <v>7040119.6967999907</v>
      </c>
      <c r="H76" s="227">
        <v>7921087.5576999895</v>
      </c>
      <c r="I76" s="227">
        <v>7007970.2935999939</v>
      </c>
      <c r="J76" s="227">
        <v>6928305.2108999947</v>
      </c>
      <c r="K76" s="227">
        <v>7006389.6491999915</v>
      </c>
      <c r="L76" s="227">
        <v>9251702.9714999907</v>
      </c>
      <c r="M76" s="227">
        <v>8885217.3858999908</v>
      </c>
      <c r="N76" s="227">
        <v>9251545.9445999898</v>
      </c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6"/>
      <c r="AA76" s="226"/>
      <c r="AB76" s="226"/>
      <c r="AC76" s="226"/>
      <c r="AD76" s="226"/>
      <c r="AE76" s="226"/>
      <c r="AF76" s="226"/>
      <c r="AG76" s="226"/>
      <c r="AH76" s="226"/>
      <c r="AI76" s="226"/>
      <c r="AJ76" s="226"/>
      <c r="AK76" s="226"/>
      <c r="AL76" s="226"/>
    </row>
    <row r="77" spans="1:38" ht="15" customHeight="1">
      <c r="A77" s="278" t="s">
        <v>508</v>
      </c>
      <c r="B77" s="227">
        <v>4264096.4061999992</v>
      </c>
      <c r="C77" s="227">
        <v>5611815.8269000007</v>
      </c>
      <c r="D77" s="227">
        <v>6467078.4890000001</v>
      </c>
      <c r="E77" s="227">
        <v>6667517.7589999996</v>
      </c>
      <c r="F77" s="227">
        <v>6906798.7700000014</v>
      </c>
      <c r="G77" s="227">
        <v>6914207.6163000008</v>
      </c>
      <c r="H77" s="227">
        <v>7438866.2399000004</v>
      </c>
      <c r="I77" s="227">
        <v>7495334.8234999999</v>
      </c>
      <c r="J77" s="227">
        <v>7619627.5334999999</v>
      </c>
      <c r="K77" s="227">
        <v>7917706.0225000009</v>
      </c>
      <c r="L77" s="227">
        <v>8181406.1625000006</v>
      </c>
      <c r="M77" s="227">
        <v>8908540.5343999993</v>
      </c>
      <c r="N77" s="227">
        <v>8954824.2335999999</v>
      </c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  <c r="AA77" s="226"/>
      <c r="AB77" s="226"/>
      <c r="AC77" s="226"/>
      <c r="AD77" s="226"/>
      <c r="AE77" s="226"/>
      <c r="AF77" s="226"/>
      <c r="AG77" s="226"/>
      <c r="AH77" s="226"/>
      <c r="AI77" s="226"/>
      <c r="AJ77" s="226"/>
      <c r="AK77" s="226"/>
      <c r="AL77" s="226"/>
    </row>
    <row r="78" spans="1:38" ht="15" customHeight="1">
      <c r="A78" s="278" t="s">
        <v>509</v>
      </c>
      <c r="B78" s="227">
        <v>10109545.502199996</v>
      </c>
      <c r="C78" s="227">
        <v>10231266.686199998</v>
      </c>
      <c r="D78" s="227">
        <v>10016198.3408</v>
      </c>
      <c r="E78" s="227">
        <v>9661369.3942999989</v>
      </c>
      <c r="F78" s="227">
        <v>10131247.209899997</v>
      </c>
      <c r="G78" s="227">
        <v>10765395.061699999</v>
      </c>
      <c r="H78" s="227">
        <v>10658901.288999999</v>
      </c>
      <c r="I78" s="227">
        <v>11390263.106499998</v>
      </c>
      <c r="J78" s="227">
        <v>11135315.676999997</v>
      </c>
      <c r="K78" s="227">
        <v>10891150.6468</v>
      </c>
      <c r="L78" s="227">
        <v>10080114.743299998</v>
      </c>
      <c r="M78" s="227">
        <v>10230384.262999997</v>
      </c>
      <c r="N78" s="227">
        <v>10248685.443599999</v>
      </c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  <c r="AA78" s="226"/>
      <c r="AB78" s="226"/>
      <c r="AC78" s="226"/>
      <c r="AD78" s="226"/>
      <c r="AE78" s="226"/>
      <c r="AF78" s="226"/>
      <c r="AG78" s="226"/>
      <c r="AH78" s="226"/>
      <c r="AI78" s="226"/>
      <c r="AJ78" s="226"/>
      <c r="AK78" s="226"/>
      <c r="AL78" s="226"/>
    </row>
    <row r="79" spans="1:38" ht="15" customHeight="1">
      <c r="A79" s="278" t="s">
        <v>510</v>
      </c>
      <c r="B79" s="227">
        <v>5565023.7179000005</v>
      </c>
      <c r="C79" s="227">
        <v>7196574.0318999989</v>
      </c>
      <c r="D79" s="227">
        <v>5932287.7656999994</v>
      </c>
      <c r="E79" s="227">
        <v>4994475.8692999994</v>
      </c>
      <c r="F79" s="227">
        <v>4521275.8516999986</v>
      </c>
      <c r="G79" s="227">
        <v>4443386.6009</v>
      </c>
      <c r="H79" s="227">
        <v>3916240.395800001</v>
      </c>
      <c r="I79" s="227">
        <v>4404379.2963000005</v>
      </c>
      <c r="J79" s="227">
        <v>4221382.1705</v>
      </c>
      <c r="K79" s="227">
        <v>4186975.8680999996</v>
      </c>
      <c r="L79" s="227">
        <v>4897243.4737</v>
      </c>
      <c r="M79" s="227">
        <v>4439887.5952000003</v>
      </c>
      <c r="N79" s="227">
        <v>4527218.2197000002</v>
      </c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  <c r="AA79" s="226"/>
      <c r="AB79" s="226"/>
      <c r="AC79" s="226"/>
      <c r="AD79" s="226"/>
      <c r="AE79" s="226"/>
      <c r="AF79" s="226"/>
      <c r="AG79" s="226"/>
      <c r="AH79" s="226"/>
      <c r="AI79" s="226"/>
      <c r="AJ79" s="226"/>
      <c r="AK79" s="226"/>
      <c r="AL79" s="226"/>
    </row>
    <row r="80" spans="1:38" ht="15" customHeight="1">
      <c r="A80" s="279" t="s">
        <v>554</v>
      </c>
      <c r="B80" s="280">
        <f>SUM(B76:B79)</f>
        <v>32601528.594999995</v>
      </c>
      <c r="C80" s="280">
        <f t="shared" ref="C80:M80" si="5">SUM(C76:C79)</f>
        <v>31519372.124299992</v>
      </c>
      <c r="D80" s="280">
        <f t="shared" si="5"/>
        <v>30196685.51129999</v>
      </c>
      <c r="E80" s="280">
        <f t="shared" si="5"/>
        <v>28650256.067599989</v>
      </c>
      <c r="F80" s="280">
        <f t="shared" si="5"/>
        <v>28716459.834699988</v>
      </c>
      <c r="G80" s="280">
        <f t="shared" si="5"/>
        <v>29163108.975699991</v>
      </c>
      <c r="H80" s="280">
        <f t="shared" si="5"/>
        <v>29935095.482399993</v>
      </c>
      <c r="I80" s="280">
        <f t="shared" si="5"/>
        <v>30297947.519899994</v>
      </c>
      <c r="J80" s="280">
        <f t="shared" si="5"/>
        <v>29904630.591899991</v>
      </c>
      <c r="K80" s="280">
        <f t="shared" si="5"/>
        <v>30002222.186599992</v>
      </c>
      <c r="L80" s="280">
        <f t="shared" si="5"/>
        <v>32410467.350999989</v>
      </c>
      <c r="M80" s="280">
        <f t="shared" si="5"/>
        <v>32464029.778499991</v>
      </c>
      <c r="N80" s="280">
        <f>SUM(N76:N79)</f>
        <v>32982273.841499992</v>
      </c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  <c r="AA80" s="226"/>
      <c r="AB80" s="226"/>
      <c r="AC80" s="226"/>
      <c r="AD80" s="226"/>
      <c r="AE80" s="226"/>
      <c r="AF80" s="226"/>
      <c r="AG80" s="226"/>
      <c r="AH80" s="226"/>
      <c r="AI80" s="226"/>
      <c r="AJ80" s="226"/>
      <c r="AK80" s="226"/>
      <c r="AL80" s="226"/>
    </row>
    <row r="81" spans="1:75" ht="15" customHeight="1">
      <c r="A81" s="282" t="s">
        <v>550</v>
      </c>
      <c r="B81" s="283">
        <f>+B68+B72+B75+B80</f>
        <v>80377177.856699988</v>
      </c>
      <c r="C81" s="283">
        <f t="shared" ref="C81:N81" si="6">+C68+C72+C75+C80</f>
        <v>77800573.76379998</v>
      </c>
      <c r="D81" s="283">
        <f t="shared" si="6"/>
        <v>75937787.563999981</v>
      </c>
      <c r="E81" s="283">
        <f t="shared" si="6"/>
        <v>74465122.488000005</v>
      </c>
      <c r="F81" s="283">
        <f t="shared" si="6"/>
        <v>74966502.454599977</v>
      </c>
      <c r="G81" s="283">
        <f t="shared" si="6"/>
        <v>75321687.492099985</v>
      </c>
      <c r="H81" s="283">
        <f t="shared" si="6"/>
        <v>75816615.232299984</v>
      </c>
      <c r="I81" s="283">
        <f t="shared" si="6"/>
        <v>76577395.271899998</v>
      </c>
      <c r="J81" s="283">
        <f t="shared" si="6"/>
        <v>75343305.059799999</v>
      </c>
      <c r="K81" s="283">
        <f t="shared" si="6"/>
        <v>76679236.033499986</v>
      </c>
      <c r="L81" s="283">
        <f t="shared" si="6"/>
        <v>80280210.902699992</v>
      </c>
      <c r="M81" s="283">
        <f t="shared" si="6"/>
        <v>79191869.905200005</v>
      </c>
      <c r="N81" s="283">
        <f t="shared" si="6"/>
        <v>80291211.429800004</v>
      </c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  <c r="AA81" s="226"/>
      <c r="AB81" s="226"/>
      <c r="AC81" s="226"/>
      <c r="AD81" s="226"/>
      <c r="AE81" s="226"/>
      <c r="AF81" s="226"/>
      <c r="AG81" s="226"/>
      <c r="AH81" s="226"/>
      <c r="AI81" s="226"/>
      <c r="AJ81" s="226"/>
      <c r="AK81" s="226"/>
      <c r="AL81" s="226"/>
    </row>
    <row r="82" spans="1:75" ht="15" customHeight="1">
      <c r="B82" s="227"/>
      <c r="C82" s="227"/>
      <c r="E82" s="227"/>
      <c r="F82" s="227"/>
      <c r="G82" s="227"/>
      <c r="H82" s="227"/>
      <c r="I82" s="227"/>
      <c r="J82" s="227"/>
      <c r="K82" s="227"/>
      <c r="L82" s="227"/>
      <c r="M82" s="227"/>
      <c r="N82" s="227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  <c r="AA82" s="226"/>
      <c r="AB82" s="226"/>
      <c r="AC82" s="226"/>
      <c r="AD82" s="226"/>
      <c r="AE82" s="226"/>
      <c r="AF82" s="226"/>
      <c r="AG82" s="226"/>
      <c r="AH82" s="226"/>
      <c r="AI82" s="226"/>
      <c r="AJ82" s="226"/>
      <c r="AK82" s="226"/>
      <c r="AL82" s="226"/>
    </row>
    <row r="83" spans="1:75" ht="15" customHeight="1">
      <c r="B83" s="381">
        <v>0</v>
      </c>
      <c r="C83" s="381">
        <v>0</v>
      </c>
      <c r="D83" s="381">
        <v>0</v>
      </c>
      <c r="E83" s="381">
        <v>0</v>
      </c>
      <c r="F83" s="381">
        <v>0</v>
      </c>
      <c r="G83" s="381">
        <v>0</v>
      </c>
      <c r="H83" s="381">
        <v>0</v>
      </c>
      <c r="I83" s="381">
        <v>0</v>
      </c>
      <c r="J83" s="381">
        <v>0</v>
      </c>
      <c r="K83" s="381">
        <v>0</v>
      </c>
      <c r="L83" s="381">
        <v>0</v>
      </c>
      <c r="M83" s="381">
        <v>0</v>
      </c>
      <c r="N83" s="381">
        <v>0</v>
      </c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  <c r="AA83" s="226"/>
      <c r="AB83" s="226"/>
      <c r="AC83" s="226"/>
      <c r="AD83" s="226"/>
      <c r="AE83" s="226"/>
      <c r="AF83" s="226"/>
      <c r="AG83" s="226"/>
      <c r="AH83" s="226"/>
      <c r="AI83" s="226"/>
      <c r="AJ83" s="226"/>
      <c r="AK83" s="226"/>
      <c r="AL83" s="226"/>
    </row>
    <row r="84" spans="1:75">
      <c r="A84"/>
      <c r="B84"/>
      <c r="C84"/>
      <c r="D84" s="224"/>
      <c r="E84" s="224"/>
      <c r="F84" s="224"/>
      <c r="G84" s="224"/>
      <c r="H84" s="224"/>
      <c r="I84" s="224"/>
      <c r="J84" s="224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  <c r="Z84" s="224"/>
      <c r="AA84" s="224"/>
      <c r="AB84" s="224"/>
      <c r="AC84" s="224"/>
      <c r="AD84" s="224"/>
      <c r="AE84" s="224"/>
      <c r="AF84" s="224"/>
      <c r="AG84" s="224"/>
      <c r="AH84" s="224"/>
      <c r="AI84" s="224"/>
      <c r="AJ84" s="224"/>
      <c r="AK84" s="224"/>
      <c r="AL84" s="224"/>
      <c r="AM84" s="224"/>
      <c r="AN84" s="224"/>
      <c r="AO84" s="224"/>
      <c r="AP84" s="224"/>
      <c r="AQ84" s="224"/>
      <c r="AR84" s="224"/>
      <c r="AS84" s="224"/>
      <c r="AT84" s="224"/>
      <c r="AU84" s="224"/>
      <c r="AV84" s="224"/>
      <c r="AW84" s="224"/>
      <c r="AX84" s="224"/>
      <c r="AY84" s="224"/>
      <c r="AZ84" s="224"/>
      <c r="BA84" s="224"/>
      <c r="BB84" s="224"/>
      <c r="BC84" s="224"/>
      <c r="BD84" s="224"/>
      <c r="BE84" s="224"/>
      <c r="BF84" s="224"/>
      <c r="BG84" s="224"/>
      <c r="BH84" s="224"/>
      <c r="BI84" s="224"/>
      <c r="BJ84" s="224"/>
      <c r="BK84" s="224"/>
      <c r="BL84" s="224"/>
      <c r="BM84" s="224"/>
      <c r="BN84" s="224"/>
      <c r="BO84" s="224"/>
      <c r="BP84" s="224"/>
      <c r="BQ84" s="224"/>
      <c r="BR84" s="224"/>
      <c r="BS84" s="224"/>
      <c r="BT84" s="224"/>
      <c r="BU84" s="224"/>
      <c r="BV84" s="224"/>
      <c r="BW84" s="224"/>
    </row>
    <row r="85" spans="1:75">
      <c r="A85"/>
      <c r="B85"/>
      <c r="C85"/>
      <c r="D85" s="224"/>
      <c r="E85" s="224"/>
      <c r="F85" s="224"/>
      <c r="G85" s="224"/>
      <c r="H85" s="224"/>
      <c r="I85" s="224"/>
      <c r="J85" s="224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  <c r="Y85" s="224"/>
      <c r="Z85" s="224"/>
      <c r="AA85" s="224"/>
      <c r="AB85" s="224"/>
      <c r="AC85" s="224"/>
      <c r="AD85" s="224"/>
      <c r="AE85" s="224"/>
      <c r="AF85" s="224"/>
      <c r="AG85" s="224"/>
      <c r="AH85" s="224"/>
      <c r="AI85" s="224"/>
      <c r="AJ85" s="224"/>
      <c r="AK85" s="224"/>
      <c r="AL85" s="224"/>
      <c r="AM85" s="224"/>
      <c r="AN85" s="224"/>
      <c r="AO85" s="224"/>
      <c r="AP85" s="224"/>
      <c r="AQ85" s="224"/>
      <c r="AR85" s="224"/>
      <c r="AS85" s="224"/>
      <c r="AT85" s="224"/>
      <c r="AU85" s="224"/>
      <c r="AV85" s="224"/>
      <c r="AW85" s="224"/>
      <c r="AX85" s="224"/>
      <c r="AY85" s="224"/>
      <c r="AZ85" s="224"/>
      <c r="BA85" s="224"/>
      <c r="BB85" s="224"/>
      <c r="BC85" s="224"/>
      <c r="BD85" s="224"/>
      <c r="BE85" s="224"/>
      <c r="BF85" s="224"/>
      <c r="BG85" s="224"/>
      <c r="BH85" s="224"/>
      <c r="BI85" s="224"/>
      <c r="BJ85" s="224"/>
      <c r="BK85" s="224"/>
      <c r="BL85" s="224"/>
      <c r="BM85" s="224"/>
      <c r="BN85" s="224"/>
      <c r="BO85" s="224"/>
      <c r="BP85" s="224"/>
      <c r="BQ85" s="224"/>
      <c r="BR85" s="224"/>
      <c r="BS85" s="224"/>
      <c r="BT85" s="224"/>
      <c r="BU85" s="224"/>
      <c r="BV85" s="224"/>
      <c r="BW85" s="224"/>
    </row>
    <row r="86" spans="1:75">
      <c r="A86"/>
      <c r="B86"/>
      <c r="C86"/>
      <c r="D86" s="224"/>
      <c r="E86" s="224"/>
      <c r="F86" s="224"/>
      <c r="G86" s="224"/>
      <c r="H86" s="224"/>
      <c r="I86" s="224"/>
      <c r="J86" s="224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  <c r="Z86" s="224"/>
      <c r="AA86" s="224"/>
      <c r="AB86" s="224"/>
      <c r="AC86" s="224"/>
      <c r="AD86" s="224"/>
      <c r="AE86" s="224"/>
      <c r="AF86" s="224"/>
      <c r="AG86" s="224"/>
      <c r="AH86" s="224"/>
      <c r="AI86" s="224"/>
      <c r="AJ86" s="224"/>
      <c r="AK86" s="224"/>
      <c r="AL86" s="224"/>
      <c r="AM86" s="224"/>
      <c r="AN86" s="224"/>
      <c r="AO86" s="224"/>
      <c r="AP86" s="224"/>
      <c r="AQ86" s="224"/>
      <c r="AR86" s="224"/>
      <c r="AS86" s="224"/>
      <c r="AT86" s="224"/>
      <c r="AU86" s="224"/>
      <c r="AV86" s="224"/>
      <c r="AW86" s="224"/>
      <c r="AX86" s="224"/>
      <c r="AY86" s="224"/>
      <c r="AZ86" s="224"/>
      <c r="BA86" s="224"/>
      <c r="BB86" s="224"/>
      <c r="BC86" s="224"/>
      <c r="BD86" s="224"/>
      <c r="BE86" s="224"/>
      <c r="BF86" s="224"/>
      <c r="BG86" s="224"/>
      <c r="BH86" s="224"/>
      <c r="BI86" s="224"/>
      <c r="BJ86" s="224"/>
      <c r="BK86" s="224"/>
      <c r="BL86" s="224"/>
      <c r="BM86" s="224"/>
      <c r="BN86" s="224"/>
      <c r="BO86" s="224"/>
      <c r="BP86" s="224"/>
      <c r="BQ86" s="224"/>
      <c r="BR86" s="224"/>
      <c r="BS86" s="224"/>
      <c r="BT86" s="224"/>
      <c r="BU86" s="224"/>
      <c r="BV86" s="224"/>
      <c r="BW86" s="224"/>
    </row>
    <row r="87" spans="1:75">
      <c r="A87"/>
      <c r="B87"/>
      <c r="C87"/>
      <c r="D87" s="224"/>
      <c r="E87" s="224"/>
      <c r="F87" s="224"/>
      <c r="G87" s="224"/>
      <c r="H87" s="224"/>
      <c r="I87" s="224"/>
      <c r="J87" s="224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  <c r="Z87" s="224"/>
      <c r="AA87" s="224"/>
      <c r="AB87" s="224"/>
      <c r="AC87" s="224"/>
      <c r="AD87" s="224"/>
      <c r="AE87" s="224"/>
      <c r="AF87" s="224"/>
      <c r="AG87" s="224"/>
      <c r="AH87" s="224"/>
      <c r="AI87" s="224"/>
      <c r="AJ87" s="224"/>
      <c r="AK87" s="224"/>
      <c r="AL87" s="224"/>
      <c r="AM87" s="224"/>
      <c r="AN87" s="224"/>
      <c r="AO87" s="224"/>
      <c r="AP87" s="224"/>
      <c r="AQ87" s="224"/>
      <c r="AR87" s="224"/>
      <c r="AS87" s="224"/>
      <c r="AT87" s="224"/>
      <c r="AU87" s="224"/>
      <c r="AV87" s="224"/>
      <c r="AW87" s="224"/>
      <c r="AX87" s="224"/>
      <c r="AY87" s="224"/>
      <c r="AZ87" s="224"/>
      <c r="BA87" s="224"/>
      <c r="BB87" s="224"/>
      <c r="BC87" s="224"/>
      <c r="BD87" s="224"/>
      <c r="BE87" s="224"/>
      <c r="BF87" s="224"/>
      <c r="BG87" s="224"/>
      <c r="BH87" s="224"/>
      <c r="BI87" s="224"/>
      <c r="BJ87" s="224"/>
      <c r="BK87" s="224"/>
      <c r="BL87" s="224"/>
      <c r="BM87" s="224"/>
      <c r="BN87" s="224"/>
      <c r="BO87" s="224"/>
      <c r="BP87" s="224"/>
      <c r="BQ87" s="224"/>
      <c r="BR87" s="224"/>
      <c r="BS87" s="224"/>
      <c r="BT87" s="224"/>
      <c r="BU87" s="224"/>
      <c r="BV87" s="224"/>
      <c r="BW87" s="224"/>
    </row>
    <row r="88" spans="1:75">
      <c r="A88"/>
      <c r="B88"/>
      <c r="C88"/>
      <c r="D88" s="224"/>
      <c r="E88" s="224"/>
      <c r="F88" s="224"/>
      <c r="G88" s="224"/>
      <c r="H88" s="224"/>
      <c r="I88" s="224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  <c r="Y88" s="224"/>
      <c r="Z88" s="224"/>
      <c r="AA88" s="224"/>
      <c r="AB88" s="224"/>
      <c r="AC88" s="224"/>
      <c r="AD88" s="224"/>
      <c r="AE88" s="224"/>
      <c r="AF88" s="224"/>
      <c r="AG88" s="224"/>
      <c r="AH88" s="224"/>
      <c r="AI88" s="224"/>
      <c r="AJ88" s="224"/>
      <c r="AK88" s="224"/>
      <c r="AL88" s="224"/>
      <c r="AM88" s="224"/>
      <c r="AN88" s="224"/>
      <c r="AO88" s="224"/>
      <c r="AP88" s="224"/>
      <c r="AQ88" s="224"/>
      <c r="AR88" s="224"/>
      <c r="AS88" s="224"/>
      <c r="AT88" s="224"/>
      <c r="AU88" s="224"/>
      <c r="AV88" s="224"/>
      <c r="AW88" s="224"/>
      <c r="AX88" s="224"/>
      <c r="AY88" s="224"/>
      <c r="AZ88" s="224"/>
      <c r="BA88" s="224"/>
      <c r="BB88" s="224"/>
      <c r="BC88" s="224"/>
      <c r="BD88" s="224"/>
      <c r="BE88" s="224"/>
      <c r="BF88" s="224"/>
      <c r="BG88" s="224"/>
      <c r="BH88" s="224"/>
      <c r="BI88" s="224"/>
      <c r="BJ88" s="224"/>
      <c r="BK88" s="224"/>
      <c r="BL88" s="224"/>
      <c r="BM88" s="224"/>
      <c r="BN88" s="224"/>
      <c r="BO88" s="224"/>
      <c r="BP88" s="224"/>
      <c r="BQ88" s="224"/>
      <c r="BR88" s="224"/>
      <c r="BS88" s="224"/>
      <c r="BT88" s="224"/>
      <c r="BU88" s="224"/>
      <c r="BV88" s="224"/>
      <c r="BW88" s="224"/>
    </row>
    <row r="89" spans="1:75">
      <c r="A89"/>
      <c r="B89"/>
      <c r="C89"/>
      <c r="D89" s="224"/>
      <c r="E89" s="224"/>
      <c r="F89" s="224"/>
      <c r="G89" s="224"/>
      <c r="H89" s="224"/>
      <c r="I89" s="224"/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  <c r="Z89" s="224"/>
      <c r="AA89" s="224"/>
      <c r="AB89" s="224"/>
      <c r="AC89" s="224"/>
      <c r="AD89" s="224"/>
      <c r="AE89" s="224"/>
      <c r="AF89" s="224"/>
      <c r="AG89" s="224"/>
      <c r="AH89" s="224"/>
      <c r="AI89" s="224"/>
      <c r="AJ89" s="224"/>
      <c r="AK89" s="224"/>
      <c r="AL89" s="224"/>
      <c r="AM89" s="224"/>
      <c r="AN89" s="224"/>
      <c r="AO89" s="224"/>
      <c r="AP89" s="224"/>
      <c r="AQ89" s="224"/>
      <c r="AR89" s="224"/>
      <c r="AS89" s="224"/>
      <c r="AT89" s="224"/>
      <c r="AU89" s="224"/>
      <c r="AV89" s="224"/>
      <c r="AW89" s="224"/>
      <c r="AX89" s="224"/>
      <c r="AY89" s="224"/>
      <c r="AZ89" s="224"/>
      <c r="BA89" s="224"/>
      <c r="BB89" s="224"/>
      <c r="BC89" s="224"/>
      <c r="BD89" s="224"/>
      <c r="BE89" s="224"/>
      <c r="BF89" s="224"/>
      <c r="BG89" s="224"/>
      <c r="BH89" s="224"/>
      <c r="BI89" s="224"/>
      <c r="BJ89" s="224"/>
      <c r="BK89" s="224"/>
      <c r="BL89" s="224"/>
      <c r="BM89" s="224"/>
      <c r="BN89" s="224"/>
      <c r="BO89" s="224"/>
      <c r="BP89" s="224"/>
      <c r="BQ89" s="224"/>
      <c r="BR89" s="224"/>
      <c r="BS89" s="224"/>
      <c r="BT89" s="224"/>
      <c r="BU89" s="224"/>
      <c r="BV89" s="224"/>
      <c r="BW89" s="224"/>
    </row>
    <row r="90" spans="1:75">
      <c r="A90"/>
      <c r="B90"/>
      <c r="C90"/>
      <c r="D90" s="224"/>
      <c r="E90" s="224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  <c r="Z90" s="224"/>
      <c r="AA90" s="224"/>
      <c r="AB90" s="224"/>
      <c r="AC90" s="224"/>
      <c r="AD90" s="224"/>
      <c r="AE90" s="224"/>
      <c r="AF90" s="224"/>
      <c r="AG90" s="224"/>
      <c r="AH90" s="224"/>
      <c r="AI90" s="224"/>
      <c r="AJ90" s="224"/>
      <c r="AK90" s="224"/>
      <c r="AL90" s="224"/>
      <c r="AM90" s="224"/>
      <c r="AN90" s="224"/>
      <c r="AO90" s="224"/>
      <c r="AP90" s="224"/>
      <c r="AQ90" s="224"/>
      <c r="AR90" s="224"/>
      <c r="AS90" s="224"/>
      <c r="AT90" s="224"/>
      <c r="AU90" s="224"/>
      <c r="AV90" s="224"/>
      <c r="AW90" s="224"/>
      <c r="AX90" s="224"/>
      <c r="AY90" s="224"/>
      <c r="AZ90" s="224"/>
      <c r="BA90" s="224"/>
      <c r="BB90" s="224"/>
      <c r="BC90" s="224"/>
      <c r="BD90" s="224"/>
      <c r="BE90" s="224"/>
      <c r="BF90" s="224"/>
      <c r="BG90" s="224"/>
      <c r="BH90" s="224"/>
      <c r="BI90" s="224"/>
      <c r="BJ90" s="224"/>
      <c r="BK90" s="224"/>
      <c r="BL90" s="224"/>
      <c r="BM90" s="224"/>
      <c r="BN90" s="224"/>
      <c r="BO90" s="224"/>
      <c r="BP90" s="224"/>
      <c r="BQ90" s="224"/>
      <c r="BR90" s="224"/>
      <c r="BS90" s="224"/>
      <c r="BT90" s="224"/>
      <c r="BU90" s="224"/>
      <c r="BV90" s="224"/>
      <c r="BW90" s="224"/>
    </row>
    <row r="91" spans="1:75">
      <c r="A91"/>
      <c r="B91"/>
      <c r="C91"/>
      <c r="D91" s="224"/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  <c r="Z91" s="224"/>
      <c r="AA91" s="224"/>
      <c r="AB91" s="224"/>
      <c r="AC91" s="224"/>
      <c r="AD91" s="224"/>
      <c r="AE91" s="224"/>
      <c r="AF91" s="224"/>
      <c r="AG91" s="224"/>
      <c r="AH91" s="224"/>
      <c r="AI91" s="224"/>
      <c r="AJ91" s="224"/>
      <c r="AK91" s="224"/>
      <c r="AL91" s="224"/>
      <c r="AM91" s="224"/>
      <c r="AN91" s="224"/>
      <c r="AO91" s="224"/>
      <c r="AP91" s="224"/>
      <c r="AQ91" s="224"/>
      <c r="AR91" s="224"/>
      <c r="AS91" s="224"/>
      <c r="AT91" s="224"/>
      <c r="AU91" s="224"/>
      <c r="AV91" s="224"/>
      <c r="AW91" s="224"/>
      <c r="AX91" s="224"/>
      <c r="AY91" s="224"/>
      <c r="AZ91" s="224"/>
      <c r="BA91" s="224"/>
      <c r="BB91" s="224"/>
      <c r="BC91" s="224"/>
      <c r="BD91" s="224"/>
      <c r="BE91" s="224"/>
      <c r="BF91" s="224"/>
      <c r="BG91" s="224"/>
      <c r="BH91" s="224"/>
      <c r="BI91" s="224"/>
      <c r="BJ91" s="224"/>
      <c r="BK91" s="224"/>
      <c r="BL91" s="224"/>
      <c r="BM91" s="224"/>
      <c r="BN91" s="224"/>
      <c r="BO91" s="224"/>
      <c r="BP91" s="224"/>
      <c r="BQ91" s="224"/>
      <c r="BR91" s="224"/>
      <c r="BS91" s="224"/>
      <c r="BT91" s="224"/>
      <c r="BU91" s="224"/>
      <c r="BV91" s="224"/>
      <c r="BW91" s="224"/>
    </row>
    <row r="92" spans="1:75">
      <c r="A92"/>
      <c r="B92"/>
      <c r="C92"/>
      <c r="D92" s="224"/>
      <c r="E92" s="224"/>
      <c r="F92" s="224"/>
      <c r="G92" s="224"/>
      <c r="H92" s="224"/>
      <c r="I92" s="224"/>
      <c r="J92" s="224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  <c r="Z92" s="224"/>
      <c r="AA92" s="224"/>
      <c r="AB92" s="224"/>
      <c r="AC92" s="224"/>
      <c r="AD92" s="224"/>
      <c r="AE92" s="224"/>
      <c r="AF92" s="224"/>
      <c r="AG92" s="224"/>
      <c r="AH92" s="224"/>
      <c r="AI92" s="224"/>
      <c r="AJ92" s="224"/>
      <c r="AK92" s="224"/>
      <c r="AL92" s="224"/>
      <c r="AM92" s="224"/>
      <c r="AN92" s="224"/>
      <c r="AO92" s="224"/>
      <c r="AP92" s="224"/>
      <c r="AQ92" s="224"/>
      <c r="AR92" s="224"/>
      <c r="AS92" s="224"/>
      <c r="AT92" s="224"/>
      <c r="AU92" s="224"/>
      <c r="AV92" s="224"/>
      <c r="AW92" s="224"/>
      <c r="AX92" s="224"/>
      <c r="AY92" s="224"/>
      <c r="AZ92" s="224"/>
      <c r="BA92" s="224"/>
      <c r="BB92" s="224"/>
      <c r="BC92" s="224"/>
      <c r="BD92" s="224"/>
      <c r="BE92" s="224"/>
      <c r="BF92" s="224"/>
      <c r="BG92" s="224"/>
      <c r="BH92" s="224"/>
      <c r="BI92" s="224"/>
      <c r="BJ92" s="224"/>
      <c r="BK92" s="224"/>
      <c r="BL92" s="224"/>
      <c r="BM92" s="224"/>
      <c r="BN92" s="224"/>
      <c r="BO92" s="224"/>
      <c r="BP92" s="224"/>
      <c r="BQ92" s="224"/>
      <c r="BR92" s="224"/>
      <c r="BS92" s="224"/>
      <c r="BT92" s="224"/>
      <c r="BU92" s="224"/>
      <c r="BV92" s="224"/>
      <c r="BW92" s="224"/>
    </row>
    <row r="93" spans="1:75">
      <c r="A93"/>
      <c r="B93"/>
      <c r="C93"/>
      <c r="D93" s="224"/>
      <c r="E93" s="224"/>
      <c r="F93" s="224"/>
      <c r="G93" s="224"/>
      <c r="H93" s="224"/>
      <c r="I93" s="224"/>
      <c r="J93" s="224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  <c r="X93" s="224"/>
      <c r="Y93" s="224"/>
      <c r="Z93" s="224"/>
      <c r="AA93" s="224"/>
      <c r="AB93" s="224"/>
      <c r="AC93" s="224"/>
      <c r="AD93" s="224"/>
      <c r="AE93" s="224"/>
      <c r="AF93" s="224"/>
      <c r="AG93" s="224"/>
      <c r="AH93" s="224"/>
      <c r="AI93" s="224"/>
      <c r="AJ93" s="224"/>
      <c r="AK93" s="224"/>
      <c r="AL93" s="224"/>
      <c r="AM93" s="224"/>
      <c r="AN93" s="224"/>
      <c r="AO93" s="224"/>
      <c r="AP93" s="224"/>
      <c r="AQ93" s="224"/>
      <c r="AR93" s="224"/>
      <c r="AS93" s="224"/>
      <c r="AT93" s="224"/>
      <c r="AU93" s="224"/>
      <c r="AV93" s="224"/>
      <c r="AW93" s="224"/>
      <c r="AX93" s="224"/>
      <c r="AY93" s="224"/>
      <c r="AZ93" s="224"/>
      <c r="BA93" s="224"/>
      <c r="BB93" s="224"/>
      <c r="BC93" s="224"/>
      <c r="BD93" s="224"/>
      <c r="BE93" s="224"/>
      <c r="BF93" s="224"/>
      <c r="BG93" s="224"/>
      <c r="BH93" s="224"/>
      <c r="BI93" s="224"/>
      <c r="BJ93" s="224"/>
      <c r="BK93" s="224"/>
      <c r="BL93" s="224"/>
      <c r="BM93" s="224"/>
      <c r="BN93" s="224"/>
      <c r="BO93" s="224"/>
      <c r="BP93" s="224"/>
      <c r="BQ93" s="224"/>
      <c r="BR93" s="224"/>
      <c r="BS93" s="224"/>
      <c r="BT93" s="224"/>
      <c r="BU93" s="224"/>
      <c r="BV93" s="224"/>
      <c r="BW93" s="224"/>
    </row>
    <row r="94" spans="1:75">
      <c r="A94"/>
      <c r="B94"/>
      <c r="C94"/>
      <c r="D94" s="224"/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  <c r="Z94" s="224"/>
      <c r="AA94" s="224"/>
      <c r="AB94" s="224"/>
      <c r="AC94" s="224"/>
      <c r="AD94" s="224"/>
      <c r="AE94" s="224"/>
      <c r="AF94" s="224"/>
      <c r="AG94" s="224"/>
      <c r="AH94" s="224"/>
      <c r="AI94" s="224"/>
      <c r="AJ94" s="224"/>
      <c r="AK94" s="224"/>
      <c r="AL94" s="224"/>
      <c r="AM94" s="224"/>
      <c r="AN94" s="224"/>
      <c r="AO94" s="224"/>
      <c r="AP94" s="224"/>
      <c r="AQ94" s="224"/>
      <c r="AR94" s="224"/>
      <c r="AS94" s="224"/>
      <c r="AT94" s="224"/>
      <c r="AU94" s="224"/>
      <c r="AV94" s="224"/>
      <c r="AW94" s="224"/>
      <c r="AX94" s="224"/>
      <c r="AY94" s="224"/>
      <c r="AZ94" s="224"/>
      <c r="BA94" s="224"/>
      <c r="BB94" s="224"/>
      <c r="BC94" s="224"/>
      <c r="BD94" s="224"/>
      <c r="BE94" s="224"/>
      <c r="BF94" s="224"/>
      <c r="BG94" s="224"/>
      <c r="BH94" s="224"/>
      <c r="BI94" s="224"/>
      <c r="BJ94" s="224"/>
      <c r="BK94" s="224"/>
      <c r="BL94" s="224"/>
      <c r="BM94" s="224"/>
      <c r="BN94" s="224"/>
      <c r="BO94" s="224"/>
      <c r="BP94" s="224"/>
      <c r="BQ94" s="224"/>
      <c r="BR94" s="224"/>
      <c r="BS94" s="224"/>
      <c r="BT94" s="224"/>
      <c r="BU94" s="224"/>
      <c r="BV94" s="224"/>
      <c r="BW94" s="224"/>
    </row>
    <row r="95" spans="1:75">
      <c r="A95"/>
      <c r="B95"/>
      <c r="C95"/>
      <c r="D95" s="224"/>
      <c r="E95" s="224"/>
      <c r="F95" s="224"/>
      <c r="G95" s="224"/>
      <c r="H95" s="224"/>
      <c r="I95" s="224"/>
      <c r="J95" s="224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  <c r="X95" s="224"/>
      <c r="Y95" s="224"/>
      <c r="Z95" s="224"/>
      <c r="AA95" s="224"/>
      <c r="AB95" s="224"/>
      <c r="AC95" s="224"/>
      <c r="AD95" s="224"/>
      <c r="AE95" s="224"/>
      <c r="AF95" s="224"/>
      <c r="AG95" s="224"/>
      <c r="AH95" s="224"/>
      <c r="AI95" s="224"/>
      <c r="AJ95" s="224"/>
      <c r="AK95" s="224"/>
      <c r="AL95" s="224"/>
      <c r="AM95" s="224"/>
      <c r="AN95" s="224"/>
      <c r="AO95" s="224"/>
      <c r="AP95" s="224"/>
      <c r="AQ95" s="224"/>
      <c r="AR95" s="224"/>
      <c r="AS95" s="224"/>
      <c r="AT95" s="224"/>
      <c r="AU95" s="224"/>
      <c r="AV95" s="224"/>
      <c r="AW95" s="224"/>
      <c r="AX95" s="224"/>
      <c r="AY95" s="224"/>
      <c r="AZ95" s="224"/>
      <c r="BA95" s="224"/>
      <c r="BB95" s="224"/>
      <c r="BC95" s="224"/>
      <c r="BD95" s="224"/>
      <c r="BE95" s="224"/>
      <c r="BF95" s="224"/>
      <c r="BG95" s="224"/>
      <c r="BH95" s="224"/>
      <c r="BI95" s="224"/>
      <c r="BJ95" s="224"/>
      <c r="BK95" s="224"/>
      <c r="BL95" s="224"/>
      <c r="BM95" s="224"/>
      <c r="BN95" s="224"/>
      <c r="BO95" s="224"/>
      <c r="BP95" s="224"/>
      <c r="BQ95" s="224"/>
      <c r="BR95" s="224"/>
      <c r="BS95" s="224"/>
      <c r="BT95" s="224"/>
      <c r="BU95" s="224"/>
      <c r="BV95" s="224"/>
      <c r="BW95" s="224"/>
    </row>
    <row r="96" spans="1:75">
      <c r="A96"/>
      <c r="B96"/>
      <c r="C96"/>
      <c r="D96" s="224"/>
      <c r="E96" s="224"/>
      <c r="F96" s="224"/>
      <c r="G96" s="224"/>
      <c r="H96" s="224"/>
      <c r="I96" s="224"/>
      <c r="J96" s="224"/>
      <c r="K96" s="224"/>
      <c r="L96" s="224"/>
      <c r="M96" s="224"/>
      <c r="N96" s="224"/>
      <c r="O96" s="224"/>
      <c r="P96" s="224"/>
      <c r="Q96" s="224"/>
      <c r="R96" s="224"/>
      <c r="S96" s="224"/>
      <c r="T96" s="224"/>
      <c r="U96" s="224"/>
      <c r="V96" s="224"/>
      <c r="W96" s="224"/>
      <c r="X96" s="224"/>
      <c r="Y96" s="224"/>
      <c r="Z96" s="224"/>
      <c r="AA96" s="224"/>
      <c r="AB96" s="224"/>
      <c r="AC96" s="224"/>
      <c r="AD96" s="224"/>
      <c r="AE96" s="224"/>
      <c r="AF96" s="224"/>
      <c r="AG96" s="224"/>
      <c r="AH96" s="224"/>
      <c r="AI96" s="224"/>
      <c r="AJ96" s="224"/>
      <c r="AK96" s="224"/>
      <c r="AL96" s="224"/>
      <c r="AM96" s="224"/>
      <c r="AN96" s="224"/>
      <c r="AO96" s="224"/>
      <c r="AP96" s="224"/>
      <c r="AQ96" s="224"/>
      <c r="AR96" s="224"/>
      <c r="AS96" s="224"/>
      <c r="AT96" s="224"/>
      <c r="AU96" s="224"/>
      <c r="AV96" s="224"/>
      <c r="AW96" s="224"/>
      <c r="AX96" s="224"/>
      <c r="AY96" s="224"/>
      <c r="AZ96" s="224"/>
      <c r="BA96" s="224"/>
      <c r="BB96" s="224"/>
      <c r="BC96" s="224"/>
      <c r="BD96" s="224"/>
      <c r="BE96" s="224"/>
      <c r="BF96" s="224"/>
      <c r="BG96" s="224"/>
      <c r="BH96" s="224"/>
      <c r="BI96" s="224"/>
      <c r="BJ96" s="224"/>
      <c r="BK96" s="224"/>
      <c r="BL96" s="224"/>
      <c r="BM96" s="224"/>
      <c r="BN96" s="224"/>
      <c r="BO96" s="224"/>
      <c r="BP96" s="224"/>
      <c r="BQ96" s="224"/>
      <c r="BR96" s="224"/>
      <c r="BS96" s="224"/>
      <c r="BT96" s="224"/>
      <c r="BU96" s="224"/>
      <c r="BV96" s="224"/>
      <c r="BW96" s="224"/>
    </row>
    <row r="97" spans="1:75">
      <c r="A97"/>
      <c r="B97"/>
      <c r="C97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224"/>
      <c r="Y97" s="224"/>
      <c r="Z97" s="224"/>
      <c r="AA97" s="224"/>
      <c r="AB97" s="224"/>
      <c r="AC97" s="224"/>
      <c r="AD97" s="224"/>
      <c r="AE97" s="224"/>
      <c r="AF97" s="224"/>
      <c r="AG97" s="224"/>
      <c r="AH97" s="224"/>
      <c r="AI97" s="224"/>
      <c r="AJ97" s="224"/>
      <c r="AK97" s="224"/>
      <c r="AL97" s="224"/>
      <c r="AM97" s="224"/>
      <c r="AN97" s="224"/>
      <c r="AO97" s="224"/>
      <c r="AP97" s="224"/>
      <c r="AQ97" s="224"/>
      <c r="AR97" s="224"/>
      <c r="AS97" s="224"/>
      <c r="AT97" s="224"/>
      <c r="AU97" s="224"/>
      <c r="AV97" s="224"/>
      <c r="AW97" s="224"/>
      <c r="AX97" s="224"/>
      <c r="AY97" s="224"/>
      <c r="AZ97" s="224"/>
      <c r="BA97" s="224"/>
      <c r="BB97" s="224"/>
      <c r="BC97" s="224"/>
      <c r="BD97" s="224"/>
      <c r="BE97" s="224"/>
      <c r="BF97" s="224"/>
      <c r="BG97" s="224"/>
      <c r="BH97" s="224"/>
      <c r="BI97" s="224"/>
      <c r="BJ97" s="224"/>
      <c r="BK97" s="224"/>
      <c r="BL97" s="224"/>
      <c r="BM97" s="224"/>
      <c r="BN97" s="224"/>
      <c r="BO97" s="224"/>
      <c r="BP97" s="224"/>
      <c r="BQ97" s="224"/>
      <c r="BR97" s="224"/>
      <c r="BS97" s="224"/>
      <c r="BT97" s="224"/>
      <c r="BU97" s="224"/>
      <c r="BV97" s="224"/>
      <c r="BW97" s="224"/>
    </row>
    <row r="98" spans="1:75">
      <c r="A98"/>
      <c r="B98"/>
      <c r="C98"/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224"/>
      <c r="Y98" s="224"/>
      <c r="Z98" s="224"/>
      <c r="AA98" s="224"/>
      <c r="AB98" s="224"/>
      <c r="AC98" s="224"/>
      <c r="AD98" s="224"/>
      <c r="AE98" s="224"/>
      <c r="AF98" s="224"/>
      <c r="AG98" s="224"/>
      <c r="AH98" s="224"/>
      <c r="AI98" s="224"/>
      <c r="AJ98" s="224"/>
      <c r="AK98" s="224"/>
      <c r="AL98" s="224"/>
      <c r="AM98" s="224"/>
      <c r="AN98" s="224"/>
      <c r="AO98" s="224"/>
      <c r="AP98" s="224"/>
      <c r="AQ98" s="224"/>
      <c r="AR98" s="224"/>
      <c r="AS98" s="224"/>
      <c r="AT98" s="224"/>
      <c r="AU98" s="224"/>
      <c r="AV98" s="224"/>
      <c r="AW98" s="224"/>
      <c r="AX98" s="224"/>
      <c r="AY98" s="224"/>
      <c r="AZ98" s="224"/>
      <c r="BA98" s="224"/>
      <c r="BB98" s="224"/>
      <c r="BC98" s="224"/>
      <c r="BD98" s="224"/>
      <c r="BE98" s="224"/>
      <c r="BF98" s="224"/>
      <c r="BG98" s="224"/>
      <c r="BH98" s="224"/>
      <c r="BI98" s="224"/>
      <c r="BJ98" s="224"/>
      <c r="BK98" s="224"/>
      <c r="BL98" s="224"/>
      <c r="BM98" s="224"/>
      <c r="BN98" s="224"/>
      <c r="BO98" s="224"/>
      <c r="BP98" s="224"/>
      <c r="BQ98" s="224"/>
      <c r="BR98" s="224"/>
      <c r="BS98" s="224"/>
      <c r="BT98" s="224"/>
      <c r="BU98" s="224"/>
      <c r="BV98" s="224"/>
      <c r="BW98" s="224"/>
    </row>
    <row r="99" spans="1:75">
      <c r="A99"/>
      <c r="B99"/>
      <c r="C99"/>
      <c r="D99" s="224"/>
      <c r="E99" s="224"/>
      <c r="F99" s="224"/>
      <c r="G99" s="224"/>
      <c r="H99" s="224"/>
      <c r="I99" s="224"/>
      <c r="J99" s="224"/>
      <c r="K99" s="224"/>
      <c r="L99" s="224"/>
      <c r="M99" s="224"/>
      <c r="N99" s="224"/>
      <c r="O99" s="224"/>
      <c r="P99" s="224"/>
      <c r="Q99" s="224"/>
      <c r="R99" s="224"/>
      <c r="S99" s="224"/>
      <c r="T99" s="224"/>
      <c r="U99" s="224"/>
      <c r="V99" s="224"/>
      <c r="W99" s="224"/>
      <c r="X99" s="224"/>
      <c r="Y99" s="224"/>
      <c r="Z99" s="224"/>
      <c r="AA99" s="224"/>
      <c r="AB99" s="224"/>
      <c r="AC99" s="224"/>
      <c r="AD99" s="224"/>
      <c r="AE99" s="224"/>
      <c r="AF99" s="224"/>
      <c r="AG99" s="224"/>
      <c r="AH99" s="224"/>
      <c r="AI99" s="224"/>
      <c r="AJ99" s="224"/>
      <c r="AK99" s="224"/>
      <c r="AL99" s="224"/>
      <c r="AM99" s="224"/>
      <c r="AN99" s="224"/>
      <c r="AO99" s="224"/>
      <c r="AP99" s="224"/>
      <c r="AQ99" s="224"/>
      <c r="AR99" s="224"/>
      <c r="AS99" s="224"/>
      <c r="AT99" s="224"/>
      <c r="AU99" s="224"/>
      <c r="AV99" s="224"/>
      <c r="AW99" s="224"/>
      <c r="AX99" s="224"/>
      <c r="AY99" s="224"/>
      <c r="AZ99" s="224"/>
      <c r="BA99" s="224"/>
      <c r="BB99" s="224"/>
      <c r="BC99" s="224"/>
      <c r="BD99" s="224"/>
      <c r="BE99" s="224"/>
      <c r="BF99" s="224"/>
      <c r="BG99" s="224"/>
      <c r="BH99" s="224"/>
      <c r="BI99" s="224"/>
      <c r="BJ99" s="224"/>
      <c r="BK99" s="224"/>
      <c r="BL99" s="224"/>
      <c r="BM99" s="224"/>
      <c r="BN99" s="224"/>
      <c r="BO99" s="224"/>
      <c r="BP99" s="224"/>
      <c r="BQ99" s="224"/>
      <c r="BR99" s="224"/>
      <c r="BS99" s="224"/>
      <c r="BT99" s="224"/>
      <c r="BU99" s="224"/>
      <c r="BV99" s="224"/>
      <c r="BW99" s="224"/>
    </row>
    <row r="100" spans="1:75">
      <c r="A100"/>
      <c r="B100"/>
      <c r="C100"/>
      <c r="D100" s="224"/>
      <c r="E100" s="224"/>
      <c r="F100" s="224"/>
      <c r="G100" s="224"/>
      <c r="H100" s="224"/>
      <c r="I100" s="224"/>
      <c r="J100" s="224"/>
      <c r="K100" s="224"/>
      <c r="L100" s="224"/>
      <c r="M100" s="224"/>
      <c r="N100" s="224"/>
      <c r="O100" s="224"/>
      <c r="P100" s="224"/>
      <c r="Q100" s="224"/>
      <c r="R100" s="224"/>
      <c r="S100" s="224"/>
      <c r="T100" s="224"/>
      <c r="U100" s="224"/>
      <c r="V100" s="224"/>
      <c r="W100" s="224"/>
      <c r="X100" s="224"/>
      <c r="Y100" s="224"/>
      <c r="Z100" s="224"/>
      <c r="AA100" s="224"/>
      <c r="AB100" s="224"/>
      <c r="AC100" s="224"/>
      <c r="AD100" s="224"/>
      <c r="AE100" s="224"/>
      <c r="AF100" s="224"/>
      <c r="AG100" s="224"/>
      <c r="AH100" s="224"/>
      <c r="AI100" s="224"/>
      <c r="AJ100" s="224"/>
      <c r="AK100" s="224"/>
      <c r="AL100" s="224"/>
      <c r="AM100" s="224"/>
      <c r="AN100" s="224"/>
      <c r="AO100" s="224"/>
      <c r="AP100" s="224"/>
      <c r="AQ100" s="224"/>
      <c r="AR100" s="224"/>
      <c r="AS100" s="224"/>
      <c r="AT100" s="224"/>
      <c r="AU100" s="224"/>
      <c r="AV100" s="224"/>
      <c r="AW100" s="224"/>
      <c r="AX100" s="224"/>
      <c r="AY100" s="224"/>
      <c r="AZ100" s="224"/>
      <c r="BA100" s="224"/>
      <c r="BB100" s="224"/>
      <c r="BC100" s="224"/>
      <c r="BD100" s="224"/>
      <c r="BE100" s="224"/>
      <c r="BF100" s="224"/>
      <c r="BG100" s="224"/>
      <c r="BH100" s="224"/>
      <c r="BI100" s="224"/>
      <c r="BJ100" s="224"/>
      <c r="BK100" s="224"/>
      <c r="BL100" s="224"/>
      <c r="BM100" s="224"/>
      <c r="BN100" s="224"/>
      <c r="BO100" s="224"/>
      <c r="BP100" s="224"/>
      <c r="BQ100" s="224"/>
      <c r="BR100" s="224"/>
      <c r="BS100" s="224"/>
      <c r="BT100" s="224"/>
      <c r="BU100" s="224"/>
      <c r="BV100" s="224"/>
      <c r="BW100" s="224"/>
    </row>
    <row r="101" spans="1:75">
      <c r="A101"/>
      <c r="B101"/>
      <c r="C101"/>
      <c r="D101" s="224"/>
      <c r="E101" s="224"/>
      <c r="F101" s="224"/>
      <c r="G101" s="224"/>
      <c r="H101" s="224"/>
      <c r="I101" s="224"/>
      <c r="J101" s="224"/>
      <c r="K101" s="224"/>
      <c r="L101" s="224"/>
      <c r="M101" s="224"/>
      <c r="N101" s="224"/>
      <c r="O101" s="224"/>
      <c r="P101" s="224"/>
      <c r="Q101" s="224"/>
      <c r="R101" s="224"/>
      <c r="S101" s="224"/>
      <c r="T101" s="224"/>
      <c r="U101" s="224"/>
      <c r="V101" s="224"/>
      <c r="W101" s="224"/>
      <c r="X101" s="224"/>
      <c r="Y101" s="224"/>
      <c r="Z101" s="224"/>
      <c r="AA101" s="224"/>
      <c r="AB101" s="224"/>
      <c r="AC101" s="224"/>
      <c r="AD101" s="224"/>
      <c r="AE101" s="224"/>
      <c r="AF101" s="224"/>
      <c r="AG101" s="224"/>
      <c r="AH101" s="224"/>
      <c r="AI101" s="224"/>
      <c r="AJ101" s="224"/>
      <c r="AK101" s="224"/>
      <c r="AL101" s="224"/>
      <c r="AM101" s="224"/>
      <c r="AN101" s="224"/>
      <c r="AO101" s="224"/>
      <c r="AP101" s="224"/>
      <c r="AQ101" s="224"/>
      <c r="AR101" s="224"/>
      <c r="AS101" s="224"/>
      <c r="AT101" s="224"/>
      <c r="AU101" s="224"/>
      <c r="AV101" s="224"/>
      <c r="AW101" s="224"/>
      <c r="AX101" s="224"/>
      <c r="AY101" s="224"/>
      <c r="AZ101" s="224"/>
      <c r="BA101" s="224"/>
      <c r="BB101" s="224"/>
      <c r="BC101" s="224"/>
      <c r="BD101" s="224"/>
      <c r="BE101" s="224"/>
      <c r="BF101" s="224"/>
      <c r="BG101" s="224"/>
      <c r="BH101" s="224"/>
      <c r="BI101" s="224"/>
      <c r="BJ101" s="224"/>
      <c r="BK101" s="224"/>
      <c r="BL101" s="224"/>
      <c r="BM101" s="224"/>
      <c r="BN101" s="224"/>
      <c r="BO101" s="224"/>
      <c r="BP101" s="224"/>
      <c r="BQ101" s="224"/>
      <c r="BR101" s="224"/>
      <c r="BS101" s="224"/>
      <c r="BT101" s="224"/>
      <c r="BU101" s="224"/>
      <c r="BV101" s="224"/>
      <c r="BW101" s="224"/>
    </row>
    <row r="102" spans="1:75">
      <c r="A102"/>
      <c r="B102"/>
      <c r="C102"/>
      <c r="D102" s="224"/>
      <c r="E102" s="224"/>
      <c r="F102" s="224"/>
      <c r="G102" s="224"/>
      <c r="H102" s="224"/>
      <c r="I102" s="224"/>
      <c r="J102" s="224"/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  <c r="W102" s="224"/>
      <c r="X102" s="224"/>
      <c r="Y102" s="224"/>
      <c r="Z102" s="224"/>
      <c r="AA102" s="224"/>
      <c r="AB102" s="224"/>
      <c r="AC102" s="224"/>
      <c r="AD102" s="224"/>
      <c r="AE102" s="224"/>
      <c r="AF102" s="224"/>
      <c r="AG102" s="224"/>
      <c r="AH102" s="224"/>
      <c r="AI102" s="224"/>
      <c r="AJ102" s="224"/>
      <c r="AK102" s="224"/>
      <c r="AL102" s="224"/>
      <c r="AM102" s="224"/>
      <c r="AN102" s="224"/>
      <c r="AO102" s="224"/>
      <c r="AP102" s="224"/>
      <c r="AQ102" s="224"/>
      <c r="AR102" s="224"/>
      <c r="AS102" s="224"/>
      <c r="AT102" s="224"/>
      <c r="AU102" s="224"/>
      <c r="AV102" s="224"/>
      <c r="AW102" s="224"/>
      <c r="AX102" s="224"/>
      <c r="AY102" s="224"/>
      <c r="AZ102" s="224"/>
      <c r="BA102" s="224"/>
      <c r="BB102" s="224"/>
      <c r="BC102" s="224"/>
      <c r="BD102" s="224"/>
      <c r="BE102" s="224"/>
      <c r="BF102" s="224"/>
      <c r="BG102" s="224"/>
      <c r="BH102" s="224"/>
      <c r="BI102" s="224"/>
      <c r="BJ102" s="224"/>
      <c r="BK102" s="224"/>
      <c r="BL102" s="224"/>
      <c r="BM102" s="224"/>
      <c r="BN102" s="224"/>
      <c r="BO102" s="224"/>
      <c r="BP102" s="224"/>
      <c r="BQ102" s="224"/>
      <c r="BR102" s="224"/>
      <c r="BS102" s="224"/>
      <c r="BT102" s="224"/>
      <c r="BU102" s="224"/>
      <c r="BV102" s="224"/>
      <c r="BW102" s="224"/>
    </row>
    <row r="103" spans="1:75">
      <c r="A103"/>
      <c r="B103"/>
      <c r="C103"/>
      <c r="D103" s="224"/>
      <c r="E103" s="224"/>
      <c r="F103" s="224"/>
      <c r="G103" s="224"/>
      <c r="H103" s="224"/>
      <c r="I103" s="224"/>
      <c r="J103" s="224"/>
      <c r="K103" s="224"/>
      <c r="L103" s="224"/>
      <c r="M103" s="224"/>
      <c r="N103" s="224"/>
      <c r="O103" s="224"/>
      <c r="P103" s="224"/>
      <c r="Q103" s="224"/>
      <c r="R103" s="224"/>
      <c r="S103" s="224"/>
      <c r="T103" s="224"/>
      <c r="U103" s="224"/>
      <c r="V103" s="224"/>
      <c r="W103" s="224"/>
      <c r="X103" s="224"/>
      <c r="Y103" s="224"/>
      <c r="Z103" s="224"/>
      <c r="AA103" s="224"/>
      <c r="AB103" s="224"/>
      <c r="AC103" s="224"/>
      <c r="AD103" s="224"/>
      <c r="AE103" s="224"/>
      <c r="AF103" s="224"/>
      <c r="AG103" s="224"/>
      <c r="AH103" s="224"/>
      <c r="AI103" s="224"/>
      <c r="AJ103" s="224"/>
      <c r="AK103" s="224"/>
      <c r="AL103" s="224"/>
      <c r="AM103" s="224"/>
      <c r="AN103" s="224"/>
      <c r="AO103" s="224"/>
      <c r="AP103" s="224"/>
      <c r="AQ103" s="224"/>
      <c r="AR103" s="224"/>
      <c r="AS103" s="224"/>
      <c r="AT103" s="224"/>
      <c r="AU103" s="224"/>
      <c r="AV103" s="224"/>
      <c r="AW103" s="224"/>
      <c r="AX103" s="224"/>
      <c r="AY103" s="224"/>
      <c r="AZ103" s="224"/>
      <c r="BA103" s="224"/>
      <c r="BB103" s="224"/>
      <c r="BC103" s="224"/>
      <c r="BD103" s="224"/>
      <c r="BE103" s="224"/>
      <c r="BF103" s="224"/>
      <c r="BG103" s="224"/>
      <c r="BH103" s="224"/>
      <c r="BI103" s="224"/>
      <c r="BJ103" s="224"/>
      <c r="BK103" s="224"/>
      <c r="BL103" s="224"/>
      <c r="BM103" s="224"/>
      <c r="BN103" s="224"/>
      <c r="BO103" s="224"/>
      <c r="BP103" s="224"/>
      <c r="BQ103" s="224"/>
      <c r="BR103" s="224"/>
      <c r="BS103" s="224"/>
      <c r="BT103" s="224"/>
      <c r="BU103" s="224"/>
      <c r="BV103" s="224"/>
      <c r="BW103" s="224"/>
    </row>
    <row r="104" spans="1:75">
      <c r="A104"/>
      <c r="B104"/>
      <c r="C104"/>
      <c r="D104" s="224"/>
      <c r="E104" s="224"/>
      <c r="F104" s="224"/>
      <c r="G104" s="224"/>
      <c r="H104" s="224"/>
      <c r="I104" s="224"/>
      <c r="J104" s="224"/>
      <c r="K104" s="224"/>
      <c r="L104" s="224"/>
      <c r="M104" s="224"/>
      <c r="N104" s="224"/>
      <c r="O104" s="224"/>
      <c r="P104" s="224"/>
      <c r="Q104" s="224"/>
      <c r="R104" s="224"/>
      <c r="S104" s="224"/>
      <c r="T104" s="224"/>
      <c r="U104" s="224"/>
      <c r="V104" s="224"/>
      <c r="W104" s="224"/>
      <c r="X104" s="224"/>
      <c r="Y104" s="224"/>
      <c r="Z104" s="224"/>
      <c r="AA104" s="224"/>
      <c r="AB104" s="224"/>
      <c r="AC104" s="224"/>
      <c r="AD104" s="224"/>
      <c r="AE104" s="224"/>
      <c r="AF104" s="224"/>
      <c r="AG104" s="224"/>
      <c r="AH104" s="224"/>
      <c r="AI104" s="224"/>
      <c r="AJ104" s="224"/>
      <c r="AK104" s="224"/>
      <c r="AL104" s="224"/>
      <c r="AM104" s="224"/>
      <c r="AN104" s="224"/>
      <c r="AO104" s="224"/>
      <c r="AP104" s="224"/>
      <c r="AQ104" s="224"/>
      <c r="AR104" s="224"/>
      <c r="AS104" s="224"/>
      <c r="AT104" s="224"/>
      <c r="AU104" s="224"/>
      <c r="AV104" s="224"/>
      <c r="AW104" s="224"/>
      <c r="AX104" s="224"/>
      <c r="AY104" s="224"/>
      <c r="AZ104" s="224"/>
      <c r="BA104" s="224"/>
      <c r="BB104" s="224"/>
      <c r="BC104" s="224"/>
      <c r="BD104" s="224"/>
      <c r="BE104" s="224"/>
      <c r="BF104" s="224"/>
      <c r="BG104" s="224"/>
      <c r="BH104" s="224"/>
      <c r="BI104" s="224"/>
      <c r="BJ104" s="224"/>
      <c r="BK104" s="224"/>
      <c r="BL104" s="224"/>
      <c r="BM104" s="224"/>
      <c r="BN104" s="224"/>
      <c r="BO104" s="224"/>
      <c r="BP104" s="224"/>
      <c r="BQ104" s="224"/>
      <c r="BR104" s="224"/>
      <c r="BS104" s="224"/>
      <c r="BT104" s="224"/>
      <c r="BU104" s="224"/>
      <c r="BV104" s="224"/>
      <c r="BW104" s="224"/>
    </row>
    <row r="105" spans="1:75">
      <c r="A105"/>
      <c r="B105"/>
      <c r="C105"/>
      <c r="D105" s="224"/>
      <c r="E105" s="224"/>
      <c r="F105" s="224"/>
      <c r="G105" s="224"/>
      <c r="H105" s="224"/>
      <c r="I105" s="224"/>
      <c r="J105" s="224"/>
      <c r="K105" s="224"/>
      <c r="L105" s="224"/>
      <c r="M105" s="224"/>
      <c r="N105" s="224"/>
      <c r="O105" s="224"/>
      <c r="P105" s="224"/>
      <c r="Q105" s="224"/>
      <c r="R105" s="224"/>
      <c r="S105" s="224"/>
      <c r="T105" s="224"/>
      <c r="U105" s="224"/>
      <c r="V105" s="224"/>
      <c r="W105" s="224"/>
      <c r="X105" s="224"/>
      <c r="Y105" s="224"/>
      <c r="Z105" s="224"/>
      <c r="AA105" s="224"/>
      <c r="AB105" s="224"/>
      <c r="AC105" s="224"/>
      <c r="AD105" s="224"/>
      <c r="AE105" s="224"/>
      <c r="AF105" s="224"/>
      <c r="AG105" s="224"/>
      <c r="AH105" s="224"/>
      <c r="AI105" s="224"/>
      <c r="AJ105" s="224"/>
      <c r="AK105" s="224"/>
      <c r="AL105" s="224"/>
      <c r="AM105" s="224"/>
      <c r="AN105" s="224"/>
      <c r="AO105" s="224"/>
      <c r="AP105" s="224"/>
      <c r="AQ105" s="224"/>
      <c r="AR105" s="224"/>
      <c r="AS105" s="224"/>
      <c r="AT105" s="224"/>
      <c r="AU105" s="224"/>
      <c r="AV105" s="224"/>
      <c r="AW105" s="224"/>
      <c r="AX105" s="224"/>
      <c r="AY105" s="224"/>
      <c r="AZ105" s="224"/>
      <c r="BA105" s="224"/>
      <c r="BB105" s="224"/>
      <c r="BC105" s="224"/>
      <c r="BD105" s="224"/>
      <c r="BE105" s="224"/>
      <c r="BF105" s="224"/>
      <c r="BG105" s="224"/>
      <c r="BH105" s="224"/>
      <c r="BI105" s="224"/>
      <c r="BJ105" s="224"/>
      <c r="BK105" s="224"/>
      <c r="BL105" s="224"/>
      <c r="BM105" s="224"/>
      <c r="BN105" s="224"/>
      <c r="BO105" s="224"/>
      <c r="BP105" s="224"/>
      <c r="BQ105" s="224"/>
      <c r="BR105" s="224"/>
      <c r="BS105" s="224"/>
      <c r="BT105" s="224"/>
      <c r="BU105" s="224"/>
      <c r="BV105" s="224"/>
      <c r="BW105" s="224"/>
    </row>
    <row r="106" spans="1:75">
      <c r="A106"/>
      <c r="B106"/>
      <c r="C106"/>
      <c r="D106" s="224"/>
      <c r="E106" s="224"/>
      <c r="F106" s="224"/>
      <c r="G106" s="224"/>
      <c r="H106" s="224"/>
      <c r="I106" s="224"/>
      <c r="J106" s="224"/>
      <c r="K106" s="224"/>
      <c r="L106" s="224"/>
      <c r="M106" s="224"/>
      <c r="N106" s="224"/>
      <c r="O106" s="224"/>
      <c r="P106" s="224"/>
      <c r="Q106" s="224"/>
      <c r="R106" s="224"/>
      <c r="S106" s="224"/>
      <c r="T106" s="224"/>
      <c r="U106" s="224"/>
      <c r="V106" s="224"/>
      <c r="W106" s="224"/>
      <c r="X106" s="224"/>
      <c r="Y106" s="224"/>
      <c r="Z106" s="224"/>
      <c r="AA106" s="224"/>
      <c r="AB106" s="224"/>
      <c r="AC106" s="224"/>
      <c r="AD106" s="224"/>
      <c r="AE106" s="224"/>
      <c r="AF106" s="224"/>
      <c r="AG106" s="224"/>
      <c r="AH106" s="224"/>
      <c r="AI106" s="224"/>
      <c r="AJ106" s="224"/>
      <c r="AK106" s="224"/>
      <c r="AL106" s="224"/>
      <c r="AM106" s="224"/>
      <c r="AN106" s="224"/>
      <c r="AO106" s="224"/>
      <c r="AP106" s="224"/>
      <c r="AQ106" s="224"/>
      <c r="AR106" s="224"/>
      <c r="AS106" s="224"/>
      <c r="AT106" s="224"/>
      <c r="AU106" s="224"/>
      <c r="AV106" s="224"/>
      <c r="AW106" s="224"/>
      <c r="AX106" s="224"/>
      <c r="AY106" s="224"/>
      <c r="AZ106" s="224"/>
      <c r="BA106" s="224"/>
      <c r="BB106" s="224"/>
      <c r="BC106" s="224"/>
      <c r="BD106" s="224"/>
      <c r="BE106" s="224"/>
      <c r="BF106" s="224"/>
      <c r="BG106" s="224"/>
      <c r="BH106" s="224"/>
      <c r="BI106" s="224"/>
      <c r="BJ106" s="224"/>
      <c r="BK106" s="224"/>
      <c r="BL106" s="224"/>
      <c r="BM106" s="224"/>
      <c r="BN106" s="224"/>
      <c r="BO106" s="224"/>
      <c r="BP106" s="224"/>
      <c r="BQ106" s="224"/>
      <c r="BR106" s="224"/>
      <c r="BS106" s="224"/>
      <c r="BT106" s="224"/>
      <c r="BU106" s="224"/>
      <c r="BV106" s="224"/>
      <c r="BW106" s="224"/>
    </row>
    <row r="107" spans="1:75">
      <c r="A107"/>
      <c r="B107"/>
      <c r="C107"/>
      <c r="D107" s="224"/>
      <c r="E107" s="224"/>
      <c r="F107" s="224"/>
      <c r="G107" s="224"/>
      <c r="H107" s="224"/>
      <c r="I107" s="224"/>
      <c r="J107" s="224"/>
      <c r="K107" s="224"/>
      <c r="L107" s="224"/>
      <c r="M107" s="224"/>
      <c r="N107" s="224"/>
      <c r="O107" s="224"/>
      <c r="P107" s="224"/>
      <c r="Q107" s="224"/>
      <c r="R107" s="224"/>
      <c r="S107" s="224"/>
      <c r="T107" s="224"/>
      <c r="U107" s="224"/>
      <c r="V107" s="224"/>
      <c r="W107" s="224"/>
      <c r="X107" s="224"/>
      <c r="Y107" s="224"/>
      <c r="Z107" s="224"/>
      <c r="AA107" s="224"/>
      <c r="AB107" s="224"/>
      <c r="AC107" s="224"/>
      <c r="AD107" s="224"/>
      <c r="AE107" s="224"/>
      <c r="AF107" s="224"/>
      <c r="AG107" s="224"/>
      <c r="AH107" s="224"/>
      <c r="AI107" s="224"/>
      <c r="AJ107" s="224"/>
      <c r="AK107" s="224"/>
      <c r="AL107" s="224"/>
      <c r="AM107" s="224"/>
      <c r="AN107" s="224"/>
      <c r="AO107" s="224"/>
      <c r="AP107" s="224"/>
      <c r="AQ107" s="224"/>
      <c r="AR107" s="224"/>
      <c r="AS107" s="224"/>
      <c r="AT107" s="224"/>
      <c r="AU107" s="224"/>
      <c r="AV107" s="224"/>
      <c r="AW107" s="224"/>
      <c r="AX107" s="224"/>
      <c r="AY107" s="224"/>
      <c r="AZ107" s="224"/>
      <c r="BA107" s="224"/>
      <c r="BB107" s="224"/>
      <c r="BC107" s="224"/>
      <c r="BD107" s="224"/>
      <c r="BE107" s="224"/>
      <c r="BF107" s="224"/>
      <c r="BG107" s="224"/>
      <c r="BH107" s="224"/>
      <c r="BI107" s="224"/>
      <c r="BJ107" s="224"/>
      <c r="BK107" s="224"/>
      <c r="BL107" s="224"/>
      <c r="BM107" s="224"/>
      <c r="BN107" s="224"/>
      <c r="BO107" s="224"/>
      <c r="BP107" s="224"/>
      <c r="BQ107" s="224"/>
      <c r="BR107" s="224"/>
      <c r="BS107" s="224"/>
      <c r="BT107" s="224"/>
      <c r="BU107" s="224"/>
      <c r="BV107" s="224"/>
      <c r="BW107" s="224"/>
    </row>
    <row r="108" spans="1:75">
      <c r="A108"/>
      <c r="B108"/>
      <c r="C108"/>
      <c r="D108" s="224"/>
      <c r="E108" s="224"/>
      <c r="F108" s="224"/>
      <c r="G108" s="224"/>
      <c r="H108" s="224"/>
      <c r="I108" s="224"/>
      <c r="J108" s="224"/>
      <c r="K108" s="224"/>
      <c r="L108" s="224"/>
      <c r="M108" s="224"/>
      <c r="N108" s="224"/>
      <c r="O108" s="224"/>
      <c r="P108" s="224"/>
      <c r="Q108" s="224"/>
      <c r="R108" s="224"/>
      <c r="S108" s="224"/>
      <c r="T108" s="224"/>
      <c r="U108" s="224"/>
      <c r="V108" s="224"/>
      <c r="W108" s="224"/>
      <c r="X108" s="224"/>
      <c r="Y108" s="224"/>
      <c r="Z108" s="224"/>
      <c r="AA108" s="224"/>
      <c r="AB108" s="224"/>
      <c r="AC108" s="224"/>
      <c r="AD108" s="224"/>
      <c r="AE108" s="224"/>
      <c r="AF108" s="224"/>
      <c r="AG108" s="224"/>
      <c r="AH108" s="224"/>
      <c r="AI108" s="224"/>
      <c r="AJ108" s="224"/>
      <c r="AK108" s="224"/>
      <c r="AL108" s="224"/>
      <c r="AM108" s="224"/>
      <c r="AN108" s="224"/>
      <c r="AO108" s="224"/>
      <c r="AP108" s="224"/>
      <c r="AQ108" s="224"/>
      <c r="AR108" s="224"/>
      <c r="AS108" s="224"/>
      <c r="AT108" s="224"/>
      <c r="AU108" s="224"/>
      <c r="AV108" s="224"/>
      <c r="AW108" s="224"/>
      <c r="AX108" s="224"/>
      <c r="AY108" s="224"/>
      <c r="AZ108" s="224"/>
      <c r="BA108" s="224"/>
      <c r="BB108" s="224"/>
      <c r="BC108" s="224"/>
      <c r="BD108" s="224"/>
      <c r="BE108" s="224"/>
      <c r="BF108" s="224"/>
      <c r="BG108" s="224"/>
      <c r="BH108" s="224"/>
      <c r="BI108" s="224"/>
      <c r="BJ108" s="224"/>
      <c r="BK108" s="224"/>
      <c r="BL108" s="224"/>
      <c r="BM108" s="224"/>
      <c r="BN108" s="224"/>
      <c r="BO108" s="224"/>
      <c r="BP108" s="224"/>
      <c r="BQ108" s="224"/>
      <c r="BR108" s="224"/>
      <c r="BS108" s="224"/>
      <c r="BT108" s="224"/>
      <c r="BU108" s="224"/>
      <c r="BV108" s="224"/>
      <c r="BW108" s="224"/>
    </row>
    <row r="109" spans="1:75">
      <c r="A109"/>
      <c r="B109"/>
      <c r="C109"/>
      <c r="D109" s="224"/>
      <c r="E109" s="224"/>
      <c r="F109" s="224"/>
      <c r="G109" s="224"/>
      <c r="H109" s="224"/>
      <c r="I109" s="224"/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4"/>
      <c r="X109" s="224"/>
      <c r="Y109" s="224"/>
      <c r="Z109" s="224"/>
      <c r="AA109" s="224"/>
      <c r="AB109" s="224"/>
      <c r="AC109" s="224"/>
      <c r="AD109" s="224"/>
      <c r="AE109" s="224"/>
      <c r="AF109" s="224"/>
      <c r="AG109" s="224"/>
      <c r="AH109" s="224"/>
      <c r="AI109" s="224"/>
      <c r="AJ109" s="224"/>
      <c r="AK109" s="224"/>
      <c r="AL109" s="224"/>
      <c r="AM109" s="224"/>
      <c r="AN109" s="224"/>
      <c r="AO109" s="224"/>
      <c r="AP109" s="224"/>
      <c r="AQ109" s="224"/>
      <c r="AR109" s="224"/>
      <c r="AS109" s="224"/>
      <c r="AT109" s="224"/>
      <c r="AU109" s="224"/>
      <c r="AV109" s="224"/>
      <c r="AW109" s="224"/>
      <c r="AX109" s="224"/>
      <c r="AY109" s="224"/>
      <c r="AZ109" s="224"/>
      <c r="BA109" s="224"/>
      <c r="BB109" s="224"/>
      <c r="BC109" s="224"/>
      <c r="BD109" s="224"/>
      <c r="BE109" s="224"/>
      <c r="BF109" s="224"/>
      <c r="BG109" s="224"/>
      <c r="BH109" s="224"/>
      <c r="BI109" s="224"/>
      <c r="BJ109" s="224"/>
      <c r="BK109" s="224"/>
      <c r="BL109" s="224"/>
      <c r="BM109" s="224"/>
      <c r="BN109" s="224"/>
      <c r="BO109" s="224"/>
      <c r="BP109" s="224"/>
      <c r="BQ109" s="224"/>
      <c r="BR109" s="224"/>
      <c r="BS109" s="224"/>
      <c r="BT109" s="224"/>
      <c r="BU109" s="224"/>
      <c r="BV109" s="224"/>
      <c r="BW109" s="224"/>
    </row>
    <row r="110" spans="1:75">
      <c r="A110"/>
      <c r="B110"/>
      <c r="C110"/>
      <c r="D110" s="224"/>
      <c r="E110" s="224"/>
      <c r="F110" s="224"/>
      <c r="G110" s="224"/>
      <c r="H110" s="224"/>
      <c r="I110" s="224"/>
      <c r="J110" s="224"/>
      <c r="K110" s="224"/>
      <c r="L110" s="224"/>
      <c r="M110" s="224"/>
      <c r="N110" s="224"/>
      <c r="O110" s="224"/>
      <c r="P110" s="224"/>
      <c r="Q110" s="224"/>
      <c r="R110" s="224"/>
      <c r="S110" s="224"/>
      <c r="T110" s="224"/>
      <c r="U110" s="224"/>
      <c r="V110" s="224"/>
      <c r="W110" s="224"/>
      <c r="X110" s="224"/>
      <c r="Y110" s="224"/>
      <c r="Z110" s="224"/>
      <c r="AA110" s="224"/>
      <c r="AB110" s="224"/>
      <c r="AC110" s="224"/>
      <c r="AD110" s="224"/>
      <c r="AE110" s="224"/>
      <c r="AF110" s="224"/>
      <c r="AG110" s="224"/>
      <c r="AH110" s="224"/>
      <c r="AI110" s="224"/>
      <c r="AJ110" s="224"/>
      <c r="AK110" s="224"/>
      <c r="AL110" s="224"/>
      <c r="AM110" s="224"/>
      <c r="AN110" s="224"/>
      <c r="AO110" s="224"/>
      <c r="AP110" s="224"/>
      <c r="AQ110" s="224"/>
      <c r="AR110" s="224"/>
      <c r="AS110" s="224"/>
      <c r="AT110" s="224"/>
      <c r="AU110" s="224"/>
      <c r="AV110" s="224"/>
      <c r="AW110" s="224"/>
      <c r="AX110" s="224"/>
      <c r="AY110" s="224"/>
      <c r="AZ110" s="224"/>
      <c r="BA110" s="224"/>
      <c r="BB110" s="224"/>
      <c r="BC110" s="224"/>
      <c r="BD110" s="224"/>
      <c r="BE110" s="224"/>
      <c r="BF110" s="224"/>
      <c r="BG110" s="224"/>
      <c r="BH110" s="224"/>
      <c r="BI110" s="224"/>
      <c r="BJ110" s="224"/>
      <c r="BK110" s="224"/>
      <c r="BL110" s="224"/>
      <c r="BM110" s="224"/>
      <c r="BN110" s="224"/>
      <c r="BO110" s="224"/>
      <c r="BP110" s="224"/>
      <c r="BQ110" s="224"/>
      <c r="BR110" s="224"/>
      <c r="BS110" s="224"/>
      <c r="BT110" s="224"/>
      <c r="BU110" s="224"/>
      <c r="BV110" s="224"/>
      <c r="BW110" s="224"/>
    </row>
    <row r="111" spans="1:75">
      <c r="A111"/>
      <c r="B111"/>
      <c r="C111"/>
      <c r="D111" s="224"/>
      <c r="E111" s="224"/>
      <c r="F111" s="224"/>
      <c r="G111" s="224"/>
      <c r="H111" s="224"/>
      <c r="I111" s="224"/>
      <c r="J111" s="224"/>
      <c r="K111" s="224"/>
      <c r="L111" s="224"/>
      <c r="M111" s="224"/>
      <c r="N111" s="224"/>
      <c r="O111" s="224"/>
      <c r="P111" s="224"/>
      <c r="Q111" s="224"/>
      <c r="R111" s="224"/>
      <c r="S111" s="224"/>
      <c r="T111" s="224"/>
      <c r="U111" s="224"/>
      <c r="V111" s="224"/>
      <c r="W111" s="224"/>
      <c r="X111" s="224"/>
      <c r="Y111" s="224"/>
      <c r="Z111" s="224"/>
      <c r="AA111" s="224"/>
      <c r="AB111" s="224"/>
      <c r="AC111" s="224"/>
      <c r="AD111" s="224"/>
      <c r="AE111" s="224"/>
      <c r="AF111" s="224"/>
      <c r="AG111" s="224"/>
      <c r="AH111" s="224"/>
      <c r="AI111" s="224"/>
      <c r="AJ111" s="224"/>
      <c r="AK111" s="224"/>
      <c r="AL111" s="224"/>
      <c r="AM111" s="224"/>
      <c r="AN111" s="224"/>
      <c r="AO111" s="224"/>
      <c r="AP111" s="224"/>
      <c r="AQ111" s="224"/>
      <c r="AR111" s="224"/>
      <c r="AS111" s="224"/>
      <c r="AT111" s="224"/>
      <c r="AU111" s="224"/>
      <c r="AV111" s="224"/>
      <c r="AW111" s="224"/>
      <c r="AX111" s="224"/>
      <c r="AY111" s="224"/>
      <c r="AZ111" s="224"/>
      <c r="BA111" s="224"/>
      <c r="BB111" s="224"/>
      <c r="BC111" s="224"/>
      <c r="BD111" s="224"/>
      <c r="BE111" s="224"/>
      <c r="BF111" s="224"/>
      <c r="BG111" s="224"/>
      <c r="BH111" s="224"/>
      <c r="BI111" s="224"/>
      <c r="BJ111" s="224"/>
      <c r="BK111" s="224"/>
      <c r="BL111" s="224"/>
      <c r="BM111" s="224"/>
      <c r="BN111" s="224"/>
      <c r="BO111" s="224"/>
      <c r="BP111" s="224"/>
      <c r="BQ111" s="224"/>
      <c r="BR111" s="224"/>
      <c r="BS111" s="224"/>
      <c r="BT111" s="224"/>
      <c r="BU111" s="224"/>
      <c r="BV111" s="224"/>
      <c r="BW111" s="224"/>
    </row>
    <row r="112" spans="1:75">
      <c r="A112"/>
      <c r="B112"/>
      <c r="C112"/>
      <c r="D112" s="224"/>
      <c r="E112" s="224"/>
      <c r="F112" s="224"/>
      <c r="G112" s="224"/>
      <c r="H112" s="224"/>
      <c r="I112" s="224"/>
      <c r="J112" s="224"/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  <c r="W112" s="224"/>
      <c r="X112" s="224"/>
      <c r="Y112" s="224"/>
      <c r="Z112" s="224"/>
      <c r="AA112" s="224"/>
      <c r="AB112" s="224"/>
      <c r="AC112" s="224"/>
      <c r="AD112" s="224"/>
      <c r="AE112" s="224"/>
      <c r="AF112" s="224"/>
      <c r="AG112" s="224"/>
      <c r="AH112" s="224"/>
      <c r="AI112" s="224"/>
      <c r="AJ112" s="224"/>
      <c r="AK112" s="224"/>
      <c r="AL112" s="224"/>
      <c r="AM112" s="224"/>
      <c r="AN112" s="224"/>
      <c r="AO112" s="224"/>
      <c r="AP112" s="224"/>
      <c r="AQ112" s="224"/>
      <c r="AR112" s="224"/>
      <c r="AS112" s="224"/>
      <c r="AT112" s="224"/>
      <c r="AU112" s="224"/>
      <c r="AV112" s="224"/>
      <c r="AW112" s="224"/>
      <c r="AX112" s="224"/>
      <c r="AY112" s="224"/>
      <c r="AZ112" s="224"/>
      <c r="BA112" s="224"/>
      <c r="BB112" s="224"/>
      <c r="BC112" s="224"/>
      <c r="BD112" s="224"/>
      <c r="BE112" s="224"/>
      <c r="BF112" s="224"/>
      <c r="BG112" s="224"/>
      <c r="BH112" s="224"/>
      <c r="BI112" s="224"/>
      <c r="BJ112" s="224"/>
      <c r="BK112" s="224"/>
      <c r="BL112" s="224"/>
      <c r="BM112" s="224"/>
      <c r="BN112" s="224"/>
      <c r="BO112" s="224"/>
      <c r="BP112" s="224"/>
      <c r="BQ112" s="224"/>
      <c r="BR112" s="224"/>
      <c r="BS112" s="224"/>
      <c r="BT112" s="224"/>
      <c r="BU112" s="224"/>
      <c r="BV112" s="224"/>
      <c r="BW112" s="224"/>
    </row>
    <row r="113" spans="1:75">
      <c r="A113"/>
      <c r="B113"/>
      <c r="C113"/>
      <c r="D113" s="224"/>
      <c r="E113" s="224"/>
      <c r="F113" s="224"/>
      <c r="G113" s="224"/>
      <c r="H113" s="224"/>
      <c r="I113" s="224"/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4"/>
      <c r="X113" s="224"/>
      <c r="Y113" s="224"/>
      <c r="Z113" s="224"/>
      <c r="AA113" s="224"/>
      <c r="AB113" s="224"/>
      <c r="AC113" s="224"/>
      <c r="AD113" s="224"/>
      <c r="AE113" s="224"/>
      <c r="AF113" s="224"/>
      <c r="AG113" s="224"/>
      <c r="AH113" s="224"/>
      <c r="AI113" s="224"/>
      <c r="AJ113" s="224"/>
      <c r="AK113" s="224"/>
      <c r="AL113" s="224"/>
      <c r="AM113" s="224"/>
      <c r="AN113" s="224"/>
      <c r="AO113" s="224"/>
      <c r="AP113" s="224"/>
      <c r="AQ113" s="224"/>
      <c r="AR113" s="224"/>
      <c r="AS113" s="224"/>
      <c r="AT113" s="224"/>
      <c r="AU113" s="224"/>
      <c r="AV113" s="224"/>
      <c r="AW113" s="224"/>
      <c r="AX113" s="224"/>
      <c r="AY113" s="224"/>
      <c r="AZ113" s="224"/>
      <c r="BA113" s="224"/>
      <c r="BB113" s="224"/>
      <c r="BC113" s="224"/>
      <c r="BD113" s="224"/>
      <c r="BE113" s="224"/>
      <c r="BF113" s="224"/>
      <c r="BG113" s="224"/>
      <c r="BH113" s="224"/>
      <c r="BI113" s="224"/>
      <c r="BJ113" s="224"/>
      <c r="BK113" s="224"/>
      <c r="BL113" s="224"/>
      <c r="BM113" s="224"/>
      <c r="BN113" s="224"/>
      <c r="BO113" s="224"/>
      <c r="BP113" s="224"/>
      <c r="BQ113" s="224"/>
      <c r="BR113" s="224"/>
      <c r="BS113" s="224"/>
      <c r="BT113" s="224"/>
      <c r="BU113" s="224"/>
      <c r="BV113" s="224"/>
      <c r="BW113" s="224"/>
    </row>
    <row r="114" spans="1:75">
      <c r="A114"/>
      <c r="B114"/>
      <c r="C114"/>
      <c r="D114" s="224"/>
      <c r="E114" s="224"/>
      <c r="F114" s="224"/>
      <c r="G114" s="224"/>
      <c r="H114" s="224"/>
      <c r="I114" s="224"/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  <c r="W114" s="224"/>
      <c r="X114" s="224"/>
      <c r="Y114" s="224"/>
      <c r="Z114" s="224"/>
      <c r="AA114" s="224"/>
      <c r="AB114" s="224"/>
      <c r="AC114" s="224"/>
      <c r="AD114" s="224"/>
      <c r="AE114" s="224"/>
      <c r="AF114" s="224"/>
      <c r="AG114" s="224"/>
      <c r="AH114" s="224"/>
      <c r="AI114" s="224"/>
      <c r="AJ114" s="224"/>
      <c r="AK114" s="224"/>
      <c r="AL114" s="224"/>
      <c r="AM114" s="224"/>
      <c r="AN114" s="224"/>
      <c r="AO114" s="224"/>
      <c r="AP114" s="224"/>
      <c r="AQ114" s="224"/>
      <c r="AR114" s="224"/>
      <c r="AS114" s="224"/>
      <c r="AT114" s="224"/>
      <c r="AU114" s="224"/>
      <c r="AV114" s="224"/>
      <c r="AW114" s="224"/>
      <c r="AX114" s="224"/>
      <c r="AY114" s="224"/>
      <c r="AZ114" s="224"/>
      <c r="BA114" s="224"/>
      <c r="BB114" s="224"/>
      <c r="BC114" s="224"/>
      <c r="BD114" s="224"/>
      <c r="BE114" s="224"/>
      <c r="BF114" s="224"/>
      <c r="BG114" s="224"/>
      <c r="BH114" s="224"/>
      <c r="BI114" s="224"/>
      <c r="BJ114" s="224"/>
      <c r="BK114" s="224"/>
      <c r="BL114" s="224"/>
      <c r="BM114" s="224"/>
      <c r="BN114" s="224"/>
      <c r="BO114" s="224"/>
      <c r="BP114" s="224"/>
      <c r="BQ114" s="224"/>
      <c r="BR114" s="224"/>
      <c r="BS114" s="224"/>
      <c r="BT114" s="224"/>
      <c r="BU114" s="224"/>
      <c r="BV114" s="224"/>
      <c r="BW114" s="224"/>
    </row>
    <row r="115" spans="1:75">
      <c r="A115"/>
      <c r="B115"/>
      <c r="C115"/>
      <c r="D115" s="224"/>
      <c r="E115" s="224"/>
      <c r="F115" s="224"/>
      <c r="G115" s="224"/>
      <c r="H115" s="224"/>
      <c r="I115" s="224"/>
      <c r="J115" s="224"/>
      <c r="K115" s="224"/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  <c r="W115" s="224"/>
      <c r="X115" s="224"/>
      <c r="Y115" s="224"/>
      <c r="Z115" s="224"/>
      <c r="AA115" s="224"/>
      <c r="AB115" s="224"/>
      <c r="AC115" s="224"/>
      <c r="AD115" s="224"/>
      <c r="AE115" s="224"/>
      <c r="AF115" s="224"/>
      <c r="AG115" s="224"/>
      <c r="AH115" s="224"/>
      <c r="AI115" s="224"/>
      <c r="AJ115" s="224"/>
      <c r="AK115" s="224"/>
      <c r="AL115" s="224"/>
      <c r="AM115" s="224"/>
      <c r="AN115" s="224"/>
      <c r="AO115" s="224"/>
      <c r="AP115" s="224"/>
      <c r="AQ115" s="224"/>
      <c r="AR115" s="224"/>
      <c r="AS115" s="224"/>
      <c r="AT115" s="224"/>
      <c r="AU115" s="224"/>
      <c r="AV115" s="224"/>
      <c r="AW115" s="224"/>
      <c r="AX115" s="224"/>
      <c r="AY115" s="224"/>
      <c r="AZ115" s="224"/>
      <c r="BA115" s="224"/>
      <c r="BB115" s="224"/>
      <c r="BC115" s="224"/>
      <c r="BD115" s="224"/>
      <c r="BE115" s="224"/>
      <c r="BF115" s="224"/>
      <c r="BG115" s="224"/>
      <c r="BH115" s="224"/>
      <c r="BI115" s="224"/>
      <c r="BJ115" s="224"/>
      <c r="BK115" s="224"/>
      <c r="BL115" s="224"/>
      <c r="BM115" s="224"/>
      <c r="BN115" s="224"/>
      <c r="BO115" s="224"/>
      <c r="BP115" s="224"/>
      <c r="BQ115" s="224"/>
      <c r="BR115" s="224"/>
      <c r="BS115" s="224"/>
      <c r="BT115" s="224"/>
      <c r="BU115" s="224"/>
      <c r="BV115" s="224"/>
      <c r="BW115" s="224"/>
    </row>
    <row r="116" spans="1:75">
      <c r="A116"/>
      <c r="B116"/>
      <c r="C116"/>
      <c r="D116" s="224"/>
      <c r="E116" s="224"/>
      <c r="F116" s="224"/>
      <c r="G116" s="224"/>
      <c r="H116" s="224"/>
      <c r="I116" s="224"/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  <c r="X116" s="224"/>
      <c r="Y116" s="224"/>
      <c r="Z116" s="224"/>
      <c r="AA116" s="224"/>
      <c r="AB116" s="224"/>
      <c r="AC116" s="224"/>
      <c r="AD116" s="224"/>
      <c r="AE116" s="224"/>
      <c r="AF116" s="224"/>
      <c r="AG116" s="224"/>
      <c r="AH116" s="224"/>
      <c r="AI116" s="224"/>
      <c r="AJ116" s="224"/>
      <c r="AK116" s="224"/>
      <c r="AL116" s="224"/>
      <c r="AM116" s="224"/>
      <c r="AN116" s="224"/>
      <c r="AO116" s="224"/>
      <c r="AP116" s="224"/>
      <c r="AQ116" s="224"/>
      <c r="AR116" s="224"/>
      <c r="AS116" s="224"/>
      <c r="AT116" s="224"/>
      <c r="AU116" s="224"/>
      <c r="AV116" s="224"/>
      <c r="AW116" s="224"/>
      <c r="AX116" s="224"/>
      <c r="AY116" s="224"/>
      <c r="AZ116" s="224"/>
      <c r="BA116" s="224"/>
      <c r="BB116" s="224"/>
      <c r="BC116" s="224"/>
      <c r="BD116" s="224"/>
      <c r="BE116" s="224"/>
      <c r="BF116" s="224"/>
      <c r="BG116" s="224"/>
      <c r="BH116" s="224"/>
      <c r="BI116" s="224"/>
      <c r="BJ116" s="224"/>
      <c r="BK116" s="224"/>
      <c r="BL116" s="224"/>
      <c r="BM116" s="224"/>
      <c r="BN116" s="224"/>
      <c r="BO116" s="224"/>
      <c r="BP116" s="224"/>
      <c r="BQ116" s="224"/>
      <c r="BR116" s="224"/>
      <c r="BS116" s="224"/>
      <c r="BT116" s="224"/>
      <c r="BU116" s="224"/>
      <c r="BV116" s="224"/>
      <c r="BW116" s="224"/>
    </row>
    <row r="117" spans="1:75">
      <c r="A117"/>
      <c r="B117"/>
      <c r="C117"/>
      <c r="D117" s="224"/>
      <c r="E117" s="224"/>
      <c r="F117" s="224"/>
      <c r="G117" s="224"/>
      <c r="H117" s="224"/>
      <c r="I117" s="224"/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4"/>
      <c r="X117" s="224"/>
      <c r="Y117" s="224"/>
      <c r="Z117" s="224"/>
      <c r="AA117" s="224"/>
      <c r="AB117" s="224"/>
      <c r="AC117" s="224"/>
      <c r="AD117" s="224"/>
      <c r="AE117" s="224"/>
      <c r="AF117" s="224"/>
      <c r="AG117" s="224"/>
      <c r="AH117" s="224"/>
      <c r="AI117" s="224"/>
      <c r="AJ117" s="224"/>
      <c r="AK117" s="224"/>
      <c r="AL117" s="224"/>
      <c r="AM117" s="224"/>
      <c r="AN117" s="224"/>
      <c r="AO117" s="224"/>
      <c r="AP117" s="224"/>
      <c r="AQ117" s="224"/>
      <c r="AR117" s="224"/>
      <c r="AS117" s="224"/>
      <c r="AT117" s="224"/>
      <c r="AU117" s="224"/>
      <c r="AV117" s="224"/>
      <c r="AW117" s="224"/>
      <c r="AX117" s="224"/>
      <c r="AY117" s="224"/>
      <c r="AZ117" s="224"/>
      <c r="BA117" s="224"/>
      <c r="BB117" s="224"/>
      <c r="BC117" s="224"/>
      <c r="BD117" s="224"/>
      <c r="BE117" s="224"/>
      <c r="BF117" s="224"/>
      <c r="BG117" s="224"/>
      <c r="BH117" s="224"/>
      <c r="BI117" s="224"/>
      <c r="BJ117" s="224"/>
      <c r="BK117" s="224"/>
      <c r="BL117" s="224"/>
      <c r="BM117" s="224"/>
      <c r="BN117" s="224"/>
      <c r="BO117" s="224"/>
      <c r="BP117" s="224"/>
      <c r="BQ117" s="224"/>
      <c r="BR117" s="224"/>
      <c r="BS117" s="224"/>
      <c r="BT117" s="224"/>
      <c r="BU117" s="224"/>
      <c r="BV117" s="224"/>
      <c r="BW117" s="224"/>
    </row>
    <row r="118" spans="1:75">
      <c r="A118"/>
      <c r="B118"/>
      <c r="C118"/>
      <c r="D118" s="224"/>
      <c r="E118" s="224"/>
      <c r="F118" s="224"/>
      <c r="G118" s="224"/>
      <c r="H118" s="224"/>
      <c r="I118" s="224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  <c r="Z118" s="224"/>
      <c r="AA118" s="224"/>
      <c r="AB118" s="224"/>
      <c r="AC118" s="224"/>
      <c r="AD118" s="224"/>
      <c r="AE118" s="224"/>
      <c r="AF118" s="224"/>
      <c r="AG118" s="224"/>
      <c r="AH118" s="224"/>
      <c r="AI118" s="224"/>
      <c r="AJ118" s="224"/>
      <c r="AK118" s="224"/>
      <c r="AL118" s="224"/>
      <c r="AM118" s="224"/>
      <c r="AN118" s="224"/>
      <c r="AO118" s="224"/>
      <c r="AP118" s="224"/>
      <c r="AQ118" s="224"/>
      <c r="AR118" s="224"/>
      <c r="AS118" s="224"/>
      <c r="AT118" s="224"/>
      <c r="AU118" s="224"/>
      <c r="AV118" s="224"/>
      <c r="AW118" s="224"/>
      <c r="AX118" s="224"/>
      <c r="AY118" s="224"/>
      <c r="AZ118" s="224"/>
      <c r="BA118" s="224"/>
      <c r="BB118" s="224"/>
      <c r="BC118" s="224"/>
      <c r="BD118" s="224"/>
      <c r="BE118" s="224"/>
      <c r="BF118" s="224"/>
      <c r="BG118" s="224"/>
      <c r="BH118" s="224"/>
      <c r="BI118" s="224"/>
      <c r="BJ118" s="224"/>
      <c r="BK118" s="224"/>
      <c r="BL118" s="224"/>
      <c r="BM118" s="224"/>
      <c r="BN118" s="224"/>
      <c r="BO118" s="224"/>
      <c r="BP118" s="224"/>
      <c r="BQ118" s="224"/>
      <c r="BR118" s="224"/>
      <c r="BS118" s="224"/>
      <c r="BT118" s="224"/>
      <c r="BU118" s="224"/>
      <c r="BV118" s="224"/>
      <c r="BW118" s="224"/>
    </row>
    <row r="119" spans="1:75">
      <c r="A119"/>
      <c r="B119"/>
      <c r="C119"/>
      <c r="D119" s="224"/>
      <c r="E119" s="224"/>
      <c r="F119" s="224"/>
      <c r="G119" s="224"/>
      <c r="H119" s="224"/>
      <c r="I119" s="224"/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  <c r="Y119" s="224"/>
      <c r="Z119" s="224"/>
      <c r="AA119" s="224"/>
      <c r="AB119" s="224"/>
      <c r="AC119" s="224"/>
      <c r="AD119" s="224"/>
      <c r="AE119" s="224"/>
      <c r="AF119" s="224"/>
      <c r="AG119" s="224"/>
      <c r="AH119" s="224"/>
      <c r="AI119" s="224"/>
      <c r="AJ119" s="224"/>
      <c r="AK119" s="224"/>
      <c r="AL119" s="224"/>
      <c r="AM119" s="224"/>
      <c r="AN119" s="224"/>
      <c r="AO119" s="224"/>
      <c r="AP119" s="224"/>
      <c r="AQ119" s="224"/>
      <c r="AR119" s="224"/>
      <c r="AS119" s="224"/>
      <c r="AT119" s="224"/>
      <c r="AU119" s="224"/>
      <c r="AV119" s="224"/>
      <c r="AW119" s="224"/>
      <c r="AX119" s="224"/>
      <c r="AY119" s="224"/>
      <c r="AZ119" s="224"/>
      <c r="BA119" s="224"/>
      <c r="BB119" s="224"/>
      <c r="BC119" s="224"/>
      <c r="BD119" s="224"/>
      <c r="BE119" s="224"/>
      <c r="BF119" s="224"/>
      <c r="BG119" s="224"/>
      <c r="BH119" s="224"/>
      <c r="BI119" s="224"/>
      <c r="BJ119" s="224"/>
      <c r="BK119" s="224"/>
      <c r="BL119" s="224"/>
      <c r="BM119" s="224"/>
      <c r="BN119" s="224"/>
      <c r="BO119" s="224"/>
      <c r="BP119" s="224"/>
      <c r="BQ119" s="224"/>
      <c r="BR119" s="224"/>
      <c r="BS119" s="224"/>
      <c r="BT119" s="224"/>
      <c r="BU119" s="224"/>
      <c r="BV119" s="224"/>
      <c r="BW119" s="224"/>
    </row>
    <row r="120" spans="1:75">
      <c r="A120"/>
      <c r="B120"/>
      <c r="C120"/>
      <c r="D120" s="224"/>
      <c r="E120" s="224"/>
      <c r="F120" s="224"/>
      <c r="G120" s="224"/>
      <c r="H120" s="224"/>
      <c r="I120" s="224"/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4"/>
      <c r="X120" s="224"/>
      <c r="Y120" s="224"/>
      <c r="Z120" s="224"/>
      <c r="AA120" s="224"/>
      <c r="AB120" s="224"/>
      <c r="AC120" s="224"/>
      <c r="AD120" s="224"/>
      <c r="AE120" s="224"/>
      <c r="AF120" s="224"/>
      <c r="AG120" s="224"/>
      <c r="AH120" s="224"/>
      <c r="AI120" s="224"/>
      <c r="AJ120" s="224"/>
      <c r="AK120" s="224"/>
      <c r="AL120" s="224"/>
      <c r="AM120" s="224"/>
      <c r="AN120" s="224"/>
      <c r="AO120" s="224"/>
      <c r="AP120" s="224"/>
      <c r="AQ120" s="224"/>
      <c r="AR120" s="224"/>
      <c r="AS120" s="224"/>
      <c r="AT120" s="224"/>
      <c r="AU120" s="224"/>
      <c r="AV120" s="224"/>
      <c r="AW120" s="224"/>
      <c r="AX120" s="224"/>
      <c r="AY120" s="224"/>
      <c r="AZ120" s="224"/>
      <c r="BA120" s="224"/>
      <c r="BB120" s="224"/>
      <c r="BC120" s="224"/>
      <c r="BD120" s="224"/>
      <c r="BE120" s="224"/>
      <c r="BF120" s="224"/>
      <c r="BG120" s="224"/>
      <c r="BH120" s="224"/>
      <c r="BI120" s="224"/>
      <c r="BJ120" s="224"/>
      <c r="BK120" s="224"/>
      <c r="BL120" s="224"/>
      <c r="BM120" s="224"/>
      <c r="BN120" s="224"/>
      <c r="BO120" s="224"/>
      <c r="BP120" s="224"/>
      <c r="BQ120" s="224"/>
      <c r="BR120" s="224"/>
      <c r="BS120" s="224"/>
      <c r="BT120" s="224"/>
      <c r="BU120" s="224"/>
      <c r="BV120" s="224"/>
      <c r="BW120" s="224"/>
    </row>
    <row r="121" spans="1:75">
      <c r="A121"/>
      <c r="B121"/>
      <c r="C121"/>
      <c r="D121" s="224"/>
      <c r="E121" s="224"/>
      <c r="F121" s="224"/>
      <c r="G121" s="224"/>
      <c r="H121" s="224"/>
      <c r="I121" s="224"/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  <c r="Z121" s="224"/>
      <c r="AA121" s="224"/>
      <c r="AB121" s="224"/>
      <c r="AC121" s="224"/>
      <c r="AD121" s="224"/>
      <c r="AE121" s="224"/>
      <c r="AF121" s="224"/>
      <c r="AG121" s="224"/>
      <c r="AH121" s="224"/>
      <c r="AI121" s="224"/>
      <c r="AJ121" s="224"/>
      <c r="AK121" s="224"/>
      <c r="AL121" s="224"/>
      <c r="AM121" s="224"/>
      <c r="AN121" s="224"/>
      <c r="AO121" s="224"/>
      <c r="AP121" s="224"/>
      <c r="AQ121" s="224"/>
      <c r="AR121" s="224"/>
      <c r="AS121" s="224"/>
      <c r="AT121" s="224"/>
      <c r="AU121" s="224"/>
      <c r="AV121" s="224"/>
      <c r="AW121" s="224"/>
      <c r="AX121" s="224"/>
      <c r="AY121" s="224"/>
      <c r="AZ121" s="224"/>
      <c r="BA121" s="224"/>
      <c r="BB121" s="224"/>
      <c r="BC121" s="224"/>
      <c r="BD121" s="224"/>
      <c r="BE121" s="224"/>
      <c r="BF121" s="224"/>
      <c r="BG121" s="224"/>
      <c r="BH121" s="224"/>
      <c r="BI121" s="224"/>
      <c r="BJ121" s="224"/>
      <c r="BK121" s="224"/>
      <c r="BL121" s="224"/>
      <c r="BM121" s="224"/>
      <c r="BN121" s="224"/>
      <c r="BO121" s="224"/>
      <c r="BP121" s="224"/>
      <c r="BQ121" s="224"/>
      <c r="BR121" s="224"/>
      <c r="BS121" s="224"/>
      <c r="BT121" s="224"/>
      <c r="BU121" s="224"/>
      <c r="BV121" s="224"/>
      <c r="BW121" s="224"/>
    </row>
    <row r="122" spans="1:75">
      <c r="A122"/>
      <c r="B122"/>
      <c r="C122"/>
      <c r="D122" s="224"/>
      <c r="E122" s="224"/>
      <c r="F122" s="224"/>
      <c r="G122" s="224"/>
      <c r="H122" s="224"/>
      <c r="I122" s="224"/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224"/>
      <c r="U122" s="224"/>
      <c r="V122" s="224"/>
      <c r="W122" s="224"/>
      <c r="X122" s="224"/>
      <c r="Y122" s="224"/>
      <c r="Z122" s="224"/>
      <c r="AA122" s="224"/>
      <c r="AB122" s="224"/>
      <c r="AC122" s="224"/>
      <c r="AD122" s="224"/>
      <c r="AE122" s="224"/>
      <c r="AF122" s="224"/>
      <c r="AG122" s="224"/>
      <c r="AH122" s="224"/>
      <c r="AI122" s="224"/>
      <c r="AJ122" s="224"/>
      <c r="AK122" s="224"/>
      <c r="AL122" s="224"/>
      <c r="AM122" s="224"/>
      <c r="AN122" s="224"/>
      <c r="AO122" s="224"/>
      <c r="AP122" s="224"/>
      <c r="AQ122" s="224"/>
      <c r="AR122" s="224"/>
      <c r="AS122" s="224"/>
      <c r="AT122" s="224"/>
      <c r="AU122" s="224"/>
      <c r="AV122" s="224"/>
      <c r="AW122" s="224"/>
      <c r="AX122" s="224"/>
      <c r="AY122" s="224"/>
      <c r="AZ122" s="224"/>
      <c r="BA122" s="224"/>
      <c r="BB122" s="224"/>
      <c r="BC122" s="224"/>
      <c r="BD122" s="224"/>
      <c r="BE122" s="224"/>
      <c r="BF122" s="224"/>
      <c r="BG122" s="224"/>
      <c r="BH122" s="224"/>
      <c r="BI122" s="224"/>
      <c r="BJ122" s="224"/>
      <c r="BK122" s="224"/>
      <c r="BL122" s="224"/>
      <c r="BM122" s="224"/>
      <c r="BN122" s="224"/>
      <c r="BO122" s="224"/>
      <c r="BP122" s="224"/>
      <c r="BQ122" s="224"/>
      <c r="BR122" s="224"/>
      <c r="BS122" s="224"/>
      <c r="BT122" s="224"/>
      <c r="BU122" s="224"/>
      <c r="BV122" s="224"/>
      <c r="BW122" s="224"/>
    </row>
    <row r="123" spans="1:75">
      <c r="A123"/>
      <c r="B123"/>
      <c r="C123"/>
      <c r="D123" s="224"/>
      <c r="E123" s="224"/>
      <c r="F123" s="224"/>
      <c r="G123" s="224"/>
      <c r="H123" s="224"/>
      <c r="I123" s="224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4"/>
      <c r="X123" s="224"/>
      <c r="Y123" s="224"/>
      <c r="Z123" s="224"/>
      <c r="AA123" s="224"/>
      <c r="AB123" s="224"/>
      <c r="AC123" s="224"/>
      <c r="AD123" s="224"/>
      <c r="AE123" s="224"/>
      <c r="AF123" s="224"/>
      <c r="AG123" s="224"/>
      <c r="AH123" s="224"/>
      <c r="AI123" s="224"/>
      <c r="AJ123" s="224"/>
      <c r="AK123" s="224"/>
      <c r="AL123" s="224"/>
      <c r="AM123" s="224"/>
      <c r="AN123" s="224"/>
      <c r="AO123" s="224"/>
      <c r="AP123" s="224"/>
      <c r="AQ123" s="224"/>
      <c r="AR123" s="224"/>
      <c r="AS123" s="224"/>
      <c r="AT123" s="224"/>
      <c r="AU123" s="224"/>
      <c r="AV123" s="224"/>
      <c r="AW123" s="224"/>
      <c r="AX123" s="224"/>
      <c r="AY123" s="224"/>
      <c r="AZ123" s="224"/>
      <c r="BA123" s="224"/>
      <c r="BB123" s="224"/>
      <c r="BC123" s="224"/>
      <c r="BD123" s="224"/>
      <c r="BE123" s="224"/>
      <c r="BF123" s="224"/>
      <c r="BG123" s="224"/>
      <c r="BH123" s="224"/>
      <c r="BI123" s="224"/>
      <c r="BJ123" s="224"/>
      <c r="BK123" s="224"/>
      <c r="BL123" s="224"/>
      <c r="BM123" s="224"/>
      <c r="BN123" s="224"/>
      <c r="BO123" s="224"/>
      <c r="BP123" s="224"/>
      <c r="BQ123" s="224"/>
      <c r="BR123" s="224"/>
      <c r="BS123" s="224"/>
      <c r="BT123" s="224"/>
      <c r="BU123" s="224"/>
      <c r="BV123" s="224"/>
      <c r="BW123" s="224"/>
    </row>
    <row r="124" spans="1:75">
      <c r="A124"/>
      <c r="B124"/>
      <c r="C124"/>
      <c r="D124" s="224"/>
      <c r="E124" s="224"/>
      <c r="F124" s="224"/>
      <c r="G124" s="224"/>
      <c r="H124" s="224"/>
      <c r="I124" s="224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  <c r="X124" s="224"/>
      <c r="Y124" s="224"/>
      <c r="Z124" s="224"/>
      <c r="AA124" s="224"/>
      <c r="AB124" s="224"/>
      <c r="AC124" s="224"/>
      <c r="AD124" s="224"/>
      <c r="AE124" s="224"/>
      <c r="AF124" s="224"/>
      <c r="AG124" s="224"/>
      <c r="AH124" s="224"/>
      <c r="AI124" s="224"/>
      <c r="AJ124" s="224"/>
      <c r="AK124" s="224"/>
      <c r="AL124" s="224"/>
      <c r="AM124" s="224"/>
      <c r="AN124" s="224"/>
      <c r="AO124" s="224"/>
      <c r="AP124" s="224"/>
      <c r="AQ124" s="224"/>
      <c r="AR124" s="224"/>
      <c r="AS124" s="224"/>
      <c r="AT124" s="224"/>
      <c r="AU124" s="224"/>
      <c r="AV124" s="224"/>
      <c r="AW124" s="224"/>
      <c r="AX124" s="224"/>
      <c r="AY124" s="224"/>
      <c r="AZ124" s="224"/>
      <c r="BA124" s="224"/>
      <c r="BB124" s="224"/>
      <c r="BC124" s="224"/>
      <c r="BD124" s="224"/>
      <c r="BE124" s="224"/>
      <c r="BF124" s="224"/>
      <c r="BG124" s="224"/>
      <c r="BH124" s="224"/>
      <c r="BI124" s="224"/>
      <c r="BJ124" s="224"/>
      <c r="BK124" s="224"/>
      <c r="BL124" s="224"/>
      <c r="BM124" s="224"/>
      <c r="BN124" s="224"/>
      <c r="BO124" s="224"/>
      <c r="BP124" s="224"/>
      <c r="BQ124" s="224"/>
      <c r="BR124" s="224"/>
      <c r="BS124" s="224"/>
      <c r="BT124" s="224"/>
      <c r="BU124" s="224"/>
      <c r="BV124" s="224"/>
      <c r="BW124" s="224"/>
    </row>
    <row r="125" spans="1:75">
      <c r="A125"/>
      <c r="B125"/>
      <c r="C125"/>
      <c r="D125" s="224"/>
      <c r="E125" s="224"/>
      <c r="F125" s="224"/>
      <c r="G125" s="224"/>
      <c r="H125" s="224"/>
      <c r="I125" s="224"/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  <c r="W125" s="224"/>
      <c r="X125" s="224"/>
      <c r="Y125" s="224"/>
      <c r="Z125" s="224"/>
      <c r="AA125" s="224"/>
      <c r="AB125" s="224"/>
      <c r="AC125" s="224"/>
      <c r="AD125" s="224"/>
      <c r="AE125" s="224"/>
      <c r="AF125" s="224"/>
      <c r="AG125" s="224"/>
      <c r="AH125" s="224"/>
      <c r="AI125" s="224"/>
      <c r="AJ125" s="224"/>
      <c r="AK125" s="224"/>
      <c r="AL125" s="224"/>
      <c r="AM125" s="224"/>
      <c r="AN125" s="224"/>
      <c r="AO125" s="224"/>
      <c r="AP125" s="224"/>
      <c r="AQ125" s="224"/>
      <c r="AR125" s="224"/>
      <c r="AS125" s="224"/>
      <c r="AT125" s="224"/>
      <c r="AU125" s="224"/>
      <c r="AV125" s="224"/>
      <c r="AW125" s="224"/>
      <c r="AX125" s="224"/>
      <c r="AY125" s="224"/>
      <c r="AZ125" s="224"/>
      <c r="BA125" s="224"/>
      <c r="BB125" s="224"/>
      <c r="BC125" s="224"/>
      <c r="BD125" s="224"/>
      <c r="BE125" s="224"/>
      <c r="BF125" s="224"/>
      <c r="BG125" s="224"/>
      <c r="BH125" s="224"/>
      <c r="BI125" s="224"/>
      <c r="BJ125" s="224"/>
      <c r="BK125" s="224"/>
      <c r="BL125" s="224"/>
      <c r="BM125" s="224"/>
      <c r="BN125" s="224"/>
      <c r="BO125" s="224"/>
      <c r="BP125" s="224"/>
      <c r="BQ125" s="224"/>
      <c r="BR125" s="224"/>
      <c r="BS125" s="224"/>
      <c r="BT125" s="224"/>
      <c r="BU125" s="224"/>
      <c r="BV125" s="224"/>
      <c r="BW125" s="224"/>
    </row>
    <row r="126" spans="1:75">
      <c r="A126"/>
      <c r="B126"/>
      <c r="C126"/>
      <c r="D126" s="224"/>
      <c r="E126" s="224"/>
      <c r="F126" s="224"/>
      <c r="G126" s="224"/>
      <c r="H126" s="224"/>
      <c r="I126" s="224"/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  <c r="X126" s="224"/>
      <c r="Y126" s="224"/>
      <c r="Z126" s="224"/>
      <c r="AA126" s="224"/>
      <c r="AB126" s="224"/>
      <c r="AC126" s="224"/>
      <c r="AD126" s="224"/>
      <c r="AE126" s="224"/>
      <c r="AF126" s="224"/>
      <c r="AG126" s="224"/>
      <c r="AH126" s="224"/>
      <c r="AI126" s="224"/>
      <c r="AJ126" s="224"/>
      <c r="AK126" s="224"/>
      <c r="AL126" s="224"/>
      <c r="AM126" s="224"/>
      <c r="AN126" s="224"/>
      <c r="AO126" s="224"/>
      <c r="AP126" s="224"/>
      <c r="AQ126" s="224"/>
      <c r="AR126" s="224"/>
      <c r="AS126" s="224"/>
      <c r="AT126" s="224"/>
      <c r="AU126" s="224"/>
      <c r="AV126" s="224"/>
      <c r="AW126" s="224"/>
      <c r="AX126" s="224"/>
      <c r="AY126" s="224"/>
      <c r="AZ126" s="224"/>
      <c r="BA126" s="224"/>
      <c r="BB126" s="224"/>
      <c r="BC126" s="224"/>
      <c r="BD126" s="224"/>
      <c r="BE126" s="224"/>
      <c r="BF126" s="224"/>
      <c r="BG126" s="224"/>
      <c r="BH126" s="224"/>
      <c r="BI126" s="224"/>
      <c r="BJ126" s="224"/>
      <c r="BK126" s="224"/>
      <c r="BL126" s="224"/>
      <c r="BM126" s="224"/>
      <c r="BN126" s="224"/>
      <c r="BO126" s="224"/>
      <c r="BP126" s="224"/>
      <c r="BQ126" s="224"/>
      <c r="BR126" s="224"/>
      <c r="BS126" s="224"/>
      <c r="BT126" s="224"/>
      <c r="BU126" s="224"/>
      <c r="BV126" s="224"/>
      <c r="BW126" s="224"/>
    </row>
    <row r="127" spans="1:75">
      <c r="A127"/>
      <c r="B127"/>
      <c r="C127"/>
      <c r="D127" s="224"/>
      <c r="E127" s="224"/>
      <c r="F127" s="224"/>
      <c r="G127" s="224"/>
      <c r="H127" s="224"/>
      <c r="I127" s="224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4"/>
      <c r="X127" s="224"/>
      <c r="Y127" s="224"/>
      <c r="Z127" s="224"/>
      <c r="AA127" s="224"/>
      <c r="AB127" s="224"/>
      <c r="AC127" s="224"/>
      <c r="AD127" s="224"/>
      <c r="AE127" s="224"/>
      <c r="AF127" s="224"/>
      <c r="AG127" s="224"/>
      <c r="AH127" s="224"/>
      <c r="AI127" s="224"/>
      <c r="AJ127" s="224"/>
      <c r="AK127" s="224"/>
      <c r="AL127" s="224"/>
      <c r="AM127" s="224"/>
      <c r="AN127" s="224"/>
      <c r="AO127" s="224"/>
      <c r="AP127" s="224"/>
      <c r="AQ127" s="224"/>
      <c r="AR127" s="224"/>
      <c r="AS127" s="224"/>
      <c r="AT127" s="224"/>
      <c r="AU127" s="224"/>
      <c r="AV127" s="224"/>
      <c r="AW127" s="224"/>
      <c r="AX127" s="224"/>
      <c r="AY127" s="224"/>
      <c r="AZ127" s="224"/>
      <c r="BA127" s="224"/>
      <c r="BB127" s="224"/>
      <c r="BC127" s="224"/>
      <c r="BD127" s="224"/>
      <c r="BE127" s="224"/>
      <c r="BF127" s="224"/>
      <c r="BG127" s="224"/>
      <c r="BH127" s="224"/>
      <c r="BI127" s="224"/>
      <c r="BJ127" s="224"/>
      <c r="BK127" s="224"/>
      <c r="BL127" s="224"/>
      <c r="BM127" s="224"/>
      <c r="BN127" s="224"/>
      <c r="BO127" s="224"/>
      <c r="BP127" s="224"/>
      <c r="BQ127" s="224"/>
      <c r="BR127" s="224"/>
      <c r="BS127" s="224"/>
      <c r="BT127" s="224"/>
      <c r="BU127" s="224"/>
      <c r="BV127" s="224"/>
      <c r="BW127" s="224"/>
    </row>
    <row r="128" spans="1:75">
      <c r="A128"/>
      <c r="B128"/>
      <c r="C128"/>
      <c r="D128" s="224"/>
      <c r="E128" s="224"/>
      <c r="F128" s="224"/>
      <c r="G128" s="224"/>
      <c r="H128" s="224"/>
      <c r="I128" s="224"/>
      <c r="J128" s="224"/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  <c r="W128" s="224"/>
      <c r="X128" s="224"/>
      <c r="Y128" s="224"/>
      <c r="Z128" s="224"/>
      <c r="AA128" s="224"/>
      <c r="AB128" s="224"/>
      <c r="AC128" s="224"/>
      <c r="AD128" s="224"/>
      <c r="AE128" s="224"/>
      <c r="AF128" s="224"/>
      <c r="AG128" s="224"/>
      <c r="AH128" s="224"/>
      <c r="AI128" s="224"/>
      <c r="AJ128" s="224"/>
      <c r="AK128" s="224"/>
      <c r="AL128" s="224"/>
      <c r="AM128" s="224"/>
      <c r="AN128" s="224"/>
      <c r="AO128" s="224"/>
      <c r="AP128" s="224"/>
      <c r="AQ128" s="224"/>
      <c r="AR128" s="224"/>
      <c r="AS128" s="224"/>
      <c r="AT128" s="224"/>
      <c r="AU128" s="224"/>
      <c r="AV128" s="224"/>
      <c r="AW128" s="224"/>
      <c r="AX128" s="224"/>
      <c r="AY128" s="224"/>
      <c r="AZ128" s="224"/>
      <c r="BA128" s="224"/>
      <c r="BB128" s="224"/>
      <c r="BC128" s="224"/>
      <c r="BD128" s="224"/>
      <c r="BE128" s="224"/>
      <c r="BF128" s="224"/>
      <c r="BG128" s="224"/>
      <c r="BH128" s="224"/>
      <c r="BI128" s="224"/>
      <c r="BJ128" s="224"/>
      <c r="BK128" s="224"/>
      <c r="BL128" s="224"/>
      <c r="BM128" s="224"/>
      <c r="BN128" s="224"/>
      <c r="BO128" s="224"/>
      <c r="BP128" s="224"/>
      <c r="BQ128" s="224"/>
      <c r="BR128" s="224"/>
      <c r="BS128" s="224"/>
      <c r="BT128" s="224"/>
      <c r="BU128" s="224"/>
      <c r="BV128" s="224"/>
      <c r="BW128" s="224"/>
    </row>
    <row r="129" spans="1:75">
      <c r="A129"/>
      <c r="B129"/>
      <c r="C129"/>
      <c r="D129" s="224"/>
      <c r="E129" s="224"/>
      <c r="F129" s="224"/>
      <c r="G129" s="224"/>
      <c r="H129" s="224"/>
      <c r="I129" s="224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  <c r="W129" s="224"/>
      <c r="X129" s="224"/>
      <c r="Y129" s="224"/>
      <c r="Z129" s="224"/>
      <c r="AA129" s="224"/>
      <c r="AB129" s="224"/>
      <c r="AC129" s="224"/>
      <c r="AD129" s="224"/>
      <c r="AE129" s="224"/>
      <c r="AF129" s="224"/>
      <c r="AG129" s="224"/>
      <c r="AH129" s="224"/>
      <c r="AI129" s="224"/>
      <c r="AJ129" s="224"/>
      <c r="AK129" s="224"/>
      <c r="AL129" s="224"/>
      <c r="AM129" s="224"/>
      <c r="AN129" s="224"/>
      <c r="AO129" s="224"/>
      <c r="AP129" s="224"/>
      <c r="AQ129" s="224"/>
      <c r="AR129" s="224"/>
      <c r="AS129" s="224"/>
      <c r="AT129" s="224"/>
      <c r="AU129" s="224"/>
      <c r="AV129" s="224"/>
      <c r="AW129" s="224"/>
      <c r="AX129" s="224"/>
      <c r="AY129" s="224"/>
      <c r="AZ129" s="224"/>
      <c r="BA129" s="224"/>
      <c r="BB129" s="224"/>
      <c r="BC129" s="224"/>
      <c r="BD129" s="224"/>
      <c r="BE129" s="224"/>
      <c r="BF129" s="224"/>
      <c r="BG129" s="224"/>
      <c r="BH129" s="224"/>
      <c r="BI129" s="224"/>
      <c r="BJ129" s="224"/>
      <c r="BK129" s="224"/>
      <c r="BL129" s="224"/>
      <c r="BM129" s="224"/>
      <c r="BN129" s="224"/>
      <c r="BO129" s="224"/>
      <c r="BP129" s="224"/>
      <c r="BQ129" s="224"/>
      <c r="BR129" s="224"/>
      <c r="BS129" s="224"/>
      <c r="BT129" s="224"/>
      <c r="BU129" s="224"/>
      <c r="BV129" s="224"/>
      <c r="BW129" s="224"/>
    </row>
    <row r="130" spans="1:75">
      <c r="A130"/>
      <c r="B130"/>
      <c r="C130"/>
      <c r="D130" s="224"/>
      <c r="E130" s="224"/>
      <c r="F130" s="224"/>
      <c r="G130" s="224"/>
      <c r="H130" s="224"/>
      <c r="I130" s="224"/>
      <c r="J130" s="224"/>
      <c r="K130" s="224"/>
      <c r="L130" s="224"/>
      <c r="M130" s="224"/>
    </row>
    <row r="131" spans="1:75">
      <c r="A131"/>
      <c r="B131"/>
      <c r="C131"/>
      <c r="D131" s="224"/>
      <c r="E131" s="224"/>
      <c r="F131" s="224"/>
      <c r="G131" s="224"/>
      <c r="H131" s="224"/>
      <c r="I131" s="224"/>
      <c r="J131" s="224"/>
      <c r="K131" s="224"/>
      <c r="L131" s="224"/>
      <c r="M131" s="224"/>
    </row>
    <row r="132" spans="1:75">
      <c r="A132"/>
      <c r="B132"/>
      <c r="C132"/>
      <c r="D132" s="224"/>
      <c r="E132" s="224"/>
      <c r="F132" s="224"/>
      <c r="G132" s="224"/>
      <c r="H132" s="224"/>
      <c r="I132" s="224"/>
      <c r="J132" s="224"/>
      <c r="K132" s="224"/>
      <c r="L132" s="224"/>
      <c r="M132" s="224"/>
    </row>
    <row r="133" spans="1:75">
      <c r="A133"/>
      <c r="B133"/>
      <c r="C133"/>
      <c r="D133" s="224"/>
      <c r="E133" s="224"/>
      <c r="F133" s="224"/>
      <c r="G133" s="224"/>
      <c r="H133" s="224"/>
      <c r="I133" s="224"/>
      <c r="J133" s="224"/>
      <c r="K133" s="224"/>
      <c r="L133" s="224"/>
      <c r="M133" s="224"/>
    </row>
    <row r="134" spans="1:75">
      <c r="A134"/>
      <c r="B134"/>
      <c r="C134"/>
      <c r="D134" s="224"/>
      <c r="E134" s="224"/>
      <c r="F134" s="224"/>
      <c r="G134" s="224"/>
      <c r="H134" s="224"/>
      <c r="I134" s="224"/>
      <c r="J134" s="224"/>
      <c r="K134" s="224"/>
      <c r="L134" s="224"/>
      <c r="M134" s="224"/>
    </row>
    <row r="135" spans="1:75">
      <c r="A135"/>
      <c r="B135"/>
      <c r="C135"/>
      <c r="D135" s="224"/>
      <c r="E135" s="224"/>
      <c r="F135" s="224"/>
      <c r="G135" s="224"/>
      <c r="H135" s="224"/>
      <c r="I135" s="224"/>
      <c r="J135" s="224"/>
      <c r="K135" s="224"/>
      <c r="L135" s="224"/>
      <c r="M135" s="224"/>
    </row>
    <row r="136" spans="1:75">
      <c r="A136"/>
      <c r="B136"/>
      <c r="C136"/>
      <c r="D136" s="224"/>
      <c r="E136" s="224"/>
      <c r="F136" s="224"/>
      <c r="G136" s="224"/>
      <c r="H136" s="224"/>
      <c r="I136" s="224"/>
      <c r="J136" s="224"/>
      <c r="K136" s="224"/>
      <c r="L136" s="224"/>
      <c r="M136" s="224"/>
    </row>
    <row r="137" spans="1:75">
      <c r="A137"/>
      <c r="B137"/>
      <c r="C137"/>
      <c r="D137" s="224"/>
      <c r="E137" s="224"/>
      <c r="F137" s="224"/>
      <c r="G137" s="224"/>
      <c r="H137" s="224"/>
      <c r="I137" s="224"/>
      <c r="J137" s="224"/>
      <c r="K137" s="224"/>
      <c r="L137" s="224"/>
      <c r="M137" s="224"/>
    </row>
    <row r="138" spans="1:75">
      <c r="A138"/>
      <c r="B138"/>
      <c r="C138"/>
      <c r="D138" s="224"/>
      <c r="E138" s="224"/>
      <c r="F138" s="224"/>
      <c r="G138" s="224"/>
      <c r="H138" s="224"/>
      <c r="I138" s="224"/>
      <c r="J138" s="224"/>
      <c r="K138" s="224"/>
      <c r="L138" s="224"/>
      <c r="M138" s="224"/>
    </row>
    <row r="139" spans="1:75">
      <c r="A139"/>
      <c r="B139"/>
      <c r="C139"/>
      <c r="D139" s="224"/>
      <c r="E139" s="224"/>
      <c r="F139" s="224"/>
      <c r="G139" s="224"/>
      <c r="H139" s="224"/>
      <c r="I139" s="224"/>
      <c r="J139" s="224"/>
      <c r="K139" s="224"/>
      <c r="L139" s="224"/>
      <c r="M139" s="224"/>
    </row>
    <row r="140" spans="1:75">
      <c r="A140"/>
      <c r="B140"/>
      <c r="C140"/>
      <c r="D140" s="224"/>
      <c r="E140" s="224"/>
      <c r="F140" s="224"/>
      <c r="G140" s="224"/>
      <c r="H140" s="224"/>
      <c r="I140" s="224"/>
      <c r="J140" s="224"/>
      <c r="K140" s="224"/>
      <c r="L140" s="224"/>
      <c r="M140" s="224"/>
    </row>
    <row r="141" spans="1:75">
      <c r="A141"/>
      <c r="B141"/>
      <c r="C141"/>
      <c r="D141" s="224"/>
      <c r="E141" s="224"/>
      <c r="F141" s="224"/>
      <c r="G141" s="224"/>
      <c r="H141" s="224"/>
      <c r="I141" s="224"/>
      <c r="J141" s="224"/>
      <c r="K141" s="224"/>
      <c r="L141" s="224"/>
      <c r="M141" s="224"/>
    </row>
    <row r="142" spans="1:75">
      <c r="A142"/>
      <c r="B142"/>
      <c r="C142"/>
      <c r="D142" s="224"/>
      <c r="E142" s="224"/>
      <c r="F142" s="224"/>
      <c r="G142" s="224"/>
      <c r="H142" s="224"/>
      <c r="I142" s="224"/>
      <c r="J142" s="224"/>
      <c r="K142" s="224"/>
      <c r="L142" s="224"/>
      <c r="M142" s="224"/>
    </row>
    <row r="143" spans="1:75">
      <c r="A143"/>
      <c r="B143"/>
      <c r="C143"/>
      <c r="D143" s="224"/>
      <c r="E143" s="224"/>
      <c r="F143" s="224"/>
      <c r="G143" s="224"/>
      <c r="H143" s="224"/>
      <c r="I143" s="224"/>
      <c r="J143" s="224"/>
      <c r="K143" s="224"/>
      <c r="L143" s="224"/>
      <c r="M143" s="224"/>
    </row>
    <row r="144" spans="1:75">
      <c r="A144"/>
      <c r="B144"/>
      <c r="C144"/>
      <c r="D144" s="224"/>
      <c r="E144" s="224"/>
      <c r="F144" s="224"/>
      <c r="G144" s="224"/>
      <c r="H144" s="224"/>
      <c r="I144" s="224"/>
      <c r="J144" s="224"/>
      <c r="K144" s="224"/>
      <c r="L144" s="224"/>
      <c r="M144" s="224"/>
    </row>
    <row r="145" spans="1:13">
      <c r="A145"/>
      <c r="B145"/>
      <c r="C145"/>
      <c r="D145" s="224"/>
      <c r="E145" s="224"/>
      <c r="F145" s="224"/>
      <c r="G145" s="224"/>
      <c r="H145" s="224"/>
      <c r="I145" s="224"/>
      <c r="J145" s="224"/>
      <c r="K145" s="224"/>
      <c r="L145" s="224"/>
      <c r="M145" s="224"/>
    </row>
    <row r="146" spans="1:13">
      <c r="A146"/>
      <c r="B146"/>
      <c r="C146"/>
      <c r="D146" s="224"/>
      <c r="E146" s="224"/>
      <c r="F146" s="224"/>
      <c r="G146" s="224"/>
      <c r="H146" s="224"/>
      <c r="I146" s="224"/>
      <c r="J146" s="224"/>
      <c r="K146" s="224"/>
      <c r="L146" s="224"/>
      <c r="M146" s="224"/>
    </row>
    <row r="147" spans="1:13">
      <c r="A147"/>
      <c r="B147"/>
      <c r="C147"/>
      <c r="D147" s="224"/>
      <c r="E147" s="224"/>
      <c r="F147" s="224"/>
      <c r="G147" s="224"/>
      <c r="H147" s="224"/>
      <c r="I147" s="224"/>
      <c r="J147" s="224"/>
      <c r="K147" s="224"/>
      <c r="L147" s="224"/>
      <c r="M147" s="224"/>
    </row>
    <row r="148" spans="1:13">
      <c r="A148"/>
      <c r="B148"/>
      <c r="C148"/>
      <c r="D148" s="224"/>
      <c r="E148" s="224"/>
      <c r="F148" s="224"/>
      <c r="G148" s="224"/>
      <c r="H148" s="224"/>
      <c r="I148" s="224"/>
      <c r="J148" s="224"/>
      <c r="K148" s="224"/>
      <c r="L148" s="224"/>
      <c r="M148" s="224"/>
    </row>
    <row r="149" spans="1:13">
      <c r="A149"/>
      <c r="B149"/>
      <c r="C149"/>
      <c r="D149" s="224"/>
      <c r="E149" s="224"/>
      <c r="F149" s="224"/>
      <c r="G149" s="224"/>
      <c r="H149" s="224"/>
      <c r="I149" s="224"/>
      <c r="J149" s="224"/>
      <c r="K149" s="224"/>
      <c r="L149" s="224"/>
      <c r="M149" s="224"/>
    </row>
    <row r="150" spans="1:13">
      <c r="A150"/>
      <c r="B150"/>
      <c r="C150"/>
      <c r="D150" s="224"/>
      <c r="E150" s="224"/>
      <c r="F150" s="224"/>
      <c r="G150" s="224"/>
      <c r="H150" s="224"/>
      <c r="I150" s="224"/>
      <c r="J150" s="224"/>
      <c r="K150" s="224"/>
      <c r="L150" s="224"/>
      <c r="M150" s="224"/>
    </row>
    <row r="151" spans="1:13">
      <c r="A151"/>
      <c r="B151"/>
      <c r="C151"/>
      <c r="D151" s="224"/>
      <c r="E151" s="224"/>
      <c r="F151" s="224"/>
      <c r="G151" s="224"/>
      <c r="H151" s="224"/>
      <c r="I151" s="224"/>
      <c r="J151" s="224"/>
      <c r="K151" s="224"/>
      <c r="L151" s="224"/>
      <c r="M151" s="224"/>
    </row>
    <row r="152" spans="1:13">
      <c r="A152"/>
      <c r="B152"/>
      <c r="C152"/>
      <c r="D152" s="224"/>
      <c r="E152" s="224"/>
      <c r="F152" s="224"/>
      <c r="G152" s="224"/>
      <c r="H152" s="224"/>
      <c r="I152" s="224"/>
      <c r="J152" s="224"/>
      <c r="K152" s="224"/>
      <c r="L152" s="224"/>
      <c r="M152" s="224"/>
    </row>
    <row r="153" spans="1:13">
      <c r="A153"/>
      <c r="B153"/>
      <c r="C153"/>
      <c r="D153" s="224"/>
      <c r="E153" s="224"/>
      <c r="F153" s="224"/>
      <c r="G153" s="224"/>
      <c r="H153" s="224"/>
      <c r="I153" s="224"/>
      <c r="J153" s="224"/>
      <c r="K153" s="224"/>
      <c r="L153" s="224"/>
      <c r="M153" s="224"/>
    </row>
    <row r="154" spans="1:13">
      <c r="A154"/>
      <c r="B154"/>
      <c r="C154"/>
      <c r="D154" s="224"/>
      <c r="E154" s="224"/>
      <c r="F154" s="224"/>
      <c r="G154" s="224"/>
      <c r="H154" s="224"/>
      <c r="I154" s="224"/>
      <c r="J154" s="224"/>
      <c r="K154" s="224"/>
      <c r="L154" s="224"/>
      <c r="M154" s="224"/>
    </row>
    <row r="155" spans="1:13">
      <c r="A155"/>
      <c r="B155"/>
      <c r="C155"/>
      <c r="D155" s="224"/>
      <c r="E155" s="224"/>
      <c r="F155" s="224"/>
      <c r="G155" s="224"/>
      <c r="H155" s="224"/>
      <c r="I155" s="224"/>
      <c r="J155" s="224"/>
      <c r="K155" s="224"/>
      <c r="L155" s="224"/>
      <c r="M155" s="224"/>
    </row>
    <row r="156" spans="1:13">
      <c r="A156"/>
      <c r="B156"/>
      <c r="C156"/>
      <c r="D156" s="224"/>
      <c r="E156" s="224"/>
      <c r="F156" s="224"/>
      <c r="G156" s="224"/>
      <c r="H156" s="224"/>
      <c r="I156" s="224"/>
      <c r="J156" s="224"/>
      <c r="K156" s="224"/>
      <c r="L156" s="224"/>
      <c r="M156" s="224"/>
    </row>
    <row r="157" spans="1:13">
      <c r="A157"/>
      <c r="B157"/>
      <c r="C157"/>
      <c r="D157" s="224"/>
      <c r="E157" s="224"/>
      <c r="F157" s="224"/>
      <c r="G157" s="224"/>
      <c r="H157" s="224"/>
      <c r="I157" s="224"/>
      <c r="J157" s="224"/>
      <c r="K157" s="224"/>
      <c r="L157" s="224"/>
      <c r="M157" s="224"/>
    </row>
    <row r="158" spans="1:13">
      <c r="A158"/>
      <c r="B158"/>
      <c r="C158"/>
      <c r="D158" s="224"/>
      <c r="E158" s="224"/>
      <c r="F158" s="224"/>
      <c r="G158" s="224"/>
      <c r="H158" s="224"/>
      <c r="I158" s="224"/>
      <c r="J158" s="224"/>
      <c r="K158" s="224"/>
      <c r="L158" s="224"/>
      <c r="M158" s="224"/>
    </row>
    <row r="159" spans="1:13">
      <c r="A159"/>
      <c r="B159"/>
      <c r="C159"/>
      <c r="D159" s="224"/>
      <c r="E159" s="224"/>
      <c r="F159" s="224"/>
      <c r="G159" s="224"/>
      <c r="H159" s="224"/>
      <c r="I159" s="224"/>
      <c r="J159" s="224"/>
      <c r="K159" s="224"/>
      <c r="L159" s="224"/>
      <c r="M159" s="224"/>
    </row>
    <row r="160" spans="1:13">
      <c r="A160"/>
      <c r="B160"/>
      <c r="C160"/>
      <c r="D160" s="224"/>
      <c r="E160" s="224"/>
      <c r="F160" s="224"/>
      <c r="G160" s="224"/>
      <c r="H160" s="224"/>
      <c r="I160" s="224"/>
      <c r="J160" s="224"/>
      <c r="K160" s="224"/>
      <c r="L160" s="224"/>
      <c r="M160" s="224"/>
    </row>
    <row r="161" spans="1:13">
      <c r="A161"/>
      <c r="B161"/>
      <c r="C161"/>
      <c r="D161" s="224"/>
      <c r="E161" s="224"/>
      <c r="F161" s="224"/>
      <c r="G161" s="224"/>
      <c r="H161" s="224"/>
      <c r="I161" s="224"/>
      <c r="J161" s="224"/>
      <c r="K161" s="224"/>
      <c r="L161" s="224"/>
      <c r="M161" s="224"/>
    </row>
    <row r="162" spans="1:13">
      <c r="A162"/>
      <c r="B162"/>
      <c r="C162"/>
      <c r="D162" s="224"/>
      <c r="E162" s="224"/>
      <c r="F162" s="224"/>
      <c r="G162" s="224"/>
      <c r="H162" s="224"/>
      <c r="I162" s="224"/>
      <c r="J162" s="224"/>
      <c r="K162" s="224"/>
      <c r="L162" s="224"/>
      <c r="M162" s="224"/>
    </row>
    <row r="163" spans="1:13">
      <c r="A163"/>
      <c r="B163"/>
      <c r="C163"/>
      <c r="D163" s="224"/>
      <c r="E163" s="224"/>
      <c r="F163" s="224"/>
      <c r="G163" s="224"/>
      <c r="H163" s="224"/>
      <c r="I163" s="224"/>
      <c r="J163" s="224"/>
      <c r="K163" s="224"/>
      <c r="L163" s="224"/>
      <c r="M163" s="224"/>
    </row>
    <row r="164" spans="1:13">
      <c r="A164"/>
      <c r="B164"/>
      <c r="C164"/>
      <c r="D164" s="224"/>
      <c r="E164" s="224"/>
      <c r="F164" s="224"/>
      <c r="G164" s="224"/>
      <c r="H164" s="224"/>
      <c r="I164" s="224"/>
      <c r="J164" s="224"/>
      <c r="K164" s="224"/>
      <c r="L164" s="224"/>
      <c r="M164" s="224"/>
    </row>
    <row r="165" spans="1:13">
      <c r="A165"/>
      <c r="B165"/>
      <c r="C165"/>
      <c r="D165" s="224"/>
      <c r="E165" s="224"/>
      <c r="F165" s="224"/>
      <c r="G165" s="224"/>
      <c r="H165" s="224"/>
      <c r="I165" s="224"/>
      <c r="J165" s="224"/>
      <c r="K165" s="224"/>
      <c r="L165" s="224"/>
      <c r="M165" s="224"/>
    </row>
    <row r="166" spans="1:13">
      <c r="A166"/>
      <c r="B166"/>
      <c r="C166"/>
      <c r="D166" s="224"/>
      <c r="E166" s="224"/>
      <c r="F166" s="224"/>
      <c r="G166" s="224"/>
      <c r="H166" s="224"/>
      <c r="I166" s="224"/>
      <c r="J166" s="224"/>
      <c r="K166" s="224"/>
      <c r="L166" s="224"/>
      <c r="M166" s="224"/>
    </row>
    <row r="167" spans="1:13">
      <c r="A167"/>
      <c r="B167"/>
      <c r="C167"/>
      <c r="D167" s="224"/>
      <c r="E167" s="224"/>
      <c r="F167" s="224"/>
      <c r="G167" s="224"/>
      <c r="H167" s="224"/>
      <c r="I167" s="224"/>
      <c r="J167" s="224"/>
      <c r="K167" s="224"/>
      <c r="L167" s="224"/>
      <c r="M167" s="224"/>
    </row>
    <row r="168" spans="1:13">
      <c r="A168"/>
      <c r="B168"/>
      <c r="C168"/>
      <c r="D168" s="224"/>
      <c r="E168" s="224"/>
      <c r="F168" s="224"/>
      <c r="G168" s="224"/>
      <c r="H168" s="224"/>
      <c r="I168" s="224"/>
      <c r="J168" s="224"/>
      <c r="K168" s="224"/>
      <c r="L168" s="224"/>
      <c r="M168" s="224"/>
    </row>
    <row r="169" spans="1:13">
      <c r="A169"/>
      <c r="B169"/>
      <c r="C169"/>
      <c r="D169" s="224"/>
      <c r="E169" s="224"/>
      <c r="F169" s="224"/>
      <c r="G169" s="224"/>
      <c r="H169" s="224"/>
      <c r="I169" s="224"/>
      <c r="J169" s="224"/>
      <c r="K169" s="224"/>
      <c r="L169" s="224"/>
      <c r="M169" s="224"/>
    </row>
    <row r="170" spans="1:13">
      <c r="A170"/>
      <c r="B170"/>
      <c r="C170"/>
      <c r="D170" s="224"/>
      <c r="E170" s="224"/>
      <c r="F170" s="224"/>
      <c r="G170" s="224"/>
      <c r="H170" s="224"/>
      <c r="I170" s="224"/>
      <c r="J170" s="224"/>
      <c r="K170" s="224"/>
      <c r="L170" s="224"/>
      <c r="M170" s="224"/>
    </row>
    <row r="171" spans="1:13">
      <c r="A171"/>
      <c r="B171"/>
      <c r="C171"/>
      <c r="D171" s="224"/>
      <c r="E171" s="224"/>
      <c r="F171" s="224"/>
      <c r="G171" s="224"/>
      <c r="H171" s="224"/>
      <c r="I171" s="224"/>
      <c r="J171" s="224"/>
      <c r="K171" s="224"/>
      <c r="L171" s="224"/>
      <c r="M171" s="224"/>
    </row>
    <row r="172" spans="1:13">
      <c r="A172"/>
      <c r="B172"/>
      <c r="C172"/>
      <c r="D172" s="224"/>
      <c r="E172" s="224"/>
      <c r="F172" s="224"/>
      <c r="G172" s="224"/>
      <c r="H172" s="224"/>
      <c r="I172" s="224"/>
      <c r="J172" s="224"/>
      <c r="K172" s="224"/>
      <c r="L172" s="224"/>
      <c r="M172" s="224"/>
    </row>
    <row r="173" spans="1:13">
      <c r="A173"/>
      <c r="B173"/>
      <c r="C173"/>
      <c r="D173" s="224"/>
      <c r="E173" s="224"/>
      <c r="F173" s="224"/>
      <c r="G173" s="224"/>
      <c r="H173" s="224"/>
      <c r="I173" s="224"/>
      <c r="J173" s="224"/>
      <c r="K173" s="224"/>
      <c r="L173" s="224"/>
      <c r="M173" s="224"/>
    </row>
    <row r="174" spans="1:13">
      <c r="A174"/>
      <c r="B174"/>
      <c r="C174"/>
      <c r="D174" s="224"/>
      <c r="E174" s="224"/>
      <c r="F174" s="224"/>
      <c r="G174" s="224"/>
      <c r="H174" s="224"/>
      <c r="I174" s="224"/>
      <c r="J174" s="224"/>
      <c r="K174" s="224"/>
      <c r="L174" s="224"/>
      <c r="M174" s="224"/>
    </row>
    <row r="175" spans="1:13">
      <c r="A175"/>
      <c r="B175"/>
      <c r="C175"/>
      <c r="D175" s="224"/>
      <c r="E175" s="224"/>
      <c r="F175" s="224"/>
      <c r="G175" s="224"/>
      <c r="H175" s="224"/>
      <c r="I175" s="224"/>
      <c r="J175" s="224"/>
      <c r="K175" s="224"/>
      <c r="L175" s="224"/>
      <c r="M175" s="224"/>
    </row>
    <row r="176" spans="1:13">
      <c r="A176"/>
      <c r="B176"/>
      <c r="C176"/>
      <c r="D176" s="224"/>
      <c r="E176" s="224"/>
      <c r="F176" s="224"/>
      <c r="G176" s="224"/>
      <c r="H176" s="224"/>
      <c r="I176" s="224"/>
      <c r="J176" s="224"/>
      <c r="K176" s="224"/>
      <c r="L176" s="224"/>
      <c r="M176" s="224"/>
    </row>
    <row r="177" spans="1:13">
      <c r="A177"/>
      <c r="B177"/>
      <c r="C177"/>
      <c r="D177" s="224"/>
      <c r="E177" s="224"/>
      <c r="F177" s="224"/>
      <c r="G177" s="224"/>
      <c r="H177" s="224"/>
      <c r="I177" s="224"/>
      <c r="J177" s="224"/>
      <c r="K177" s="224"/>
      <c r="L177" s="224"/>
      <c r="M177" s="224"/>
    </row>
    <row r="178" spans="1:13">
      <c r="A178"/>
      <c r="B178"/>
      <c r="C178"/>
      <c r="D178" s="224"/>
      <c r="E178" s="224"/>
      <c r="F178" s="224"/>
      <c r="G178" s="224"/>
      <c r="H178" s="224"/>
      <c r="I178" s="224"/>
      <c r="J178" s="224"/>
      <c r="K178" s="224"/>
      <c r="L178" s="224"/>
      <c r="M178" s="224"/>
    </row>
    <row r="179" spans="1:13">
      <c r="A179"/>
      <c r="B179"/>
      <c r="C179"/>
      <c r="D179" s="224"/>
      <c r="E179" s="224"/>
      <c r="F179" s="224"/>
      <c r="G179" s="224"/>
      <c r="H179" s="224"/>
      <c r="I179" s="224"/>
      <c r="J179" s="224"/>
      <c r="K179" s="224"/>
      <c r="L179" s="224"/>
      <c r="M179" s="224"/>
    </row>
    <row r="180" spans="1:13">
      <c r="A180"/>
      <c r="B180"/>
      <c r="C180"/>
      <c r="D180" s="224"/>
      <c r="E180" s="224"/>
      <c r="F180" s="224"/>
      <c r="G180" s="224"/>
      <c r="H180" s="224"/>
      <c r="I180" s="224"/>
      <c r="J180" s="224"/>
      <c r="K180" s="224"/>
      <c r="L180" s="224"/>
      <c r="M180" s="224"/>
    </row>
    <row r="181" spans="1:13">
      <c r="A181"/>
      <c r="B181"/>
      <c r="C181"/>
      <c r="D181" s="224"/>
      <c r="E181" s="224"/>
      <c r="F181" s="224"/>
      <c r="G181" s="224"/>
      <c r="H181" s="224"/>
      <c r="I181" s="224"/>
      <c r="J181" s="224"/>
      <c r="K181" s="224"/>
      <c r="L181" s="224"/>
      <c r="M181" s="224"/>
    </row>
    <row r="182" spans="1:13">
      <c r="A182"/>
      <c r="B182"/>
      <c r="C182"/>
      <c r="D182" s="224"/>
      <c r="E182" s="224"/>
      <c r="F182" s="224"/>
      <c r="G182" s="224"/>
      <c r="H182" s="224"/>
      <c r="I182" s="224"/>
      <c r="J182" s="224"/>
      <c r="K182" s="224"/>
      <c r="L182" s="224"/>
      <c r="M182" s="224"/>
    </row>
    <row r="183" spans="1:13">
      <c r="A183"/>
      <c r="B183"/>
      <c r="C183"/>
      <c r="D183" s="224"/>
      <c r="E183" s="224"/>
      <c r="F183" s="224"/>
      <c r="G183" s="224"/>
      <c r="H183" s="224"/>
      <c r="I183" s="224"/>
      <c r="J183" s="224"/>
      <c r="K183" s="224"/>
      <c r="L183" s="224"/>
      <c r="M183" s="224"/>
    </row>
    <row r="184" spans="1:13">
      <c r="A184"/>
      <c r="B184"/>
      <c r="C184"/>
      <c r="D184" s="224"/>
      <c r="E184" s="224"/>
      <c r="F184" s="224"/>
      <c r="G184" s="224"/>
      <c r="H184" s="224"/>
      <c r="I184" s="224"/>
      <c r="J184" s="224"/>
      <c r="K184" s="224"/>
      <c r="L184" s="224"/>
      <c r="M184" s="224"/>
    </row>
    <row r="185" spans="1:13">
      <c r="A185"/>
      <c r="B185"/>
      <c r="C185"/>
      <c r="D185" s="224"/>
      <c r="E185" s="224"/>
      <c r="F185" s="224"/>
      <c r="G185" s="224"/>
      <c r="H185" s="224"/>
      <c r="I185" s="224"/>
      <c r="J185" s="224"/>
      <c r="K185" s="224"/>
      <c r="L185" s="224"/>
      <c r="M185" s="224"/>
    </row>
    <row r="186" spans="1:13">
      <c r="A186"/>
      <c r="B186"/>
      <c r="C186"/>
      <c r="D186" s="224"/>
      <c r="E186" s="224"/>
      <c r="F186" s="224"/>
      <c r="G186" s="224"/>
      <c r="H186" s="224"/>
      <c r="I186" s="224"/>
      <c r="J186" s="224"/>
      <c r="K186" s="224"/>
      <c r="L186" s="224"/>
      <c r="M186" s="224"/>
    </row>
    <row r="187" spans="1:13">
      <c r="A187"/>
      <c r="B187"/>
      <c r="C187"/>
      <c r="D187" s="224"/>
      <c r="E187" s="224"/>
      <c r="F187" s="224"/>
      <c r="G187" s="224"/>
      <c r="H187" s="224"/>
      <c r="I187" s="224"/>
      <c r="J187" s="224"/>
      <c r="K187" s="224"/>
      <c r="L187" s="224"/>
      <c r="M187" s="224"/>
    </row>
    <row r="188" spans="1:13">
      <c r="A188"/>
      <c r="B188"/>
      <c r="C188"/>
      <c r="D188" s="224"/>
      <c r="E188" s="224"/>
      <c r="F188" s="224"/>
      <c r="G188" s="224"/>
      <c r="H188" s="224"/>
      <c r="I188" s="224"/>
      <c r="J188" s="224"/>
      <c r="K188" s="224"/>
      <c r="L188" s="224"/>
      <c r="M188" s="224"/>
    </row>
    <row r="189" spans="1:13">
      <c r="A189"/>
      <c r="B189"/>
      <c r="C189"/>
      <c r="D189" s="224"/>
      <c r="E189" s="224"/>
      <c r="F189" s="224"/>
      <c r="G189" s="224"/>
      <c r="H189" s="224"/>
      <c r="I189" s="224"/>
      <c r="J189" s="224"/>
      <c r="K189" s="224"/>
      <c r="L189" s="224"/>
      <c r="M189" s="224"/>
    </row>
    <row r="190" spans="1:13">
      <c r="A190"/>
      <c r="B190"/>
      <c r="C190"/>
      <c r="D190" s="224"/>
      <c r="E190" s="224"/>
      <c r="F190" s="224"/>
      <c r="G190" s="224"/>
      <c r="H190" s="224"/>
      <c r="I190" s="224"/>
      <c r="J190" s="224"/>
      <c r="K190" s="224"/>
      <c r="L190" s="224"/>
      <c r="M190" s="224"/>
    </row>
    <row r="191" spans="1:13">
      <c r="A191"/>
      <c r="B191"/>
      <c r="C191"/>
      <c r="D191" s="224"/>
      <c r="E191" s="224"/>
      <c r="F191" s="224"/>
      <c r="G191" s="224"/>
      <c r="H191" s="224"/>
      <c r="I191" s="224"/>
      <c r="J191" s="224"/>
      <c r="K191" s="224"/>
      <c r="L191" s="224"/>
      <c r="M191" s="224"/>
    </row>
    <row r="192" spans="1:13">
      <c r="A192"/>
      <c r="B192"/>
      <c r="C192"/>
      <c r="D192" s="224"/>
      <c r="E192" s="224"/>
      <c r="F192" s="224"/>
      <c r="G192" s="224"/>
      <c r="H192" s="224"/>
      <c r="I192" s="224"/>
      <c r="J192" s="224"/>
      <c r="K192" s="224"/>
      <c r="L192" s="224"/>
      <c r="M192" s="224"/>
    </row>
    <row r="193" spans="1:13">
      <c r="A193"/>
      <c r="B193"/>
      <c r="C193"/>
      <c r="D193" s="224"/>
      <c r="E193" s="224"/>
      <c r="F193" s="224"/>
      <c r="G193" s="224"/>
      <c r="H193" s="224"/>
      <c r="I193" s="224"/>
      <c r="J193" s="224"/>
      <c r="K193" s="224"/>
      <c r="L193" s="224"/>
      <c r="M193" s="224"/>
    </row>
    <row r="194" spans="1:13">
      <c r="A194"/>
      <c r="B194"/>
      <c r="C194"/>
      <c r="D194" s="224"/>
      <c r="E194" s="224"/>
      <c r="F194" s="224"/>
      <c r="G194" s="224"/>
      <c r="H194" s="224"/>
      <c r="I194" s="224"/>
      <c r="J194" s="224"/>
      <c r="K194" s="224"/>
      <c r="L194" s="224"/>
      <c r="M194" s="224"/>
    </row>
    <row r="195" spans="1:13">
      <c r="A195"/>
      <c r="B195"/>
      <c r="C195"/>
      <c r="D195" s="224"/>
      <c r="E195" s="224"/>
      <c r="F195" s="224"/>
      <c r="G195" s="224"/>
      <c r="H195" s="224"/>
      <c r="I195" s="224"/>
      <c r="J195" s="224"/>
      <c r="K195" s="224"/>
      <c r="L195" s="224"/>
      <c r="M195" s="224"/>
    </row>
    <row r="196" spans="1:13">
      <c r="A196"/>
      <c r="B196"/>
      <c r="C196"/>
      <c r="D196" s="224"/>
      <c r="E196" s="224"/>
      <c r="F196" s="224"/>
      <c r="G196" s="224"/>
      <c r="H196" s="224"/>
      <c r="I196" s="224"/>
      <c r="J196" s="224"/>
      <c r="K196" s="224"/>
      <c r="L196" s="224"/>
      <c r="M196" s="224"/>
    </row>
    <row r="197" spans="1:13">
      <c r="A197"/>
      <c r="B197"/>
      <c r="C197"/>
      <c r="D197" s="224"/>
      <c r="E197" s="224"/>
      <c r="F197" s="224"/>
      <c r="G197" s="224"/>
      <c r="H197" s="224"/>
      <c r="I197" s="224"/>
      <c r="J197" s="224"/>
      <c r="K197" s="224"/>
      <c r="L197" s="224"/>
      <c r="M197" s="224"/>
    </row>
    <row r="198" spans="1:13">
      <c r="A198"/>
      <c r="B198"/>
      <c r="C198"/>
      <c r="D198" s="224"/>
      <c r="E198" s="224"/>
      <c r="F198" s="224"/>
      <c r="G198" s="224"/>
      <c r="H198" s="224"/>
      <c r="I198" s="224"/>
      <c r="J198" s="224"/>
      <c r="K198" s="224"/>
      <c r="L198" s="224"/>
      <c r="M198" s="224"/>
    </row>
    <row r="199" spans="1:13">
      <c r="A199"/>
      <c r="B199"/>
      <c r="C199"/>
      <c r="D199" s="224"/>
      <c r="E199" s="224"/>
      <c r="F199" s="224"/>
      <c r="G199" s="224"/>
      <c r="H199" s="224"/>
      <c r="I199" s="224"/>
      <c r="J199" s="224"/>
      <c r="K199" s="224"/>
      <c r="L199" s="224"/>
      <c r="M199" s="224"/>
    </row>
    <row r="200" spans="1:13">
      <c r="A200"/>
      <c r="B200"/>
      <c r="C200"/>
      <c r="D200" s="224"/>
      <c r="E200" s="224"/>
      <c r="F200" s="224"/>
      <c r="G200" s="224"/>
      <c r="H200" s="224"/>
      <c r="I200" s="224"/>
      <c r="J200" s="224"/>
      <c r="K200" s="224"/>
      <c r="L200" s="224"/>
      <c r="M200" s="224"/>
    </row>
    <row r="201" spans="1:13">
      <c r="A201"/>
      <c r="B201"/>
      <c r="C201"/>
      <c r="D201" s="224"/>
      <c r="E201" s="224"/>
      <c r="F201" s="224"/>
      <c r="G201" s="224"/>
      <c r="H201" s="224"/>
      <c r="I201" s="224"/>
      <c r="J201" s="224"/>
      <c r="K201" s="224"/>
      <c r="L201" s="224"/>
      <c r="M201" s="224"/>
    </row>
    <row r="202" spans="1:13">
      <c r="A202"/>
      <c r="B202"/>
      <c r="C202"/>
      <c r="D202" s="224"/>
      <c r="E202" s="224"/>
      <c r="F202" s="224"/>
      <c r="G202" s="224"/>
      <c r="H202" s="224"/>
      <c r="I202" s="224"/>
      <c r="J202" s="224"/>
      <c r="K202" s="224"/>
      <c r="L202" s="224"/>
      <c r="M202" s="224"/>
    </row>
    <row r="203" spans="1:13">
      <c r="A203"/>
      <c r="B203"/>
      <c r="C203"/>
      <c r="D203" s="224"/>
      <c r="E203" s="224"/>
      <c r="F203" s="224"/>
      <c r="G203" s="224"/>
      <c r="H203" s="224"/>
      <c r="I203" s="224"/>
      <c r="J203" s="224"/>
      <c r="K203" s="224"/>
      <c r="L203" s="224"/>
      <c r="M203" s="224"/>
    </row>
    <row r="204" spans="1:13">
      <c r="A204"/>
      <c r="B204"/>
      <c r="C204"/>
      <c r="D204" s="224"/>
      <c r="E204" s="224"/>
      <c r="F204" s="224"/>
      <c r="G204" s="224"/>
      <c r="H204" s="224"/>
      <c r="I204" s="224"/>
      <c r="J204" s="224"/>
      <c r="K204" s="224"/>
      <c r="L204" s="224"/>
      <c r="M204" s="224"/>
    </row>
    <row r="205" spans="1:13">
      <c r="A205"/>
      <c r="B205"/>
      <c r="C205"/>
      <c r="D205" s="224"/>
      <c r="E205" s="224"/>
      <c r="F205" s="224"/>
      <c r="G205" s="224"/>
      <c r="H205" s="224"/>
      <c r="I205" s="224"/>
      <c r="J205" s="224"/>
      <c r="K205" s="224"/>
      <c r="L205" s="224"/>
      <c r="M205" s="224"/>
    </row>
    <row r="206" spans="1:13">
      <c r="A206"/>
      <c r="B206"/>
      <c r="C206"/>
      <c r="D206" s="224"/>
      <c r="E206" s="224"/>
      <c r="F206" s="224"/>
      <c r="G206" s="224"/>
      <c r="H206" s="224"/>
      <c r="I206" s="224"/>
      <c r="J206" s="224"/>
      <c r="K206" s="224"/>
      <c r="L206" s="224"/>
      <c r="M206" s="224"/>
    </row>
    <row r="207" spans="1:13">
      <c r="A207"/>
      <c r="B207"/>
      <c r="C207"/>
      <c r="D207" s="224"/>
      <c r="E207" s="224"/>
      <c r="F207" s="224"/>
      <c r="G207" s="224"/>
      <c r="H207" s="224"/>
      <c r="I207" s="224"/>
      <c r="J207" s="224"/>
      <c r="K207" s="224"/>
      <c r="L207" s="224"/>
      <c r="M207" s="224"/>
    </row>
    <row r="208" spans="1:13">
      <c r="A208"/>
      <c r="B208"/>
      <c r="C208"/>
      <c r="D208" s="224"/>
      <c r="E208" s="224"/>
      <c r="F208" s="224"/>
      <c r="G208" s="224"/>
      <c r="H208" s="224"/>
      <c r="I208" s="224"/>
      <c r="J208" s="224"/>
      <c r="K208" s="224"/>
      <c r="L208" s="224"/>
      <c r="M208" s="224"/>
    </row>
    <row r="209" spans="1:13">
      <c r="A209"/>
      <c r="B209"/>
      <c r="C209"/>
      <c r="D209" s="224"/>
      <c r="E209" s="224"/>
      <c r="F209" s="224"/>
      <c r="G209" s="224"/>
      <c r="H209" s="224"/>
      <c r="I209" s="224"/>
      <c r="J209" s="224"/>
      <c r="K209" s="224"/>
      <c r="L209" s="224"/>
      <c r="M209" s="224"/>
    </row>
    <row r="210" spans="1:13">
      <c r="A210"/>
      <c r="B210"/>
      <c r="C210"/>
      <c r="D210" s="224"/>
      <c r="E210" s="224"/>
      <c r="F210" s="224"/>
      <c r="G210" s="224"/>
      <c r="H210" s="224"/>
      <c r="I210" s="224"/>
      <c r="J210" s="224"/>
      <c r="K210" s="224"/>
      <c r="L210" s="224"/>
      <c r="M210" s="224"/>
    </row>
    <row r="211" spans="1:13">
      <c r="A211"/>
      <c r="B211"/>
      <c r="C211"/>
      <c r="D211" s="224"/>
      <c r="E211" s="224"/>
      <c r="F211" s="224"/>
      <c r="G211" s="224"/>
      <c r="H211" s="224"/>
      <c r="I211" s="224"/>
      <c r="J211" s="224"/>
      <c r="K211" s="224"/>
      <c r="L211" s="224"/>
      <c r="M211" s="224"/>
    </row>
    <row r="212" spans="1:13">
      <c r="A212"/>
      <c r="B212"/>
      <c r="C212"/>
      <c r="D212" s="224"/>
      <c r="E212" s="224"/>
      <c r="F212" s="224"/>
      <c r="G212" s="224"/>
      <c r="H212" s="224"/>
      <c r="I212" s="224"/>
      <c r="J212" s="224"/>
      <c r="K212" s="224"/>
      <c r="L212" s="224"/>
      <c r="M212" s="224"/>
    </row>
    <row r="213" spans="1:13">
      <c r="A213"/>
      <c r="B213"/>
      <c r="C213"/>
      <c r="D213" s="224"/>
      <c r="E213" s="224"/>
      <c r="F213" s="224"/>
      <c r="G213" s="224"/>
      <c r="H213" s="224"/>
      <c r="I213" s="224"/>
      <c r="J213" s="224"/>
      <c r="K213" s="224"/>
      <c r="L213" s="224"/>
      <c r="M213" s="224"/>
    </row>
    <row r="214" spans="1:13">
      <c r="A214"/>
      <c r="B214"/>
      <c r="C214"/>
      <c r="D214" s="224"/>
      <c r="E214" s="224"/>
      <c r="F214" s="224"/>
      <c r="G214" s="224"/>
      <c r="H214" s="224"/>
      <c r="I214" s="224"/>
      <c r="J214" s="224"/>
      <c r="K214" s="224"/>
      <c r="L214" s="224"/>
      <c r="M214" s="224"/>
    </row>
    <row r="215" spans="1:13">
      <c r="A215"/>
      <c r="B215"/>
      <c r="C215"/>
      <c r="D215" s="224"/>
      <c r="E215" s="224"/>
      <c r="F215" s="224"/>
      <c r="G215" s="224"/>
      <c r="H215" s="224"/>
      <c r="I215" s="224"/>
      <c r="J215" s="224"/>
      <c r="K215" s="224"/>
      <c r="L215" s="224"/>
      <c r="M215" s="224"/>
    </row>
    <row r="216" spans="1:13">
      <c r="A216"/>
      <c r="B216"/>
      <c r="C216"/>
      <c r="D216" s="224"/>
      <c r="E216" s="224"/>
      <c r="F216" s="224"/>
      <c r="G216" s="224"/>
      <c r="H216" s="224"/>
      <c r="I216" s="224"/>
      <c r="J216" s="224"/>
      <c r="K216" s="224"/>
      <c r="L216" s="224"/>
      <c r="M216" s="224"/>
    </row>
    <row r="217" spans="1:13">
      <c r="A217"/>
      <c r="B217"/>
      <c r="C217"/>
      <c r="D217" s="224"/>
      <c r="E217" s="224"/>
      <c r="F217" s="224"/>
      <c r="G217" s="224"/>
      <c r="H217" s="224"/>
      <c r="I217" s="224"/>
      <c r="J217" s="224"/>
      <c r="K217" s="224"/>
      <c r="L217" s="224"/>
      <c r="M217" s="224"/>
    </row>
    <row r="218" spans="1:13">
      <c r="A218"/>
      <c r="B218"/>
      <c r="C218"/>
      <c r="D218" s="224"/>
      <c r="E218" s="224"/>
      <c r="F218" s="224"/>
      <c r="G218" s="224"/>
      <c r="H218" s="224"/>
      <c r="I218" s="224"/>
      <c r="J218" s="224"/>
      <c r="K218" s="224"/>
      <c r="L218" s="224"/>
      <c r="M218" s="224"/>
    </row>
    <row r="219" spans="1:13">
      <c r="A219"/>
      <c r="B219"/>
      <c r="C219"/>
      <c r="D219" s="224"/>
      <c r="E219" s="224"/>
      <c r="F219" s="224"/>
      <c r="G219" s="224"/>
      <c r="H219" s="224"/>
      <c r="I219" s="224"/>
      <c r="J219" s="224"/>
      <c r="K219" s="224"/>
      <c r="L219" s="224"/>
      <c r="M219" s="224"/>
    </row>
    <row r="220" spans="1:13">
      <c r="A220"/>
      <c r="B220"/>
      <c r="C220"/>
      <c r="D220" s="224"/>
      <c r="E220" s="224"/>
      <c r="F220" s="224"/>
      <c r="G220" s="224"/>
      <c r="H220" s="224"/>
      <c r="I220" s="224"/>
      <c r="J220" s="224"/>
      <c r="K220" s="224"/>
      <c r="L220" s="224"/>
      <c r="M220" s="224"/>
    </row>
    <row r="221" spans="1:13">
      <c r="A221"/>
      <c r="B221"/>
      <c r="C221"/>
      <c r="D221" s="224"/>
      <c r="E221" s="224"/>
      <c r="F221" s="224"/>
      <c r="G221" s="224"/>
      <c r="H221" s="224"/>
      <c r="I221" s="224"/>
      <c r="J221" s="224"/>
      <c r="K221" s="224"/>
      <c r="L221" s="224"/>
      <c r="M221" s="224"/>
    </row>
    <row r="222" spans="1:13">
      <c r="A222"/>
      <c r="B222"/>
      <c r="C222"/>
      <c r="D222" s="224"/>
      <c r="E222" s="224"/>
      <c r="F222" s="224"/>
      <c r="G222" s="224"/>
      <c r="H222" s="224"/>
      <c r="I222" s="224"/>
      <c r="J222" s="224"/>
      <c r="K222" s="224"/>
      <c r="L222" s="224"/>
      <c r="M222" s="224"/>
    </row>
    <row r="223" spans="1:13">
      <c r="A223"/>
      <c r="B223"/>
      <c r="C223"/>
      <c r="D223" s="224"/>
      <c r="E223" s="224"/>
      <c r="F223" s="224"/>
      <c r="G223" s="224"/>
      <c r="H223" s="224"/>
      <c r="I223" s="224"/>
      <c r="J223" s="224"/>
      <c r="K223" s="224"/>
      <c r="L223" s="224"/>
      <c r="M223" s="224"/>
    </row>
    <row r="224" spans="1:13">
      <c r="A224"/>
      <c r="B224"/>
      <c r="C224"/>
      <c r="D224" s="224"/>
      <c r="E224" s="224"/>
      <c r="F224" s="224"/>
      <c r="G224" s="224"/>
      <c r="H224" s="224"/>
      <c r="I224" s="224"/>
      <c r="J224" s="224"/>
      <c r="K224" s="224"/>
      <c r="L224" s="224"/>
      <c r="M224" s="224"/>
    </row>
    <row r="225" spans="1:13">
      <c r="A225"/>
      <c r="B225"/>
      <c r="C225"/>
      <c r="D225" s="224"/>
      <c r="E225" s="224"/>
      <c r="F225" s="224"/>
      <c r="G225" s="224"/>
      <c r="H225" s="224"/>
      <c r="I225" s="224"/>
      <c r="J225" s="224"/>
      <c r="K225" s="224"/>
      <c r="L225" s="224"/>
      <c r="M225" s="224"/>
    </row>
    <row r="226" spans="1:13">
      <c r="A226"/>
      <c r="B226"/>
      <c r="C226"/>
      <c r="D226" s="224"/>
      <c r="E226" s="224"/>
      <c r="F226" s="224"/>
      <c r="G226" s="224"/>
      <c r="H226" s="224"/>
      <c r="I226" s="224"/>
      <c r="J226" s="224"/>
      <c r="K226" s="224"/>
      <c r="L226" s="224"/>
      <c r="M226" s="224"/>
    </row>
    <row r="227" spans="1:13">
      <c r="A227"/>
      <c r="B227"/>
      <c r="C227"/>
      <c r="D227" s="224"/>
      <c r="E227" s="224"/>
      <c r="F227" s="224"/>
      <c r="G227" s="224"/>
      <c r="H227" s="224"/>
      <c r="I227" s="224"/>
      <c r="J227" s="224"/>
      <c r="K227" s="224"/>
      <c r="L227" s="224"/>
      <c r="M227" s="224"/>
    </row>
    <row r="228" spans="1:13">
      <c r="A228"/>
      <c r="B228"/>
      <c r="C228"/>
      <c r="D228" s="224"/>
      <c r="E228" s="224"/>
      <c r="F228" s="224"/>
      <c r="G228" s="224"/>
      <c r="H228" s="224"/>
      <c r="I228" s="224"/>
      <c r="J228" s="224"/>
      <c r="K228" s="224"/>
      <c r="L228" s="224"/>
      <c r="M228" s="224"/>
    </row>
    <row r="229" spans="1:13">
      <c r="A229"/>
      <c r="B229"/>
      <c r="C229"/>
      <c r="D229" s="224"/>
      <c r="E229" s="224"/>
      <c r="F229" s="224"/>
      <c r="G229" s="224"/>
      <c r="H229" s="224"/>
      <c r="I229" s="224"/>
      <c r="J229" s="224"/>
      <c r="K229" s="224"/>
      <c r="L229" s="224"/>
      <c r="M229" s="224"/>
    </row>
    <row r="230" spans="1:13">
      <c r="A230"/>
      <c r="B230"/>
      <c r="C230"/>
      <c r="D230" s="224"/>
      <c r="E230" s="224"/>
      <c r="F230" s="224"/>
      <c r="G230" s="224"/>
      <c r="H230" s="224"/>
      <c r="I230" s="224"/>
      <c r="J230" s="224"/>
      <c r="K230" s="224"/>
      <c r="L230" s="224"/>
      <c r="M230" s="224"/>
    </row>
    <row r="231" spans="1:13">
      <c r="A231"/>
      <c r="B231"/>
      <c r="C231"/>
      <c r="D231" s="224"/>
      <c r="E231" s="224"/>
      <c r="F231" s="224"/>
      <c r="G231" s="224"/>
      <c r="H231" s="224"/>
      <c r="I231" s="224"/>
      <c r="J231" s="224"/>
      <c r="K231" s="224"/>
      <c r="L231" s="224"/>
      <c r="M231" s="224"/>
    </row>
    <row r="232" spans="1:13">
      <c r="A232"/>
      <c r="B232"/>
      <c r="C232"/>
      <c r="D232" s="224"/>
      <c r="E232" s="224"/>
      <c r="F232" s="224"/>
      <c r="G232" s="224"/>
      <c r="H232" s="224"/>
      <c r="I232" s="224"/>
      <c r="J232" s="224"/>
      <c r="K232" s="224"/>
      <c r="L232" s="224"/>
      <c r="M232" s="224"/>
    </row>
    <row r="233" spans="1:13">
      <c r="A233"/>
      <c r="B233"/>
      <c r="C233"/>
      <c r="D233" s="224"/>
      <c r="E233" s="224"/>
      <c r="F233" s="224"/>
      <c r="G233" s="224"/>
      <c r="H233" s="224"/>
      <c r="I233" s="224"/>
      <c r="J233" s="224"/>
      <c r="K233" s="224"/>
      <c r="L233" s="224"/>
      <c r="M233" s="224"/>
    </row>
    <row r="234" spans="1:13">
      <c r="A234"/>
      <c r="B234"/>
      <c r="C234"/>
      <c r="D234" s="224"/>
      <c r="E234" s="224"/>
      <c r="F234" s="224"/>
      <c r="G234" s="224"/>
      <c r="H234" s="224"/>
      <c r="I234" s="224"/>
      <c r="J234" s="224"/>
      <c r="K234" s="224"/>
      <c r="L234" s="224"/>
      <c r="M234" s="224"/>
    </row>
    <row r="235" spans="1:13">
      <c r="A235"/>
      <c r="B235"/>
      <c r="C235"/>
      <c r="D235" s="224"/>
      <c r="E235" s="224"/>
      <c r="F235" s="224"/>
      <c r="G235" s="224"/>
      <c r="H235" s="224"/>
      <c r="I235" s="224"/>
      <c r="J235" s="224"/>
      <c r="K235" s="224"/>
      <c r="L235" s="224"/>
      <c r="M235" s="224"/>
    </row>
    <row r="236" spans="1:13">
      <c r="A236"/>
      <c r="B236"/>
      <c r="C236"/>
      <c r="D236" s="224"/>
      <c r="E236" s="224"/>
      <c r="F236" s="224"/>
      <c r="G236" s="224"/>
      <c r="H236" s="224"/>
      <c r="I236" s="224"/>
      <c r="J236" s="224"/>
      <c r="K236" s="224"/>
      <c r="L236" s="224"/>
      <c r="M236" s="224"/>
    </row>
    <row r="237" spans="1:13">
      <c r="A237"/>
      <c r="B237"/>
      <c r="C237"/>
      <c r="D237" s="224"/>
      <c r="E237" s="224"/>
      <c r="F237" s="224"/>
      <c r="G237" s="224"/>
      <c r="H237" s="224"/>
      <c r="I237" s="224"/>
      <c r="J237" s="224"/>
      <c r="K237" s="224"/>
      <c r="L237" s="224"/>
      <c r="M237" s="224"/>
    </row>
    <row r="238" spans="1:13">
      <c r="A238"/>
      <c r="B238"/>
      <c r="C238"/>
      <c r="D238" s="224"/>
      <c r="E238" s="224"/>
      <c r="F238" s="224"/>
      <c r="G238" s="224"/>
      <c r="H238" s="224"/>
      <c r="I238" s="224"/>
      <c r="J238" s="224"/>
      <c r="K238" s="224"/>
      <c r="L238" s="224"/>
      <c r="M238" s="224"/>
    </row>
    <row r="239" spans="1:13">
      <c r="A239"/>
      <c r="B239"/>
      <c r="C239"/>
      <c r="D239" s="224"/>
      <c r="E239" s="224"/>
      <c r="F239" s="224"/>
      <c r="G239" s="224"/>
      <c r="H239" s="224"/>
      <c r="I239" s="224"/>
      <c r="J239" s="224"/>
      <c r="K239" s="224"/>
      <c r="L239" s="224"/>
      <c r="M239" s="224"/>
    </row>
    <row r="240" spans="1:13">
      <c r="A240"/>
      <c r="B240"/>
      <c r="C240"/>
      <c r="D240" s="224"/>
      <c r="E240" s="224"/>
      <c r="F240" s="224"/>
      <c r="G240" s="224"/>
      <c r="H240" s="224"/>
      <c r="I240" s="224"/>
      <c r="J240" s="224"/>
      <c r="K240" s="224"/>
      <c r="L240" s="224"/>
      <c r="M240" s="224"/>
    </row>
    <row r="241" spans="1:13">
      <c r="A241"/>
      <c r="B241"/>
      <c r="C241"/>
      <c r="D241" s="224"/>
      <c r="E241" s="224"/>
      <c r="F241" s="224"/>
      <c r="G241" s="224"/>
      <c r="H241" s="224"/>
      <c r="I241" s="224"/>
      <c r="J241" s="224"/>
      <c r="K241" s="224"/>
      <c r="L241" s="224"/>
      <c r="M241" s="224"/>
    </row>
    <row r="242" spans="1:13">
      <c r="A242"/>
      <c r="B242"/>
      <c r="C242"/>
      <c r="D242" s="224"/>
      <c r="E242" s="224"/>
      <c r="F242" s="224"/>
      <c r="G242" s="224"/>
      <c r="H242" s="224"/>
      <c r="I242" s="224"/>
      <c r="J242" s="224"/>
      <c r="K242" s="224"/>
      <c r="L242" s="224"/>
      <c r="M242" s="224"/>
    </row>
    <row r="243" spans="1:13">
      <c r="A243"/>
      <c r="B243"/>
      <c r="C243"/>
      <c r="D243" s="224"/>
      <c r="E243" s="224"/>
      <c r="F243" s="224"/>
      <c r="G243" s="224"/>
      <c r="H243" s="224"/>
      <c r="I243" s="224"/>
      <c r="J243" s="224"/>
      <c r="K243" s="224"/>
      <c r="L243" s="224"/>
      <c r="M243" s="224"/>
    </row>
    <row r="244" spans="1:13">
      <c r="A244"/>
      <c r="B244"/>
      <c r="C244"/>
      <c r="D244" s="224"/>
      <c r="E244" s="224"/>
      <c r="F244" s="224"/>
      <c r="G244" s="224"/>
      <c r="H244" s="224"/>
      <c r="I244" s="224"/>
      <c r="J244" s="224"/>
      <c r="K244" s="224"/>
      <c r="L244" s="224"/>
      <c r="M244" s="224"/>
    </row>
    <row r="245" spans="1:13">
      <c r="A245"/>
      <c r="B245"/>
      <c r="C245"/>
      <c r="D245" s="224"/>
      <c r="E245" s="224"/>
      <c r="F245" s="224"/>
      <c r="G245" s="224"/>
      <c r="H245" s="224"/>
      <c r="I245" s="224"/>
      <c r="J245" s="224"/>
      <c r="K245" s="224"/>
      <c r="L245" s="224"/>
      <c r="M245" s="224"/>
    </row>
    <row r="246" spans="1:13">
      <c r="A246"/>
      <c r="B246"/>
      <c r="C246"/>
      <c r="D246" s="224"/>
      <c r="E246" s="224"/>
      <c r="F246" s="224"/>
      <c r="G246" s="224"/>
      <c r="H246" s="224"/>
      <c r="I246" s="224"/>
      <c r="J246" s="224"/>
      <c r="K246" s="224"/>
      <c r="L246" s="224"/>
      <c r="M246" s="224"/>
    </row>
    <row r="247" spans="1:13">
      <c r="A247"/>
      <c r="B247"/>
      <c r="C247"/>
      <c r="D247" s="224"/>
      <c r="E247" s="224"/>
      <c r="F247" s="224"/>
      <c r="G247" s="224"/>
      <c r="H247" s="224"/>
      <c r="I247" s="224"/>
      <c r="J247" s="224"/>
      <c r="K247" s="224"/>
      <c r="L247" s="224"/>
      <c r="M247" s="224"/>
    </row>
    <row r="248" spans="1:13">
      <c r="A248"/>
      <c r="B248"/>
      <c r="C248"/>
      <c r="D248" s="224"/>
      <c r="E248" s="224"/>
      <c r="F248" s="224"/>
      <c r="G248" s="224"/>
      <c r="H248" s="224"/>
      <c r="I248" s="224"/>
      <c r="J248" s="224"/>
      <c r="K248" s="224"/>
      <c r="L248" s="224"/>
      <c r="M248" s="224"/>
    </row>
    <row r="249" spans="1:13">
      <c r="A249"/>
      <c r="B249"/>
      <c r="C249"/>
      <c r="D249" s="224"/>
      <c r="E249" s="224"/>
      <c r="F249" s="224"/>
      <c r="G249" s="224"/>
      <c r="H249" s="224"/>
      <c r="I249" s="224"/>
      <c r="J249" s="224"/>
      <c r="K249" s="224"/>
      <c r="L249" s="224"/>
      <c r="M249" s="224"/>
    </row>
    <row r="250" spans="1:13">
      <c r="A250"/>
      <c r="B250"/>
      <c r="C250"/>
      <c r="D250" s="224"/>
      <c r="E250" s="224"/>
      <c r="F250" s="224"/>
      <c r="G250" s="224"/>
      <c r="H250" s="224"/>
      <c r="I250" s="224"/>
      <c r="J250" s="224"/>
      <c r="K250" s="224"/>
      <c r="L250" s="224"/>
      <c r="M250" s="224"/>
    </row>
    <row r="251" spans="1:13">
      <c r="A251"/>
      <c r="B251"/>
      <c r="C251"/>
      <c r="D251" s="224"/>
      <c r="E251" s="224"/>
      <c r="F251" s="224"/>
      <c r="G251" s="224"/>
      <c r="H251" s="224"/>
      <c r="I251" s="224"/>
      <c r="J251" s="224"/>
      <c r="K251" s="224"/>
      <c r="L251" s="224"/>
      <c r="M251" s="224"/>
    </row>
    <row r="252" spans="1:13">
      <c r="A252"/>
      <c r="B252"/>
      <c r="C252"/>
      <c r="D252" s="224"/>
      <c r="E252" s="224"/>
      <c r="F252" s="224"/>
      <c r="G252" s="224"/>
      <c r="H252" s="224"/>
      <c r="I252" s="224"/>
      <c r="J252" s="224"/>
      <c r="K252" s="224"/>
      <c r="L252" s="224"/>
      <c r="M252" s="224"/>
    </row>
    <row r="253" spans="1:13">
      <c r="A253"/>
      <c r="B253"/>
      <c r="C253"/>
      <c r="D253" s="224"/>
      <c r="E253" s="224"/>
      <c r="F253" s="224"/>
      <c r="G253" s="224"/>
      <c r="H253" s="224"/>
      <c r="I253" s="224"/>
      <c r="J253" s="224"/>
      <c r="K253" s="224"/>
      <c r="L253" s="224"/>
      <c r="M253" s="224"/>
    </row>
    <row r="254" spans="1:13">
      <c r="A254"/>
      <c r="B254"/>
      <c r="C254"/>
      <c r="D254" s="224"/>
      <c r="E254" s="224"/>
      <c r="F254" s="224"/>
      <c r="G254" s="224"/>
      <c r="H254" s="224"/>
      <c r="I254" s="224"/>
      <c r="J254" s="224"/>
      <c r="K254" s="224"/>
      <c r="L254" s="224"/>
      <c r="M254" s="224"/>
    </row>
    <row r="255" spans="1:13">
      <c r="A255"/>
      <c r="B255"/>
      <c r="C255"/>
      <c r="D255" s="224"/>
      <c r="E255" s="224"/>
      <c r="F255" s="224"/>
      <c r="G255" s="224"/>
      <c r="H255" s="224"/>
      <c r="I255" s="224"/>
      <c r="J255" s="224"/>
      <c r="K255" s="224"/>
      <c r="L255" s="224"/>
      <c r="M255" s="224"/>
    </row>
    <row r="256" spans="1:13">
      <c r="A256"/>
      <c r="B256"/>
      <c r="C256"/>
      <c r="D256" s="224"/>
      <c r="E256" s="224"/>
      <c r="F256" s="224"/>
      <c r="G256" s="224"/>
      <c r="H256" s="224"/>
      <c r="I256" s="224"/>
      <c r="J256" s="224"/>
      <c r="K256" s="224"/>
      <c r="L256" s="224"/>
      <c r="M256" s="224"/>
    </row>
    <row r="257" spans="1:13">
      <c r="A257"/>
      <c r="B257"/>
      <c r="C257"/>
      <c r="D257" s="224"/>
      <c r="E257" s="224"/>
      <c r="F257" s="224"/>
      <c r="G257" s="224"/>
      <c r="H257" s="224"/>
      <c r="I257" s="224"/>
      <c r="J257" s="224"/>
      <c r="K257" s="224"/>
      <c r="L257" s="224"/>
      <c r="M257" s="224"/>
    </row>
    <row r="258" spans="1:13">
      <c r="A258"/>
      <c r="B258"/>
      <c r="C258"/>
      <c r="D258" s="224"/>
      <c r="E258" s="224"/>
      <c r="F258" s="224"/>
      <c r="G258" s="224"/>
      <c r="H258" s="224"/>
      <c r="I258" s="224"/>
      <c r="J258" s="224"/>
      <c r="K258" s="224"/>
      <c r="L258" s="224"/>
      <c r="M258" s="224"/>
    </row>
    <row r="259" spans="1:13">
      <c r="A259"/>
      <c r="B259"/>
      <c r="C259"/>
      <c r="D259" s="224"/>
      <c r="E259" s="224"/>
      <c r="F259" s="224"/>
      <c r="G259" s="224"/>
      <c r="H259" s="224"/>
      <c r="I259" s="224"/>
      <c r="J259" s="224"/>
      <c r="K259" s="224"/>
      <c r="L259" s="224"/>
      <c r="M259" s="224"/>
    </row>
    <row r="260" spans="1:13">
      <c r="A260"/>
      <c r="B260"/>
      <c r="C260"/>
      <c r="D260" s="224"/>
      <c r="E260" s="224"/>
      <c r="F260" s="224"/>
      <c r="G260" s="224"/>
      <c r="H260" s="224"/>
      <c r="I260" s="224"/>
      <c r="J260" s="224"/>
      <c r="K260" s="224"/>
      <c r="L260" s="224"/>
      <c r="M260" s="224"/>
    </row>
    <row r="261" spans="1:13">
      <c r="A261"/>
      <c r="B261"/>
      <c r="C261"/>
      <c r="D261" s="224"/>
      <c r="E261" s="224"/>
      <c r="F261" s="224"/>
      <c r="G261" s="224"/>
      <c r="H261" s="224"/>
      <c r="I261" s="224"/>
      <c r="J261" s="224"/>
      <c r="K261" s="224"/>
      <c r="L261" s="224"/>
      <c r="M261" s="224"/>
    </row>
    <row r="262" spans="1:13">
      <c r="A262"/>
      <c r="B262"/>
      <c r="C262"/>
      <c r="D262" s="224"/>
      <c r="E262" s="224"/>
      <c r="F262" s="224"/>
      <c r="G262" s="224"/>
      <c r="H262" s="224"/>
      <c r="I262" s="224"/>
      <c r="J262" s="224"/>
      <c r="K262" s="224"/>
      <c r="L262" s="224"/>
      <c r="M262" s="224"/>
    </row>
    <row r="263" spans="1:13">
      <c r="A263"/>
      <c r="B263"/>
      <c r="C263"/>
      <c r="D263" s="224"/>
      <c r="E263" s="224"/>
      <c r="F263" s="224"/>
      <c r="G263" s="224"/>
      <c r="H263" s="224"/>
      <c r="I263" s="224"/>
      <c r="J263" s="224"/>
      <c r="K263" s="224"/>
      <c r="L263" s="224"/>
      <c r="M263" s="224"/>
    </row>
    <row r="264" spans="1:13">
      <c r="A264"/>
      <c r="B264"/>
      <c r="C264"/>
      <c r="D264" s="224"/>
      <c r="E264" s="224"/>
      <c r="F264" s="224"/>
      <c r="G264" s="224"/>
      <c r="H264" s="224"/>
      <c r="I264" s="224"/>
      <c r="J264" s="224"/>
      <c r="K264" s="224"/>
      <c r="L264" s="224"/>
      <c r="M264" s="224"/>
    </row>
    <row r="265" spans="1:13">
      <c r="A265"/>
      <c r="B265"/>
      <c r="C265"/>
      <c r="D265" s="224"/>
      <c r="E265" s="224"/>
      <c r="F265" s="224"/>
      <c r="G265" s="224"/>
      <c r="H265" s="224"/>
      <c r="I265" s="224"/>
      <c r="J265" s="224"/>
      <c r="K265" s="224"/>
      <c r="L265" s="224"/>
      <c r="M265" s="224"/>
    </row>
    <row r="266" spans="1:13">
      <c r="A266"/>
      <c r="B266"/>
      <c r="C266"/>
      <c r="D266" s="224"/>
      <c r="E266" s="224"/>
      <c r="F266" s="224"/>
      <c r="G266" s="224"/>
      <c r="H266" s="224"/>
      <c r="I266" s="224"/>
      <c r="J266" s="224"/>
      <c r="K266" s="224"/>
      <c r="L266" s="224"/>
      <c r="M266" s="224"/>
    </row>
    <row r="267" spans="1:13">
      <c r="A267"/>
      <c r="B267"/>
      <c r="C267"/>
      <c r="D267" s="224"/>
      <c r="E267" s="224"/>
      <c r="F267" s="224"/>
      <c r="G267" s="224"/>
      <c r="H267" s="224"/>
      <c r="I267" s="224"/>
      <c r="J267" s="224"/>
      <c r="K267" s="224"/>
      <c r="L267" s="224"/>
      <c r="M267" s="224"/>
    </row>
    <row r="268" spans="1:13">
      <c r="A268"/>
      <c r="B268"/>
      <c r="C268"/>
      <c r="D268" s="224"/>
      <c r="E268" s="224"/>
      <c r="F268" s="224"/>
      <c r="G268" s="224"/>
      <c r="H268" s="224"/>
      <c r="I268" s="224"/>
      <c r="J268" s="224"/>
      <c r="K268" s="224"/>
      <c r="L268" s="224"/>
      <c r="M268" s="224"/>
    </row>
    <row r="269" spans="1:13">
      <c r="A269"/>
      <c r="B269"/>
      <c r="C269"/>
      <c r="D269" s="224"/>
      <c r="E269" s="224"/>
      <c r="F269" s="224"/>
      <c r="G269" s="224"/>
      <c r="H269" s="224"/>
      <c r="I269" s="224"/>
      <c r="J269" s="224"/>
      <c r="K269" s="224"/>
      <c r="L269" s="224"/>
      <c r="M269" s="224"/>
    </row>
    <row r="270" spans="1:13">
      <c r="A270"/>
      <c r="B270"/>
      <c r="C270"/>
      <c r="D270" s="224"/>
      <c r="E270" s="224"/>
      <c r="F270" s="224"/>
      <c r="G270" s="224"/>
      <c r="H270" s="224"/>
      <c r="I270" s="224"/>
      <c r="J270" s="224"/>
      <c r="K270" s="224"/>
      <c r="L270" s="224"/>
      <c r="M270" s="224"/>
    </row>
    <row r="271" spans="1:13">
      <c r="A271"/>
      <c r="B271"/>
      <c r="C271"/>
      <c r="D271" s="224"/>
      <c r="E271" s="224"/>
      <c r="F271" s="224"/>
      <c r="G271" s="224"/>
      <c r="H271" s="224"/>
      <c r="I271" s="224"/>
      <c r="J271" s="224"/>
      <c r="K271" s="224"/>
      <c r="L271" s="224"/>
      <c r="M271" s="224"/>
    </row>
    <row r="272" spans="1:13">
      <c r="A272"/>
      <c r="B272"/>
      <c r="C272"/>
      <c r="D272" s="224"/>
      <c r="E272" s="224"/>
      <c r="F272" s="224"/>
      <c r="G272" s="224"/>
      <c r="H272" s="224"/>
      <c r="I272" s="224"/>
      <c r="J272" s="224"/>
      <c r="K272" s="224"/>
      <c r="L272" s="224"/>
      <c r="M272" s="224"/>
    </row>
    <row r="273" spans="1:13">
      <c r="A273"/>
      <c r="B273"/>
      <c r="C273"/>
      <c r="D273" s="224"/>
      <c r="E273" s="224"/>
      <c r="F273" s="224"/>
      <c r="G273" s="224"/>
      <c r="H273" s="224"/>
      <c r="I273" s="224"/>
      <c r="J273" s="224"/>
      <c r="K273" s="224"/>
      <c r="L273" s="224"/>
      <c r="M273" s="224"/>
    </row>
    <row r="274" spans="1:13">
      <c r="A274"/>
      <c r="B274"/>
      <c r="C274"/>
      <c r="D274" s="224"/>
      <c r="E274" s="224"/>
      <c r="F274" s="224"/>
      <c r="G274" s="224"/>
      <c r="H274" s="224"/>
      <c r="I274" s="224"/>
      <c r="J274" s="224"/>
      <c r="K274" s="224"/>
      <c r="L274" s="224"/>
      <c r="M274" s="224"/>
    </row>
    <row r="275" spans="1:13">
      <c r="A275"/>
      <c r="B275"/>
      <c r="C275"/>
      <c r="D275" s="224"/>
      <c r="E275" s="224"/>
      <c r="F275" s="224"/>
      <c r="G275" s="224"/>
      <c r="H275" s="224"/>
      <c r="I275" s="224"/>
      <c r="J275" s="224"/>
      <c r="K275" s="224"/>
      <c r="L275" s="224"/>
      <c r="M275" s="224"/>
    </row>
    <row r="276" spans="1:13">
      <c r="A276"/>
      <c r="B276"/>
      <c r="C276"/>
      <c r="D276" s="224"/>
      <c r="E276" s="224"/>
      <c r="F276" s="224"/>
      <c r="G276" s="224"/>
      <c r="H276" s="224"/>
      <c r="I276" s="224"/>
      <c r="J276" s="224"/>
      <c r="K276" s="224"/>
      <c r="L276" s="224"/>
      <c r="M276" s="224"/>
    </row>
    <row r="277" spans="1:13">
      <c r="A277"/>
      <c r="B277"/>
      <c r="C277"/>
      <c r="D277" s="224"/>
      <c r="E277" s="224"/>
      <c r="F277" s="224"/>
      <c r="G277" s="224"/>
      <c r="H277" s="224"/>
      <c r="I277" s="224"/>
      <c r="J277" s="224"/>
      <c r="K277" s="224"/>
      <c r="L277" s="224"/>
      <c r="M277" s="224"/>
    </row>
    <row r="278" spans="1:13">
      <c r="A278"/>
      <c r="B278"/>
      <c r="C278"/>
      <c r="D278" s="224"/>
      <c r="E278" s="224"/>
      <c r="F278" s="224"/>
      <c r="G278" s="224"/>
      <c r="H278" s="224"/>
      <c r="I278" s="224"/>
      <c r="J278" s="224"/>
      <c r="K278" s="224"/>
      <c r="L278" s="224"/>
      <c r="M278" s="224"/>
    </row>
    <row r="279" spans="1:13">
      <c r="A279"/>
      <c r="B279"/>
      <c r="C279"/>
      <c r="D279" s="224"/>
      <c r="E279" s="224"/>
      <c r="F279" s="224"/>
      <c r="G279" s="224"/>
      <c r="H279" s="224"/>
      <c r="I279" s="224"/>
      <c r="J279" s="224"/>
      <c r="K279" s="224"/>
      <c r="L279" s="224"/>
      <c r="M279" s="224"/>
    </row>
    <row r="280" spans="1:13">
      <c r="A280"/>
      <c r="B280"/>
      <c r="C280"/>
      <c r="D280" s="224"/>
      <c r="E280" s="224"/>
      <c r="F280" s="224"/>
      <c r="G280" s="224"/>
      <c r="H280" s="224"/>
      <c r="I280" s="224"/>
      <c r="J280" s="224"/>
      <c r="K280" s="224"/>
      <c r="L280" s="224"/>
      <c r="M280" s="224"/>
    </row>
    <row r="281" spans="1:13">
      <c r="A281"/>
      <c r="B281"/>
      <c r="C281"/>
      <c r="D281" s="224"/>
      <c r="E281" s="224"/>
      <c r="F281" s="224"/>
      <c r="G281" s="224"/>
      <c r="H281" s="224"/>
      <c r="I281" s="224"/>
      <c r="J281" s="224"/>
      <c r="K281" s="224"/>
      <c r="L281" s="224"/>
      <c r="M281" s="224"/>
    </row>
    <row r="282" spans="1:13">
      <c r="A282"/>
      <c r="B282"/>
      <c r="C282"/>
      <c r="D282" s="224"/>
      <c r="E282" s="224"/>
      <c r="F282" s="224"/>
      <c r="G282" s="224"/>
      <c r="H282" s="224"/>
      <c r="I282" s="224"/>
      <c r="J282" s="224"/>
      <c r="K282" s="224"/>
      <c r="L282" s="224"/>
      <c r="M282" s="224"/>
    </row>
    <row r="283" spans="1:13">
      <c r="A283"/>
      <c r="B283"/>
      <c r="C283"/>
      <c r="D283" s="224"/>
      <c r="E283" s="224"/>
      <c r="F283" s="224"/>
      <c r="G283" s="224"/>
      <c r="H283" s="224"/>
      <c r="I283" s="224"/>
      <c r="J283" s="224"/>
      <c r="K283" s="224"/>
      <c r="L283" s="224"/>
      <c r="M283" s="224"/>
    </row>
    <row r="284" spans="1:13">
      <c r="A284"/>
      <c r="B284"/>
      <c r="C284"/>
      <c r="D284" s="224"/>
      <c r="E284" s="224"/>
      <c r="F284" s="224"/>
      <c r="G284" s="224"/>
      <c r="H284" s="224"/>
      <c r="I284" s="224"/>
      <c r="J284" s="224"/>
      <c r="K284" s="224"/>
      <c r="L284" s="224"/>
      <c r="M284" s="224"/>
    </row>
    <row r="285" spans="1:13">
      <c r="A285"/>
      <c r="B285"/>
      <c r="C285"/>
      <c r="D285" s="224"/>
      <c r="E285" s="224"/>
      <c r="F285" s="224"/>
      <c r="G285" s="224"/>
      <c r="H285" s="224"/>
      <c r="I285" s="224"/>
      <c r="J285" s="224"/>
      <c r="K285" s="224"/>
      <c r="L285" s="224"/>
      <c r="M285" s="224"/>
    </row>
    <row r="286" spans="1:13">
      <c r="A286"/>
      <c r="B286"/>
      <c r="C286"/>
      <c r="D286" s="224"/>
      <c r="E286" s="224"/>
      <c r="F286" s="224"/>
      <c r="G286" s="224"/>
      <c r="H286" s="224"/>
      <c r="I286" s="224"/>
      <c r="J286" s="224"/>
      <c r="K286" s="224"/>
      <c r="L286" s="224"/>
      <c r="M286" s="224"/>
    </row>
    <row r="287" spans="1:13">
      <c r="A287"/>
      <c r="B287"/>
      <c r="C287"/>
      <c r="D287" s="224"/>
      <c r="E287" s="224"/>
      <c r="F287" s="224"/>
      <c r="G287" s="224"/>
      <c r="H287" s="224"/>
      <c r="I287" s="224"/>
      <c r="J287" s="224"/>
      <c r="K287" s="224"/>
      <c r="L287" s="224"/>
      <c r="M287" s="224"/>
    </row>
    <row r="288" spans="1:13">
      <c r="A288"/>
      <c r="B288"/>
      <c r="C288"/>
      <c r="D288" s="224"/>
      <c r="E288" s="224"/>
      <c r="F288" s="224"/>
      <c r="G288" s="224"/>
      <c r="H288" s="224"/>
      <c r="I288" s="224"/>
      <c r="J288" s="224"/>
      <c r="K288" s="224"/>
      <c r="L288" s="224"/>
      <c r="M288" s="224"/>
    </row>
    <row r="289" spans="1:13">
      <c r="A289"/>
      <c r="B289"/>
      <c r="C289"/>
      <c r="D289" s="224"/>
      <c r="E289" s="224"/>
      <c r="F289" s="224"/>
      <c r="G289" s="224"/>
      <c r="H289" s="224"/>
      <c r="I289" s="224"/>
      <c r="J289" s="224"/>
      <c r="K289" s="224"/>
      <c r="L289" s="224"/>
      <c r="M289" s="224"/>
    </row>
    <row r="290" spans="1:13">
      <c r="A290"/>
      <c r="B290"/>
      <c r="C290"/>
      <c r="D290" s="224"/>
      <c r="E290" s="224"/>
      <c r="F290" s="224"/>
      <c r="G290" s="224"/>
      <c r="H290" s="224"/>
      <c r="I290" s="224"/>
      <c r="J290" s="224"/>
      <c r="K290" s="224"/>
      <c r="L290" s="224"/>
      <c r="M290" s="224"/>
    </row>
    <row r="291" spans="1:13">
      <c r="A291"/>
      <c r="B291"/>
      <c r="C291"/>
      <c r="D291" s="224"/>
      <c r="E291" s="224"/>
      <c r="F291" s="224"/>
      <c r="G291" s="224"/>
      <c r="H291" s="224"/>
      <c r="I291" s="224"/>
      <c r="J291" s="224"/>
      <c r="K291" s="224"/>
      <c r="L291" s="224"/>
      <c r="M291" s="224"/>
    </row>
    <row r="292" spans="1:13">
      <c r="A292"/>
      <c r="B292"/>
      <c r="C292"/>
      <c r="D292" s="224"/>
      <c r="E292" s="224"/>
      <c r="F292" s="224"/>
      <c r="G292" s="224"/>
      <c r="H292" s="224"/>
      <c r="I292" s="224"/>
      <c r="J292" s="224"/>
      <c r="K292" s="224"/>
      <c r="L292" s="224"/>
      <c r="M292" s="224"/>
    </row>
    <row r="293" spans="1:13">
      <c r="A293"/>
      <c r="B293"/>
      <c r="C293"/>
      <c r="D293" s="224"/>
      <c r="E293" s="224"/>
      <c r="F293" s="224"/>
      <c r="G293" s="224"/>
      <c r="H293" s="224"/>
      <c r="I293" s="224"/>
      <c r="J293" s="224"/>
      <c r="K293" s="224"/>
      <c r="L293" s="224"/>
      <c r="M293" s="224"/>
    </row>
    <row r="294" spans="1:13">
      <c r="A294"/>
      <c r="B294"/>
      <c r="C294"/>
      <c r="D294" s="224"/>
      <c r="E294" s="224"/>
      <c r="F294" s="224"/>
      <c r="G294" s="224"/>
      <c r="H294" s="224"/>
      <c r="I294" s="224"/>
      <c r="J294" s="224"/>
      <c r="K294" s="224"/>
      <c r="L294" s="224"/>
      <c r="M294" s="224"/>
    </row>
    <row r="295" spans="1:13">
      <c r="A295"/>
      <c r="B295"/>
      <c r="C295"/>
      <c r="D295" s="224"/>
      <c r="E295" s="224"/>
      <c r="F295" s="224"/>
      <c r="G295" s="224"/>
      <c r="H295" s="224"/>
      <c r="I295" s="224"/>
      <c r="J295" s="224"/>
      <c r="K295" s="224"/>
      <c r="L295" s="224"/>
      <c r="M295" s="224"/>
    </row>
    <row r="296" spans="1:13">
      <c r="A296"/>
      <c r="B296"/>
      <c r="C296"/>
      <c r="D296" s="224"/>
      <c r="E296" s="224"/>
      <c r="F296" s="224"/>
      <c r="G296" s="224"/>
      <c r="H296" s="224"/>
      <c r="I296" s="224"/>
      <c r="J296" s="224"/>
      <c r="K296" s="224"/>
      <c r="L296" s="224"/>
      <c r="M296" s="224"/>
    </row>
    <row r="297" spans="1:13">
      <c r="A297"/>
      <c r="B297"/>
      <c r="C297"/>
      <c r="D297" s="224"/>
      <c r="E297" s="224"/>
      <c r="F297" s="224"/>
      <c r="G297" s="224"/>
      <c r="H297" s="224"/>
      <c r="I297" s="224"/>
      <c r="J297" s="224"/>
      <c r="K297" s="224"/>
      <c r="L297" s="224"/>
      <c r="M297" s="224"/>
    </row>
    <row r="298" spans="1:13">
      <c r="A298"/>
      <c r="B298"/>
      <c r="C298"/>
      <c r="D298" s="224"/>
      <c r="E298" s="224"/>
      <c r="F298" s="224"/>
      <c r="G298" s="224"/>
      <c r="H298" s="224"/>
      <c r="I298" s="224"/>
      <c r="J298" s="224"/>
      <c r="K298" s="224"/>
      <c r="L298" s="224"/>
      <c r="M298" s="224"/>
    </row>
    <row r="299" spans="1:13">
      <c r="A299"/>
      <c r="B299"/>
      <c r="C299"/>
      <c r="D299" s="224"/>
      <c r="E299" s="224"/>
      <c r="F299" s="224"/>
      <c r="G299" s="224"/>
      <c r="H299" s="224"/>
      <c r="I299" s="224"/>
      <c r="J299" s="224"/>
      <c r="K299" s="224"/>
      <c r="L299" s="224"/>
      <c r="M299" s="224"/>
    </row>
    <row r="300" spans="1:13">
      <c r="A300"/>
      <c r="B300"/>
      <c r="C300"/>
      <c r="D300" s="224"/>
      <c r="E300" s="224"/>
      <c r="F300" s="224"/>
      <c r="G300" s="224"/>
      <c r="H300" s="224"/>
      <c r="I300" s="224"/>
      <c r="J300" s="224"/>
      <c r="K300" s="224"/>
      <c r="L300" s="224"/>
      <c r="M300" s="224"/>
    </row>
    <row r="301" spans="1:13">
      <c r="A301"/>
      <c r="B301"/>
      <c r="C301"/>
      <c r="D301" s="224"/>
      <c r="E301" s="224"/>
      <c r="F301" s="224"/>
      <c r="G301" s="224"/>
      <c r="H301" s="224"/>
      <c r="I301" s="224"/>
      <c r="J301" s="224"/>
      <c r="K301" s="224"/>
      <c r="L301" s="224"/>
      <c r="M301" s="224"/>
    </row>
    <row r="302" spans="1:13">
      <c r="A302"/>
      <c r="B302"/>
      <c r="C302"/>
      <c r="D302" s="224"/>
      <c r="E302" s="224"/>
      <c r="F302" s="224"/>
      <c r="G302" s="224"/>
      <c r="H302" s="224"/>
      <c r="I302" s="224"/>
      <c r="J302" s="224"/>
      <c r="K302" s="224"/>
      <c r="L302" s="224"/>
      <c r="M302" s="224"/>
    </row>
    <row r="303" spans="1:13">
      <c r="A303"/>
      <c r="B303"/>
      <c r="C303"/>
      <c r="D303" s="224"/>
      <c r="E303" s="224"/>
      <c r="F303" s="224"/>
      <c r="G303" s="224"/>
      <c r="H303" s="224"/>
      <c r="I303" s="224"/>
      <c r="J303" s="224"/>
      <c r="K303" s="224"/>
      <c r="L303" s="224"/>
      <c r="M303" s="224"/>
    </row>
    <row r="304" spans="1:13">
      <c r="A304"/>
      <c r="B304"/>
      <c r="C304"/>
      <c r="D304" s="224"/>
      <c r="E304" s="224"/>
      <c r="F304" s="224"/>
      <c r="G304" s="224"/>
      <c r="H304" s="224"/>
      <c r="I304" s="224"/>
      <c r="J304" s="224"/>
      <c r="K304" s="224"/>
      <c r="L304" s="224"/>
      <c r="M304" s="224"/>
    </row>
    <row r="305" spans="1:13">
      <c r="A305"/>
      <c r="B305"/>
      <c r="C305"/>
      <c r="D305" s="224"/>
      <c r="E305" s="224"/>
      <c r="F305" s="224"/>
      <c r="G305" s="224"/>
      <c r="H305" s="224"/>
      <c r="I305" s="224"/>
      <c r="J305" s="224"/>
      <c r="K305" s="224"/>
      <c r="L305" s="224"/>
      <c r="M305" s="224"/>
    </row>
    <row r="306" spans="1:13">
      <c r="A306"/>
      <c r="B306"/>
      <c r="C306"/>
      <c r="D306" s="224"/>
      <c r="E306" s="224"/>
      <c r="F306" s="224"/>
      <c r="G306" s="224"/>
      <c r="H306" s="224"/>
      <c r="I306" s="224"/>
      <c r="J306" s="224"/>
      <c r="K306" s="224"/>
      <c r="L306" s="224"/>
      <c r="M306" s="224"/>
    </row>
    <row r="307" spans="1:13">
      <c r="A307"/>
      <c r="B307"/>
      <c r="C307"/>
      <c r="D307" s="224"/>
      <c r="E307" s="224"/>
      <c r="F307" s="224"/>
      <c r="G307" s="224"/>
      <c r="H307" s="224"/>
      <c r="I307" s="224"/>
      <c r="J307" s="224"/>
      <c r="K307" s="224"/>
      <c r="L307" s="224"/>
      <c r="M307" s="224"/>
    </row>
    <row r="308" spans="1:13">
      <c r="A308"/>
      <c r="B308"/>
      <c r="C308"/>
      <c r="D308" s="224"/>
      <c r="E308" s="224"/>
      <c r="F308" s="224"/>
      <c r="G308" s="224"/>
      <c r="H308" s="224"/>
      <c r="I308" s="224"/>
      <c r="J308" s="224"/>
      <c r="K308" s="224"/>
      <c r="L308" s="224"/>
      <c r="M308" s="224"/>
    </row>
    <row r="309" spans="1:13">
      <c r="A309"/>
      <c r="B309"/>
      <c r="C309"/>
      <c r="D309" s="224"/>
      <c r="E309" s="224"/>
      <c r="F309" s="224"/>
      <c r="G309" s="224"/>
      <c r="H309" s="224"/>
      <c r="I309" s="224"/>
      <c r="J309" s="224"/>
      <c r="K309" s="224"/>
      <c r="L309" s="224"/>
      <c r="M309" s="224"/>
    </row>
    <row r="310" spans="1:13">
      <c r="A310"/>
      <c r="B310"/>
      <c r="C310"/>
      <c r="D310" s="224"/>
      <c r="E310" s="224"/>
      <c r="F310" s="224"/>
      <c r="G310" s="224"/>
      <c r="H310" s="224"/>
      <c r="I310" s="224"/>
      <c r="J310" s="224"/>
      <c r="K310" s="224"/>
      <c r="L310" s="224"/>
      <c r="M310" s="224"/>
    </row>
    <row r="311" spans="1:13">
      <c r="A311"/>
      <c r="B311"/>
      <c r="C311"/>
      <c r="D311" s="224"/>
      <c r="E311" s="224"/>
      <c r="F311" s="224"/>
      <c r="G311" s="224"/>
      <c r="H311" s="224"/>
      <c r="I311" s="224"/>
      <c r="J311" s="224"/>
      <c r="K311" s="224"/>
      <c r="L311" s="224"/>
      <c r="M311" s="224"/>
    </row>
    <row r="312" spans="1:13">
      <c r="A312"/>
      <c r="B312"/>
      <c r="C312"/>
      <c r="D312" s="224"/>
      <c r="E312" s="224"/>
      <c r="F312" s="224"/>
      <c r="G312" s="224"/>
      <c r="H312" s="224"/>
      <c r="I312" s="224"/>
      <c r="J312" s="224"/>
      <c r="K312" s="224"/>
      <c r="L312" s="224"/>
      <c r="M312" s="224"/>
    </row>
    <row r="313" spans="1:13">
      <c r="A313"/>
      <c r="B313"/>
      <c r="C313"/>
      <c r="D313" s="224"/>
      <c r="E313" s="224"/>
      <c r="F313" s="224"/>
      <c r="G313" s="224"/>
      <c r="H313" s="224"/>
      <c r="I313" s="224"/>
      <c r="J313" s="224"/>
      <c r="K313" s="224"/>
      <c r="L313" s="224"/>
      <c r="M313" s="224"/>
    </row>
    <row r="314" spans="1:13">
      <c r="A314"/>
      <c r="B314"/>
      <c r="C314"/>
      <c r="D314" s="224"/>
      <c r="E314" s="224"/>
      <c r="F314" s="224"/>
      <c r="G314" s="224"/>
      <c r="H314" s="224"/>
      <c r="I314" s="224"/>
      <c r="J314" s="224"/>
      <c r="K314" s="224"/>
      <c r="L314" s="224"/>
      <c r="M314" s="224"/>
    </row>
    <row r="315" spans="1:13">
      <c r="A315"/>
      <c r="B315"/>
      <c r="C315"/>
      <c r="D315" s="224"/>
      <c r="E315" s="224"/>
      <c r="F315" s="224"/>
      <c r="G315" s="224"/>
      <c r="H315" s="224"/>
      <c r="I315" s="224"/>
      <c r="J315" s="224"/>
      <c r="K315" s="224"/>
      <c r="L315" s="224"/>
      <c r="M315" s="224"/>
    </row>
    <row r="316" spans="1:13">
      <c r="A316"/>
      <c r="B316"/>
      <c r="C316"/>
      <c r="D316" s="224"/>
      <c r="E316" s="224"/>
      <c r="F316" s="224"/>
      <c r="G316" s="224"/>
      <c r="H316" s="224"/>
      <c r="I316" s="224"/>
      <c r="J316" s="224"/>
      <c r="K316" s="224"/>
      <c r="L316" s="224"/>
      <c r="M316" s="224"/>
    </row>
    <row r="317" spans="1:13">
      <c r="A317"/>
      <c r="B317"/>
      <c r="C317"/>
      <c r="D317" s="224"/>
      <c r="E317" s="224"/>
      <c r="F317" s="224"/>
      <c r="G317" s="224"/>
      <c r="H317" s="224"/>
      <c r="I317" s="224"/>
      <c r="J317" s="224"/>
      <c r="K317" s="224"/>
      <c r="L317" s="224"/>
      <c r="M317" s="224"/>
    </row>
    <row r="318" spans="1:13">
      <c r="A318"/>
      <c r="B318"/>
      <c r="C318"/>
      <c r="D318" s="224"/>
      <c r="E318" s="224"/>
      <c r="F318" s="224"/>
      <c r="G318" s="224"/>
      <c r="H318" s="224"/>
      <c r="I318" s="224"/>
      <c r="J318" s="224"/>
      <c r="K318" s="224"/>
      <c r="L318" s="224"/>
      <c r="M318" s="224"/>
    </row>
    <row r="319" spans="1:13">
      <c r="A319"/>
      <c r="B319"/>
      <c r="C319"/>
      <c r="D319" s="224"/>
      <c r="E319" s="224"/>
      <c r="F319" s="224"/>
      <c r="G319" s="224"/>
      <c r="H319" s="224"/>
      <c r="I319" s="224"/>
      <c r="J319" s="224"/>
      <c r="K319" s="224"/>
      <c r="L319" s="224"/>
      <c r="M319" s="224"/>
    </row>
    <row r="320" spans="1:13">
      <c r="A320"/>
      <c r="B320"/>
      <c r="C320"/>
      <c r="D320" s="224"/>
      <c r="E320" s="224"/>
      <c r="F320" s="224"/>
      <c r="G320" s="224"/>
      <c r="H320" s="224"/>
      <c r="I320" s="224"/>
      <c r="J320" s="224"/>
      <c r="K320" s="224"/>
      <c r="L320" s="224"/>
      <c r="M320" s="224"/>
    </row>
    <row r="321" spans="1:13">
      <c r="A321"/>
      <c r="B321"/>
      <c r="C321"/>
      <c r="D321" s="224"/>
      <c r="E321" s="224"/>
      <c r="F321" s="224"/>
      <c r="G321" s="224"/>
      <c r="H321" s="224"/>
      <c r="I321" s="224"/>
      <c r="J321" s="224"/>
      <c r="K321" s="224"/>
      <c r="L321" s="224"/>
      <c r="M321" s="224"/>
    </row>
    <row r="322" spans="1:13">
      <c r="A322"/>
      <c r="B322"/>
      <c r="C322"/>
      <c r="D322" s="224"/>
      <c r="E322" s="224"/>
      <c r="F322" s="224"/>
      <c r="G322" s="224"/>
      <c r="H322" s="224"/>
      <c r="I322" s="224"/>
      <c r="J322" s="224"/>
      <c r="K322" s="224"/>
      <c r="L322" s="224"/>
      <c r="M322" s="224"/>
    </row>
    <row r="323" spans="1:13">
      <c r="A323"/>
      <c r="B323"/>
      <c r="C323"/>
      <c r="D323" s="224"/>
      <c r="E323" s="224"/>
      <c r="F323" s="224"/>
      <c r="G323" s="224"/>
      <c r="H323" s="224"/>
      <c r="I323" s="224"/>
      <c r="J323" s="224"/>
      <c r="K323" s="224"/>
      <c r="L323" s="224"/>
      <c r="M323" s="224"/>
    </row>
    <row r="324" spans="1:13">
      <c r="A324"/>
      <c r="B324"/>
      <c r="C324"/>
      <c r="D324" s="224"/>
      <c r="E324" s="224"/>
      <c r="F324" s="224"/>
      <c r="G324" s="224"/>
      <c r="H324" s="224"/>
      <c r="I324" s="224"/>
      <c r="J324" s="224"/>
      <c r="K324" s="224"/>
      <c r="L324" s="224"/>
      <c r="M324" s="224"/>
    </row>
    <row r="325" spans="1:13">
      <c r="A325"/>
      <c r="B325"/>
      <c r="C325"/>
      <c r="D325" s="224"/>
      <c r="E325" s="224"/>
      <c r="F325" s="224"/>
      <c r="G325" s="224"/>
      <c r="H325" s="224"/>
      <c r="I325" s="224"/>
      <c r="J325" s="224"/>
      <c r="K325" s="224"/>
      <c r="L325" s="224"/>
      <c r="M325" s="224"/>
    </row>
    <row r="326" spans="1:13">
      <c r="A326"/>
      <c r="B326"/>
      <c r="C326"/>
      <c r="D326" s="224"/>
      <c r="E326" s="224"/>
      <c r="F326" s="224"/>
      <c r="G326" s="224"/>
      <c r="H326" s="224"/>
      <c r="I326" s="224"/>
      <c r="J326" s="224"/>
      <c r="K326" s="224"/>
      <c r="L326" s="224"/>
      <c r="M326" s="224"/>
    </row>
    <row r="327" spans="1:13">
      <c r="A327"/>
      <c r="B327"/>
      <c r="C327"/>
      <c r="D327" s="224"/>
      <c r="E327" s="224"/>
      <c r="F327" s="224"/>
      <c r="G327" s="224"/>
      <c r="H327" s="224"/>
      <c r="I327" s="224"/>
      <c r="J327" s="224"/>
      <c r="K327" s="224"/>
      <c r="L327" s="224"/>
      <c r="M327" s="224"/>
    </row>
    <row r="328" spans="1:13">
      <c r="A328"/>
      <c r="B328"/>
      <c r="C328"/>
      <c r="D328" s="224"/>
      <c r="E328" s="224"/>
      <c r="F328" s="224"/>
      <c r="G328" s="224"/>
      <c r="H328" s="224"/>
      <c r="I328" s="224"/>
      <c r="J328" s="224"/>
      <c r="K328" s="224"/>
      <c r="L328" s="224"/>
      <c r="M328" s="224"/>
    </row>
    <row r="329" spans="1:13">
      <c r="A329"/>
      <c r="B329"/>
      <c r="C329"/>
      <c r="D329" s="224"/>
      <c r="E329" s="224"/>
      <c r="F329" s="224"/>
      <c r="G329" s="224"/>
      <c r="H329" s="224"/>
      <c r="I329" s="224"/>
      <c r="J329" s="224"/>
      <c r="K329" s="224"/>
      <c r="L329" s="224"/>
      <c r="M329" s="224"/>
    </row>
    <row r="330" spans="1:13">
      <c r="A330"/>
      <c r="B330"/>
      <c r="C330"/>
      <c r="D330" s="224"/>
      <c r="E330" s="224"/>
      <c r="F330" s="224"/>
      <c r="G330" s="224"/>
      <c r="H330" s="224"/>
      <c r="I330" s="224"/>
      <c r="J330" s="224"/>
      <c r="K330" s="224"/>
      <c r="L330" s="224"/>
      <c r="M330" s="224"/>
    </row>
    <row r="331" spans="1:13">
      <c r="A331"/>
      <c r="B331"/>
      <c r="C331"/>
      <c r="D331" s="224"/>
      <c r="E331" s="224"/>
      <c r="F331" s="224"/>
      <c r="G331" s="224"/>
      <c r="H331" s="224"/>
      <c r="I331" s="224"/>
      <c r="J331" s="224"/>
      <c r="K331" s="224"/>
      <c r="L331" s="224"/>
      <c r="M331" s="224"/>
    </row>
    <row r="332" spans="1:13">
      <c r="A332"/>
      <c r="B332"/>
      <c r="C332"/>
      <c r="D332" s="224"/>
      <c r="E332" s="224"/>
      <c r="F332" s="224"/>
      <c r="G332" s="224"/>
      <c r="H332" s="224"/>
      <c r="I332" s="224"/>
      <c r="J332" s="224"/>
      <c r="K332" s="224"/>
      <c r="L332" s="224"/>
      <c r="M332" s="224"/>
    </row>
    <row r="333" spans="1:13">
      <c r="A333"/>
      <c r="B333"/>
      <c r="C333"/>
      <c r="D333" s="224"/>
      <c r="E333" s="224"/>
      <c r="F333" s="224"/>
      <c r="G333" s="224"/>
      <c r="H333" s="224"/>
      <c r="I333" s="224"/>
      <c r="J333" s="224"/>
      <c r="K333" s="224"/>
      <c r="L333" s="224"/>
      <c r="M333" s="224"/>
    </row>
    <row r="334" spans="1:13">
      <c r="A334"/>
      <c r="B334"/>
      <c r="C334"/>
      <c r="D334" s="224"/>
      <c r="E334" s="224"/>
      <c r="F334" s="224"/>
      <c r="G334" s="224"/>
      <c r="H334" s="224"/>
      <c r="I334" s="224"/>
      <c r="J334" s="224"/>
      <c r="K334" s="224"/>
      <c r="L334" s="224"/>
      <c r="M334" s="224"/>
    </row>
    <row r="335" spans="1:13">
      <c r="A335"/>
      <c r="B335"/>
      <c r="C335"/>
      <c r="D335" s="224"/>
      <c r="E335" s="224"/>
      <c r="F335" s="224"/>
      <c r="G335" s="224"/>
      <c r="H335" s="224"/>
      <c r="I335" s="224"/>
      <c r="J335" s="224"/>
      <c r="K335" s="224"/>
      <c r="L335" s="224"/>
      <c r="M335" s="224"/>
    </row>
    <row r="336" spans="1:13">
      <c r="A336"/>
      <c r="B336"/>
      <c r="C336"/>
      <c r="D336" s="224"/>
      <c r="E336" s="224"/>
      <c r="F336" s="224"/>
      <c r="G336" s="224"/>
      <c r="H336" s="224"/>
      <c r="I336" s="224"/>
      <c r="J336" s="224"/>
      <c r="K336" s="224"/>
      <c r="L336" s="224"/>
      <c r="M336" s="224"/>
    </row>
    <row r="337" spans="1:13">
      <c r="A337"/>
      <c r="B337"/>
      <c r="C337"/>
      <c r="D337" s="224"/>
      <c r="E337" s="224"/>
      <c r="F337" s="224"/>
      <c r="G337" s="224"/>
      <c r="H337" s="224"/>
      <c r="I337" s="224"/>
      <c r="J337" s="224"/>
      <c r="K337" s="224"/>
      <c r="L337" s="224"/>
      <c r="M337" s="224"/>
    </row>
    <row r="338" spans="1:13">
      <c r="A338"/>
      <c r="B338"/>
      <c r="C338"/>
      <c r="D338" s="224"/>
      <c r="E338" s="224"/>
      <c r="F338" s="224"/>
      <c r="G338" s="224"/>
      <c r="H338" s="224"/>
      <c r="I338" s="224"/>
      <c r="J338" s="224"/>
      <c r="K338" s="224"/>
      <c r="L338" s="224"/>
      <c r="M338" s="224"/>
    </row>
    <row r="339" spans="1:13">
      <c r="A339"/>
      <c r="B339"/>
      <c r="C339"/>
      <c r="D339" s="224"/>
      <c r="E339" s="224"/>
      <c r="F339" s="224"/>
      <c r="G339" s="224"/>
      <c r="H339" s="224"/>
      <c r="I339" s="224"/>
      <c r="J339" s="224"/>
      <c r="K339" s="224"/>
      <c r="L339" s="224"/>
      <c r="M339" s="224"/>
    </row>
    <row r="340" spans="1:13">
      <c r="A340"/>
      <c r="B340"/>
      <c r="C340"/>
      <c r="D340" s="224"/>
      <c r="E340" s="224"/>
      <c r="F340" s="224"/>
      <c r="G340" s="224"/>
      <c r="H340" s="224"/>
      <c r="I340" s="224"/>
      <c r="J340" s="224"/>
      <c r="K340" s="224"/>
      <c r="L340" s="224"/>
      <c r="M340" s="224"/>
    </row>
    <row r="341" spans="1:13">
      <c r="A341"/>
      <c r="B341"/>
      <c r="C341"/>
      <c r="D341" s="224"/>
      <c r="E341" s="224"/>
      <c r="F341" s="224"/>
      <c r="G341" s="224"/>
      <c r="H341" s="224"/>
      <c r="I341" s="224"/>
      <c r="J341" s="224"/>
      <c r="K341" s="224"/>
      <c r="L341" s="224"/>
      <c r="M341" s="224"/>
    </row>
    <row r="342" spans="1:13">
      <c r="A342"/>
      <c r="B342"/>
      <c r="C342"/>
      <c r="D342" s="224"/>
      <c r="E342" s="224"/>
      <c r="F342" s="224"/>
      <c r="G342" s="224"/>
      <c r="H342" s="224"/>
      <c r="I342" s="224"/>
      <c r="J342" s="224"/>
      <c r="K342" s="224"/>
      <c r="L342" s="224"/>
      <c r="M342" s="224"/>
    </row>
    <row r="343" spans="1:13">
      <c r="A343"/>
      <c r="B343"/>
      <c r="C343"/>
      <c r="D343" s="224"/>
      <c r="E343" s="224"/>
      <c r="F343" s="224"/>
      <c r="G343" s="224"/>
      <c r="H343" s="224"/>
      <c r="I343" s="224"/>
      <c r="J343" s="224"/>
      <c r="K343" s="224"/>
      <c r="L343" s="224"/>
      <c r="M343" s="224"/>
    </row>
    <row r="344" spans="1:13">
      <c r="A344"/>
      <c r="B344"/>
      <c r="C344"/>
      <c r="D344" s="224"/>
      <c r="E344" s="224"/>
      <c r="F344" s="224"/>
      <c r="G344" s="224"/>
      <c r="H344" s="224"/>
      <c r="I344" s="224"/>
      <c r="J344" s="224"/>
      <c r="K344" s="224"/>
      <c r="L344" s="224"/>
      <c r="M344" s="224"/>
    </row>
    <row r="345" spans="1:13">
      <c r="A345"/>
      <c r="B345"/>
      <c r="C345"/>
      <c r="D345" s="224"/>
      <c r="E345" s="224"/>
      <c r="F345" s="224"/>
      <c r="G345" s="224"/>
      <c r="H345" s="224"/>
      <c r="I345" s="224"/>
      <c r="J345" s="224"/>
      <c r="K345" s="224"/>
      <c r="L345" s="224"/>
      <c r="M345" s="224"/>
    </row>
    <row r="346" spans="1:13">
      <c r="A346"/>
      <c r="B346"/>
      <c r="C346"/>
      <c r="D346" s="224"/>
      <c r="E346" s="224"/>
      <c r="F346" s="224"/>
      <c r="G346" s="224"/>
      <c r="H346" s="224"/>
      <c r="I346" s="224"/>
      <c r="J346" s="224"/>
      <c r="K346" s="224"/>
      <c r="L346" s="224"/>
      <c r="M346" s="224"/>
    </row>
    <row r="347" spans="1:13">
      <c r="A347"/>
      <c r="B347"/>
      <c r="C347"/>
      <c r="D347" s="224"/>
      <c r="E347" s="224"/>
      <c r="F347" s="224"/>
      <c r="G347" s="224"/>
      <c r="H347" s="224"/>
      <c r="I347" s="224"/>
      <c r="J347" s="224"/>
      <c r="K347" s="224"/>
      <c r="L347" s="224"/>
      <c r="M347" s="224"/>
    </row>
    <row r="348" spans="1:13">
      <c r="A348"/>
      <c r="B348"/>
      <c r="C348"/>
      <c r="D348" s="224"/>
      <c r="E348" s="224"/>
      <c r="F348" s="224"/>
      <c r="G348" s="224"/>
      <c r="H348" s="224"/>
      <c r="I348" s="224"/>
      <c r="J348" s="224"/>
      <c r="K348" s="224"/>
      <c r="L348" s="224"/>
      <c r="M348" s="224"/>
    </row>
    <row r="349" spans="1:13">
      <c r="A349"/>
      <c r="B349"/>
      <c r="C349"/>
      <c r="D349" s="224"/>
      <c r="E349" s="224"/>
      <c r="F349" s="224"/>
      <c r="G349" s="224"/>
      <c r="H349" s="224"/>
      <c r="I349" s="224"/>
      <c r="J349" s="224"/>
      <c r="K349" s="224"/>
      <c r="L349" s="224"/>
      <c r="M349" s="224"/>
    </row>
    <row r="350" spans="1:13">
      <c r="A350"/>
      <c r="B350"/>
      <c r="C350"/>
      <c r="D350" s="224"/>
      <c r="E350" s="224"/>
      <c r="F350" s="224"/>
      <c r="G350" s="224"/>
      <c r="H350" s="224"/>
      <c r="I350" s="224"/>
      <c r="J350" s="224"/>
      <c r="K350" s="224"/>
      <c r="L350" s="224"/>
      <c r="M350" s="224"/>
    </row>
    <row r="351" spans="1:13">
      <c r="A351"/>
      <c r="B351"/>
      <c r="C351"/>
      <c r="D351" s="224"/>
      <c r="E351" s="224"/>
      <c r="F351" s="224"/>
      <c r="G351" s="224"/>
      <c r="H351" s="224"/>
      <c r="I351" s="224"/>
      <c r="J351" s="224"/>
      <c r="K351" s="224"/>
      <c r="L351" s="224"/>
      <c r="M351" s="224"/>
    </row>
    <row r="352" spans="1:13">
      <c r="A352"/>
      <c r="B352"/>
      <c r="C352"/>
      <c r="D352" s="224"/>
      <c r="E352" s="224"/>
      <c r="F352" s="224"/>
      <c r="G352" s="224"/>
      <c r="H352" s="224"/>
      <c r="I352" s="224"/>
      <c r="J352" s="224"/>
      <c r="K352" s="224"/>
      <c r="L352" s="224"/>
      <c r="M352" s="224"/>
    </row>
    <row r="353" spans="1:13">
      <c r="A353"/>
      <c r="B353"/>
      <c r="C353"/>
      <c r="D353" s="224"/>
      <c r="E353" s="224"/>
      <c r="F353" s="224"/>
      <c r="G353" s="224"/>
      <c r="H353" s="224"/>
      <c r="I353" s="224"/>
      <c r="J353" s="224"/>
      <c r="K353" s="224"/>
      <c r="L353" s="224"/>
      <c r="M353" s="224"/>
    </row>
    <row r="354" spans="1:13">
      <c r="A354"/>
      <c r="B354"/>
      <c r="C354"/>
      <c r="D354" s="224"/>
      <c r="E354" s="224"/>
      <c r="F354" s="224"/>
      <c r="G354" s="224"/>
      <c r="H354" s="224"/>
      <c r="I354" s="224"/>
      <c r="J354" s="224"/>
      <c r="K354" s="224"/>
      <c r="L354" s="224"/>
      <c r="M354" s="224"/>
    </row>
    <row r="355" spans="1:13">
      <c r="A355"/>
      <c r="B355"/>
      <c r="C355"/>
      <c r="D355" s="224"/>
      <c r="E355" s="224"/>
      <c r="F355" s="224"/>
      <c r="G355" s="224"/>
      <c r="H355" s="224"/>
      <c r="I355" s="224"/>
      <c r="J355" s="224"/>
      <c r="K355" s="224"/>
      <c r="L355" s="224"/>
      <c r="M355" s="224"/>
    </row>
    <row r="356" spans="1:13">
      <c r="A356"/>
      <c r="B356"/>
      <c r="C356"/>
      <c r="D356" s="224"/>
      <c r="E356" s="224"/>
      <c r="F356" s="224"/>
      <c r="G356" s="224"/>
      <c r="H356" s="224"/>
      <c r="I356" s="224"/>
      <c r="J356" s="224"/>
      <c r="K356" s="224"/>
      <c r="L356" s="224"/>
      <c r="M356" s="224"/>
    </row>
    <row r="357" spans="1:13">
      <c r="A357"/>
      <c r="B357"/>
      <c r="C357"/>
      <c r="D357" s="224"/>
      <c r="E357" s="224"/>
      <c r="F357" s="224"/>
      <c r="G357" s="224"/>
      <c r="H357" s="224"/>
      <c r="I357" s="224"/>
      <c r="J357" s="224"/>
      <c r="K357" s="224"/>
      <c r="L357" s="224"/>
      <c r="M357" s="224"/>
    </row>
    <row r="358" spans="1:13">
      <c r="A358"/>
      <c r="B358"/>
      <c r="C358"/>
      <c r="D358" s="224"/>
      <c r="E358" s="224"/>
      <c r="F358" s="224"/>
      <c r="G358" s="224"/>
      <c r="H358" s="224"/>
      <c r="I358" s="224"/>
      <c r="J358" s="224"/>
      <c r="K358" s="224"/>
      <c r="L358" s="224"/>
      <c r="M358" s="224"/>
    </row>
    <row r="359" spans="1:13">
      <c r="A359"/>
      <c r="B359"/>
      <c r="C359"/>
      <c r="D359" s="224"/>
      <c r="E359" s="224"/>
      <c r="F359" s="224"/>
      <c r="G359" s="224"/>
      <c r="H359" s="224"/>
      <c r="I359" s="224"/>
      <c r="J359" s="224"/>
      <c r="K359" s="224"/>
      <c r="L359" s="224"/>
      <c r="M359" s="224"/>
    </row>
    <row r="360" spans="1:13">
      <c r="A360"/>
      <c r="B360"/>
      <c r="C360"/>
      <c r="D360" s="224"/>
      <c r="E360" s="224"/>
      <c r="F360" s="224"/>
      <c r="G360" s="224"/>
      <c r="H360" s="224"/>
      <c r="I360" s="224"/>
      <c r="J360" s="224"/>
      <c r="K360" s="224"/>
      <c r="L360" s="224"/>
      <c r="M360" s="224"/>
    </row>
    <row r="361" spans="1:13">
      <c r="A361"/>
      <c r="B361"/>
      <c r="C361"/>
      <c r="D361" s="224"/>
      <c r="E361" s="224"/>
      <c r="F361" s="224"/>
      <c r="G361" s="224"/>
      <c r="H361" s="224"/>
      <c r="I361" s="224"/>
      <c r="J361" s="224"/>
      <c r="K361" s="224"/>
      <c r="L361" s="224"/>
      <c r="M361" s="224"/>
    </row>
    <row r="362" spans="1:13">
      <c r="A362"/>
      <c r="B362"/>
      <c r="C362"/>
      <c r="D362" s="224"/>
      <c r="E362" s="224"/>
      <c r="F362" s="224"/>
      <c r="G362" s="224"/>
      <c r="H362" s="224"/>
      <c r="I362" s="224"/>
      <c r="J362" s="224"/>
      <c r="K362" s="224"/>
      <c r="L362" s="224"/>
      <c r="M362" s="224"/>
    </row>
    <row r="363" spans="1:13">
      <c r="A363"/>
      <c r="B363"/>
      <c r="C363"/>
      <c r="D363" s="224"/>
      <c r="E363" s="224"/>
      <c r="F363" s="224"/>
      <c r="G363" s="224"/>
      <c r="H363" s="224"/>
      <c r="I363" s="224"/>
      <c r="J363" s="224"/>
      <c r="K363" s="224"/>
      <c r="L363" s="224"/>
      <c r="M363" s="224"/>
    </row>
    <row r="364" spans="1:13">
      <c r="A364"/>
      <c r="B364"/>
      <c r="C364"/>
      <c r="D364" s="224"/>
      <c r="E364" s="224"/>
      <c r="F364" s="224"/>
      <c r="G364" s="224"/>
      <c r="H364" s="224"/>
      <c r="I364" s="224"/>
      <c r="J364" s="224"/>
      <c r="K364" s="224"/>
      <c r="L364" s="224"/>
      <c r="M364" s="224"/>
    </row>
    <row r="365" spans="1:13">
      <c r="A365"/>
      <c r="B365"/>
      <c r="C365"/>
      <c r="D365" s="224"/>
      <c r="E365" s="224"/>
      <c r="F365" s="224"/>
      <c r="G365" s="224"/>
      <c r="H365" s="224"/>
      <c r="I365" s="224"/>
      <c r="J365" s="224"/>
      <c r="K365" s="224"/>
      <c r="L365" s="224"/>
      <c r="M365" s="224"/>
    </row>
    <row r="366" spans="1:13">
      <c r="A366"/>
      <c r="B366"/>
      <c r="C366"/>
      <c r="D366" s="224"/>
      <c r="E366" s="224"/>
      <c r="F366" s="224"/>
      <c r="G366" s="224"/>
      <c r="H366" s="224"/>
      <c r="I366" s="224"/>
      <c r="J366" s="224"/>
      <c r="K366" s="224"/>
      <c r="L366" s="224"/>
      <c r="M366" s="224"/>
    </row>
    <row r="367" spans="1:13">
      <c r="A367"/>
      <c r="B367"/>
      <c r="C367"/>
      <c r="D367" s="224"/>
      <c r="E367" s="224"/>
      <c r="F367" s="224"/>
      <c r="G367" s="224"/>
      <c r="H367" s="224"/>
      <c r="I367" s="224"/>
      <c r="J367" s="224"/>
      <c r="K367" s="224"/>
      <c r="L367" s="224"/>
      <c r="M367" s="224"/>
    </row>
    <row r="368" spans="1:13">
      <c r="A368"/>
      <c r="B368"/>
      <c r="C368"/>
      <c r="D368" s="224"/>
      <c r="E368" s="224"/>
      <c r="F368" s="224"/>
      <c r="G368" s="224"/>
      <c r="H368" s="224"/>
      <c r="I368" s="224"/>
      <c r="J368" s="224"/>
      <c r="K368" s="224"/>
      <c r="L368" s="224"/>
      <c r="M368" s="224"/>
    </row>
    <row r="369" spans="1:13">
      <c r="A369"/>
      <c r="B369"/>
      <c r="C369"/>
      <c r="D369" s="224"/>
      <c r="E369" s="224"/>
      <c r="F369" s="224"/>
      <c r="G369" s="224"/>
      <c r="H369" s="224"/>
      <c r="I369" s="224"/>
      <c r="J369" s="224"/>
      <c r="K369" s="224"/>
      <c r="L369" s="224"/>
      <c r="M369" s="224"/>
    </row>
    <row r="370" spans="1:13">
      <c r="A370"/>
      <c r="B370"/>
      <c r="C370"/>
      <c r="D370" s="224"/>
      <c r="E370" s="224"/>
      <c r="F370" s="224"/>
      <c r="G370" s="224"/>
      <c r="H370" s="224"/>
      <c r="I370" s="224"/>
      <c r="J370" s="224"/>
      <c r="K370" s="224"/>
      <c r="L370" s="224"/>
      <c r="M370" s="224"/>
    </row>
    <row r="371" spans="1:13">
      <c r="A371"/>
      <c r="B371"/>
      <c r="C371"/>
      <c r="D371" s="224"/>
      <c r="E371" s="224"/>
      <c r="F371" s="224"/>
      <c r="G371" s="224"/>
      <c r="H371" s="224"/>
      <c r="I371" s="224"/>
      <c r="J371" s="224"/>
      <c r="K371" s="224"/>
      <c r="L371" s="224"/>
      <c r="M371" s="224"/>
    </row>
    <row r="372" spans="1:13">
      <c r="A372"/>
      <c r="B372"/>
      <c r="C372"/>
      <c r="D372" s="224"/>
      <c r="E372" s="224"/>
      <c r="F372" s="224"/>
      <c r="G372" s="224"/>
      <c r="H372" s="224"/>
      <c r="I372" s="224"/>
      <c r="J372" s="224"/>
      <c r="K372" s="224"/>
      <c r="L372" s="224"/>
      <c r="M372" s="224"/>
    </row>
    <row r="373" spans="1:13">
      <c r="A373"/>
      <c r="B373"/>
      <c r="C373"/>
      <c r="D373" s="224"/>
      <c r="E373" s="224"/>
      <c r="F373" s="224"/>
      <c r="G373" s="224"/>
      <c r="H373" s="224"/>
      <c r="I373" s="224"/>
      <c r="J373" s="224"/>
      <c r="K373" s="224"/>
      <c r="L373" s="224"/>
      <c r="M373" s="224"/>
    </row>
    <row r="374" spans="1:13">
      <c r="A374"/>
      <c r="B374"/>
      <c r="C374"/>
      <c r="D374" s="224"/>
      <c r="E374" s="224"/>
      <c r="F374" s="224"/>
      <c r="G374" s="224"/>
      <c r="H374" s="224"/>
      <c r="I374" s="224"/>
      <c r="J374" s="224"/>
      <c r="K374" s="224"/>
      <c r="L374" s="224"/>
      <c r="M374" s="224"/>
    </row>
    <row r="375" spans="1:13">
      <c r="A375"/>
      <c r="B375"/>
      <c r="C375"/>
      <c r="D375" s="224"/>
      <c r="E375" s="224"/>
      <c r="F375" s="224"/>
      <c r="G375" s="224"/>
      <c r="H375" s="224"/>
      <c r="I375" s="224"/>
      <c r="J375" s="224"/>
      <c r="K375" s="224"/>
      <c r="L375" s="224"/>
      <c r="M375" s="224"/>
    </row>
    <row r="376" spans="1:13">
      <c r="A376"/>
      <c r="B376"/>
      <c r="C376"/>
      <c r="D376" s="224"/>
      <c r="E376" s="224"/>
      <c r="F376" s="224"/>
      <c r="G376" s="224"/>
      <c r="H376" s="224"/>
      <c r="I376" s="224"/>
      <c r="J376" s="224"/>
      <c r="K376" s="224"/>
      <c r="L376" s="224"/>
      <c r="M376" s="224"/>
    </row>
    <row r="377" spans="1:13">
      <c r="A377"/>
      <c r="B377"/>
      <c r="C377"/>
      <c r="D377" s="224"/>
      <c r="E377" s="224"/>
      <c r="F377" s="224"/>
      <c r="G377" s="224"/>
      <c r="H377" s="224"/>
      <c r="I377" s="224"/>
      <c r="J377" s="224"/>
      <c r="K377" s="224"/>
      <c r="L377" s="224"/>
      <c r="M377" s="224"/>
    </row>
    <row r="378" spans="1:13">
      <c r="A378"/>
      <c r="B378"/>
      <c r="C378"/>
      <c r="D378" s="224"/>
      <c r="E378" s="224"/>
      <c r="F378" s="224"/>
      <c r="G378" s="224"/>
      <c r="H378" s="224"/>
      <c r="I378" s="224"/>
      <c r="J378" s="224"/>
      <c r="K378" s="224"/>
      <c r="L378" s="224"/>
      <c r="M378" s="224"/>
    </row>
    <row r="379" spans="1:13">
      <c r="A379"/>
      <c r="B379"/>
      <c r="C379"/>
      <c r="D379" s="224"/>
      <c r="E379" s="224"/>
      <c r="F379" s="224"/>
      <c r="G379" s="224"/>
      <c r="H379" s="224"/>
      <c r="I379" s="224"/>
      <c r="J379" s="224"/>
      <c r="K379" s="224"/>
      <c r="L379" s="224"/>
      <c r="M379" s="224"/>
    </row>
    <row r="380" spans="1:13">
      <c r="A380"/>
      <c r="B380"/>
      <c r="C380"/>
      <c r="D380" s="224"/>
      <c r="E380" s="224"/>
      <c r="F380" s="224"/>
      <c r="G380" s="224"/>
      <c r="H380" s="224"/>
      <c r="I380" s="224"/>
      <c r="J380" s="224"/>
      <c r="K380" s="224"/>
      <c r="L380" s="224"/>
      <c r="M380" s="224"/>
    </row>
    <row r="381" spans="1:13">
      <c r="A381"/>
      <c r="B381"/>
      <c r="C381"/>
      <c r="D381" s="224"/>
      <c r="E381" s="224"/>
      <c r="F381" s="224"/>
      <c r="G381" s="224"/>
      <c r="H381" s="224"/>
      <c r="I381" s="224"/>
      <c r="J381" s="224"/>
      <c r="K381" s="224"/>
      <c r="L381" s="224"/>
      <c r="M381" s="224"/>
    </row>
    <row r="382" spans="1:13">
      <c r="A382"/>
      <c r="B382"/>
      <c r="C382"/>
      <c r="D382" s="224"/>
      <c r="E382" s="224"/>
      <c r="F382" s="224"/>
      <c r="G382" s="224"/>
      <c r="H382" s="224"/>
      <c r="I382" s="224"/>
      <c r="J382" s="224"/>
      <c r="K382" s="224"/>
      <c r="L382" s="224"/>
      <c r="M382" s="224"/>
    </row>
    <row r="383" spans="1:13">
      <c r="A383"/>
      <c r="B383"/>
      <c r="C383"/>
      <c r="D383" s="224"/>
      <c r="E383" s="224"/>
      <c r="F383" s="224"/>
      <c r="G383" s="224"/>
      <c r="H383" s="224"/>
      <c r="I383" s="224"/>
      <c r="J383" s="224"/>
      <c r="K383" s="224"/>
      <c r="L383" s="224"/>
      <c r="M383" s="224"/>
    </row>
    <row r="384" spans="1:13">
      <c r="A384"/>
      <c r="B384"/>
      <c r="C384"/>
      <c r="D384" s="224"/>
      <c r="E384" s="224"/>
      <c r="F384" s="224"/>
      <c r="G384" s="224"/>
      <c r="H384" s="224"/>
      <c r="I384" s="224"/>
      <c r="J384" s="224"/>
      <c r="K384" s="224"/>
      <c r="L384" s="224"/>
      <c r="M384" s="224"/>
    </row>
    <row r="385" spans="1:13">
      <c r="A385"/>
      <c r="B385"/>
      <c r="C385"/>
      <c r="D385" s="224"/>
      <c r="E385" s="224"/>
      <c r="F385" s="224"/>
      <c r="G385" s="224"/>
      <c r="H385" s="224"/>
      <c r="I385" s="224"/>
      <c r="J385" s="224"/>
      <c r="K385" s="224"/>
      <c r="L385" s="224"/>
      <c r="M385" s="224"/>
    </row>
    <row r="386" spans="1:13">
      <c r="A386"/>
      <c r="B386"/>
      <c r="C386"/>
      <c r="D386" s="224"/>
      <c r="E386" s="224"/>
      <c r="F386" s="224"/>
      <c r="G386" s="224"/>
      <c r="H386" s="224"/>
      <c r="I386" s="224"/>
      <c r="J386" s="224"/>
      <c r="K386" s="224"/>
      <c r="L386" s="224"/>
      <c r="M386" s="224"/>
    </row>
    <row r="387" spans="1:13">
      <c r="A387"/>
      <c r="B387"/>
      <c r="C387"/>
      <c r="D387" s="224"/>
      <c r="E387" s="224"/>
      <c r="F387" s="224"/>
      <c r="G387" s="224"/>
      <c r="H387" s="224"/>
      <c r="I387" s="224"/>
      <c r="J387" s="224"/>
      <c r="K387" s="224"/>
      <c r="L387" s="224"/>
      <c r="M387" s="224"/>
    </row>
    <row r="388" spans="1:13">
      <c r="A388"/>
      <c r="B388"/>
      <c r="C388"/>
      <c r="D388" s="224"/>
      <c r="E388" s="224"/>
      <c r="F388" s="224"/>
      <c r="G388" s="224"/>
      <c r="H388" s="224"/>
      <c r="I388" s="224"/>
      <c r="J388" s="224"/>
      <c r="K388" s="224"/>
      <c r="L388" s="224"/>
      <c r="M388" s="224"/>
    </row>
    <row r="389" spans="1:13">
      <c r="A389"/>
      <c r="B389"/>
      <c r="C389"/>
      <c r="D389" s="224"/>
      <c r="E389" s="224"/>
      <c r="F389" s="224"/>
      <c r="G389" s="224"/>
      <c r="H389" s="224"/>
      <c r="I389" s="224"/>
      <c r="J389" s="224"/>
      <c r="K389" s="224"/>
      <c r="L389" s="224"/>
      <c r="M389" s="224"/>
    </row>
    <row r="390" spans="1:13">
      <c r="A390"/>
      <c r="B390"/>
      <c r="C390"/>
      <c r="D390" s="224"/>
      <c r="E390" s="224"/>
      <c r="F390" s="224"/>
      <c r="G390" s="224"/>
      <c r="H390" s="224"/>
      <c r="I390" s="224"/>
      <c r="J390" s="224"/>
      <c r="K390" s="224"/>
      <c r="L390" s="224"/>
      <c r="M390" s="224"/>
    </row>
    <row r="391" spans="1:13">
      <c r="A391"/>
      <c r="B391"/>
      <c r="C391"/>
      <c r="D391" s="224"/>
      <c r="E391" s="224"/>
      <c r="F391" s="224"/>
      <c r="G391" s="224"/>
      <c r="H391" s="224"/>
      <c r="I391" s="224"/>
      <c r="J391" s="224"/>
      <c r="K391" s="224"/>
      <c r="L391" s="224"/>
      <c r="M391" s="224"/>
    </row>
    <row r="392" spans="1:13">
      <c r="A392"/>
      <c r="B392"/>
      <c r="C392"/>
      <c r="D392" s="224"/>
      <c r="E392" s="224"/>
      <c r="F392" s="224"/>
      <c r="G392" s="224"/>
      <c r="H392" s="224"/>
      <c r="I392" s="224"/>
      <c r="J392" s="224"/>
      <c r="K392" s="224"/>
      <c r="L392" s="224"/>
      <c r="M392" s="224"/>
    </row>
    <row r="393" spans="1:13">
      <c r="A393"/>
      <c r="B393"/>
      <c r="C393"/>
      <c r="D393" s="224"/>
      <c r="E393" s="224"/>
      <c r="F393" s="224"/>
      <c r="G393" s="224"/>
      <c r="H393" s="224"/>
      <c r="I393" s="224"/>
      <c r="J393" s="224"/>
      <c r="K393" s="224"/>
      <c r="L393" s="224"/>
      <c r="M393" s="224"/>
    </row>
    <row r="394" spans="1:13">
      <c r="A394"/>
      <c r="B394"/>
      <c r="C394"/>
      <c r="D394" s="224"/>
      <c r="E394" s="224"/>
      <c r="F394" s="224"/>
      <c r="G394" s="224"/>
      <c r="H394" s="224"/>
      <c r="I394" s="224"/>
      <c r="J394" s="224"/>
      <c r="K394" s="224"/>
      <c r="L394" s="224"/>
      <c r="M394" s="224"/>
    </row>
    <row r="395" spans="1:13">
      <c r="A395"/>
      <c r="B395"/>
      <c r="C395"/>
      <c r="D395" s="224"/>
      <c r="E395" s="224"/>
      <c r="F395" s="224"/>
      <c r="G395" s="224"/>
      <c r="H395" s="224"/>
      <c r="I395" s="224"/>
      <c r="J395" s="224"/>
      <c r="K395" s="224"/>
      <c r="L395" s="224"/>
      <c r="M395" s="224"/>
    </row>
    <row r="396" spans="1:13">
      <c r="A396"/>
      <c r="B396"/>
      <c r="C396"/>
      <c r="D396" s="224"/>
      <c r="E396" s="224"/>
      <c r="F396" s="224"/>
      <c r="G396" s="224"/>
      <c r="H396" s="224"/>
      <c r="I396" s="224"/>
      <c r="J396" s="224"/>
      <c r="K396" s="224"/>
      <c r="L396" s="224"/>
      <c r="M396" s="224"/>
    </row>
    <row r="397" spans="1:13">
      <c r="A397"/>
      <c r="B397"/>
      <c r="C397"/>
      <c r="D397" s="224"/>
      <c r="E397" s="224"/>
      <c r="F397" s="224"/>
      <c r="G397" s="224"/>
      <c r="H397" s="224"/>
      <c r="I397" s="224"/>
      <c r="J397" s="224"/>
      <c r="K397" s="224"/>
      <c r="L397" s="224"/>
      <c r="M397" s="224"/>
    </row>
    <row r="398" spans="1:13">
      <c r="A398"/>
      <c r="B398"/>
      <c r="C398"/>
      <c r="D398" s="224"/>
      <c r="E398" s="224"/>
      <c r="F398" s="224"/>
      <c r="G398" s="224"/>
      <c r="H398" s="224"/>
      <c r="I398" s="224"/>
      <c r="J398" s="224"/>
      <c r="K398" s="224"/>
      <c r="L398" s="224"/>
      <c r="M398" s="224"/>
    </row>
    <row r="399" spans="1:13">
      <c r="A399"/>
      <c r="B399"/>
      <c r="C399"/>
      <c r="D399" s="224"/>
      <c r="E399" s="224"/>
      <c r="F399" s="224"/>
      <c r="G399" s="224"/>
      <c r="H399" s="224"/>
      <c r="I399" s="224"/>
      <c r="J399" s="224"/>
      <c r="K399" s="224"/>
      <c r="L399" s="224"/>
      <c r="M399" s="224"/>
    </row>
    <row r="400" spans="1:13">
      <c r="A400"/>
      <c r="B400"/>
      <c r="C400"/>
      <c r="D400" s="224"/>
      <c r="E400" s="224"/>
      <c r="F400" s="224"/>
      <c r="G400" s="224"/>
      <c r="H400" s="224"/>
      <c r="I400" s="224"/>
      <c r="J400" s="224"/>
      <c r="K400" s="224"/>
      <c r="L400" s="224"/>
      <c r="M400" s="224"/>
    </row>
    <row r="401" spans="1:13">
      <c r="A401"/>
      <c r="B401"/>
      <c r="C401"/>
      <c r="D401" s="224"/>
      <c r="E401" s="224"/>
      <c r="F401" s="224"/>
      <c r="G401" s="224"/>
      <c r="H401" s="224"/>
      <c r="I401" s="224"/>
      <c r="J401" s="224"/>
      <c r="K401" s="224"/>
      <c r="L401" s="224"/>
      <c r="M401" s="224"/>
    </row>
    <row r="402" spans="1:13">
      <c r="A402"/>
      <c r="B402"/>
      <c r="C402"/>
      <c r="D402" s="224"/>
      <c r="E402" s="224"/>
      <c r="F402" s="224"/>
      <c r="G402" s="224"/>
      <c r="H402" s="224"/>
      <c r="I402" s="224"/>
      <c r="J402" s="224"/>
      <c r="K402" s="224"/>
      <c r="L402" s="224"/>
      <c r="M402" s="224"/>
    </row>
    <row r="403" spans="1:13">
      <c r="A403"/>
      <c r="B403"/>
      <c r="C403"/>
      <c r="D403" s="224"/>
      <c r="E403" s="224"/>
      <c r="F403" s="224"/>
      <c r="G403" s="224"/>
      <c r="H403" s="224"/>
      <c r="I403" s="224"/>
      <c r="J403" s="224"/>
      <c r="K403" s="224"/>
      <c r="L403" s="224"/>
      <c r="M403" s="224"/>
    </row>
    <row r="404" spans="1:13">
      <c r="A404"/>
      <c r="B404"/>
      <c r="C404"/>
      <c r="D404" s="224"/>
      <c r="E404" s="224"/>
      <c r="F404" s="224"/>
      <c r="G404" s="224"/>
      <c r="H404" s="224"/>
      <c r="I404" s="224"/>
      <c r="J404" s="224"/>
      <c r="K404" s="224"/>
      <c r="L404" s="224"/>
      <c r="M404" s="224"/>
    </row>
    <row r="405" spans="1:13">
      <c r="A405"/>
      <c r="B405"/>
      <c r="C405"/>
      <c r="D405" s="224"/>
      <c r="E405" s="224"/>
      <c r="F405" s="224"/>
      <c r="G405" s="224"/>
      <c r="H405" s="224"/>
      <c r="I405" s="224"/>
      <c r="J405" s="224"/>
      <c r="K405" s="224"/>
      <c r="L405" s="224"/>
      <c r="M405" s="224"/>
    </row>
    <row r="406" spans="1:13">
      <c r="A406"/>
      <c r="B406"/>
      <c r="C406"/>
      <c r="D406" s="224"/>
      <c r="E406" s="224"/>
      <c r="F406" s="224"/>
      <c r="G406" s="224"/>
      <c r="H406" s="224"/>
      <c r="I406" s="224"/>
      <c r="J406" s="224"/>
      <c r="K406" s="224"/>
      <c r="L406" s="224"/>
      <c r="M406" s="224"/>
    </row>
    <row r="407" spans="1:13">
      <c r="A407"/>
      <c r="B407"/>
      <c r="C407"/>
      <c r="D407" s="224"/>
      <c r="E407" s="224"/>
      <c r="F407" s="224"/>
      <c r="G407" s="224"/>
      <c r="H407" s="224"/>
      <c r="I407" s="224"/>
      <c r="J407" s="224"/>
      <c r="K407" s="224"/>
      <c r="L407" s="224"/>
      <c r="M407" s="224"/>
    </row>
    <row r="408" spans="1:13">
      <c r="A408"/>
      <c r="B408"/>
      <c r="C408"/>
      <c r="D408" s="224"/>
      <c r="E408" s="224"/>
      <c r="F408" s="224"/>
      <c r="G408" s="224"/>
      <c r="H408" s="224"/>
      <c r="I408" s="224"/>
      <c r="J408" s="224"/>
      <c r="K408" s="224"/>
      <c r="L408" s="224"/>
      <c r="M408" s="224"/>
    </row>
    <row r="409" spans="1:13">
      <c r="A409"/>
      <c r="B409"/>
      <c r="C409"/>
      <c r="D409" s="224"/>
      <c r="E409" s="224"/>
      <c r="F409" s="224"/>
      <c r="G409" s="224"/>
      <c r="H409" s="224"/>
      <c r="I409" s="224"/>
      <c r="J409" s="224"/>
      <c r="K409" s="224"/>
      <c r="L409" s="224"/>
      <c r="M409" s="224"/>
    </row>
    <row r="410" spans="1:13">
      <c r="A410"/>
      <c r="B410"/>
      <c r="C410"/>
      <c r="D410" s="224"/>
      <c r="E410" s="224"/>
      <c r="F410" s="224"/>
      <c r="G410" s="224"/>
      <c r="H410" s="224"/>
      <c r="I410" s="224"/>
      <c r="J410" s="224"/>
      <c r="K410" s="224"/>
      <c r="L410" s="224"/>
      <c r="M410" s="224"/>
    </row>
    <row r="411" spans="1:13">
      <c r="A411"/>
      <c r="B411"/>
      <c r="C411"/>
      <c r="D411" s="224"/>
      <c r="E411" s="224"/>
      <c r="F411" s="224"/>
      <c r="G411" s="224"/>
      <c r="H411" s="224"/>
      <c r="I411" s="224"/>
      <c r="J411" s="224"/>
      <c r="K411" s="224"/>
      <c r="L411" s="224"/>
      <c r="M411" s="224"/>
    </row>
    <row r="412" spans="1:13">
      <c r="A412"/>
      <c r="B412"/>
      <c r="C412"/>
      <c r="D412" s="224"/>
      <c r="E412" s="224"/>
      <c r="F412" s="224"/>
      <c r="G412" s="224"/>
      <c r="H412" s="224"/>
      <c r="I412" s="224"/>
      <c r="J412" s="224"/>
      <c r="K412" s="224"/>
      <c r="L412" s="224"/>
      <c r="M412" s="224"/>
    </row>
    <row r="413" spans="1:13">
      <c r="A413"/>
      <c r="B413"/>
      <c r="C413"/>
      <c r="D413" s="224"/>
      <c r="E413" s="224"/>
      <c r="F413" s="224"/>
      <c r="G413" s="224"/>
      <c r="H413" s="224"/>
      <c r="I413" s="224"/>
      <c r="J413" s="224"/>
      <c r="K413" s="224"/>
      <c r="L413" s="224"/>
      <c r="M413" s="224"/>
    </row>
    <row r="414" spans="1:13">
      <c r="A414"/>
      <c r="B414"/>
      <c r="C414"/>
      <c r="D414" s="224"/>
      <c r="E414" s="224"/>
      <c r="F414" s="224"/>
      <c r="G414" s="224"/>
      <c r="H414" s="224"/>
      <c r="I414" s="224"/>
      <c r="J414" s="224"/>
      <c r="K414" s="224"/>
      <c r="L414" s="224"/>
      <c r="M414" s="224"/>
    </row>
    <row r="415" spans="1:13">
      <c r="A415"/>
      <c r="B415"/>
      <c r="C415"/>
      <c r="D415" s="224"/>
      <c r="E415" s="224"/>
      <c r="F415" s="224"/>
      <c r="G415" s="224"/>
      <c r="H415" s="224"/>
      <c r="I415" s="224"/>
      <c r="J415" s="224"/>
      <c r="K415" s="224"/>
      <c r="L415" s="224"/>
      <c r="M415" s="224"/>
    </row>
    <row r="416" spans="1:13">
      <c r="A416"/>
      <c r="B416"/>
      <c r="C416"/>
      <c r="D416" s="224"/>
      <c r="E416" s="224"/>
      <c r="F416" s="224"/>
      <c r="G416" s="224"/>
      <c r="H416" s="224"/>
      <c r="I416" s="224"/>
      <c r="J416" s="224"/>
      <c r="K416" s="224"/>
      <c r="L416" s="224"/>
      <c r="M416" s="224"/>
    </row>
    <row r="417" spans="1:13">
      <c r="A417"/>
      <c r="B417"/>
      <c r="C417"/>
      <c r="D417" s="224"/>
      <c r="E417" s="224"/>
      <c r="F417" s="224"/>
      <c r="G417" s="224"/>
      <c r="H417" s="224"/>
      <c r="I417" s="224"/>
      <c r="J417" s="224"/>
      <c r="K417" s="224"/>
      <c r="L417" s="224"/>
      <c r="M417" s="224"/>
    </row>
    <row r="418" spans="1:13">
      <c r="A418"/>
      <c r="B418"/>
      <c r="C418"/>
      <c r="D418" s="224"/>
      <c r="E418" s="224"/>
      <c r="F418" s="224"/>
      <c r="G418" s="224"/>
      <c r="H418" s="224"/>
      <c r="I418" s="224"/>
      <c r="J418" s="224"/>
      <c r="K418" s="224"/>
      <c r="L418" s="224"/>
      <c r="M418" s="224"/>
    </row>
    <row r="419" spans="1:13">
      <c r="A419"/>
      <c r="B419"/>
      <c r="C419"/>
      <c r="D419" s="224"/>
      <c r="E419" s="224"/>
      <c r="F419" s="224"/>
      <c r="G419" s="224"/>
      <c r="H419" s="224"/>
      <c r="I419" s="224"/>
      <c r="J419" s="224"/>
      <c r="K419" s="224"/>
      <c r="L419" s="224"/>
      <c r="M419" s="224"/>
    </row>
    <row r="420" spans="1:13">
      <c r="A420"/>
      <c r="B420"/>
      <c r="C420"/>
      <c r="D420" s="224"/>
      <c r="E420" s="224"/>
      <c r="F420" s="224"/>
      <c r="G420" s="224"/>
      <c r="H420" s="224"/>
      <c r="I420" s="224"/>
      <c r="J420" s="224"/>
      <c r="K420" s="224"/>
      <c r="L420" s="224"/>
      <c r="M420" s="224"/>
    </row>
    <row r="421" spans="1:13">
      <c r="A421"/>
      <c r="B421"/>
      <c r="C421"/>
      <c r="D421" s="224"/>
      <c r="E421" s="224"/>
      <c r="F421" s="224"/>
      <c r="G421" s="224"/>
      <c r="H421" s="224"/>
      <c r="I421" s="224"/>
      <c r="J421" s="224"/>
      <c r="K421" s="224"/>
      <c r="L421" s="224"/>
      <c r="M421" s="224"/>
    </row>
    <row r="422" spans="1:13">
      <c r="A422"/>
      <c r="B422"/>
      <c r="C422"/>
      <c r="D422" s="224"/>
      <c r="E422" s="224"/>
      <c r="F422" s="224"/>
      <c r="G422" s="224"/>
      <c r="H422" s="224"/>
      <c r="I422" s="224"/>
      <c r="J422" s="224"/>
      <c r="K422" s="224"/>
      <c r="L422" s="224"/>
      <c r="M422" s="224"/>
    </row>
    <row r="423" spans="1:13">
      <c r="A423"/>
      <c r="B423"/>
      <c r="C423"/>
      <c r="D423" s="224"/>
      <c r="E423" s="224"/>
      <c r="F423" s="224"/>
      <c r="G423" s="224"/>
      <c r="H423" s="224"/>
      <c r="I423" s="224"/>
      <c r="J423" s="224"/>
      <c r="K423" s="224"/>
      <c r="L423" s="224"/>
      <c r="M423" s="224"/>
    </row>
    <row r="424" spans="1:13">
      <c r="A424"/>
      <c r="B424"/>
      <c r="C424"/>
      <c r="D424" s="224"/>
      <c r="E424" s="224"/>
      <c r="F424" s="224"/>
      <c r="G424" s="224"/>
      <c r="H424" s="224"/>
      <c r="I424" s="224"/>
      <c r="J424" s="224"/>
      <c r="K424" s="224"/>
      <c r="L424" s="224"/>
      <c r="M424" s="224"/>
    </row>
    <row r="425" spans="1:13">
      <c r="A425"/>
      <c r="B425"/>
      <c r="C425"/>
      <c r="D425" s="224"/>
      <c r="E425" s="224"/>
      <c r="F425" s="224"/>
      <c r="G425" s="224"/>
      <c r="H425" s="224"/>
      <c r="I425" s="224"/>
      <c r="J425" s="224"/>
      <c r="K425" s="224"/>
      <c r="L425" s="224"/>
      <c r="M425" s="224"/>
    </row>
    <row r="426" spans="1:13">
      <c r="A426"/>
      <c r="B426"/>
      <c r="C426"/>
      <c r="D426" s="224"/>
      <c r="E426" s="224"/>
      <c r="F426" s="224"/>
      <c r="G426" s="224"/>
      <c r="H426" s="224"/>
      <c r="I426" s="224"/>
      <c r="J426" s="224"/>
      <c r="K426" s="224"/>
      <c r="L426" s="224"/>
      <c r="M426" s="224"/>
    </row>
    <row r="427" spans="1:13">
      <c r="A427"/>
      <c r="B427"/>
      <c r="C427"/>
      <c r="D427" s="224"/>
      <c r="E427" s="224"/>
      <c r="F427" s="224"/>
      <c r="G427" s="224"/>
      <c r="H427" s="224"/>
      <c r="I427" s="224"/>
      <c r="J427" s="224"/>
      <c r="K427" s="224"/>
      <c r="L427" s="224"/>
      <c r="M427" s="224"/>
    </row>
    <row r="428" spans="1:13">
      <c r="A428"/>
      <c r="B428"/>
      <c r="C428"/>
      <c r="D428" s="224"/>
      <c r="E428" s="224"/>
      <c r="F428" s="224"/>
      <c r="G428" s="224"/>
      <c r="H428" s="224"/>
      <c r="I428" s="224"/>
      <c r="J428" s="224"/>
      <c r="K428" s="224"/>
      <c r="L428" s="224"/>
      <c r="M428" s="224"/>
    </row>
    <row r="429" spans="1:13">
      <c r="A429"/>
      <c r="B429"/>
      <c r="C429"/>
      <c r="D429" s="224"/>
      <c r="E429" s="224"/>
      <c r="F429" s="224"/>
      <c r="G429" s="224"/>
      <c r="H429" s="224"/>
      <c r="I429" s="224"/>
      <c r="J429" s="224"/>
      <c r="K429" s="224"/>
      <c r="L429" s="224"/>
      <c r="M429" s="224"/>
    </row>
    <row r="430" spans="1:13">
      <c r="A430"/>
      <c r="B430"/>
      <c r="C430"/>
      <c r="D430" s="224"/>
      <c r="E430" s="224"/>
      <c r="F430" s="224"/>
      <c r="G430" s="224"/>
      <c r="H430" s="224"/>
      <c r="I430" s="224"/>
      <c r="J430" s="224"/>
      <c r="K430" s="224"/>
      <c r="L430" s="224"/>
      <c r="M430" s="224"/>
    </row>
    <row r="431" spans="1:13">
      <c r="A431" s="224"/>
      <c r="B431" s="224"/>
      <c r="C431" s="224"/>
      <c r="D431" s="224"/>
      <c r="E431" s="224"/>
      <c r="F431" s="224"/>
      <c r="G431" s="224"/>
      <c r="H431" s="224"/>
      <c r="I431" s="224"/>
      <c r="J431" s="224"/>
      <c r="K431" s="224"/>
      <c r="L431" s="224"/>
      <c r="M431" s="224"/>
    </row>
    <row r="432" spans="1:13">
      <c r="A432" s="224"/>
      <c r="B432" s="224"/>
      <c r="C432" s="224"/>
      <c r="D432" s="224"/>
      <c r="E432" s="224"/>
      <c r="F432" s="224"/>
      <c r="G432" s="224"/>
      <c r="H432" s="224"/>
      <c r="I432" s="224"/>
      <c r="J432" s="224"/>
      <c r="K432" s="224"/>
      <c r="L432" s="224"/>
      <c r="M432" s="224"/>
    </row>
    <row r="433" spans="1:13">
      <c r="A433" s="224"/>
      <c r="B433" s="224"/>
      <c r="C433" s="224"/>
      <c r="D433" s="224"/>
      <c r="E433" s="224"/>
      <c r="F433" s="224"/>
      <c r="G433" s="224"/>
      <c r="H433" s="224"/>
      <c r="I433" s="224"/>
      <c r="J433" s="224"/>
      <c r="K433" s="224"/>
      <c r="L433" s="224"/>
      <c r="M433" s="224"/>
    </row>
    <row r="434" spans="1:13">
      <c r="A434" s="224"/>
      <c r="B434" s="224"/>
      <c r="C434" s="224"/>
      <c r="D434" s="224"/>
      <c r="E434" s="224"/>
      <c r="F434" s="224"/>
      <c r="G434" s="224"/>
      <c r="H434" s="224"/>
      <c r="I434" s="224"/>
      <c r="J434" s="224"/>
      <c r="K434" s="224"/>
      <c r="L434" s="224"/>
      <c r="M434" s="224"/>
    </row>
    <row r="435" spans="1:13">
      <c r="A435" s="224"/>
      <c r="B435" s="224"/>
      <c r="C435" s="224"/>
      <c r="D435" s="224"/>
      <c r="E435" s="224"/>
      <c r="F435" s="224"/>
      <c r="G435" s="224"/>
      <c r="H435" s="224"/>
      <c r="I435" s="224"/>
      <c r="J435" s="224"/>
      <c r="K435" s="224"/>
      <c r="L435" s="224"/>
      <c r="M435" s="224"/>
    </row>
    <row r="436" spans="1:13">
      <c r="A436" s="224"/>
      <c r="B436" s="224"/>
      <c r="C436" s="224"/>
      <c r="D436" s="224"/>
      <c r="E436" s="224"/>
      <c r="F436" s="224"/>
      <c r="G436" s="224"/>
      <c r="H436" s="224"/>
      <c r="I436" s="224"/>
      <c r="J436" s="224"/>
      <c r="K436" s="224"/>
      <c r="L436" s="224"/>
      <c r="M436" s="224"/>
    </row>
    <row r="437" spans="1:13">
      <c r="A437" s="224"/>
      <c r="B437" s="224"/>
      <c r="C437" s="224"/>
      <c r="D437" s="224"/>
      <c r="E437" s="224"/>
      <c r="F437" s="224"/>
      <c r="G437" s="224"/>
      <c r="H437" s="224"/>
      <c r="I437" s="224"/>
      <c r="J437" s="224"/>
      <c r="K437" s="224"/>
      <c r="L437" s="224"/>
      <c r="M437" s="224"/>
    </row>
    <row r="438" spans="1:13">
      <c r="A438" s="224"/>
      <c r="B438" s="224"/>
      <c r="C438" s="224"/>
      <c r="D438" s="224"/>
      <c r="E438" s="224"/>
      <c r="F438" s="224"/>
      <c r="G438" s="224"/>
      <c r="H438" s="224"/>
      <c r="I438" s="224"/>
      <c r="J438" s="224"/>
      <c r="K438" s="224"/>
      <c r="L438" s="224"/>
      <c r="M438" s="224"/>
    </row>
    <row r="439" spans="1:13">
      <c r="A439" s="224"/>
      <c r="B439" s="224"/>
      <c r="C439" s="224"/>
      <c r="D439" s="224"/>
      <c r="E439" s="224"/>
      <c r="F439" s="224"/>
      <c r="G439" s="224"/>
      <c r="H439" s="224"/>
      <c r="I439" s="224"/>
      <c r="J439" s="224"/>
      <c r="K439" s="224"/>
      <c r="L439" s="224"/>
      <c r="M439" s="224"/>
    </row>
    <row r="440" spans="1:13">
      <c r="A440" s="224"/>
      <c r="B440" s="224"/>
      <c r="C440" s="224"/>
      <c r="D440" s="224"/>
      <c r="E440" s="224"/>
      <c r="F440" s="224"/>
      <c r="G440" s="224"/>
      <c r="H440" s="224"/>
      <c r="I440" s="224"/>
      <c r="J440" s="224"/>
      <c r="K440" s="224"/>
      <c r="L440" s="224"/>
      <c r="M440" s="224"/>
    </row>
    <row r="441" spans="1:13">
      <c r="A441" s="224"/>
      <c r="B441" s="224"/>
      <c r="C441" s="224"/>
      <c r="D441" s="224"/>
      <c r="E441" s="224"/>
      <c r="F441" s="224"/>
      <c r="G441" s="224"/>
      <c r="H441" s="224"/>
      <c r="I441" s="224"/>
      <c r="J441" s="224"/>
      <c r="K441" s="224"/>
      <c r="L441" s="224"/>
      <c r="M441" s="224"/>
    </row>
    <row r="442" spans="1:13">
      <c r="A442" s="224"/>
      <c r="B442" s="224"/>
      <c r="C442" s="224"/>
      <c r="D442" s="224"/>
      <c r="E442" s="224"/>
      <c r="F442" s="224"/>
      <c r="G442" s="224"/>
      <c r="H442" s="224"/>
      <c r="I442" s="224"/>
      <c r="J442" s="224"/>
      <c r="K442" s="224"/>
      <c r="L442" s="224"/>
      <c r="M442" s="224"/>
    </row>
    <row r="443" spans="1:13">
      <c r="A443" s="224"/>
      <c r="B443" s="224"/>
      <c r="C443" s="224"/>
      <c r="D443" s="224"/>
      <c r="E443" s="224"/>
      <c r="F443" s="224"/>
      <c r="G443" s="224"/>
      <c r="H443" s="224"/>
      <c r="I443" s="224"/>
      <c r="J443" s="224"/>
      <c r="K443" s="224"/>
      <c r="L443" s="224"/>
      <c r="M443" s="224"/>
    </row>
    <row r="444" spans="1:13">
      <c r="A444" s="224"/>
      <c r="B444" s="224"/>
      <c r="C444" s="224"/>
      <c r="D444" s="224"/>
      <c r="E444" s="224"/>
      <c r="F444" s="224"/>
      <c r="G444" s="224"/>
      <c r="H444" s="224"/>
      <c r="I444" s="224"/>
      <c r="J444" s="224"/>
      <c r="K444" s="224"/>
      <c r="L444" s="224"/>
      <c r="M444" s="224"/>
    </row>
    <row r="445" spans="1:13">
      <c r="A445" s="224"/>
      <c r="B445" s="224"/>
      <c r="C445" s="224"/>
      <c r="D445" s="224"/>
      <c r="E445" s="224"/>
      <c r="F445" s="224"/>
      <c r="G445" s="224"/>
      <c r="H445" s="224"/>
      <c r="I445" s="224"/>
      <c r="J445" s="224"/>
      <c r="K445" s="224"/>
      <c r="L445" s="224"/>
      <c r="M445" s="224"/>
    </row>
    <row r="446" spans="1:13">
      <c r="A446" s="224"/>
      <c r="B446" s="224"/>
      <c r="C446" s="224"/>
      <c r="D446" s="224"/>
      <c r="E446" s="224"/>
      <c r="F446" s="224"/>
      <c r="G446" s="224"/>
      <c r="H446" s="224"/>
      <c r="I446" s="224"/>
      <c r="J446" s="224"/>
      <c r="K446" s="224"/>
      <c r="L446" s="224"/>
      <c r="M446" s="224"/>
    </row>
    <row r="447" spans="1:13">
      <c r="A447" s="224"/>
      <c r="B447" s="224"/>
      <c r="C447" s="224"/>
      <c r="D447" s="224"/>
      <c r="E447" s="224"/>
      <c r="F447" s="224"/>
      <c r="G447" s="224"/>
      <c r="H447" s="224"/>
      <c r="I447" s="224"/>
      <c r="J447" s="224"/>
      <c r="K447" s="224"/>
      <c r="L447" s="224"/>
      <c r="M447" s="224"/>
    </row>
    <row r="448" spans="1:13">
      <c r="A448" s="224"/>
      <c r="B448" s="224"/>
      <c r="C448" s="224"/>
      <c r="D448" s="224"/>
      <c r="E448" s="224"/>
      <c r="F448" s="224"/>
      <c r="G448" s="224"/>
      <c r="H448" s="224"/>
      <c r="I448" s="224"/>
      <c r="J448" s="224"/>
      <c r="K448" s="224"/>
      <c r="L448" s="224"/>
      <c r="M448" s="224"/>
    </row>
    <row r="449" spans="1:13">
      <c r="A449" s="224"/>
      <c r="B449" s="224"/>
      <c r="C449" s="224"/>
      <c r="D449" s="224"/>
      <c r="E449" s="224"/>
      <c r="F449" s="224"/>
      <c r="G449" s="224"/>
      <c r="H449" s="224"/>
      <c r="I449" s="224"/>
      <c r="J449" s="224"/>
      <c r="K449" s="224"/>
      <c r="L449" s="224"/>
      <c r="M449" s="224"/>
    </row>
    <row r="450" spans="1:13">
      <c r="A450" s="224"/>
      <c r="B450" s="224"/>
      <c r="C450" s="224"/>
      <c r="D450" s="224"/>
      <c r="E450" s="224"/>
      <c r="F450" s="224"/>
      <c r="G450" s="224"/>
      <c r="H450" s="224"/>
      <c r="I450" s="224"/>
      <c r="J450" s="224"/>
      <c r="K450" s="224"/>
      <c r="L450" s="224"/>
      <c r="M450" s="224"/>
    </row>
    <row r="451" spans="1:13">
      <c r="A451" s="224"/>
      <c r="B451" s="224"/>
      <c r="C451" s="224"/>
      <c r="D451" s="224"/>
      <c r="E451" s="224"/>
      <c r="F451" s="224"/>
      <c r="G451" s="224"/>
      <c r="H451" s="224"/>
      <c r="I451" s="224"/>
      <c r="J451" s="224"/>
      <c r="K451" s="224"/>
      <c r="L451" s="224"/>
      <c r="M451" s="224"/>
    </row>
    <row r="452" spans="1:13">
      <c r="A452" s="224"/>
      <c r="B452" s="224"/>
      <c r="C452" s="224"/>
      <c r="D452" s="224"/>
      <c r="E452" s="224"/>
      <c r="F452" s="224"/>
      <c r="G452" s="224"/>
      <c r="H452" s="224"/>
      <c r="I452" s="224"/>
      <c r="J452" s="224"/>
      <c r="K452" s="224"/>
      <c r="L452" s="224"/>
      <c r="M452" s="224"/>
    </row>
    <row r="453" spans="1:13">
      <c r="A453" s="224"/>
      <c r="B453" s="224"/>
      <c r="C453" s="224"/>
      <c r="D453" s="224"/>
      <c r="E453" s="224"/>
      <c r="F453" s="224"/>
      <c r="G453" s="224"/>
      <c r="H453" s="224"/>
      <c r="I453" s="224"/>
      <c r="J453" s="224"/>
      <c r="K453" s="224"/>
      <c r="L453" s="224"/>
      <c r="M453" s="224"/>
    </row>
    <row r="454" spans="1:13">
      <c r="A454" s="224"/>
      <c r="B454" s="224"/>
      <c r="C454" s="224"/>
      <c r="D454" s="224"/>
      <c r="E454" s="224"/>
      <c r="F454" s="224"/>
      <c r="G454" s="224"/>
      <c r="H454" s="224"/>
      <c r="I454" s="224"/>
      <c r="J454" s="224"/>
      <c r="K454" s="224"/>
      <c r="L454" s="224"/>
      <c r="M454" s="224"/>
    </row>
    <row r="455" spans="1:13">
      <c r="A455" s="224"/>
      <c r="B455" s="224"/>
      <c r="C455" s="224"/>
      <c r="D455" s="224"/>
      <c r="E455" s="224"/>
      <c r="F455" s="224"/>
      <c r="G455" s="224"/>
      <c r="H455" s="224"/>
      <c r="I455" s="224"/>
      <c r="J455" s="224"/>
      <c r="K455" s="224"/>
      <c r="L455" s="224"/>
      <c r="M455" s="224"/>
    </row>
    <row r="456" spans="1:13">
      <c r="A456" s="224"/>
      <c r="B456" s="224"/>
      <c r="C456" s="224"/>
      <c r="D456" s="224"/>
      <c r="E456" s="224"/>
      <c r="F456" s="224"/>
      <c r="G456" s="224"/>
      <c r="H456" s="224"/>
      <c r="I456" s="224"/>
      <c r="J456" s="224"/>
      <c r="K456" s="224"/>
      <c r="L456" s="224"/>
      <c r="M456" s="224"/>
    </row>
    <row r="457" spans="1:13">
      <c r="A457" s="224"/>
      <c r="B457" s="224"/>
      <c r="C457" s="224"/>
      <c r="D457" s="224"/>
      <c r="E457" s="224"/>
      <c r="F457" s="224"/>
      <c r="G457" s="224"/>
      <c r="H457" s="224"/>
      <c r="I457" s="224"/>
      <c r="J457" s="224"/>
      <c r="K457" s="224"/>
      <c r="L457" s="224"/>
      <c r="M457" s="224"/>
    </row>
    <row r="458" spans="1:13">
      <c r="A458" s="224"/>
      <c r="B458" s="224"/>
      <c r="C458" s="224"/>
      <c r="D458" s="224"/>
      <c r="E458" s="224"/>
      <c r="F458" s="224"/>
      <c r="G458" s="224"/>
      <c r="H458" s="224"/>
      <c r="I458" s="224"/>
      <c r="J458" s="224"/>
      <c r="K458" s="224"/>
      <c r="L458" s="224"/>
      <c r="M458" s="224"/>
    </row>
    <row r="459" spans="1:13">
      <c r="A459" s="224"/>
      <c r="B459" s="224"/>
      <c r="C459" s="224"/>
      <c r="D459" s="224"/>
      <c r="E459" s="224"/>
      <c r="F459" s="224"/>
      <c r="G459" s="224"/>
      <c r="H459" s="224"/>
      <c r="I459" s="224"/>
      <c r="J459" s="224"/>
      <c r="K459" s="224"/>
      <c r="L459" s="224"/>
      <c r="M459" s="224"/>
    </row>
    <row r="460" spans="1:13">
      <c r="A460" s="224"/>
      <c r="B460" s="224"/>
      <c r="C460" s="224"/>
      <c r="D460" s="224"/>
      <c r="E460" s="224"/>
      <c r="F460" s="224"/>
      <c r="G460" s="224"/>
      <c r="H460" s="224"/>
      <c r="I460" s="224"/>
      <c r="J460" s="224"/>
      <c r="K460" s="224"/>
      <c r="L460" s="224"/>
      <c r="M460" s="224"/>
    </row>
    <row r="461" spans="1:13">
      <c r="A461" s="224"/>
      <c r="B461" s="224"/>
      <c r="C461" s="224"/>
      <c r="D461" s="224"/>
      <c r="E461" s="224"/>
      <c r="F461" s="224"/>
      <c r="G461" s="224"/>
      <c r="H461" s="224"/>
      <c r="I461" s="224"/>
      <c r="J461" s="224"/>
      <c r="K461" s="224"/>
      <c r="L461" s="224"/>
      <c r="M461" s="224"/>
    </row>
    <row r="462" spans="1:13">
      <c r="A462" s="224"/>
      <c r="B462" s="224"/>
      <c r="C462" s="224"/>
      <c r="D462" s="224"/>
      <c r="E462" s="224"/>
      <c r="F462" s="224"/>
      <c r="G462" s="224"/>
      <c r="H462" s="224"/>
      <c r="I462" s="224"/>
      <c r="J462" s="224"/>
      <c r="K462" s="224"/>
      <c r="L462" s="224"/>
      <c r="M462" s="224"/>
    </row>
    <row r="463" spans="1:13">
      <c r="A463" s="224"/>
      <c r="B463" s="224"/>
      <c r="C463" s="224"/>
      <c r="D463" s="224"/>
      <c r="E463" s="224"/>
      <c r="F463" s="224"/>
      <c r="G463" s="224"/>
      <c r="H463" s="224"/>
      <c r="I463" s="224"/>
      <c r="J463" s="224"/>
      <c r="K463" s="224"/>
      <c r="L463" s="224"/>
      <c r="M463" s="224"/>
    </row>
    <row r="464" spans="1:13">
      <c r="A464" s="224"/>
      <c r="B464" s="224"/>
      <c r="C464" s="224"/>
      <c r="D464" s="224"/>
      <c r="E464" s="224"/>
      <c r="F464" s="224"/>
      <c r="G464" s="224"/>
      <c r="H464" s="224"/>
      <c r="I464" s="224"/>
      <c r="J464" s="224"/>
      <c r="K464" s="224"/>
      <c r="L464" s="224"/>
      <c r="M464" s="224"/>
    </row>
    <row r="465" spans="1:13">
      <c r="A465" s="224"/>
      <c r="B465" s="224"/>
      <c r="C465" s="224"/>
      <c r="D465" s="224"/>
      <c r="E465" s="224"/>
      <c r="F465" s="224"/>
      <c r="G465" s="224"/>
      <c r="H465" s="224"/>
      <c r="I465" s="224"/>
      <c r="J465" s="224"/>
      <c r="K465" s="224"/>
      <c r="L465" s="224"/>
      <c r="M465" s="224"/>
    </row>
    <row r="466" spans="1:13">
      <c r="A466" s="224"/>
      <c r="B466" s="224"/>
      <c r="C466" s="224"/>
      <c r="D466" s="224"/>
      <c r="E466" s="224"/>
      <c r="F466" s="224"/>
      <c r="G466" s="224"/>
      <c r="H466" s="224"/>
      <c r="I466" s="224"/>
      <c r="J466" s="224"/>
      <c r="K466" s="224"/>
      <c r="L466" s="224"/>
      <c r="M466" s="224"/>
    </row>
    <row r="467" spans="1:13">
      <c r="A467" s="224"/>
      <c r="B467" s="224"/>
      <c r="C467" s="224"/>
      <c r="D467" s="224"/>
      <c r="E467" s="224"/>
      <c r="F467" s="224"/>
      <c r="G467" s="224"/>
      <c r="H467" s="224"/>
      <c r="I467" s="224"/>
      <c r="J467" s="224"/>
      <c r="K467" s="224"/>
      <c r="L467" s="224"/>
      <c r="M467" s="224"/>
    </row>
    <row r="468" spans="1:13">
      <c r="A468" s="224"/>
      <c r="B468" s="224"/>
      <c r="C468" s="224"/>
      <c r="D468" s="224"/>
      <c r="E468" s="224"/>
      <c r="F468" s="224"/>
      <c r="G468" s="224"/>
      <c r="H468" s="224"/>
      <c r="I468" s="224"/>
      <c r="J468" s="224"/>
      <c r="K468" s="224"/>
      <c r="L468" s="224"/>
      <c r="M468" s="224"/>
    </row>
    <row r="469" spans="1:13">
      <c r="A469" s="224"/>
      <c r="B469" s="224"/>
      <c r="C469" s="224"/>
      <c r="D469" s="224"/>
      <c r="E469" s="224"/>
      <c r="F469" s="224"/>
      <c r="G469" s="224"/>
      <c r="H469" s="224"/>
      <c r="I469" s="224"/>
      <c r="J469" s="224"/>
      <c r="K469" s="224"/>
      <c r="L469" s="224"/>
      <c r="M469" s="224"/>
    </row>
    <row r="470" spans="1:13">
      <c r="A470" s="224"/>
      <c r="B470" s="224"/>
      <c r="C470" s="224"/>
      <c r="D470" s="224"/>
      <c r="E470" s="224"/>
      <c r="F470" s="224"/>
      <c r="G470" s="224"/>
      <c r="H470" s="224"/>
      <c r="I470" s="224"/>
      <c r="J470" s="224"/>
      <c r="K470" s="224"/>
      <c r="L470" s="224"/>
      <c r="M470" s="224"/>
    </row>
    <row r="471" spans="1:13">
      <c r="A471" s="224"/>
      <c r="B471" s="224"/>
      <c r="C471" s="224"/>
      <c r="D471" s="224"/>
      <c r="E471" s="224"/>
      <c r="F471" s="224"/>
      <c r="G471" s="224"/>
      <c r="H471" s="224"/>
      <c r="I471" s="224"/>
      <c r="J471" s="224"/>
      <c r="K471" s="224"/>
      <c r="L471" s="224"/>
      <c r="M471" s="224"/>
    </row>
    <row r="472" spans="1:13">
      <c r="A472" s="224"/>
      <c r="B472" s="224"/>
      <c r="C472" s="224"/>
      <c r="D472" s="224"/>
      <c r="E472" s="224"/>
      <c r="F472" s="224"/>
      <c r="G472" s="224"/>
      <c r="H472" s="224"/>
      <c r="I472" s="224"/>
      <c r="J472" s="224"/>
      <c r="K472" s="224"/>
      <c r="L472" s="224"/>
      <c r="M472" s="224"/>
    </row>
    <row r="473" spans="1:13">
      <c r="A473" s="224"/>
      <c r="B473" s="224"/>
      <c r="C473" s="224"/>
      <c r="D473" s="224"/>
      <c r="E473" s="224"/>
      <c r="F473" s="224"/>
      <c r="G473" s="224"/>
      <c r="H473" s="224"/>
      <c r="I473" s="224"/>
      <c r="J473" s="224"/>
      <c r="K473" s="224"/>
      <c r="L473" s="224"/>
      <c r="M473" s="224"/>
    </row>
    <row r="474" spans="1:13">
      <c r="A474" s="224"/>
      <c r="B474" s="224"/>
      <c r="C474" s="224"/>
      <c r="D474" s="224"/>
      <c r="E474" s="224"/>
      <c r="F474" s="224"/>
      <c r="G474" s="224"/>
      <c r="H474" s="224"/>
      <c r="I474" s="224"/>
      <c r="J474" s="224"/>
      <c r="K474" s="224"/>
      <c r="L474" s="224"/>
      <c r="M474" s="224"/>
    </row>
    <row r="475" spans="1:13">
      <c r="A475" s="224"/>
      <c r="B475" s="224"/>
      <c r="C475" s="224"/>
      <c r="D475" s="224"/>
      <c r="E475" s="224"/>
      <c r="F475" s="224"/>
      <c r="G475" s="224"/>
      <c r="H475" s="224"/>
      <c r="I475" s="224"/>
      <c r="J475" s="224"/>
      <c r="K475" s="224"/>
      <c r="L475" s="224"/>
      <c r="M475" s="224"/>
    </row>
    <row r="476" spans="1:13">
      <c r="A476" s="224"/>
      <c r="B476" s="224"/>
      <c r="C476" s="224"/>
      <c r="D476" s="224"/>
      <c r="E476" s="224"/>
      <c r="F476" s="224"/>
      <c r="G476" s="224"/>
      <c r="H476" s="224"/>
      <c r="I476" s="224"/>
      <c r="J476" s="224"/>
      <c r="K476" s="224"/>
      <c r="L476" s="224"/>
      <c r="M476" s="224"/>
    </row>
    <row r="477" spans="1:13">
      <c r="A477" s="224"/>
      <c r="B477" s="224"/>
      <c r="C477" s="224"/>
      <c r="D477" s="224"/>
      <c r="E477" s="224"/>
      <c r="F477" s="224"/>
      <c r="G477" s="224"/>
      <c r="H477" s="224"/>
      <c r="I477" s="224"/>
      <c r="J477" s="224"/>
      <c r="K477" s="224"/>
      <c r="L477" s="224"/>
      <c r="M477" s="224"/>
    </row>
    <row r="478" spans="1:13">
      <c r="A478" s="224"/>
      <c r="B478" s="224"/>
      <c r="C478" s="224"/>
      <c r="D478" s="224"/>
      <c r="E478" s="224"/>
      <c r="F478" s="224"/>
      <c r="G478" s="224"/>
      <c r="H478" s="224"/>
      <c r="I478" s="224"/>
      <c r="J478" s="224"/>
      <c r="K478" s="224"/>
      <c r="L478" s="224"/>
      <c r="M478" s="224"/>
    </row>
    <row r="479" spans="1:13">
      <c r="A479" s="224"/>
      <c r="B479" s="224"/>
      <c r="C479" s="224"/>
      <c r="D479" s="224"/>
      <c r="E479" s="224"/>
      <c r="F479" s="224"/>
      <c r="G479" s="224"/>
      <c r="H479" s="224"/>
      <c r="I479" s="224"/>
      <c r="J479" s="224"/>
      <c r="K479" s="224"/>
      <c r="L479" s="224"/>
      <c r="M479" s="224"/>
    </row>
    <row r="480" spans="1:13">
      <c r="A480" s="224"/>
      <c r="B480" s="224"/>
      <c r="C480" s="224"/>
      <c r="D480" s="224"/>
      <c r="E480" s="224"/>
      <c r="F480" s="224"/>
      <c r="G480" s="224"/>
      <c r="H480" s="224"/>
      <c r="I480" s="224"/>
      <c r="J480" s="224"/>
      <c r="K480" s="224"/>
      <c r="L480" s="224"/>
      <c r="M480" s="224"/>
    </row>
    <row r="481" spans="1:13">
      <c r="A481" s="224"/>
      <c r="B481" s="224"/>
      <c r="C481" s="224"/>
      <c r="D481" s="224"/>
      <c r="E481" s="224"/>
      <c r="F481" s="224"/>
      <c r="G481" s="224"/>
      <c r="H481" s="224"/>
      <c r="I481" s="224"/>
      <c r="J481" s="224"/>
      <c r="K481" s="224"/>
      <c r="L481" s="224"/>
      <c r="M481" s="224"/>
    </row>
    <row r="482" spans="1:13">
      <c r="A482" s="224"/>
      <c r="B482" s="224"/>
      <c r="C482" s="224"/>
      <c r="D482" s="224"/>
      <c r="E482" s="224"/>
      <c r="F482" s="224"/>
      <c r="G482" s="224"/>
      <c r="H482" s="224"/>
      <c r="I482" s="224"/>
      <c r="J482" s="224"/>
      <c r="K482" s="224"/>
      <c r="L482" s="224"/>
      <c r="M482" s="224"/>
    </row>
    <row r="483" spans="1:13">
      <c r="A483" s="224"/>
      <c r="B483" s="224"/>
      <c r="C483" s="224"/>
      <c r="D483" s="224"/>
      <c r="E483" s="224"/>
      <c r="F483" s="224"/>
      <c r="G483" s="224"/>
      <c r="H483" s="224"/>
      <c r="I483" s="224"/>
      <c r="J483" s="224"/>
      <c r="K483" s="224"/>
      <c r="L483" s="224"/>
      <c r="M483" s="224"/>
    </row>
    <row r="484" spans="1:13">
      <c r="A484" s="224"/>
      <c r="B484" s="224"/>
      <c r="C484" s="224"/>
      <c r="D484" s="224"/>
      <c r="E484" s="224"/>
      <c r="F484" s="224"/>
      <c r="G484" s="224"/>
      <c r="H484" s="224"/>
      <c r="I484" s="224"/>
      <c r="J484" s="224"/>
      <c r="K484" s="224"/>
      <c r="L484" s="224"/>
      <c r="M484" s="224"/>
    </row>
    <row r="485" spans="1:13">
      <c r="A485" s="224"/>
      <c r="B485" s="224"/>
      <c r="C485" s="224"/>
      <c r="D485" s="224"/>
      <c r="E485" s="224"/>
      <c r="F485" s="224"/>
      <c r="G485" s="224"/>
      <c r="H485" s="224"/>
      <c r="I485" s="224"/>
      <c r="J485" s="224"/>
      <c r="K485" s="224"/>
      <c r="L485" s="224"/>
      <c r="M485" s="224"/>
    </row>
    <row r="486" spans="1:13">
      <c r="A486" s="224"/>
      <c r="B486" s="224"/>
      <c r="C486" s="224"/>
      <c r="D486" s="224"/>
      <c r="E486" s="224"/>
      <c r="F486" s="224"/>
      <c r="G486" s="224"/>
      <c r="H486" s="224"/>
      <c r="I486" s="224"/>
      <c r="J486" s="224"/>
      <c r="K486" s="224"/>
      <c r="L486" s="224"/>
      <c r="M486" s="224"/>
    </row>
    <row r="487" spans="1:13">
      <c r="A487" s="224"/>
      <c r="B487" s="224"/>
      <c r="C487" s="224"/>
      <c r="D487" s="224"/>
      <c r="E487" s="224"/>
      <c r="F487" s="224"/>
      <c r="G487" s="224"/>
      <c r="H487" s="224"/>
      <c r="I487" s="224"/>
      <c r="J487" s="224"/>
      <c r="K487" s="224"/>
      <c r="L487" s="224"/>
      <c r="M487" s="224"/>
    </row>
    <row r="488" spans="1:13">
      <c r="A488" s="224"/>
      <c r="B488" s="224"/>
      <c r="C488" s="224"/>
      <c r="D488" s="224"/>
      <c r="E488" s="224"/>
      <c r="F488" s="224"/>
      <c r="G488" s="224"/>
      <c r="H488" s="224"/>
      <c r="I488" s="224"/>
      <c r="J488" s="224"/>
      <c r="K488" s="224"/>
      <c r="L488" s="224"/>
      <c r="M488" s="224"/>
    </row>
    <row r="489" spans="1:13">
      <c r="A489" s="224"/>
      <c r="B489" s="224"/>
      <c r="C489" s="224"/>
      <c r="D489" s="224"/>
      <c r="E489" s="224"/>
      <c r="F489" s="224"/>
      <c r="G489" s="224"/>
      <c r="H489" s="224"/>
      <c r="I489" s="224"/>
      <c r="J489" s="224"/>
      <c r="K489" s="224"/>
      <c r="L489" s="224"/>
      <c r="M489" s="224"/>
    </row>
    <row r="490" spans="1:13">
      <c r="A490" s="224"/>
      <c r="B490" s="224"/>
      <c r="C490" s="224"/>
      <c r="D490" s="224"/>
      <c r="E490" s="224"/>
      <c r="F490" s="224"/>
      <c r="G490" s="224"/>
      <c r="H490" s="224"/>
      <c r="I490" s="224"/>
      <c r="J490" s="224"/>
      <c r="K490" s="224"/>
      <c r="L490" s="224"/>
      <c r="M490" s="224"/>
    </row>
    <row r="491" spans="1:13">
      <c r="A491" s="224"/>
      <c r="B491" s="224"/>
      <c r="C491" s="224"/>
      <c r="D491" s="224"/>
      <c r="E491" s="224"/>
      <c r="F491" s="224"/>
      <c r="G491" s="224"/>
      <c r="H491" s="224"/>
      <c r="I491" s="224"/>
      <c r="J491" s="224"/>
      <c r="K491" s="224"/>
      <c r="L491" s="224"/>
      <c r="M491" s="224"/>
    </row>
    <row r="492" spans="1:13">
      <c r="A492" s="224"/>
      <c r="B492" s="224"/>
      <c r="C492" s="224"/>
      <c r="D492" s="224"/>
      <c r="E492" s="224"/>
      <c r="F492" s="224"/>
      <c r="G492" s="224"/>
      <c r="H492" s="224"/>
      <c r="I492" s="224"/>
      <c r="J492" s="224"/>
      <c r="K492" s="224"/>
      <c r="L492" s="224"/>
      <c r="M492" s="224"/>
    </row>
    <row r="493" spans="1:13">
      <c r="A493" s="224"/>
      <c r="B493" s="224"/>
      <c r="C493" s="224"/>
      <c r="D493" s="224"/>
      <c r="E493" s="224"/>
      <c r="F493" s="224"/>
      <c r="G493" s="224"/>
      <c r="H493" s="224"/>
      <c r="I493" s="224"/>
      <c r="J493" s="224"/>
      <c r="K493" s="224"/>
      <c r="L493" s="224"/>
      <c r="M493" s="224"/>
    </row>
    <row r="494" spans="1:13">
      <c r="A494" s="224"/>
      <c r="B494" s="224"/>
      <c r="C494" s="224"/>
      <c r="D494" s="224"/>
      <c r="E494" s="224"/>
      <c r="F494" s="224"/>
      <c r="G494" s="224"/>
      <c r="H494" s="224"/>
      <c r="I494" s="224"/>
      <c r="J494" s="224"/>
      <c r="K494" s="224"/>
      <c r="L494" s="224"/>
      <c r="M494" s="224"/>
    </row>
    <row r="495" spans="1:13">
      <c r="A495" s="224"/>
      <c r="B495" s="224"/>
      <c r="C495" s="224"/>
      <c r="D495" s="224"/>
      <c r="E495" s="224"/>
      <c r="F495" s="224"/>
      <c r="G495" s="224"/>
      <c r="H495" s="224"/>
      <c r="I495" s="224"/>
      <c r="J495" s="224"/>
      <c r="K495" s="224"/>
      <c r="L495" s="224"/>
      <c r="M495" s="224"/>
    </row>
    <row r="496" spans="1:13">
      <c r="A496" s="224"/>
      <c r="B496" s="224"/>
      <c r="C496" s="224"/>
      <c r="D496" s="224"/>
      <c r="E496" s="224"/>
      <c r="F496" s="224"/>
      <c r="G496" s="224"/>
      <c r="H496" s="224"/>
      <c r="I496" s="224"/>
      <c r="J496" s="224"/>
      <c r="K496" s="224"/>
      <c r="L496" s="224"/>
      <c r="M496" s="224"/>
    </row>
    <row r="497" spans="1:13">
      <c r="A497" s="224"/>
      <c r="B497" s="224"/>
      <c r="C497" s="224"/>
      <c r="D497" s="224"/>
      <c r="E497" s="224"/>
      <c r="F497" s="224"/>
      <c r="G497" s="224"/>
      <c r="H497" s="224"/>
      <c r="I497" s="224"/>
      <c r="J497" s="224"/>
      <c r="K497" s="224"/>
      <c r="L497" s="224"/>
      <c r="M497" s="224"/>
    </row>
    <row r="498" spans="1:13">
      <c r="A498" s="224"/>
      <c r="B498" s="224"/>
      <c r="C498" s="224"/>
      <c r="D498" s="224"/>
      <c r="E498" s="224"/>
      <c r="F498" s="224"/>
      <c r="G498" s="224"/>
      <c r="H498" s="224"/>
      <c r="I498" s="224"/>
      <c r="J498" s="224"/>
      <c r="K498" s="224"/>
      <c r="L498" s="224"/>
      <c r="M498" s="224"/>
    </row>
    <row r="499" spans="1:13">
      <c r="A499" s="224"/>
      <c r="B499" s="224"/>
      <c r="C499" s="224"/>
      <c r="D499" s="224"/>
      <c r="E499" s="224"/>
      <c r="F499" s="224"/>
      <c r="G499" s="224"/>
      <c r="H499" s="224"/>
      <c r="I499" s="224"/>
      <c r="J499" s="224"/>
      <c r="K499" s="224"/>
      <c r="L499" s="224"/>
      <c r="M499" s="224"/>
    </row>
    <row r="500" spans="1:13">
      <c r="A500" s="224"/>
      <c r="B500" s="224"/>
      <c r="C500" s="224"/>
      <c r="D500" s="224"/>
      <c r="E500" s="224"/>
      <c r="F500" s="224"/>
      <c r="G500" s="224"/>
      <c r="H500" s="224"/>
      <c r="I500" s="224"/>
      <c r="J500" s="224"/>
      <c r="K500" s="224"/>
      <c r="L500" s="224"/>
      <c r="M500" s="224"/>
    </row>
    <row r="501" spans="1:13">
      <c r="A501" s="224"/>
      <c r="B501" s="224"/>
      <c r="C501" s="224"/>
      <c r="D501" s="224"/>
      <c r="E501" s="224"/>
      <c r="F501" s="224"/>
      <c r="G501" s="224"/>
      <c r="H501" s="224"/>
      <c r="I501" s="224"/>
      <c r="J501" s="224"/>
      <c r="K501" s="224"/>
      <c r="L501" s="224"/>
      <c r="M501" s="224"/>
    </row>
    <row r="502" spans="1:13">
      <c r="A502" s="224"/>
      <c r="B502" s="224"/>
      <c r="C502" s="224"/>
      <c r="D502" s="224"/>
      <c r="E502" s="224"/>
      <c r="F502" s="224"/>
      <c r="G502" s="224"/>
      <c r="H502" s="224"/>
      <c r="I502" s="224"/>
      <c r="J502" s="224"/>
      <c r="K502" s="224"/>
      <c r="L502" s="224"/>
      <c r="M502" s="224"/>
    </row>
    <row r="503" spans="1:13">
      <c r="A503" s="224"/>
      <c r="B503" s="224"/>
      <c r="C503" s="224"/>
      <c r="D503" s="224"/>
      <c r="E503" s="224"/>
      <c r="F503" s="224"/>
      <c r="G503" s="224"/>
      <c r="H503" s="224"/>
      <c r="I503" s="224"/>
      <c r="J503" s="224"/>
      <c r="K503" s="224"/>
      <c r="L503" s="224"/>
      <c r="M503" s="224"/>
    </row>
    <row r="504" spans="1:13">
      <c r="A504" s="224"/>
      <c r="B504" s="224"/>
      <c r="C504" s="224"/>
      <c r="D504" s="224"/>
      <c r="E504" s="224"/>
      <c r="F504" s="224"/>
      <c r="G504" s="224"/>
      <c r="H504" s="224"/>
      <c r="I504" s="224"/>
      <c r="J504" s="224"/>
      <c r="K504" s="224"/>
      <c r="L504" s="224"/>
      <c r="M504" s="224"/>
    </row>
    <row r="505" spans="1:13">
      <c r="A505" s="224"/>
      <c r="B505" s="224"/>
      <c r="C505" s="224"/>
      <c r="D505" s="224"/>
      <c r="E505" s="224"/>
      <c r="F505" s="224"/>
      <c r="G505" s="224"/>
      <c r="H505" s="224"/>
      <c r="I505" s="224"/>
      <c r="J505" s="224"/>
      <c r="K505" s="224"/>
      <c r="L505" s="224"/>
      <c r="M505" s="224"/>
    </row>
    <row r="506" spans="1:13">
      <c r="A506" s="224"/>
      <c r="B506" s="224"/>
      <c r="C506" s="224"/>
      <c r="D506" s="224"/>
      <c r="E506" s="224"/>
      <c r="F506" s="224"/>
      <c r="G506" s="224"/>
      <c r="H506" s="224"/>
      <c r="I506" s="224"/>
      <c r="J506" s="224"/>
      <c r="K506" s="224"/>
      <c r="L506" s="224"/>
      <c r="M506" s="224"/>
    </row>
    <row r="507" spans="1:13">
      <c r="A507" s="224"/>
      <c r="B507" s="224"/>
      <c r="C507" s="224"/>
      <c r="D507" s="224"/>
      <c r="E507" s="224"/>
      <c r="F507" s="224"/>
      <c r="G507" s="224"/>
      <c r="H507" s="224"/>
      <c r="I507" s="224"/>
      <c r="J507" s="224"/>
      <c r="K507" s="224"/>
      <c r="L507" s="224"/>
      <c r="M507" s="224"/>
    </row>
    <row r="508" spans="1:13">
      <c r="A508" s="224"/>
      <c r="B508" s="224"/>
      <c r="C508" s="224"/>
      <c r="D508" s="224"/>
      <c r="E508" s="224"/>
      <c r="F508" s="224"/>
      <c r="G508" s="224"/>
      <c r="H508" s="224"/>
      <c r="I508" s="224"/>
      <c r="J508" s="224"/>
      <c r="K508" s="224"/>
      <c r="L508" s="224"/>
      <c r="M508" s="224"/>
    </row>
    <row r="509" spans="1:13">
      <c r="A509" s="224"/>
      <c r="B509" s="224"/>
      <c r="C509" s="224"/>
      <c r="D509" s="224"/>
      <c r="E509" s="224"/>
      <c r="F509" s="224"/>
      <c r="G509" s="224"/>
      <c r="H509" s="224"/>
      <c r="I509" s="224"/>
      <c r="J509" s="224"/>
      <c r="K509" s="224"/>
      <c r="L509" s="224"/>
      <c r="M509" s="224"/>
    </row>
    <row r="510" spans="1:13">
      <c r="A510" s="224"/>
      <c r="B510" s="224"/>
      <c r="C510" s="224"/>
      <c r="D510" s="224"/>
      <c r="E510" s="224"/>
      <c r="F510" s="224"/>
      <c r="G510" s="224"/>
      <c r="H510" s="224"/>
      <c r="I510" s="224"/>
      <c r="J510" s="224"/>
      <c r="K510" s="224"/>
      <c r="L510" s="224"/>
      <c r="M510" s="224"/>
    </row>
    <row r="511" spans="1:13">
      <c r="A511" s="224"/>
      <c r="B511" s="224"/>
      <c r="C511" s="224"/>
      <c r="D511" s="224"/>
      <c r="E511" s="224"/>
      <c r="F511" s="224"/>
      <c r="G511" s="224"/>
      <c r="H511" s="224"/>
      <c r="I511" s="224"/>
      <c r="J511" s="224"/>
      <c r="K511" s="224"/>
      <c r="L511" s="224"/>
      <c r="M511" s="224"/>
    </row>
    <row r="512" spans="1:13">
      <c r="A512" s="224"/>
      <c r="B512" s="224"/>
      <c r="C512" s="224"/>
      <c r="D512" s="224"/>
      <c r="E512" s="224"/>
      <c r="F512" s="224"/>
      <c r="G512" s="224"/>
      <c r="H512" s="224"/>
      <c r="I512" s="224"/>
      <c r="J512" s="224"/>
      <c r="K512" s="224"/>
      <c r="L512" s="224"/>
      <c r="M512" s="224"/>
    </row>
    <row r="513" spans="1:13">
      <c r="A513" s="224"/>
      <c r="B513" s="224"/>
      <c r="C513" s="224"/>
      <c r="D513" s="224"/>
      <c r="E513" s="224"/>
      <c r="F513" s="224"/>
      <c r="G513" s="224"/>
      <c r="H513" s="224"/>
      <c r="I513" s="224"/>
      <c r="J513" s="224"/>
      <c r="K513" s="224"/>
      <c r="L513" s="224"/>
      <c r="M513" s="224"/>
    </row>
    <row r="514" spans="1:13">
      <c r="A514" s="224"/>
      <c r="B514" s="224"/>
      <c r="C514" s="224"/>
      <c r="D514" s="224"/>
      <c r="E514" s="224"/>
      <c r="F514" s="224"/>
      <c r="G514" s="224"/>
      <c r="H514" s="224"/>
      <c r="I514" s="224"/>
      <c r="J514" s="224"/>
      <c r="K514" s="224"/>
      <c r="L514" s="224"/>
      <c r="M514" s="224"/>
    </row>
    <row r="515" spans="1:13">
      <c r="A515" s="224"/>
      <c r="B515" s="224"/>
      <c r="C515" s="224"/>
      <c r="D515" s="224"/>
      <c r="E515" s="224"/>
      <c r="F515" s="224"/>
      <c r="G515" s="224"/>
      <c r="H515" s="224"/>
      <c r="I515" s="224"/>
      <c r="J515" s="224"/>
      <c r="K515" s="224"/>
      <c r="L515" s="224"/>
      <c r="M515" s="224"/>
    </row>
    <row r="516" spans="1:13">
      <c r="A516" s="224"/>
      <c r="B516" s="224"/>
      <c r="C516" s="224"/>
      <c r="D516" s="224"/>
      <c r="E516" s="224"/>
      <c r="F516" s="224"/>
      <c r="G516" s="224"/>
      <c r="H516" s="224"/>
      <c r="I516" s="224"/>
      <c r="J516" s="224"/>
      <c r="K516" s="224"/>
      <c r="L516" s="224"/>
      <c r="M516" s="224"/>
    </row>
    <row r="517" spans="1:13">
      <c r="A517" s="224"/>
      <c r="B517" s="224"/>
      <c r="C517" s="224"/>
      <c r="D517" s="224"/>
      <c r="E517" s="224"/>
      <c r="F517" s="224"/>
      <c r="G517" s="224"/>
      <c r="H517" s="224"/>
      <c r="I517" s="224"/>
      <c r="J517" s="224"/>
      <c r="K517" s="224"/>
      <c r="L517" s="224"/>
      <c r="M517" s="224"/>
    </row>
    <row r="518" spans="1:13">
      <c r="A518" s="224"/>
      <c r="B518" s="224"/>
      <c r="C518" s="224"/>
      <c r="D518" s="224"/>
      <c r="E518" s="224"/>
      <c r="F518" s="224"/>
      <c r="G518" s="224"/>
      <c r="H518" s="224"/>
      <c r="I518" s="224"/>
      <c r="J518" s="224"/>
      <c r="K518" s="224"/>
      <c r="L518" s="224"/>
      <c r="M518" s="224"/>
    </row>
    <row r="519" spans="1:13">
      <c r="A519" s="224"/>
      <c r="B519" s="224"/>
      <c r="C519" s="224"/>
      <c r="D519" s="224"/>
      <c r="E519" s="224"/>
      <c r="F519" s="224"/>
      <c r="G519" s="224"/>
      <c r="H519" s="224"/>
      <c r="I519" s="224"/>
      <c r="J519" s="224"/>
      <c r="K519" s="224"/>
      <c r="L519" s="224"/>
      <c r="M519" s="224"/>
    </row>
    <row r="520" spans="1:13">
      <c r="A520" s="224"/>
      <c r="B520" s="224"/>
      <c r="C520" s="224"/>
      <c r="D520" s="224"/>
      <c r="E520" s="224"/>
      <c r="F520" s="224"/>
      <c r="G520" s="224"/>
      <c r="H520" s="224"/>
      <c r="I520" s="224"/>
      <c r="J520" s="224"/>
      <c r="K520" s="224"/>
      <c r="L520" s="224"/>
      <c r="M520" s="224"/>
    </row>
    <row r="521" spans="1:13">
      <c r="A521" s="224"/>
      <c r="B521" s="224"/>
      <c r="C521" s="224"/>
      <c r="D521" s="224"/>
      <c r="E521" s="224"/>
      <c r="F521" s="224"/>
      <c r="G521" s="224"/>
      <c r="H521" s="224"/>
      <c r="I521" s="224"/>
      <c r="J521" s="224"/>
      <c r="K521" s="224"/>
      <c r="L521" s="224"/>
      <c r="M521" s="224"/>
    </row>
    <row r="522" spans="1:13">
      <c r="A522" s="224"/>
      <c r="B522" s="224"/>
      <c r="C522" s="224"/>
      <c r="D522" s="224"/>
      <c r="E522" s="224"/>
      <c r="F522" s="224"/>
      <c r="G522" s="224"/>
      <c r="H522" s="224"/>
      <c r="I522" s="224"/>
      <c r="J522" s="224"/>
      <c r="K522" s="224"/>
      <c r="L522" s="224"/>
      <c r="M522" s="224"/>
    </row>
    <row r="523" spans="1:13">
      <c r="A523" s="224"/>
      <c r="B523" s="224"/>
      <c r="C523" s="224"/>
      <c r="D523" s="224"/>
      <c r="E523" s="224"/>
      <c r="F523" s="224"/>
      <c r="G523" s="224"/>
      <c r="H523" s="224"/>
      <c r="I523" s="224"/>
      <c r="J523" s="224"/>
      <c r="K523" s="224"/>
      <c r="L523" s="224"/>
      <c r="M523" s="224"/>
    </row>
    <row r="524" spans="1:13">
      <c r="A524" s="224"/>
      <c r="B524" s="224"/>
      <c r="C524" s="224"/>
      <c r="D524" s="224"/>
      <c r="E524" s="224"/>
      <c r="F524" s="224"/>
      <c r="G524" s="224"/>
      <c r="H524" s="224"/>
      <c r="I524" s="224"/>
      <c r="J524" s="224"/>
      <c r="K524" s="224"/>
      <c r="L524" s="224"/>
      <c r="M524" s="224"/>
    </row>
    <row r="525" spans="1:13">
      <c r="A525" s="224"/>
      <c r="B525" s="224"/>
      <c r="C525" s="224"/>
      <c r="D525" s="224"/>
      <c r="E525" s="224"/>
      <c r="F525" s="224"/>
      <c r="G525" s="224"/>
      <c r="H525" s="224"/>
      <c r="I525" s="224"/>
      <c r="J525" s="224"/>
      <c r="K525" s="224"/>
      <c r="L525" s="224"/>
      <c r="M525" s="224"/>
    </row>
    <row r="526" spans="1:13">
      <c r="A526" s="224"/>
      <c r="B526" s="224"/>
      <c r="C526" s="224"/>
      <c r="D526" s="224"/>
      <c r="E526" s="224"/>
      <c r="F526" s="224"/>
      <c r="G526" s="224"/>
      <c r="H526" s="224"/>
      <c r="I526" s="224"/>
      <c r="J526" s="224"/>
      <c r="K526" s="224"/>
      <c r="L526" s="224"/>
      <c r="M526" s="224"/>
    </row>
    <row r="527" spans="1:13">
      <c r="A527" s="224"/>
      <c r="B527" s="224"/>
      <c r="C527" s="224"/>
      <c r="D527" s="224"/>
      <c r="E527" s="224"/>
      <c r="F527" s="224"/>
      <c r="G527" s="224"/>
      <c r="H527" s="224"/>
      <c r="I527" s="224"/>
      <c r="J527" s="224"/>
      <c r="K527" s="224"/>
      <c r="L527" s="224"/>
      <c r="M527" s="224"/>
    </row>
    <row r="528" spans="1:13">
      <c r="A528" s="224"/>
      <c r="B528" s="224"/>
      <c r="C528" s="224"/>
      <c r="D528" s="224"/>
      <c r="E528" s="224"/>
      <c r="F528" s="224"/>
      <c r="G528" s="224"/>
      <c r="H528" s="224"/>
      <c r="I528" s="224"/>
      <c r="J528" s="224"/>
      <c r="K528" s="224"/>
      <c r="L528" s="224"/>
      <c r="M528" s="224"/>
    </row>
    <row r="529" spans="1:13">
      <c r="A529" s="224"/>
      <c r="B529" s="224"/>
      <c r="C529" s="224"/>
      <c r="D529" s="224"/>
      <c r="E529" s="224"/>
      <c r="F529" s="224"/>
      <c r="G529" s="224"/>
      <c r="H529" s="224"/>
      <c r="I529" s="224"/>
      <c r="J529" s="224"/>
      <c r="K529" s="224"/>
      <c r="L529" s="224"/>
      <c r="M529" s="224"/>
    </row>
    <row r="530" spans="1:13">
      <c r="A530" s="224"/>
      <c r="B530" s="224"/>
      <c r="C530" s="224"/>
      <c r="D530" s="224"/>
      <c r="E530" s="224"/>
      <c r="F530" s="224"/>
      <c r="G530" s="224"/>
      <c r="H530" s="224"/>
      <c r="I530" s="224"/>
      <c r="J530" s="224"/>
      <c r="K530" s="224"/>
      <c r="L530" s="224"/>
      <c r="M530" s="224"/>
    </row>
    <row r="531" spans="1:13">
      <c r="A531" s="224"/>
      <c r="B531" s="224"/>
      <c r="C531" s="224"/>
      <c r="D531" s="224"/>
      <c r="E531" s="224"/>
      <c r="F531" s="224"/>
      <c r="G531" s="224"/>
      <c r="H531" s="224"/>
      <c r="I531" s="224"/>
      <c r="J531" s="224"/>
      <c r="K531" s="224"/>
      <c r="L531" s="224"/>
      <c r="M531" s="224"/>
    </row>
    <row r="532" spans="1:13">
      <c r="A532" s="224"/>
      <c r="B532" s="224"/>
      <c r="C532" s="224"/>
      <c r="D532" s="224"/>
      <c r="E532" s="224"/>
      <c r="F532" s="224"/>
      <c r="G532" s="224"/>
      <c r="H532" s="224"/>
      <c r="I532" s="224"/>
      <c r="J532" s="224"/>
      <c r="K532" s="224"/>
      <c r="L532" s="224"/>
      <c r="M532" s="224"/>
    </row>
    <row r="533" spans="1:13">
      <c r="A533" s="224"/>
      <c r="B533" s="224"/>
      <c r="C533" s="224"/>
      <c r="D533" s="224"/>
      <c r="E533" s="224"/>
      <c r="F533" s="224"/>
      <c r="G533" s="224"/>
      <c r="H533" s="224"/>
      <c r="I533" s="224"/>
      <c r="J533" s="224"/>
      <c r="K533" s="224"/>
      <c r="L533" s="224"/>
      <c r="M533" s="224"/>
    </row>
    <row r="534" spans="1:13">
      <c r="A534" s="224"/>
      <c r="B534" s="224"/>
      <c r="C534" s="224"/>
      <c r="D534" s="224"/>
      <c r="E534" s="224"/>
      <c r="F534" s="224"/>
      <c r="G534" s="224"/>
      <c r="H534" s="224"/>
      <c r="I534" s="224"/>
      <c r="J534" s="224"/>
      <c r="K534" s="224"/>
      <c r="L534" s="224"/>
      <c r="M534" s="224"/>
    </row>
    <row r="535" spans="1:13">
      <c r="A535" s="224"/>
      <c r="B535" s="224"/>
      <c r="C535" s="224"/>
      <c r="D535" s="224"/>
      <c r="E535" s="224"/>
      <c r="F535" s="224"/>
      <c r="G535" s="224"/>
      <c r="H535" s="224"/>
      <c r="I535" s="224"/>
      <c r="J535" s="224"/>
      <c r="K535" s="224"/>
      <c r="L535" s="224"/>
      <c r="M535" s="224"/>
    </row>
    <row r="536" spans="1:13">
      <c r="A536" s="224"/>
      <c r="B536" s="224"/>
      <c r="C536" s="224"/>
      <c r="D536" s="224"/>
      <c r="E536" s="224"/>
      <c r="F536" s="224"/>
      <c r="G536" s="224"/>
      <c r="H536" s="224"/>
      <c r="I536" s="224"/>
      <c r="J536" s="224"/>
      <c r="K536" s="224"/>
      <c r="L536" s="224"/>
      <c r="M536" s="224"/>
    </row>
    <row r="537" spans="1:13">
      <c r="A537" s="224"/>
      <c r="B537" s="224"/>
      <c r="C537" s="224"/>
      <c r="D537" s="224"/>
      <c r="E537" s="224"/>
      <c r="F537" s="224"/>
      <c r="G537" s="224"/>
      <c r="H537" s="224"/>
      <c r="I537" s="224"/>
      <c r="J537" s="224"/>
      <c r="K537" s="224"/>
      <c r="L537" s="224"/>
      <c r="M537" s="224"/>
    </row>
    <row r="538" spans="1:13">
      <c r="A538" s="224"/>
      <c r="B538" s="224"/>
      <c r="C538" s="224"/>
      <c r="D538" s="224"/>
      <c r="E538" s="224"/>
      <c r="F538" s="224"/>
      <c r="G538" s="224"/>
      <c r="H538" s="224"/>
      <c r="I538" s="224"/>
      <c r="J538" s="224"/>
      <c r="K538" s="224"/>
      <c r="L538" s="224"/>
      <c r="M538" s="224"/>
    </row>
    <row r="539" spans="1:13">
      <c r="A539" s="224"/>
      <c r="B539" s="224"/>
      <c r="C539" s="224"/>
      <c r="D539" s="224"/>
      <c r="E539" s="224"/>
      <c r="F539" s="224"/>
      <c r="G539" s="224"/>
      <c r="H539" s="224"/>
      <c r="I539" s="224"/>
      <c r="J539" s="224"/>
      <c r="K539" s="224"/>
      <c r="L539" s="224"/>
      <c r="M539" s="224"/>
    </row>
    <row r="540" spans="1:13">
      <c r="A540" s="224"/>
      <c r="B540" s="224"/>
      <c r="C540" s="224"/>
      <c r="D540" s="224"/>
      <c r="E540" s="224"/>
      <c r="F540" s="224"/>
      <c r="G540" s="224"/>
      <c r="H540" s="224"/>
      <c r="I540" s="224"/>
      <c r="J540" s="224"/>
      <c r="K540" s="224"/>
      <c r="L540" s="224"/>
      <c r="M540" s="224"/>
    </row>
    <row r="541" spans="1:13">
      <c r="A541" s="224"/>
      <c r="B541" s="224"/>
      <c r="C541" s="224"/>
      <c r="D541" s="224"/>
      <c r="E541" s="224"/>
      <c r="F541" s="224"/>
      <c r="G541" s="224"/>
      <c r="H541" s="224"/>
      <c r="I541" s="224"/>
      <c r="J541" s="224"/>
      <c r="K541" s="224"/>
      <c r="L541" s="224"/>
      <c r="M541" s="224"/>
    </row>
    <row r="542" spans="1:13">
      <c r="A542" s="224"/>
      <c r="B542" s="224"/>
      <c r="C542" s="224"/>
      <c r="D542" s="224"/>
      <c r="E542" s="224"/>
      <c r="F542" s="224"/>
      <c r="G542" s="224"/>
      <c r="H542" s="224"/>
      <c r="I542" s="224"/>
      <c r="J542" s="224"/>
      <c r="K542" s="224"/>
      <c r="L542" s="224"/>
      <c r="M542" s="224"/>
    </row>
    <row r="543" spans="1:13">
      <c r="A543" s="224"/>
      <c r="B543" s="224"/>
      <c r="C543" s="224"/>
      <c r="D543" s="224"/>
      <c r="E543" s="224"/>
      <c r="F543" s="224"/>
      <c r="G543" s="224"/>
      <c r="H543" s="224"/>
      <c r="I543" s="224"/>
      <c r="J543" s="224"/>
      <c r="K543" s="224"/>
      <c r="L543" s="224"/>
      <c r="M543" s="224"/>
    </row>
    <row r="544" spans="1:13">
      <c r="A544" s="224"/>
      <c r="B544" s="224"/>
      <c r="C544" s="224"/>
      <c r="D544" s="224"/>
      <c r="E544" s="224"/>
      <c r="F544" s="224"/>
      <c r="G544" s="224"/>
      <c r="H544" s="224"/>
      <c r="I544" s="224"/>
      <c r="J544" s="224"/>
      <c r="K544" s="224"/>
      <c r="L544" s="224"/>
      <c r="M544" s="224"/>
    </row>
    <row r="545" spans="1:13">
      <c r="A545" s="224"/>
      <c r="B545" s="224"/>
      <c r="C545" s="224"/>
      <c r="D545" s="224"/>
      <c r="E545" s="224"/>
      <c r="F545" s="224"/>
      <c r="G545" s="224"/>
      <c r="H545" s="224"/>
      <c r="I545" s="224"/>
      <c r="J545" s="224"/>
      <c r="K545" s="224"/>
      <c r="L545" s="224"/>
      <c r="M545" s="224"/>
    </row>
    <row r="546" spans="1:13">
      <c r="A546" s="224"/>
      <c r="B546" s="224"/>
      <c r="C546" s="224"/>
      <c r="D546" s="224"/>
      <c r="E546" s="224"/>
      <c r="F546" s="224"/>
      <c r="G546" s="224"/>
      <c r="H546" s="224"/>
      <c r="I546" s="224"/>
      <c r="J546" s="224"/>
      <c r="K546" s="224"/>
      <c r="L546" s="224"/>
      <c r="M546" s="224"/>
    </row>
    <row r="547" spans="1:13">
      <c r="A547" s="224"/>
      <c r="B547" s="224"/>
      <c r="C547" s="224"/>
      <c r="D547" s="224"/>
      <c r="E547" s="224"/>
      <c r="F547" s="224"/>
      <c r="G547" s="224"/>
      <c r="H547" s="224"/>
      <c r="I547" s="224"/>
      <c r="J547" s="224"/>
      <c r="K547" s="224"/>
      <c r="L547" s="224"/>
      <c r="M547" s="224"/>
    </row>
    <row r="548" spans="1:13">
      <c r="A548" s="224"/>
      <c r="B548" s="224"/>
      <c r="C548" s="224"/>
      <c r="D548" s="224"/>
      <c r="E548" s="224"/>
      <c r="F548" s="224"/>
      <c r="G548" s="224"/>
      <c r="H548" s="224"/>
      <c r="I548" s="224"/>
      <c r="J548" s="224"/>
      <c r="K548" s="224"/>
      <c r="L548" s="224"/>
      <c r="M548" s="224"/>
    </row>
    <row r="549" spans="1:13">
      <c r="A549" s="224"/>
      <c r="B549" s="224"/>
      <c r="C549" s="224"/>
      <c r="D549" s="224"/>
      <c r="E549" s="224"/>
      <c r="F549" s="224"/>
      <c r="G549" s="224"/>
      <c r="H549" s="224"/>
      <c r="I549" s="224"/>
      <c r="J549" s="224"/>
      <c r="K549" s="224"/>
      <c r="L549" s="224"/>
      <c r="M549" s="224"/>
    </row>
    <row r="550" spans="1:13">
      <c r="A550" s="224"/>
      <c r="B550" s="224"/>
      <c r="C550" s="224"/>
      <c r="D550" s="224"/>
      <c r="E550" s="224"/>
      <c r="F550" s="224"/>
      <c r="G550" s="224"/>
      <c r="H550" s="224"/>
      <c r="I550" s="224"/>
      <c r="J550" s="224"/>
      <c r="K550" s="224"/>
      <c r="L550" s="224"/>
      <c r="M550" s="224"/>
    </row>
    <row r="551" spans="1:13">
      <c r="A551" s="224"/>
      <c r="B551" s="224"/>
      <c r="C551" s="224"/>
      <c r="D551" s="224"/>
      <c r="E551" s="224"/>
      <c r="F551" s="224"/>
      <c r="G551" s="224"/>
      <c r="H551" s="224"/>
      <c r="I551" s="224"/>
      <c r="J551" s="224"/>
      <c r="K551" s="224"/>
      <c r="L551" s="224"/>
      <c r="M551" s="224"/>
    </row>
    <row r="552" spans="1:13">
      <c r="A552" s="224"/>
      <c r="B552" s="224"/>
      <c r="C552" s="224"/>
      <c r="D552" s="224"/>
      <c r="E552" s="224"/>
      <c r="F552" s="224"/>
      <c r="G552" s="224"/>
      <c r="H552" s="224"/>
      <c r="I552" s="224"/>
      <c r="J552" s="224"/>
      <c r="K552" s="224"/>
      <c r="L552" s="224"/>
      <c r="M552" s="224"/>
    </row>
    <row r="553" spans="1:13">
      <c r="A553" s="224"/>
      <c r="B553" s="224"/>
      <c r="C553" s="224"/>
      <c r="D553" s="224"/>
      <c r="E553" s="224"/>
      <c r="F553" s="224"/>
      <c r="G553" s="224"/>
      <c r="H553" s="224"/>
      <c r="I553" s="224"/>
      <c r="J553" s="224"/>
      <c r="K553" s="224"/>
      <c r="L553" s="224"/>
      <c r="M553" s="224"/>
    </row>
    <row r="554" spans="1:13">
      <c r="A554" s="224"/>
      <c r="B554" s="224"/>
      <c r="C554" s="224"/>
      <c r="D554" s="224"/>
      <c r="E554" s="224"/>
      <c r="F554" s="224"/>
      <c r="G554" s="224"/>
      <c r="H554" s="224"/>
      <c r="I554" s="224"/>
      <c r="J554" s="224"/>
      <c r="K554" s="224"/>
      <c r="L554" s="224"/>
      <c r="M554" s="224"/>
    </row>
    <row r="555" spans="1:13">
      <c r="A555" s="224"/>
      <c r="B555" s="224"/>
      <c r="C555" s="224"/>
      <c r="D555" s="224"/>
      <c r="E555" s="224"/>
      <c r="F555" s="224"/>
      <c r="G555" s="224"/>
      <c r="H555" s="224"/>
      <c r="I555" s="224"/>
      <c r="J555" s="224"/>
      <c r="K555" s="224"/>
      <c r="L555" s="224"/>
      <c r="M555" s="224"/>
    </row>
    <row r="556" spans="1:13">
      <c r="A556" s="224"/>
      <c r="B556" s="224"/>
      <c r="C556" s="224"/>
      <c r="D556" s="224"/>
      <c r="E556" s="224"/>
      <c r="F556" s="224"/>
      <c r="G556" s="224"/>
      <c r="H556" s="224"/>
      <c r="I556" s="224"/>
      <c r="J556" s="224"/>
      <c r="K556" s="224"/>
      <c r="L556" s="224"/>
      <c r="M556" s="224"/>
    </row>
    <row r="557" spans="1:13">
      <c r="A557" s="224"/>
      <c r="B557" s="224"/>
      <c r="C557" s="224"/>
      <c r="D557" s="224"/>
      <c r="E557" s="224"/>
      <c r="F557" s="224"/>
      <c r="G557" s="224"/>
      <c r="H557" s="224"/>
      <c r="I557" s="224"/>
      <c r="J557" s="224"/>
      <c r="K557" s="224"/>
      <c r="L557" s="224"/>
      <c r="M557" s="224"/>
    </row>
    <row r="558" spans="1:13">
      <c r="A558" s="224"/>
      <c r="B558" s="224"/>
      <c r="C558" s="224"/>
      <c r="D558" s="224"/>
      <c r="E558" s="224"/>
      <c r="F558" s="224"/>
      <c r="G558" s="224"/>
      <c r="H558" s="224"/>
      <c r="I558" s="224"/>
      <c r="J558" s="224"/>
      <c r="K558" s="224"/>
      <c r="L558" s="224"/>
      <c r="M558" s="224"/>
    </row>
    <row r="559" spans="1:13">
      <c r="A559" s="224"/>
      <c r="B559" s="224"/>
      <c r="C559" s="224"/>
      <c r="D559" s="224"/>
      <c r="E559" s="224"/>
      <c r="F559" s="224"/>
      <c r="G559" s="224"/>
      <c r="H559" s="224"/>
      <c r="I559" s="224"/>
      <c r="J559" s="224"/>
      <c r="K559" s="224"/>
      <c r="L559" s="224"/>
      <c r="M559" s="224"/>
    </row>
    <row r="560" spans="1:13">
      <c r="A560" s="224"/>
      <c r="B560" s="224"/>
      <c r="C560" s="224"/>
      <c r="D560" s="224"/>
      <c r="E560" s="224"/>
      <c r="F560" s="224"/>
      <c r="G560" s="224"/>
      <c r="H560" s="224"/>
      <c r="I560" s="224"/>
      <c r="J560" s="224"/>
      <c r="K560" s="224"/>
      <c r="L560" s="224"/>
      <c r="M560" s="224"/>
    </row>
    <row r="561" spans="1:13">
      <c r="A561" s="224"/>
      <c r="B561" s="224"/>
      <c r="C561" s="224"/>
      <c r="D561" s="224"/>
      <c r="E561" s="224"/>
      <c r="F561" s="224"/>
      <c r="G561" s="224"/>
      <c r="H561" s="224"/>
      <c r="I561" s="224"/>
      <c r="J561" s="224"/>
      <c r="K561" s="224"/>
      <c r="L561" s="224"/>
      <c r="M561" s="224"/>
    </row>
    <row r="562" spans="1:13">
      <c r="A562" s="224"/>
      <c r="B562" s="224"/>
      <c r="C562" s="224"/>
      <c r="D562" s="224"/>
      <c r="E562" s="224"/>
      <c r="F562" s="224"/>
      <c r="G562" s="224"/>
      <c r="H562" s="224"/>
      <c r="I562" s="224"/>
      <c r="J562" s="224"/>
      <c r="K562" s="224"/>
      <c r="L562" s="224"/>
      <c r="M562" s="224"/>
    </row>
    <row r="563" spans="1:13">
      <c r="A563" s="224"/>
      <c r="B563" s="224"/>
      <c r="C563" s="224"/>
      <c r="D563" s="224"/>
      <c r="E563" s="224"/>
      <c r="F563" s="224"/>
      <c r="G563" s="224"/>
      <c r="H563" s="224"/>
      <c r="I563" s="224"/>
      <c r="J563" s="224"/>
      <c r="K563" s="224"/>
      <c r="L563" s="224"/>
      <c r="M563" s="224"/>
    </row>
    <row r="564" spans="1:13">
      <c r="A564" s="224"/>
      <c r="B564" s="224"/>
      <c r="C564" s="224"/>
      <c r="D564" s="224"/>
      <c r="E564" s="224"/>
      <c r="F564" s="224"/>
      <c r="G564" s="224"/>
      <c r="H564" s="224"/>
      <c r="I564" s="224"/>
      <c r="J564" s="224"/>
      <c r="K564" s="224"/>
      <c r="L564" s="224"/>
      <c r="M564" s="224"/>
    </row>
    <row r="565" spans="1:13">
      <c r="A565" s="224"/>
      <c r="B565" s="224"/>
      <c r="C565" s="224"/>
      <c r="D565" s="224"/>
      <c r="E565" s="224"/>
      <c r="F565" s="224"/>
      <c r="G565" s="224"/>
      <c r="H565" s="224"/>
      <c r="I565" s="224"/>
      <c r="J565" s="224"/>
      <c r="K565" s="224"/>
      <c r="L565" s="224"/>
      <c r="M565" s="224"/>
    </row>
    <row r="566" spans="1:13">
      <c r="A566" s="224"/>
      <c r="B566" s="224"/>
      <c r="C566" s="224"/>
      <c r="D566" s="224"/>
      <c r="E566" s="224"/>
      <c r="F566" s="224"/>
      <c r="G566" s="224"/>
      <c r="H566" s="224"/>
      <c r="I566" s="224"/>
      <c r="J566" s="224"/>
      <c r="K566" s="224"/>
      <c r="L566" s="224"/>
      <c r="M566" s="224"/>
    </row>
    <row r="567" spans="1:13">
      <c r="A567" s="224"/>
      <c r="B567" s="224"/>
      <c r="C567" s="224"/>
      <c r="D567" s="224"/>
      <c r="E567" s="224"/>
      <c r="F567" s="224"/>
      <c r="G567" s="224"/>
      <c r="H567" s="224"/>
      <c r="I567" s="224"/>
      <c r="J567" s="224"/>
      <c r="K567" s="224"/>
      <c r="L567" s="224"/>
      <c r="M567" s="224"/>
    </row>
    <row r="568" spans="1:13">
      <c r="A568" s="224"/>
      <c r="B568" s="224"/>
      <c r="C568" s="224"/>
      <c r="D568" s="224"/>
      <c r="E568" s="224"/>
      <c r="F568" s="224"/>
      <c r="G568" s="224"/>
      <c r="H568" s="224"/>
      <c r="I568" s="224"/>
      <c r="J568" s="224"/>
      <c r="K568" s="224"/>
      <c r="L568" s="224"/>
      <c r="M568" s="224"/>
    </row>
    <row r="569" spans="1:13">
      <c r="A569" s="224"/>
      <c r="B569" s="224"/>
      <c r="C569" s="224"/>
      <c r="D569" s="224"/>
      <c r="E569" s="224"/>
      <c r="F569" s="224"/>
      <c r="G569" s="224"/>
      <c r="H569" s="224"/>
      <c r="I569" s="224"/>
      <c r="J569" s="224"/>
      <c r="K569" s="224"/>
      <c r="L569" s="224"/>
      <c r="M569" s="224"/>
    </row>
    <row r="570" spans="1:13">
      <c r="A570" s="224"/>
      <c r="B570" s="224"/>
      <c r="C570" s="224"/>
      <c r="D570" s="224"/>
      <c r="E570" s="224"/>
      <c r="F570" s="224"/>
      <c r="G570" s="224"/>
      <c r="H570" s="224"/>
      <c r="I570" s="224"/>
      <c r="J570" s="224"/>
      <c r="K570" s="224"/>
      <c r="L570" s="224"/>
      <c r="M570" s="224"/>
    </row>
    <row r="571" spans="1:13">
      <c r="A571" s="224"/>
      <c r="B571" s="224"/>
      <c r="C571" s="224"/>
      <c r="D571" s="224"/>
      <c r="E571" s="224"/>
      <c r="F571" s="224"/>
      <c r="G571" s="224"/>
      <c r="H571" s="224"/>
      <c r="I571" s="224"/>
      <c r="J571" s="224"/>
      <c r="K571" s="224"/>
      <c r="L571" s="224"/>
      <c r="M571" s="224"/>
    </row>
    <row r="572" spans="1:13">
      <c r="A572" s="224"/>
      <c r="B572" s="224"/>
      <c r="C572" s="224"/>
      <c r="D572" s="224"/>
      <c r="E572" s="224"/>
      <c r="F572" s="224"/>
      <c r="G572" s="224"/>
      <c r="H572" s="224"/>
      <c r="I572" s="224"/>
      <c r="J572" s="224"/>
      <c r="K572" s="224"/>
      <c r="L572" s="224"/>
      <c r="M572" s="224"/>
    </row>
    <row r="573" spans="1:13">
      <c r="A573" s="224"/>
      <c r="B573" s="224"/>
      <c r="C573" s="224"/>
      <c r="D573" s="224"/>
      <c r="E573" s="224"/>
      <c r="F573" s="224"/>
      <c r="G573" s="224"/>
      <c r="H573" s="224"/>
      <c r="I573" s="224"/>
      <c r="J573" s="224"/>
      <c r="K573" s="224"/>
      <c r="L573" s="224"/>
      <c r="M573" s="224"/>
    </row>
    <row r="574" spans="1:13">
      <c r="A574" s="224"/>
      <c r="B574" s="224"/>
      <c r="C574" s="224"/>
      <c r="D574" s="224"/>
      <c r="E574" s="224"/>
      <c r="F574" s="224"/>
      <c r="G574" s="224"/>
      <c r="H574" s="224"/>
      <c r="I574" s="224"/>
      <c r="J574" s="224"/>
      <c r="K574" s="224"/>
      <c r="L574" s="224"/>
      <c r="M574" s="224"/>
    </row>
    <row r="575" spans="1:13">
      <c r="A575" s="224"/>
      <c r="B575" s="224"/>
      <c r="C575" s="224"/>
      <c r="D575" s="224"/>
      <c r="E575" s="224"/>
      <c r="F575" s="224"/>
      <c r="G575" s="224"/>
      <c r="H575" s="224"/>
      <c r="I575" s="224"/>
      <c r="J575" s="224"/>
      <c r="K575" s="224"/>
      <c r="L575" s="224"/>
      <c r="M575" s="224"/>
    </row>
    <row r="576" spans="1:13">
      <c r="A576" s="224"/>
      <c r="B576" s="224"/>
      <c r="C576" s="224"/>
      <c r="D576" s="224"/>
      <c r="E576" s="224"/>
      <c r="F576" s="224"/>
      <c r="G576" s="224"/>
      <c r="H576" s="224"/>
      <c r="I576" s="224"/>
      <c r="J576" s="224"/>
      <c r="K576" s="224"/>
      <c r="L576" s="224"/>
      <c r="M576" s="224"/>
    </row>
    <row r="577" spans="1:13">
      <c r="A577" s="224"/>
      <c r="B577" s="224"/>
      <c r="C577" s="224"/>
      <c r="D577" s="224"/>
      <c r="E577" s="224"/>
      <c r="F577" s="224"/>
      <c r="G577" s="224"/>
      <c r="H577" s="224"/>
      <c r="I577" s="224"/>
      <c r="J577" s="224"/>
      <c r="K577" s="224"/>
      <c r="L577" s="224"/>
      <c r="M577" s="224"/>
    </row>
    <row r="578" spans="1:13">
      <c r="A578" s="224"/>
      <c r="B578" s="224"/>
      <c r="C578" s="224"/>
      <c r="D578" s="224"/>
      <c r="E578" s="224"/>
      <c r="F578" s="224"/>
      <c r="G578" s="224"/>
      <c r="H578" s="224"/>
      <c r="I578" s="224"/>
      <c r="J578" s="224"/>
      <c r="K578" s="224"/>
      <c r="L578" s="224"/>
      <c r="M578" s="224"/>
    </row>
    <row r="579" spans="1:13">
      <c r="A579" s="224"/>
      <c r="B579" s="224"/>
      <c r="C579" s="224"/>
      <c r="D579" s="224"/>
      <c r="E579" s="224"/>
      <c r="F579" s="224"/>
      <c r="G579" s="224"/>
      <c r="H579" s="224"/>
      <c r="I579" s="224"/>
      <c r="J579" s="224"/>
      <c r="K579" s="224"/>
      <c r="L579" s="224"/>
      <c r="M579" s="224"/>
    </row>
    <row r="580" spans="1:13">
      <c r="A580" s="224"/>
      <c r="B580" s="224"/>
      <c r="C580" s="224"/>
      <c r="D580" s="224"/>
      <c r="E580" s="224"/>
      <c r="F580" s="224"/>
      <c r="G580" s="224"/>
      <c r="H580" s="224"/>
      <c r="I580" s="224"/>
      <c r="J580" s="224"/>
      <c r="K580" s="224"/>
      <c r="L580" s="224"/>
      <c r="M580" s="224"/>
    </row>
    <row r="581" spans="1:13">
      <c r="A581" s="224"/>
      <c r="B581" s="224"/>
      <c r="C581" s="224"/>
      <c r="D581" s="224"/>
      <c r="E581" s="224"/>
      <c r="F581" s="224"/>
      <c r="G581" s="224"/>
      <c r="H581" s="224"/>
      <c r="I581" s="224"/>
      <c r="J581" s="224"/>
      <c r="K581" s="224"/>
      <c r="L581" s="224"/>
      <c r="M581" s="224"/>
    </row>
    <row r="582" spans="1:13">
      <c r="A582" s="224"/>
      <c r="B582" s="224"/>
      <c r="C582" s="224"/>
      <c r="D582" s="224"/>
      <c r="E582" s="224"/>
      <c r="F582" s="224"/>
      <c r="G582" s="224"/>
      <c r="H582" s="224"/>
      <c r="I582" s="224"/>
      <c r="J582" s="224"/>
      <c r="K582" s="224"/>
      <c r="L582" s="224"/>
      <c r="M582" s="224"/>
    </row>
    <row r="583" spans="1:13">
      <c r="A583" s="224"/>
      <c r="B583" s="224"/>
      <c r="C583" s="224"/>
      <c r="D583" s="224"/>
      <c r="E583" s="224"/>
      <c r="F583" s="224"/>
      <c r="G583" s="224"/>
      <c r="H583" s="224"/>
      <c r="I583" s="224"/>
      <c r="J583" s="224"/>
      <c r="K583" s="224"/>
      <c r="L583" s="224"/>
      <c r="M583" s="224"/>
    </row>
    <row r="584" spans="1:13">
      <c r="A584" s="224"/>
      <c r="B584" s="224"/>
      <c r="C584" s="224"/>
      <c r="D584" s="224"/>
      <c r="E584" s="224"/>
      <c r="F584" s="224"/>
      <c r="G584" s="224"/>
      <c r="H584" s="224"/>
      <c r="I584" s="224"/>
      <c r="J584" s="224"/>
      <c r="K584" s="224"/>
      <c r="L584" s="224"/>
      <c r="M584" s="224"/>
    </row>
    <row r="585" spans="1:13">
      <c r="A585" s="224"/>
      <c r="B585" s="224"/>
      <c r="C585" s="224"/>
      <c r="D585" s="224"/>
      <c r="E585" s="224"/>
      <c r="F585" s="224"/>
      <c r="G585" s="224"/>
      <c r="H585" s="224"/>
      <c r="I585" s="224"/>
      <c r="J585" s="224"/>
      <c r="K585" s="224"/>
      <c r="L585" s="224"/>
      <c r="M585" s="224"/>
    </row>
    <row r="586" spans="1:13">
      <c r="A586" s="224"/>
      <c r="B586" s="224"/>
      <c r="C586" s="224"/>
      <c r="D586" s="224"/>
      <c r="E586" s="224"/>
      <c r="F586" s="224"/>
      <c r="G586" s="224"/>
      <c r="H586" s="224"/>
      <c r="I586" s="224"/>
      <c r="J586" s="224"/>
      <c r="K586" s="224"/>
      <c r="L586" s="224"/>
      <c r="M586" s="224"/>
    </row>
    <row r="587" spans="1:13">
      <c r="A587" s="224"/>
      <c r="B587" s="224"/>
      <c r="C587" s="224"/>
      <c r="D587" s="224"/>
      <c r="E587" s="224"/>
      <c r="F587" s="224"/>
      <c r="G587" s="224"/>
      <c r="H587" s="224"/>
      <c r="I587" s="224"/>
      <c r="J587" s="224"/>
      <c r="K587" s="224"/>
      <c r="L587" s="224"/>
      <c r="M587" s="224"/>
    </row>
    <row r="588" spans="1:13">
      <c r="A588" s="224"/>
      <c r="B588" s="224"/>
      <c r="C588" s="224"/>
      <c r="D588" s="224"/>
      <c r="E588" s="224"/>
      <c r="F588" s="224"/>
      <c r="G588" s="224"/>
      <c r="H588" s="224"/>
      <c r="I588" s="224"/>
      <c r="J588" s="224"/>
      <c r="K588" s="224"/>
      <c r="L588" s="224"/>
      <c r="M588" s="224"/>
    </row>
    <row r="589" spans="1:13">
      <c r="A589" s="224"/>
      <c r="B589" s="224"/>
      <c r="C589" s="224"/>
      <c r="D589" s="224"/>
      <c r="E589" s="224"/>
      <c r="F589" s="224"/>
      <c r="G589" s="224"/>
      <c r="H589" s="224"/>
      <c r="I589" s="224"/>
      <c r="J589" s="224"/>
      <c r="K589" s="224"/>
      <c r="L589" s="224"/>
      <c r="M589" s="224"/>
    </row>
    <row r="590" spans="1:13">
      <c r="A590" s="224"/>
      <c r="B590" s="224"/>
      <c r="C590" s="224"/>
      <c r="D590" s="224"/>
      <c r="E590" s="224"/>
      <c r="F590" s="224"/>
      <c r="G590" s="224"/>
      <c r="H590" s="224"/>
      <c r="I590" s="224"/>
      <c r="J590" s="224"/>
      <c r="K590" s="224"/>
      <c r="L590" s="224"/>
      <c r="M590" s="224"/>
    </row>
    <row r="591" spans="1:13">
      <c r="A591" s="224"/>
      <c r="B591" s="224"/>
      <c r="C591" s="224"/>
      <c r="D591" s="224"/>
      <c r="E591" s="224"/>
      <c r="F591" s="224"/>
      <c r="G591" s="224"/>
      <c r="H591" s="224"/>
      <c r="I591" s="224"/>
      <c r="J591" s="224"/>
      <c r="K591" s="224"/>
      <c r="L591" s="224"/>
      <c r="M591" s="224"/>
    </row>
    <row r="592" spans="1:13">
      <c r="A592" s="224"/>
      <c r="B592" s="224"/>
      <c r="C592" s="224"/>
      <c r="D592" s="224"/>
      <c r="E592" s="224"/>
      <c r="F592" s="224"/>
      <c r="G592" s="224"/>
      <c r="H592" s="224"/>
      <c r="I592" s="224"/>
      <c r="J592" s="224"/>
      <c r="K592" s="224"/>
      <c r="L592" s="224"/>
      <c r="M592" s="224"/>
    </row>
    <row r="593" spans="1:13">
      <c r="A593" s="224"/>
      <c r="B593" s="224"/>
      <c r="C593" s="224"/>
      <c r="D593" s="224"/>
      <c r="E593" s="224"/>
      <c r="F593" s="224"/>
      <c r="G593" s="224"/>
      <c r="H593" s="224"/>
      <c r="I593" s="224"/>
      <c r="J593" s="224"/>
      <c r="K593" s="224"/>
      <c r="L593" s="224"/>
      <c r="M593" s="224"/>
    </row>
    <row r="594" spans="1:13">
      <c r="A594" s="224"/>
      <c r="B594" s="224"/>
      <c r="C594" s="224"/>
      <c r="D594" s="224"/>
      <c r="E594" s="224"/>
      <c r="F594" s="224"/>
      <c r="G594" s="224"/>
      <c r="H594" s="224"/>
      <c r="I594" s="224"/>
      <c r="J594" s="224"/>
      <c r="K594" s="224"/>
      <c r="L594" s="224"/>
      <c r="M594" s="224"/>
    </row>
    <row r="595" spans="1:13">
      <c r="A595" s="224"/>
      <c r="B595" s="224"/>
      <c r="C595" s="224"/>
      <c r="D595" s="224"/>
      <c r="E595" s="224"/>
      <c r="F595" s="224"/>
      <c r="G595" s="224"/>
      <c r="H595" s="224"/>
      <c r="I595" s="224"/>
      <c r="J595" s="224"/>
      <c r="K595" s="224"/>
      <c r="L595" s="224"/>
      <c r="M595" s="224"/>
    </row>
    <row r="596" spans="1:13">
      <c r="A596" s="224"/>
      <c r="B596" s="224"/>
      <c r="C596" s="224"/>
      <c r="D596" s="224"/>
      <c r="E596" s="224"/>
      <c r="F596" s="224"/>
      <c r="G596" s="224"/>
      <c r="H596" s="224"/>
      <c r="I596" s="224"/>
      <c r="J596" s="224"/>
      <c r="K596" s="224"/>
      <c r="L596" s="224"/>
      <c r="M596" s="224"/>
    </row>
    <row r="597" spans="1:13">
      <c r="A597" s="224"/>
      <c r="B597" s="224"/>
      <c r="C597" s="224"/>
      <c r="D597" s="224"/>
      <c r="E597" s="224"/>
      <c r="F597" s="224"/>
      <c r="G597" s="224"/>
      <c r="H597" s="224"/>
      <c r="I597" s="224"/>
      <c r="J597" s="224"/>
      <c r="K597" s="224"/>
      <c r="L597" s="224"/>
      <c r="M597" s="224"/>
    </row>
    <row r="598" spans="1:13">
      <c r="A598" s="224"/>
      <c r="B598" s="224"/>
      <c r="C598" s="224"/>
      <c r="D598" s="224"/>
      <c r="E598" s="224"/>
      <c r="F598" s="224"/>
      <c r="G598" s="224"/>
      <c r="H598" s="224"/>
      <c r="I598" s="224"/>
      <c r="J598" s="224"/>
      <c r="K598" s="224"/>
      <c r="L598" s="224"/>
      <c r="M598" s="224"/>
    </row>
    <row r="599" spans="1:13">
      <c r="A599" s="224"/>
      <c r="B599" s="224"/>
      <c r="C599" s="224"/>
      <c r="D599" s="224"/>
      <c r="E599" s="224"/>
      <c r="F599" s="224"/>
      <c r="G599" s="224"/>
      <c r="H599" s="224"/>
      <c r="I599" s="224"/>
      <c r="J599" s="224"/>
      <c r="K599" s="224"/>
      <c r="L599" s="224"/>
      <c r="M599" s="224"/>
    </row>
    <row r="600" spans="1:13">
      <c r="A600" s="224"/>
      <c r="B600" s="224"/>
      <c r="C600" s="224"/>
      <c r="D600" s="224"/>
      <c r="E600" s="224"/>
      <c r="F600" s="224"/>
      <c r="G600" s="224"/>
      <c r="H600" s="224"/>
      <c r="I600" s="224"/>
      <c r="J600" s="224"/>
      <c r="K600" s="224"/>
      <c r="L600" s="224"/>
      <c r="M600" s="224"/>
    </row>
    <row r="601" spans="1:13">
      <c r="A601" s="224"/>
      <c r="B601" s="224"/>
      <c r="C601" s="224"/>
      <c r="D601" s="224"/>
      <c r="E601" s="224"/>
      <c r="F601" s="224"/>
      <c r="G601" s="224"/>
      <c r="H601" s="224"/>
      <c r="I601" s="224"/>
      <c r="J601" s="224"/>
      <c r="K601" s="224"/>
      <c r="L601" s="224"/>
      <c r="M601" s="224"/>
    </row>
    <row r="602" spans="1:13">
      <c r="A602" s="224"/>
      <c r="B602" s="224"/>
      <c r="C602" s="224"/>
      <c r="D602" s="224"/>
      <c r="E602" s="224"/>
      <c r="F602" s="224"/>
      <c r="G602" s="224"/>
      <c r="H602" s="224"/>
      <c r="I602" s="224"/>
      <c r="J602" s="224"/>
      <c r="K602" s="224"/>
      <c r="L602" s="224"/>
      <c r="M602" s="224"/>
    </row>
    <row r="603" spans="1:13">
      <c r="A603" s="224"/>
      <c r="B603" s="224"/>
      <c r="C603" s="224"/>
      <c r="D603" s="224"/>
      <c r="E603" s="224"/>
      <c r="F603" s="224"/>
      <c r="G603" s="224"/>
      <c r="H603" s="224"/>
      <c r="I603" s="224"/>
      <c r="J603" s="224"/>
      <c r="K603" s="224"/>
      <c r="L603" s="224"/>
      <c r="M603" s="224"/>
    </row>
    <row r="604" spans="1:13">
      <c r="A604" s="224"/>
      <c r="B604" s="224"/>
      <c r="C604" s="224"/>
      <c r="D604" s="224"/>
      <c r="E604" s="224"/>
      <c r="F604" s="224"/>
      <c r="G604" s="224"/>
      <c r="H604" s="224"/>
      <c r="I604" s="224"/>
      <c r="J604" s="224"/>
      <c r="K604" s="224"/>
      <c r="L604" s="224"/>
      <c r="M604" s="224"/>
    </row>
    <row r="605" spans="1:13">
      <c r="A605" s="224"/>
      <c r="B605" s="224"/>
      <c r="C605" s="224"/>
      <c r="D605" s="224"/>
      <c r="E605" s="224"/>
      <c r="F605" s="224"/>
      <c r="G605" s="224"/>
      <c r="H605" s="224"/>
      <c r="I605" s="224"/>
      <c r="J605" s="224"/>
      <c r="K605" s="224"/>
      <c r="L605" s="224"/>
      <c r="M605" s="224"/>
    </row>
    <row r="606" spans="1:13">
      <c r="A606" s="224"/>
      <c r="B606" s="224"/>
      <c r="C606" s="224"/>
      <c r="D606" s="224"/>
      <c r="E606" s="224"/>
      <c r="F606" s="224"/>
      <c r="G606" s="224"/>
      <c r="H606" s="224"/>
      <c r="I606" s="224"/>
      <c r="J606" s="224"/>
      <c r="K606" s="224"/>
      <c r="L606" s="224"/>
      <c r="M606" s="224"/>
    </row>
    <row r="607" spans="1:13">
      <c r="A607" s="224"/>
      <c r="B607" s="224"/>
      <c r="C607" s="224"/>
      <c r="D607" s="224"/>
      <c r="E607" s="224"/>
      <c r="F607" s="224"/>
      <c r="G607" s="224"/>
      <c r="H607" s="224"/>
      <c r="I607" s="224"/>
      <c r="J607" s="224"/>
      <c r="K607" s="224"/>
      <c r="L607" s="224"/>
      <c r="M607" s="224"/>
    </row>
    <row r="608" spans="1:13">
      <c r="A608" s="224"/>
      <c r="B608" s="224"/>
      <c r="C608" s="224"/>
      <c r="D608" s="224"/>
      <c r="E608" s="224"/>
      <c r="F608" s="224"/>
      <c r="G608" s="224"/>
      <c r="H608" s="224"/>
      <c r="I608" s="224"/>
      <c r="J608" s="224"/>
      <c r="K608" s="224"/>
      <c r="L608" s="224"/>
      <c r="M608" s="224"/>
    </row>
    <row r="609" spans="1:13">
      <c r="A609" s="224"/>
      <c r="B609" s="224"/>
      <c r="C609" s="224"/>
      <c r="D609" s="224"/>
      <c r="E609" s="224"/>
      <c r="F609" s="224"/>
      <c r="G609" s="224"/>
      <c r="H609" s="224"/>
      <c r="I609" s="224"/>
      <c r="J609" s="224"/>
      <c r="K609" s="224"/>
      <c r="L609" s="224"/>
      <c r="M609" s="224"/>
    </row>
    <row r="610" spans="1:13">
      <c r="A610" s="224"/>
      <c r="B610" s="224"/>
      <c r="C610" s="224"/>
      <c r="D610" s="224"/>
      <c r="E610" s="224"/>
      <c r="F610" s="224"/>
      <c r="G610" s="224"/>
      <c r="H610" s="224"/>
      <c r="I610" s="224"/>
      <c r="J610" s="224"/>
      <c r="K610" s="224"/>
      <c r="L610" s="224"/>
      <c r="M610" s="224"/>
    </row>
    <row r="611" spans="1:13">
      <c r="A611" s="224"/>
      <c r="B611" s="224"/>
      <c r="C611" s="224"/>
      <c r="D611" s="224"/>
      <c r="E611" s="224"/>
      <c r="F611" s="224"/>
      <c r="G611" s="224"/>
      <c r="H611" s="224"/>
      <c r="I611" s="224"/>
      <c r="J611" s="224"/>
      <c r="K611" s="224"/>
      <c r="L611" s="224"/>
      <c r="M611" s="224"/>
    </row>
    <row r="612" spans="1:13">
      <c r="A612" s="224"/>
      <c r="B612" s="224"/>
      <c r="C612" s="224"/>
      <c r="D612" s="224"/>
      <c r="E612" s="224"/>
      <c r="F612" s="224"/>
      <c r="G612" s="224"/>
      <c r="H612" s="224"/>
      <c r="I612" s="224"/>
      <c r="J612" s="224"/>
      <c r="K612" s="224"/>
      <c r="L612" s="224"/>
      <c r="M612" s="224"/>
    </row>
    <row r="613" spans="1:13">
      <c r="A613" s="224"/>
      <c r="B613" s="224"/>
      <c r="C613" s="224"/>
      <c r="D613" s="224"/>
      <c r="E613" s="224"/>
      <c r="F613" s="224"/>
      <c r="G613" s="224"/>
      <c r="H613" s="224"/>
      <c r="I613" s="224"/>
      <c r="J613" s="224"/>
      <c r="K613" s="224"/>
      <c r="L613" s="224"/>
      <c r="M613" s="224"/>
    </row>
    <row r="614" spans="1:13">
      <c r="A614" s="224"/>
      <c r="B614" s="224"/>
      <c r="C614" s="224"/>
      <c r="D614" s="224"/>
      <c r="E614" s="224"/>
      <c r="F614" s="224"/>
      <c r="G614" s="224"/>
      <c r="H614" s="224"/>
      <c r="I614" s="224"/>
      <c r="J614" s="224"/>
      <c r="K614" s="224"/>
      <c r="L614" s="224"/>
      <c r="M614" s="224"/>
    </row>
    <row r="615" spans="1:13">
      <c r="A615" s="224"/>
      <c r="B615" s="224"/>
      <c r="C615" s="224"/>
      <c r="D615" s="224"/>
      <c r="E615" s="224"/>
      <c r="F615" s="224"/>
      <c r="G615" s="224"/>
      <c r="H615" s="224"/>
      <c r="I615" s="224"/>
      <c r="J615" s="224"/>
      <c r="K615" s="224"/>
      <c r="L615" s="224"/>
      <c r="M615" s="224"/>
    </row>
    <row r="616" spans="1:13">
      <c r="A616" s="224"/>
      <c r="B616" s="224"/>
      <c r="C616" s="224"/>
      <c r="D616" s="224"/>
      <c r="E616" s="224"/>
      <c r="F616" s="224"/>
      <c r="G616" s="224"/>
      <c r="H616" s="224"/>
      <c r="I616" s="224"/>
      <c r="J616" s="224"/>
      <c r="K616" s="224"/>
      <c r="L616" s="224"/>
      <c r="M616" s="224"/>
    </row>
    <row r="617" spans="1:13">
      <c r="A617" s="224"/>
      <c r="B617" s="224"/>
      <c r="C617" s="224"/>
      <c r="D617" s="224"/>
      <c r="E617" s="224"/>
      <c r="F617" s="224"/>
      <c r="G617" s="224"/>
      <c r="H617" s="224"/>
      <c r="I617" s="224"/>
      <c r="J617" s="224"/>
      <c r="K617" s="224"/>
      <c r="L617" s="224"/>
      <c r="M617" s="224"/>
    </row>
    <row r="618" spans="1:13">
      <c r="A618" s="224"/>
      <c r="B618" s="224"/>
      <c r="C618" s="224"/>
      <c r="D618" s="224"/>
      <c r="E618" s="224"/>
      <c r="F618" s="224"/>
      <c r="G618" s="224"/>
      <c r="H618" s="224"/>
      <c r="I618" s="224"/>
      <c r="J618" s="224"/>
      <c r="K618" s="224"/>
      <c r="L618" s="224"/>
      <c r="M618" s="224"/>
    </row>
    <row r="619" spans="1:13">
      <c r="A619" s="224"/>
      <c r="B619" s="224"/>
      <c r="C619" s="224"/>
      <c r="D619" s="224"/>
      <c r="E619" s="224"/>
      <c r="F619" s="224"/>
      <c r="G619" s="224"/>
      <c r="H619" s="224"/>
      <c r="I619" s="224"/>
      <c r="J619" s="224"/>
      <c r="K619" s="224"/>
      <c r="L619" s="224"/>
      <c r="M619" s="224"/>
    </row>
    <row r="620" spans="1:13">
      <c r="A620" s="224"/>
      <c r="B620" s="224"/>
      <c r="C620" s="224"/>
      <c r="D620" s="224"/>
      <c r="E620" s="224"/>
      <c r="F620" s="224"/>
      <c r="G620" s="224"/>
      <c r="H620" s="224"/>
      <c r="I620" s="224"/>
      <c r="J620" s="224"/>
      <c r="K620" s="224"/>
      <c r="L620" s="224"/>
      <c r="M620" s="224"/>
    </row>
    <row r="621" spans="1:13">
      <c r="A621" s="224"/>
      <c r="B621" s="224"/>
      <c r="C621" s="224"/>
      <c r="D621" s="224"/>
      <c r="E621" s="224"/>
      <c r="F621" s="224"/>
      <c r="G621" s="224"/>
      <c r="H621" s="224"/>
      <c r="I621" s="224"/>
      <c r="J621" s="224"/>
      <c r="K621" s="224"/>
      <c r="L621" s="224"/>
      <c r="M621" s="224"/>
    </row>
    <row r="622" spans="1:13">
      <c r="A622" s="224"/>
      <c r="B622" s="224"/>
      <c r="C622" s="224"/>
      <c r="D622" s="224"/>
      <c r="E622" s="224"/>
      <c r="F622" s="224"/>
      <c r="G622" s="224"/>
      <c r="H622" s="224"/>
      <c r="I622" s="224"/>
      <c r="J622" s="224"/>
      <c r="K622" s="224"/>
      <c r="L622" s="224"/>
      <c r="M622" s="224"/>
    </row>
    <row r="623" spans="1:13">
      <c r="A623" s="224"/>
      <c r="B623" s="224"/>
      <c r="C623" s="224"/>
      <c r="D623" s="224"/>
      <c r="E623" s="224"/>
      <c r="F623" s="224"/>
      <c r="G623" s="224"/>
      <c r="H623" s="224"/>
      <c r="I623" s="224"/>
      <c r="J623" s="224"/>
      <c r="K623" s="224"/>
      <c r="L623" s="224"/>
      <c r="M623" s="224"/>
    </row>
    <row r="624" spans="1:13">
      <c r="A624" s="224"/>
      <c r="B624" s="224"/>
      <c r="C624" s="224"/>
      <c r="D624" s="224"/>
      <c r="E624" s="224"/>
      <c r="F624" s="224"/>
      <c r="G624" s="224"/>
      <c r="H624" s="224"/>
      <c r="I624" s="224"/>
      <c r="J624" s="224"/>
      <c r="K624" s="224"/>
      <c r="L624" s="224"/>
      <c r="M624" s="224"/>
    </row>
    <row r="625" spans="1:13">
      <c r="A625" s="224"/>
      <c r="B625" s="224"/>
      <c r="C625" s="224"/>
      <c r="D625" s="224"/>
      <c r="E625" s="224"/>
      <c r="F625" s="224"/>
      <c r="G625" s="224"/>
      <c r="H625" s="224"/>
      <c r="I625" s="224"/>
      <c r="J625" s="224"/>
      <c r="K625" s="224"/>
      <c r="L625" s="224"/>
      <c r="M625" s="224"/>
    </row>
    <row r="626" spans="1:13">
      <c r="A626" s="224"/>
      <c r="B626" s="224"/>
      <c r="C626" s="224"/>
      <c r="D626" s="224"/>
      <c r="E626" s="224"/>
      <c r="F626" s="224"/>
      <c r="G626" s="224"/>
      <c r="H626" s="224"/>
      <c r="I626" s="224"/>
      <c r="J626" s="224"/>
      <c r="K626" s="224"/>
      <c r="L626" s="224"/>
      <c r="M626" s="224"/>
    </row>
    <row r="627" spans="1:13">
      <c r="A627" s="224"/>
      <c r="B627" s="224"/>
      <c r="C627" s="224"/>
      <c r="D627" s="224"/>
      <c r="E627" s="224"/>
      <c r="F627" s="224"/>
      <c r="G627" s="224"/>
      <c r="H627" s="224"/>
      <c r="I627" s="224"/>
      <c r="J627" s="224"/>
      <c r="K627" s="224"/>
      <c r="L627" s="224"/>
      <c r="M627" s="224"/>
    </row>
    <row r="628" spans="1:13">
      <c r="A628" s="224"/>
      <c r="B628" s="224"/>
      <c r="C628" s="224"/>
      <c r="D628" s="224"/>
      <c r="E628" s="224"/>
      <c r="F628" s="224"/>
      <c r="G628" s="224"/>
      <c r="H628" s="224"/>
      <c r="I628" s="224"/>
      <c r="J628" s="224"/>
      <c r="K628" s="224"/>
      <c r="L628" s="224"/>
      <c r="M628" s="224"/>
    </row>
    <row r="629" spans="1:13">
      <c r="A629" s="224"/>
      <c r="B629" s="224"/>
      <c r="C629" s="224"/>
      <c r="D629" s="224"/>
      <c r="E629" s="224"/>
      <c r="F629" s="224"/>
      <c r="G629" s="224"/>
      <c r="H629" s="224"/>
      <c r="I629" s="224"/>
      <c r="J629" s="224"/>
      <c r="K629" s="224"/>
      <c r="L629" s="224"/>
      <c r="M629" s="224"/>
    </row>
    <row r="630" spans="1:13">
      <c r="A630" s="224"/>
      <c r="B630" s="224"/>
      <c r="C630" s="224"/>
      <c r="D630" s="224"/>
      <c r="E630" s="224"/>
      <c r="F630" s="224"/>
      <c r="G630" s="224"/>
      <c r="H630" s="224"/>
      <c r="I630" s="224"/>
      <c r="J630" s="224"/>
      <c r="K630" s="224"/>
      <c r="L630" s="224"/>
      <c r="M630" s="224"/>
    </row>
    <row r="631" spans="1:13">
      <c r="A631" s="224"/>
      <c r="B631" s="224"/>
      <c r="C631" s="224"/>
      <c r="D631" s="224"/>
      <c r="E631" s="224"/>
      <c r="F631" s="224"/>
      <c r="G631" s="224"/>
      <c r="H631" s="224"/>
      <c r="I631" s="224"/>
      <c r="J631" s="224"/>
      <c r="K631" s="224"/>
      <c r="L631" s="224"/>
      <c r="M631" s="224"/>
    </row>
    <row r="632" spans="1:13">
      <c r="A632" s="224"/>
      <c r="B632" s="224"/>
      <c r="C632" s="224"/>
      <c r="D632" s="224"/>
      <c r="E632" s="224"/>
      <c r="F632" s="224"/>
      <c r="G632" s="224"/>
      <c r="H632" s="224"/>
      <c r="I632" s="224"/>
      <c r="J632" s="224"/>
      <c r="K632" s="224"/>
      <c r="L632" s="224"/>
      <c r="M632" s="224"/>
    </row>
    <row r="633" spans="1:13">
      <c r="A633" s="224"/>
      <c r="B633" s="224"/>
      <c r="C633" s="224"/>
      <c r="D633" s="224"/>
      <c r="E633" s="224"/>
      <c r="F633" s="224"/>
      <c r="G633" s="224"/>
      <c r="H633" s="224"/>
      <c r="I633" s="224"/>
      <c r="J633" s="224"/>
      <c r="K633" s="224"/>
      <c r="L633" s="224"/>
      <c r="M633" s="224"/>
    </row>
    <row r="634" spans="1:13">
      <c r="A634" s="224"/>
      <c r="B634" s="224"/>
      <c r="C634" s="224"/>
      <c r="D634" s="224"/>
      <c r="E634" s="224"/>
      <c r="F634" s="224"/>
      <c r="G634" s="224"/>
      <c r="H634" s="224"/>
      <c r="I634" s="224"/>
      <c r="J634" s="224"/>
      <c r="K634" s="224"/>
      <c r="L634" s="224"/>
      <c r="M634" s="224"/>
    </row>
    <row r="635" spans="1:13">
      <c r="A635" s="224"/>
      <c r="B635" s="224"/>
      <c r="C635" s="224"/>
      <c r="D635" s="224"/>
      <c r="E635" s="224"/>
      <c r="F635" s="224"/>
      <c r="G635" s="224"/>
      <c r="H635" s="224"/>
      <c r="I635" s="224"/>
      <c r="J635" s="224"/>
      <c r="K635" s="224"/>
      <c r="L635" s="224"/>
      <c r="M635" s="224"/>
    </row>
    <row r="636" spans="1:13">
      <c r="A636" s="224"/>
      <c r="B636" s="224"/>
      <c r="C636" s="224"/>
      <c r="D636" s="224"/>
      <c r="E636" s="224"/>
      <c r="F636" s="224"/>
      <c r="G636" s="224"/>
      <c r="H636" s="224"/>
      <c r="I636" s="224"/>
      <c r="J636" s="224"/>
      <c r="K636" s="224"/>
      <c r="L636" s="224"/>
      <c r="M636" s="224"/>
    </row>
    <row r="637" spans="1:13">
      <c r="A637" s="224"/>
      <c r="B637" s="224"/>
      <c r="C637" s="224"/>
      <c r="D637" s="224"/>
      <c r="E637" s="224"/>
      <c r="F637" s="224"/>
      <c r="G637" s="224"/>
      <c r="H637" s="224"/>
      <c r="I637" s="224"/>
      <c r="J637" s="224"/>
      <c r="K637" s="224"/>
      <c r="L637" s="224"/>
      <c r="M637" s="224"/>
    </row>
    <row r="638" spans="1:13">
      <c r="A638" s="224"/>
      <c r="B638" s="224"/>
      <c r="C638" s="224"/>
      <c r="D638" s="224"/>
      <c r="E638" s="224"/>
      <c r="F638" s="224"/>
      <c r="G638" s="224"/>
      <c r="H638" s="224"/>
      <c r="I638" s="224"/>
      <c r="J638" s="224"/>
      <c r="K638" s="224"/>
      <c r="L638" s="224"/>
      <c r="M638" s="224"/>
    </row>
    <row r="639" spans="1:13">
      <c r="A639" s="224"/>
      <c r="B639" s="224"/>
      <c r="C639" s="224"/>
      <c r="D639" s="224"/>
      <c r="E639" s="224"/>
      <c r="F639" s="224"/>
      <c r="G639" s="224"/>
      <c r="H639" s="224"/>
      <c r="I639" s="224"/>
      <c r="J639" s="224"/>
      <c r="K639" s="224"/>
      <c r="L639" s="224"/>
      <c r="M639" s="224"/>
    </row>
    <row r="640" spans="1:13">
      <c r="A640" s="224"/>
      <c r="B640" s="224"/>
      <c r="C640" s="224"/>
      <c r="D640" s="224"/>
      <c r="E640" s="224"/>
      <c r="F640" s="224"/>
      <c r="G640" s="224"/>
      <c r="H640" s="224"/>
      <c r="I640" s="224"/>
      <c r="J640" s="224"/>
      <c r="K640" s="224"/>
      <c r="L640" s="224"/>
      <c r="M640" s="224"/>
    </row>
    <row r="641" spans="1:13">
      <c r="A641" s="224"/>
      <c r="B641" s="224"/>
      <c r="C641" s="224"/>
      <c r="D641" s="224"/>
      <c r="E641" s="224"/>
      <c r="F641" s="224"/>
      <c r="G641" s="224"/>
      <c r="H641" s="224"/>
      <c r="I641" s="224"/>
      <c r="J641" s="224"/>
      <c r="K641" s="224"/>
      <c r="L641" s="224"/>
      <c r="M641" s="224"/>
    </row>
    <row r="642" spans="1:13">
      <c r="A642" s="224"/>
      <c r="B642" s="224"/>
      <c r="C642" s="224"/>
      <c r="D642" s="224"/>
      <c r="E642" s="224"/>
      <c r="F642" s="224"/>
      <c r="G642" s="224"/>
      <c r="H642" s="224"/>
      <c r="I642" s="224"/>
      <c r="J642" s="224"/>
      <c r="K642" s="224"/>
      <c r="L642" s="224"/>
      <c r="M642" s="224"/>
    </row>
    <row r="643" spans="1:13">
      <c r="A643" s="224"/>
      <c r="B643" s="224"/>
      <c r="C643" s="224"/>
      <c r="D643" s="224"/>
      <c r="E643" s="224"/>
      <c r="F643" s="224"/>
      <c r="G643" s="224"/>
      <c r="H643" s="224"/>
      <c r="I643" s="224"/>
      <c r="J643" s="224"/>
      <c r="K643" s="224"/>
      <c r="L643" s="224"/>
      <c r="M643" s="224"/>
    </row>
    <row r="644" spans="1:13">
      <c r="A644" s="224"/>
      <c r="B644" s="224"/>
      <c r="C644" s="224"/>
      <c r="D644" s="224"/>
      <c r="E644" s="224"/>
      <c r="F644" s="224"/>
      <c r="G644" s="224"/>
      <c r="H644" s="224"/>
      <c r="I644" s="224"/>
      <c r="J644" s="224"/>
      <c r="K644" s="224"/>
      <c r="L644" s="224"/>
      <c r="M644" s="224"/>
    </row>
    <row r="645" spans="1:13">
      <c r="A645" s="224"/>
      <c r="B645" s="224"/>
      <c r="C645" s="224"/>
      <c r="D645" s="224"/>
      <c r="E645" s="224"/>
      <c r="F645" s="224"/>
      <c r="G645" s="224"/>
      <c r="H645" s="224"/>
      <c r="I645" s="224"/>
      <c r="J645" s="224"/>
      <c r="K645" s="224"/>
      <c r="L645" s="224"/>
      <c r="M645" s="224"/>
    </row>
    <row r="646" spans="1:13">
      <c r="A646" s="224"/>
      <c r="B646" s="224"/>
      <c r="C646" s="224"/>
      <c r="D646" s="224"/>
      <c r="E646" s="224"/>
      <c r="F646" s="224"/>
      <c r="G646" s="224"/>
      <c r="H646" s="224"/>
      <c r="I646" s="224"/>
      <c r="J646" s="224"/>
      <c r="K646" s="224"/>
      <c r="L646" s="224"/>
      <c r="M646" s="224"/>
    </row>
    <row r="647" spans="1:13">
      <c r="A647" s="224"/>
      <c r="B647" s="224"/>
      <c r="C647" s="224"/>
      <c r="D647" s="224"/>
      <c r="E647" s="224"/>
      <c r="F647" s="224"/>
      <c r="G647" s="224"/>
      <c r="H647" s="224"/>
      <c r="I647" s="224"/>
      <c r="J647" s="224"/>
      <c r="K647" s="224"/>
      <c r="L647" s="224"/>
      <c r="M647" s="224"/>
    </row>
    <row r="648" spans="1:13">
      <c r="A648" s="224"/>
      <c r="B648" s="224"/>
      <c r="C648" s="224"/>
      <c r="D648" s="224"/>
      <c r="E648" s="224"/>
      <c r="F648" s="224"/>
      <c r="G648" s="224"/>
      <c r="H648" s="224"/>
      <c r="I648" s="224"/>
      <c r="J648" s="224"/>
      <c r="K648" s="224"/>
      <c r="L648" s="224"/>
      <c r="M648" s="224"/>
    </row>
    <row r="649" spans="1:13">
      <c r="A649" s="224"/>
      <c r="B649" s="224"/>
      <c r="C649" s="224"/>
      <c r="D649" s="224"/>
      <c r="E649" s="224"/>
      <c r="F649" s="224"/>
      <c r="G649" s="224"/>
      <c r="H649" s="224"/>
      <c r="I649" s="224"/>
      <c r="J649" s="224"/>
      <c r="K649" s="224"/>
      <c r="L649" s="224"/>
      <c r="M649" s="224"/>
    </row>
    <row r="650" spans="1:13">
      <c r="A650" s="224"/>
      <c r="B650" s="224"/>
      <c r="C650" s="224"/>
      <c r="D650" s="224"/>
      <c r="E650" s="224"/>
      <c r="F650" s="224"/>
      <c r="G650" s="224"/>
      <c r="H650" s="224"/>
      <c r="I650" s="224"/>
      <c r="J650" s="224"/>
      <c r="K650" s="224"/>
      <c r="L650" s="224"/>
      <c r="M650" s="224"/>
    </row>
    <row r="651" spans="1:13">
      <c r="A651" s="224"/>
      <c r="B651" s="224"/>
      <c r="C651" s="224"/>
      <c r="D651" s="224"/>
      <c r="E651" s="224"/>
      <c r="F651" s="224"/>
      <c r="G651" s="224"/>
      <c r="H651" s="224"/>
      <c r="I651" s="224"/>
      <c r="J651" s="224"/>
      <c r="K651" s="224"/>
      <c r="L651" s="224"/>
      <c r="M651" s="224"/>
    </row>
    <row r="652" spans="1:13">
      <c r="A652" s="224"/>
      <c r="B652" s="224"/>
      <c r="C652" s="224"/>
      <c r="D652" s="224"/>
      <c r="E652" s="224"/>
      <c r="F652" s="224"/>
      <c r="G652" s="224"/>
      <c r="H652" s="224"/>
      <c r="I652" s="224"/>
      <c r="J652" s="224"/>
      <c r="K652" s="224"/>
      <c r="L652" s="224"/>
      <c r="M652" s="224"/>
    </row>
    <row r="653" spans="1:13">
      <c r="A653" s="224"/>
      <c r="B653" s="224"/>
      <c r="C653" s="224"/>
      <c r="D653" s="224"/>
      <c r="E653" s="224"/>
      <c r="F653" s="224"/>
      <c r="G653" s="224"/>
      <c r="H653" s="224"/>
      <c r="I653" s="224"/>
      <c r="J653" s="224"/>
      <c r="K653" s="224"/>
      <c r="L653" s="224"/>
      <c r="M653" s="224"/>
    </row>
    <row r="654" spans="1:13">
      <c r="A654" s="224"/>
      <c r="B654" s="224"/>
      <c r="C654" s="224"/>
      <c r="D654" s="224"/>
      <c r="E654" s="224"/>
      <c r="F654" s="224"/>
      <c r="G654" s="224"/>
      <c r="H654" s="224"/>
      <c r="I654" s="224"/>
      <c r="J654" s="224"/>
      <c r="K654" s="224"/>
      <c r="L654" s="224"/>
      <c r="M654" s="224"/>
    </row>
    <row r="655" spans="1:13">
      <c r="A655" s="224"/>
      <c r="B655" s="224"/>
      <c r="C655" s="224"/>
      <c r="D655" s="224"/>
      <c r="E655" s="224"/>
      <c r="F655" s="224"/>
      <c r="G655" s="224"/>
      <c r="H655" s="224"/>
      <c r="I655" s="224"/>
      <c r="J655" s="224"/>
      <c r="K655" s="224"/>
      <c r="L655" s="224"/>
      <c r="M655" s="224"/>
    </row>
    <row r="656" spans="1:13">
      <c r="A656" s="224"/>
      <c r="B656" s="224"/>
      <c r="C656" s="224"/>
      <c r="D656" s="224"/>
      <c r="E656" s="224"/>
      <c r="F656" s="224"/>
      <c r="G656" s="224"/>
      <c r="H656" s="224"/>
      <c r="I656" s="224"/>
      <c r="J656" s="224"/>
      <c r="K656" s="224"/>
      <c r="L656" s="224"/>
      <c r="M656" s="224"/>
    </row>
    <row r="657" spans="1:13">
      <c r="A657" s="224"/>
      <c r="B657" s="224"/>
      <c r="C657" s="224"/>
      <c r="D657" s="224"/>
      <c r="E657" s="224"/>
      <c r="F657" s="224"/>
      <c r="G657" s="224"/>
      <c r="H657" s="224"/>
      <c r="I657" s="224"/>
      <c r="J657" s="224"/>
      <c r="K657" s="224"/>
      <c r="L657" s="224"/>
      <c r="M657" s="224"/>
    </row>
    <row r="658" spans="1:13">
      <c r="A658" s="224"/>
      <c r="B658" s="224"/>
      <c r="C658" s="224"/>
      <c r="D658" s="224"/>
      <c r="E658" s="224"/>
      <c r="F658" s="224"/>
      <c r="G658" s="224"/>
      <c r="H658" s="224"/>
      <c r="I658" s="224"/>
      <c r="J658" s="224"/>
      <c r="K658" s="224"/>
      <c r="L658" s="224"/>
      <c r="M658" s="224"/>
    </row>
    <row r="659" spans="1:13">
      <c r="A659" s="224"/>
      <c r="B659" s="224"/>
      <c r="C659" s="224"/>
      <c r="D659" s="224"/>
      <c r="E659" s="224"/>
      <c r="F659" s="224"/>
      <c r="G659" s="224"/>
      <c r="H659" s="224"/>
      <c r="I659" s="224"/>
      <c r="J659" s="224"/>
      <c r="K659" s="224"/>
      <c r="L659" s="224"/>
      <c r="M659" s="224"/>
    </row>
    <row r="660" spans="1:13">
      <c r="A660" s="224"/>
      <c r="B660" s="224"/>
      <c r="C660" s="224"/>
      <c r="D660" s="224"/>
      <c r="E660" s="224"/>
      <c r="F660" s="224"/>
      <c r="G660" s="224"/>
      <c r="H660" s="224"/>
      <c r="I660" s="224"/>
      <c r="J660" s="224"/>
      <c r="K660" s="224"/>
      <c r="L660" s="224"/>
      <c r="M660" s="224"/>
    </row>
    <row r="661" spans="1:13">
      <c r="A661" s="224"/>
      <c r="B661" s="224"/>
      <c r="C661" s="224"/>
      <c r="D661" s="224"/>
      <c r="E661" s="224"/>
      <c r="F661" s="224"/>
      <c r="G661" s="224"/>
      <c r="H661" s="224"/>
      <c r="I661" s="224"/>
      <c r="J661" s="224"/>
      <c r="K661" s="224"/>
      <c r="L661" s="224"/>
      <c r="M661" s="224"/>
    </row>
    <row r="662" spans="1:13">
      <c r="A662" s="224"/>
      <c r="B662" s="224"/>
      <c r="C662" s="224"/>
      <c r="D662" s="224"/>
      <c r="E662" s="224"/>
      <c r="F662" s="224"/>
      <c r="G662" s="224"/>
      <c r="H662" s="224"/>
      <c r="I662" s="224"/>
      <c r="J662" s="224"/>
      <c r="K662" s="224"/>
      <c r="L662" s="224"/>
      <c r="M662" s="224"/>
    </row>
    <row r="663" spans="1:13">
      <c r="A663" s="224"/>
      <c r="B663" s="224"/>
      <c r="C663" s="224"/>
      <c r="D663" s="224"/>
      <c r="E663" s="224"/>
      <c r="F663" s="224"/>
      <c r="G663" s="224"/>
      <c r="H663" s="224"/>
      <c r="I663" s="224"/>
      <c r="J663" s="224"/>
      <c r="K663" s="224"/>
      <c r="L663" s="224"/>
      <c r="M663" s="224"/>
    </row>
    <row r="664" spans="1:13">
      <c r="A664" s="224"/>
      <c r="B664" s="224"/>
      <c r="C664" s="224"/>
      <c r="D664" s="224"/>
      <c r="E664" s="224"/>
      <c r="F664" s="224"/>
      <c r="G664" s="224"/>
      <c r="H664" s="224"/>
      <c r="I664" s="224"/>
      <c r="J664" s="224"/>
      <c r="K664" s="224"/>
      <c r="L664" s="224"/>
      <c r="M664" s="224"/>
    </row>
    <row r="665" spans="1:13">
      <c r="A665" s="224"/>
      <c r="B665" s="224"/>
      <c r="C665" s="224"/>
      <c r="D665" s="224"/>
      <c r="E665" s="224"/>
      <c r="F665" s="224"/>
      <c r="G665" s="224"/>
      <c r="H665" s="224"/>
      <c r="I665" s="224"/>
      <c r="J665" s="224"/>
      <c r="K665" s="224"/>
      <c r="L665" s="224"/>
      <c r="M665" s="224"/>
    </row>
    <row r="666" spans="1:13">
      <c r="A666" s="224"/>
      <c r="B666" s="224"/>
      <c r="C666" s="224"/>
      <c r="D666" s="224"/>
      <c r="E666" s="224"/>
      <c r="F666" s="224"/>
      <c r="G666" s="224"/>
      <c r="H666" s="224"/>
      <c r="I666" s="224"/>
      <c r="J666" s="224"/>
      <c r="K666" s="224"/>
      <c r="L666" s="224"/>
      <c r="M666" s="224"/>
    </row>
    <row r="667" spans="1:13">
      <c r="A667" s="224"/>
      <c r="B667" s="224"/>
      <c r="C667" s="224"/>
      <c r="D667" s="224"/>
      <c r="E667" s="224"/>
      <c r="F667" s="224"/>
      <c r="G667" s="224"/>
      <c r="H667" s="224"/>
      <c r="I667" s="224"/>
      <c r="J667" s="224"/>
      <c r="K667" s="224"/>
      <c r="L667" s="224"/>
      <c r="M667" s="224"/>
    </row>
    <row r="668" spans="1:13">
      <c r="A668" s="224"/>
      <c r="B668" s="224"/>
      <c r="C668" s="224"/>
      <c r="D668" s="224"/>
      <c r="E668" s="224"/>
      <c r="F668" s="224"/>
      <c r="G668" s="224"/>
      <c r="H668" s="224"/>
      <c r="I668" s="224"/>
      <c r="J668" s="224"/>
      <c r="K668" s="224"/>
      <c r="L668" s="224"/>
      <c r="M668" s="224"/>
    </row>
    <row r="669" spans="1:13">
      <c r="A669" s="224"/>
      <c r="B669" s="224"/>
      <c r="C669" s="224"/>
      <c r="D669" s="224"/>
      <c r="E669" s="224"/>
      <c r="F669" s="224"/>
      <c r="G669" s="224"/>
      <c r="H669" s="224"/>
      <c r="I669" s="224"/>
      <c r="J669" s="224"/>
      <c r="K669" s="224"/>
      <c r="L669" s="224"/>
      <c r="M669" s="224"/>
    </row>
    <row r="670" spans="1:13">
      <c r="A670" s="224"/>
      <c r="B670" s="224"/>
      <c r="C670" s="224"/>
      <c r="D670" s="224"/>
      <c r="E670" s="224"/>
      <c r="F670" s="224"/>
      <c r="G670" s="224"/>
      <c r="H670" s="224"/>
      <c r="I670" s="224"/>
      <c r="J670" s="224"/>
      <c r="K670" s="224"/>
      <c r="L670" s="224"/>
      <c r="M670" s="224"/>
    </row>
    <row r="671" spans="1:13">
      <c r="A671" s="224"/>
      <c r="B671" s="224"/>
      <c r="C671" s="224"/>
      <c r="D671" s="224"/>
      <c r="E671" s="224"/>
      <c r="F671" s="224"/>
      <c r="G671" s="224"/>
      <c r="H671" s="224"/>
      <c r="I671" s="224"/>
      <c r="J671" s="224"/>
      <c r="K671" s="224"/>
      <c r="L671" s="224"/>
      <c r="M671" s="224"/>
    </row>
    <row r="672" spans="1:13">
      <c r="A672" s="224"/>
      <c r="B672" s="224"/>
      <c r="C672" s="224"/>
      <c r="D672" s="224"/>
      <c r="E672" s="224"/>
      <c r="F672" s="224"/>
      <c r="G672" s="224"/>
      <c r="H672" s="224"/>
      <c r="I672" s="224"/>
      <c r="J672" s="224"/>
      <c r="K672" s="224"/>
      <c r="L672" s="224"/>
      <c r="M672" s="224"/>
    </row>
    <row r="673" spans="1:13">
      <c r="A673" s="224"/>
      <c r="B673" s="224"/>
      <c r="C673" s="224"/>
      <c r="D673" s="224"/>
      <c r="E673" s="224"/>
      <c r="F673" s="224"/>
      <c r="G673" s="224"/>
      <c r="H673" s="224"/>
      <c r="I673" s="224"/>
      <c r="J673" s="224"/>
      <c r="K673" s="224"/>
      <c r="L673" s="224"/>
      <c r="M673" s="224"/>
    </row>
    <row r="674" spans="1:13">
      <c r="A674" s="224"/>
      <c r="B674" s="224"/>
      <c r="C674" s="224"/>
      <c r="D674" s="224"/>
      <c r="E674" s="224"/>
      <c r="F674" s="224"/>
      <c r="G674" s="224"/>
      <c r="H674" s="224"/>
      <c r="I674" s="224"/>
      <c r="J674" s="224"/>
      <c r="K674" s="224"/>
      <c r="L674" s="224"/>
      <c r="M674" s="224"/>
    </row>
    <row r="675" spans="1:13">
      <c r="A675" s="224"/>
      <c r="B675" s="224"/>
      <c r="C675" s="224"/>
      <c r="D675" s="224"/>
      <c r="E675" s="224"/>
      <c r="F675" s="224"/>
      <c r="G675" s="224"/>
      <c r="H675" s="224"/>
      <c r="I675" s="224"/>
      <c r="J675" s="224"/>
      <c r="K675" s="224"/>
      <c r="L675" s="224"/>
      <c r="M675" s="224"/>
    </row>
    <row r="676" spans="1:13">
      <c r="A676" s="224"/>
      <c r="B676" s="224"/>
      <c r="C676" s="224"/>
      <c r="D676" s="224"/>
      <c r="E676" s="224"/>
      <c r="F676" s="224"/>
      <c r="G676" s="224"/>
      <c r="H676" s="224"/>
      <c r="I676" s="224"/>
      <c r="J676" s="224"/>
      <c r="K676" s="224"/>
      <c r="L676" s="224"/>
      <c r="M676" s="224"/>
    </row>
    <row r="677" spans="1:13">
      <c r="A677" s="224"/>
      <c r="B677" s="224"/>
      <c r="C677" s="224"/>
      <c r="D677" s="224"/>
      <c r="E677" s="224"/>
      <c r="F677" s="224"/>
      <c r="G677" s="224"/>
      <c r="H677" s="224"/>
      <c r="I677" s="224"/>
      <c r="J677" s="224"/>
      <c r="K677" s="224"/>
      <c r="L677" s="224"/>
      <c r="M677" s="224"/>
    </row>
    <row r="678" spans="1:13">
      <c r="A678" s="224"/>
      <c r="B678" s="224"/>
      <c r="C678" s="224"/>
      <c r="D678" s="224"/>
      <c r="E678" s="224"/>
      <c r="F678" s="224"/>
      <c r="G678" s="224"/>
      <c r="H678" s="224"/>
      <c r="I678" s="224"/>
      <c r="J678" s="224"/>
      <c r="K678" s="224"/>
      <c r="L678" s="224"/>
      <c r="M678" s="224"/>
    </row>
    <row r="679" spans="1:13">
      <c r="A679" s="224"/>
      <c r="B679" s="224"/>
      <c r="C679" s="224"/>
      <c r="D679" s="224"/>
      <c r="E679" s="224"/>
      <c r="F679" s="224"/>
      <c r="G679" s="224"/>
      <c r="H679" s="224"/>
      <c r="I679" s="224"/>
      <c r="J679" s="224"/>
      <c r="K679" s="224"/>
      <c r="L679" s="224"/>
      <c r="M679" s="224"/>
    </row>
    <row r="680" spans="1:13">
      <c r="A680" s="224"/>
      <c r="B680" s="224"/>
      <c r="C680" s="224"/>
      <c r="D680" s="224"/>
      <c r="E680" s="224"/>
      <c r="F680" s="224"/>
      <c r="G680" s="224"/>
      <c r="H680" s="224"/>
      <c r="I680" s="224"/>
      <c r="J680" s="224"/>
      <c r="K680" s="224"/>
      <c r="L680" s="224"/>
      <c r="M680" s="224"/>
    </row>
    <row r="681" spans="1:13">
      <c r="A681" s="224"/>
      <c r="B681" s="224"/>
      <c r="C681" s="224"/>
      <c r="D681" s="224"/>
      <c r="E681" s="224"/>
      <c r="F681" s="224"/>
      <c r="G681" s="224"/>
      <c r="H681" s="224"/>
      <c r="I681" s="224"/>
      <c r="J681" s="224"/>
      <c r="K681" s="224"/>
      <c r="L681" s="224"/>
      <c r="M681" s="224"/>
    </row>
    <row r="682" spans="1:13">
      <c r="A682" s="224"/>
      <c r="B682" s="224"/>
      <c r="C682" s="224"/>
      <c r="D682" s="224"/>
      <c r="E682" s="224"/>
      <c r="F682" s="224"/>
      <c r="G682" s="224"/>
      <c r="H682" s="224"/>
      <c r="I682" s="224"/>
      <c r="J682" s="224"/>
      <c r="K682" s="224"/>
      <c r="L682" s="224"/>
      <c r="M682" s="224"/>
    </row>
    <row r="683" spans="1:13">
      <c r="A683" s="224"/>
      <c r="B683" s="224"/>
      <c r="C683" s="224"/>
      <c r="D683" s="224"/>
      <c r="E683" s="224"/>
      <c r="F683" s="224"/>
      <c r="G683" s="224"/>
      <c r="H683" s="224"/>
      <c r="I683" s="224"/>
      <c r="J683" s="224"/>
      <c r="K683" s="224"/>
      <c r="L683" s="224"/>
      <c r="M683" s="224"/>
    </row>
    <row r="684" spans="1:13">
      <c r="A684" s="224"/>
      <c r="B684" s="224"/>
      <c r="C684" s="224"/>
      <c r="D684" s="224"/>
      <c r="E684" s="224"/>
      <c r="F684" s="224"/>
      <c r="G684" s="224"/>
      <c r="H684" s="224"/>
      <c r="I684" s="224"/>
      <c r="J684" s="224"/>
      <c r="K684" s="224"/>
      <c r="L684" s="224"/>
      <c r="M684" s="224"/>
    </row>
    <row r="685" spans="1:13">
      <c r="A685" s="224"/>
      <c r="B685" s="224"/>
      <c r="C685" s="224"/>
      <c r="D685" s="224"/>
      <c r="E685" s="224"/>
      <c r="F685" s="224"/>
      <c r="G685" s="224"/>
      <c r="H685" s="224"/>
      <c r="I685" s="224"/>
      <c r="J685" s="224"/>
      <c r="K685" s="224"/>
      <c r="L685" s="224"/>
      <c r="M685" s="224"/>
    </row>
    <row r="686" spans="1:13">
      <c r="A686" s="224"/>
      <c r="B686" s="224"/>
      <c r="C686" s="224"/>
      <c r="D686" s="224"/>
      <c r="E686" s="224"/>
      <c r="F686" s="224"/>
      <c r="G686" s="224"/>
      <c r="H686" s="224"/>
      <c r="I686" s="224"/>
      <c r="J686" s="224"/>
      <c r="K686" s="224"/>
      <c r="L686" s="224"/>
      <c r="M686" s="224"/>
    </row>
    <row r="687" spans="1:13">
      <c r="A687" s="224"/>
      <c r="B687" s="224"/>
      <c r="C687" s="224"/>
      <c r="D687" s="224"/>
      <c r="E687" s="224"/>
      <c r="F687" s="224"/>
      <c r="G687" s="224"/>
      <c r="H687" s="224"/>
      <c r="I687" s="224"/>
      <c r="J687" s="224"/>
      <c r="K687" s="224"/>
      <c r="L687" s="224"/>
      <c r="M687" s="224"/>
    </row>
    <row r="688" spans="1:13">
      <c r="A688" s="224"/>
      <c r="B688" s="224"/>
      <c r="C688" s="224"/>
      <c r="D688" s="224"/>
      <c r="E688" s="224"/>
      <c r="F688" s="224"/>
      <c r="G688" s="224"/>
      <c r="H688" s="224"/>
      <c r="I688" s="224"/>
      <c r="J688" s="224"/>
      <c r="K688" s="224"/>
      <c r="L688" s="224"/>
      <c r="M688" s="224"/>
    </row>
    <row r="689" spans="1:13">
      <c r="A689" s="224"/>
      <c r="B689" s="224"/>
      <c r="C689" s="224"/>
      <c r="D689" s="224"/>
      <c r="E689" s="224"/>
      <c r="F689" s="224"/>
      <c r="G689" s="224"/>
      <c r="H689" s="224"/>
      <c r="I689" s="224"/>
      <c r="J689" s="224"/>
      <c r="K689" s="224"/>
      <c r="L689" s="224"/>
      <c r="M689" s="224"/>
    </row>
    <row r="690" spans="1:13">
      <c r="A690" s="224"/>
      <c r="B690" s="224"/>
      <c r="C690" s="224"/>
      <c r="D690" s="224"/>
      <c r="E690" s="224"/>
      <c r="F690" s="224"/>
      <c r="G690" s="224"/>
      <c r="H690" s="224"/>
      <c r="I690" s="224"/>
      <c r="J690" s="224"/>
      <c r="K690" s="224"/>
      <c r="L690" s="224"/>
      <c r="M690" s="224"/>
    </row>
    <row r="691" spans="1:13">
      <c r="A691" s="224"/>
      <c r="B691" s="224"/>
      <c r="C691" s="224"/>
      <c r="D691" s="224"/>
      <c r="E691" s="224"/>
      <c r="F691" s="224"/>
      <c r="G691" s="224"/>
      <c r="H691" s="224"/>
      <c r="I691" s="224"/>
      <c r="J691" s="224"/>
      <c r="K691" s="224"/>
      <c r="L691" s="224"/>
      <c r="M691" s="224"/>
    </row>
    <row r="692" spans="1:13">
      <c r="A692" s="224"/>
      <c r="B692" s="224"/>
      <c r="C692" s="224"/>
      <c r="D692" s="224"/>
      <c r="E692" s="224"/>
      <c r="F692" s="224"/>
      <c r="G692" s="224"/>
      <c r="H692" s="224"/>
      <c r="I692" s="224"/>
      <c r="J692" s="224"/>
      <c r="K692" s="224"/>
      <c r="L692" s="224"/>
      <c r="M692" s="224"/>
    </row>
    <row r="693" spans="1:13">
      <c r="A693" s="224"/>
      <c r="B693" s="224"/>
      <c r="C693" s="224"/>
      <c r="D693" s="224"/>
      <c r="E693" s="224"/>
      <c r="F693" s="224"/>
      <c r="G693" s="224"/>
      <c r="H693" s="224"/>
      <c r="I693" s="224"/>
      <c r="J693" s="224"/>
      <c r="K693" s="224"/>
      <c r="L693" s="224"/>
      <c r="M693" s="224"/>
    </row>
    <row r="694" spans="1:13">
      <c r="A694" s="224"/>
      <c r="B694" s="224"/>
      <c r="C694" s="224"/>
      <c r="D694" s="224"/>
      <c r="E694" s="224"/>
      <c r="F694" s="224"/>
      <c r="G694" s="224"/>
      <c r="H694" s="224"/>
      <c r="I694" s="224"/>
      <c r="J694" s="224"/>
      <c r="K694" s="224"/>
      <c r="L694" s="224"/>
      <c r="M694" s="224"/>
    </row>
    <row r="695" spans="1:13">
      <c r="A695" s="224"/>
      <c r="B695" s="224"/>
      <c r="C695" s="224"/>
      <c r="D695" s="224"/>
      <c r="E695" s="224"/>
      <c r="F695" s="224"/>
      <c r="G695" s="224"/>
      <c r="H695" s="224"/>
      <c r="I695" s="224"/>
      <c r="J695" s="224"/>
      <c r="K695" s="224"/>
      <c r="L695" s="224"/>
      <c r="M695" s="224"/>
    </row>
    <row r="696" spans="1:13">
      <c r="A696" s="224"/>
      <c r="B696" s="224"/>
      <c r="C696" s="224"/>
      <c r="D696" s="224"/>
      <c r="E696" s="224"/>
      <c r="F696" s="224"/>
      <c r="G696" s="224"/>
      <c r="H696" s="224"/>
      <c r="I696" s="224"/>
      <c r="J696" s="224"/>
      <c r="K696" s="224"/>
      <c r="L696" s="224"/>
      <c r="M696" s="224"/>
    </row>
    <row r="697" spans="1:13">
      <c r="A697" s="224"/>
      <c r="B697" s="224"/>
      <c r="C697" s="224"/>
      <c r="D697" s="224"/>
      <c r="E697" s="224"/>
      <c r="F697" s="224"/>
      <c r="G697" s="224"/>
      <c r="H697" s="224"/>
      <c r="I697" s="224"/>
      <c r="J697" s="224"/>
      <c r="K697" s="224"/>
      <c r="L697" s="224"/>
      <c r="M697" s="224"/>
    </row>
    <row r="698" spans="1:13">
      <c r="A698" s="224"/>
      <c r="B698" s="224"/>
      <c r="C698" s="224"/>
      <c r="D698" s="224"/>
      <c r="E698" s="224"/>
      <c r="F698" s="224"/>
      <c r="G698" s="224"/>
      <c r="H698" s="224"/>
      <c r="I698" s="224"/>
      <c r="J698" s="224"/>
      <c r="K698" s="224"/>
      <c r="L698" s="224"/>
      <c r="M698" s="224"/>
    </row>
    <row r="699" spans="1:13">
      <c r="A699" s="224"/>
      <c r="B699" s="224"/>
      <c r="C699" s="224"/>
      <c r="D699" s="224"/>
      <c r="E699" s="224"/>
      <c r="F699" s="224"/>
      <c r="G699" s="224"/>
      <c r="H699" s="224"/>
      <c r="I699" s="224"/>
      <c r="J699" s="224"/>
      <c r="K699" s="224"/>
      <c r="L699" s="224"/>
      <c r="M699" s="224"/>
    </row>
    <row r="700" spans="1:13">
      <c r="A700" s="224"/>
      <c r="B700" s="224"/>
      <c r="C700" s="224"/>
      <c r="D700" s="224"/>
      <c r="E700" s="224"/>
      <c r="F700" s="224"/>
      <c r="G700" s="224"/>
      <c r="H700" s="224"/>
      <c r="I700" s="224"/>
      <c r="J700" s="224"/>
      <c r="K700" s="224"/>
      <c r="L700" s="224"/>
      <c r="M700" s="224"/>
    </row>
    <row r="701" spans="1:13">
      <c r="A701" s="224"/>
      <c r="B701" s="224"/>
      <c r="C701" s="224"/>
      <c r="D701" s="224"/>
      <c r="E701" s="224"/>
      <c r="F701" s="224"/>
      <c r="G701" s="224"/>
      <c r="H701" s="224"/>
      <c r="I701" s="224"/>
      <c r="J701" s="224"/>
      <c r="K701" s="224"/>
      <c r="L701" s="224"/>
      <c r="M701" s="224"/>
    </row>
    <row r="702" spans="1:13">
      <c r="A702" s="224"/>
      <c r="B702" s="224"/>
      <c r="C702" s="224"/>
      <c r="D702" s="224"/>
      <c r="E702" s="224"/>
      <c r="F702" s="224"/>
      <c r="G702" s="224"/>
      <c r="H702" s="224"/>
      <c r="I702" s="224"/>
      <c r="J702" s="224"/>
      <c r="K702" s="224"/>
      <c r="L702" s="224"/>
      <c r="M702" s="224"/>
    </row>
    <row r="703" spans="1:13">
      <c r="A703" s="224"/>
      <c r="B703" s="224"/>
      <c r="C703" s="224"/>
      <c r="D703" s="224"/>
      <c r="E703" s="224"/>
      <c r="F703" s="224"/>
      <c r="G703" s="224"/>
      <c r="H703" s="224"/>
      <c r="I703" s="224"/>
      <c r="J703" s="224"/>
      <c r="K703" s="224"/>
      <c r="L703" s="224"/>
      <c r="M703" s="224"/>
    </row>
    <row r="704" spans="1:13">
      <c r="A704" s="224"/>
      <c r="B704" s="224"/>
      <c r="C704" s="224"/>
      <c r="D704" s="224"/>
      <c r="E704" s="224"/>
      <c r="F704" s="224"/>
      <c r="G704" s="224"/>
      <c r="H704" s="224"/>
      <c r="I704" s="224"/>
      <c r="J704" s="224"/>
      <c r="K704" s="224"/>
      <c r="L704" s="224"/>
      <c r="M704" s="224"/>
    </row>
    <row r="705" spans="1:13">
      <c r="A705" s="224"/>
      <c r="B705" s="224"/>
      <c r="C705" s="224"/>
      <c r="D705" s="224"/>
      <c r="E705" s="224"/>
      <c r="F705" s="224"/>
      <c r="G705" s="224"/>
      <c r="H705" s="224"/>
      <c r="I705" s="224"/>
      <c r="J705" s="224"/>
      <c r="K705" s="224"/>
      <c r="L705" s="224"/>
      <c r="M705" s="224"/>
    </row>
    <row r="706" spans="1:13">
      <c r="A706" s="224"/>
      <c r="B706" s="224"/>
      <c r="C706" s="224"/>
      <c r="D706" s="224"/>
      <c r="E706" s="224"/>
      <c r="F706" s="224"/>
      <c r="G706" s="224"/>
      <c r="H706" s="224"/>
      <c r="I706" s="224"/>
      <c r="J706" s="224"/>
      <c r="K706" s="224"/>
      <c r="L706" s="224"/>
      <c r="M706" s="224"/>
    </row>
    <row r="707" spans="1:13">
      <c r="A707" s="224"/>
      <c r="B707" s="224"/>
      <c r="C707" s="224"/>
      <c r="D707" s="224"/>
      <c r="E707" s="224"/>
      <c r="F707" s="224"/>
      <c r="G707" s="224"/>
      <c r="H707" s="224"/>
      <c r="I707" s="224"/>
      <c r="J707" s="224"/>
      <c r="K707" s="224"/>
      <c r="L707" s="224"/>
      <c r="M707" s="224"/>
    </row>
    <row r="708" spans="1:13">
      <c r="A708" s="224"/>
      <c r="B708" s="224"/>
      <c r="C708" s="224"/>
      <c r="D708" s="224"/>
      <c r="E708" s="224"/>
      <c r="F708" s="224"/>
      <c r="G708" s="224"/>
      <c r="H708" s="224"/>
      <c r="I708" s="224"/>
      <c r="J708" s="224"/>
      <c r="K708" s="224"/>
      <c r="L708" s="224"/>
      <c r="M708" s="224"/>
    </row>
    <row r="709" spans="1:13">
      <c r="A709" s="224"/>
      <c r="B709" s="224"/>
      <c r="C709" s="224"/>
      <c r="D709" s="224"/>
      <c r="E709" s="224"/>
      <c r="F709" s="224"/>
      <c r="G709" s="224"/>
      <c r="H709" s="224"/>
      <c r="I709" s="224"/>
      <c r="J709" s="224"/>
      <c r="K709" s="224"/>
      <c r="L709" s="224"/>
      <c r="M709" s="224"/>
    </row>
    <row r="710" spans="1:13">
      <c r="A710" s="224"/>
      <c r="B710" s="224"/>
      <c r="C710" s="224"/>
      <c r="D710" s="224"/>
      <c r="E710" s="224"/>
      <c r="F710" s="224"/>
      <c r="G710" s="224"/>
      <c r="H710" s="224"/>
      <c r="I710" s="224"/>
      <c r="J710" s="224"/>
      <c r="K710" s="224"/>
      <c r="L710" s="224"/>
      <c r="M710" s="224"/>
    </row>
    <row r="711" spans="1:13">
      <c r="A711" s="224"/>
      <c r="B711" s="224"/>
      <c r="C711" s="224"/>
      <c r="D711" s="224"/>
      <c r="E711" s="224"/>
      <c r="F711" s="224"/>
      <c r="G711" s="224"/>
      <c r="H711" s="224"/>
      <c r="I711" s="224"/>
      <c r="J711" s="224"/>
      <c r="K711" s="224"/>
      <c r="L711" s="224"/>
      <c r="M711" s="224"/>
    </row>
    <row r="712" spans="1:13">
      <c r="A712" s="224"/>
      <c r="B712" s="224"/>
      <c r="C712" s="224"/>
      <c r="D712" s="224"/>
      <c r="E712" s="224"/>
      <c r="F712" s="224"/>
      <c r="G712" s="224"/>
      <c r="H712" s="224"/>
      <c r="I712" s="224"/>
      <c r="J712" s="224"/>
      <c r="K712" s="224"/>
      <c r="L712" s="224"/>
      <c r="M712" s="224"/>
    </row>
    <row r="713" spans="1:13">
      <c r="A713" s="224"/>
      <c r="B713" s="224"/>
      <c r="C713" s="224"/>
      <c r="D713" s="224"/>
      <c r="E713" s="224"/>
      <c r="F713" s="224"/>
      <c r="G713" s="224"/>
      <c r="H713" s="224"/>
      <c r="I713" s="224"/>
      <c r="J713" s="224"/>
      <c r="K713" s="224"/>
      <c r="L713" s="224"/>
      <c r="M713" s="224"/>
    </row>
    <row r="714" spans="1:13">
      <c r="A714" s="224"/>
      <c r="B714" s="224"/>
      <c r="C714" s="224"/>
      <c r="D714" s="224"/>
      <c r="E714" s="224"/>
      <c r="F714" s="224"/>
      <c r="G714" s="224"/>
      <c r="H714" s="224"/>
      <c r="I714" s="224"/>
      <c r="J714" s="224"/>
      <c r="K714" s="224"/>
      <c r="L714" s="224"/>
      <c r="M714" s="224"/>
    </row>
    <row r="715" spans="1:13">
      <c r="A715" s="224"/>
      <c r="B715" s="224"/>
      <c r="C715" s="224"/>
      <c r="D715" s="224"/>
      <c r="E715" s="224"/>
      <c r="F715" s="224"/>
      <c r="G715" s="224"/>
      <c r="H715" s="224"/>
      <c r="I715" s="224"/>
      <c r="J715" s="224"/>
      <c r="K715" s="224"/>
      <c r="L715" s="224"/>
      <c r="M715" s="224"/>
    </row>
    <row r="716" spans="1:13">
      <c r="A716" s="224"/>
      <c r="B716" s="224"/>
      <c r="C716" s="224"/>
      <c r="D716" s="224"/>
      <c r="E716" s="224"/>
      <c r="F716" s="224"/>
      <c r="G716" s="224"/>
      <c r="H716" s="224"/>
      <c r="I716" s="224"/>
      <c r="J716" s="224"/>
      <c r="K716" s="224"/>
      <c r="L716" s="224"/>
      <c r="M716" s="224"/>
    </row>
    <row r="717" spans="1:13">
      <c r="A717" s="224"/>
      <c r="B717" s="224"/>
      <c r="C717" s="224"/>
      <c r="D717" s="224"/>
      <c r="E717" s="224"/>
      <c r="F717" s="224"/>
      <c r="G717" s="224"/>
      <c r="H717" s="224"/>
      <c r="I717" s="224"/>
      <c r="J717" s="224"/>
      <c r="K717" s="224"/>
      <c r="L717" s="224"/>
      <c r="M717" s="224"/>
    </row>
    <row r="718" spans="1:13">
      <c r="A718" s="224"/>
      <c r="B718" s="224"/>
      <c r="C718" s="224"/>
      <c r="D718" s="224"/>
      <c r="E718" s="224"/>
      <c r="F718" s="224"/>
      <c r="G718" s="224"/>
      <c r="H718" s="224"/>
      <c r="I718" s="224"/>
      <c r="J718" s="224"/>
      <c r="K718" s="224"/>
      <c r="L718" s="224"/>
      <c r="M718" s="224"/>
    </row>
    <row r="719" spans="1:13">
      <c r="A719" s="224"/>
      <c r="B719" s="224"/>
      <c r="C719" s="224"/>
      <c r="D719" s="224"/>
      <c r="E719" s="224"/>
      <c r="F719" s="224"/>
      <c r="G719" s="224"/>
      <c r="H719" s="224"/>
      <c r="I719" s="224"/>
      <c r="J719" s="224"/>
      <c r="K719" s="224"/>
      <c r="L719" s="224"/>
      <c r="M719" s="224"/>
    </row>
    <row r="720" spans="1:13">
      <c r="A720" s="224"/>
      <c r="B720" s="224"/>
      <c r="C720" s="224"/>
      <c r="D720" s="224"/>
      <c r="E720" s="224"/>
      <c r="F720" s="224"/>
      <c r="G720" s="224"/>
      <c r="H720" s="224"/>
      <c r="I720" s="224"/>
      <c r="J720" s="224"/>
      <c r="K720" s="224"/>
      <c r="L720" s="224"/>
      <c r="M720" s="224"/>
    </row>
    <row r="721" spans="1:13">
      <c r="A721" s="224"/>
      <c r="B721" s="224"/>
      <c r="C721" s="224"/>
      <c r="D721" s="224"/>
      <c r="E721" s="224"/>
      <c r="F721" s="224"/>
      <c r="G721" s="224"/>
      <c r="H721" s="224"/>
      <c r="I721" s="224"/>
      <c r="J721" s="224"/>
      <c r="K721" s="224"/>
      <c r="L721" s="224"/>
      <c r="M721" s="224"/>
    </row>
    <row r="722" spans="1:13">
      <c r="A722" s="224"/>
      <c r="B722" s="224"/>
      <c r="C722" s="224"/>
      <c r="D722" s="224"/>
      <c r="E722" s="224"/>
      <c r="F722" s="224"/>
      <c r="G722" s="224"/>
      <c r="H722" s="224"/>
      <c r="I722" s="224"/>
      <c r="J722" s="224"/>
      <c r="K722" s="224"/>
      <c r="L722" s="224"/>
      <c r="M722" s="224"/>
    </row>
    <row r="723" spans="1:13">
      <c r="A723" s="224"/>
      <c r="B723" s="224"/>
      <c r="C723" s="224"/>
      <c r="D723" s="224"/>
      <c r="E723" s="224"/>
      <c r="F723" s="224"/>
      <c r="G723" s="224"/>
      <c r="H723" s="224"/>
      <c r="I723" s="224"/>
      <c r="J723" s="224"/>
      <c r="K723" s="224"/>
      <c r="L723" s="224"/>
      <c r="M723" s="224"/>
    </row>
    <row r="724" spans="1:13">
      <c r="A724" s="224"/>
      <c r="B724" s="224"/>
      <c r="C724" s="224"/>
      <c r="D724" s="224"/>
      <c r="E724" s="224"/>
      <c r="F724" s="224"/>
      <c r="G724" s="224"/>
      <c r="H724" s="224"/>
      <c r="I724" s="224"/>
      <c r="J724" s="224"/>
      <c r="K724" s="224"/>
      <c r="L724" s="224"/>
      <c r="M724" s="224"/>
    </row>
    <row r="725" spans="1:13">
      <c r="A725" s="224"/>
      <c r="B725" s="224"/>
      <c r="C725" s="224"/>
      <c r="D725" s="224"/>
      <c r="E725" s="224"/>
      <c r="F725" s="224"/>
      <c r="G725" s="224"/>
      <c r="H725" s="224"/>
      <c r="I725" s="224"/>
      <c r="J725" s="224"/>
      <c r="K725" s="224"/>
      <c r="L725" s="224"/>
      <c r="M725" s="224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CDDDD-A4DD-49F5-815C-E3AC2F492D82}">
  <dimension ref="A1:N25"/>
  <sheetViews>
    <sheetView showGridLines="0" zoomScale="80" zoomScaleNormal="80" workbookViewId="0">
      <selection activeCell="C3" sqref="C3"/>
    </sheetView>
  </sheetViews>
  <sheetFormatPr defaultRowHeight="14.5"/>
  <cols>
    <col min="1" max="1" width="34.54296875" bestFit="1" customWidth="1"/>
    <col min="2" max="14" width="14.26953125" bestFit="1" customWidth="1"/>
  </cols>
  <sheetData>
    <row r="1" spans="1:14">
      <c r="A1" s="310" t="str">
        <f>+CUBE</f>
        <v>Coates:General Ledger</v>
      </c>
      <c r="B1" s="234"/>
    </row>
    <row r="2" spans="1:14">
      <c r="A2" s="311" t="s">
        <v>386</v>
      </c>
      <c r="B2" s="312" t="s">
        <v>388</v>
      </c>
    </row>
    <row r="3" spans="1:14">
      <c r="A3" s="311" t="s">
        <v>387</v>
      </c>
      <c r="B3" s="312" t="str">
        <f>MEASURE</f>
        <v>Total</v>
      </c>
    </row>
    <row r="4" spans="1:14">
      <c r="A4" s="311" t="s">
        <v>478</v>
      </c>
      <c r="B4" s="312" t="s">
        <v>389</v>
      </c>
    </row>
    <row r="5" spans="1:14">
      <c r="A5" s="311" t="s">
        <v>479</v>
      </c>
      <c r="B5" s="313" t="s">
        <v>385</v>
      </c>
    </row>
    <row r="7" spans="1:14">
      <c r="A7" s="399"/>
      <c r="B7" s="317" t="s">
        <v>562</v>
      </c>
      <c r="C7" s="318" t="s">
        <v>563</v>
      </c>
      <c r="D7" s="318" t="s">
        <v>564</v>
      </c>
      <c r="E7" s="318" t="s">
        <v>565</v>
      </c>
      <c r="F7" s="318" t="s">
        <v>566</v>
      </c>
      <c r="G7" s="318" t="s">
        <v>567</v>
      </c>
      <c r="H7" s="318" t="s">
        <v>568</v>
      </c>
      <c r="I7" s="318" t="s">
        <v>569</v>
      </c>
      <c r="J7" s="318" t="s">
        <v>570</v>
      </c>
      <c r="K7" s="318" t="s">
        <v>571</v>
      </c>
      <c r="L7" s="318" t="s">
        <v>572</v>
      </c>
      <c r="M7" s="318" t="s">
        <v>573</v>
      </c>
      <c r="N7" s="319">
        <v>2026</v>
      </c>
    </row>
    <row r="8" spans="1:14">
      <c r="A8" s="399"/>
      <c r="B8" s="320" t="s">
        <v>473</v>
      </c>
      <c r="C8" s="314" t="s">
        <v>472</v>
      </c>
      <c r="D8" s="314" t="s">
        <v>471</v>
      </c>
      <c r="E8" s="314" t="s">
        <v>470</v>
      </c>
      <c r="F8" s="314" t="s">
        <v>469</v>
      </c>
      <c r="G8" s="314" t="s">
        <v>468</v>
      </c>
      <c r="H8" s="314" t="s">
        <v>467</v>
      </c>
      <c r="I8" s="314" t="s">
        <v>466</v>
      </c>
      <c r="J8" s="314" t="s">
        <v>465</v>
      </c>
      <c r="K8" s="314" t="s">
        <v>464</v>
      </c>
      <c r="L8" s="314" t="s">
        <v>463</v>
      </c>
      <c r="M8" s="314" t="s">
        <v>390</v>
      </c>
      <c r="N8" s="321" t="s">
        <v>480</v>
      </c>
    </row>
    <row r="9" spans="1:14">
      <c r="A9" s="329" t="s">
        <v>550</v>
      </c>
      <c r="B9" s="330">
        <v>710828.29000000155</v>
      </c>
      <c r="C9" s="331">
        <v>0</v>
      </c>
      <c r="D9" s="331">
        <v>0</v>
      </c>
      <c r="E9" s="331">
        <v>0</v>
      </c>
      <c r="F9" s="331">
        <v>0</v>
      </c>
      <c r="G9" s="331">
        <v>0</v>
      </c>
      <c r="H9" s="331">
        <v>0</v>
      </c>
      <c r="I9" s="331">
        <v>0</v>
      </c>
      <c r="J9" s="331">
        <v>0</v>
      </c>
      <c r="K9" s="331">
        <v>0</v>
      </c>
      <c r="L9" s="331">
        <v>0</v>
      </c>
      <c r="M9" s="331">
        <v>0</v>
      </c>
      <c r="N9" s="332"/>
    </row>
    <row r="10" spans="1:14">
      <c r="A10" s="278" t="s">
        <v>496</v>
      </c>
      <c r="B10" s="322">
        <v>-1416.8800000000617</v>
      </c>
      <c r="C10" s="315">
        <v>0</v>
      </c>
      <c r="D10" s="315">
        <v>0</v>
      </c>
      <c r="E10" s="315">
        <v>0</v>
      </c>
      <c r="F10" s="315">
        <v>0</v>
      </c>
      <c r="G10" s="315">
        <v>0</v>
      </c>
      <c r="H10" s="315">
        <v>0</v>
      </c>
      <c r="I10" s="315">
        <v>0</v>
      </c>
      <c r="J10" s="315">
        <v>0</v>
      </c>
      <c r="K10" s="315">
        <v>0</v>
      </c>
      <c r="L10" s="315">
        <v>0</v>
      </c>
      <c r="M10" s="315">
        <v>0</v>
      </c>
      <c r="N10" s="323"/>
    </row>
    <row r="11" spans="1:14">
      <c r="A11" s="278" t="s">
        <v>497</v>
      </c>
      <c r="B11" s="322">
        <v>30567.940000000053</v>
      </c>
      <c r="C11" s="315">
        <v>0</v>
      </c>
      <c r="D11" s="315">
        <v>0</v>
      </c>
      <c r="E11" s="315">
        <v>0</v>
      </c>
      <c r="F11" s="315">
        <v>0</v>
      </c>
      <c r="G11" s="315">
        <v>0</v>
      </c>
      <c r="H11" s="315">
        <v>0</v>
      </c>
      <c r="I11" s="315">
        <v>0</v>
      </c>
      <c r="J11" s="315">
        <v>0</v>
      </c>
      <c r="K11" s="315">
        <v>0</v>
      </c>
      <c r="L11" s="315">
        <v>0</v>
      </c>
      <c r="M11" s="315">
        <v>0</v>
      </c>
      <c r="N11" s="323"/>
    </row>
    <row r="12" spans="1:14">
      <c r="A12" s="278" t="s">
        <v>498</v>
      </c>
      <c r="B12" s="322">
        <v>7703.0900000000047</v>
      </c>
      <c r="C12" s="315">
        <v>0</v>
      </c>
      <c r="D12" s="315">
        <v>0</v>
      </c>
      <c r="E12" s="315">
        <v>0</v>
      </c>
      <c r="F12" s="315">
        <v>0</v>
      </c>
      <c r="G12" s="315">
        <v>0</v>
      </c>
      <c r="H12" s="315">
        <v>0</v>
      </c>
      <c r="I12" s="315">
        <v>0</v>
      </c>
      <c r="J12" s="315">
        <v>0</v>
      </c>
      <c r="K12" s="315">
        <v>0</v>
      </c>
      <c r="L12" s="315">
        <v>0</v>
      </c>
      <c r="M12" s="315">
        <v>0</v>
      </c>
      <c r="N12" s="323"/>
    </row>
    <row r="13" spans="1:14">
      <c r="A13" s="279" t="s">
        <v>551</v>
      </c>
      <c r="B13" s="324">
        <v>36854.149999999994</v>
      </c>
      <c r="C13" s="316">
        <v>0</v>
      </c>
      <c r="D13" s="316">
        <v>0</v>
      </c>
      <c r="E13" s="316">
        <v>0</v>
      </c>
      <c r="F13" s="316">
        <v>0</v>
      </c>
      <c r="G13" s="316">
        <v>0</v>
      </c>
      <c r="H13" s="316">
        <v>0</v>
      </c>
      <c r="I13" s="316">
        <v>0</v>
      </c>
      <c r="J13" s="316">
        <v>0</v>
      </c>
      <c r="K13" s="316">
        <v>0</v>
      </c>
      <c r="L13" s="316">
        <v>0</v>
      </c>
      <c r="M13" s="316">
        <v>0</v>
      </c>
      <c r="N13" s="325"/>
    </row>
    <row r="14" spans="1:14">
      <c r="A14" s="278" t="s">
        <v>500</v>
      </c>
      <c r="B14" s="322">
        <v>-8705.1100000002025</v>
      </c>
      <c r="C14" s="315">
        <v>0</v>
      </c>
      <c r="D14" s="315">
        <v>0</v>
      </c>
      <c r="E14" s="315">
        <v>0</v>
      </c>
      <c r="F14" s="315">
        <v>0</v>
      </c>
      <c r="G14" s="315">
        <v>0</v>
      </c>
      <c r="H14" s="315">
        <v>0</v>
      </c>
      <c r="I14" s="315">
        <v>0</v>
      </c>
      <c r="J14" s="315">
        <v>0</v>
      </c>
      <c r="K14" s="315">
        <v>0</v>
      </c>
      <c r="L14" s="315">
        <v>0</v>
      </c>
      <c r="M14" s="315">
        <v>0</v>
      </c>
      <c r="N14" s="323"/>
    </row>
    <row r="15" spans="1:14">
      <c r="A15" s="278" t="s">
        <v>501</v>
      </c>
      <c r="B15" s="322">
        <v>117608.83000000012</v>
      </c>
      <c r="C15" s="315">
        <v>0</v>
      </c>
      <c r="D15" s="315">
        <v>0</v>
      </c>
      <c r="E15" s="315">
        <v>0</v>
      </c>
      <c r="F15" s="315">
        <v>0</v>
      </c>
      <c r="G15" s="315">
        <v>0</v>
      </c>
      <c r="H15" s="315">
        <v>0</v>
      </c>
      <c r="I15" s="315">
        <v>0</v>
      </c>
      <c r="J15" s="315">
        <v>0</v>
      </c>
      <c r="K15" s="315">
        <v>0</v>
      </c>
      <c r="L15" s="315">
        <v>0</v>
      </c>
      <c r="M15" s="315">
        <v>0</v>
      </c>
      <c r="N15" s="323"/>
    </row>
    <row r="16" spans="1:14">
      <c r="A16" s="278" t="s">
        <v>502</v>
      </c>
      <c r="B16" s="322">
        <v>188647.53999999989</v>
      </c>
      <c r="C16" s="315">
        <v>0</v>
      </c>
      <c r="D16" s="315">
        <v>0</v>
      </c>
      <c r="E16" s="315">
        <v>0</v>
      </c>
      <c r="F16" s="315">
        <v>0</v>
      </c>
      <c r="G16" s="315">
        <v>0</v>
      </c>
      <c r="H16" s="315">
        <v>0</v>
      </c>
      <c r="I16" s="315">
        <v>0</v>
      </c>
      <c r="J16" s="315">
        <v>0</v>
      </c>
      <c r="K16" s="315">
        <v>0</v>
      </c>
      <c r="L16" s="315">
        <v>0</v>
      </c>
      <c r="M16" s="315">
        <v>0</v>
      </c>
      <c r="N16" s="323"/>
    </row>
    <row r="17" spans="1:14">
      <c r="A17" s="279" t="s">
        <v>553</v>
      </c>
      <c r="B17" s="324">
        <v>297551.26000000013</v>
      </c>
      <c r="C17" s="316">
        <v>0</v>
      </c>
      <c r="D17" s="316">
        <v>0</v>
      </c>
      <c r="E17" s="316">
        <v>0</v>
      </c>
      <c r="F17" s="316">
        <v>0</v>
      </c>
      <c r="G17" s="316">
        <v>0</v>
      </c>
      <c r="H17" s="316">
        <v>0</v>
      </c>
      <c r="I17" s="316">
        <v>0</v>
      </c>
      <c r="J17" s="316">
        <v>0</v>
      </c>
      <c r="K17" s="316">
        <v>0</v>
      </c>
      <c r="L17" s="316">
        <v>0</v>
      </c>
      <c r="M17" s="316">
        <v>0</v>
      </c>
      <c r="N17" s="325"/>
    </row>
    <row r="18" spans="1:14">
      <c r="A18" s="278" t="s">
        <v>504</v>
      </c>
      <c r="B18" s="322">
        <v>-44588.699999999946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23"/>
    </row>
    <row r="19" spans="1:14">
      <c r="A19" s="278" t="s">
        <v>505</v>
      </c>
      <c r="B19" s="322">
        <v>19612.650000000678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23"/>
    </row>
    <row r="20" spans="1:14">
      <c r="A20" s="279" t="s">
        <v>552</v>
      </c>
      <c r="B20" s="324">
        <v>-24976.049999999297</v>
      </c>
      <c r="C20" s="316">
        <v>0</v>
      </c>
      <c r="D20" s="316">
        <v>0</v>
      </c>
      <c r="E20" s="316">
        <v>0</v>
      </c>
      <c r="F20" s="316">
        <v>0</v>
      </c>
      <c r="G20" s="316">
        <v>0</v>
      </c>
      <c r="H20" s="316">
        <v>0</v>
      </c>
      <c r="I20" s="316">
        <v>0</v>
      </c>
      <c r="J20" s="316">
        <v>0</v>
      </c>
      <c r="K20" s="316">
        <v>0</v>
      </c>
      <c r="L20" s="316">
        <v>0</v>
      </c>
      <c r="M20" s="316">
        <v>0</v>
      </c>
      <c r="N20" s="325"/>
    </row>
    <row r="21" spans="1:14">
      <c r="A21" s="278" t="s">
        <v>507</v>
      </c>
      <c r="B21" s="322">
        <v>150562.8899999994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23"/>
    </row>
    <row r="22" spans="1:14">
      <c r="A22" s="278" t="s">
        <v>508</v>
      </c>
      <c r="B22" s="322">
        <v>172726.42000000013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23"/>
    </row>
    <row r="23" spans="1:14">
      <c r="A23" s="278" t="s">
        <v>509</v>
      </c>
      <c r="B23" s="322">
        <v>57664.460000000719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23"/>
    </row>
    <row r="24" spans="1:14">
      <c r="A24" s="278" t="s">
        <v>510</v>
      </c>
      <c r="B24" s="322">
        <v>20445.159999999909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23"/>
    </row>
    <row r="25" spans="1:14">
      <c r="A25" s="279" t="s">
        <v>554</v>
      </c>
      <c r="B25" s="326">
        <v>401398.92999999988</v>
      </c>
      <c r="C25" s="327">
        <v>0</v>
      </c>
      <c r="D25" s="327">
        <v>0</v>
      </c>
      <c r="E25" s="327">
        <v>0</v>
      </c>
      <c r="F25" s="327">
        <v>0</v>
      </c>
      <c r="G25" s="327">
        <v>0</v>
      </c>
      <c r="H25" s="327">
        <v>0</v>
      </c>
      <c r="I25" s="327">
        <v>0</v>
      </c>
      <c r="J25" s="327">
        <v>0</v>
      </c>
      <c r="K25" s="327">
        <v>0</v>
      </c>
      <c r="L25" s="327">
        <v>0</v>
      </c>
      <c r="M25" s="327">
        <v>0</v>
      </c>
      <c r="N25" s="328"/>
    </row>
  </sheetData>
  <mergeCells count="1">
    <mergeCell ref="A7:A8"/>
  </mergeCells>
  <phoneticPr fontId="35" type="noConversion"/>
  <pageMargins left="0.7" right="0.7" top="0.75" bottom="0.75" header="0.3" footer="0.3"/>
  <customProperties>
    <customPr name="COR_LastLabelRowStart" r:id="rId1"/>
  </customPropertie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44036-B3DA-4382-9130-ACA89C60CCE8}">
  <dimension ref="A1:N25"/>
  <sheetViews>
    <sheetView showGridLines="0" workbookViewId="0">
      <selection activeCell="C3" sqref="C3"/>
    </sheetView>
  </sheetViews>
  <sheetFormatPr defaultRowHeight="14.5"/>
  <cols>
    <col min="1" max="1" width="34.54296875" bestFit="1" customWidth="1"/>
    <col min="2" max="14" width="14.26953125" bestFit="1" customWidth="1"/>
  </cols>
  <sheetData>
    <row r="1" spans="1:14">
      <c r="A1" s="310" t="str">
        <f>+CUBE</f>
        <v>Coates:General Ledger</v>
      </c>
      <c r="B1" s="234"/>
    </row>
    <row r="2" spans="1:14">
      <c r="A2" s="311" t="s">
        <v>386</v>
      </c>
      <c r="B2" s="312" t="s">
        <v>388</v>
      </c>
    </row>
    <row r="3" spans="1:14">
      <c r="A3" s="311" t="s">
        <v>387</v>
      </c>
      <c r="B3" s="312" t="str">
        <f>MEASURE</f>
        <v>Total</v>
      </c>
    </row>
    <row r="4" spans="1:14">
      <c r="A4" s="311" t="s">
        <v>478</v>
      </c>
      <c r="B4" s="312" t="s">
        <v>389</v>
      </c>
    </row>
    <row r="5" spans="1:14">
      <c r="A5" s="311" t="s">
        <v>479</v>
      </c>
      <c r="B5" s="313" t="s">
        <v>385</v>
      </c>
    </row>
    <row r="7" spans="1:14">
      <c r="A7" s="399"/>
      <c r="B7" s="317" t="s">
        <v>519</v>
      </c>
      <c r="C7" s="318" t="s">
        <v>520</v>
      </c>
      <c r="D7" s="318" t="s">
        <v>521</v>
      </c>
      <c r="E7" s="318" t="s">
        <v>522</v>
      </c>
      <c r="F7" s="318" t="s">
        <v>523</v>
      </c>
      <c r="G7" s="318" t="s">
        <v>524</v>
      </c>
      <c r="H7" s="318" t="s">
        <v>525</v>
      </c>
      <c r="I7" s="318" t="s">
        <v>526</v>
      </c>
      <c r="J7" s="318" t="s">
        <v>527</v>
      </c>
      <c r="K7" s="318" t="s">
        <v>528</v>
      </c>
      <c r="L7" s="318" t="s">
        <v>529</v>
      </c>
      <c r="M7" s="318" t="s">
        <v>530</v>
      </c>
      <c r="N7" s="319">
        <v>2026</v>
      </c>
    </row>
    <row r="8" spans="1:14">
      <c r="A8" s="399"/>
      <c r="B8" s="320" t="s">
        <v>473</v>
      </c>
      <c r="C8" s="314" t="s">
        <v>472</v>
      </c>
      <c r="D8" s="314" t="s">
        <v>471</v>
      </c>
      <c r="E8" s="314" t="s">
        <v>470</v>
      </c>
      <c r="F8" s="314" t="s">
        <v>469</v>
      </c>
      <c r="G8" s="314" t="s">
        <v>468</v>
      </c>
      <c r="H8" s="314" t="s">
        <v>467</v>
      </c>
      <c r="I8" s="314" t="s">
        <v>466</v>
      </c>
      <c r="J8" s="314" t="s">
        <v>465</v>
      </c>
      <c r="K8" s="314" t="s">
        <v>464</v>
      </c>
      <c r="L8" s="314" t="s">
        <v>463</v>
      </c>
      <c r="M8" s="314" t="s">
        <v>390</v>
      </c>
      <c r="N8" s="321" t="s">
        <v>480</v>
      </c>
    </row>
    <row r="9" spans="1:14">
      <c r="A9" s="329" t="s">
        <v>550</v>
      </c>
      <c r="B9" s="330">
        <v>451316.98</v>
      </c>
      <c r="C9" s="331">
        <v>722145.24000000069</v>
      </c>
      <c r="D9" s="331">
        <v>820713.97</v>
      </c>
      <c r="E9" s="331">
        <v>684200.44999999925</v>
      </c>
      <c r="F9" s="331">
        <v>794989.93039999984</v>
      </c>
      <c r="G9" s="331">
        <v>623619.96959999914</v>
      </c>
      <c r="H9" s="331">
        <v>435280.59999999887</v>
      </c>
      <c r="I9" s="331">
        <v>544649.82999999658</v>
      </c>
      <c r="J9" s="331">
        <v>1076930.5599999975</v>
      </c>
      <c r="K9" s="331">
        <v>688212.94179999817</v>
      </c>
      <c r="L9" s="331">
        <v>451621.36999999761</v>
      </c>
      <c r="M9" s="331">
        <v>556592.92000000307</v>
      </c>
      <c r="N9" s="332"/>
    </row>
    <row r="10" spans="1:14">
      <c r="A10" s="278" t="s">
        <v>496</v>
      </c>
      <c r="B10" s="322">
        <v>-21678.759999999962</v>
      </c>
      <c r="C10" s="315">
        <v>612.18000000006464</v>
      </c>
      <c r="D10" s="315">
        <v>210610.02000000011</v>
      </c>
      <c r="E10" s="315">
        <v>345448.87000000034</v>
      </c>
      <c r="F10" s="315">
        <v>83613.370800000179</v>
      </c>
      <c r="G10" s="315">
        <v>137700.11919999949</v>
      </c>
      <c r="H10" s="315">
        <v>375282.57</v>
      </c>
      <c r="I10" s="315">
        <v>199790.95000000004</v>
      </c>
      <c r="J10" s="315">
        <v>399373.84999999712</v>
      </c>
      <c r="K10" s="315">
        <v>272086.03000000009</v>
      </c>
      <c r="L10" s="315">
        <v>-73628.610000000815</v>
      </c>
      <c r="M10" s="315">
        <v>16124.47000000003</v>
      </c>
      <c r="N10" s="323"/>
    </row>
    <row r="11" spans="1:14">
      <c r="A11" s="278" t="s">
        <v>497</v>
      </c>
      <c r="B11" s="322">
        <v>56907.420000000042</v>
      </c>
      <c r="C11" s="315">
        <v>166690.36000000002</v>
      </c>
      <c r="D11" s="315">
        <v>68497.290000000052</v>
      </c>
      <c r="E11" s="315">
        <v>58004.339999999931</v>
      </c>
      <c r="F11" s="315">
        <v>63925.199999999953</v>
      </c>
      <c r="G11" s="315">
        <v>43468.949999999917</v>
      </c>
      <c r="H11" s="315">
        <v>9007.7100000000391</v>
      </c>
      <c r="I11" s="315">
        <v>-178.82999999999356</v>
      </c>
      <c r="J11" s="315">
        <v>60769.690000000024</v>
      </c>
      <c r="K11" s="315">
        <v>-14819.719399999994</v>
      </c>
      <c r="L11" s="315">
        <v>-42104.709999999905</v>
      </c>
      <c r="M11" s="315">
        <v>2823.3400000000879</v>
      </c>
      <c r="N11" s="323"/>
    </row>
    <row r="12" spans="1:14">
      <c r="A12" s="278" t="s">
        <v>498</v>
      </c>
      <c r="B12" s="322">
        <v>34153.990000000005</v>
      </c>
      <c r="C12" s="315">
        <v>9869.5599999999977</v>
      </c>
      <c r="D12" s="315">
        <v>3073.6699999999996</v>
      </c>
      <c r="E12" s="315">
        <v>9096.4400000000041</v>
      </c>
      <c r="F12" s="315">
        <v>6583.9100000000017</v>
      </c>
      <c r="G12" s="315">
        <v>5127.01</v>
      </c>
      <c r="H12" s="315">
        <v>12191.270000000002</v>
      </c>
      <c r="I12" s="315">
        <v>5416.31</v>
      </c>
      <c r="J12" s="315">
        <v>2753.8100000000004</v>
      </c>
      <c r="K12" s="315">
        <v>3344.2400000000007</v>
      </c>
      <c r="L12" s="315">
        <v>12870.54</v>
      </c>
      <c r="M12" s="315">
        <v>9785.08</v>
      </c>
      <c r="N12" s="323"/>
    </row>
    <row r="13" spans="1:14">
      <c r="A13" s="279" t="s">
        <v>551</v>
      </c>
      <c r="B13" s="324">
        <v>69382.650000000081</v>
      </c>
      <c r="C13" s="316">
        <v>177172.10000000006</v>
      </c>
      <c r="D13" s="316">
        <v>282180.98000000016</v>
      </c>
      <c r="E13" s="316">
        <v>412549.65000000026</v>
      </c>
      <c r="F13" s="316">
        <v>154122.48080000014</v>
      </c>
      <c r="G13" s="316">
        <v>186296.07919999943</v>
      </c>
      <c r="H13" s="316">
        <v>396481.55000000005</v>
      </c>
      <c r="I13" s="316">
        <v>205028.43000000005</v>
      </c>
      <c r="J13" s="316">
        <v>462897.34999999712</v>
      </c>
      <c r="K13" s="316">
        <v>260610.55060000008</v>
      </c>
      <c r="L13" s="316">
        <v>-102862.78000000073</v>
      </c>
      <c r="M13" s="316">
        <v>28732.890000000116</v>
      </c>
      <c r="N13" s="325"/>
    </row>
    <row r="14" spans="1:14">
      <c r="A14" s="278" t="s">
        <v>500</v>
      </c>
      <c r="B14" s="322">
        <v>101552.41000000012</v>
      </c>
      <c r="C14" s="315">
        <v>139825.75999999995</v>
      </c>
      <c r="D14" s="315">
        <v>73835.83</v>
      </c>
      <c r="E14" s="315">
        <v>20828.409999999883</v>
      </c>
      <c r="F14" s="315">
        <v>226135.59190000012</v>
      </c>
      <c r="G14" s="315">
        <v>107160.84809999992</v>
      </c>
      <c r="H14" s="315">
        <v>29905.589999999804</v>
      </c>
      <c r="I14" s="315">
        <v>-1812.970000000033</v>
      </c>
      <c r="J14" s="315">
        <v>32978.259999999733</v>
      </c>
      <c r="K14" s="315">
        <v>-61976.650000000809</v>
      </c>
      <c r="L14" s="315">
        <v>25226.39999999935</v>
      </c>
      <c r="M14" s="315">
        <v>-16.510000000181208</v>
      </c>
      <c r="N14" s="323"/>
    </row>
    <row r="15" spans="1:14">
      <c r="A15" s="278" t="s">
        <v>501</v>
      </c>
      <c r="B15" s="322">
        <v>47026.120000000024</v>
      </c>
      <c r="C15" s="315">
        <v>67782.850000000006</v>
      </c>
      <c r="D15" s="315">
        <v>76542.040000000052</v>
      </c>
      <c r="E15" s="315">
        <v>45178.900000000023</v>
      </c>
      <c r="F15" s="315">
        <v>-9207.6999999999844</v>
      </c>
      <c r="G15" s="315">
        <v>58240.440000000031</v>
      </c>
      <c r="H15" s="315">
        <v>22675.770000000015</v>
      </c>
      <c r="I15" s="315">
        <v>45191.349999999984</v>
      </c>
      <c r="J15" s="315">
        <v>45369.980000000032</v>
      </c>
      <c r="K15" s="315">
        <v>55227.019500000031</v>
      </c>
      <c r="L15" s="315">
        <v>57239.430000000029</v>
      </c>
      <c r="M15" s="315">
        <v>47708.339999999967</v>
      </c>
      <c r="N15" s="323"/>
    </row>
    <row r="16" spans="1:14">
      <c r="A16" s="278" t="s">
        <v>502</v>
      </c>
      <c r="B16" s="322">
        <v>-17093.570000000018</v>
      </c>
      <c r="C16" s="315">
        <v>-3618.4300000000148</v>
      </c>
      <c r="D16" s="315">
        <v>23693.609999999939</v>
      </c>
      <c r="E16" s="315">
        <v>33747.160000000054</v>
      </c>
      <c r="F16" s="315">
        <v>21239.777200000171</v>
      </c>
      <c r="G16" s="315">
        <v>26987.392799999994</v>
      </c>
      <c r="H16" s="315">
        <v>11806.190000000082</v>
      </c>
      <c r="I16" s="315">
        <v>6828.1500000001943</v>
      </c>
      <c r="J16" s="315">
        <v>36178.960000000327</v>
      </c>
      <c r="K16" s="315">
        <v>37388.952500000218</v>
      </c>
      <c r="L16" s="315">
        <v>88766.469999999885</v>
      </c>
      <c r="M16" s="315">
        <v>78086.440000001123</v>
      </c>
      <c r="N16" s="323"/>
    </row>
    <row r="17" spans="1:14">
      <c r="A17" s="279" t="s">
        <v>553</v>
      </c>
      <c r="B17" s="324">
        <v>131484.96000000014</v>
      </c>
      <c r="C17" s="316">
        <v>203990.17999999993</v>
      </c>
      <c r="D17" s="316">
        <v>174071.47999999998</v>
      </c>
      <c r="E17" s="316">
        <v>99754.469999999972</v>
      </c>
      <c r="F17" s="316">
        <v>238167.66910000029</v>
      </c>
      <c r="G17" s="316">
        <v>192388.68089999995</v>
      </c>
      <c r="H17" s="316">
        <v>64387.549999999901</v>
      </c>
      <c r="I17" s="316">
        <v>50206.530000000144</v>
      </c>
      <c r="J17" s="316">
        <v>114527.20000000008</v>
      </c>
      <c r="K17" s="316">
        <v>30639.321999999433</v>
      </c>
      <c r="L17" s="316">
        <v>171232.29999999926</v>
      </c>
      <c r="M17" s="316">
        <v>125778.27000000091</v>
      </c>
      <c r="N17" s="325"/>
    </row>
    <row r="18" spans="1:14">
      <c r="A18" s="278" t="s">
        <v>504</v>
      </c>
      <c r="B18" s="322">
        <v>52716.01999999988</v>
      </c>
      <c r="C18" s="315">
        <v>23131.610000000059</v>
      </c>
      <c r="D18" s="315">
        <v>48663.190000000046</v>
      </c>
      <c r="E18" s="315">
        <v>27297.599999999977</v>
      </c>
      <c r="F18" s="315">
        <v>35849.09910000021</v>
      </c>
      <c r="G18" s="315">
        <v>4364.6609000001063</v>
      </c>
      <c r="H18" s="315">
        <v>-19448.139999999978</v>
      </c>
      <c r="I18" s="315">
        <v>-47210.369999999864</v>
      </c>
      <c r="J18" s="315">
        <v>67460.249999999869</v>
      </c>
      <c r="K18" s="315">
        <v>7771.2311999999047</v>
      </c>
      <c r="L18" s="315">
        <v>-45424.050000000047</v>
      </c>
      <c r="M18" s="315">
        <v>-44834.80000000009</v>
      </c>
      <c r="N18" s="323"/>
    </row>
    <row r="19" spans="1:14">
      <c r="A19" s="278" t="s">
        <v>505</v>
      </c>
      <c r="B19" s="322">
        <v>52510.969999999943</v>
      </c>
      <c r="C19" s="315">
        <v>183686.59000000037</v>
      </c>
      <c r="D19" s="315">
        <v>91180.329999999944</v>
      </c>
      <c r="E19" s="315">
        <v>73642.919999999402</v>
      </c>
      <c r="F19" s="315">
        <v>212260.64399999907</v>
      </c>
      <c r="G19" s="315">
        <v>136847.25599999967</v>
      </c>
      <c r="H19" s="315">
        <v>76905.489999999889</v>
      </c>
      <c r="I19" s="315">
        <v>106652.2599999965</v>
      </c>
      <c r="J19" s="315">
        <v>158048.74000000063</v>
      </c>
      <c r="K19" s="315">
        <v>54406.319499999823</v>
      </c>
      <c r="L19" s="315">
        <v>183556.97999999984</v>
      </c>
      <c r="M19" s="315">
        <v>55993.029999999679</v>
      </c>
      <c r="N19" s="323"/>
    </row>
    <row r="20" spans="1:14">
      <c r="A20" s="279" t="s">
        <v>552</v>
      </c>
      <c r="B20" s="324">
        <v>105226.98999999982</v>
      </c>
      <c r="C20" s="316">
        <v>206818.20000000042</v>
      </c>
      <c r="D20" s="316">
        <v>139843.51999999999</v>
      </c>
      <c r="E20" s="316">
        <v>100940.51999999938</v>
      </c>
      <c r="F20" s="316">
        <v>248109.74309999926</v>
      </c>
      <c r="G20" s="316">
        <v>141211.91689999978</v>
      </c>
      <c r="H20" s="316">
        <v>57457.349999999911</v>
      </c>
      <c r="I20" s="316">
        <v>59441.889999996638</v>
      </c>
      <c r="J20" s="316">
        <v>225508.99000000051</v>
      </c>
      <c r="K20" s="316">
        <v>62177.550699999731</v>
      </c>
      <c r="L20" s="316">
        <v>138132.92999999979</v>
      </c>
      <c r="M20" s="316">
        <v>11158.229999999588</v>
      </c>
      <c r="N20" s="325"/>
    </row>
    <row r="21" spans="1:14">
      <c r="A21" s="278" t="s">
        <v>507</v>
      </c>
      <c r="B21" s="322">
        <v>67642.840000000084</v>
      </c>
      <c r="C21" s="315">
        <v>-108431.9899999999</v>
      </c>
      <c r="D21" s="315">
        <v>3404.4999999999245</v>
      </c>
      <c r="E21" s="315">
        <v>-118873.45000000029</v>
      </c>
      <c r="F21" s="315">
        <v>45897.417699999765</v>
      </c>
      <c r="G21" s="315">
        <v>-105235.66769999986</v>
      </c>
      <c r="H21" s="315">
        <v>-181046.89999999985</v>
      </c>
      <c r="I21" s="315">
        <v>53843.669999999911</v>
      </c>
      <c r="J21" s="315">
        <v>40078.709999999395</v>
      </c>
      <c r="K21" s="315">
        <v>126258.4699999976</v>
      </c>
      <c r="L21" s="315">
        <v>-26797.280000001974</v>
      </c>
      <c r="M21" s="315">
        <v>220721.75000000195</v>
      </c>
      <c r="N21" s="323"/>
    </row>
    <row r="22" spans="1:14">
      <c r="A22" s="278" t="s">
        <v>508</v>
      </c>
      <c r="B22" s="322">
        <v>84063.269999999931</v>
      </c>
      <c r="C22" s="315">
        <v>81302.41</v>
      </c>
      <c r="D22" s="315">
        <v>87225.370000000054</v>
      </c>
      <c r="E22" s="315">
        <v>84637.970000000394</v>
      </c>
      <c r="F22" s="315">
        <v>100060.43429999978</v>
      </c>
      <c r="G22" s="315">
        <v>79264.295699999915</v>
      </c>
      <c r="H22" s="315">
        <v>173565.51999999973</v>
      </c>
      <c r="I22" s="315">
        <v>105052.17999999963</v>
      </c>
      <c r="J22" s="315">
        <v>125126.17</v>
      </c>
      <c r="K22" s="315">
        <v>103372.82999999961</v>
      </c>
      <c r="L22" s="315">
        <v>198261.93000000014</v>
      </c>
      <c r="M22" s="315">
        <v>185183.17000000039</v>
      </c>
      <c r="N22" s="323"/>
    </row>
    <row r="23" spans="1:14">
      <c r="A23" s="278" t="s">
        <v>509</v>
      </c>
      <c r="B23" s="322">
        <v>-92876.549999999988</v>
      </c>
      <c r="C23" s="315">
        <v>33904.400000000089</v>
      </c>
      <c r="D23" s="315">
        <v>81014.209999999919</v>
      </c>
      <c r="E23" s="315">
        <v>109950.65999999947</v>
      </c>
      <c r="F23" s="315">
        <v>-7005.9644999995344</v>
      </c>
      <c r="G23" s="315">
        <v>81413.61449999988</v>
      </c>
      <c r="H23" s="315">
        <v>-73884.010000000882</v>
      </c>
      <c r="I23" s="315">
        <v>51029.330000000176</v>
      </c>
      <c r="J23" s="315">
        <v>73382.830000000176</v>
      </c>
      <c r="K23" s="315">
        <v>25954.839000001968</v>
      </c>
      <c r="L23" s="315">
        <v>21094.930000001052</v>
      </c>
      <c r="M23" s="315">
        <v>-28917.439999999653</v>
      </c>
      <c r="N23" s="323"/>
    </row>
    <row r="24" spans="1:14">
      <c r="A24" s="278" t="s">
        <v>510</v>
      </c>
      <c r="B24" s="322">
        <v>86392.819999999934</v>
      </c>
      <c r="C24" s="315">
        <v>127389.94000000003</v>
      </c>
      <c r="D24" s="315">
        <v>52973.909999999931</v>
      </c>
      <c r="E24" s="315">
        <v>-4759.3699999999499</v>
      </c>
      <c r="F24" s="315">
        <v>15638.149900000069</v>
      </c>
      <c r="G24" s="315">
        <v>48281.050099999949</v>
      </c>
      <c r="H24" s="315">
        <v>-1680.4599999999828</v>
      </c>
      <c r="I24" s="315">
        <v>20047.800000000039</v>
      </c>
      <c r="J24" s="315">
        <v>35409.310000000034</v>
      </c>
      <c r="K24" s="315">
        <v>79199.37949999969</v>
      </c>
      <c r="L24" s="315">
        <v>52559.340000000069</v>
      </c>
      <c r="M24" s="315">
        <v>13936.049999999837</v>
      </c>
      <c r="N24" s="323"/>
    </row>
    <row r="25" spans="1:14">
      <c r="A25" s="279" t="s">
        <v>554</v>
      </c>
      <c r="B25" s="326">
        <v>145222.37999999995</v>
      </c>
      <c r="C25" s="327">
        <v>134164.76000000021</v>
      </c>
      <c r="D25" s="327">
        <v>224617.98999999979</v>
      </c>
      <c r="E25" s="327">
        <v>70955.809999999634</v>
      </c>
      <c r="F25" s="327">
        <v>154590.03740000006</v>
      </c>
      <c r="G25" s="327">
        <v>103723.29259999988</v>
      </c>
      <c r="H25" s="327">
        <v>-83045.850000000981</v>
      </c>
      <c r="I25" s="327">
        <v>229972.97999999975</v>
      </c>
      <c r="J25" s="327">
        <v>273997.01999999961</v>
      </c>
      <c r="K25" s="327">
        <v>334785.51849999884</v>
      </c>
      <c r="L25" s="327">
        <v>245118.91999999926</v>
      </c>
      <c r="M25" s="327">
        <v>390923.53000000253</v>
      </c>
      <c r="N25" s="328"/>
    </row>
  </sheetData>
  <mergeCells count="1">
    <mergeCell ref="A7:A8"/>
  </mergeCells>
  <pageMargins left="0.7" right="0.7" top="0.75" bottom="0.75" header="0.3" footer="0.3"/>
  <customProperties>
    <customPr name="COR_LastLabelRowStart" r:id="rId1"/>
  </customPropertie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2F897-EA72-4CF7-805F-9E8A315FD768}">
  <dimension ref="A2:BC41"/>
  <sheetViews>
    <sheetView showGridLines="0" topLeftCell="A15" zoomScale="80" zoomScaleNormal="80" workbookViewId="0">
      <selection activeCell="C3" sqref="C3"/>
    </sheetView>
  </sheetViews>
  <sheetFormatPr defaultRowHeight="14.5"/>
  <cols>
    <col min="1" max="1" width="22.1796875" customWidth="1"/>
    <col min="3" max="3" width="36" customWidth="1"/>
    <col min="4" max="6" width="9.81640625" bestFit="1" customWidth="1"/>
    <col min="7" max="7" width="10.81640625" bestFit="1" customWidth="1"/>
    <col min="8" max="11" width="9.81640625" bestFit="1" customWidth="1"/>
    <col min="12" max="12" width="10.81640625" bestFit="1" customWidth="1"/>
    <col min="13" max="13" width="9.81640625" bestFit="1" customWidth="1"/>
    <col min="14" max="15" width="10.81640625" bestFit="1" customWidth="1"/>
    <col min="17" max="29" width="12" bestFit="1" customWidth="1"/>
  </cols>
  <sheetData>
    <row r="2" spans="1:55" ht="15" customHeight="1">
      <c r="A2" s="259"/>
      <c r="B2" s="259"/>
      <c r="C2" s="110"/>
      <c r="P2" s="260"/>
      <c r="AD2" s="260"/>
      <c r="AE2" s="239"/>
      <c r="AF2" s="239"/>
      <c r="AG2" s="239"/>
      <c r="AH2" s="239"/>
      <c r="AI2" s="239"/>
      <c r="AJ2" s="239"/>
      <c r="AK2" s="239"/>
      <c r="AL2" s="239"/>
      <c r="AM2" s="239"/>
      <c r="AN2" s="239"/>
      <c r="AO2" s="239"/>
      <c r="AP2" s="239"/>
      <c r="AQ2" s="261"/>
      <c r="AR2" s="239"/>
      <c r="AS2" s="239"/>
      <c r="AT2" s="239"/>
      <c r="AU2" s="239"/>
      <c r="AV2" s="239"/>
      <c r="AW2" s="239"/>
      <c r="AX2" s="239"/>
      <c r="AY2" s="239"/>
      <c r="AZ2" s="239"/>
      <c r="BA2" s="239"/>
      <c r="BB2" s="239"/>
      <c r="BC2" s="239"/>
    </row>
    <row r="3" spans="1:55">
      <c r="A3" s="259"/>
      <c r="B3" s="259"/>
      <c r="P3" s="260"/>
      <c r="Q3" s="262"/>
      <c r="R3" s="262" t="s">
        <v>490</v>
      </c>
      <c r="S3" s="262"/>
      <c r="T3" s="262"/>
      <c r="U3" s="262"/>
      <c r="V3" s="262"/>
      <c r="W3" s="262"/>
      <c r="X3" s="262"/>
      <c r="Y3" s="262"/>
      <c r="Z3" s="262"/>
      <c r="AA3" s="262"/>
      <c r="AB3" s="262"/>
      <c r="AC3" s="262"/>
      <c r="AD3" s="260"/>
      <c r="AE3" s="263" t="s">
        <v>491</v>
      </c>
      <c r="AF3" s="263"/>
      <c r="AG3" s="263"/>
      <c r="AH3" s="263"/>
      <c r="AI3" s="263"/>
      <c r="AJ3" s="263"/>
      <c r="AK3" s="263"/>
      <c r="AL3" s="263"/>
      <c r="AM3" s="263"/>
      <c r="AN3" s="263"/>
      <c r="AO3" s="263"/>
      <c r="AP3" s="263"/>
      <c r="AQ3" s="261"/>
      <c r="AR3" s="263" t="s">
        <v>492</v>
      </c>
      <c r="AS3" s="263"/>
      <c r="AT3" s="263"/>
      <c r="AU3" s="263"/>
      <c r="AV3" s="263"/>
      <c r="AW3" s="263"/>
      <c r="AX3" s="263"/>
      <c r="AY3" s="263"/>
      <c r="AZ3" s="263"/>
      <c r="BA3" s="263"/>
      <c r="BB3" s="263"/>
      <c r="BC3" s="263"/>
    </row>
    <row r="4" spans="1:55" s="110" customFormat="1" ht="15" thickBot="1">
      <c r="A4" s="264"/>
      <c r="B4" s="264"/>
      <c r="C4" s="110" t="s">
        <v>8</v>
      </c>
      <c r="D4" s="235" t="s">
        <v>473</v>
      </c>
      <c r="E4" s="235" t="s">
        <v>472</v>
      </c>
      <c r="F4" s="235" t="s">
        <v>471</v>
      </c>
      <c r="G4" s="235" t="s">
        <v>470</v>
      </c>
      <c r="H4" s="235" t="s">
        <v>469</v>
      </c>
      <c r="I4" s="235" t="s">
        <v>468</v>
      </c>
      <c r="J4" s="235" t="s">
        <v>467</v>
      </c>
      <c r="K4" s="235" t="s">
        <v>466</v>
      </c>
      <c r="L4" s="235" t="s">
        <v>465</v>
      </c>
      <c r="M4" s="235" t="s">
        <v>464</v>
      </c>
      <c r="N4" s="235" t="s">
        <v>463</v>
      </c>
      <c r="O4" s="235" t="s">
        <v>390</v>
      </c>
      <c r="P4" s="265" t="s">
        <v>493</v>
      </c>
      <c r="Q4" s="235" t="s">
        <v>390</v>
      </c>
      <c r="R4" s="235" t="s">
        <v>473</v>
      </c>
      <c r="S4" s="235" t="s">
        <v>472</v>
      </c>
      <c r="T4" s="235" t="s">
        <v>471</v>
      </c>
      <c r="U4" s="235" t="s">
        <v>470</v>
      </c>
      <c r="V4" s="235" t="s">
        <v>469</v>
      </c>
      <c r="W4" s="235" t="s">
        <v>468</v>
      </c>
      <c r="X4" s="235" t="s">
        <v>467</v>
      </c>
      <c r="Y4" s="235" t="s">
        <v>466</v>
      </c>
      <c r="Z4" s="235" t="s">
        <v>465</v>
      </c>
      <c r="AA4" s="235" t="s">
        <v>464</v>
      </c>
      <c r="AB4" s="235" t="s">
        <v>463</v>
      </c>
      <c r="AC4" s="235" t="s">
        <v>390</v>
      </c>
      <c r="AD4" s="265" t="s">
        <v>493</v>
      </c>
      <c r="AE4" s="266" t="str">
        <f>+R4&amp;" MTD"</f>
        <v>Jul MTD</v>
      </c>
      <c r="AF4" s="266" t="str">
        <f t="shared" ref="AF4:AP4" si="0">+S4&amp;" MTD"</f>
        <v>Aug MTD</v>
      </c>
      <c r="AG4" s="266" t="str">
        <f t="shared" si="0"/>
        <v>Sep MTD</v>
      </c>
      <c r="AH4" s="266" t="str">
        <f t="shared" si="0"/>
        <v>Oct MTD</v>
      </c>
      <c r="AI4" s="266" t="str">
        <f t="shared" si="0"/>
        <v>Nov MTD</v>
      </c>
      <c r="AJ4" s="266" t="str">
        <f t="shared" si="0"/>
        <v>Dec MTD</v>
      </c>
      <c r="AK4" s="266" t="str">
        <f t="shared" si="0"/>
        <v>Jan MTD</v>
      </c>
      <c r="AL4" s="266" t="str">
        <f t="shared" si="0"/>
        <v>Feb MTD</v>
      </c>
      <c r="AM4" s="266" t="str">
        <f t="shared" si="0"/>
        <v>Mar MTD</v>
      </c>
      <c r="AN4" s="266" t="str">
        <f t="shared" si="0"/>
        <v>Apr MTD</v>
      </c>
      <c r="AO4" s="266" t="str">
        <f t="shared" si="0"/>
        <v>May MTD</v>
      </c>
      <c r="AP4" s="266" t="str">
        <f t="shared" si="0"/>
        <v>Jun MTD</v>
      </c>
      <c r="AQ4" s="267" t="s">
        <v>493</v>
      </c>
      <c r="AR4" s="266" t="str">
        <f>+R4&amp;" YTD"</f>
        <v>Jul YTD</v>
      </c>
      <c r="AS4" s="266" t="str">
        <f t="shared" ref="AS4:BC4" si="1">+S4&amp;" YTD"</f>
        <v>Aug YTD</v>
      </c>
      <c r="AT4" s="266" t="str">
        <f t="shared" si="1"/>
        <v>Sep YTD</v>
      </c>
      <c r="AU4" s="266" t="str">
        <f t="shared" si="1"/>
        <v>Oct YTD</v>
      </c>
      <c r="AV4" s="266" t="str">
        <f t="shared" si="1"/>
        <v>Nov YTD</v>
      </c>
      <c r="AW4" s="266" t="str">
        <f t="shared" si="1"/>
        <v>Dec YTD</v>
      </c>
      <c r="AX4" s="266" t="str">
        <f t="shared" si="1"/>
        <v>Jan YTD</v>
      </c>
      <c r="AY4" s="266" t="str">
        <f t="shared" si="1"/>
        <v>Feb YTD</v>
      </c>
      <c r="AZ4" s="266" t="str">
        <f t="shared" si="1"/>
        <v>Mar YTD</v>
      </c>
      <c r="BA4" s="266" t="str">
        <f t="shared" si="1"/>
        <v>Apr YTD</v>
      </c>
      <c r="BB4" s="266" t="str">
        <f t="shared" si="1"/>
        <v>May YTD</v>
      </c>
      <c r="BC4" s="266" t="str">
        <f t="shared" si="1"/>
        <v>Jun YTD</v>
      </c>
    </row>
    <row r="5" spans="1:55">
      <c r="A5" s="259" t="str">
        <f>+C5&amp;"FU"</f>
        <v>ISFU</v>
      </c>
      <c r="B5" s="259"/>
      <c r="C5" s="268" t="s">
        <v>550</v>
      </c>
      <c r="D5" s="255">
        <v>3198427.9391579153</v>
      </c>
      <c r="E5" s="255">
        <v>3534524.6966822543</v>
      </c>
      <c r="F5" s="255">
        <v>3788737.3936455408</v>
      </c>
      <c r="G5" s="255">
        <v>4066415.9481042484</v>
      </c>
      <c r="H5" s="255">
        <v>3652799.1811058484</v>
      </c>
      <c r="I5" s="255">
        <v>2825098.324941535</v>
      </c>
      <c r="J5" s="255">
        <v>2944127.2473618877</v>
      </c>
      <c r="K5" s="255">
        <v>2954616.5937720891</v>
      </c>
      <c r="L5" s="255">
        <v>3511323.4196130056</v>
      </c>
      <c r="M5" s="255">
        <v>3952332.9078663457</v>
      </c>
      <c r="N5" s="255">
        <v>4255576.2341130739</v>
      </c>
      <c r="O5" s="255">
        <v>4312219.0162722636</v>
      </c>
      <c r="P5" s="260"/>
      <c r="Q5" s="255">
        <v>80407015.212299988</v>
      </c>
      <c r="R5" s="255">
        <v>80661008.068653896</v>
      </c>
      <c r="S5" s="255">
        <v>80915293.029995799</v>
      </c>
      <c r="T5" s="255">
        <v>80851599.758269668</v>
      </c>
      <c r="U5" s="255">
        <v>80873947.135499328</v>
      </c>
      <c r="V5" s="255">
        <v>81171992.699682981</v>
      </c>
      <c r="W5" s="255">
        <v>80980180.136895269</v>
      </c>
      <c r="X5" s="255">
        <v>80910308.389690369</v>
      </c>
      <c r="Y5" s="255">
        <v>81341316.690281123</v>
      </c>
      <c r="Z5" s="255">
        <v>82003243.623210728</v>
      </c>
      <c r="AA5" s="255">
        <v>81958187.181088224</v>
      </c>
      <c r="AB5" s="255">
        <v>81582943.367833823</v>
      </c>
      <c r="AC5" s="255">
        <v>80955616.51506418</v>
      </c>
      <c r="AD5" s="260"/>
      <c r="AE5" s="269">
        <f>+IFERROR(D5*12/AVERAGE(Q5:R5),0)</f>
        <v>0.47658293046716138</v>
      </c>
      <c r="AF5" s="269">
        <f t="shared" ref="AF5:AF12" si="2">+IFERROR(E5*12/AVERAGE(R5:S5),0)</f>
        <v>0.52500640343649407</v>
      </c>
      <c r="AG5" s="269">
        <f t="shared" ref="AG5:AG12" si="3">+IFERROR(F5*12/AVERAGE(S5:T5),0)</f>
        <v>0.56210325784343063</v>
      </c>
      <c r="AH5" s="269">
        <f t="shared" ref="AH5:AH12" si="4">+IFERROR(G5*12/AVERAGE(T5:U5),0)</f>
        <v>0.60345433748081578</v>
      </c>
      <c r="AI5" s="269">
        <f t="shared" ref="AI5:AI12" si="5">+IFERROR(H5*12/AVERAGE(U5:V5),0)</f>
        <v>0.54100201730266773</v>
      </c>
      <c r="AJ5" s="269">
        <f t="shared" ref="AJ5:AJ12" si="6">+IFERROR(I5*12/AVERAGE(V5:W5),0)</f>
        <v>0.41814030988613432</v>
      </c>
      <c r="AK5" s="269">
        <f t="shared" ref="AK5:AK12" si="7">+IFERROR(J5*12/AVERAGE(W5:X5),0)</f>
        <v>0.43646204653389309</v>
      </c>
      <c r="AL5" s="269">
        <f t="shared" ref="AL5:AL12" si="8">+IFERROR(K5*12/AVERAGE(X5:Y5),0)</f>
        <v>0.43704214497438298</v>
      </c>
      <c r="AM5" s="269">
        <f t="shared" ref="AM5:AM12" si="9">+IFERROR(L5*12/AVERAGE(Y5:Z5),0)</f>
        <v>0.51591410151018968</v>
      </c>
      <c r="AN5" s="269">
        <f t="shared" ref="AN5:AN12" si="10">+IFERROR(M5*12/AVERAGE(Z5:AA5),0)</f>
        <v>0.57852623829570315</v>
      </c>
      <c r="AO5" s="269">
        <f t="shared" ref="AO5:AO12" si="11">+IFERROR(N5*12/AVERAGE(AA5:AB5),0)</f>
        <v>0.62451463601788682</v>
      </c>
      <c r="AP5" s="269">
        <f t="shared" ref="AP5:AP12" si="12">+IFERROR(O5*12/AVERAGE(AB5:AC5),0)</f>
        <v>0.63673048700011081</v>
      </c>
      <c r="AQ5" s="261"/>
      <c r="AR5" s="269">
        <f>+IFERROR(AVERAGE($D5:D5)*12/AVERAGE($Q5:R5),0)</f>
        <v>0.47658293046716138</v>
      </c>
      <c r="AS5" s="269">
        <f>+IFERROR(AVERAGE($D5:E5)*12/AVERAGE($Q5:S5),0)</f>
        <v>0.5008326577745934</v>
      </c>
      <c r="AT5" s="269">
        <f>+IFERROR(AVERAGE($D5:F5)*12/AVERAGE($Q5:T5),0)</f>
        <v>0.52146478615614156</v>
      </c>
      <c r="AU5" s="269">
        <f>+IFERROR(AVERAGE($D5:G5)*12/AVERAGE($Q5:U5),0)</f>
        <v>0.54202820301442345</v>
      </c>
      <c r="AV5" s="269">
        <f>+IFERROR(AVERAGE($D5:H5)*12/AVERAGE($Q5:V5),0)</f>
        <v>0.54171871519919734</v>
      </c>
      <c r="AW5" s="269">
        <f>+IFERROR(AVERAGE($D5:I5)*12/AVERAGE($Q5:W5),0)</f>
        <v>0.52119518748663052</v>
      </c>
      <c r="AX5" s="269">
        <f>+IFERROR(AVERAGE($D5:J5)*12/AVERAGE($Q5:X5),0)</f>
        <v>0.50911623670026485</v>
      </c>
      <c r="AY5" s="269">
        <f>+IFERROR(AVERAGE($D5:K5)*12/AVERAGE($Q5:Y5),0)</f>
        <v>0.49995571883591217</v>
      </c>
      <c r="AZ5" s="269">
        <f>+IFERROR(AVERAGE($D5:L5)*12/AVERAGE($Q5:Z5),0)</f>
        <v>0.50159194202376689</v>
      </c>
      <c r="BA5" s="269">
        <f>+IFERROR(AVERAGE($D5:M5)*12/AVERAGE($Q5:AA5),0)</f>
        <v>0.50943630391591677</v>
      </c>
      <c r="BB5" s="269">
        <f>+IFERROR(AVERAGE($D5:N5)*12/AVERAGE($Q5:AB5),0)</f>
        <v>0.52010969531416429</v>
      </c>
      <c r="BC5" s="269">
        <f>+IFERROR(AVERAGE($D5:O5)*12/AVERAGE($Q5:AC5),0)</f>
        <v>0.53000557576828922</v>
      </c>
    </row>
    <row r="6" spans="1:55">
      <c r="A6" s="259" t="str">
        <f t="shared" ref="A6:A21" si="13">+C6&amp;"FU"</f>
        <v>IS_WEST BUFU</v>
      </c>
      <c r="B6" s="259"/>
      <c r="C6" s="270" t="s">
        <v>554</v>
      </c>
      <c r="D6" s="255">
        <v>1099955.4096444303</v>
      </c>
      <c r="E6" s="255">
        <v>1025818.1996306924</v>
      </c>
      <c r="F6" s="255">
        <v>916176.90393746924</v>
      </c>
      <c r="G6" s="255">
        <v>888542.95313271985</v>
      </c>
      <c r="H6" s="255">
        <v>984092.59089738061</v>
      </c>
      <c r="I6" s="255">
        <v>770721.93402395758</v>
      </c>
      <c r="J6" s="255">
        <v>756810.27270812273</v>
      </c>
      <c r="K6" s="255">
        <v>874105.65322120767</v>
      </c>
      <c r="L6" s="255">
        <v>933255.13919318083</v>
      </c>
      <c r="M6" s="255">
        <v>1238049.702955808</v>
      </c>
      <c r="N6" s="255">
        <v>1455601.3313656598</v>
      </c>
      <c r="O6" s="255">
        <v>1370856.6044376921</v>
      </c>
      <c r="P6" s="260"/>
      <c r="Q6" s="255">
        <v>32611977.425699994</v>
      </c>
      <c r="R6" s="255">
        <v>32505941.973493241</v>
      </c>
      <c r="S6" s="255">
        <v>32489552.455877665</v>
      </c>
      <c r="T6" s="255">
        <v>32414535.650906283</v>
      </c>
      <c r="U6" s="255">
        <v>32513212.419756647</v>
      </c>
      <c r="V6" s="255">
        <v>32801827.530344673</v>
      </c>
      <c r="W6" s="255">
        <v>32680474.658328276</v>
      </c>
      <c r="X6" s="255">
        <v>32660422.235238634</v>
      </c>
      <c r="Y6" s="255">
        <v>32819879.273445051</v>
      </c>
      <c r="Z6" s="255">
        <v>33070506.715685546</v>
      </c>
      <c r="AA6" s="255">
        <v>32971647.609128747</v>
      </c>
      <c r="AB6" s="255">
        <v>32809982.22423736</v>
      </c>
      <c r="AC6" s="255">
        <v>32600199.126105763</v>
      </c>
      <c r="AD6" s="260"/>
      <c r="AE6" s="269">
        <f t="shared" ref="AE6:AE12" si="14">+IFERROR(D6*12/AVERAGE(Q6:R6),0)</f>
        <v>0.40540192430953786</v>
      </c>
      <c r="AF6" s="269">
        <f t="shared" si="2"/>
        <v>0.37878989931971668</v>
      </c>
      <c r="AG6" s="269">
        <f t="shared" si="3"/>
        <v>0.33878059666015076</v>
      </c>
      <c r="AH6" s="269">
        <f t="shared" si="4"/>
        <v>0.32844248428232209</v>
      </c>
      <c r="AI6" s="269">
        <f t="shared" si="5"/>
        <v>0.3616046503160793</v>
      </c>
      <c r="AJ6" s="269">
        <f t="shared" si="6"/>
        <v>0.28247825440344138</v>
      </c>
      <c r="AK6" s="269">
        <f t="shared" si="7"/>
        <v>0.27797975553627907</v>
      </c>
      <c r="AL6" s="269">
        <f t="shared" si="8"/>
        <v>0.32037933842633443</v>
      </c>
      <c r="AM6" s="269">
        <f t="shared" si="9"/>
        <v>0.3399300672533801</v>
      </c>
      <c r="AN6" s="269">
        <f t="shared" si="10"/>
        <v>0.44991253199890141</v>
      </c>
      <c r="AO6" s="269">
        <f t="shared" si="11"/>
        <v>0.53106668292150172</v>
      </c>
      <c r="AP6" s="269">
        <f t="shared" si="12"/>
        <v>0.50298833954130329</v>
      </c>
      <c r="AQ6" s="261"/>
      <c r="AR6" s="269">
        <f>+IFERROR(AVERAGE($D6:D6)*12/AVERAGE($Q6:R6),0)</f>
        <v>0.40540192430953786</v>
      </c>
      <c r="AS6" s="269">
        <f>+IFERROR(AVERAGE($D6:E6)*12/AVERAGE($Q6:S6),0)</f>
        <v>0.39201840022828455</v>
      </c>
      <c r="AT6" s="269">
        <f>+IFERROR(AVERAGE($D6:F6)*12/AVERAGE($Q6:T6),0)</f>
        <v>0.37433053946012967</v>
      </c>
      <c r="AU6" s="269">
        <f>+IFERROR(AVERAGE($D6:G6)*12/AVERAGE($Q6:U6),0)</f>
        <v>0.36273616279670767</v>
      </c>
      <c r="AV6" s="269">
        <f>+IFERROR(AVERAGE($D6:H6)*12/AVERAGE($Q6:V6),0)</f>
        <v>0.36229706625522429</v>
      </c>
      <c r="AW6" s="269">
        <f>+IFERROR(AVERAGE($D6:I6)*12/AVERAGE($Q6:W6),0)</f>
        <v>0.3490710325226542</v>
      </c>
      <c r="AX6" s="269">
        <f>+IFERROR(AVERAGE($D6:J6)*12/AVERAGE($Q6:X6),0)</f>
        <v>0.33892031294702241</v>
      </c>
      <c r="AY6" s="269">
        <f>+IFERROR(AVERAGE($D6:K6)*12/AVERAGE($Q6:Y6),0)</f>
        <v>0.33652386809172663</v>
      </c>
      <c r="AZ6" s="269">
        <f>+IFERROR(AVERAGE($D6:L6)*12/AVERAGE($Q6:Z6),0)</f>
        <v>0.3368148220958353</v>
      </c>
      <c r="BA6" s="269">
        <f>+IFERROR(AVERAGE($D6:M6)*12/AVERAGE($Q6:AA6),0)</f>
        <v>0.34832115287468657</v>
      </c>
      <c r="BB6" s="269">
        <f>+IFERROR(AVERAGE($D6:N6)*12/AVERAGE($Q6:AB6),0)</f>
        <v>0.36512179362687264</v>
      </c>
      <c r="BC6" s="269">
        <f>+IFERROR(AVERAGE($D6:O6)*12/AVERAGE($Q6:AC6),0)</f>
        <v>0.37670729974847711</v>
      </c>
    </row>
    <row r="7" spans="1:55">
      <c r="A7" s="259" t="str">
        <f t="shared" si="13"/>
        <v>WAISFU</v>
      </c>
      <c r="B7" s="259"/>
      <c r="C7" s="271" t="s">
        <v>507</v>
      </c>
      <c r="D7" s="255">
        <v>382864.78871350404</v>
      </c>
      <c r="E7" s="255">
        <v>329062.77931499953</v>
      </c>
      <c r="F7" s="255">
        <v>214481.42938590041</v>
      </c>
      <c r="G7" s="255">
        <v>162137.22595671198</v>
      </c>
      <c r="H7" s="255">
        <v>263460.94457519613</v>
      </c>
      <c r="I7" s="255">
        <v>131447.41545358484</v>
      </c>
      <c r="J7" s="255">
        <v>122813.36806181213</v>
      </c>
      <c r="K7" s="255">
        <v>250523.0210745642</v>
      </c>
      <c r="L7" s="255">
        <v>245812.95466002452</v>
      </c>
      <c r="M7" s="255">
        <v>515537.19212091598</v>
      </c>
      <c r="N7" s="255">
        <v>741725.18256804894</v>
      </c>
      <c r="O7" s="255">
        <v>680869.01355746505</v>
      </c>
      <c r="P7" s="260"/>
      <c r="Q7" s="255">
        <v>12668084.544599995</v>
      </c>
      <c r="R7" s="255">
        <v>12627037.245601887</v>
      </c>
      <c r="S7" s="255">
        <v>12620692.712561283</v>
      </c>
      <c r="T7" s="255">
        <v>12591653.01725693</v>
      </c>
      <c r="U7" s="255">
        <v>12629851.702233257</v>
      </c>
      <c r="V7" s="255">
        <v>12741577.266590532</v>
      </c>
      <c r="W7" s="255">
        <v>12694600.453475015</v>
      </c>
      <c r="X7" s="255">
        <v>12686837.976029338</v>
      </c>
      <c r="Y7" s="255">
        <v>12748565.262407567</v>
      </c>
      <c r="Z7" s="255">
        <v>12845585.450888652</v>
      </c>
      <c r="AA7" s="255">
        <v>12807316.181308791</v>
      </c>
      <c r="AB7" s="255">
        <v>12744734.023613628</v>
      </c>
      <c r="AC7" s="255">
        <v>12663525.056475291</v>
      </c>
      <c r="AD7" s="260"/>
      <c r="AE7" s="269">
        <f t="shared" si="14"/>
        <v>0.36326193664279494</v>
      </c>
      <c r="AF7" s="269">
        <f t="shared" si="2"/>
        <v>0.31280066432295406</v>
      </c>
      <c r="AG7" s="269">
        <f t="shared" si="3"/>
        <v>0.2041680040573807</v>
      </c>
      <c r="AH7" s="269">
        <f t="shared" si="4"/>
        <v>0.15428474495235209</v>
      </c>
      <c r="AI7" s="269">
        <f t="shared" si="5"/>
        <v>0.24921980853244161</v>
      </c>
      <c r="AJ7" s="269">
        <f t="shared" si="6"/>
        <v>0.12402563017152508</v>
      </c>
      <c r="AK7" s="269">
        <f t="shared" si="7"/>
        <v>0.11612899094234078</v>
      </c>
      <c r="AL7" s="269">
        <f t="shared" si="8"/>
        <v>0.23638518522496335</v>
      </c>
      <c r="AM7" s="269">
        <f t="shared" si="9"/>
        <v>0.23050231195113574</v>
      </c>
      <c r="AN7" s="269">
        <f t="shared" si="10"/>
        <v>0.48231941899985814</v>
      </c>
      <c r="AO7" s="269">
        <f t="shared" si="11"/>
        <v>0.69667225286696799</v>
      </c>
      <c r="AP7" s="269">
        <f t="shared" si="12"/>
        <v>0.64313167910762559</v>
      </c>
      <c r="AQ7" s="261"/>
      <c r="AR7" s="269">
        <f>+IFERROR(AVERAGE($D7:D7)*12/AVERAGE($Q7:R7),0)</f>
        <v>0.36326193664279494</v>
      </c>
      <c r="AS7" s="269">
        <f>+IFERROR(AVERAGE($D7:E7)*12/AVERAGE($Q7:S7),0)</f>
        <v>0.33797760624604739</v>
      </c>
      <c r="AT7" s="269">
        <f>+IFERROR(AVERAGE($D7:F7)*12/AVERAGE($Q7:T7),0)</f>
        <v>0.29347232570619619</v>
      </c>
      <c r="AU7" s="269">
        <f>+IFERROR(AVERAGE($D7:G7)*12/AVERAGE($Q7:U7),0)</f>
        <v>0.25861397904920408</v>
      </c>
      <c r="AV7" s="269">
        <f>+IFERROR(AVERAGE($D7:H7)*12/AVERAGE($Q7:V7),0)</f>
        <v>0.25657862883244903</v>
      </c>
      <c r="AW7" s="269">
        <f>+IFERROR(AVERAGE($D7:I7)*12/AVERAGE($Q7:W7),0)</f>
        <v>0.23447605530493387</v>
      </c>
      <c r="AX7" s="269">
        <f>+IFERROR(AVERAGE($D7:J7)*12/AVERAGE($Q7:X7),0)</f>
        <v>0.21754636341870032</v>
      </c>
      <c r="AY7" s="269">
        <f>+IFERROR(AVERAGE($D7:K7)*12/AVERAGE($Q7:Y7),0)</f>
        <v>0.21986597616061235</v>
      </c>
      <c r="AZ7" s="269">
        <f>+IFERROR(AVERAGE($D7:L7)*12/AVERAGE($Q7:Z7),0)</f>
        <v>0.22099903594020465</v>
      </c>
      <c r="BA7" s="269">
        <f>+IFERROR(AVERAGE($D7:M7)*12/AVERAGE($Q7:AA7),0)</f>
        <v>0.24745107342430067</v>
      </c>
      <c r="BB7" s="269">
        <f>+IFERROR(AVERAGE($D7:N7)*12/AVERAGE($Q7:AB7),0)</f>
        <v>0.28859460701052098</v>
      </c>
      <c r="BC7" s="269">
        <f>+IFERROR(AVERAGE($D7:O7)*12/AVERAGE($Q7:AC7),0)</f>
        <v>0.31822584190353098</v>
      </c>
    </row>
    <row r="8" spans="1:55">
      <c r="A8" s="259" t="str">
        <f t="shared" si="13"/>
        <v>BAWIFU</v>
      </c>
      <c r="B8" s="259"/>
      <c r="C8" s="271" t="s">
        <v>508</v>
      </c>
      <c r="D8" s="255">
        <v>174874.734523669</v>
      </c>
      <c r="E8" s="255">
        <v>171151.61282141399</v>
      </c>
      <c r="F8" s="255">
        <v>170781.68621544799</v>
      </c>
      <c r="G8" s="255">
        <v>193609.984772322</v>
      </c>
      <c r="H8" s="255">
        <v>178131.94929570801</v>
      </c>
      <c r="I8" s="255">
        <v>173603.413982889</v>
      </c>
      <c r="J8" s="255">
        <v>144249.10261768001</v>
      </c>
      <c r="K8" s="255">
        <v>131888.79279953401</v>
      </c>
      <c r="L8" s="255">
        <v>146452.756078837</v>
      </c>
      <c r="M8" s="255">
        <v>168608.575785419</v>
      </c>
      <c r="N8" s="255">
        <v>145739.19047931299</v>
      </c>
      <c r="O8" s="255">
        <v>145560.066492635</v>
      </c>
      <c r="P8" s="260"/>
      <c r="Q8" s="255">
        <v>4264136.4243000001</v>
      </c>
      <c r="R8" s="255">
        <v>4238653.6974285813</v>
      </c>
      <c r="S8" s="255">
        <v>4234714.9241951015</v>
      </c>
      <c r="T8" s="255">
        <v>4216686.6825828059</v>
      </c>
      <c r="U8" s="255">
        <v>4240400.9507528972</v>
      </c>
      <c r="V8" s="255">
        <v>4309761.7152992506</v>
      </c>
      <c r="W8" s="255">
        <v>4280597.8646408301</v>
      </c>
      <c r="X8" s="255">
        <v>4275778.8120497493</v>
      </c>
      <c r="Y8" s="255">
        <v>4314099.9590602452</v>
      </c>
      <c r="Z8" s="255">
        <v>4374331.4243313465</v>
      </c>
      <c r="AA8" s="255">
        <v>4350573.3362701265</v>
      </c>
      <c r="AB8" s="255">
        <v>4311721.4734071558</v>
      </c>
      <c r="AC8" s="255">
        <v>4261305.8314621989</v>
      </c>
      <c r="AD8" s="260"/>
      <c r="AE8" s="269">
        <f t="shared" si="14"/>
        <v>0.49360193165803151</v>
      </c>
      <c r="AF8" s="269">
        <f t="shared" si="2"/>
        <v>0.48477044858303608</v>
      </c>
      <c r="AG8" s="269">
        <f t="shared" si="3"/>
        <v>0.48497996662276743</v>
      </c>
      <c r="AH8" s="269">
        <f t="shared" si="4"/>
        <v>0.54943732830907999</v>
      </c>
      <c r="AI8" s="269">
        <f t="shared" si="5"/>
        <v>0.5000099939702034</v>
      </c>
      <c r="AJ8" s="269">
        <f t="shared" si="6"/>
        <v>0.48501833908312342</v>
      </c>
      <c r="AK8" s="269">
        <f t="shared" si="7"/>
        <v>0.40460800098428334</v>
      </c>
      <c r="AL8" s="269">
        <f t="shared" si="8"/>
        <v>0.36849542485217029</v>
      </c>
      <c r="AM8" s="269">
        <f t="shared" si="9"/>
        <v>0.40454553771477614</v>
      </c>
      <c r="AN8" s="269">
        <f t="shared" si="10"/>
        <v>0.4637994258829129</v>
      </c>
      <c r="AO8" s="269">
        <f t="shared" si="11"/>
        <v>0.40378913998585342</v>
      </c>
      <c r="AP8" s="269">
        <f t="shared" si="12"/>
        <v>0.4074921811854042</v>
      </c>
      <c r="AQ8" s="261"/>
      <c r="AR8" s="269">
        <f>+IFERROR(AVERAGE($D8:D8)*12/AVERAGE($Q8:R8),0)</f>
        <v>0.49360193165803151</v>
      </c>
      <c r="AS8" s="269">
        <f>+IFERROR(AVERAGE($D8:E8)*12/AVERAGE($Q8:S8),0)</f>
        <v>0.48898698997609119</v>
      </c>
      <c r="AT8" s="269">
        <f>+IFERROR(AVERAGE($D8:F8)*12/AVERAGE($Q8:T8),0)</f>
        <v>0.48772177815267131</v>
      </c>
      <c r="AU8" s="269">
        <f>+IFERROR(AVERAGE($D8:G8)*12/AVERAGE($Q8:U8),0)</f>
        <v>0.50278249911454131</v>
      </c>
      <c r="AV8" s="269">
        <f>+IFERROR(AVERAGE($D8:H8)*12/AVERAGE($Q8:V8),0)</f>
        <v>0.50168372568494124</v>
      </c>
      <c r="AW8" s="269">
        <f>+IFERROR(AVERAGE($D8:I8)*12/AVERAGE($Q8:W8),0)</f>
        <v>0.49925033329430507</v>
      </c>
      <c r="AX8" s="269">
        <f>+IFERROR(AVERAGE($D8:J8)*12/AVERAGE($Q8:X8),0)</f>
        <v>0.48574848028168149</v>
      </c>
      <c r="AY8" s="269">
        <f>+IFERROR(AVERAGE($D8:K8)*12/AVERAGE($Q8:Y8),0)</f>
        <v>0.47080161019125333</v>
      </c>
      <c r="AZ8" s="269">
        <f>+IFERROR(AVERAGE($D8:L8)*12/AVERAGE($Q8:Z8),0)</f>
        <v>0.46308713367437965</v>
      </c>
      <c r="BA8" s="269">
        <f>+IFERROR(AVERAGE($D8:M8)*12/AVERAGE($Q8:AA8),0)</f>
        <v>0.46336256607193288</v>
      </c>
      <c r="BB8" s="269">
        <f>+IFERROR(AVERAGE($D8:N8)*12/AVERAGE($Q8:AB8),0)</f>
        <v>0.45810308528499843</v>
      </c>
      <c r="BC8" s="269">
        <f>+IFERROR(AVERAGE($D8:O8)*12/AVERAGE($Q8:AC8),0)</f>
        <v>0.45409052560855245</v>
      </c>
    </row>
    <row r="9" spans="1:55">
      <c r="A9" s="259" t="str">
        <f t="shared" si="13"/>
        <v>MURRFU</v>
      </c>
      <c r="B9" s="259"/>
      <c r="C9" s="271" t="s">
        <v>509</v>
      </c>
      <c r="D9" s="255">
        <v>243293.8268550169</v>
      </c>
      <c r="E9" s="255">
        <v>232488.92810359193</v>
      </c>
      <c r="F9" s="255">
        <v>243683.13517081394</v>
      </c>
      <c r="G9" s="255">
        <v>237014.61458888705</v>
      </c>
      <c r="H9" s="255">
        <v>248960.52799346714</v>
      </c>
      <c r="I9" s="255">
        <v>219708.05078235993</v>
      </c>
      <c r="J9" s="255">
        <v>230921.35107818194</v>
      </c>
      <c r="K9" s="255">
        <v>226403.45087067195</v>
      </c>
      <c r="L9" s="255">
        <v>235052.62602012514</v>
      </c>
      <c r="M9" s="255">
        <v>232506.074048838</v>
      </c>
      <c r="N9" s="255">
        <v>240085.31587948301</v>
      </c>
      <c r="O9" s="255">
        <v>226929.40779816499</v>
      </c>
      <c r="P9" s="260"/>
      <c r="Q9" s="255">
        <v>10109570.830600001</v>
      </c>
      <c r="R9" s="255">
        <v>10087854.674086483</v>
      </c>
      <c r="S9" s="255">
        <v>10084498.086055653</v>
      </c>
      <c r="T9" s="255">
        <v>10069134.576550113</v>
      </c>
      <c r="U9" s="255">
        <v>10089343.668056834</v>
      </c>
      <c r="V9" s="255">
        <v>10148452.30373724</v>
      </c>
      <c r="W9" s="255">
        <v>10123599.125793183</v>
      </c>
      <c r="X9" s="255">
        <v>10119492.371408425</v>
      </c>
      <c r="Y9" s="255">
        <v>10152149.317050725</v>
      </c>
      <c r="Z9" s="255">
        <v>10203478.043896394</v>
      </c>
      <c r="AA9" s="255">
        <v>10183231.609462485</v>
      </c>
      <c r="AB9" s="255">
        <v>10150122.39242181</v>
      </c>
      <c r="AC9" s="255">
        <v>10107158.624190468</v>
      </c>
      <c r="AD9" s="260"/>
      <c r="AE9" s="269">
        <f t="shared" si="14"/>
        <v>0.28909881822143862</v>
      </c>
      <c r="AF9" s="269">
        <f t="shared" si="2"/>
        <v>0.27660304877827702</v>
      </c>
      <c r="AG9" s="269">
        <f t="shared" si="3"/>
        <v>0.29019062429132148</v>
      </c>
      <c r="AH9" s="269">
        <f t="shared" si="4"/>
        <v>0.28218155562685432</v>
      </c>
      <c r="AI9" s="269">
        <f t="shared" si="5"/>
        <v>0.29524226255521063</v>
      </c>
      <c r="AJ9" s="269">
        <f t="shared" si="6"/>
        <v>0.26011147599474993</v>
      </c>
      <c r="AK9" s="269">
        <f t="shared" si="7"/>
        <v>0.273777966504894</v>
      </c>
      <c r="AL9" s="269">
        <f t="shared" si="8"/>
        <v>0.26804355090735332</v>
      </c>
      <c r="AM9" s="269">
        <f t="shared" si="9"/>
        <v>0.27713530634314598</v>
      </c>
      <c r="AN9" s="269">
        <f t="shared" si="10"/>
        <v>0.27371487954912516</v>
      </c>
      <c r="AO9" s="269">
        <f t="shared" si="11"/>
        <v>0.28337910118387855</v>
      </c>
      <c r="AP9" s="269">
        <f t="shared" si="12"/>
        <v>0.26885670306343867</v>
      </c>
      <c r="AQ9" s="261"/>
      <c r="AR9" s="269">
        <f>+IFERROR(AVERAGE($D9:D9)*12/AVERAGE($Q9:R9),0)</f>
        <v>0.28909881822143862</v>
      </c>
      <c r="AS9" s="269">
        <f>+IFERROR(AVERAGE($D9:E9)*12/AVERAGE($Q9:S9),0)</f>
        <v>0.28281194104436597</v>
      </c>
      <c r="AT9" s="269">
        <f>+IFERROR(AVERAGE($D9:F9)*12/AVERAGE($Q9:T9),0)</f>
        <v>0.28528258650232169</v>
      </c>
      <c r="AU9" s="269">
        <f>+IFERROR(AVERAGE($D9:G9)*12/AVERAGE($Q9:U9),0)</f>
        <v>0.28443880398906729</v>
      </c>
      <c r="AV9" s="269">
        <f>+IFERROR(AVERAGE($D9:H9)*12/AVERAGE($Q9:V9),0)</f>
        <v>0.28649412697593146</v>
      </c>
      <c r="AW9" s="269">
        <f>+IFERROR(AVERAGE($D9:I9)*12/AVERAGE($Q9:W9),0)</f>
        <v>0.2821580393227206</v>
      </c>
      <c r="AX9" s="269">
        <f>+IFERROR(AVERAGE($D9:J9)*12/AVERAGE($Q9:X9),0)</f>
        <v>0.28097583107674268</v>
      </c>
      <c r="AY9" s="269">
        <f>+IFERROR(AVERAGE($D9:K9)*12/AVERAGE($Q9:Y9),0)</f>
        <v>0.27931692310083073</v>
      </c>
      <c r="AZ9" s="269">
        <f>+IFERROR(AVERAGE($D9:L9)*12/AVERAGE($Q9:Z9),0)</f>
        <v>0.27902326326454829</v>
      </c>
      <c r="BA9" s="269">
        <f>+IFERROR(AVERAGE($D9:M9)*12/AVERAGE($Q9:AA9),0)</f>
        <v>0.27853287258097364</v>
      </c>
      <c r="BB9" s="269">
        <f>+IFERROR(AVERAGE($D9:N9)*12/AVERAGE($Q9:AB9),0)</f>
        <v>0.27902188387764082</v>
      </c>
      <c r="BC9" s="269">
        <f>+IFERROR(AVERAGE($D9:O9)*12/AVERAGE($Q9:AC9),0)</f>
        <v>0.27822037254471449</v>
      </c>
    </row>
    <row r="10" spans="1:55">
      <c r="A10" s="259" t="str">
        <f t="shared" si="13"/>
        <v>ONSLFU</v>
      </c>
      <c r="B10" s="259"/>
      <c r="C10" s="271" t="s">
        <v>510</v>
      </c>
      <c r="D10" s="255">
        <v>298922.05955224042</v>
      </c>
      <c r="E10" s="255">
        <v>293114.87939068698</v>
      </c>
      <c r="F10" s="255">
        <v>287230.65316530701</v>
      </c>
      <c r="G10" s="255">
        <v>295781.12781479891</v>
      </c>
      <c r="H10" s="255">
        <v>293539.16903300927</v>
      </c>
      <c r="I10" s="255">
        <v>245963.05380512384</v>
      </c>
      <c r="J10" s="255">
        <v>258826.45095044875</v>
      </c>
      <c r="K10" s="255">
        <v>265290.3884764376</v>
      </c>
      <c r="L10" s="255">
        <v>305936.80243419431</v>
      </c>
      <c r="M10" s="255">
        <v>321397.86100063502</v>
      </c>
      <c r="N10" s="255">
        <v>328051.64243881498</v>
      </c>
      <c r="O10" s="255">
        <v>317498.11658942699</v>
      </c>
      <c r="P10" s="260"/>
      <c r="Q10" s="255">
        <v>5570185.6261999998</v>
      </c>
      <c r="R10" s="255">
        <v>5552396.3563762903</v>
      </c>
      <c r="S10" s="255">
        <v>5549646.7330656322</v>
      </c>
      <c r="T10" s="255">
        <v>5537061.3745164312</v>
      </c>
      <c r="U10" s="255">
        <v>5553616.0987136578</v>
      </c>
      <c r="V10" s="255">
        <v>5602036.2447176492</v>
      </c>
      <c r="W10" s="255">
        <v>5581677.2144192494</v>
      </c>
      <c r="X10" s="255">
        <v>5578313.0757511239</v>
      </c>
      <c r="Y10" s="255">
        <v>5605064.7349265153</v>
      </c>
      <c r="Z10" s="255">
        <v>5647111.7965691537</v>
      </c>
      <c r="AA10" s="255">
        <v>5630526.4820873449</v>
      </c>
      <c r="AB10" s="255">
        <v>5603404.3347947663</v>
      </c>
      <c r="AC10" s="255">
        <v>5568209.6139778066</v>
      </c>
      <c r="AD10" s="260"/>
      <c r="AE10" s="269">
        <f t="shared" si="14"/>
        <v>0.64500575859923204</v>
      </c>
      <c r="AF10" s="269">
        <f t="shared" si="2"/>
        <v>0.63364527129844816</v>
      </c>
      <c r="AG10" s="269">
        <f t="shared" si="3"/>
        <v>0.62178381617650458</v>
      </c>
      <c r="AH10" s="269">
        <f t="shared" si="4"/>
        <v>0.64006433193009526</v>
      </c>
      <c r="AI10" s="269">
        <f t="shared" si="5"/>
        <v>0.63151305185128304</v>
      </c>
      <c r="AJ10" s="269">
        <f t="shared" si="6"/>
        <v>0.52783123538454324</v>
      </c>
      <c r="AK10" s="269">
        <f t="shared" si="7"/>
        <v>0.55661650783711725</v>
      </c>
      <c r="AL10" s="269">
        <f t="shared" si="8"/>
        <v>0.56932435183898211</v>
      </c>
      <c r="AM10" s="269">
        <f t="shared" si="9"/>
        <v>0.65253893216734682</v>
      </c>
      <c r="AN10" s="269">
        <f t="shared" si="10"/>
        <v>0.68396844032615611</v>
      </c>
      <c r="AO10" s="269">
        <f t="shared" si="11"/>
        <v>0.70084457051309446</v>
      </c>
      <c r="AP10" s="269">
        <f t="shared" si="12"/>
        <v>0.68208182211518809</v>
      </c>
      <c r="AQ10" s="261"/>
      <c r="AR10" s="269">
        <f>+IFERROR(AVERAGE($D10:D10)*12/AVERAGE($Q10:R10),0)</f>
        <v>0.64500575859923204</v>
      </c>
      <c r="AS10" s="269">
        <f>+IFERROR(AVERAGE($D10:E10)*12/AVERAGE($Q10:S10),0)</f>
        <v>0.63918658283367868</v>
      </c>
      <c r="AT10" s="269">
        <f>+IFERROR(AVERAGE($D10:F10)*12/AVERAGE($Q10:T10),0)</f>
        <v>0.63344129490955026</v>
      </c>
      <c r="AU10" s="269">
        <f>+IFERROR(AVERAGE($D10:G10)*12/AVERAGE($Q10:U10),0)</f>
        <v>0.63486620164823682</v>
      </c>
      <c r="AV10" s="269">
        <f>+IFERROR(AVERAGE($D10:H10)*12/AVERAGE($Q10:V10),0)</f>
        <v>0.63382892516778078</v>
      </c>
      <c r="AW10" s="269">
        <f>+IFERROR(AVERAGE($D10:I10)*12/AVERAGE($Q10:W10),0)</f>
        <v>0.61632340407451736</v>
      </c>
      <c r="AX10" s="269">
        <f>+IFERROR(AVERAGE($D10:J10)*12/AVERAGE($Q10:X10),0)</f>
        <v>0.60782711491962749</v>
      </c>
      <c r="AY10" s="269">
        <f>+IFERROR(AVERAGE($D10:K10)*12/AVERAGE($Q10:Y10),0)</f>
        <v>0.60287286239033766</v>
      </c>
      <c r="AZ10" s="269">
        <f>+IFERROR(AVERAGE($D10:L10)*12/AVERAGE($Q10:Z10),0)</f>
        <v>0.60827930276970554</v>
      </c>
      <c r="BA10" s="269">
        <f>+IFERROR(AVERAGE($D10:M10)*12/AVERAGE($Q10:AA10),0)</f>
        <v>0.61606723378891159</v>
      </c>
      <c r="BB10" s="269">
        <f>+IFERROR(AVERAGE($D10:N10)*12/AVERAGE($Q10:AB10),0)</f>
        <v>0.62397288048730737</v>
      </c>
      <c r="BC10" s="269">
        <f>+IFERROR(AVERAGE($D10:O10)*12/AVERAGE($Q10:AC10),0)</f>
        <v>0.62897011002302317</v>
      </c>
    </row>
    <row r="11" spans="1:55">
      <c r="A11" s="259" t="str">
        <f t="shared" si="13"/>
        <v>IS_EAST BUFU</v>
      </c>
      <c r="B11" s="259"/>
      <c r="C11" s="270" t="s">
        <v>551</v>
      </c>
      <c r="D11" s="255">
        <v>295351.59222402726</v>
      </c>
      <c r="E11" s="255">
        <v>537729.52620776079</v>
      </c>
      <c r="F11" s="255">
        <v>623017.9688575241</v>
      </c>
      <c r="G11" s="255">
        <v>1115862.3063658983</v>
      </c>
      <c r="H11" s="255">
        <v>524606.99157115864</v>
      </c>
      <c r="I11" s="255">
        <v>426220.08953663631</v>
      </c>
      <c r="J11" s="255">
        <v>664811.53824609192</v>
      </c>
      <c r="K11" s="255">
        <v>464608.80688772217</v>
      </c>
      <c r="L11" s="255">
        <v>557375.10478345398</v>
      </c>
      <c r="M11" s="255">
        <v>776994.94945598801</v>
      </c>
      <c r="N11" s="255">
        <v>724293.28978617606</v>
      </c>
      <c r="O11" s="255">
        <v>738170.90113161202</v>
      </c>
      <c r="P11" s="260"/>
      <c r="Q11" s="255">
        <v>4735650.5815999983</v>
      </c>
      <c r="R11" s="255">
        <v>4831686.6622463288</v>
      </c>
      <c r="S11" s="255">
        <v>4953582.291263286</v>
      </c>
      <c r="T11" s="255">
        <v>4974159.5219719633</v>
      </c>
      <c r="U11" s="255">
        <v>4996100.0414074883</v>
      </c>
      <c r="V11" s="255">
        <v>5133631.7838186361</v>
      </c>
      <c r="W11" s="255">
        <v>5157367.8873924986</v>
      </c>
      <c r="X11" s="255">
        <v>5175387.9414785542</v>
      </c>
      <c r="Y11" s="255">
        <v>5317365.5001579951</v>
      </c>
      <c r="Z11" s="255">
        <v>5440289.5605447516</v>
      </c>
      <c r="AA11" s="255">
        <v>5424758.2000046633</v>
      </c>
      <c r="AB11" s="255">
        <v>5333012.8462938331</v>
      </c>
      <c r="AC11" s="255">
        <v>5211417.0119244643</v>
      </c>
      <c r="AD11" s="260"/>
      <c r="AE11" s="269">
        <f t="shared" si="14"/>
        <v>0.74089979611996115</v>
      </c>
      <c r="AF11" s="269">
        <f t="shared" si="2"/>
        <v>1.3188711204874475</v>
      </c>
      <c r="AG11" s="269">
        <f t="shared" si="3"/>
        <v>1.5061261195014786</v>
      </c>
      <c r="AH11" s="269">
        <f t="shared" si="4"/>
        <v>2.6860579890163017</v>
      </c>
      <c r="AI11" s="269">
        <f t="shared" si="5"/>
        <v>1.2429319961218963</v>
      </c>
      <c r="AJ11" s="269">
        <f t="shared" si="6"/>
        <v>0.99400276704851942</v>
      </c>
      <c r="AK11" s="269">
        <f t="shared" si="7"/>
        <v>1.544164710959737</v>
      </c>
      <c r="AL11" s="269">
        <f t="shared" si="8"/>
        <v>1.0626964054123602</v>
      </c>
      <c r="AM11" s="269">
        <f t="shared" si="9"/>
        <v>1.2434868416322915</v>
      </c>
      <c r="AN11" s="269">
        <f t="shared" si="10"/>
        <v>1.7163181605748175</v>
      </c>
      <c r="AO11" s="269">
        <f t="shared" si="11"/>
        <v>1.6158587945454868</v>
      </c>
      <c r="AP11" s="269">
        <f t="shared" si="12"/>
        <v>1.6801384110256856</v>
      </c>
      <c r="AQ11" s="261"/>
      <c r="AR11" s="269">
        <f>+IFERROR(AVERAGE($D11:D11)*12/AVERAGE($Q11:R11),0)</f>
        <v>0.74089979611996115</v>
      </c>
      <c r="AS11" s="269">
        <f>+IFERROR(AVERAGE($D11:E11)*12/AVERAGE($Q11:S11),0)</f>
        <v>1.0326797897003146</v>
      </c>
      <c r="AT11" s="269">
        <f>+IFERROR(AVERAGE($D11:F11)*12/AVERAGE($Q11:T11),0)</f>
        <v>1.1950495470376745</v>
      </c>
      <c r="AU11" s="269">
        <f>+IFERROR(AVERAGE($D11:G11)*12/AVERAGE($Q11:U11),0)</f>
        <v>1.5752373844348</v>
      </c>
      <c r="AV11" s="269">
        <f>+IFERROR(AVERAGE($D11:H11)*12/AVERAGE($Q11:V11),0)</f>
        <v>1.5051770262570605</v>
      </c>
      <c r="AW11" s="269">
        <f>+IFERROR(AVERAGE($D11:I11)*12/AVERAGE($Q11:W11),0)</f>
        <v>1.4179398873553426</v>
      </c>
      <c r="AX11" s="269">
        <f>+IFERROR(AVERAGE($D11:J11)*12/AVERAGE($Q11:X11),0)</f>
        <v>1.437273281695765</v>
      </c>
      <c r="AY11" s="269">
        <f>+IFERROR(AVERAGE($D11:K11)*12/AVERAGE($Q11:Y11),0)</f>
        <v>1.3871874788336154</v>
      </c>
      <c r="AZ11" s="269">
        <f>+IFERROR(AVERAGE($D11:L11)*12/AVERAGE($Q11:Z11),0)</f>
        <v>1.3696305876009982</v>
      </c>
      <c r="BA11" s="269">
        <f>+IFERROR(AVERAGE($D11:M11)*12/AVERAGE($Q11:AA11),0)</f>
        <v>1.4076036574678474</v>
      </c>
      <c r="BB11" s="269">
        <f>+IFERROR(AVERAGE($D11:N11)*12/AVERAGE($Q11:AB11),0)</f>
        <v>1.4291059112488804</v>
      </c>
      <c r="BC11" s="269">
        <f>+IFERROR(AVERAGE($D11:O11)*12/AVERAGE($Q11:AC11),0)</f>
        <v>1.452176904503182</v>
      </c>
    </row>
    <row r="12" spans="1:55">
      <c r="A12" s="259" t="str">
        <f t="shared" si="13"/>
        <v>ISNSFU</v>
      </c>
      <c r="B12" s="259"/>
      <c r="C12" s="271" t="s">
        <v>498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60"/>
      <c r="Q12" s="255">
        <v>125224.35950000002</v>
      </c>
      <c r="R12" s="255">
        <v>125224.35950000002</v>
      </c>
      <c r="S12" s="255">
        <v>125224.35950000002</v>
      </c>
      <c r="T12" s="255">
        <v>125224.35950000002</v>
      </c>
      <c r="U12" s="255">
        <v>125224.35950000002</v>
      </c>
      <c r="V12" s="255">
        <v>125224.35950000002</v>
      </c>
      <c r="W12" s="255">
        <v>125224.35950000002</v>
      </c>
      <c r="X12" s="255">
        <v>125224.35950000002</v>
      </c>
      <c r="Y12" s="255">
        <v>125224.35950000002</v>
      </c>
      <c r="Z12" s="255">
        <v>125224.35950000002</v>
      </c>
      <c r="AA12" s="255">
        <v>125224.35950000002</v>
      </c>
      <c r="AB12" s="255">
        <v>125224.35950000002</v>
      </c>
      <c r="AC12" s="255">
        <v>125224.35950000002</v>
      </c>
      <c r="AD12" s="260"/>
      <c r="AE12" s="269">
        <f t="shared" si="14"/>
        <v>0</v>
      </c>
      <c r="AF12" s="269">
        <f t="shared" si="2"/>
        <v>0</v>
      </c>
      <c r="AG12" s="269">
        <f t="shared" si="3"/>
        <v>0</v>
      </c>
      <c r="AH12" s="269">
        <f t="shared" si="4"/>
        <v>0</v>
      </c>
      <c r="AI12" s="269">
        <f t="shared" si="5"/>
        <v>0</v>
      </c>
      <c r="AJ12" s="269">
        <f t="shared" si="6"/>
        <v>0</v>
      </c>
      <c r="AK12" s="269">
        <f t="shared" si="7"/>
        <v>0</v>
      </c>
      <c r="AL12" s="269">
        <f t="shared" si="8"/>
        <v>0</v>
      </c>
      <c r="AM12" s="269">
        <f t="shared" si="9"/>
        <v>0</v>
      </c>
      <c r="AN12" s="269">
        <f t="shared" si="10"/>
        <v>0</v>
      </c>
      <c r="AO12" s="269">
        <f t="shared" si="11"/>
        <v>0</v>
      </c>
      <c r="AP12" s="269">
        <f t="shared" si="12"/>
        <v>0</v>
      </c>
      <c r="AQ12" s="261"/>
      <c r="AR12" s="269">
        <f>+IFERROR(AVERAGE($D12:D12)*12/AVERAGE($Q12:R12),0)</f>
        <v>0</v>
      </c>
      <c r="AS12" s="269">
        <f>+IFERROR(AVERAGE($D12:E12)*12/AVERAGE($Q12:S12),0)</f>
        <v>0</v>
      </c>
      <c r="AT12" s="269">
        <f>+IFERROR(AVERAGE($D12:F12)*12/AVERAGE($Q12:T12),0)</f>
        <v>0</v>
      </c>
      <c r="AU12" s="269">
        <f>+IFERROR(AVERAGE($D12:G12)*12/AVERAGE($Q12:U12),0)</f>
        <v>0</v>
      </c>
      <c r="AV12" s="269">
        <f>+IFERROR(AVERAGE($D12:H12)*12/AVERAGE($Q12:V12),0)</f>
        <v>0</v>
      </c>
      <c r="AW12" s="269">
        <f>+IFERROR(AVERAGE($D12:I12)*12/AVERAGE($Q12:W12),0)</f>
        <v>0</v>
      </c>
      <c r="AX12" s="269">
        <f>+IFERROR(AVERAGE($D12:J12)*12/AVERAGE($Q12:X12),0)</f>
        <v>0</v>
      </c>
      <c r="AY12" s="269">
        <f>+IFERROR(AVERAGE($D12:K12)*12/AVERAGE($Q12:Y12),0)</f>
        <v>0</v>
      </c>
      <c r="AZ12" s="269">
        <f>+IFERROR(AVERAGE($D12:L12)*12/AVERAGE($Q12:Z12),0)</f>
        <v>0</v>
      </c>
      <c r="BA12" s="269">
        <f>+IFERROR(AVERAGE($D12:M12)*12/AVERAGE($Q12:AA12),0)</f>
        <v>0</v>
      </c>
      <c r="BB12" s="269">
        <f>+IFERROR(AVERAGE($D12:N12)*12/AVERAGE($Q12:AB12),0)</f>
        <v>0</v>
      </c>
      <c r="BC12" s="269">
        <f>+IFERROR(AVERAGE($D12:O12)*12/AVERAGE($Q12:AC12),0)</f>
        <v>0</v>
      </c>
    </row>
    <row r="13" spans="1:55">
      <c r="A13" s="259" t="str">
        <f t="shared" si="13"/>
        <v>EAISFU</v>
      </c>
      <c r="B13" s="259"/>
      <c r="C13" s="271" t="s">
        <v>496</v>
      </c>
      <c r="D13" s="255">
        <v>199800.27184180851</v>
      </c>
      <c r="E13" s="255">
        <v>346764.14415354375</v>
      </c>
      <c r="F13" s="255">
        <v>428129.85576599895</v>
      </c>
      <c r="G13" s="255">
        <v>753205.48103497131</v>
      </c>
      <c r="H13" s="255">
        <v>357264.84884212428</v>
      </c>
      <c r="I13" s="255">
        <v>365994.56773549179</v>
      </c>
      <c r="J13" s="255">
        <v>617170.89882520889</v>
      </c>
      <c r="K13" s="255">
        <v>326456.88703783503</v>
      </c>
      <c r="L13" s="255">
        <v>424308.28677532164</v>
      </c>
      <c r="M13" s="255">
        <v>541336.06417107303</v>
      </c>
      <c r="N13" s="255">
        <v>439402.04058396898</v>
      </c>
      <c r="O13" s="255">
        <v>480732.261048824</v>
      </c>
      <c r="P13" s="260"/>
      <c r="Q13" s="255">
        <v>3655766.6827999991</v>
      </c>
      <c r="R13" s="255">
        <v>3723357.5156825134</v>
      </c>
      <c r="S13" s="255">
        <v>3809148.4708583676</v>
      </c>
      <c r="T13" s="255">
        <v>3823630.8628162104</v>
      </c>
      <c r="U13" s="255">
        <v>3839072.7464555837</v>
      </c>
      <c r="V13" s="255">
        <v>3935868.5023297388</v>
      </c>
      <c r="W13" s="255">
        <v>3952574.1300390912</v>
      </c>
      <c r="X13" s="255">
        <v>3965256.7640665038</v>
      </c>
      <c r="Y13" s="255">
        <v>4065181.5150266122</v>
      </c>
      <c r="Z13" s="255">
        <v>4151696.2870469214</v>
      </c>
      <c r="AA13" s="255">
        <v>4140765.2121046903</v>
      </c>
      <c r="AB13" s="255">
        <v>4076194.2214032616</v>
      </c>
      <c r="AC13" s="255">
        <v>3990614.2636961481</v>
      </c>
      <c r="AD13" s="260"/>
      <c r="AE13" s="269">
        <f t="shared" ref="AE13:AE21" si="15">+IFERROR(D13*12/AVERAGE(Q13:R13),0)</f>
        <v>0.64983409890153632</v>
      </c>
      <c r="AF13" s="269">
        <f t="shared" ref="AF13:AF21" si="16">+IFERROR(E13*12/AVERAGE(R13:S13),0)</f>
        <v>1.1048566671643472</v>
      </c>
      <c r="AG13" s="269">
        <f t="shared" ref="AG13:AG21" si="17">+IFERROR(F13*12/AVERAGE(S13:T13),0)</f>
        <v>1.346182837102579</v>
      </c>
      <c r="AH13" s="269">
        <f t="shared" ref="AH13:AH21" si="18">+IFERROR(G13*12/AVERAGE(T13:U13),0)</f>
        <v>2.3590800932149332</v>
      </c>
      <c r="AI13" s="269">
        <f t="shared" ref="AI13:AI21" si="19">+IFERROR(H13*12/AVERAGE(U13:V13),0)</f>
        <v>1.1028194423399087</v>
      </c>
      <c r="AJ13" s="269">
        <f t="shared" ref="AJ13:AJ21" si="20">+IFERROR(I13*12/AVERAGE(V13:W13),0)</f>
        <v>1.1135112512080327</v>
      </c>
      <c r="AK13" s="269">
        <f t="shared" ref="AK13:AK21" si="21">+IFERROR(J13*12/AVERAGE(W13:X13),0)</f>
        <v>1.8707271940894619</v>
      </c>
      <c r="AL13" s="269">
        <f t="shared" ref="AL13:AL21" si="22">+IFERROR(K13*12/AVERAGE(X13:Y13),0)</f>
        <v>0.97565849043457797</v>
      </c>
      <c r="AM13" s="269">
        <f t="shared" ref="AM13:AM21" si="23">+IFERROR(L13*12/AVERAGE(Y13:Z13),0)</f>
        <v>1.2393270446395019</v>
      </c>
      <c r="AN13" s="269">
        <f t="shared" ref="AN13:AN21" si="24">+IFERROR(M13*12/AVERAGE(Z13:AA13),0)</f>
        <v>1.5667320905179902</v>
      </c>
      <c r="AO13" s="269">
        <f t="shared" ref="AO13:AO21" si="25">+IFERROR(N13*12/AVERAGE(AA13:AB13),0)</f>
        <v>1.2834003939475636</v>
      </c>
      <c r="AP13" s="269">
        <f t="shared" ref="AP13:AP21" si="26">+IFERROR(O13*12/AVERAGE(AB13:AC13),0)</f>
        <v>1.4302526564853231</v>
      </c>
      <c r="AQ13" s="261"/>
      <c r="AR13" s="269">
        <f>+IFERROR(AVERAGE($D13:D13)*12/AVERAGE($Q13:R13),0)</f>
        <v>0.64983409890153632</v>
      </c>
      <c r="AS13" s="269">
        <f>+IFERROR(AVERAGE($D13:E13)*12/AVERAGE($Q13:S13),0)</f>
        <v>0.87932782643702967</v>
      </c>
      <c r="AT13" s="269">
        <f>+IFERROR(AVERAGE($D13:F13)*12/AVERAGE($Q13:T13),0)</f>
        <v>1.0388494913236848</v>
      </c>
      <c r="AU13" s="269">
        <f>+IFERROR(AVERAGE($D13:G13)*12/AVERAGE($Q13:U13),0)</f>
        <v>1.3749153311147393</v>
      </c>
      <c r="AV13" s="269">
        <f>+IFERROR(AVERAGE($D13:H13)*12/AVERAGE($Q13:V13),0)</f>
        <v>1.3177063587454609</v>
      </c>
      <c r="AW13" s="269">
        <f>+IFERROR(AVERAGE($D13:I13)*12/AVERAGE($Q13:W13),0)</f>
        <v>1.2833572967863542</v>
      </c>
      <c r="AX13" s="269">
        <f>+IFERROR(AVERAGE($D13:J13)*12/AVERAGE($Q13:X13),0)</f>
        <v>1.3704738544173238</v>
      </c>
      <c r="AY13" s="269">
        <f>+IFERROR(AVERAGE($D13:K13)*12/AVERAGE($Q13:Y13),0)</f>
        <v>1.3180849045529517</v>
      </c>
      <c r="AZ13" s="269">
        <f>+IFERROR(AVERAGE($D13:L13)*12/AVERAGE($Q13:Z13),0)</f>
        <v>1.3083051765502987</v>
      </c>
      <c r="BA13" s="269">
        <f>+IFERROR(AVERAGE($D13:M13)*12/AVERAGE($Q13:AA13),0)</f>
        <v>1.3366138887458687</v>
      </c>
      <c r="BB13" s="269">
        <f>+IFERROR(AVERAGE($D13:N13)*12/AVERAGE($Q13:AB13),0)</f>
        <v>1.3329691183337364</v>
      </c>
      <c r="BC13" s="269">
        <f>+IFERROR(AVERAGE($D13:O13)*12/AVERAGE($Q13:AC13),0)</f>
        <v>1.3426271226488156</v>
      </c>
    </row>
    <row r="14" spans="1:55">
      <c r="A14" s="259" t="str">
        <f t="shared" si="13"/>
        <v>THORFU</v>
      </c>
      <c r="B14" s="259"/>
      <c r="C14" s="271" t="s">
        <v>497</v>
      </c>
      <c r="D14" s="255">
        <v>95551.320382218735</v>
      </c>
      <c r="E14" s="255">
        <v>190965.38205421713</v>
      </c>
      <c r="F14" s="255">
        <v>194888.11309152519</v>
      </c>
      <c r="G14" s="255">
        <v>362656.82533092704</v>
      </c>
      <c r="H14" s="255">
        <v>167342.14272903427</v>
      </c>
      <c r="I14" s="255">
        <v>60225.521801144539</v>
      </c>
      <c r="J14" s="255">
        <v>47640.63942088293</v>
      </c>
      <c r="K14" s="255">
        <v>138151.91984988711</v>
      </c>
      <c r="L14" s="255">
        <v>133066.81800813234</v>
      </c>
      <c r="M14" s="255">
        <v>235658.88528491501</v>
      </c>
      <c r="N14" s="255">
        <v>284891.24920220702</v>
      </c>
      <c r="O14" s="255">
        <v>257438.64008278801</v>
      </c>
      <c r="P14" s="260"/>
      <c r="Q14" s="255">
        <v>954659.5392999996</v>
      </c>
      <c r="R14" s="255">
        <v>983104.78706381586</v>
      </c>
      <c r="S14" s="255">
        <v>1019209.4609049184</v>
      </c>
      <c r="T14" s="255">
        <v>1025304.2996557532</v>
      </c>
      <c r="U14" s="255">
        <v>1031802.9354519048</v>
      </c>
      <c r="V14" s="255">
        <v>1072538.9219888975</v>
      </c>
      <c r="W14" s="255">
        <v>1079569.3978534068</v>
      </c>
      <c r="X14" s="255">
        <v>1084906.8179120503</v>
      </c>
      <c r="Y14" s="255">
        <v>1126959.6256313832</v>
      </c>
      <c r="Z14" s="255">
        <v>1163368.9139978301</v>
      </c>
      <c r="AA14" s="255">
        <v>1158768.6283999726</v>
      </c>
      <c r="AB14" s="255">
        <v>1131594.2653905714</v>
      </c>
      <c r="AC14" s="255">
        <v>1095578.3887283155</v>
      </c>
      <c r="AD14" s="260"/>
      <c r="AE14" s="269">
        <f t="shared" si="15"/>
        <v>1.1834419996142993</v>
      </c>
      <c r="AF14" s="269">
        <f t="shared" si="16"/>
        <v>2.2889360019041209</v>
      </c>
      <c r="AG14" s="269">
        <f t="shared" si="17"/>
        <v>2.2877394148298293</v>
      </c>
      <c r="AH14" s="269">
        <f t="shared" si="18"/>
        <v>4.2310695618581793</v>
      </c>
      <c r="AI14" s="269">
        <f t="shared" si="19"/>
        <v>1.9085356361162451</v>
      </c>
      <c r="AJ14" s="269">
        <f t="shared" si="20"/>
        <v>0.6716262884636689</v>
      </c>
      <c r="AK14" s="269">
        <f t="shared" si="21"/>
        <v>0.52824574267582836</v>
      </c>
      <c r="AL14" s="269">
        <f t="shared" si="22"/>
        <v>1.4990263476693424</v>
      </c>
      <c r="AM14" s="269">
        <f t="shared" si="23"/>
        <v>1.394386690353252</v>
      </c>
      <c r="AN14" s="269">
        <f t="shared" si="24"/>
        <v>2.435606480483433</v>
      </c>
      <c r="AO14" s="269">
        <f t="shared" si="25"/>
        <v>2.9852867418477551</v>
      </c>
      <c r="AP14" s="269">
        <f t="shared" si="26"/>
        <v>2.7741573382559594</v>
      </c>
      <c r="AQ14" s="261"/>
      <c r="AR14" s="269">
        <f>+IFERROR(AVERAGE($D14:D14)*12/AVERAGE($Q14:R14),0)</f>
        <v>1.1834419996142993</v>
      </c>
      <c r="AS14" s="269">
        <f>+IFERROR(AVERAGE($D14:E14)*12/AVERAGE($Q14:S14),0)</f>
        <v>1.7441144274124549</v>
      </c>
      <c r="AT14" s="269">
        <f>+IFERROR(AVERAGE($D14:F14)*12/AVERAGE($Q14:T14),0)</f>
        <v>1.9341886428619552</v>
      </c>
      <c r="AU14" s="269">
        <f>+IFERROR(AVERAGE($D14:G14)*12/AVERAGE($Q14:U14),0)</f>
        <v>2.5250737984450748</v>
      </c>
      <c r="AV14" s="269">
        <f>+IFERROR(AVERAGE($D14:H14)*12/AVERAGE($Q14:V14),0)</f>
        <v>2.3928246903519841</v>
      </c>
      <c r="AW14" s="269">
        <f>+IFERROR(AVERAGE($D14:I14)*12/AVERAGE($Q14:W14),0)</f>
        <v>2.0935548251648588</v>
      </c>
      <c r="AX14" s="269">
        <f>+IFERROR(AVERAGE($D14:J14)*12/AVERAGE($Q14:X14),0)</f>
        <v>1.8603574018089277</v>
      </c>
      <c r="AY14" s="269">
        <f>+IFERROR(AVERAGE($D14:K14)*12/AVERAGE($Q14:Y14),0)</f>
        <v>1.8100974829644043</v>
      </c>
      <c r="AZ14" s="269">
        <f>+IFERROR(AVERAGE($D14:L14)*12/AVERAGE($Q14:Z14),0)</f>
        <v>1.7587612329727842</v>
      </c>
      <c r="BA14" s="269">
        <f>+IFERROR(AVERAGE($D14:M14)*12/AVERAGE($Q14:AA14),0)</f>
        <v>1.8345977109041378</v>
      </c>
      <c r="BB14" s="269">
        <f>+IFERROR(AVERAGE($D14:N14)*12/AVERAGE($Q14:AB14),0)</f>
        <v>1.9496297957074877</v>
      </c>
      <c r="BC14" s="269">
        <f>+IFERROR(AVERAGE($D14:O14)*12/AVERAGE($Q14:AC14),0)</f>
        <v>2.0240874677926648</v>
      </c>
    </row>
    <row r="15" spans="1:55">
      <c r="A15" s="259" t="str">
        <f t="shared" si="13"/>
        <v>IS_NORTH BUFU</v>
      </c>
      <c r="B15" s="259"/>
      <c r="C15" s="271" t="s">
        <v>553</v>
      </c>
      <c r="D15" s="255">
        <v>836290.89408654044</v>
      </c>
      <c r="E15" s="255">
        <v>927037.67427965382</v>
      </c>
      <c r="F15" s="255">
        <v>913826.30267207557</v>
      </c>
      <c r="G15" s="255">
        <v>946834.89305933809</v>
      </c>
      <c r="H15" s="255">
        <v>843074.80354351597</v>
      </c>
      <c r="I15" s="255">
        <v>730114.58045640064</v>
      </c>
      <c r="J15" s="255">
        <v>741921.42904459895</v>
      </c>
      <c r="K15" s="255">
        <v>744483.36215315631</v>
      </c>
      <c r="L15" s="255">
        <v>844906.93420876272</v>
      </c>
      <c r="M15" s="255">
        <v>1041441.9718968251</v>
      </c>
      <c r="N15" s="255">
        <v>1063211.7921217005</v>
      </c>
      <c r="O15" s="255">
        <v>1105226.4949523206</v>
      </c>
      <c r="P15" s="260"/>
      <c r="Q15" s="255">
        <v>21217787.743999999</v>
      </c>
      <c r="R15" s="255">
        <v>21462422.060333669</v>
      </c>
      <c r="S15" s="255">
        <v>21539664.141848475</v>
      </c>
      <c r="T15" s="255">
        <v>21457381.076101191</v>
      </c>
      <c r="U15" s="255">
        <v>21423987.902067736</v>
      </c>
      <c r="V15" s="255">
        <v>21385666.564539261</v>
      </c>
      <c r="W15" s="255">
        <v>21277094.929508314</v>
      </c>
      <c r="X15" s="255">
        <v>21214284.812645365</v>
      </c>
      <c r="Y15" s="255">
        <v>21330144.590175241</v>
      </c>
      <c r="Z15" s="255">
        <v>21585400.992278427</v>
      </c>
      <c r="AA15" s="255">
        <v>21712173.13183298</v>
      </c>
      <c r="AB15" s="255">
        <v>21671387.712557003</v>
      </c>
      <c r="AC15" s="255">
        <v>21501766.019054182</v>
      </c>
      <c r="AD15" s="260"/>
      <c r="AE15" s="269">
        <f t="shared" si="15"/>
        <v>0.47026435788605231</v>
      </c>
      <c r="AF15" s="269">
        <f t="shared" si="16"/>
        <v>0.51739127441641819</v>
      </c>
      <c r="AG15" s="269">
        <f t="shared" si="17"/>
        <v>0.51007763796229633</v>
      </c>
      <c r="AH15" s="269">
        <f t="shared" si="18"/>
        <v>0.52992798445854217</v>
      </c>
      <c r="AI15" s="269">
        <f t="shared" si="19"/>
        <v>0.47264561083592582</v>
      </c>
      <c r="AJ15" s="269">
        <f t="shared" si="20"/>
        <v>0.41072704431939872</v>
      </c>
      <c r="AK15" s="269">
        <f t="shared" si="21"/>
        <v>0.41905239145260748</v>
      </c>
      <c r="AL15" s="269">
        <f t="shared" si="22"/>
        <v>0.41997509291994806</v>
      </c>
      <c r="AM15" s="269">
        <f t="shared" si="23"/>
        <v>0.47250398767622837</v>
      </c>
      <c r="AN15" s="269">
        <f t="shared" si="24"/>
        <v>0.57727500515103658</v>
      </c>
      <c r="AO15" s="269">
        <f t="shared" si="25"/>
        <v>0.58817401140599268</v>
      </c>
      <c r="AP15" s="269">
        <f t="shared" si="26"/>
        <v>0.6143965308569499</v>
      </c>
      <c r="AQ15" s="261"/>
      <c r="AR15" s="269">
        <f>+IFERROR(AVERAGE($D15:D15)*12/AVERAGE($Q15:R15),0)</f>
        <v>0.47026435788605231</v>
      </c>
      <c r="AS15" s="269">
        <f>+IFERROR(AVERAGE($D15:E15)*12/AVERAGE($Q15:S15),0)</f>
        <v>0.49423818952354737</v>
      </c>
      <c r="AT15" s="269">
        <f>+IFERROR(AVERAGE($D15:F15)*12/AVERAGE($Q15:T15),0)</f>
        <v>0.49995156737306445</v>
      </c>
      <c r="AU15" s="269">
        <f>+IFERROR(AVERAGE($D15:G15)*12/AVERAGE($Q15:U15),0)</f>
        <v>0.50755570128966809</v>
      </c>
      <c r="AV15" s="269">
        <f>+IFERROR(AVERAGE($D15:H15)*12/AVERAGE($Q15:V15),0)</f>
        <v>0.50064033783608219</v>
      </c>
      <c r="AW15" s="269">
        <f>+IFERROR(AVERAGE($D15:I15)*12/AVERAGE($Q15:W15),0)</f>
        <v>0.48583441899759083</v>
      </c>
      <c r="AX15" s="269">
        <f>+IFERROR(AVERAGE($D15:J15)*12/AVERAGE($Q15:X15),0)</f>
        <v>0.47637932609526612</v>
      </c>
      <c r="AY15" s="269">
        <f>+IFERROR(AVERAGE($D15:K15)*12/AVERAGE($Q15:Y15),0)</f>
        <v>0.46918578341898226</v>
      </c>
      <c r="AZ15" s="269">
        <f>+IFERROR(AVERAGE($D15:L15)*12/AVERAGE($Q15:Z15),0)</f>
        <v>0.46929767003762551</v>
      </c>
      <c r="BA15" s="269">
        <f>+IFERROR(AVERAGE($D15:M15)*12/AVERAGE($Q15:AA15),0)</f>
        <v>0.4801367950920003</v>
      </c>
      <c r="BB15" s="269">
        <f>+IFERROR(AVERAGE($D15:N15)*12/AVERAGE($Q15:AB15),0)</f>
        <v>0.49015818271526468</v>
      </c>
      <c r="BC15" s="269">
        <f>+IFERROR(AVERAGE($D15:O15)*12/AVERAGE($Q15:AC15),0)</f>
        <v>0.50075057218209551</v>
      </c>
    </row>
    <row r="16" spans="1:55">
      <c r="A16" s="259" t="str">
        <f t="shared" si="13"/>
        <v>NOISFU</v>
      </c>
      <c r="B16" s="259"/>
      <c r="C16" s="271" t="s">
        <v>500</v>
      </c>
      <c r="D16" s="255">
        <v>339710.71210346161</v>
      </c>
      <c r="E16" s="255">
        <v>403123.90376397496</v>
      </c>
      <c r="F16" s="255">
        <v>415483.10622725933</v>
      </c>
      <c r="G16" s="255">
        <v>438203.08784660569</v>
      </c>
      <c r="H16" s="255">
        <v>337266.4137443502</v>
      </c>
      <c r="I16" s="255">
        <v>259486.0104289797</v>
      </c>
      <c r="J16" s="255">
        <v>269991.70362984872</v>
      </c>
      <c r="K16" s="255">
        <v>274071.47391893947</v>
      </c>
      <c r="L16" s="255">
        <v>348300.21662152128</v>
      </c>
      <c r="M16" s="255">
        <v>386125.38679852744</v>
      </c>
      <c r="N16" s="255">
        <v>414302.00129327871</v>
      </c>
      <c r="O16" s="255">
        <v>320057.88443210884</v>
      </c>
      <c r="P16" s="260"/>
      <c r="Q16" s="255">
        <v>5852222.1290999986</v>
      </c>
      <c r="R16" s="255">
        <v>5933730.9154497292</v>
      </c>
      <c r="S16" s="255">
        <v>5966463.7964525446</v>
      </c>
      <c r="T16" s="255">
        <v>5931594.6972926985</v>
      </c>
      <c r="U16" s="255">
        <v>5917443.6701516975</v>
      </c>
      <c r="V16" s="255">
        <v>5901204.2349035963</v>
      </c>
      <c r="W16" s="255">
        <v>5855194.827336451</v>
      </c>
      <c r="X16" s="255">
        <v>5828577.780763803</v>
      </c>
      <c r="Y16" s="255">
        <v>5877675.684866393</v>
      </c>
      <c r="Z16" s="255">
        <v>5985845.7039983738</v>
      </c>
      <c r="AA16" s="255">
        <v>6039567.9403381124</v>
      </c>
      <c r="AB16" s="255">
        <v>6022284.3010364603</v>
      </c>
      <c r="AC16" s="255">
        <v>5950403.7069349159</v>
      </c>
      <c r="AD16" s="260"/>
      <c r="AE16" s="269">
        <f t="shared" si="15"/>
        <v>0.69176052710080682</v>
      </c>
      <c r="AF16" s="269">
        <f t="shared" si="16"/>
        <v>0.81300969644292753</v>
      </c>
      <c r="AG16" s="269">
        <f t="shared" si="17"/>
        <v>0.8380858570073636</v>
      </c>
      <c r="AH16" s="269">
        <f t="shared" si="18"/>
        <v>0.88757195159515889</v>
      </c>
      <c r="AI16" s="269">
        <f t="shared" si="19"/>
        <v>0.68488324509626175</v>
      </c>
      <c r="AJ16" s="269">
        <f t="shared" si="20"/>
        <v>0.52972548969504807</v>
      </c>
      <c r="AK16" s="269">
        <f t="shared" si="21"/>
        <v>0.55459833946305848</v>
      </c>
      <c r="AL16" s="269">
        <f t="shared" si="22"/>
        <v>0.56189756982170735</v>
      </c>
      <c r="AM16" s="269">
        <f t="shared" si="23"/>
        <v>0.70461416344413164</v>
      </c>
      <c r="AN16" s="269">
        <f t="shared" si="24"/>
        <v>0.77061875435187777</v>
      </c>
      <c r="AO16" s="269">
        <f t="shared" si="25"/>
        <v>0.82435498562412768</v>
      </c>
      <c r="AP16" s="269">
        <f t="shared" si="26"/>
        <v>0.64157599540356924</v>
      </c>
      <c r="AQ16" s="261"/>
      <c r="AR16" s="269">
        <f>+IFERROR(AVERAGE($D16:D16)*12/AVERAGE($Q16:R16),0)</f>
        <v>0.69176052710080682</v>
      </c>
      <c r="AS16" s="269">
        <f>+IFERROR(AVERAGE($D16:E16)*12/AVERAGE($Q16:S16),0)</f>
        <v>0.75319452023744582</v>
      </c>
      <c r="AT16" s="269">
        <f>+IFERROR(AVERAGE($D16:F16)*12/AVERAGE($Q16:T16),0)</f>
        <v>0.78251454672485543</v>
      </c>
      <c r="AU16" s="269">
        <f>+IFERROR(AVERAGE($D16:G16)*12/AVERAGE($Q16:U16),0)</f>
        <v>0.80900793493037815</v>
      </c>
      <c r="AV16" s="269">
        <f>+IFERROR(AVERAGE($D16:H16)*12/AVERAGE($Q16:V16),0)</f>
        <v>0.7843507066141524</v>
      </c>
      <c r="AW16" s="269">
        <f>+IFERROR(AVERAGE($D16:I16)*12/AVERAGE($Q16:W16),0)</f>
        <v>0.7424424167809951</v>
      </c>
      <c r="AX16" s="269">
        <f>+IFERROR(AVERAGE($D16:J16)*12/AVERAGE($Q16:X16),0)</f>
        <v>0.71592442313450044</v>
      </c>
      <c r="AY16" s="269">
        <f>+IFERROR(AVERAGE($D16:K16)*12/AVERAGE($Q16:Y16),0)</f>
        <v>0.69640371116925304</v>
      </c>
      <c r="AZ16" s="269">
        <f>+IFERROR(AVERAGE($D16:L16)*12/AVERAGE($Q16:Z16),0)</f>
        <v>0.69672911346238331</v>
      </c>
      <c r="BA16" s="269">
        <f>+IFERROR(AVERAGE($D16:M16)*12/AVERAGE($Q16:AA16),0)</f>
        <v>0.70406507264198526</v>
      </c>
      <c r="BB16" s="269">
        <f>+IFERROR(AVERAGE($D16:N16)*12/AVERAGE($Q16:AB16),0)</f>
        <v>0.71538207013831745</v>
      </c>
      <c r="BC16" s="269">
        <f>+IFERROR(AVERAGE($D16:O16)*12/AVERAGE($Q16:AC16),0)</f>
        <v>0.70955122029743456</v>
      </c>
    </row>
    <row r="17" spans="1:55">
      <c r="A17" s="259" t="str">
        <f t="shared" si="13"/>
        <v>PHOSFU</v>
      </c>
      <c r="B17" s="259"/>
      <c r="C17" s="271" t="s">
        <v>501</v>
      </c>
      <c r="D17" s="255">
        <v>93942.539208046699</v>
      </c>
      <c r="E17" s="255">
        <v>88873.881686921697</v>
      </c>
      <c r="F17" s="255">
        <v>88976.629159981399</v>
      </c>
      <c r="G17" s="255">
        <v>91659.438203025406</v>
      </c>
      <c r="H17" s="255">
        <v>84637.255477414801</v>
      </c>
      <c r="I17" s="255">
        <v>77306.532195821303</v>
      </c>
      <c r="J17" s="255">
        <v>77642.9838424849</v>
      </c>
      <c r="K17" s="255">
        <v>79652.237448699496</v>
      </c>
      <c r="L17" s="255">
        <v>90623.999889785904</v>
      </c>
      <c r="M17" s="255">
        <v>85541.572390992398</v>
      </c>
      <c r="N17" s="255">
        <v>96824.276118494803</v>
      </c>
      <c r="O17" s="255">
        <v>98218.847903147602</v>
      </c>
      <c r="P17" s="260"/>
      <c r="Q17" s="255">
        <v>3660917.2945000003</v>
      </c>
      <c r="R17" s="255">
        <v>3677001.9413618143</v>
      </c>
      <c r="S17" s="255">
        <v>3683461.3288128925</v>
      </c>
      <c r="T17" s="255">
        <v>3676580.3878555675</v>
      </c>
      <c r="U17" s="255">
        <v>3673787.8757291036</v>
      </c>
      <c r="V17" s="255">
        <v>3670583.2447574157</v>
      </c>
      <c r="W17" s="255">
        <v>3661503.9159367965</v>
      </c>
      <c r="X17" s="255">
        <v>3656251.404964684</v>
      </c>
      <c r="Y17" s="255">
        <v>3665940.2064364282</v>
      </c>
      <c r="Z17" s="255">
        <v>3687286.0838159327</v>
      </c>
      <c r="AA17" s="255">
        <v>3697887.4341592439</v>
      </c>
      <c r="AB17" s="255">
        <v>3694476.7437649444</v>
      </c>
      <c r="AC17" s="255">
        <v>3680292.0892740781</v>
      </c>
      <c r="AD17" s="260"/>
      <c r="AE17" s="269">
        <f t="shared" si="15"/>
        <v>0.3072561673852115</v>
      </c>
      <c r="AF17" s="269">
        <f t="shared" si="16"/>
        <v>0.28978789543439876</v>
      </c>
      <c r="AG17" s="269">
        <f t="shared" si="17"/>
        <v>0.29013953752508959</v>
      </c>
      <c r="AH17" s="269">
        <f t="shared" si="18"/>
        <v>0.29928112959605446</v>
      </c>
      <c r="AI17" s="269">
        <f t="shared" si="19"/>
        <v>0.27657836159611093</v>
      </c>
      <c r="AJ17" s="269">
        <f t="shared" si="20"/>
        <v>0.2530461970836751</v>
      </c>
      <c r="AK17" s="269">
        <f t="shared" si="21"/>
        <v>0.25464524714254588</v>
      </c>
      <c r="AL17" s="269">
        <f t="shared" si="22"/>
        <v>0.26107671039258562</v>
      </c>
      <c r="AM17" s="269">
        <f t="shared" si="23"/>
        <v>0.2957852664262583</v>
      </c>
      <c r="AN17" s="269">
        <f t="shared" si="24"/>
        <v>0.2779890996991356</v>
      </c>
      <c r="AO17" s="269">
        <f t="shared" si="25"/>
        <v>0.31434904597684538</v>
      </c>
      <c r="AP17" s="269">
        <f t="shared" si="26"/>
        <v>0.31963745617557981</v>
      </c>
      <c r="AQ17" s="261"/>
      <c r="AR17" s="269">
        <f>+IFERROR(AVERAGE($D17:D17)*12/AVERAGE($Q17:R17),0)</f>
        <v>0.3072561673852115</v>
      </c>
      <c r="AS17" s="269">
        <f>+IFERROR(AVERAGE($D17:E17)*12/AVERAGE($Q17:S17),0)</f>
        <v>0.2985738090431827</v>
      </c>
      <c r="AT17" s="269">
        <f>+IFERROR(AVERAGE($D17:F17)*12/AVERAGE($Q17:T17),0)</f>
        <v>0.29587021049546086</v>
      </c>
      <c r="AU17" s="269">
        <f>+IFERROR(AVERAGE($D17:G17)*12/AVERAGE($Q17:U17),0)</f>
        <v>0.29674841381914069</v>
      </c>
      <c r="AV17" s="269">
        <f>+IFERROR(AVERAGE($D17:H17)*12/AVERAGE($Q17:V17),0)</f>
        <v>0.29273183474485714</v>
      </c>
      <c r="AW17" s="269">
        <f>+IFERROR(AVERAGE($D17:I17)*12/AVERAGE($Q17:W17),0)</f>
        <v>0.28616537493462291</v>
      </c>
      <c r="AX17" s="269">
        <f>+IFERROR(AVERAGE($D17:J17)*12/AVERAGE($Q17:X17),0)</f>
        <v>0.28168351798506414</v>
      </c>
      <c r="AY17" s="269">
        <f>+IFERROR(AVERAGE($D17:K17)*12/AVERAGE($Q17:Y17),0)</f>
        <v>0.27906278417823877</v>
      </c>
      <c r="AZ17" s="269">
        <f>+IFERROR(AVERAGE($D17:L17)*12/AVERAGE($Q17:Z17),0)</f>
        <v>0.28084834247132362</v>
      </c>
      <c r="BA17" s="269">
        <f>+IFERROR(AVERAGE($D17:M17)*12/AVERAGE($Q17:AA17),0)</f>
        <v>0.28053888535126098</v>
      </c>
      <c r="BB17" s="269">
        <f>+IFERROR(AVERAGE($D17:N17)*12/AVERAGE($Q17:AB17),0)</f>
        <v>0.28365367503313854</v>
      </c>
      <c r="BC17" s="269">
        <f>+IFERROR(AVERAGE($D17:O17)*12/AVERAGE($Q17:AC17),0)</f>
        <v>0.28670972944078821</v>
      </c>
    </row>
    <row r="18" spans="1:55">
      <c r="A18" s="259" t="str">
        <f t="shared" si="13"/>
        <v>GLSTFU</v>
      </c>
      <c r="B18" s="259"/>
      <c r="C18" s="271" t="s">
        <v>502</v>
      </c>
      <c r="D18" s="255">
        <v>402637.64277503209</v>
      </c>
      <c r="E18" s="255">
        <v>435039.88882875699</v>
      </c>
      <c r="F18" s="255">
        <v>409366.56728483475</v>
      </c>
      <c r="G18" s="255">
        <v>416972.36700970697</v>
      </c>
      <c r="H18" s="255">
        <v>421171.13432175096</v>
      </c>
      <c r="I18" s="255">
        <v>393322.03783159959</v>
      </c>
      <c r="J18" s="255">
        <v>394286.74157226534</v>
      </c>
      <c r="K18" s="255">
        <v>390759.65078551741</v>
      </c>
      <c r="L18" s="255">
        <v>405982.71769745555</v>
      </c>
      <c r="M18" s="255">
        <v>569775.01270730526</v>
      </c>
      <c r="N18" s="255">
        <v>552085.51470992679</v>
      </c>
      <c r="O18" s="255">
        <v>686949.76261706429</v>
      </c>
      <c r="P18" s="260"/>
      <c r="Q18" s="255">
        <v>11704648.3204</v>
      </c>
      <c r="R18" s="255">
        <v>11851689.203522127</v>
      </c>
      <c r="S18" s="255">
        <v>11889739.016583035</v>
      </c>
      <c r="T18" s="255">
        <v>11849205.990952926</v>
      </c>
      <c r="U18" s="255">
        <v>11832756.356186934</v>
      </c>
      <c r="V18" s="255">
        <v>11813879.084878251</v>
      </c>
      <c r="W18" s="255">
        <v>11760396.186235065</v>
      </c>
      <c r="X18" s="255">
        <v>11729455.626916878</v>
      </c>
      <c r="Y18" s="255">
        <v>11786528.698872423</v>
      </c>
      <c r="Z18" s="255">
        <v>11912269.204464119</v>
      </c>
      <c r="AA18" s="255">
        <v>11974717.757335626</v>
      </c>
      <c r="AB18" s="255">
        <v>11954626.667755596</v>
      </c>
      <c r="AC18" s="255">
        <v>11871070.222845186</v>
      </c>
      <c r="AD18" s="260"/>
      <c r="AE18" s="269">
        <f t="shared" si="15"/>
        <v>0.41022096142014486</v>
      </c>
      <c r="AF18" s="269">
        <f t="shared" si="16"/>
        <v>0.43977797944979397</v>
      </c>
      <c r="AG18" s="269">
        <f t="shared" si="17"/>
        <v>0.41386833373248633</v>
      </c>
      <c r="AH18" s="269">
        <f t="shared" si="18"/>
        <v>0.4225721104333055</v>
      </c>
      <c r="AI18" s="269">
        <f t="shared" si="19"/>
        <v>0.42746492408675174</v>
      </c>
      <c r="AJ18" s="269">
        <f t="shared" si="20"/>
        <v>0.40042498865385445</v>
      </c>
      <c r="AK18" s="269">
        <f t="shared" si="21"/>
        <v>0.40284978692101037</v>
      </c>
      <c r="AL18" s="269">
        <f t="shared" si="22"/>
        <v>0.3988024268483451</v>
      </c>
      <c r="AM18" s="269">
        <f t="shared" si="23"/>
        <v>0.41114259315942514</v>
      </c>
      <c r="AN18" s="269">
        <f t="shared" si="24"/>
        <v>0.57247070661711563</v>
      </c>
      <c r="AO18" s="269">
        <f t="shared" si="25"/>
        <v>0.55371564375766358</v>
      </c>
      <c r="AP18" s="269">
        <f t="shared" si="26"/>
        <v>0.69197532305187559</v>
      </c>
      <c r="AQ18" s="261"/>
      <c r="AR18" s="269">
        <f>+IFERROR(AVERAGE($D18:D18)*12/AVERAGE($Q18:R18),0)</f>
        <v>0.41022096142014486</v>
      </c>
      <c r="AS18" s="269">
        <f>+IFERROR(AVERAGE($D18:E18)*12/AVERAGE($Q18:S18),0)</f>
        <v>0.42538404925120427</v>
      </c>
      <c r="AT18" s="269">
        <f>+IFERROR(AVERAGE($D18:F18)*12/AVERAGE($Q18:T18),0)</f>
        <v>0.42187517473749298</v>
      </c>
      <c r="AU18" s="269">
        <f>+IFERROR(AVERAGE($D18:G18)*12/AVERAGE($Q18:U18),0)</f>
        <v>0.42213892863763619</v>
      </c>
      <c r="AV18" s="269">
        <f>+IFERROR(AVERAGE($D18:H18)*12/AVERAGE($Q18:V18),0)</f>
        <v>0.42325753660619819</v>
      </c>
      <c r="AW18" s="269">
        <f>+IFERROR(AVERAGE($D18:I18)*12/AVERAGE($Q18:W18),0)</f>
        <v>0.41956667459285152</v>
      </c>
      <c r="AX18" s="269">
        <f>+IFERROR(AVERAGE($D18:J18)*12/AVERAGE($Q18:X18),0)</f>
        <v>0.41721499489576358</v>
      </c>
      <c r="AY18" s="269">
        <f>+IFERROR(AVERAGE($D18:K18)*12/AVERAGE($Q18:Y18),0)</f>
        <v>0.41478734868773304</v>
      </c>
      <c r="AZ18" s="269">
        <f>+IFERROR(AVERAGE($D18:L18)*12/AVERAGE($Q18:Z18),0)</f>
        <v>0.41417885535687099</v>
      </c>
      <c r="BA18" s="269">
        <f>+IFERROR(AVERAGE($D18:M18)*12/AVERAGE($Q18:AA18),0)</f>
        <v>0.43010506030382634</v>
      </c>
      <c r="BB18" s="269">
        <f>+IFERROR(AVERAGE($D18:N18)*12/AVERAGE($Q18:AB18),0)</f>
        <v>0.44153041769978302</v>
      </c>
      <c r="BC18" s="269">
        <f>+IFERROR(AVERAGE($D18:O18)*12/AVERAGE($Q18:AC18),0)</f>
        <v>0.46266538688060571</v>
      </c>
    </row>
    <row r="19" spans="1:55">
      <c r="A19" s="259" t="str">
        <f t="shared" si="13"/>
        <v>IS_SOUTH BUFU</v>
      </c>
      <c r="B19" s="259"/>
      <c r="C19" s="271" t="s">
        <v>552</v>
      </c>
      <c r="D19" s="255">
        <v>966830.04320291698</v>
      </c>
      <c r="E19" s="255">
        <v>1043939.2965641475</v>
      </c>
      <c r="F19" s="255">
        <v>1335716.2181784725</v>
      </c>
      <c r="G19" s="255">
        <v>1115175.7955462916</v>
      </c>
      <c r="H19" s="255">
        <v>1301024.7950937934</v>
      </c>
      <c r="I19" s="255">
        <v>898041.72092453972</v>
      </c>
      <c r="J19" s="255">
        <v>780584.00736307423</v>
      </c>
      <c r="K19" s="255">
        <v>871418.77151000279</v>
      </c>
      <c r="L19" s="255">
        <v>1175786.2414276081</v>
      </c>
      <c r="M19" s="255">
        <v>895846.28355772421</v>
      </c>
      <c r="N19" s="255">
        <v>1012469.8208395366</v>
      </c>
      <c r="O19" s="255">
        <v>1097965.0157506384</v>
      </c>
      <c r="P19" s="260"/>
      <c r="Q19" s="255">
        <v>21841599.460999995</v>
      </c>
      <c r="R19" s="255">
        <v>21860957.372580659</v>
      </c>
      <c r="S19" s="255">
        <v>21932494.14100638</v>
      </c>
      <c r="T19" s="255">
        <v>22005523.509290218</v>
      </c>
      <c r="U19" s="255">
        <v>21940646.772267468</v>
      </c>
      <c r="V19" s="255">
        <v>21850866.820980404</v>
      </c>
      <c r="W19" s="255">
        <v>21865242.661666181</v>
      </c>
      <c r="X19" s="255">
        <v>21860213.400327817</v>
      </c>
      <c r="Y19" s="255">
        <v>21873927.326502834</v>
      </c>
      <c r="Z19" s="255">
        <v>21907046.354701996</v>
      </c>
      <c r="AA19" s="255">
        <v>21849608.240121834</v>
      </c>
      <c r="AB19" s="255">
        <v>21768560.584745634</v>
      </c>
      <c r="AC19" s="255">
        <v>21642234.357979771</v>
      </c>
      <c r="AD19" s="260"/>
      <c r="AE19" s="269">
        <f t="shared" si="15"/>
        <v>0.53095110945637669</v>
      </c>
      <c r="AF19" s="269">
        <f t="shared" si="16"/>
        <v>0.5721070674177462</v>
      </c>
      <c r="AG19" s="269">
        <f t="shared" si="17"/>
        <v>0.72960026306664616</v>
      </c>
      <c r="AH19" s="269">
        <f t="shared" si="18"/>
        <v>0.60902278677836896</v>
      </c>
      <c r="AI19" s="269">
        <f t="shared" si="19"/>
        <v>0.71302845049561148</v>
      </c>
      <c r="AJ19" s="269">
        <f t="shared" si="20"/>
        <v>0.49302194447894704</v>
      </c>
      <c r="AK19" s="269">
        <f t="shared" si="21"/>
        <v>0.4284464443355987</v>
      </c>
      <c r="AL19" s="269">
        <f t="shared" si="22"/>
        <v>0.47820878994449789</v>
      </c>
      <c r="AM19" s="269">
        <f t="shared" si="23"/>
        <v>0.64454641871925655</v>
      </c>
      <c r="AN19" s="269">
        <f t="shared" si="24"/>
        <v>0.49136093708427037</v>
      </c>
      <c r="AO19" s="269">
        <f t="shared" si="25"/>
        <v>0.55709068846318566</v>
      </c>
      <c r="AP19" s="269">
        <f t="shared" si="26"/>
        <v>0.60701860937543461</v>
      </c>
      <c r="AQ19" s="261"/>
      <c r="AR19" s="269">
        <f>+IFERROR(AVERAGE($D19:D19)*12/AVERAGE($Q19:R19),0)</f>
        <v>0.53095110945637669</v>
      </c>
      <c r="AS19" s="269">
        <f>+IFERROR(AVERAGE($D19:E19)*12/AVERAGE($Q19:S19),0)</f>
        <v>0.55144084720557163</v>
      </c>
      <c r="AT19" s="269">
        <f>+IFERROR(AVERAGE($D19:F19)*12/AVERAGE($Q19:T19),0)</f>
        <v>0.61094726092854112</v>
      </c>
      <c r="AU19" s="269">
        <f>+IFERROR(AVERAGE($D19:G19)*12/AVERAGE($Q19:U19),0)</f>
        <v>0.61073347728021088</v>
      </c>
      <c r="AV19" s="269">
        <f>+IFERROR(AVERAGE($D19:H19)*12/AVERAGE($Q19:V19),0)</f>
        <v>0.63137306690994843</v>
      </c>
      <c r="AW19" s="269">
        <f>+IFERROR(AVERAGE($D19:I19)*12/AVERAGE($Q19:W19),0)</f>
        <v>0.60829624184412279</v>
      </c>
      <c r="AX19" s="269">
        <f>+IFERROR(AVERAGE($D19:J19)*12/AVERAGE($Q19:X19),0)</f>
        <v>0.58263135436228808</v>
      </c>
      <c r="AY19" s="269">
        <f>+IFERROR(AVERAGE($D19:K19)*12/AVERAGE($Q19:Y19),0)</f>
        <v>0.56956314094600968</v>
      </c>
      <c r="AZ19" s="269">
        <f>+IFERROR(AVERAGE($D19:L19)*12/AVERAGE($Q19:Z19),0)</f>
        <v>0.57784970771857069</v>
      </c>
      <c r="BA19" s="269">
        <f>+IFERROR(AVERAGE($D19:M19)*12/AVERAGE($Q19:AA19),0)</f>
        <v>0.56927057048508733</v>
      </c>
      <c r="BB19" s="269">
        <f>+IFERROR(AVERAGE($D19:N19)*12/AVERAGE($Q19:AB19),0)</f>
        <v>0.56823883085128812</v>
      </c>
      <c r="BC19" s="269">
        <f>+IFERROR(AVERAGE($D19:O19)*12/AVERAGE($Q19:AC19),0)</f>
        <v>0.57154465455430514</v>
      </c>
    </row>
    <row r="20" spans="1:55">
      <c r="A20" s="259" t="str">
        <f t="shared" si="13"/>
        <v>STISFU</v>
      </c>
      <c r="B20" s="259"/>
      <c r="C20" s="271" t="s">
        <v>504</v>
      </c>
      <c r="D20" s="255">
        <v>224751.85711664247</v>
      </c>
      <c r="E20" s="255">
        <v>219886.80293223428</v>
      </c>
      <c r="F20" s="255">
        <v>290487.20767449297</v>
      </c>
      <c r="G20" s="255">
        <v>360573.18956712348</v>
      </c>
      <c r="H20" s="255">
        <v>285142.25686704618</v>
      </c>
      <c r="I20" s="255">
        <v>206561.45779853026</v>
      </c>
      <c r="J20" s="255">
        <v>93044.374631361658</v>
      </c>
      <c r="K20" s="255">
        <v>140661.56029171721</v>
      </c>
      <c r="L20" s="255">
        <v>161019.87497348667</v>
      </c>
      <c r="M20" s="255">
        <v>173585.96275270637</v>
      </c>
      <c r="N20" s="255">
        <v>210450.90468232057</v>
      </c>
      <c r="O20" s="255">
        <v>219095.68659963788</v>
      </c>
      <c r="P20" s="260"/>
      <c r="Q20" s="255">
        <v>1812341.0156999994</v>
      </c>
      <c r="R20" s="255">
        <v>1836187.0524909121</v>
      </c>
      <c r="S20" s="255">
        <v>1870705.109394988</v>
      </c>
      <c r="T20" s="255">
        <v>1885075.6770826709</v>
      </c>
      <c r="U20" s="255">
        <v>1871240.630110566</v>
      </c>
      <c r="V20" s="255">
        <v>1852312.1867020398</v>
      </c>
      <c r="W20" s="255">
        <v>1854686.4849410984</v>
      </c>
      <c r="X20" s="255">
        <v>1853091.9028400884</v>
      </c>
      <c r="Y20" s="255">
        <v>1855330.8212452617</v>
      </c>
      <c r="Z20" s="255">
        <v>1861538.6199905036</v>
      </c>
      <c r="AA20" s="255">
        <v>1849224.9771487585</v>
      </c>
      <c r="AB20" s="255">
        <v>1832082.529893263</v>
      </c>
      <c r="AC20" s="255">
        <v>1805679.3618442742</v>
      </c>
      <c r="AD20" s="260"/>
      <c r="AE20" s="269">
        <f t="shared" si="15"/>
        <v>1.4784166299353716</v>
      </c>
      <c r="AF20" s="269">
        <f t="shared" si="16"/>
        <v>1.4236408937477096</v>
      </c>
      <c r="AG20" s="269">
        <f t="shared" si="17"/>
        <v>1.8562566295905145</v>
      </c>
      <c r="AH20" s="269">
        <f t="shared" si="18"/>
        <v>2.3037880311195491</v>
      </c>
      <c r="AI20" s="269">
        <f t="shared" si="19"/>
        <v>1.8378721886016194</v>
      </c>
      <c r="AJ20" s="269">
        <f t="shared" si="20"/>
        <v>1.3373285038074512</v>
      </c>
      <c r="AK20" s="269">
        <f t="shared" si="21"/>
        <v>0.60226495696496918</v>
      </c>
      <c r="AL20" s="269">
        <f t="shared" si="22"/>
        <v>0.91032703070113019</v>
      </c>
      <c r="AM20" s="269">
        <f t="shared" si="23"/>
        <v>1.0397128713993353</v>
      </c>
      <c r="AN20" s="269">
        <f t="shared" si="24"/>
        <v>1.1226969859456137</v>
      </c>
      <c r="AO20" s="269">
        <f t="shared" si="25"/>
        <v>1.3720184208230122</v>
      </c>
      <c r="AP20" s="269">
        <f t="shared" si="26"/>
        <v>1.4454757169056331</v>
      </c>
      <c r="AQ20" s="261"/>
      <c r="AR20" s="269">
        <f>+IFERROR(AVERAGE($D20:D20)*12/AVERAGE($Q20:R20),0)</f>
        <v>1.4784166299353716</v>
      </c>
      <c r="AS20" s="269">
        <f>+IFERROR(AVERAGE($D20:E20)*12/AVERAGE($Q20:S20),0)</f>
        <v>1.4501101191706656</v>
      </c>
      <c r="AT20" s="269">
        <f>+IFERROR(AVERAGE($D20:F20)*12/AVERAGE($Q20:T20),0)</f>
        <v>1.5885363663831664</v>
      </c>
      <c r="AU20" s="269">
        <f>+IFERROR(AVERAGE($D20:G20)*12/AVERAGE($Q20:U20),0)</f>
        <v>1.7719150640431034</v>
      </c>
      <c r="AV20" s="269">
        <f>+IFERROR(AVERAGE($D20:H20)*12/AVERAGE($Q20:V20),0)</f>
        <v>1.7868765366510788</v>
      </c>
      <c r="AW20" s="269">
        <f>+IFERROR(AVERAGE($D20:I20)*12/AVERAGE($Q20:W20),0)</f>
        <v>1.7118086942270476</v>
      </c>
      <c r="AX20" s="269">
        <f>+IFERROR(AVERAGE($D20:J20)*12/AVERAGE($Q20:X20),0)</f>
        <v>1.553430266843645</v>
      </c>
      <c r="AY20" s="269">
        <f>+IFERROR(AVERAGE($D20:K20)*12/AVERAGE($Q20:Y20),0)</f>
        <v>1.4729501188921135</v>
      </c>
      <c r="AZ20" s="269">
        <f>+IFERROR(AVERAGE($D20:L20)*12/AVERAGE($Q20:Z20),0)</f>
        <v>1.4245178578487658</v>
      </c>
      <c r="BA20" s="269">
        <f>+IFERROR(AVERAGE($D20:M20)*12/AVERAGE($Q20:AA20),0)</f>
        <v>1.3947555302206112</v>
      </c>
      <c r="BB20" s="269">
        <f>+IFERROR(AVERAGE($D20:N20)*12/AVERAGE($Q20:AB20),0)</f>
        <v>1.3931596531612278</v>
      </c>
      <c r="BC20" s="269">
        <f>+IFERROR(AVERAGE($D20:O20)*12/AVERAGE($Q20:AC20),0)</f>
        <v>1.3980490377218122</v>
      </c>
    </row>
    <row r="21" spans="1:55">
      <c r="A21" s="259" t="str">
        <f t="shared" si="13"/>
        <v>ROXDFU</v>
      </c>
      <c r="B21" s="259"/>
      <c r="C21" s="271" t="s">
        <v>505</v>
      </c>
      <c r="D21" s="255">
        <v>742078.18608627457</v>
      </c>
      <c r="E21" s="255">
        <v>824052.49363191321</v>
      </c>
      <c r="F21" s="255">
        <v>1045229.0105039794</v>
      </c>
      <c r="G21" s="255">
        <v>754602.60597916821</v>
      </c>
      <c r="H21" s="255">
        <v>1015882.5382267473</v>
      </c>
      <c r="I21" s="255">
        <v>691480.26312600949</v>
      </c>
      <c r="J21" s="255">
        <v>687539.63273171266</v>
      </c>
      <c r="K21" s="255">
        <v>730757.21121828561</v>
      </c>
      <c r="L21" s="255">
        <v>1014766.3664541214</v>
      </c>
      <c r="M21" s="255">
        <v>722260.32080501784</v>
      </c>
      <c r="N21" s="255">
        <v>802018.91615721607</v>
      </c>
      <c r="O21" s="255">
        <v>878869.32915100059</v>
      </c>
      <c r="P21" s="260"/>
      <c r="Q21" s="255">
        <v>20029258.445299998</v>
      </c>
      <c r="R21" s="255">
        <v>20024770.320089746</v>
      </c>
      <c r="S21" s="255">
        <v>20061789.03161139</v>
      </c>
      <c r="T21" s="255">
        <v>20120447.832207549</v>
      </c>
      <c r="U21" s="255">
        <v>20069406.142156903</v>
      </c>
      <c r="V21" s="255">
        <v>19998554.634278364</v>
      </c>
      <c r="W21" s="255">
        <v>20010556.176725082</v>
      </c>
      <c r="X21" s="255">
        <v>20007121.497487728</v>
      </c>
      <c r="Y21" s="255">
        <v>20018596.505257573</v>
      </c>
      <c r="Z21" s="255">
        <v>20045507.734711491</v>
      </c>
      <c r="AA21" s="255">
        <v>20000383.262973074</v>
      </c>
      <c r="AB21" s="255">
        <v>19936478.05485237</v>
      </c>
      <c r="AC21" s="255">
        <v>19836554.996135496</v>
      </c>
      <c r="AD21" s="260"/>
      <c r="AE21" s="269">
        <f t="shared" si="15"/>
        <v>0.44464631936001187</v>
      </c>
      <c r="AF21" s="269">
        <f t="shared" si="16"/>
        <v>0.49336386477196215</v>
      </c>
      <c r="AG21" s="269">
        <f t="shared" si="17"/>
        <v>0.6242931755420289</v>
      </c>
      <c r="AH21" s="269">
        <f t="shared" si="18"/>
        <v>0.45062275058406526</v>
      </c>
      <c r="AI21" s="269">
        <f t="shared" si="19"/>
        <v>0.60849567696943963</v>
      </c>
      <c r="AJ21" s="269">
        <f t="shared" si="20"/>
        <v>0.41479368020496138</v>
      </c>
      <c r="AK21" s="269">
        <f t="shared" si="21"/>
        <v>0.41234154864999156</v>
      </c>
      <c r="AL21" s="269">
        <f t="shared" si="22"/>
        <v>0.43817260362539756</v>
      </c>
      <c r="AM21" s="269">
        <f t="shared" si="23"/>
        <v>0.60788561873304769</v>
      </c>
      <c r="AN21" s="269">
        <f t="shared" si="24"/>
        <v>0.43285958352937348</v>
      </c>
      <c r="AO21" s="269">
        <f t="shared" si="25"/>
        <v>0.48197212681763302</v>
      </c>
      <c r="AP21" s="269">
        <f t="shared" si="26"/>
        <v>0.53033078650510701</v>
      </c>
      <c r="AQ21" s="261"/>
      <c r="AR21" s="269">
        <f>+IFERROR(AVERAGE($D21:D21)*12/AVERAGE($Q21:R21),0)</f>
        <v>0.44464631936001187</v>
      </c>
      <c r="AS21" s="269">
        <f>+IFERROR(AVERAGE($D21:E21)*12/AVERAGE($Q21:S21),0)</f>
        <v>0.46893402215903396</v>
      </c>
      <c r="AT21" s="269">
        <f>+IFERROR(AVERAGE($D21:F21)*12/AVERAGE($Q21:T21),0)</f>
        <v>0.52073404358869768</v>
      </c>
      <c r="AU21" s="269">
        <f>+IFERROR(AVERAGE($D21:G21)*12/AVERAGE($Q21:U21),0)</f>
        <v>0.50335572805996931</v>
      </c>
      <c r="AV21" s="269">
        <f>+IFERROR(AVERAGE($D21:H21)*12/AVERAGE($Q21:V21),0)</f>
        <v>0.52449167831400645</v>
      </c>
      <c r="AW21" s="269">
        <f>+IFERROR(AVERAGE($D21:I21)*12/AVERAGE($Q21:W21),0)</f>
        <v>0.50619435855992256</v>
      </c>
      <c r="AX21" s="269">
        <f>+IFERROR(AVERAGE($D21:J21)*12/AVERAGE($Q21:X21),0)</f>
        <v>0.49279694702938326</v>
      </c>
      <c r="AY21" s="269">
        <f>+IFERROR(AVERAGE($D21:K21)*12/AVERAGE($Q21:Y21),0)</f>
        <v>0.48595238410655128</v>
      </c>
      <c r="AZ21" s="269">
        <f>+IFERROR(AVERAGE($D21:L21)*12/AVERAGE($Q21:Z21),0)</f>
        <v>0.49946190494349285</v>
      </c>
      <c r="BA21" s="269">
        <f>+IFERROR(AVERAGE($D21:M21)*12/AVERAGE($Q21:AA21),0)</f>
        <v>0.49285330695596469</v>
      </c>
      <c r="BB21" s="269">
        <f>+IFERROR(AVERAGE($D21:N21)*12/AVERAGE($Q21:AB21),0)</f>
        <v>0.49192009083040406</v>
      </c>
      <c r="BC21" s="269">
        <f>+IFERROR(AVERAGE($D21:O21)*12/AVERAGE($Q21:AC21),0)</f>
        <v>0.49517321751563603</v>
      </c>
    </row>
    <row r="22" spans="1:55">
      <c r="A22" s="259"/>
      <c r="B22" s="259"/>
      <c r="C22" s="271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55"/>
      <c r="P22" s="260"/>
      <c r="Q22" s="255"/>
      <c r="R22" s="255"/>
      <c r="S22" s="255"/>
      <c r="T22" s="255"/>
      <c r="U22" s="255"/>
      <c r="V22" s="255"/>
      <c r="W22" s="255"/>
      <c r="X22" s="255"/>
      <c r="Y22" s="255"/>
      <c r="Z22" s="255"/>
      <c r="AA22" s="255"/>
      <c r="AB22" s="255"/>
      <c r="AC22" s="255"/>
      <c r="AD22" s="260"/>
      <c r="AE22" s="269"/>
      <c r="AF22" s="269"/>
      <c r="AG22" s="269"/>
      <c r="AH22" s="269"/>
      <c r="AI22" s="269"/>
      <c r="AJ22" s="269"/>
      <c r="AK22" s="269"/>
      <c r="AL22" s="269"/>
      <c r="AM22" s="269"/>
      <c r="AN22" s="269"/>
      <c r="AO22" s="269"/>
      <c r="AP22" s="269"/>
      <c r="AQ22" s="261"/>
      <c r="AR22" s="269"/>
      <c r="AS22" s="269"/>
      <c r="AT22" s="269"/>
      <c r="AU22" s="269"/>
      <c r="AV22" s="269"/>
      <c r="AW22" s="269"/>
      <c r="AX22" s="269"/>
      <c r="AY22" s="269"/>
      <c r="AZ22" s="269"/>
      <c r="BA22" s="269"/>
      <c r="BB22" s="269"/>
      <c r="BC22" s="269"/>
    </row>
    <row r="23" spans="1:55">
      <c r="A23" s="259"/>
      <c r="B23" s="259"/>
      <c r="C23" s="271"/>
      <c r="D23" s="255"/>
      <c r="E23" s="255"/>
      <c r="F23" s="255"/>
      <c r="G23" s="255"/>
      <c r="H23" s="255"/>
      <c r="I23" s="255"/>
      <c r="J23" s="255"/>
      <c r="K23" s="255"/>
      <c r="L23" s="255"/>
      <c r="M23" s="255"/>
      <c r="N23" s="255"/>
      <c r="O23" s="255"/>
      <c r="P23" s="260"/>
      <c r="Q23" s="255"/>
      <c r="R23" s="255"/>
      <c r="S23" s="255"/>
      <c r="T23" s="255"/>
      <c r="U23" s="255"/>
      <c r="V23" s="255"/>
      <c r="W23" s="255"/>
      <c r="X23" s="255"/>
      <c r="Y23" s="255"/>
      <c r="Z23" s="255"/>
      <c r="AA23" s="255"/>
      <c r="AB23" s="255"/>
      <c r="AC23" s="255"/>
      <c r="AD23" s="260"/>
      <c r="AE23" s="269"/>
      <c r="AF23" s="269"/>
      <c r="AG23" s="269"/>
      <c r="AH23" s="269"/>
      <c r="AI23" s="269"/>
      <c r="AJ23" s="269"/>
      <c r="AK23" s="269"/>
      <c r="AL23" s="269"/>
      <c r="AM23" s="269"/>
      <c r="AN23" s="269"/>
      <c r="AO23" s="269"/>
      <c r="AP23" s="269"/>
      <c r="AQ23" s="261"/>
      <c r="AR23" s="269"/>
      <c r="AS23" s="269"/>
      <c r="AT23" s="269"/>
      <c r="AU23" s="269"/>
      <c r="AV23" s="269"/>
      <c r="AW23" s="269"/>
      <c r="AX23" s="269"/>
      <c r="AY23" s="269"/>
      <c r="AZ23" s="269"/>
      <c r="BA23" s="269"/>
      <c r="BB23" s="269"/>
      <c r="BC23" s="269"/>
    </row>
    <row r="24" spans="1:55" ht="15" thickBot="1">
      <c r="A24" s="259"/>
      <c r="B24" s="259"/>
      <c r="C24" s="110" t="s">
        <v>385</v>
      </c>
      <c r="D24" s="235" t="s">
        <v>473</v>
      </c>
      <c r="E24" s="235" t="s">
        <v>472</v>
      </c>
      <c r="F24" s="235" t="s">
        <v>471</v>
      </c>
      <c r="G24" s="235" t="s">
        <v>470</v>
      </c>
      <c r="H24" s="235" t="s">
        <v>469</v>
      </c>
      <c r="I24" s="235" t="s">
        <v>468</v>
      </c>
      <c r="J24" s="235" t="s">
        <v>467</v>
      </c>
      <c r="K24" s="235" t="s">
        <v>466</v>
      </c>
      <c r="L24" s="235" t="s">
        <v>465</v>
      </c>
      <c r="M24" s="235" t="s">
        <v>464</v>
      </c>
      <c r="N24" s="235" t="s">
        <v>463</v>
      </c>
      <c r="O24" s="235" t="s">
        <v>390</v>
      </c>
      <c r="P24" s="260" t="s">
        <v>493</v>
      </c>
      <c r="Q24" s="235" t="s">
        <v>390</v>
      </c>
      <c r="R24" s="235" t="s">
        <v>473</v>
      </c>
      <c r="S24" s="235" t="s">
        <v>472</v>
      </c>
      <c r="T24" s="235" t="s">
        <v>471</v>
      </c>
      <c r="U24" s="235" t="s">
        <v>470</v>
      </c>
      <c r="V24" s="235" t="s">
        <v>469</v>
      </c>
      <c r="W24" s="235" t="s">
        <v>468</v>
      </c>
      <c r="X24" s="235" t="s">
        <v>467</v>
      </c>
      <c r="Y24" s="235" t="s">
        <v>466</v>
      </c>
      <c r="Z24" s="235" t="s">
        <v>465</v>
      </c>
      <c r="AA24" s="235" t="s">
        <v>464</v>
      </c>
      <c r="AB24" s="235" t="s">
        <v>463</v>
      </c>
      <c r="AC24" s="235" t="s">
        <v>390</v>
      </c>
      <c r="AD24" s="260" t="s">
        <v>493</v>
      </c>
      <c r="AE24" s="266" t="str">
        <f>+R24&amp;" MTD"</f>
        <v>Jul MTD</v>
      </c>
      <c r="AF24" s="266" t="str">
        <f t="shared" ref="AF24:AP24" si="27">+S24&amp;" MTD"</f>
        <v>Aug MTD</v>
      </c>
      <c r="AG24" s="266" t="str">
        <f t="shared" si="27"/>
        <v>Sep MTD</v>
      </c>
      <c r="AH24" s="266" t="str">
        <f t="shared" si="27"/>
        <v>Oct MTD</v>
      </c>
      <c r="AI24" s="266" t="str">
        <f t="shared" si="27"/>
        <v>Nov MTD</v>
      </c>
      <c r="AJ24" s="266" t="str">
        <f t="shared" si="27"/>
        <v>Dec MTD</v>
      </c>
      <c r="AK24" s="266" t="str">
        <f t="shared" si="27"/>
        <v>Jan MTD</v>
      </c>
      <c r="AL24" s="266" t="str">
        <f t="shared" si="27"/>
        <v>Feb MTD</v>
      </c>
      <c r="AM24" s="266" t="str">
        <f t="shared" si="27"/>
        <v>Mar MTD</v>
      </c>
      <c r="AN24" s="266" t="str">
        <f t="shared" si="27"/>
        <v>Apr MTD</v>
      </c>
      <c r="AO24" s="266" t="str">
        <f t="shared" si="27"/>
        <v>May MTD</v>
      </c>
      <c r="AP24" s="266" t="str">
        <f t="shared" si="27"/>
        <v>Jun MTD</v>
      </c>
      <c r="AQ24" s="261" t="s">
        <v>493</v>
      </c>
      <c r="AR24" s="266" t="str">
        <f>+R24&amp;" YTD"</f>
        <v>Jul YTD</v>
      </c>
      <c r="AS24" s="266" t="str">
        <f t="shared" ref="AS24:BC24" si="28">+S24&amp;" YTD"</f>
        <v>Aug YTD</v>
      </c>
      <c r="AT24" s="266" t="str">
        <f t="shared" si="28"/>
        <v>Sep YTD</v>
      </c>
      <c r="AU24" s="266" t="str">
        <f t="shared" si="28"/>
        <v>Oct YTD</v>
      </c>
      <c r="AV24" s="266" t="str">
        <f t="shared" si="28"/>
        <v>Nov YTD</v>
      </c>
      <c r="AW24" s="266" t="str">
        <f t="shared" si="28"/>
        <v>Dec YTD</v>
      </c>
      <c r="AX24" s="266" t="str">
        <f t="shared" si="28"/>
        <v>Jan YTD</v>
      </c>
      <c r="AY24" s="266" t="str">
        <f t="shared" si="28"/>
        <v>Feb YTD</v>
      </c>
      <c r="AZ24" s="266" t="str">
        <f t="shared" si="28"/>
        <v>Mar YTD</v>
      </c>
      <c r="BA24" s="266" t="str">
        <f t="shared" si="28"/>
        <v>Apr YTD</v>
      </c>
      <c r="BB24" s="266" t="str">
        <f t="shared" si="28"/>
        <v>May YTD</v>
      </c>
      <c r="BC24" s="266" t="str">
        <f t="shared" si="28"/>
        <v>Jun YTD</v>
      </c>
    </row>
    <row r="25" spans="1:55">
      <c r="A25" s="259" t="str">
        <f>+C25&amp;"ROC"</f>
        <v>ISROC</v>
      </c>
      <c r="B25" s="259"/>
      <c r="C25" s="268" t="s">
        <v>550</v>
      </c>
      <c r="D25" s="255">
        <v>704086.56004000362</v>
      </c>
      <c r="E25" s="255">
        <v>954437.98131530778</v>
      </c>
      <c r="F25" s="255">
        <v>1144772.0675190669</v>
      </c>
      <c r="G25" s="255">
        <v>1304094.3889476291</v>
      </c>
      <c r="H25" s="255">
        <v>1096341.331510012</v>
      </c>
      <c r="I25" s="255">
        <v>535268.37359880737</v>
      </c>
      <c r="J25" s="255">
        <v>498571.35771523154</v>
      </c>
      <c r="K25" s="255">
        <v>525164.57011575042</v>
      </c>
      <c r="L25" s="255">
        <v>986813.92373548169</v>
      </c>
      <c r="M25" s="255">
        <v>1277138.4024359302</v>
      </c>
      <c r="N25" s="255">
        <v>1622772.3776801163</v>
      </c>
      <c r="O25" s="255">
        <v>1630147.0830209334</v>
      </c>
      <c r="P25" s="260"/>
      <c r="Q25" s="255">
        <v>80407015.212299988</v>
      </c>
      <c r="R25" s="255">
        <v>80661008.068653896</v>
      </c>
      <c r="S25" s="255">
        <v>80915293.029995799</v>
      </c>
      <c r="T25" s="255">
        <v>80851599.758269668</v>
      </c>
      <c r="U25" s="255">
        <v>80873947.135499328</v>
      </c>
      <c r="V25" s="255">
        <v>81171992.699682981</v>
      </c>
      <c r="W25" s="255">
        <v>80980180.136895269</v>
      </c>
      <c r="X25" s="255">
        <v>80910308.389690369</v>
      </c>
      <c r="Y25" s="255">
        <v>81341316.690281123</v>
      </c>
      <c r="Z25" s="255">
        <v>82003243.623210728</v>
      </c>
      <c r="AA25" s="255">
        <v>81958187.181088224</v>
      </c>
      <c r="AB25" s="255">
        <v>81582943.367833823</v>
      </c>
      <c r="AC25" s="255">
        <v>80955616.51506418</v>
      </c>
      <c r="AD25" s="260"/>
      <c r="AE25" s="269">
        <f>+IFERROR(D25*12/AVERAGE(Q25:R25),0)</f>
        <v>0.10491267662411466</v>
      </c>
      <c r="AF25" s="269">
        <f t="shared" ref="AF25" si="29">+IFERROR(E25*12/AVERAGE(R25:S25),0)</f>
        <v>0.14176900570079223</v>
      </c>
      <c r="AG25" s="269">
        <f t="shared" ref="AG25" si="30">+IFERROR(F25*12/AVERAGE(S25:T25),0)</f>
        <v>0.16984025066500258</v>
      </c>
      <c r="AH25" s="269">
        <f t="shared" ref="AH25" si="31">+IFERROR(G25*12/AVERAGE(T25:U25),0)</f>
        <v>0.1935270335199526</v>
      </c>
      <c r="AI25" s="269">
        <f t="shared" ref="AI25" si="32">+IFERROR(H25*12/AVERAGE(U25:V25),0)</f>
        <v>0.16237489185475762</v>
      </c>
      <c r="AJ25" s="269">
        <f t="shared" ref="AJ25" si="33">+IFERROR(I25*12/AVERAGE(V25:W25),0)</f>
        <v>7.922459959459438E-2</v>
      </c>
      <c r="AK25" s="269">
        <f t="shared" ref="AK25" si="34">+IFERROR(J25*12/AVERAGE(W25:X25),0)</f>
        <v>7.3912387899185E-2</v>
      </c>
      <c r="AL25" s="269">
        <f t="shared" ref="AL25" si="35">+IFERROR(K25*12/AVERAGE(X25:Y25),0)</f>
        <v>7.7681500426055552E-2</v>
      </c>
      <c r="AM25" s="269">
        <f t="shared" ref="AM25" si="36">+IFERROR(L25*12/AVERAGE(Y25:Z25),0)</f>
        <v>0.14499126340171953</v>
      </c>
      <c r="AN25" s="269">
        <f t="shared" ref="AN25" si="37">+IFERROR(M25*12/AVERAGE(Z25:AA25),0)</f>
        <v>0.18694226750830886</v>
      </c>
      <c r="AO25" s="269">
        <f t="shared" ref="AO25" si="38">+IFERROR(N25*12/AVERAGE(AA25:AB25),0)</f>
        <v>0.23814521113801546</v>
      </c>
      <c r="AP25" s="269">
        <f t="shared" ref="AP25" si="39">+IFERROR(O25*12/AVERAGE(AB25:AC25),0)</f>
        <v>0.24070306775628636</v>
      </c>
      <c r="AQ25" s="261"/>
      <c r="AR25" s="269">
        <f>+IFERROR(AVERAGE($D25:D25)*12/AVERAGE($Q25:R25),0)</f>
        <v>0.10491267662411466</v>
      </c>
      <c r="AS25" s="269">
        <f>+IFERROR(AVERAGE($D25:E25)*12/AVERAGE($Q25:S25),0)</f>
        <v>0.12336983474527555</v>
      </c>
      <c r="AT25" s="269">
        <f>+IFERROR(AVERAGE($D25:F25)*12/AVERAGE($Q25:T25),0)</f>
        <v>0.1389339984909598</v>
      </c>
      <c r="AU25" s="269">
        <f>+IFERROR(AVERAGE($D25:G25)*12/AVERAGE($Q25:U25),0)</f>
        <v>0.15261211873886343</v>
      </c>
      <c r="AV25" s="269">
        <f>+IFERROR(AVERAGE($D25:H25)*12/AVERAGE($Q25:V25),0)</f>
        <v>0.154540532235727</v>
      </c>
      <c r="AW25" s="269">
        <f>+IFERROR(AVERAGE($D25:I25)*12/AVERAGE($Q25:W25),0)</f>
        <v>0.14198894202563164</v>
      </c>
      <c r="AX25" s="269">
        <f>+IFERROR(AVERAGE($D25:J25)*12/AVERAGE($Q25:X25),0)</f>
        <v>0.13226288724712315</v>
      </c>
      <c r="AY25" s="269">
        <f>+IFERROR(AVERAGE($D25:K25)*12/AVERAGE($Q25:Y25),0)</f>
        <v>0.12538848641182843</v>
      </c>
      <c r="AZ25" s="269">
        <f>+IFERROR(AVERAGE($D25:L25)*12/AVERAGE($Q25:Z25),0)</f>
        <v>0.12754636728089086</v>
      </c>
      <c r="BA25" s="269">
        <f>+IFERROR(AVERAGE($D25:M25)*12/AVERAGE($Q25:AA25),0)</f>
        <v>0.13356771069802606</v>
      </c>
      <c r="BB25" s="269">
        <f>+IFERROR(AVERAGE($D25:N25)*12/AVERAGE($Q25:AB25),0)</f>
        <v>0.1431829947765586</v>
      </c>
      <c r="BC25" s="269">
        <f>+IFERROR(AVERAGE($D25:O25)*12/AVERAGE($Q25:AC25),0)</f>
        <v>0.15136828593465212</v>
      </c>
    </row>
    <row r="26" spans="1:55">
      <c r="A26" s="259" t="str">
        <f t="shared" ref="A26:A41" si="40">+C26&amp;"ROC"</f>
        <v>IS_WEST BUROC</v>
      </c>
      <c r="B26" s="259"/>
      <c r="C26" s="270" t="s">
        <v>554</v>
      </c>
      <c r="D26" s="255">
        <v>246361.48122902535</v>
      </c>
      <c r="E26" s="255">
        <v>172932.08486824922</v>
      </c>
      <c r="F26" s="255">
        <v>63179.484437727377</v>
      </c>
      <c r="G26" s="255">
        <v>9760.3108974145216</v>
      </c>
      <c r="H26" s="255">
        <v>169669.9966968662</v>
      </c>
      <c r="I26" s="255">
        <v>37350.752802194285</v>
      </c>
      <c r="J26" s="255">
        <v>-31370.693316108242</v>
      </c>
      <c r="K26" s="255">
        <v>63676.359031901586</v>
      </c>
      <c r="L26" s="255">
        <v>131808.67071527554</v>
      </c>
      <c r="M26" s="255">
        <v>389898.49320378626</v>
      </c>
      <c r="N26" s="255">
        <v>594976.35793284257</v>
      </c>
      <c r="O26" s="255">
        <v>516981.66660514555</v>
      </c>
      <c r="P26" s="260"/>
      <c r="Q26" s="255">
        <v>32611977.425699994</v>
      </c>
      <c r="R26" s="255">
        <v>32505941.973493241</v>
      </c>
      <c r="S26" s="255">
        <v>32489552.455877665</v>
      </c>
      <c r="T26" s="255">
        <v>32414535.650906283</v>
      </c>
      <c r="U26" s="255">
        <v>32513212.419756647</v>
      </c>
      <c r="V26" s="255">
        <v>32801827.530344673</v>
      </c>
      <c r="W26" s="255">
        <v>32680474.658328276</v>
      </c>
      <c r="X26" s="255">
        <v>32660422.235238634</v>
      </c>
      <c r="Y26" s="255">
        <v>32819879.273445051</v>
      </c>
      <c r="Z26" s="255">
        <v>33070506.715685546</v>
      </c>
      <c r="AA26" s="255">
        <v>32971647.609128747</v>
      </c>
      <c r="AB26" s="255">
        <v>32809982.22423736</v>
      </c>
      <c r="AC26" s="255">
        <v>32600199.126105763</v>
      </c>
      <c r="AD26" s="260"/>
      <c r="AE26" s="269">
        <f t="shared" ref="AE26:AE28" si="41">+IFERROR(D26*12/AVERAGE(Q26:R26),0)</f>
        <v>9.0799515771535264E-2</v>
      </c>
      <c r="AF26" s="269">
        <f t="shared" ref="AF26:AF28" si="42">+IFERROR(E26*12/AVERAGE(R26:S26),0)</f>
        <v>6.385627301209458E-2</v>
      </c>
      <c r="AG26" s="269">
        <f t="shared" ref="AG26:AG28" si="43">+IFERROR(F26*12/AVERAGE(S26:T26),0)</f>
        <v>2.3362282265036068E-2</v>
      </c>
      <c r="AH26" s="269">
        <f t="shared" ref="AH26:AH28" si="44">+IFERROR(G26*12/AVERAGE(T26:U26),0)</f>
        <v>3.607817435513235E-3</v>
      </c>
      <c r="AI26" s="269">
        <f t="shared" ref="AI26:AI28" si="45">+IFERROR(H26*12/AVERAGE(U26:V26),0)</f>
        <v>6.2345210595227879E-2</v>
      </c>
      <c r="AJ26" s="269">
        <f t="shared" ref="AJ26:AJ28" si="46">+IFERROR(I26*12/AVERAGE(V26:W26),0)</f>
        <v>1.3689470853816808E-2</v>
      </c>
      <c r="AK26" s="269">
        <f t="shared" ref="AK26:AK28" si="47">+IFERROR(J26*12/AVERAGE(W26:X26),0)</f>
        <v>-1.1522594200275261E-2</v>
      </c>
      <c r="AL26" s="269">
        <f t="shared" ref="AL26:AL28" si="48">+IFERROR(K26*12/AVERAGE(X26:Y26),0)</f>
        <v>2.3338814598509009E-2</v>
      </c>
      <c r="AM26" s="269">
        <f t="shared" ref="AM26:AM28" si="49">+IFERROR(L26*12/AVERAGE(Y26:Z26),0)</f>
        <v>4.8010161872301893E-2</v>
      </c>
      <c r="AN26" s="269">
        <f t="shared" ref="AN26:AN28" si="50">+IFERROR(M26*12/AVERAGE(Z26:AA26),0)</f>
        <v>0.14169077209183217</v>
      </c>
      <c r="AO26" s="269">
        <f t="shared" ref="AO26:AO28" si="51">+IFERROR(N26*12/AVERAGE(AA26:AB26),0)</f>
        <v>0.21707325626561674</v>
      </c>
      <c r="AP26" s="269">
        <f t="shared" ref="AP26:AP28" si="52">+IFERROR(O26*12/AVERAGE(AB26:AC26),0)</f>
        <v>0.189688512436121</v>
      </c>
      <c r="AQ26" s="261"/>
      <c r="AR26" s="269">
        <f>+IFERROR(AVERAGE($D26:D26)*12/AVERAGE($Q26:R26),0)</f>
        <v>9.0799515771535264E-2</v>
      </c>
      <c r="AS26" s="269">
        <f>+IFERROR(AVERAGE($D26:E26)*12/AVERAGE($Q26:S26),0)</f>
        <v>7.7322811935517266E-2</v>
      </c>
      <c r="AT26" s="269">
        <f>+IFERROR(AVERAGE($D26:F26)*12/AVERAGE($Q26:T26),0)</f>
        <v>5.9371247657479503E-2</v>
      </c>
      <c r="AU26" s="269">
        <f>+IFERROR(AVERAGE($D26:G26)*12/AVERAGE($Q26:U26),0)</f>
        <v>4.5427079896036941E-2</v>
      </c>
      <c r="AV26" s="269">
        <f>+IFERROR(AVERAGE($D26:H26)*12/AVERAGE($Q26:V26),0)</f>
        <v>4.8794678127838519E-2</v>
      </c>
      <c r="AW26" s="269">
        <f>+IFERROR(AVERAGE($D26:I26)*12/AVERAGE($Q26:W26),0)</f>
        <v>4.2933356446741892E-2</v>
      </c>
      <c r="AX26" s="269">
        <f>+IFERROR(AVERAGE($D26:J26)*12/AVERAGE($Q26:X26),0)</f>
        <v>3.513739543965845E-2</v>
      </c>
      <c r="AY26" s="269">
        <f>+IFERROR(AVERAGE($D26:K26)*12/AVERAGE($Q26:Y26),0)</f>
        <v>3.3649506707828167E-2</v>
      </c>
      <c r="AZ26" s="269">
        <f>+IFERROR(AVERAGE($D26:L26)*12/AVERAGE($Q26:Z26),0)</f>
        <v>3.5250139798385767E-2</v>
      </c>
      <c r="BA26" s="269">
        <f>+IFERROR(AVERAGE($D26:M26)*12/AVERAGE($Q26:AA26),0)</f>
        <v>4.601191697762351E-2</v>
      </c>
      <c r="BB26" s="269">
        <f>+IFERROR(AVERAGE($D26:N26)*12/AVERAGE($Q26:AB26),0)</f>
        <v>6.1667356836022362E-2</v>
      </c>
      <c r="BC26" s="269">
        <f>+IFERROR(AVERAGE($D26:O26)*12/AVERAGE($Q26:AC26),0)</f>
        <v>7.2356543169986132E-2</v>
      </c>
    </row>
    <row r="27" spans="1:55">
      <c r="A27" s="259" t="str">
        <f t="shared" si="40"/>
        <v>WAISROC</v>
      </c>
      <c r="B27" s="259"/>
      <c r="C27" s="271" t="s">
        <v>507</v>
      </c>
      <c r="D27" s="255">
        <v>56335.777351797122</v>
      </c>
      <c r="E27" s="255">
        <v>25684.663444923768</v>
      </c>
      <c r="F27" s="255">
        <v>-63771.940898606459</v>
      </c>
      <c r="G27" s="255">
        <v>-119261.2339643169</v>
      </c>
      <c r="H27" s="255">
        <v>-12019.674717866375</v>
      </c>
      <c r="I27" s="255">
        <v>-82550.582907129719</v>
      </c>
      <c r="J27" s="255">
        <v>-113795.78584660213</v>
      </c>
      <c r="K27" s="255">
        <v>-37435.517109411005</v>
      </c>
      <c r="L27" s="255">
        <v>-36827.507375841393</v>
      </c>
      <c r="M27" s="255">
        <v>190219.01793937877</v>
      </c>
      <c r="N27" s="255">
        <v>378058.77149922115</v>
      </c>
      <c r="O27" s="255">
        <v>322236.97047967138</v>
      </c>
      <c r="P27" s="260"/>
      <c r="Q27" s="255">
        <v>12668084.544599995</v>
      </c>
      <c r="R27" s="255">
        <v>12627037.245601887</v>
      </c>
      <c r="S27" s="255">
        <v>12620692.712561283</v>
      </c>
      <c r="T27" s="255">
        <v>12591653.01725693</v>
      </c>
      <c r="U27" s="255">
        <v>12629851.702233257</v>
      </c>
      <c r="V27" s="255">
        <v>12741577.266590532</v>
      </c>
      <c r="W27" s="255">
        <v>12694600.453475015</v>
      </c>
      <c r="X27" s="255">
        <v>12686837.976029338</v>
      </c>
      <c r="Y27" s="255">
        <v>12748565.262407567</v>
      </c>
      <c r="Z27" s="255">
        <v>12845585.450888652</v>
      </c>
      <c r="AA27" s="255">
        <v>12807316.181308791</v>
      </c>
      <c r="AB27" s="255">
        <v>12744734.023613628</v>
      </c>
      <c r="AC27" s="255">
        <v>12663525.056475291</v>
      </c>
      <c r="AD27" s="260"/>
      <c r="AE27" s="269">
        <f t="shared" si="41"/>
        <v>5.3451359817799089E-2</v>
      </c>
      <c r="AF27" s="269">
        <f t="shared" si="42"/>
        <v>2.4415340456335317E-2</v>
      </c>
      <c r="AG27" s="269">
        <f t="shared" si="43"/>
        <v>-6.0705441610553003E-2</v>
      </c>
      <c r="AH27" s="269">
        <f t="shared" si="44"/>
        <v>-0.1134852835696102</v>
      </c>
      <c r="AI27" s="269">
        <f t="shared" si="45"/>
        <v>-1.1369962392865822E-2</v>
      </c>
      <c r="AJ27" s="269">
        <f t="shared" si="46"/>
        <v>-7.7889611071879541E-2</v>
      </c>
      <c r="AK27" s="269">
        <f t="shared" si="47"/>
        <v>-0.10760220969760791</v>
      </c>
      <c r="AL27" s="269">
        <f t="shared" si="48"/>
        <v>-3.5322908082234004E-2</v>
      </c>
      <c r="AM27" s="269">
        <f t="shared" si="49"/>
        <v>-3.4533678687803694E-2</v>
      </c>
      <c r="AN27" s="269">
        <f t="shared" si="50"/>
        <v>0.17796257499444626</v>
      </c>
      <c r="AO27" s="269">
        <f t="shared" si="51"/>
        <v>0.35509520540286743</v>
      </c>
      <c r="AP27" s="269">
        <f t="shared" si="52"/>
        <v>0.30437690623095803</v>
      </c>
      <c r="AQ27" s="261"/>
      <c r="AR27" s="269">
        <f>+IFERROR(AVERAGE($D27:D27)*12/AVERAGE($Q27:R27),0)</f>
        <v>5.3451359817799089E-2</v>
      </c>
      <c r="AS27" s="269">
        <f>+IFERROR(AVERAGE($D27:E27)*12/AVERAGE($Q27:S27),0)</f>
        <v>3.8938051409482012E-2</v>
      </c>
      <c r="AT27" s="269">
        <f>+IFERROR(AVERAGE($D27:F27)*12/AVERAGE($Q27:T27),0)</f>
        <v>5.7808481142733528E-3</v>
      </c>
      <c r="AU27" s="269">
        <f>+IFERROR(AVERAGE($D27:G27)*12/AVERAGE($Q27:U27),0)</f>
        <v>-2.3998342496286944E-2</v>
      </c>
      <c r="AV27" s="269">
        <f>+IFERROR(AVERAGE($D27:H27)*12/AVERAGE($Q27:V27),0)</f>
        <v>-2.1450848151566095E-2</v>
      </c>
      <c r="AW27" s="269">
        <f>+IFERROR(AVERAGE($D27:I27)*12/AVERAGE($Q27:W27),0)</f>
        <v>-3.0914009023036926E-2</v>
      </c>
      <c r="AX27" s="269">
        <f>+IFERROR(AVERAGE($D27:J27)*12/AVERAGE($Q27:X27),0)</f>
        <v>-4.1900996599617497E-2</v>
      </c>
      <c r="AY27" s="269">
        <f>+IFERROR(AVERAGE($D27:K27)*12/AVERAGE($Q27:Y27),0)</f>
        <v>-4.1066907673999807E-2</v>
      </c>
      <c r="AZ27" s="269">
        <f>+IFERROR(AVERAGE($D27:L27)*12/AVERAGE($Q27:Z27),0)</f>
        <v>-4.0323556565649926E-2</v>
      </c>
      <c r="BA27" s="269">
        <f>+IFERROR(AVERAGE($D27:M27)*12/AVERAGE($Q27:AA27),0)</f>
        <v>-1.8281167196481787E-2</v>
      </c>
      <c r="BB27" s="269">
        <f>+IFERROR(AVERAGE($D27:N27)*12/AVERAGE($Q27:AB27),0)</f>
        <v>1.5859247196321584E-2</v>
      </c>
      <c r="BC27" s="269">
        <f>+IFERROR(AVERAGE($D27:O27)*12/AVERAGE($Q27:AC27),0)</f>
        <v>3.9918495316406483E-2</v>
      </c>
    </row>
    <row r="28" spans="1:55">
      <c r="A28" s="259" t="str">
        <f t="shared" si="40"/>
        <v>BAWIROC</v>
      </c>
      <c r="B28" s="259"/>
      <c r="C28" s="271" t="s">
        <v>508</v>
      </c>
      <c r="D28" s="255">
        <v>64181.809917966333</v>
      </c>
      <c r="E28" s="255">
        <v>34430.885012971936</v>
      </c>
      <c r="F28" s="255">
        <v>12847.263372858246</v>
      </c>
      <c r="G28" s="255">
        <v>21403.638614342148</v>
      </c>
      <c r="H28" s="255">
        <v>51738.466892513461</v>
      </c>
      <c r="I28" s="255">
        <v>19682.826283988295</v>
      </c>
      <c r="J28" s="255">
        <v>-9913.0254527016023</v>
      </c>
      <c r="K28" s="255">
        <v>9267.1267970080771</v>
      </c>
      <c r="L28" s="255">
        <v>35755.466900224608</v>
      </c>
      <c r="M28" s="255">
        <v>67495.529919190754</v>
      </c>
      <c r="N28" s="255">
        <v>78355.985831820479</v>
      </c>
      <c r="O28" s="255">
        <v>67591.592062467214</v>
      </c>
      <c r="P28" s="260"/>
      <c r="Q28" s="255">
        <v>4264136.4243000001</v>
      </c>
      <c r="R28" s="255">
        <v>4238653.6974285813</v>
      </c>
      <c r="S28" s="255">
        <v>4234714.9241951015</v>
      </c>
      <c r="T28" s="255">
        <v>4216686.6825828059</v>
      </c>
      <c r="U28" s="255">
        <v>4240400.9507528972</v>
      </c>
      <c r="V28" s="255">
        <v>4309761.7152992506</v>
      </c>
      <c r="W28" s="255">
        <v>4280597.8646408301</v>
      </c>
      <c r="X28" s="255">
        <v>4275778.8120497493</v>
      </c>
      <c r="Y28" s="255">
        <v>4314099.9590602452</v>
      </c>
      <c r="Z28" s="255">
        <v>4374331.4243313465</v>
      </c>
      <c r="AA28" s="255">
        <v>4350573.3362701265</v>
      </c>
      <c r="AB28" s="255">
        <v>4311721.4734071558</v>
      </c>
      <c r="AC28" s="255">
        <v>4261305.8314621989</v>
      </c>
      <c r="AD28" s="260"/>
      <c r="AE28" s="269">
        <f t="shared" si="41"/>
        <v>0.18115976238139142</v>
      </c>
      <c r="AF28" s="269">
        <f t="shared" si="42"/>
        <v>9.7522163523316815E-2</v>
      </c>
      <c r="AG28" s="269">
        <f t="shared" si="43"/>
        <v>3.6483217257279321E-2</v>
      </c>
      <c r="AH28" s="269">
        <f t="shared" si="44"/>
        <v>6.0740452152746524E-2</v>
      </c>
      <c r="AI28" s="269">
        <f t="shared" si="45"/>
        <v>0.14522802125747883</v>
      </c>
      <c r="AJ28" s="269">
        <f t="shared" si="46"/>
        <v>5.4990460692567897E-2</v>
      </c>
      <c r="AK28" s="269">
        <f t="shared" si="47"/>
        <v>-2.7805298884627638E-2</v>
      </c>
      <c r="AL28" s="269">
        <f t="shared" si="48"/>
        <v>2.5892221421822653E-2</v>
      </c>
      <c r="AM28" s="269">
        <f t="shared" si="49"/>
        <v>9.8767103949943702E-2</v>
      </c>
      <c r="AN28" s="269">
        <f t="shared" si="50"/>
        <v>0.18566308315197094</v>
      </c>
      <c r="AO28" s="269">
        <f t="shared" si="51"/>
        <v>0.21709531957545464</v>
      </c>
      <c r="AP28" s="269">
        <f t="shared" si="52"/>
        <v>0.18922116445118847</v>
      </c>
      <c r="AQ28" s="261"/>
      <c r="AR28" s="269">
        <f>+IFERROR(AVERAGE($D28:D28)*12/AVERAGE($Q28:R28),0)</f>
        <v>0.18115976238139142</v>
      </c>
      <c r="AS28" s="269">
        <f>+IFERROR(AVERAGE($D28:E28)*12/AVERAGE($Q28:S28),0)</f>
        <v>0.13935448915287707</v>
      </c>
      <c r="AT28" s="269">
        <f>+IFERROR(AVERAGE($D28:F28)*12/AVERAGE($Q28:T28),0)</f>
        <v>0.10518692730495871</v>
      </c>
      <c r="AU28" s="269">
        <f>+IFERROR(AVERAGE($D28:G28)*12/AVERAGE($Q28:U28),0)</f>
        <v>9.4031245796119795E-2</v>
      </c>
      <c r="AV28" s="269">
        <f>+IFERROR(AVERAGE($D28:H28)*12/AVERAGE($Q28:V28),0)</f>
        <v>0.10422807328306784</v>
      </c>
      <c r="AW28" s="269">
        <f>+IFERROR(AVERAGE($D28:I28)*12/AVERAGE($Q28:W28),0)</f>
        <v>9.6021253834362677E-2</v>
      </c>
      <c r="AX28" s="269">
        <f>+IFERROR(AVERAGE($D28:J28)*12/AVERAGE($Q28:X28),0)</f>
        <v>7.8262303910679162E-2</v>
      </c>
      <c r="AY28" s="269">
        <f>+IFERROR(AVERAGE($D28:K28)*12/AVERAGE($Q28:Y28),0)</f>
        <v>7.1638787992433117E-2</v>
      </c>
      <c r="AZ28" s="269">
        <f>+IFERROR(AVERAGE($D28:L28)*12/AVERAGE($Q28:Z28),0)</f>
        <v>7.4666401115478273E-2</v>
      </c>
      <c r="BA28" s="269">
        <f>+IFERROR(AVERAGE($D28:M28)*12/AVERAGE($Q28:AA28),0)</f>
        <v>8.6007867708508753E-2</v>
      </c>
      <c r="BB28" s="269">
        <f>+IFERROR(AVERAGE($D28:N28)*12/AVERAGE($Q28:AB28),0)</f>
        <v>9.8095255275977705E-2</v>
      </c>
      <c r="BC28" s="269">
        <f>+IFERROR(AVERAGE($D28:O28)*12/AVERAGE($Q28:AC28),0)</f>
        <v>0.10574090511470674</v>
      </c>
    </row>
    <row r="29" spans="1:55">
      <c r="A29" s="259" t="str">
        <f t="shared" si="40"/>
        <v>MURRROC</v>
      </c>
      <c r="B29" s="259"/>
      <c r="C29" s="271" t="s">
        <v>509</v>
      </c>
      <c r="D29" s="255">
        <v>30227.292343080691</v>
      </c>
      <c r="E29" s="255">
        <v>13167.054999759777</v>
      </c>
      <c r="F29" s="255">
        <v>19312.997478751782</v>
      </c>
      <c r="G29" s="255">
        <v>12222.276209406877</v>
      </c>
      <c r="H29" s="255">
        <v>34035.858890346113</v>
      </c>
      <c r="I29" s="255">
        <v>22889.646916310281</v>
      </c>
      <c r="J29" s="255">
        <v>14538.651444016477</v>
      </c>
      <c r="K29" s="255">
        <v>11437.294845407658</v>
      </c>
      <c r="L29" s="255">
        <v>26421.62246619834</v>
      </c>
      <c r="M29" s="255">
        <v>13102.161331975905</v>
      </c>
      <c r="N29" s="255">
        <v>15525.148816985276</v>
      </c>
      <c r="O29" s="255">
        <v>10109.530545480646</v>
      </c>
      <c r="P29" s="260"/>
      <c r="Q29" s="255">
        <v>10109570.830600001</v>
      </c>
      <c r="R29" s="255">
        <v>10087854.674086483</v>
      </c>
      <c r="S29" s="255">
        <v>10084498.086055653</v>
      </c>
      <c r="T29" s="255">
        <v>10069134.576550113</v>
      </c>
      <c r="U29" s="255">
        <v>10089343.668056834</v>
      </c>
      <c r="V29" s="255">
        <v>10148452.30373724</v>
      </c>
      <c r="W29" s="255">
        <v>10123599.125793183</v>
      </c>
      <c r="X29" s="255">
        <v>10119492.371408425</v>
      </c>
      <c r="Y29" s="255">
        <v>10152149.317050725</v>
      </c>
      <c r="Z29" s="255">
        <v>10203478.043896394</v>
      </c>
      <c r="AA29" s="255">
        <v>10183231.609462485</v>
      </c>
      <c r="AB29" s="255">
        <v>10150122.39242181</v>
      </c>
      <c r="AC29" s="255">
        <v>10107158.624190468</v>
      </c>
      <c r="AD29" s="260"/>
      <c r="AE29" s="269">
        <f t="shared" ref="AE29:AE41" si="53">+IFERROR(D29*12/AVERAGE(Q29:R29),0)</f>
        <v>3.5918192448121999E-2</v>
      </c>
      <c r="AF29" s="269">
        <f t="shared" ref="AF29:AF41" si="54">+IFERROR(E29*12/AVERAGE(R29:S29),0)</f>
        <v>1.5665466678662626E-2</v>
      </c>
      <c r="AG29" s="269">
        <f t="shared" ref="AG29:AG41" si="55">+IFERROR(F29*12/AVERAGE(S29:T29),0)</f>
        <v>2.2998927649905521E-2</v>
      </c>
      <c r="AH29" s="269">
        <f t="shared" ref="AH29:AH41" si="56">+IFERROR(G29*12/AVERAGE(T29:U29),0)</f>
        <v>1.4551427219177203E-2</v>
      </c>
      <c r="AI29" s="269">
        <f t="shared" ref="AI29:AI41" si="57">+IFERROR(H29*12/AVERAGE(U29:V29),0)</f>
        <v>4.0363121285874506E-2</v>
      </c>
      <c r="AJ29" s="269">
        <f t="shared" ref="AJ29:AJ41" si="58">+IFERROR(I29*12/AVERAGE(V29:W29),0)</f>
        <v>2.7098960749044027E-2</v>
      </c>
      <c r="AK29" s="269">
        <f t="shared" ref="AK29:AK41" si="59">+IFERROR(J29*12/AVERAGE(W29:X29),0)</f>
        <v>1.7236874847136419E-2</v>
      </c>
      <c r="AL29" s="269">
        <f t="shared" ref="AL29:AL41" si="60">+IFERROR(K29*12/AVERAGE(X29:Y29),0)</f>
        <v>1.35408409692865E-2</v>
      </c>
      <c r="AM29" s="269">
        <f t="shared" ref="AM29:AM41" si="61">+IFERROR(L29*12/AVERAGE(Y29:Z29),0)</f>
        <v>3.1152021401479199E-2</v>
      </c>
      <c r="AN29" s="269">
        <f t="shared" ref="AN29:AN41" si="62">+IFERROR(M29*12/AVERAGE(Z29:AA29),0)</f>
        <v>1.5424356225900986E-2</v>
      </c>
      <c r="AO29" s="269">
        <f t="shared" ref="AO29:AO41" si="63">+IFERROR(N29*12/AVERAGE(AA29:AB29),0)</f>
        <v>1.8324747189918465E-2</v>
      </c>
      <c r="AP29" s="269">
        <f t="shared" ref="AP29:AP41" si="64">+IFERROR(O29*12/AVERAGE(AB29:AC29),0)</f>
        <v>1.1977359295779345E-2</v>
      </c>
      <c r="AQ29" s="261"/>
      <c r="AR29" s="269">
        <f>+IFERROR(AVERAGE($D29:D29)*12/AVERAGE($Q29:R29),0)</f>
        <v>3.5918192448121999E-2</v>
      </c>
      <c r="AS29" s="269">
        <f>+IFERROR(AVERAGE($D29:E29)*12/AVERAGE($Q29:S29),0)</f>
        <v>2.5794208542614772E-2</v>
      </c>
      <c r="AT29" s="269">
        <f>+IFERROR(AVERAGE($D29:F29)*12/AVERAGE($Q29:T29),0)</f>
        <v>2.4864713906282265E-2</v>
      </c>
      <c r="AU29" s="269">
        <f>+IFERROR(AVERAGE($D29:G29)*12/AVERAGE($Q29:U29),0)</f>
        <v>2.2282620172889202E-2</v>
      </c>
      <c r="AV29" s="269">
        <f>+IFERROR(AVERAGE($D29:H29)*12/AVERAGE($Q29:V29),0)</f>
        <v>2.58975505175486E-2</v>
      </c>
      <c r="AW29" s="269">
        <f>+IFERROR(AVERAGE($D29:I29)*12/AVERAGE($Q29:W29),0)</f>
        <v>2.6105327852399787E-2</v>
      </c>
      <c r="AX29" s="269">
        <f>+IFERROR(AVERAGE($D29:J29)*12/AVERAGE($Q29:X29),0)</f>
        <v>2.4837780240778137E-2</v>
      </c>
      <c r="AY29" s="269">
        <f>+IFERROR(AVERAGE($D29:K29)*12/AVERAGE($Q29:Y29),0)</f>
        <v>2.3418592978347683E-2</v>
      </c>
      <c r="AZ29" s="269">
        <f>+IFERROR(AVERAGE($D29:L29)*12/AVERAGE($Q29:Z29),0)</f>
        <v>2.4278698807980136E-2</v>
      </c>
      <c r="BA29" s="269">
        <f>+IFERROR(AVERAGE($D29:M29)*12/AVERAGE($Q29:AA29),0)</f>
        <v>2.3391086385818292E-2</v>
      </c>
      <c r="BB29" s="269">
        <f>+IFERROR(AVERAGE($D29:N29)*12/AVERAGE($Q29:AB29),0)</f>
        <v>2.2932616391776326E-2</v>
      </c>
      <c r="BC29" s="269">
        <f>+IFERROR(AVERAGE($D29:O29)*12/AVERAGE($Q29:AC29),0)</f>
        <v>2.2023141626751754E-2</v>
      </c>
    </row>
    <row r="30" spans="1:55">
      <c r="A30" s="259" t="str">
        <f t="shared" si="40"/>
        <v>ONSLROC</v>
      </c>
      <c r="B30" s="259"/>
      <c r="C30" s="271" t="s">
        <v>510</v>
      </c>
      <c r="D30" s="255">
        <v>95616.601616180764</v>
      </c>
      <c r="E30" s="255">
        <v>99649.481410593697</v>
      </c>
      <c r="F30" s="255">
        <v>94791.1644847235</v>
      </c>
      <c r="G30" s="255">
        <v>95395.630037982191</v>
      </c>
      <c r="H30" s="255">
        <v>95915.345631872318</v>
      </c>
      <c r="I30" s="255">
        <v>77328.862509025392</v>
      </c>
      <c r="J30" s="255">
        <v>77799.466539178829</v>
      </c>
      <c r="K30" s="255">
        <v>80407.454498897016</v>
      </c>
      <c r="L30" s="255">
        <v>106459.08872469373</v>
      </c>
      <c r="M30" s="255">
        <v>119081.7840132405</v>
      </c>
      <c r="N30" s="255">
        <v>123036.45178481593</v>
      </c>
      <c r="O30" s="255">
        <v>117043.57351752634</v>
      </c>
      <c r="P30" s="260"/>
      <c r="Q30" s="255">
        <v>5570185.6261999998</v>
      </c>
      <c r="R30" s="255">
        <v>5552396.3563762903</v>
      </c>
      <c r="S30" s="255">
        <v>5549646.7330656322</v>
      </c>
      <c r="T30" s="255">
        <v>5537061.3745164312</v>
      </c>
      <c r="U30" s="255">
        <v>5553616.0987136578</v>
      </c>
      <c r="V30" s="255">
        <v>5602036.2447176492</v>
      </c>
      <c r="W30" s="255">
        <v>5581677.2144192494</v>
      </c>
      <c r="X30" s="255">
        <v>5578313.0757511239</v>
      </c>
      <c r="Y30" s="255">
        <v>5605064.7349265153</v>
      </c>
      <c r="Z30" s="255">
        <v>5647111.7965691537</v>
      </c>
      <c r="AA30" s="255">
        <v>5630526.4820873449</v>
      </c>
      <c r="AB30" s="255">
        <v>5603404.3347947663</v>
      </c>
      <c r="AC30" s="255">
        <v>5568209.6139778066</v>
      </c>
      <c r="AD30" s="260"/>
      <c r="AE30" s="269">
        <f t="shared" si="53"/>
        <v>0.20631886034943853</v>
      </c>
      <c r="AF30" s="269">
        <f t="shared" si="54"/>
        <v>0.21541868776645767</v>
      </c>
      <c r="AG30" s="269">
        <f t="shared" si="55"/>
        <v>0.20519958905362792</v>
      </c>
      <c r="AH30" s="269">
        <f t="shared" si="56"/>
        <v>0.20643419903227711</v>
      </c>
      <c r="AI30" s="269">
        <f t="shared" si="57"/>
        <v>0.20634994927216294</v>
      </c>
      <c r="AJ30" s="269">
        <f t="shared" si="58"/>
        <v>0.16594601667842065</v>
      </c>
      <c r="AK30" s="269">
        <f t="shared" si="59"/>
        <v>0.16731082629927507</v>
      </c>
      <c r="AL30" s="269">
        <f t="shared" si="60"/>
        <v>0.17255778537062555</v>
      </c>
      <c r="AM30" s="269">
        <f t="shared" si="61"/>
        <v>0.22706879173473382</v>
      </c>
      <c r="AN30" s="269">
        <f t="shared" si="62"/>
        <v>0.25341855676703268</v>
      </c>
      <c r="AO30" s="269">
        <f t="shared" si="63"/>
        <v>0.2628532159373872</v>
      </c>
      <c r="AP30" s="269">
        <f t="shared" si="64"/>
        <v>0.25144493690003161</v>
      </c>
      <c r="AQ30" s="261"/>
      <c r="AR30" s="269">
        <f>+IFERROR(AVERAGE($D30:D30)*12/AVERAGE($Q30:R30),0)</f>
        <v>0.20631886034943853</v>
      </c>
      <c r="AS30" s="269">
        <f>+IFERROR(AVERAGE($D30:E30)*12/AVERAGE($Q30:S30),0)</f>
        <v>0.21081701519511645</v>
      </c>
      <c r="AT30" s="269">
        <f>+IFERROR(AVERAGE($D30:F30)*12/AVERAGE($Q30:T30),0)</f>
        <v>0.2089628232754952</v>
      </c>
      <c r="AU30" s="269">
        <f>+IFERROR(AVERAGE($D30:G30)*12/AVERAGE($Q30:U30),0)</f>
        <v>0.20825604941746595</v>
      </c>
      <c r="AV30" s="269">
        <f>+IFERROR(AVERAGE($D30:H30)*12/AVERAGE($Q30:V30),0)</f>
        <v>0.20775406484241635</v>
      </c>
      <c r="AW30" s="269">
        <f>+IFERROR(AVERAGE($D30:I30)*12/AVERAGE($Q30:W30),0)</f>
        <v>0.20083281348565424</v>
      </c>
      <c r="AX30" s="269">
        <f>+IFERROR(AVERAGE($D30:J30)*12/AVERAGE($Q30:X30),0)</f>
        <v>0.19604960725242768</v>
      </c>
      <c r="AY30" s="269">
        <f>+IFERROR(AVERAGE($D30:K30)*12/AVERAGE($Q30:Y30),0)</f>
        <v>0.19306213009107351</v>
      </c>
      <c r="AZ30" s="269">
        <f>+IFERROR(AVERAGE($D30:L30)*12/AVERAGE($Q30:Z30),0)</f>
        <v>0.19682222246050743</v>
      </c>
      <c r="BA30" s="269">
        <f>+IFERROR(AVERAGE($D30:M30)*12/AVERAGE($Q30:AA30),0)</f>
        <v>0.20258510622631209</v>
      </c>
      <c r="BB30" s="269">
        <f>+IFERROR(AVERAGE($D30:N30)*12/AVERAGE($Q30:AB30),0)</f>
        <v>0.20814658644986059</v>
      </c>
      <c r="BC30" s="269">
        <f>+IFERROR(AVERAGE($D30:O30)*12/AVERAGE($Q30:AC30),0)</f>
        <v>0.21180742193500945</v>
      </c>
    </row>
    <row r="31" spans="1:55">
      <c r="A31" s="259" t="str">
        <f t="shared" si="40"/>
        <v>IS_EAST BUROC</v>
      </c>
      <c r="B31" s="259"/>
      <c r="C31" s="271" t="s">
        <v>551</v>
      </c>
      <c r="D31" s="255">
        <v>80639.261382504308</v>
      </c>
      <c r="E31" s="255">
        <v>258519.00938940825</v>
      </c>
      <c r="F31" s="255">
        <v>318597.53082962177</v>
      </c>
      <c r="G31" s="255">
        <v>699885.04945943609</v>
      </c>
      <c r="H31" s="255">
        <v>249034.34030965422</v>
      </c>
      <c r="I31" s="255">
        <v>180770.29492928088</v>
      </c>
      <c r="J31" s="255">
        <v>346157.01014399884</v>
      </c>
      <c r="K31" s="255">
        <v>190644.38134063254</v>
      </c>
      <c r="L31" s="255">
        <v>271985.64685264335</v>
      </c>
      <c r="M31" s="255">
        <v>421313.83731058502</v>
      </c>
      <c r="N31" s="255">
        <v>399094.89540552947</v>
      </c>
      <c r="O31" s="255">
        <v>406291.50915625633</v>
      </c>
      <c r="P31" s="260"/>
      <c r="Q31" s="255">
        <v>4735650.5815999983</v>
      </c>
      <c r="R31" s="255">
        <v>4831686.6622463288</v>
      </c>
      <c r="S31" s="255">
        <v>4953582.291263286</v>
      </c>
      <c r="T31" s="255">
        <v>4974159.5219719633</v>
      </c>
      <c r="U31" s="255">
        <v>4996100.0414074883</v>
      </c>
      <c r="V31" s="255">
        <v>5133631.7838186361</v>
      </c>
      <c r="W31" s="255">
        <v>5157367.8873924986</v>
      </c>
      <c r="X31" s="255">
        <v>5175387.9414785542</v>
      </c>
      <c r="Y31" s="255">
        <v>5317365.5001579951</v>
      </c>
      <c r="Z31" s="255">
        <v>5440289.5605447516</v>
      </c>
      <c r="AA31" s="255">
        <v>5424758.2000046633</v>
      </c>
      <c r="AB31" s="255">
        <v>5333012.8462938331</v>
      </c>
      <c r="AC31" s="255">
        <v>5211417.0119244643</v>
      </c>
      <c r="AD31" s="260"/>
      <c r="AE31" s="269">
        <f t="shared" si="53"/>
        <v>0.20228640674550361</v>
      </c>
      <c r="AF31" s="269">
        <f t="shared" si="54"/>
        <v>0.63406087812440648</v>
      </c>
      <c r="AG31" s="269">
        <f t="shared" si="55"/>
        <v>0.77019939516528746</v>
      </c>
      <c r="AH31" s="269">
        <f t="shared" si="56"/>
        <v>1.6847345929410276</v>
      </c>
      <c r="AI31" s="269">
        <f t="shared" si="57"/>
        <v>0.5900278773962786</v>
      </c>
      <c r="AJ31" s="269">
        <f t="shared" si="58"/>
        <v>0.42158072266191704</v>
      </c>
      <c r="AK31" s="269">
        <f t="shared" si="59"/>
        <v>0.80402250677820108</v>
      </c>
      <c r="AL31" s="269">
        <f t="shared" si="60"/>
        <v>0.43605953171635259</v>
      </c>
      <c r="AM31" s="269">
        <f t="shared" si="61"/>
        <v>0.60679167417336943</v>
      </c>
      <c r="AN31" s="269">
        <f t="shared" si="62"/>
        <v>0.93064773559198133</v>
      </c>
      <c r="AO31" s="269">
        <f t="shared" si="63"/>
        <v>0.89035892737542255</v>
      </c>
      <c r="AP31" s="269">
        <f t="shared" si="64"/>
        <v>0.92475329163010678</v>
      </c>
      <c r="AQ31" s="261"/>
      <c r="AR31" s="269">
        <f>+IFERROR(AVERAGE($D31:D31)*12/AVERAGE($Q31:R31),0)</f>
        <v>0.20228640674550361</v>
      </c>
      <c r="AS31" s="269">
        <f>+IFERROR(AVERAGE($D31:E31)*12/AVERAGE($Q31:S31),0)</f>
        <v>0.42041751275693867</v>
      </c>
      <c r="AT31" s="269">
        <f>+IFERROR(AVERAGE($D31:F31)*12/AVERAGE($Q31:T31),0)</f>
        <v>0.53983329817796644</v>
      </c>
      <c r="AU31" s="269">
        <f>+IFERROR(AVERAGE($D31:G31)*12/AVERAGE($Q31:U31),0)</f>
        <v>0.83150805782033199</v>
      </c>
      <c r="AV31" s="269">
        <f>+IFERROR(AVERAGE($D31:H31)*12/AVERAGE($Q31:V31),0)</f>
        <v>0.78097115447086829</v>
      </c>
      <c r="AW31" s="269">
        <f>+IFERROR(AVERAGE($D31:I31)*12/AVERAGE($Q31:W31),0)</f>
        <v>0.71945570097517986</v>
      </c>
      <c r="AX31" s="269">
        <f>+IFERROR(AVERAGE($D31:J31)*12/AVERAGE($Q31:X31),0)</f>
        <v>0.73229770091978097</v>
      </c>
      <c r="AY31" s="269">
        <f>+IFERROR(AVERAGE($D31:K31)*12/AVERAGE($Q31:Y31),0)</f>
        <v>0.69303986372914828</v>
      </c>
      <c r="AZ31" s="269">
        <f>+IFERROR(AVERAGE($D31:L31)*12/AVERAGE($Q31:Z31),0)</f>
        <v>0.68256496673789113</v>
      </c>
      <c r="BA31" s="269">
        <f>+IFERROR(AVERAGE($D31:M31)*12/AVERAGE($Q31:AA31),0)</f>
        <v>0.70950527587750156</v>
      </c>
      <c r="BB31" s="269">
        <f>+IFERROR(AVERAGE($D31:N31)*12/AVERAGE($Q31:AB31),0)</f>
        <v>0.72758683196946594</v>
      </c>
      <c r="BC31" s="269">
        <f>+IFERROR(AVERAGE($D31:O31)*12/AVERAGE($Q31:AC31),0)</f>
        <v>0.74527353681681863</v>
      </c>
    </row>
    <row r="32" spans="1:55">
      <c r="A32" s="259" t="str">
        <f t="shared" si="40"/>
        <v>ISNSROC</v>
      </c>
      <c r="B32" s="259"/>
      <c r="C32" s="271" t="s">
        <v>498</v>
      </c>
      <c r="D32" s="255">
        <v>-188.77469973292634</v>
      </c>
      <c r="E32" s="255">
        <v>-188.69418552150171</v>
      </c>
      <c r="F32" s="255">
        <v>-188.77525051334541</v>
      </c>
      <c r="G32" s="255">
        <v>-188.98391996918056</v>
      </c>
      <c r="H32" s="255">
        <v>-188.76075928438928</v>
      </c>
      <c r="I32" s="255">
        <v>-188.59748056806959</v>
      </c>
      <c r="J32" s="255">
        <v>-188.47600722734805</v>
      </c>
      <c r="K32" s="255">
        <v>-188.59533665351773</v>
      </c>
      <c r="L32" s="255">
        <v>-3588.9478188750645</v>
      </c>
      <c r="M32" s="255">
        <v>-1088.5913828257101</v>
      </c>
      <c r="N32" s="255">
        <v>-6713.9079530327363</v>
      </c>
      <c r="O32" s="255">
        <v>-6713.8953127312388</v>
      </c>
      <c r="P32" s="260"/>
      <c r="Q32" s="255">
        <v>125224.35950000002</v>
      </c>
      <c r="R32" s="255">
        <v>125224.35950000002</v>
      </c>
      <c r="S32" s="255">
        <v>125224.35950000002</v>
      </c>
      <c r="T32" s="255">
        <v>125224.35950000002</v>
      </c>
      <c r="U32" s="255">
        <v>125224.35950000002</v>
      </c>
      <c r="V32" s="255">
        <v>125224.35950000002</v>
      </c>
      <c r="W32" s="255">
        <v>125224.35950000002</v>
      </c>
      <c r="X32" s="255">
        <v>125224.35950000002</v>
      </c>
      <c r="Y32" s="255">
        <v>125224.35950000002</v>
      </c>
      <c r="Z32" s="255">
        <v>125224.35950000002</v>
      </c>
      <c r="AA32" s="255">
        <v>125224.35950000002</v>
      </c>
      <c r="AB32" s="255">
        <v>125224.35950000002</v>
      </c>
      <c r="AC32" s="255">
        <v>125224.35950000002</v>
      </c>
      <c r="AD32" s="260"/>
      <c r="AE32" s="269">
        <f t="shared" si="53"/>
        <v>-1.8089902043340982E-2</v>
      </c>
      <c r="AF32" s="269">
        <f t="shared" si="54"/>
        <v>-1.8082186527438537E-2</v>
      </c>
      <c r="AG32" s="269">
        <f t="shared" si="55"/>
        <v>-1.8089954823527321E-2</v>
      </c>
      <c r="AH32" s="269">
        <f t="shared" si="56"/>
        <v>-1.8109951200270796E-2</v>
      </c>
      <c r="AI32" s="269">
        <f t="shared" si="57"/>
        <v>-1.8088566158029909E-2</v>
      </c>
      <c r="AJ32" s="269">
        <f t="shared" si="58"/>
        <v>-1.8072919485100935E-2</v>
      </c>
      <c r="AK32" s="269">
        <f t="shared" si="59"/>
        <v>-1.8061278937730772E-2</v>
      </c>
      <c r="AL32" s="269">
        <f t="shared" si="60"/>
        <v>-1.807271403805593E-2</v>
      </c>
      <c r="AM32" s="269">
        <f t="shared" si="61"/>
        <v>-0.343921693817893</v>
      </c>
      <c r="AN32" s="269">
        <f t="shared" si="62"/>
        <v>-0.10431753571004306</v>
      </c>
      <c r="AO32" s="269">
        <f t="shared" si="63"/>
        <v>-0.64338037549629334</v>
      </c>
      <c r="AP32" s="269">
        <f t="shared" si="64"/>
        <v>-0.64337916420147356</v>
      </c>
      <c r="AQ32" s="261"/>
      <c r="AR32" s="269">
        <f>+IFERROR(AVERAGE($D32:D32)*12/AVERAGE($Q32:R32),0)</f>
        <v>-1.8089902043340982E-2</v>
      </c>
      <c r="AS32" s="269">
        <f>+IFERROR(AVERAGE($D32:E32)*12/AVERAGE($Q32:S32),0)</f>
        <v>-1.8086044285389759E-2</v>
      </c>
      <c r="AT32" s="269">
        <f>+IFERROR(AVERAGE($D32:F32)*12/AVERAGE($Q32:T32),0)</f>
        <v>-1.8087347798102282E-2</v>
      </c>
      <c r="AU32" s="269">
        <f>+IFERROR(AVERAGE($D32:G32)*12/AVERAGE($Q32:U32),0)</f>
        <v>-1.8092998648644412E-2</v>
      </c>
      <c r="AV32" s="269">
        <f>+IFERROR(AVERAGE($D32:H32)*12/AVERAGE($Q32:V32),0)</f>
        <v>-1.8092112150521509E-2</v>
      </c>
      <c r="AW32" s="269">
        <f>+IFERROR(AVERAGE($D32:I32)*12/AVERAGE($Q32:W32),0)</f>
        <v>-1.8088913372951414E-2</v>
      </c>
      <c r="AX32" s="269">
        <f>+IFERROR(AVERAGE($D32:J32)*12/AVERAGE($Q32:X32),0)</f>
        <v>-1.808496559649132E-2</v>
      </c>
      <c r="AY32" s="269">
        <f>+IFERROR(AVERAGE($D32:K32)*12/AVERAGE($Q32:Y32),0)</f>
        <v>-1.8083434151686895E-2</v>
      </c>
      <c r="AZ32" s="269">
        <f>+IFERROR(AVERAGE($D32:L32)*12/AVERAGE($Q32:Z32),0)</f>
        <v>-5.4287685225709807E-2</v>
      </c>
      <c r="BA32" s="269">
        <f>+IFERROR(AVERAGE($D32:M32)*12/AVERAGE($Q32:AA32),0)</f>
        <v>-5.9290670274143129E-2</v>
      </c>
      <c r="BB32" s="269">
        <f>+IFERROR(AVERAGE($D32:N32)*12/AVERAGE($Q32:AB32),0)</f>
        <v>-0.11238973438524769</v>
      </c>
      <c r="BC32" s="269">
        <f>+IFERROR(AVERAGE($D32:O32)*12/AVERAGE($Q32:AC32),0)</f>
        <v>-0.15663885353659984</v>
      </c>
    </row>
    <row r="33" spans="1:55">
      <c r="A33" s="259" t="str">
        <f t="shared" si="40"/>
        <v>EAISROC</v>
      </c>
      <c r="B33" s="259"/>
      <c r="C33" s="271" t="s">
        <v>496</v>
      </c>
      <c r="D33" s="255">
        <v>43931.304909588071</v>
      </c>
      <c r="E33" s="255">
        <v>150616.85599607276</v>
      </c>
      <c r="F33" s="255">
        <v>209975.86726364595</v>
      </c>
      <c r="G33" s="255">
        <v>456139.72610644897</v>
      </c>
      <c r="H33" s="255">
        <v>159433.24025332107</v>
      </c>
      <c r="I33" s="255">
        <v>171429.84998332211</v>
      </c>
      <c r="J33" s="255">
        <v>349087.80029615044</v>
      </c>
      <c r="K33" s="255">
        <v>128034.15104804464</v>
      </c>
      <c r="L33" s="255">
        <v>210714.76700984189</v>
      </c>
      <c r="M33" s="255">
        <v>284177.05459446477</v>
      </c>
      <c r="N33" s="255">
        <v>218277.25130824983</v>
      </c>
      <c r="O33" s="255">
        <v>249336.13940426946</v>
      </c>
      <c r="P33" s="260"/>
      <c r="Q33" s="255">
        <v>3655766.6827999991</v>
      </c>
      <c r="R33" s="255">
        <v>3723357.5156825134</v>
      </c>
      <c r="S33" s="255">
        <v>3809148.4708583676</v>
      </c>
      <c r="T33" s="255">
        <v>3823630.8628162104</v>
      </c>
      <c r="U33" s="255">
        <v>3839072.7464555837</v>
      </c>
      <c r="V33" s="255">
        <v>3935868.5023297388</v>
      </c>
      <c r="W33" s="255">
        <v>3952574.1300390912</v>
      </c>
      <c r="X33" s="255">
        <v>3965256.7640665038</v>
      </c>
      <c r="Y33" s="255">
        <v>4065181.5150266122</v>
      </c>
      <c r="Z33" s="255">
        <v>4151696.2870469214</v>
      </c>
      <c r="AA33" s="255">
        <v>4140765.2121046903</v>
      </c>
      <c r="AB33" s="255">
        <v>4076194.2214032616</v>
      </c>
      <c r="AC33" s="255">
        <v>3990614.2636961481</v>
      </c>
      <c r="AD33" s="260"/>
      <c r="AE33" s="269">
        <f t="shared" si="53"/>
        <v>0.14288298847808212</v>
      </c>
      <c r="AF33" s="269">
        <f t="shared" si="54"/>
        <v>0.47989401540001386</v>
      </c>
      <c r="AG33" s="269">
        <f t="shared" si="55"/>
        <v>0.66023405027502891</v>
      </c>
      <c r="AH33" s="269">
        <f t="shared" si="56"/>
        <v>1.4286541650010562</v>
      </c>
      <c r="AI33" s="269">
        <f t="shared" si="57"/>
        <v>0.49214491063549876</v>
      </c>
      <c r="AJ33" s="269">
        <f t="shared" si="58"/>
        <v>0.52156256834744041</v>
      </c>
      <c r="AK33" s="269">
        <f t="shared" si="59"/>
        <v>1.0581316169993815</v>
      </c>
      <c r="AL33" s="269">
        <f t="shared" si="60"/>
        <v>0.38264656527564855</v>
      </c>
      <c r="AM33" s="269">
        <f t="shared" si="61"/>
        <v>0.61545936669035406</v>
      </c>
      <c r="AN33" s="269">
        <f t="shared" si="62"/>
        <v>0.82246378966787159</v>
      </c>
      <c r="AO33" s="269">
        <f t="shared" si="63"/>
        <v>0.63754166900657694</v>
      </c>
      <c r="AP33" s="269">
        <f t="shared" si="64"/>
        <v>0.74181348878629338</v>
      </c>
      <c r="AQ33" s="261"/>
      <c r="AR33" s="269">
        <f>+IFERROR(AVERAGE($D33:D33)*12/AVERAGE($Q33:R33),0)</f>
        <v>0.14288298847808212</v>
      </c>
      <c r="AS33" s="269">
        <f>+IFERROR(AVERAGE($D33:E33)*12/AVERAGE($Q33:S33),0)</f>
        <v>0.31299441833394248</v>
      </c>
      <c r="AT33" s="269">
        <f>+IFERROR(AVERAGE($D33:F33)*12/AVERAGE($Q33:T33),0)</f>
        <v>0.43115014940273061</v>
      </c>
      <c r="AU33" s="269">
        <f>+IFERROR(AVERAGE($D33:G33)*12/AVERAGE($Q33:U33),0)</f>
        <v>0.68484284969279241</v>
      </c>
      <c r="AV33" s="269">
        <f>+IFERROR(AVERAGE($D33:H33)*12/AVERAGE($Q33:V33),0)</f>
        <v>0.64464373468256841</v>
      </c>
      <c r="AW33" s="269">
        <f>+IFERROR(AVERAGE($D33:I33)*12/AVERAGE($Q33:W33),0)</f>
        <v>0.62384960117150412</v>
      </c>
      <c r="AX33" s="269">
        <f>+IFERROR(AVERAGE($D33:J33)*12/AVERAGE($Q33:X33),0)</f>
        <v>0.68811765472211639</v>
      </c>
      <c r="AY33" s="269">
        <f>+IFERROR(AVERAGE($D33:K33)*12/AVERAGE($Q33:Y33),0)</f>
        <v>0.64788183111935516</v>
      </c>
      <c r="AZ33" s="269">
        <f>+IFERROR(AVERAGE($D33:L33)*12/AVERAGE($Q33:Z33),0)</f>
        <v>0.64381245350210858</v>
      </c>
      <c r="BA33" s="269">
        <f>+IFERROR(AVERAGE($D33:M33)*12/AVERAGE($Q33:AA33),0)</f>
        <v>0.66319550409228223</v>
      </c>
      <c r="BB33" s="269">
        <f>+IFERROR(AVERAGE($D33:N33)*12/AVERAGE($Q33:AB33),0)</f>
        <v>0.66145831223557372</v>
      </c>
      <c r="BC33" s="269">
        <f>+IFERROR(AVERAGE($D33:O33)*12/AVERAGE($Q33:AC33),0)</f>
        <v>0.66899249012469764</v>
      </c>
    </row>
    <row r="34" spans="1:55">
      <c r="A34" s="259" t="str">
        <f t="shared" si="40"/>
        <v>THORROC</v>
      </c>
      <c r="B34" s="259"/>
      <c r="C34" s="271" t="s">
        <v>497</v>
      </c>
      <c r="D34" s="255">
        <v>36896.731172649175</v>
      </c>
      <c r="E34" s="255">
        <v>108090.84757885666</v>
      </c>
      <c r="F34" s="255">
        <v>108810.43881648882</v>
      </c>
      <c r="G34" s="255">
        <v>243934.30727295627</v>
      </c>
      <c r="H34" s="255">
        <v>89789.860815617241</v>
      </c>
      <c r="I34" s="255">
        <v>9529.0424265269066</v>
      </c>
      <c r="J34" s="255">
        <v>-2742.3141449243321</v>
      </c>
      <c r="K34" s="255">
        <v>62798.825629241379</v>
      </c>
      <c r="L34" s="255">
        <v>64859.827661676711</v>
      </c>
      <c r="M34" s="255">
        <v>138225.37409894567</v>
      </c>
      <c r="N34" s="255">
        <v>187531.55205031231</v>
      </c>
      <c r="O34" s="255">
        <v>163669.26506471791</v>
      </c>
      <c r="P34" s="260"/>
      <c r="Q34" s="255">
        <v>954659.5392999996</v>
      </c>
      <c r="R34" s="255">
        <v>983104.78706381586</v>
      </c>
      <c r="S34" s="255">
        <v>1019209.4609049184</v>
      </c>
      <c r="T34" s="255">
        <v>1025304.2996557532</v>
      </c>
      <c r="U34" s="255">
        <v>1031802.9354519048</v>
      </c>
      <c r="V34" s="255">
        <v>1072538.9219888975</v>
      </c>
      <c r="W34" s="255">
        <v>1079569.3978534068</v>
      </c>
      <c r="X34" s="255">
        <v>1084906.8179120503</v>
      </c>
      <c r="Y34" s="255">
        <v>1126959.6256313832</v>
      </c>
      <c r="Z34" s="255">
        <v>1163368.9139978301</v>
      </c>
      <c r="AA34" s="255">
        <v>1158768.6283999726</v>
      </c>
      <c r="AB34" s="255">
        <v>1131594.2653905714</v>
      </c>
      <c r="AC34" s="255">
        <v>1095578.3887283155</v>
      </c>
      <c r="AD34" s="260"/>
      <c r="AE34" s="269">
        <f t="shared" si="53"/>
        <v>0.45698103535905604</v>
      </c>
      <c r="AF34" s="269">
        <f t="shared" si="54"/>
        <v>1.2955910115129279</v>
      </c>
      <c r="AG34" s="269">
        <f t="shared" si="55"/>
        <v>1.2772966276732654</v>
      </c>
      <c r="AH34" s="269">
        <f t="shared" si="56"/>
        <v>2.8459495327401156</v>
      </c>
      <c r="AI34" s="269">
        <f t="shared" si="57"/>
        <v>1.0240525568386338</v>
      </c>
      <c r="AJ34" s="269">
        <f t="shared" si="58"/>
        <v>0.10626649975192863</v>
      </c>
      <c r="AK34" s="269">
        <f t="shared" si="59"/>
        <v>-3.0407143769380071E-2</v>
      </c>
      <c r="AL34" s="269">
        <f t="shared" si="60"/>
        <v>0.68140272189639439</v>
      </c>
      <c r="AM34" s="269">
        <f t="shared" si="61"/>
        <v>0.6796561440623049</v>
      </c>
      <c r="AN34" s="269">
        <f t="shared" si="62"/>
        <v>1.4286014147763151</v>
      </c>
      <c r="AO34" s="269">
        <f t="shared" si="63"/>
        <v>1.965084773862519</v>
      </c>
      <c r="AP34" s="269">
        <f t="shared" si="64"/>
        <v>1.763699080216683</v>
      </c>
      <c r="AQ34" s="261"/>
      <c r="AR34" s="269">
        <f>+IFERROR(AVERAGE($D34:D34)*12/AVERAGE($Q34:R34),0)</f>
        <v>0.45698103535905604</v>
      </c>
      <c r="AS34" s="269">
        <f>+IFERROR(AVERAGE($D34:E34)*12/AVERAGE($Q34:S34),0)</f>
        <v>0.88258354834375297</v>
      </c>
      <c r="AT34" s="269">
        <f>+IFERROR(AVERAGE($D34:F34)*12/AVERAGE($Q34:T34),0)</f>
        <v>1.0197098727035523</v>
      </c>
      <c r="AU34" s="269">
        <f>+IFERROR(AVERAGE($D34:G34)*12/AVERAGE($Q34:U34),0)</f>
        <v>1.4890036358199508</v>
      </c>
      <c r="AV34" s="269">
        <f>+IFERROR(AVERAGE($D34:H34)*12/AVERAGE($Q34:V34),0)</f>
        <v>1.3899864868820591</v>
      </c>
      <c r="AW34" s="269">
        <f>+IFERROR(AVERAGE($D34:I34)*12/AVERAGE($Q34:W34),0)</f>
        <v>1.1664103185104262</v>
      </c>
      <c r="AX34" s="269">
        <f>+IFERROR(AVERAGE($D34:J34)*12/AVERAGE($Q34:X34),0)</f>
        <v>0.98781084235549121</v>
      </c>
      <c r="AY34" s="269">
        <f>+IFERROR(AVERAGE($D34:K34)*12/AVERAGE($Q34:Y34),0)</f>
        <v>0.94592681967493186</v>
      </c>
      <c r="AZ34" s="269">
        <f>+IFERROR(AVERAGE($D34:L34)*12/AVERAGE($Q34:Z34),0)</f>
        <v>0.91318151994581764</v>
      </c>
      <c r="BA34" s="269">
        <f>+IFERROR(AVERAGE($D34:M34)*12/AVERAGE($Q34:AA34),0)</f>
        <v>0.97045805202227065</v>
      </c>
      <c r="BB34" s="269">
        <f>+IFERROR(AVERAGE($D34:N34)*12/AVERAGE($Q34:AB34),0)</f>
        <v>1.0688819461154793</v>
      </c>
      <c r="BC34" s="269">
        <f>+IFERROR(AVERAGE($D34:O34)*12/AVERAGE($Q34:AC34),0)</f>
        <v>1.1307320335947049</v>
      </c>
    </row>
    <row r="35" spans="1:55">
      <c r="A35" s="259" t="str">
        <f t="shared" si="40"/>
        <v>IS_NORTH BUROC</v>
      </c>
      <c r="B35" s="259"/>
      <c r="C35" s="271" t="s">
        <v>553</v>
      </c>
      <c r="D35" s="255">
        <v>212276.78013963107</v>
      </c>
      <c r="E35" s="255">
        <v>283582.56734615756</v>
      </c>
      <c r="F35" s="255">
        <v>283826.59865440446</v>
      </c>
      <c r="G35" s="255">
        <v>303168.79368230916</v>
      </c>
      <c r="H35" s="255">
        <v>235552.14276675042</v>
      </c>
      <c r="I35" s="255">
        <v>151962.74093260831</v>
      </c>
      <c r="J35" s="255">
        <v>139842.87953799599</v>
      </c>
      <c r="K35" s="255">
        <v>150010.74884046905</v>
      </c>
      <c r="L35" s="255">
        <v>238456.67793270512</v>
      </c>
      <c r="M35" s="255">
        <v>338792.71098993521</v>
      </c>
      <c r="N35" s="255">
        <v>391606.50145903841</v>
      </c>
      <c r="O35" s="255">
        <v>400427.73284726823</v>
      </c>
      <c r="P35" s="260"/>
      <c r="Q35" s="255">
        <v>21217787.743999999</v>
      </c>
      <c r="R35" s="255">
        <v>21462422.060333669</v>
      </c>
      <c r="S35" s="255">
        <v>21539664.141848475</v>
      </c>
      <c r="T35" s="255">
        <v>21457381.076101191</v>
      </c>
      <c r="U35" s="255">
        <v>21423987.902067736</v>
      </c>
      <c r="V35" s="255">
        <v>21385666.564539261</v>
      </c>
      <c r="W35" s="255">
        <v>21277094.929508314</v>
      </c>
      <c r="X35" s="255">
        <v>21214284.812645365</v>
      </c>
      <c r="Y35" s="255">
        <v>21330144.590175241</v>
      </c>
      <c r="Z35" s="255">
        <v>21585400.992278427</v>
      </c>
      <c r="AA35" s="255">
        <v>21712173.13183298</v>
      </c>
      <c r="AB35" s="255">
        <v>21671387.712557003</v>
      </c>
      <c r="AC35" s="255">
        <v>21501766.019054182</v>
      </c>
      <c r="AD35" s="260"/>
      <c r="AE35" s="269">
        <f t="shared" si="53"/>
        <v>0.1193677994252466</v>
      </c>
      <c r="AF35" s="269">
        <f t="shared" si="54"/>
        <v>0.15827096351344955</v>
      </c>
      <c r="AG35" s="269">
        <f t="shared" si="55"/>
        <v>0.1584257321212858</v>
      </c>
      <c r="AH35" s="269">
        <f t="shared" si="56"/>
        <v>0.16967860918991851</v>
      </c>
      <c r="AI35" s="269">
        <f t="shared" si="57"/>
        <v>0.13205552571819379</v>
      </c>
      <c r="AJ35" s="269">
        <f t="shared" si="58"/>
        <v>8.5486866172304707E-2</v>
      </c>
      <c r="AK35" s="269">
        <f t="shared" si="59"/>
        <v>7.8986117402592801E-2</v>
      </c>
      <c r="AL35" s="269">
        <f t="shared" si="60"/>
        <v>8.4623487086480195E-2</v>
      </c>
      <c r="AM35" s="269">
        <f t="shared" si="61"/>
        <v>0.13335401409238512</v>
      </c>
      <c r="AN35" s="269">
        <f t="shared" si="62"/>
        <v>0.18779400990113362</v>
      </c>
      <c r="AO35" s="269">
        <f t="shared" si="63"/>
        <v>0.21663864957346554</v>
      </c>
      <c r="AP35" s="269">
        <f t="shared" si="64"/>
        <v>0.22259818330801823</v>
      </c>
      <c r="AQ35" s="261"/>
      <c r="AR35" s="269">
        <f>+IFERROR(AVERAGE($D35:D35)*12/AVERAGE($Q35:R35),0)</f>
        <v>0.1193677994252466</v>
      </c>
      <c r="AS35" s="269">
        <f>+IFERROR(AVERAGE($D35:E35)*12/AVERAGE($Q35:S35),0)</f>
        <v>0.13898296129051826</v>
      </c>
      <c r="AT35" s="269">
        <f>+IFERROR(AVERAGE($D35:F35)*12/AVERAGE($Q35:T35),0)</f>
        <v>0.14560428126459629</v>
      </c>
      <c r="AU35" s="269">
        <f>+IFERROR(AVERAGE($D35:G35)*12/AVERAGE($Q35:U35),0)</f>
        <v>0.15165856766770056</v>
      </c>
      <c r="AV35" s="269">
        <f>+IFERROR(AVERAGE($D35:H35)*12/AVERAGE($Q35:V35),0)</f>
        <v>0.14775870308349809</v>
      </c>
      <c r="AW35" s="269">
        <f>+IFERROR(AVERAGE($D35:I35)*12/AVERAGE($Q35:W35),0)</f>
        <v>0.13745074999328172</v>
      </c>
      <c r="AX35" s="269">
        <f>+IFERROR(AVERAGE($D35:J35)*12/AVERAGE($Q35:X35),0)</f>
        <v>0.12915624800665337</v>
      </c>
      <c r="AY35" s="269">
        <f>+IFERROR(AVERAGE($D35:K35)*12/AVERAGE($Q35:Y35),0)</f>
        <v>0.12356719582431747</v>
      </c>
      <c r="AZ35" s="269">
        <f>+IFERROR(AVERAGE($D35:L35)*12/AVERAGE($Q35:Z35),0)</f>
        <v>0.12459015358878121</v>
      </c>
      <c r="BA35" s="269">
        <f>+IFERROR(AVERAGE($D35:M35)*12/AVERAGE($Q35:AA35),0)</f>
        <v>0.13095862507047173</v>
      </c>
      <c r="BB35" s="269">
        <f>+IFERROR(AVERAGE($D35:N35)*12/AVERAGE($Q35:AB35),0)</f>
        <v>0.13886228466420103</v>
      </c>
      <c r="BC35" s="269">
        <f>+IFERROR(AVERAGE($D35:O35)*12/AVERAGE($Q35:AC35),0)</f>
        <v>0.14593482931778803</v>
      </c>
    </row>
    <row r="36" spans="1:55">
      <c r="A36" s="259" t="str">
        <f t="shared" si="40"/>
        <v>NOISROC</v>
      </c>
      <c r="B36" s="259"/>
      <c r="C36" s="271" t="s">
        <v>500</v>
      </c>
      <c r="D36" s="255">
        <v>80202.358657853489</v>
      </c>
      <c r="E36" s="255">
        <v>143600.94039082082</v>
      </c>
      <c r="F36" s="255">
        <v>153463.58180563821</v>
      </c>
      <c r="G36" s="255">
        <v>161466.67498417853</v>
      </c>
      <c r="H36" s="255">
        <v>92259.814374628826</v>
      </c>
      <c r="I36" s="255">
        <v>33803.186384587963</v>
      </c>
      <c r="J36" s="255">
        <v>27305.949732015088</v>
      </c>
      <c r="K36" s="255">
        <v>32526.172735667016</v>
      </c>
      <c r="L36" s="255">
        <v>94672.073233149087</v>
      </c>
      <c r="M36" s="255">
        <v>126437.73924387213</v>
      </c>
      <c r="N36" s="255">
        <v>162248.4831646083</v>
      </c>
      <c r="O36" s="255">
        <v>86928.678048660557</v>
      </c>
      <c r="P36" s="260"/>
      <c r="Q36" s="255">
        <v>5852222.1290999986</v>
      </c>
      <c r="R36" s="255">
        <v>5933730.9154497292</v>
      </c>
      <c r="S36" s="255">
        <v>5966463.7964525446</v>
      </c>
      <c r="T36" s="255">
        <v>5931594.6972926985</v>
      </c>
      <c r="U36" s="255">
        <v>5917443.6701516975</v>
      </c>
      <c r="V36" s="255">
        <v>5901204.2349035963</v>
      </c>
      <c r="W36" s="255">
        <v>5855194.827336451</v>
      </c>
      <c r="X36" s="255">
        <v>5828577.780763803</v>
      </c>
      <c r="Y36" s="255">
        <v>5877675.684866393</v>
      </c>
      <c r="Z36" s="255">
        <v>5985845.7039983738</v>
      </c>
      <c r="AA36" s="255">
        <v>6039567.9403381124</v>
      </c>
      <c r="AB36" s="255">
        <v>6022284.3010364603</v>
      </c>
      <c r="AC36" s="255">
        <v>5950403.7069349159</v>
      </c>
      <c r="AD36" s="260"/>
      <c r="AE36" s="269">
        <f t="shared" si="53"/>
        <v>0.16331785817512742</v>
      </c>
      <c r="AF36" s="269">
        <f t="shared" si="54"/>
        <v>0.28961060325615301</v>
      </c>
      <c r="AG36" s="269">
        <f t="shared" si="55"/>
        <v>0.30955688823277511</v>
      </c>
      <c r="AH36" s="269">
        <f t="shared" si="56"/>
        <v>0.32704765394865454</v>
      </c>
      <c r="AI36" s="269">
        <f t="shared" si="57"/>
        <v>0.18735100349710709</v>
      </c>
      <c r="AJ36" s="269">
        <f t="shared" si="58"/>
        <v>6.9007224825824498E-2</v>
      </c>
      <c r="AK36" s="269">
        <f t="shared" si="59"/>
        <v>5.6089998971224318E-2</v>
      </c>
      <c r="AL36" s="269">
        <f t="shared" si="60"/>
        <v>6.6684712401619259E-2</v>
      </c>
      <c r="AM36" s="269">
        <f t="shared" si="61"/>
        <v>0.19152237207817777</v>
      </c>
      <c r="AN36" s="269">
        <f t="shared" si="62"/>
        <v>0.25234106963813824</v>
      </c>
      <c r="AO36" s="269">
        <f t="shared" si="63"/>
        <v>0.32283297109158104</v>
      </c>
      <c r="AP36" s="269">
        <f t="shared" si="64"/>
        <v>0.17425395798995258</v>
      </c>
      <c r="AQ36" s="261"/>
      <c r="AR36" s="269">
        <f>+IFERROR(AVERAGE($D36:D36)*12/AVERAGE($Q36:R36),0)</f>
        <v>0.16331785817512742</v>
      </c>
      <c r="AS36" s="269">
        <f>+IFERROR(AVERAGE($D36:E36)*12/AVERAGE($Q36:S36),0)</f>
        <v>0.22692456012928422</v>
      </c>
      <c r="AT36" s="269">
        <f>+IFERROR(AVERAGE($D36:F36)*12/AVERAGE($Q36:T36),0)</f>
        <v>0.2548668786074893</v>
      </c>
      <c r="AU36" s="269">
        <f>+IFERROR(AVERAGE($D36:G36)*12/AVERAGE($Q36:U36),0)</f>
        <v>0.27299344848666363</v>
      </c>
      <c r="AV36" s="269">
        <f>+IFERROR(AVERAGE($D36:H36)*12/AVERAGE($Q36:V36),0)</f>
        <v>0.25593306736830429</v>
      </c>
      <c r="AW36" s="269">
        <f>+IFERROR(AVERAGE($D36:I36)*12/AVERAGE($Q36:W36),0)</f>
        <v>0.22503952287883947</v>
      </c>
      <c r="AX36" s="269">
        <f>+IFERROR(AVERAGE($D36:J36)*12/AVERAGE($Q36:X36),0)</f>
        <v>0.20115298196374828</v>
      </c>
      <c r="AY36" s="269">
        <f>+IFERROR(AVERAGE($D36:K36)*12/AVERAGE($Q36:Y36),0)</f>
        <v>0.18435224080264073</v>
      </c>
      <c r="AZ36" s="269">
        <f>+IFERROR(AVERAGE($D36:L36)*12/AVERAGE($Q36:Z36),0)</f>
        <v>0.18499608203228521</v>
      </c>
      <c r="BA36" s="269">
        <f>+IFERROR(AVERAGE($D36:M36)*12/AVERAGE($Q36:AA36),0)</f>
        <v>0.19179351489394084</v>
      </c>
      <c r="BB36" s="269">
        <f>+IFERROR(AVERAGE($D36:N36)*12/AVERAGE($Q36:AB36),0)</f>
        <v>0.20396833719461677</v>
      </c>
      <c r="BC36" s="269">
        <f>+IFERROR(AVERAGE($D36:O36)*12/AVERAGE($Q36:AC36),0)</f>
        <v>0.20157615008786414</v>
      </c>
    </row>
    <row r="37" spans="1:55">
      <c r="A37" s="259" t="str">
        <f t="shared" si="40"/>
        <v>PHOSROC</v>
      </c>
      <c r="B37" s="259"/>
      <c r="C37" s="271" t="s">
        <v>501</v>
      </c>
      <c r="D37" s="255">
        <v>32871.208353550195</v>
      </c>
      <c r="E37" s="255">
        <v>27423.440928975695</v>
      </c>
      <c r="F37" s="255">
        <v>28426.792435211384</v>
      </c>
      <c r="G37" s="255">
        <v>30731.573273976206</v>
      </c>
      <c r="H37" s="255">
        <v>24420.102008136277</v>
      </c>
      <c r="I37" s="255">
        <v>20276.474421266943</v>
      </c>
      <c r="J37" s="255">
        <v>17728.153492308571</v>
      </c>
      <c r="K37" s="255">
        <v>21612.324095727941</v>
      </c>
      <c r="L37" s="255">
        <v>29869.840987550961</v>
      </c>
      <c r="M37" s="255">
        <v>24161.763449410984</v>
      </c>
      <c r="N37" s="255">
        <v>35598.610817320463</v>
      </c>
      <c r="O37" s="255">
        <v>39278.820055773038</v>
      </c>
      <c r="P37" s="260"/>
      <c r="Q37" s="255">
        <v>3660917.2945000003</v>
      </c>
      <c r="R37" s="255">
        <v>3677001.9413618143</v>
      </c>
      <c r="S37" s="255">
        <v>3683461.3288128925</v>
      </c>
      <c r="T37" s="255">
        <v>3676580.3878555675</v>
      </c>
      <c r="U37" s="255">
        <v>3673787.8757291036</v>
      </c>
      <c r="V37" s="255">
        <v>3670583.2447574157</v>
      </c>
      <c r="W37" s="255">
        <v>3661503.9159367965</v>
      </c>
      <c r="X37" s="255">
        <v>3656251.404964684</v>
      </c>
      <c r="Y37" s="255">
        <v>3665940.2064364282</v>
      </c>
      <c r="Z37" s="255">
        <v>3687286.0838159327</v>
      </c>
      <c r="AA37" s="255">
        <v>3697887.4341592439</v>
      </c>
      <c r="AB37" s="255">
        <v>3694476.7437649444</v>
      </c>
      <c r="AC37" s="255">
        <v>3680292.0892740781</v>
      </c>
      <c r="AD37" s="260"/>
      <c r="AE37" s="269">
        <f t="shared" si="53"/>
        <v>0.1075112678577403</v>
      </c>
      <c r="AF37" s="269">
        <f t="shared" si="54"/>
        <v>8.9418635503875646E-2</v>
      </c>
      <c r="AG37" s="269">
        <f t="shared" si="55"/>
        <v>9.2695536888056124E-2</v>
      </c>
      <c r="AH37" s="269">
        <f t="shared" si="56"/>
        <v>0.10034296679112679</v>
      </c>
      <c r="AI37" s="269">
        <f t="shared" si="57"/>
        <v>7.9800222317257613E-2</v>
      </c>
      <c r="AJ37" s="269">
        <f t="shared" si="58"/>
        <v>6.6370649372412993E-2</v>
      </c>
      <c r="AK37" s="269">
        <f t="shared" si="59"/>
        <v>5.8142922953454391E-2</v>
      </c>
      <c r="AL37" s="269">
        <f t="shared" si="60"/>
        <v>7.083886981185096E-2</v>
      </c>
      <c r="AM37" s="269">
        <f t="shared" si="61"/>
        <v>9.7491380708837116E-2</v>
      </c>
      <c r="AN37" s="269">
        <f t="shared" si="62"/>
        <v>7.851979664045218E-2</v>
      </c>
      <c r="AO37" s="269">
        <f t="shared" si="63"/>
        <v>0.11557421131484372</v>
      </c>
      <c r="AP37" s="269">
        <f t="shared" si="64"/>
        <v>0.12782660754263736</v>
      </c>
      <c r="AQ37" s="261"/>
      <c r="AR37" s="269">
        <f>+IFERROR(AVERAGE($D37:D37)*12/AVERAGE($Q37:R37),0)</f>
        <v>0.1075112678577403</v>
      </c>
      <c r="AS37" s="269">
        <f>+IFERROR(AVERAGE($D37:E37)*12/AVERAGE($Q37:S37),0)</f>
        <v>9.8472571627191474E-2</v>
      </c>
      <c r="AT37" s="269">
        <f>+IFERROR(AVERAGE($D37:F37)*12/AVERAGE($Q37:T37),0)</f>
        <v>9.6580952423840807E-2</v>
      </c>
      <c r="AU37" s="269">
        <f>+IFERROR(AVERAGE($D37:G37)*12/AVERAGE($Q37:U37),0)</f>
        <v>9.7529921708899431E-2</v>
      </c>
      <c r="AV37" s="269">
        <f>+IFERROR(AVERAGE($D37:H37)*12/AVERAGE($Q37:V37),0)</f>
        <v>9.3990639372228901E-2</v>
      </c>
      <c r="AW37" s="269">
        <f>+IFERROR(AVERAGE($D37:I37)*12/AVERAGE($Q37:W37),0)</f>
        <v>8.9406666027718823E-2</v>
      </c>
      <c r="AX37" s="269">
        <f>+IFERROR(AVERAGE($D37:J37)*12/AVERAGE($Q37:X37),0)</f>
        <v>8.4956264787187569E-2</v>
      </c>
      <c r="AY37" s="269">
        <f>+IFERROR(AVERAGE($D37:K37)*12/AVERAGE($Q37:Y37),0)</f>
        <v>8.3180331733086282E-2</v>
      </c>
      <c r="AZ37" s="269">
        <f>+IFERROR(AVERAGE($D37:L37)*12/AVERAGE($Q37:Z37),0)</f>
        <v>8.4750330449312322E-2</v>
      </c>
      <c r="BA37" s="269">
        <f>+IFERROR(AVERAGE($D37:M37)*12/AVERAGE($Q37:AA37),0)</f>
        <v>8.4117422779271395E-2</v>
      </c>
      <c r="BB37" s="269">
        <f>+IFERROR(AVERAGE($D37:N37)*12/AVERAGE($Q37:AB37),0)</f>
        <v>8.7000385891174134E-2</v>
      </c>
      <c r="BC37" s="269">
        <f>+IFERROR(AVERAGE($D37:O37)*12/AVERAGE($Q37:AC37),0)</f>
        <v>9.0427972071035131E-2</v>
      </c>
    </row>
    <row r="38" spans="1:55">
      <c r="A38" s="259" t="str">
        <f t="shared" si="40"/>
        <v>GLSTROC</v>
      </c>
      <c r="B38" s="259"/>
      <c r="C38" s="271" t="s">
        <v>502</v>
      </c>
      <c r="D38" s="255">
        <v>99203.213128227013</v>
      </c>
      <c r="E38" s="255">
        <v>112558.18602636094</v>
      </c>
      <c r="F38" s="255">
        <v>101936.22441355482</v>
      </c>
      <c r="G38" s="255">
        <v>110970.54542415444</v>
      </c>
      <c r="H38" s="255">
        <v>118872.22638398546</v>
      </c>
      <c r="I38" s="255">
        <v>97883.080126753717</v>
      </c>
      <c r="J38" s="255">
        <v>94808.776313672191</v>
      </c>
      <c r="K38" s="255">
        <v>95872.252009073956</v>
      </c>
      <c r="L38" s="255">
        <v>113914.76371200541</v>
      </c>
      <c r="M38" s="255">
        <v>188193.20829665181</v>
      </c>
      <c r="N38" s="255">
        <v>193759.40747710969</v>
      </c>
      <c r="O38" s="255">
        <v>274220.23474283516</v>
      </c>
      <c r="P38" s="260"/>
      <c r="Q38" s="255">
        <v>11704648.3204</v>
      </c>
      <c r="R38" s="255">
        <v>11851689.203522127</v>
      </c>
      <c r="S38" s="255">
        <v>11889739.016583035</v>
      </c>
      <c r="T38" s="255">
        <v>11849205.990952926</v>
      </c>
      <c r="U38" s="255">
        <v>11832756.356186934</v>
      </c>
      <c r="V38" s="255">
        <v>11813879.084878251</v>
      </c>
      <c r="W38" s="255">
        <v>11760396.186235065</v>
      </c>
      <c r="X38" s="255">
        <v>11729455.626916878</v>
      </c>
      <c r="Y38" s="255">
        <v>11786528.698872423</v>
      </c>
      <c r="Z38" s="255">
        <v>11912269.204464119</v>
      </c>
      <c r="AA38" s="255">
        <v>11974717.757335626</v>
      </c>
      <c r="AB38" s="255">
        <v>11954626.667755596</v>
      </c>
      <c r="AC38" s="255">
        <v>11871070.222845186</v>
      </c>
      <c r="AD38" s="260"/>
      <c r="AE38" s="269">
        <f t="shared" si="53"/>
        <v>0.10107161661525693</v>
      </c>
      <c r="AF38" s="269">
        <f t="shared" si="54"/>
        <v>0.11378407564988087</v>
      </c>
      <c r="AG38" s="269">
        <f t="shared" si="55"/>
        <v>0.10305720768756492</v>
      </c>
      <c r="AH38" s="269">
        <f t="shared" si="56"/>
        <v>0.11246082782921747</v>
      </c>
      <c r="AI38" s="269">
        <f t="shared" si="57"/>
        <v>0.1206485988387673</v>
      </c>
      <c r="AJ38" s="269">
        <f t="shared" si="58"/>
        <v>9.9650737765019176E-2</v>
      </c>
      <c r="AK38" s="269">
        <f t="shared" si="59"/>
        <v>9.6867815498696885E-2</v>
      </c>
      <c r="AL38" s="269">
        <f t="shared" si="60"/>
        <v>9.7845534183929814E-2</v>
      </c>
      <c r="AM38" s="269">
        <f t="shared" si="61"/>
        <v>0.11536257409508599</v>
      </c>
      <c r="AN38" s="269">
        <f t="shared" si="62"/>
        <v>0.18908357953820984</v>
      </c>
      <c r="AO38" s="269">
        <f t="shared" si="63"/>
        <v>0.1943315160182415</v>
      </c>
      <c r="AP38" s="269">
        <f t="shared" si="64"/>
        <v>0.27622636450245264</v>
      </c>
      <c r="AQ38" s="261"/>
      <c r="AR38" s="269">
        <f>+IFERROR(AVERAGE($D38:D38)*12/AVERAGE($Q38:R38),0)</f>
        <v>0.10107161661525693</v>
      </c>
      <c r="AS38" s="269">
        <f>+IFERROR(AVERAGE($D38:E38)*12/AVERAGE($Q38:S38),0)</f>
        <v>0.10753532003540216</v>
      </c>
      <c r="AT38" s="269">
        <f>+IFERROR(AVERAGE($D38:F38)*12/AVERAGE($Q38:T38),0)</f>
        <v>0.10612394531636063</v>
      </c>
      <c r="AU38" s="269">
        <f>+IFERROR(AVERAGE($D38:G38)*12/AVERAGE($Q38:U38),0)</f>
        <v>0.10773268748163221</v>
      </c>
      <c r="AV38" s="269">
        <f>+IFERROR(AVERAGE($D38:H38)*12/AVERAGE($Q38:V38),0)</f>
        <v>0.11032943451641611</v>
      </c>
      <c r="AW38" s="269">
        <f>+IFERROR(AVERAGE($D38:I38)*12/AVERAGE($Q38:W38),0)</f>
        <v>0.10858134682669597</v>
      </c>
      <c r="AX38" s="269">
        <f>+IFERROR(AVERAGE($D38:J38)*12/AVERAGE($Q38:X38),0)</f>
        <v>0.10692269642306261</v>
      </c>
      <c r="AY38" s="269">
        <f>+IFERROR(AVERAGE($D38:K38)*12/AVERAGE($Q38:Y38),0)</f>
        <v>0.10575777396097406</v>
      </c>
      <c r="AZ38" s="269">
        <f>+IFERROR(AVERAGE($D38:L38)*12/AVERAGE($Q38:Z38),0)</f>
        <v>0.10677668346641203</v>
      </c>
      <c r="BA38" s="269">
        <f>+IFERROR(AVERAGE($D38:M38)*12/AVERAGE($Q38:AA38),0)</f>
        <v>0.11507299361168974</v>
      </c>
      <c r="BB38" s="269">
        <f>+IFERROR(AVERAGE($D38:N38)*12/AVERAGE($Q38:AB38),0)</f>
        <v>0.12237343344089679</v>
      </c>
      <c r="BC38" s="269">
        <f>+IFERROR(AVERAGE($D38:O38)*12/AVERAGE($Q38:AC38),0)</f>
        <v>0.13531062570051253</v>
      </c>
    </row>
    <row r="39" spans="1:55">
      <c r="A39" s="259" t="str">
        <f t="shared" si="40"/>
        <v>IS_SOUTH BUROC</v>
      </c>
      <c r="B39" s="259"/>
      <c r="C39" s="271" t="s">
        <v>552</v>
      </c>
      <c r="D39" s="255">
        <v>164809.0372888447</v>
      </c>
      <c r="E39" s="255">
        <v>239404.3197114928</v>
      </c>
      <c r="F39" s="255">
        <v>479168.45359731332</v>
      </c>
      <c r="G39" s="255">
        <v>291280.23490846663</v>
      </c>
      <c r="H39" s="255">
        <v>442084.85173674114</v>
      </c>
      <c r="I39" s="255">
        <v>165184.58493472514</v>
      </c>
      <c r="J39" s="255">
        <v>43942.161349344467</v>
      </c>
      <c r="K39" s="255">
        <v>120833.08090274675</v>
      </c>
      <c r="L39" s="255">
        <v>344562.92823485791</v>
      </c>
      <c r="M39" s="255">
        <v>127133.36093162261</v>
      </c>
      <c r="N39" s="255">
        <v>237094.62288270475</v>
      </c>
      <c r="O39" s="255">
        <v>306446.17441226455</v>
      </c>
      <c r="P39" s="260"/>
      <c r="Q39" s="255">
        <v>21841599.460999995</v>
      </c>
      <c r="R39" s="255">
        <v>21860957.372580659</v>
      </c>
      <c r="S39" s="255">
        <v>21932494.14100638</v>
      </c>
      <c r="T39" s="255">
        <v>22005523.509290218</v>
      </c>
      <c r="U39" s="255">
        <v>21940646.772267468</v>
      </c>
      <c r="V39" s="255">
        <v>21850866.820980404</v>
      </c>
      <c r="W39" s="255">
        <v>21865242.661666181</v>
      </c>
      <c r="X39" s="255">
        <v>21860213.400327817</v>
      </c>
      <c r="Y39" s="255">
        <v>21873927.326502834</v>
      </c>
      <c r="Z39" s="255">
        <v>21907046.354701996</v>
      </c>
      <c r="AA39" s="255">
        <v>21849608.240121834</v>
      </c>
      <c r="AB39" s="255">
        <v>21768560.584745634</v>
      </c>
      <c r="AC39" s="255">
        <v>21642234.357979771</v>
      </c>
      <c r="AD39" s="260"/>
      <c r="AE39" s="269">
        <f t="shared" si="53"/>
        <v>9.0507676930539807E-2</v>
      </c>
      <c r="AF39" s="269">
        <f t="shared" si="54"/>
        <v>0.13120006472413362</v>
      </c>
      <c r="AG39" s="269">
        <f t="shared" si="55"/>
        <v>0.26173331209124068</v>
      </c>
      <c r="AH39" s="269">
        <f t="shared" si="56"/>
        <v>0.15907474059774682</v>
      </c>
      <c r="AI39" s="269">
        <f t="shared" si="57"/>
        <v>0.24228521855243038</v>
      </c>
      <c r="AJ39" s="269">
        <f t="shared" si="58"/>
        <v>9.0685792613981617E-2</v>
      </c>
      <c r="AK39" s="269">
        <f t="shared" si="59"/>
        <v>2.4118945057749364E-2</v>
      </c>
      <c r="AL39" s="269">
        <f t="shared" si="60"/>
        <v>6.63096128898399E-2</v>
      </c>
      <c r="AM39" s="269">
        <f t="shared" si="61"/>
        <v>0.188883653841319</v>
      </c>
      <c r="AN39" s="269">
        <f t="shared" si="62"/>
        <v>6.9731122971176202E-2</v>
      </c>
      <c r="AO39" s="269">
        <f t="shared" si="63"/>
        <v>0.13045643827993056</v>
      </c>
      <c r="AP39" s="269">
        <f t="shared" si="64"/>
        <v>0.16942118188800456</v>
      </c>
      <c r="AQ39" s="261"/>
      <c r="AR39" s="269">
        <f>+IFERROR(AVERAGE($D39:D39)*12/AVERAGE($Q39:R39),0)</f>
        <v>9.0507676930539807E-2</v>
      </c>
      <c r="AS39" s="269">
        <f>+IFERROR(AVERAGE($D39:E39)*12/AVERAGE($Q39:S39),0)</f>
        <v>0.11085297136164604</v>
      </c>
      <c r="AT39" s="269">
        <f>+IFERROR(AVERAGE($D39:F39)*12/AVERAGE($Q39:T39),0)</f>
        <v>0.16127357736755349</v>
      </c>
      <c r="AU39" s="269">
        <f>+IFERROR(AVERAGE($D39:G39)*12/AVERAGE($Q39:U39),0)</f>
        <v>0.16079334105435267</v>
      </c>
      <c r="AV39" s="269">
        <f>+IFERROR(AVERAGE($D39:H39)*12/AVERAGE($Q39:V39),0)</f>
        <v>0.17713448565646803</v>
      </c>
      <c r="AW39" s="269">
        <f>+IFERROR(AVERAGE($D39:I39)*12/AVERAGE($Q39:W39),0)</f>
        <v>0.16273630225821939</v>
      </c>
      <c r="AX39" s="269">
        <f>+IFERROR(AVERAGE($D39:J39)*12/AVERAGE($Q39:X39),0)</f>
        <v>0.14296017307495282</v>
      </c>
      <c r="AY39" s="269">
        <f>+IFERROR(AVERAGE($D39:K39)*12/AVERAGE($Q39:Y39),0)</f>
        <v>0.1333824519723289</v>
      </c>
      <c r="AZ39" s="269">
        <f>+IFERROR(AVERAGE($D39:L39)*12/AVERAGE($Q39:Z39),0)</f>
        <v>0.13953808740314372</v>
      </c>
      <c r="BA39" s="269">
        <f>+IFERROR(AVERAGE($D39:M39)*12/AVERAGE($Q39:AA39),0)</f>
        <v>0.13257680227743268</v>
      </c>
      <c r="BB39" s="269">
        <f>+IFERROR(AVERAGE($D39:N39)*12/AVERAGE($Q39:AB39),0)</f>
        <v>0.13240142003028046</v>
      </c>
      <c r="BC39" s="269">
        <f>+IFERROR(AVERAGE($D39:O39)*12/AVERAGE($Q39:AC39),0)</f>
        <v>0.13548703635350878</v>
      </c>
    </row>
    <row r="40" spans="1:55">
      <c r="A40" s="259" t="str">
        <f t="shared" si="40"/>
        <v>STISROC</v>
      </c>
      <c r="B40" s="259"/>
      <c r="C40" s="271" t="s">
        <v>504</v>
      </c>
      <c r="D40" s="255">
        <v>65847.978986344315</v>
      </c>
      <c r="E40" s="255">
        <v>65373.753966926495</v>
      </c>
      <c r="F40" s="255">
        <v>122725.34407731314</v>
      </c>
      <c r="G40" s="255">
        <v>186302.42426100059</v>
      </c>
      <c r="H40" s="255">
        <v>121864.84788694599</v>
      </c>
      <c r="I40" s="255">
        <v>62648.152675949976</v>
      </c>
      <c r="J40" s="255">
        <v>-37532.75824715395</v>
      </c>
      <c r="K40" s="255">
        <v>-345.27819840621316</v>
      </c>
      <c r="L40" s="255">
        <v>18218.059588319018</v>
      </c>
      <c r="M40" s="255">
        <v>30900.163835506399</v>
      </c>
      <c r="N40" s="255">
        <v>60262.765299381979</v>
      </c>
      <c r="O40" s="255">
        <v>67336.893153802535</v>
      </c>
      <c r="P40" s="260"/>
      <c r="Q40" s="255">
        <v>1812341.0156999994</v>
      </c>
      <c r="R40" s="255">
        <v>1836187.0524909121</v>
      </c>
      <c r="S40" s="255">
        <v>1870705.109394988</v>
      </c>
      <c r="T40" s="255">
        <v>1885075.6770826709</v>
      </c>
      <c r="U40" s="255">
        <v>1871240.630110566</v>
      </c>
      <c r="V40" s="255">
        <v>1852312.1867020398</v>
      </c>
      <c r="W40" s="255">
        <v>1854686.4849410984</v>
      </c>
      <c r="X40" s="255">
        <v>1853091.9028400884</v>
      </c>
      <c r="Y40" s="255">
        <v>1855330.8212452617</v>
      </c>
      <c r="Z40" s="255">
        <v>1861538.6199905036</v>
      </c>
      <c r="AA40" s="255">
        <v>1849224.9771487585</v>
      </c>
      <c r="AB40" s="255">
        <v>1832082.529893263</v>
      </c>
      <c r="AC40" s="255">
        <v>1805679.3618442742</v>
      </c>
      <c r="AD40" s="260"/>
      <c r="AE40" s="269">
        <f t="shared" si="53"/>
        <v>0.43314768754290167</v>
      </c>
      <c r="AF40" s="269">
        <f t="shared" si="54"/>
        <v>0.42325755017594424</v>
      </c>
      <c r="AG40" s="269">
        <f t="shared" si="55"/>
        <v>0.78423327273524202</v>
      </c>
      <c r="AH40" s="269">
        <f t="shared" si="56"/>
        <v>1.1903305836363365</v>
      </c>
      <c r="AI40" s="269">
        <f t="shared" si="57"/>
        <v>0.78547465100557412</v>
      </c>
      <c r="AJ40" s="269">
        <f t="shared" si="58"/>
        <v>0.40559919153042051</v>
      </c>
      <c r="AK40" s="269">
        <f t="shared" si="59"/>
        <v>-0.24294499393496502</v>
      </c>
      <c r="AL40" s="269">
        <f t="shared" si="60"/>
        <v>-2.234555599049985E-3</v>
      </c>
      <c r="AM40" s="269">
        <f t="shared" si="61"/>
        <v>0.11763486370247306</v>
      </c>
      <c r="AN40" s="269">
        <f t="shared" si="62"/>
        <v>0.1998521093135327</v>
      </c>
      <c r="AO40" s="269">
        <f t="shared" si="63"/>
        <v>0.39287844452507947</v>
      </c>
      <c r="AP40" s="269">
        <f t="shared" si="64"/>
        <v>0.44425267067695712</v>
      </c>
      <c r="AQ40" s="261"/>
      <c r="AR40" s="269">
        <f>+IFERROR(AVERAGE($D40:D40)*12/AVERAGE($Q40:R40),0)</f>
        <v>0.43314768754290167</v>
      </c>
      <c r="AS40" s="269">
        <f>+IFERROR(AVERAGE($D40:E40)*12/AVERAGE($Q40:S40),0)</f>
        <v>0.427956405746931</v>
      </c>
      <c r="AT40" s="269">
        <f>+IFERROR(AVERAGE($D40:F40)*12/AVERAGE($Q40:T40),0)</f>
        <v>0.54875523323523179</v>
      </c>
      <c r="AU40" s="269">
        <f>+IFERROR(AVERAGE($D40:G40)*12/AVERAGE($Q40:U40),0)</f>
        <v>0.71195162402079648</v>
      </c>
      <c r="AV40" s="269">
        <f>+IFERROR(AVERAGE($D40:H40)*12/AVERAGE($Q40:V40),0)</f>
        <v>0.72740359892462858</v>
      </c>
      <c r="AW40" s="269">
        <f>+IFERROR(AVERAGE($D40:I40)*12/AVERAGE($Q40:W40),0)</f>
        <v>0.67372559844007796</v>
      </c>
      <c r="AX40" s="269">
        <f>+IFERROR(AVERAGE($D40:J40)*12/AVERAGE($Q40:X40),0)</f>
        <v>0.54284388483324009</v>
      </c>
      <c r="AY40" s="269">
        <f>+IFERROR(AVERAGE($D40:K40)*12/AVERAGE($Q40:Y40),0)</f>
        <v>0.47468420739222228</v>
      </c>
      <c r="AZ40" s="269">
        <f>+IFERROR(AVERAGE($D40:L40)*12/AVERAGE($Q40:Z40),0)</f>
        <v>0.43487559817248622</v>
      </c>
      <c r="BA40" s="269">
        <f>+IFERROR(AVERAGE($D40:M40)*12/AVERAGE($Q40:AA40),0)</f>
        <v>0.41149616478885476</v>
      </c>
      <c r="BB40" s="269">
        <f>+IFERROR(AVERAGE($D40:N40)*12/AVERAGE($Q40:AB40),0)</f>
        <v>0.40994975177195769</v>
      </c>
      <c r="BC40" s="269">
        <f>+IFERROR(AVERAGE($D40:O40)*12/AVERAGE($Q40:AC40),0)</f>
        <v>0.4129383728420965</v>
      </c>
    </row>
    <row r="41" spans="1:55">
      <c r="A41" s="259" t="str">
        <f t="shared" si="40"/>
        <v>ROXDROC</v>
      </c>
      <c r="B41" s="259"/>
      <c r="C41" s="270" t="s">
        <v>505</v>
      </c>
      <c r="D41" s="255">
        <v>98961.058302500503</v>
      </c>
      <c r="E41" s="255">
        <v>174030.56574456656</v>
      </c>
      <c r="F41" s="255">
        <v>356443.10951999988</v>
      </c>
      <c r="G41" s="255">
        <v>104977.81064746599</v>
      </c>
      <c r="H41" s="255">
        <v>320220.00384979503</v>
      </c>
      <c r="I41" s="255">
        <v>102536.4322587752</v>
      </c>
      <c r="J41" s="255">
        <v>81474.919596498352</v>
      </c>
      <c r="K41" s="255">
        <v>121178.35910115291</v>
      </c>
      <c r="L41" s="255">
        <v>326344.86864653905</v>
      </c>
      <c r="M41" s="255">
        <v>96233.19709611607</v>
      </c>
      <c r="N41" s="255">
        <v>176831.85758332271</v>
      </c>
      <c r="O41" s="255">
        <v>239109.28125846208</v>
      </c>
      <c r="P41" s="260"/>
      <c r="Q41" s="255">
        <v>20029258.445299998</v>
      </c>
      <c r="R41" s="255">
        <v>20024770.320089746</v>
      </c>
      <c r="S41" s="255">
        <v>20061789.03161139</v>
      </c>
      <c r="T41" s="255">
        <v>20120447.832207549</v>
      </c>
      <c r="U41" s="255">
        <v>20069406.142156903</v>
      </c>
      <c r="V41" s="255">
        <v>19998554.634278364</v>
      </c>
      <c r="W41" s="255">
        <v>20010556.176725082</v>
      </c>
      <c r="X41" s="255">
        <v>20007121.497487728</v>
      </c>
      <c r="Y41" s="255">
        <v>20018596.505257573</v>
      </c>
      <c r="Z41" s="255">
        <v>20045507.734711491</v>
      </c>
      <c r="AA41" s="255">
        <v>20000383.262973074</v>
      </c>
      <c r="AB41" s="255">
        <v>19936478.05485237</v>
      </c>
      <c r="AC41" s="255">
        <v>19836554.996135496</v>
      </c>
      <c r="AD41" s="260"/>
      <c r="AE41" s="269">
        <f t="shared" si="53"/>
        <v>5.9296542007586529E-2</v>
      </c>
      <c r="AF41" s="269">
        <f t="shared" si="54"/>
        <v>0.10419286776958947</v>
      </c>
      <c r="AG41" s="269">
        <f t="shared" si="55"/>
        <v>0.21289592855351455</v>
      </c>
      <c r="AH41" s="269">
        <f t="shared" si="56"/>
        <v>6.2689141820377201E-2</v>
      </c>
      <c r="AI41" s="269">
        <f t="shared" si="57"/>
        <v>0.19180611998888997</v>
      </c>
      <c r="AJ41" s="269">
        <f t="shared" si="58"/>
        <v>6.150784969542003E-2</v>
      </c>
      <c r="AK41" s="269">
        <f t="shared" si="59"/>
        <v>4.886335699525135E-2</v>
      </c>
      <c r="AL41" s="269">
        <f t="shared" si="60"/>
        <v>7.2660298516773525E-2</v>
      </c>
      <c r="AM41" s="269">
        <f t="shared" si="61"/>
        <v>0.19549362193659733</v>
      </c>
      <c r="AN41" s="269">
        <f t="shared" si="62"/>
        <v>5.767375060877844E-2</v>
      </c>
      <c r="AO41" s="269">
        <f t="shared" si="63"/>
        <v>0.10626685327686208</v>
      </c>
      <c r="AP41" s="269">
        <f t="shared" si="64"/>
        <v>0.14428426272762107</v>
      </c>
      <c r="AQ41" s="261"/>
      <c r="AR41" s="269">
        <f>+IFERROR(AVERAGE($D41:D41)*12/AVERAGE($Q41:R41),0)</f>
        <v>5.9296542007586529E-2</v>
      </c>
      <c r="AS41" s="269">
        <f>+IFERROR(AVERAGE($D41:E41)*12/AVERAGE($Q41:S41),0)</f>
        <v>8.1739705337458363E-2</v>
      </c>
      <c r="AT41" s="269">
        <f>+IFERROR(AVERAGE($D41:F41)*12/AVERAGE($Q41:T41),0)</f>
        <v>0.12551625699547644</v>
      </c>
      <c r="AU41" s="269">
        <f>+IFERROR(AVERAGE($D41:G41)*12/AVERAGE($Q41:U41),0)</f>
        <v>0.10982617402062804</v>
      </c>
      <c r="AV41" s="269">
        <f>+IFERROR(AVERAGE($D41:H41)*12/AVERAGE($Q41:V41),0)</f>
        <v>0.12623587005929041</v>
      </c>
      <c r="AW41" s="269">
        <f>+IFERROR(AVERAGE($D41:I41)*12/AVERAGE($Q41:W41),0)</f>
        <v>0.11545729841410929</v>
      </c>
      <c r="AX41" s="269">
        <f>+IFERROR(AVERAGE($D41:J41)*12/AVERAGE($Q41:X41),0)</f>
        <v>0.10595630359587802</v>
      </c>
      <c r="AY41" s="269">
        <f>+IFERROR(AVERAGE($D41:K41)*12/AVERAGE($Q41:Y41),0)</f>
        <v>0.10179410857360933</v>
      </c>
      <c r="AZ41" s="269">
        <f>+IFERROR(AVERAGE($D41:L41)*12/AVERAGE($Q41:Z41),0)</f>
        <v>0.11219460159620785</v>
      </c>
      <c r="BA41" s="269">
        <f>+IFERROR(AVERAGE($D41:M41)*12/AVERAGE($Q41:AA41),0)</f>
        <v>0.10675652030010975</v>
      </c>
      <c r="BB41" s="269">
        <f>+IFERROR(AVERAGE($D41:N41)*12/AVERAGE($Q41:AB41),0)</f>
        <v>0.10672363568958575</v>
      </c>
      <c r="BC41" s="269">
        <f>+IFERROR(AVERAGE($D41:O41)*12/AVERAGE($Q41:AC41),0)</f>
        <v>0.10984971644635189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55d7be-3546-43bf-a2a0-c2f90ee47349}" enabled="0" method="" siteId="{9155d7be-3546-43bf-a2a0-c2f90ee4734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18</vt:i4>
      </vt:variant>
    </vt:vector>
  </HeadingPairs>
  <TitlesOfParts>
    <vt:vector size="41" baseType="lpstr">
      <vt:lpstr>Parameters</vt:lpstr>
      <vt:lpstr>Lists</vt:lpstr>
      <vt:lpstr>Summary P&amp;L&gt;&gt;</vt:lpstr>
      <vt:lpstr>Group</vt:lpstr>
      <vt:lpstr>East</vt:lpstr>
      <vt:lpstr>North</vt:lpstr>
      <vt:lpstr>South</vt:lpstr>
      <vt:lpstr>West</vt:lpstr>
      <vt:lpstr>BU MTD YTD</vt:lpstr>
      <vt:lpstr>Detailed P&amp;L&gt;&gt;</vt:lpstr>
      <vt:lpstr>IS Total</vt:lpstr>
      <vt:lpstr>IS East</vt:lpstr>
      <vt:lpstr>IS North</vt:lpstr>
      <vt:lpstr>IS South</vt:lpstr>
      <vt:lpstr>IS West</vt:lpstr>
      <vt:lpstr>ACR&gt;&gt;</vt:lpstr>
      <vt:lpstr>TU_FU_Redline</vt:lpstr>
      <vt:lpstr>LY TU_FU_Redline</vt:lpstr>
      <vt:lpstr>ROC Calculation</vt:lpstr>
      <vt:lpstr>LY ROC Calculation</vt:lpstr>
      <vt:lpstr>EBIT</vt:lpstr>
      <vt:lpstr>EBIT (LY)</vt:lpstr>
      <vt:lpstr>Budget FU&amp;ROC</vt:lpstr>
      <vt:lpstr>CUBE</vt:lpstr>
      <vt:lpstr>East_List</vt:lpstr>
      <vt:lpstr>ENTITY</vt:lpstr>
      <vt:lpstr>MEASURE</vt:lpstr>
      <vt:lpstr>Month</vt:lpstr>
      <vt:lpstr>MONTH_CURRENT</vt:lpstr>
      <vt:lpstr>MONTH_CURRENT_YTD</vt:lpstr>
      <vt:lpstr>MONTH_LY</vt:lpstr>
      <vt:lpstr>MONTH_LY_YTD</vt:lpstr>
      <vt:lpstr>North_List</vt:lpstr>
      <vt:lpstr>East!Print_Area</vt:lpstr>
      <vt:lpstr>Group!Print_Area</vt:lpstr>
      <vt:lpstr>North!Print_Area</vt:lpstr>
      <vt:lpstr>South!Print_Area</vt:lpstr>
      <vt:lpstr>West!Print_Area</vt:lpstr>
      <vt:lpstr>South_List</vt:lpstr>
      <vt:lpstr>West_List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Khadka, Saroj (Corp)</dc:creator>
  <cp:lastModifiedBy>Vorster, Monique (Corp)</cp:lastModifiedBy>
  <cp:lastPrinted>2025-11-10T01:14:45Z</cp:lastPrinted>
  <dcterms:created xsi:type="dcterms:W3CDTF">2025-07-18T02:01:13Z</dcterms:created>
  <dcterms:modified xsi:type="dcterms:W3CDTF">2026-08-10T04:08:46Z</dcterms:modified>
</cp:coreProperties>
</file>